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5. SHBCBOND\svnSHBCBOND\WIP\Document\Requirement\"/>
    </mc:Choice>
  </mc:AlternateContent>
  <bookViews>
    <workbookView xWindow="0" yWindow="0" windowWidth="20490" windowHeight="7755" tabRatio="836" firstSheet="4" activeTab="9"/>
  </bookViews>
  <sheets>
    <sheet name="Danh mục" sheetId="1" r:id="rId1"/>
    <sheet name="BC theo dõi hồ sơ" sheetId="2" r:id="rId2"/>
    <sheet name="BC phí CN SHB bán TP" sheetId="3" r:id="rId3"/>
    <sheet name="BC phí CN thuế TNCN SHB mua TP" sheetId="4" r:id="rId4"/>
    <sheet name="BC liệt kê giao dịch" sheetId="5" r:id="rId5"/>
    <sheet name="BC đối chiếu thanh toán" sheetId="6" r:id="rId6"/>
    <sheet name="BC đối chiếu chuyển nhượng" sheetId="7" r:id="rId7"/>
    <sheet name="BC giao dịch chưa hoàn thiện" sheetId="8" r:id="rId8"/>
    <sheet name="Báo cáo SHB " sheetId="9" r:id="rId9"/>
    <sheet name="Báo cáo BKS" sheetId="10" r:id="rId10"/>
    <sheet name="BC từng TP (ch Vân thiết kế lại" sheetId="11" r:id="rId11"/>
    <sheet name="BC doanh số" sheetId="15" r:id="rId12"/>
    <sheet name="BC KPI" sheetId="16" r:id="rId13"/>
    <sheet name="BC LN trung tâm" sheetId="17" r:id="rId14"/>
    <sheet name="TR001" sheetId="18" r:id="rId15"/>
    <sheet name="Phiếu bán" sheetId="13" r:id="rId16"/>
    <sheet name="Phiếu mua" sheetId="14" r:id="rId17"/>
    <sheet name="Phiếu ĐC hợp đồng mua bán" sheetId="12" r:id="rId18"/>
  </sheets>
  <externalReferences>
    <externalReference r:id="rId19"/>
    <externalReference r:id="rId20"/>
  </externalReferenc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4" i="12" l="1"/>
  <c r="L12" i="10"/>
  <c r="B45" i="10" l="1"/>
  <c r="B46" i="10"/>
  <c r="B47" i="10"/>
  <c r="B48" i="10"/>
  <c r="B49" i="10"/>
  <c r="B50" i="10"/>
  <c r="B51" i="10"/>
  <c r="B52" i="10"/>
  <c r="B53" i="10"/>
  <c r="B54" i="10"/>
  <c r="B55" i="10"/>
  <c r="B56" i="10"/>
  <c r="B57" i="10"/>
  <c r="B58" i="10"/>
  <c r="B59" i="10"/>
  <c r="B60" i="10"/>
  <c r="B44" i="10"/>
  <c r="B43" i="10"/>
  <c r="B42" i="10"/>
  <c r="B41" i="10"/>
  <c r="B38" i="10" l="1"/>
  <c r="B37" i="10"/>
  <c r="B36" i="10"/>
  <c r="B35" i="10"/>
  <c r="B85" i="9"/>
  <c r="B86" i="9"/>
  <c r="B87" i="9"/>
  <c r="B88" i="9"/>
  <c r="B89" i="9"/>
  <c r="B90" i="9"/>
  <c r="B91" i="9"/>
  <c r="B84" i="9"/>
  <c r="B83" i="9"/>
  <c r="B82" i="9"/>
  <c r="B81" i="9"/>
  <c r="B80" i="9"/>
  <c r="B79" i="9"/>
  <c r="B78" i="9"/>
  <c r="B77" i="9"/>
  <c r="B76" i="9"/>
  <c r="B75" i="9"/>
  <c r="B74" i="9"/>
  <c r="B73" i="9"/>
  <c r="B72" i="9"/>
  <c r="B71" i="9"/>
  <c r="B70" i="9"/>
  <c r="B69" i="9"/>
  <c r="B66" i="9" l="1"/>
  <c r="B65" i="9"/>
  <c r="B64" i="9"/>
  <c r="B40" i="8"/>
  <c r="B39" i="8"/>
  <c r="B38" i="8"/>
  <c r="B37" i="8"/>
  <c r="B36" i="8"/>
  <c r="B35" i="8"/>
  <c r="B34" i="8"/>
  <c r="B33" i="8"/>
  <c r="B32" i="8"/>
  <c r="B31" i="8"/>
  <c r="B30" i="8"/>
  <c r="B29" i="8"/>
  <c r="B28" i="8"/>
  <c r="B27" i="8"/>
  <c r="B26" i="8"/>
  <c r="B25" i="8"/>
  <c r="B54" i="7"/>
  <c r="B53" i="7"/>
  <c r="B52" i="7"/>
  <c r="B51" i="7"/>
  <c r="B50" i="7"/>
  <c r="B49" i="7"/>
  <c r="B48" i="7"/>
  <c r="B47" i="7"/>
  <c r="B46" i="7"/>
  <c r="B45" i="7"/>
  <c r="B44" i="7"/>
  <c r="B43" i="7"/>
  <c r="B42" i="7"/>
  <c r="B41" i="7"/>
  <c r="B40" i="7"/>
  <c r="B39" i="7"/>
  <c r="B38" i="7"/>
  <c r="B43" i="4"/>
  <c r="B44" i="4"/>
  <c r="B45" i="4"/>
  <c r="B46" i="4"/>
  <c r="B47" i="4"/>
  <c r="B48" i="4"/>
  <c r="B49" i="4"/>
  <c r="B50" i="4"/>
  <c r="B51" i="4"/>
  <c r="B52" i="4"/>
  <c r="B53" i="4"/>
  <c r="B54" i="4"/>
  <c r="B55" i="4"/>
  <c r="B56" i="4"/>
  <c r="B37" i="6"/>
  <c r="B38" i="6"/>
  <c r="B39" i="6"/>
  <c r="B40" i="6"/>
  <c r="B41" i="6"/>
  <c r="B42" i="6"/>
  <c r="B43" i="6"/>
  <c r="B44" i="6"/>
  <c r="B45" i="6"/>
  <c r="B46" i="6"/>
  <c r="B47" i="6"/>
  <c r="B48" i="6"/>
  <c r="B49" i="6"/>
  <c r="B50" i="6"/>
  <c r="B51" i="6"/>
  <c r="B52" i="6"/>
  <c r="B53" i="6"/>
  <c r="B36" i="6"/>
  <c r="B65" i="5" l="1"/>
  <c r="B43" i="5"/>
  <c r="B44" i="5"/>
  <c r="B45" i="5"/>
  <c r="B46" i="5"/>
  <c r="B47" i="5"/>
  <c r="B48" i="5"/>
  <c r="B49" i="5"/>
  <c r="B50" i="5"/>
  <c r="B51" i="5"/>
  <c r="B52" i="5"/>
  <c r="B53" i="5"/>
  <c r="B54" i="5"/>
  <c r="B55" i="5"/>
  <c r="B56" i="5"/>
  <c r="B57" i="5"/>
  <c r="B58" i="5"/>
  <c r="B59" i="5"/>
  <c r="B60" i="5"/>
  <c r="B61" i="5"/>
  <c r="B62" i="5"/>
  <c r="B63" i="5"/>
  <c r="B64" i="5"/>
  <c r="B42" i="5"/>
  <c r="B42" i="4"/>
  <c r="B44" i="3"/>
  <c r="B45" i="3"/>
  <c r="B46" i="3"/>
  <c r="B47" i="3"/>
  <c r="B48" i="3"/>
  <c r="B49" i="3"/>
  <c r="B50" i="3"/>
  <c r="B51" i="3"/>
  <c r="B52" i="3"/>
  <c r="B53" i="3"/>
  <c r="B54" i="3"/>
  <c r="B55" i="3"/>
  <c r="B43" i="3"/>
  <c r="B28" i="2"/>
  <c r="B29" i="2"/>
  <c r="B30" i="2"/>
  <c r="B31" i="2"/>
  <c r="B32" i="2"/>
  <c r="B33" i="2"/>
  <c r="B34" i="2"/>
  <c r="B35" i="2"/>
  <c r="B36" i="2"/>
  <c r="B37" i="2"/>
  <c r="B38" i="2"/>
  <c r="B39" i="2"/>
  <c r="B40" i="2"/>
  <c r="B41" i="2"/>
  <c r="B42" i="2"/>
  <c r="B43" i="2"/>
  <c r="B44" i="2"/>
  <c r="B27" i="2"/>
  <c r="BD2260" i="11" l="1"/>
  <c r="BC2260" i="11"/>
  <c r="AZ2260" i="11"/>
  <c r="AW2260" i="11"/>
  <c r="AV2260" i="11"/>
  <c r="AU2260" i="11"/>
  <c r="AS2260" i="11"/>
  <c r="AR2260" i="11" s="1"/>
  <c r="BD2259" i="11"/>
  <c r="BC2259" i="11"/>
  <c r="AZ2259" i="11"/>
  <c r="AW2259" i="11"/>
  <c r="AU2259" i="11"/>
  <c r="AV2259" i="11" s="1"/>
  <c r="AS2259" i="11"/>
  <c r="AR2259" i="11"/>
  <c r="BD2258" i="11"/>
  <c r="BC2258" i="11"/>
  <c r="AZ2258" i="11"/>
  <c r="AW2258" i="11"/>
  <c r="AV2258" i="11"/>
  <c r="AU2258" i="11"/>
  <c r="AS2258" i="11"/>
  <c r="AR2258" i="11" s="1"/>
  <c r="BD2257" i="11"/>
  <c r="BC2257" i="11"/>
  <c r="AZ2257" i="11"/>
  <c r="AW2257" i="11"/>
  <c r="AU2257" i="11"/>
  <c r="AV2257" i="11" s="1"/>
  <c r="AS2257" i="11"/>
  <c r="AR2257" i="11"/>
  <c r="BD2256" i="11"/>
  <c r="BC2256" i="11"/>
  <c r="AZ2256" i="11"/>
  <c r="AW2256" i="11"/>
  <c r="AV2256" i="11"/>
  <c r="AU2256" i="11"/>
  <c r="AS2256" i="11"/>
  <c r="AR2256" i="11" s="1"/>
  <c r="BD2255" i="11"/>
  <c r="BC2255" i="11"/>
  <c r="AZ2255" i="11"/>
  <c r="AW2255" i="11"/>
  <c r="AU2255" i="11"/>
  <c r="AV2255" i="11" s="1"/>
  <c r="AS2255" i="11"/>
  <c r="AR2255" i="11"/>
  <c r="BD2254" i="11"/>
  <c r="BC2254" i="11"/>
  <c r="AZ2254" i="11"/>
  <c r="AW2254" i="11"/>
  <c r="AV2254" i="11"/>
  <c r="AU2254" i="11"/>
  <c r="AS2254" i="11"/>
  <c r="AR2254" i="11" s="1"/>
  <c r="BD2253" i="11"/>
  <c r="BC2253" i="11"/>
  <c r="AZ2253" i="11"/>
  <c r="AW2253" i="11"/>
  <c r="AU2253" i="11"/>
  <c r="AV2253" i="11" s="1"/>
  <c r="AS2253" i="11"/>
  <c r="AR2253" i="11"/>
  <c r="BD2252" i="11"/>
  <c r="BC2252" i="11"/>
  <c r="AZ2252" i="11"/>
  <c r="AW2252" i="11"/>
  <c r="AV2252" i="11"/>
  <c r="AU2252" i="11"/>
  <c r="AS2252" i="11"/>
  <c r="AR2252" i="11" s="1"/>
  <c r="BD2251" i="11"/>
  <c r="BC2251" i="11"/>
  <c r="AZ2251" i="11"/>
  <c r="AW2251" i="11"/>
  <c r="AU2251" i="11"/>
  <c r="AV2251" i="11" s="1"/>
  <c r="AS2251" i="11"/>
  <c r="AR2251" i="11"/>
  <c r="BD2250" i="11"/>
  <c r="BC2250" i="11"/>
  <c r="AZ2250" i="11"/>
  <c r="AW2250" i="11"/>
  <c r="AV2250" i="11"/>
  <c r="AU2250" i="11"/>
  <c r="AS2250" i="11"/>
  <c r="AR2250" i="11" s="1"/>
  <c r="BD2249" i="11"/>
  <c r="BC2249" i="11"/>
  <c r="AZ2249" i="11"/>
  <c r="AW2249" i="11"/>
  <c r="AU2249" i="11"/>
  <c r="AV2249" i="11" s="1"/>
  <c r="AS2249" i="11"/>
  <c r="AR2249" i="11"/>
  <c r="BD2248" i="11"/>
  <c r="BC2248" i="11"/>
  <c r="AZ2248" i="11"/>
  <c r="AW2248" i="11"/>
  <c r="AV2248" i="11"/>
  <c r="AU2248" i="11"/>
  <c r="AS2248" i="11"/>
  <c r="AR2248" i="11" s="1"/>
  <c r="BD2247" i="11"/>
  <c r="BC2247" i="11"/>
  <c r="AZ2247" i="11"/>
  <c r="AW2247" i="11"/>
  <c r="AU2247" i="11"/>
  <c r="AV2247" i="11" s="1"/>
  <c r="AS2247" i="11"/>
  <c r="AR2247" i="11"/>
  <c r="BD2246" i="11"/>
  <c r="BC2246" i="11"/>
  <c r="AZ2246" i="11"/>
  <c r="AW2246" i="11"/>
  <c r="AV2246" i="11"/>
  <c r="AU2246" i="11"/>
  <c r="AS2246" i="11"/>
  <c r="AR2246" i="11" s="1"/>
  <c r="BD2245" i="11"/>
  <c r="BC2245" i="11"/>
  <c r="AZ2245" i="11"/>
  <c r="AW2245" i="11"/>
  <c r="AU2245" i="11"/>
  <c r="AV2245" i="11" s="1"/>
  <c r="AS2245" i="11"/>
  <c r="AR2245" i="11"/>
  <c r="BD2244" i="11"/>
  <c r="BC2244" i="11"/>
  <c r="AZ2244" i="11"/>
  <c r="AW2244" i="11"/>
  <c r="AV2244" i="11"/>
  <c r="AU2244" i="11"/>
  <c r="AS2244" i="11"/>
  <c r="AR2244" i="11" s="1"/>
  <c r="BD2243" i="11"/>
  <c r="BC2243" i="11"/>
  <c r="AZ2243" i="11"/>
  <c r="AW2243" i="11"/>
  <c r="AU2243" i="11"/>
  <c r="AV2243" i="11" s="1"/>
  <c r="AS2243" i="11"/>
  <c r="AR2243" i="11"/>
  <c r="BD2242" i="11"/>
  <c r="BC2242" i="11"/>
  <c r="AZ2242" i="11"/>
  <c r="AW2242" i="11"/>
  <c r="AV2242" i="11"/>
  <c r="AU2242" i="11"/>
  <c r="AS2242" i="11"/>
  <c r="AR2242" i="11" s="1"/>
  <c r="BD2241" i="11"/>
  <c r="BC2241" i="11"/>
  <c r="AZ2241" i="11"/>
  <c r="AW2241" i="11"/>
  <c r="AU2241" i="11"/>
  <c r="AV2241" i="11" s="1"/>
  <c r="AS2241" i="11"/>
  <c r="AR2241" i="11"/>
  <c r="BD2240" i="11"/>
  <c r="BC2240" i="11"/>
  <c r="AZ2240" i="11"/>
  <c r="AW2240" i="11"/>
  <c r="AV2240" i="11"/>
  <c r="AU2240" i="11"/>
  <c r="AS2240" i="11"/>
  <c r="AR2240" i="11" s="1"/>
  <c r="BD2239" i="11"/>
  <c r="BC2239" i="11"/>
  <c r="AZ2239" i="11"/>
  <c r="AW2239" i="11"/>
  <c r="AU2239" i="11"/>
  <c r="AV2239" i="11" s="1"/>
  <c r="AS2239" i="11"/>
  <c r="AR2239" i="11"/>
  <c r="BD2238" i="11"/>
  <c r="BC2238" i="11"/>
  <c r="AZ2238" i="11"/>
  <c r="AW2238" i="11"/>
  <c r="AV2238" i="11"/>
  <c r="AU2238" i="11"/>
  <c r="AS2238" i="11"/>
  <c r="AR2238" i="11" s="1"/>
  <c r="BD2237" i="11"/>
  <c r="BC2237" i="11"/>
  <c r="AZ2237" i="11"/>
  <c r="AW2237" i="11"/>
  <c r="AU2237" i="11"/>
  <c r="AV2237" i="11" s="1"/>
  <c r="AS2237" i="11"/>
  <c r="AR2237" i="11"/>
  <c r="BD2236" i="11"/>
  <c r="BC2236" i="11"/>
  <c r="AZ2236" i="11"/>
  <c r="AW2236" i="11"/>
  <c r="AV2236" i="11"/>
  <c r="AU2236" i="11"/>
  <c r="AS2236" i="11"/>
  <c r="AR2236" i="11" s="1"/>
  <c r="BD2235" i="11"/>
  <c r="BC2235" i="11"/>
  <c r="AZ2235" i="11"/>
  <c r="AW2235" i="11"/>
  <c r="AU2235" i="11"/>
  <c r="AV2235" i="11" s="1"/>
  <c r="AS2235" i="11"/>
  <c r="AR2235" i="11"/>
  <c r="BD2234" i="11"/>
  <c r="BC2234" i="11"/>
  <c r="AZ2234" i="11"/>
  <c r="AW2234" i="11"/>
  <c r="AV2234" i="11"/>
  <c r="AU2234" i="11"/>
  <c r="AS2234" i="11"/>
  <c r="AR2234" i="11" s="1"/>
  <c r="BD2233" i="11"/>
  <c r="BC2233" i="11"/>
  <c r="AZ2233" i="11"/>
  <c r="AW2233" i="11"/>
  <c r="AU2233" i="11"/>
  <c r="AV2233" i="11" s="1"/>
  <c r="AS2233" i="11"/>
  <c r="AR2233" i="11"/>
  <c r="BD2232" i="11"/>
  <c r="BC2232" i="11"/>
  <c r="AZ2232" i="11"/>
  <c r="AW2232" i="11"/>
  <c r="AV2232" i="11"/>
  <c r="AU2232" i="11"/>
  <c r="AS2232" i="11"/>
  <c r="AR2232" i="11" s="1"/>
  <c r="BD2231" i="11"/>
  <c r="BC2231" i="11"/>
  <c r="AZ2231" i="11"/>
  <c r="AW2231" i="11"/>
  <c r="AU2231" i="11"/>
  <c r="AV2231" i="11" s="1"/>
  <c r="AS2231" i="11"/>
  <c r="AR2231" i="11"/>
  <c r="BD2230" i="11"/>
  <c r="BC2230" i="11"/>
  <c r="AZ2230" i="11"/>
  <c r="AW2230" i="11"/>
  <c r="AV2230" i="11"/>
  <c r="AU2230" i="11"/>
  <c r="AS2230" i="11"/>
  <c r="AR2230" i="11" s="1"/>
  <c r="BD2229" i="11"/>
  <c r="BC2229" i="11"/>
  <c r="AZ2229" i="11"/>
  <c r="AW2229" i="11"/>
  <c r="AU2229" i="11"/>
  <c r="AV2229" i="11" s="1"/>
  <c r="AS2229" i="11"/>
  <c r="AR2229" i="11"/>
  <c r="BD2228" i="11"/>
  <c r="BC2228" i="11"/>
  <c r="AZ2228" i="11"/>
  <c r="AW2228" i="11"/>
  <c r="AV2228" i="11"/>
  <c r="AU2228" i="11"/>
  <c r="AS2228" i="11"/>
  <c r="AR2228" i="11" s="1"/>
  <c r="BD2227" i="11"/>
  <c r="BC2227" i="11"/>
  <c r="AZ2227" i="11"/>
  <c r="AW2227" i="11"/>
  <c r="AU2227" i="11"/>
  <c r="AV2227" i="11" s="1"/>
  <c r="AS2227" i="11"/>
  <c r="AR2227" i="11" s="1"/>
  <c r="BD2226" i="11"/>
  <c r="BC2226" i="11"/>
  <c r="AZ2226" i="11"/>
  <c r="AW2226" i="11"/>
  <c r="AU2226" i="11"/>
  <c r="AV2226" i="11" s="1"/>
  <c r="AS2226" i="11"/>
  <c r="AR2226" i="11"/>
  <c r="BD2225" i="11"/>
  <c r="BC2225" i="11"/>
  <c r="AZ2225" i="11"/>
  <c r="AW2225" i="11"/>
  <c r="AV2225" i="11"/>
  <c r="AU2225" i="11"/>
  <c r="AS2225" i="11"/>
  <c r="AR2225" i="11" s="1"/>
  <c r="BD2224" i="11"/>
  <c r="BC2224" i="11"/>
  <c r="AZ2224" i="11"/>
  <c r="AW2224" i="11"/>
  <c r="AU2224" i="11"/>
  <c r="AV2224" i="11" s="1"/>
  <c r="AS2224" i="11"/>
  <c r="AR2224" i="11"/>
  <c r="BD2223" i="11"/>
  <c r="BC2223" i="11"/>
  <c r="AZ2223" i="11"/>
  <c r="AW2223" i="11"/>
  <c r="AV2223" i="11"/>
  <c r="AU2223" i="11"/>
  <c r="AS2223" i="11"/>
  <c r="AR2223" i="11" s="1"/>
  <c r="BD2222" i="11"/>
  <c r="BC2222" i="11"/>
  <c r="AZ2222" i="11"/>
  <c r="AW2222" i="11"/>
  <c r="AU2222" i="11"/>
  <c r="AV2222" i="11" s="1"/>
  <c r="AS2222" i="11"/>
  <c r="AR2222" i="11"/>
  <c r="BD2221" i="11"/>
  <c r="BC2221" i="11"/>
  <c r="AZ2221" i="11"/>
  <c r="AW2221" i="11"/>
  <c r="AV2221" i="11"/>
  <c r="AU2221" i="11"/>
  <c r="AS2221" i="11"/>
  <c r="AR2221" i="11" s="1"/>
  <c r="BD2220" i="11"/>
  <c r="BC2220" i="11"/>
  <c r="AZ2220" i="11"/>
  <c r="AW2220" i="11"/>
  <c r="AU2220" i="11"/>
  <c r="AV2220" i="11" s="1"/>
  <c r="AS2220" i="11"/>
  <c r="AR2220" i="11"/>
  <c r="BD2219" i="11"/>
  <c r="BC2219" i="11"/>
  <c r="AZ2219" i="11"/>
  <c r="AW2219" i="11"/>
  <c r="AV2219" i="11"/>
  <c r="AU2219" i="11"/>
  <c r="AS2219" i="11"/>
  <c r="AR2219" i="11" s="1"/>
  <c r="BD2218" i="11"/>
  <c r="BC2218" i="11"/>
  <c r="AZ2218" i="11"/>
  <c r="AW2218" i="11"/>
  <c r="AU2218" i="11"/>
  <c r="AV2218" i="11" s="1"/>
  <c r="AS2218" i="11"/>
  <c r="AR2218" i="11"/>
  <c r="BD2217" i="11"/>
  <c r="BC2217" i="11"/>
  <c r="AZ2217" i="11"/>
  <c r="AW2217" i="11"/>
  <c r="AV2217" i="11"/>
  <c r="AU2217" i="11"/>
  <c r="AS2217" i="11"/>
  <c r="AR2217" i="11" s="1"/>
  <c r="BD2216" i="11"/>
  <c r="BC2216" i="11"/>
  <c r="AZ2216" i="11"/>
  <c r="AW2216" i="11"/>
  <c r="AU2216" i="11"/>
  <c r="AV2216" i="11" s="1"/>
  <c r="AS2216" i="11"/>
  <c r="AR2216" i="11"/>
  <c r="BD2215" i="11"/>
  <c r="BC2215" i="11"/>
  <c r="AZ2215" i="11"/>
  <c r="AW2215" i="11"/>
  <c r="AV2215" i="11"/>
  <c r="AU2215" i="11"/>
  <c r="AS2215" i="11"/>
  <c r="AR2215" i="11" s="1"/>
  <c r="BD2214" i="11"/>
  <c r="BC2214" i="11"/>
  <c r="AZ2214" i="11"/>
  <c r="AW2214" i="11"/>
  <c r="AU2214" i="11"/>
  <c r="AV2214" i="11" s="1"/>
  <c r="AS2214" i="11"/>
  <c r="AR2214" i="11"/>
  <c r="BD2213" i="11"/>
  <c r="BC2213" i="11"/>
  <c r="AZ2213" i="11"/>
  <c r="AW2213" i="11"/>
  <c r="AV2213" i="11"/>
  <c r="AU2213" i="11"/>
  <c r="AS2213" i="11"/>
  <c r="AR2213" i="11" s="1"/>
  <c r="BD2212" i="11"/>
  <c r="BC2212" i="11"/>
  <c r="AZ2212" i="11"/>
  <c r="AW2212" i="11"/>
  <c r="AU2212" i="11"/>
  <c r="AV2212" i="11" s="1"/>
  <c r="AS2212" i="11"/>
  <c r="AR2212" i="11"/>
  <c r="BD2211" i="11"/>
  <c r="BC2211" i="11"/>
  <c r="AZ2211" i="11"/>
  <c r="AW2211" i="11"/>
  <c r="AV2211" i="11"/>
  <c r="AU2211" i="11"/>
  <c r="AS2211" i="11"/>
  <c r="AR2211" i="11" s="1"/>
  <c r="BD2210" i="11"/>
  <c r="BC2210" i="11"/>
  <c r="AZ2210" i="11"/>
  <c r="AW2210" i="11"/>
  <c r="AU2210" i="11"/>
  <c r="AV2210" i="11" s="1"/>
  <c r="AS2210" i="11"/>
  <c r="AR2210" i="11"/>
  <c r="BD2209" i="11"/>
  <c r="BC2209" i="11"/>
  <c r="AZ2209" i="11"/>
  <c r="AW2209" i="11"/>
  <c r="AV2209" i="11"/>
  <c r="AU2209" i="11"/>
  <c r="AS2209" i="11"/>
  <c r="AR2209" i="11" s="1"/>
  <c r="BD2208" i="11"/>
  <c r="BC2208" i="11"/>
  <c r="AZ2208" i="11"/>
  <c r="AW2208" i="11"/>
  <c r="AU2208" i="11"/>
  <c r="AV2208" i="11" s="1"/>
  <c r="AS2208" i="11"/>
  <c r="AR2208" i="11"/>
  <c r="BD2207" i="11"/>
  <c r="BC2207" i="11"/>
  <c r="AZ2207" i="11"/>
  <c r="AW2207" i="11"/>
  <c r="AV2207" i="11"/>
  <c r="AU2207" i="11"/>
  <c r="AS2207" i="11"/>
  <c r="AR2207" i="11" s="1"/>
  <c r="BD2206" i="11"/>
  <c r="BC2206" i="11"/>
  <c r="AZ2206" i="11"/>
  <c r="AW2206" i="11"/>
  <c r="AU2206" i="11"/>
  <c r="AV2206" i="11" s="1"/>
  <c r="AS2206" i="11"/>
  <c r="AR2206" i="11"/>
  <c r="BD2205" i="11"/>
  <c r="BC2205" i="11"/>
  <c r="AZ2205" i="11"/>
  <c r="AW2205" i="11"/>
  <c r="AV2205" i="11"/>
  <c r="AU2205" i="11"/>
  <c r="AS2205" i="11"/>
  <c r="AR2205" i="11" s="1"/>
  <c r="BD2204" i="11"/>
  <c r="BC2204" i="11"/>
  <c r="AZ2204" i="11"/>
  <c r="AW2204" i="11"/>
  <c r="AU2204" i="11"/>
  <c r="AV2204" i="11" s="1"/>
  <c r="AS2204" i="11"/>
  <c r="AR2204" i="11"/>
  <c r="BD2203" i="11"/>
  <c r="BC2203" i="11"/>
  <c r="AZ2203" i="11"/>
  <c r="AW2203" i="11"/>
  <c r="AV2203" i="11"/>
  <c r="AU2203" i="11"/>
  <c r="AS2203" i="11"/>
  <c r="AR2203" i="11" s="1"/>
  <c r="BD2202" i="11"/>
  <c r="BC2202" i="11"/>
  <c r="AZ2202" i="11"/>
  <c r="AW2202" i="11"/>
  <c r="AU2202" i="11"/>
  <c r="AV2202" i="11" s="1"/>
  <c r="AS2202" i="11"/>
  <c r="AR2202" i="11"/>
  <c r="BD2201" i="11"/>
  <c r="BC2201" i="11"/>
  <c r="AZ2201" i="11"/>
  <c r="AW2201" i="11"/>
  <c r="AV2201" i="11"/>
  <c r="AU2201" i="11"/>
  <c r="AS2201" i="11"/>
  <c r="AR2201" i="11" s="1"/>
  <c r="BD2200" i="11"/>
  <c r="BC2200" i="11"/>
  <c r="AZ2200" i="11"/>
  <c r="AW2200" i="11"/>
  <c r="AU2200" i="11"/>
  <c r="AV2200" i="11" s="1"/>
  <c r="AS2200" i="11"/>
  <c r="AR2200" i="11"/>
  <c r="BD2199" i="11"/>
  <c r="BC2199" i="11"/>
  <c r="AZ2199" i="11"/>
  <c r="AW2199" i="11"/>
  <c r="AV2199" i="11"/>
  <c r="AU2199" i="11"/>
  <c r="AS2199" i="11"/>
  <c r="AR2199" i="11" s="1"/>
  <c r="BD2198" i="11"/>
  <c r="BC2198" i="11"/>
  <c r="AZ2198" i="11"/>
  <c r="AW2198" i="11"/>
  <c r="AU2198" i="11"/>
  <c r="AV2198" i="11" s="1"/>
  <c r="AS2198" i="11"/>
  <c r="AR2198" i="11"/>
  <c r="BD2197" i="11"/>
  <c r="BC2197" i="11"/>
  <c r="AZ2197" i="11"/>
  <c r="AW2197" i="11"/>
  <c r="AV2197" i="11"/>
  <c r="AU2197" i="11"/>
  <c r="AS2197" i="11"/>
  <c r="AR2197" i="11" s="1"/>
  <c r="BD2196" i="11"/>
  <c r="BC2196" i="11"/>
  <c r="AZ2196" i="11"/>
  <c r="AW2196" i="11"/>
  <c r="AU2196" i="11"/>
  <c r="AV2196" i="11" s="1"/>
  <c r="AS2196" i="11"/>
  <c r="AR2196" i="11"/>
  <c r="BD2195" i="11"/>
  <c r="BC2195" i="11"/>
  <c r="AZ2195" i="11"/>
  <c r="AW2195" i="11"/>
  <c r="AV2195" i="11"/>
  <c r="AU2195" i="11"/>
  <c r="AS2195" i="11"/>
  <c r="AR2195" i="11" s="1"/>
  <c r="BD2194" i="11"/>
  <c r="BC2194" i="11"/>
  <c r="AZ2194" i="11"/>
  <c r="AW2194" i="11"/>
  <c r="AU2194" i="11"/>
  <c r="AV2194" i="11" s="1"/>
  <c r="AS2194" i="11"/>
  <c r="AR2194" i="11"/>
  <c r="BD2193" i="11"/>
  <c r="BC2193" i="11"/>
  <c r="AZ2193" i="11"/>
  <c r="AW2193" i="11"/>
  <c r="AV2193" i="11"/>
  <c r="AU2193" i="11"/>
  <c r="AS2193" i="11"/>
  <c r="AR2193" i="11" s="1"/>
  <c r="BD2192" i="11"/>
  <c r="BC2192" i="11"/>
  <c r="AZ2192" i="11"/>
  <c r="AW2192" i="11"/>
  <c r="AU2192" i="11"/>
  <c r="AV2192" i="11" s="1"/>
  <c r="AS2192" i="11"/>
  <c r="AR2192" i="11"/>
  <c r="BD2191" i="11"/>
  <c r="BC2191" i="11"/>
  <c r="AZ2191" i="11"/>
  <c r="AW2191" i="11"/>
  <c r="AV2191" i="11"/>
  <c r="AU2191" i="11"/>
  <c r="AS2191" i="11"/>
  <c r="AR2191" i="11" s="1"/>
  <c r="BD2190" i="11"/>
  <c r="BC2190" i="11"/>
  <c r="AZ2190" i="11"/>
  <c r="AW2190" i="11"/>
  <c r="AU2190" i="11"/>
  <c r="AV2190" i="11" s="1"/>
  <c r="AS2190" i="11"/>
  <c r="AR2190" i="11"/>
  <c r="BD2189" i="11"/>
  <c r="BC2189" i="11"/>
  <c r="AZ2189" i="11"/>
  <c r="AW2189" i="11"/>
  <c r="AV2189" i="11"/>
  <c r="AU2189" i="11"/>
  <c r="AS2189" i="11"/>
  <c r="AR2189" i="11" s="1"/>
  <c r="BD2188" i="11"/>
  <c r="BC2188" i="11"/>
  <c r="AZ2188" i="11"/>
  <c r="AW2188" i="11"/>
  <c r="AU2188" i="11"/>
  <c r="AV2188" i="11" s="1"/>
  <c r="AS2188" i="11"/>
  <c r="AR2188" i="11"/>
  <c r="BD2187" i="11"/>
  <c r="BC2187" i="11"/>
  <c r="AZ2187" i="11"/>
  <c r="AW2187" i="11"/>
  <c r="AV2187" i="11"/>
  <c r="AU2187" i="11"/>
  <c r="AS2187" i="11"/>
  <c r="AR2187" i="11" s="1"/>
  <c r="BD2186" i="11"/>
  <c r="BC2186" i="11"/>
  <c r="AZ2186" i="11"/>
  <c r="AW2186" i="11"/>
  <c r="AU2186" i="11"/>
  <c r="AV2186" i="11" s="1"/>
  <c r="AS2186" i="11"/>
  <c r="AR2186" i="11"/>
  <c r="BD2185" i="11"/>
  <c r="BC2185" i="11"/>
  <c r="AZ2185" i="11"/>
  <c r="AW2185" i="11"/>
  <c r="AV2185" i="11"/>
  <c r="AU2185" i="11"/>
  <c r="AS2185" i="11"/>
  <c r="AR2185" i="11" s="1"/>
  <c r="BD2184" i="11"/>
  <c r="BC2184" i="11"/>
  <c r="AZ2184" i="11"/>
  <c r="AW2184" i="11"/>
  <c r="AU2184" i="11"/>
  <c r="AV2184" i="11" s="1"/>
  <c r="AS2184" i="11"/>
  <c r="AR2184" i="11"/>
  <c r="BD2183" i="11"/>
  <c r="BC2183" i="11"/>
  <c r="AZ2183" i="11"/>
  <c r="AW2183" i="11"/>
  <c r="AV2183" i="11"/>
  <c r="AU2183" i="11"/>
  <c r="AS2183" i="11"/>
  <c r="AR2183" i="11" s="1"/>
  <c r="BD2182" i="11"/>
  <c r="BC2182" i="11"/>
  <c r="AZ2182" i="11"/>
  <c r="AW2182" i="11"/>
  <c r="AU2182" i="11"/>
  <c r="AV2182" i="11" s="1"/>
  <c r="AS2182" i="11"/>
  <c r="AR2182" i="11"/>
  <c r="BD2181" i="11"/>
  <c r="BC2181" i="11"/>
  <c r="AZ2181" i="11"/>
  <c r="AW2181" i="11"/>
  <c r="AV2181" i="11"/>
  <c r="AU2181" i="11"/>
  <c r="AS2181" i="11"/>
  <c r="AR2181" i="11" s="1"/>
  <c r="BD2180" i="11"/>
  <c r="BC2180" i="11"/>
  <c r="AZ2180" i="11"/>
  <c r="AW2180" i="11"/>
  <c r="AU2180" i="11"/>
  <c r="AV2180" i="11" s="1"/>
  <c r="AS2180" i="11"/>
  <c r="AR2180" i="11"/>
  <c r="BD2179" i="11"/>
  <c r="BC2179" i="11"/>
  <c r="AZ2179" i="11"/>
  <c r="AW2179" i="11"/>
  <c r="AV2179" i="11"/>
  <c r="AU2179" i="11"/>
  <c r="AS2179" i="11"/>
  <c r="AR2179" i="11" s="1"/>
  <c r="BD2178" i="11"/>
  <c r="BC2178" i="11"/>
  <c r="AZ2178" i="11"/>
  <c r="AW2178" i="11"/>
  <c r="AU2178" i="11"/>
  <c r="AV2178" i="11" s="1"/>
  <c r="AS2178" i="11"/>
  <c r="AR2178" i="11"/>
  <c r="BD2177" i="11"/>
  <c r="BC2177" i="11"/>
  <c r="AZ2177" i="11"/>
  <c r="AW2177" i="11"/>
  <c r="AV2177" i="11"/>
  <c r="AU2177" i="11"/>
  <c r="AS2177" i="11"/>
  <c r="AR2177" i="11" s="1"/>
  <c r="BD2176" i="11"/>
  <c r="BC2176" i="11"/>
  <c r="AZ2176" i="11"/>
  <c r="AW2176" i="11"/>
  <c r="AU2176" i="11"/>
  <c r="AV2176" i="11" s="1"/>
  <c r="AS2176" i="11"/>
  <c r="AR2176" i="11"/>
  <c r="BD2175" i="11"/>
  <c r="BC2175" i="11"/>
  <c r="AZ2175" i="11"/>
  <c r="AW2175" i="11"/>
  <c r="AV2175" i="11"/>
  <c r="AU2175" i="11"/>
  <c r="AS2175" i="11"/>
  <c r="AR2175" i="11" s="1"/>
  <c r="BD2174" i="11"/>
  <c r="BC2174" i="11"/>
  <c r="AZ2174" i="11"/>
  <c r="AW2174" i="11"/>
  <c r="AU2174" i="11"/>
  <c r="AV2174" i="11" s="1"/>
  <c r="AS2174" i="11"/>
  <c r="AR2174" i="11"/>
  <c r="BD2173" i="11"/>
  <c r="BC2173" i="11"/>
  <c r="AZ2173" i="11"/>
  <c r="AW2173" i="11"/>
  <c r="AV2173" i="11"/>
  <c r="AU2173" i="11"/>
  <c r="AS2173" i="11"/>
  <c r="AR2173" i="11" s="1"/>
  <c r="BD2172" i="11"/>
  <c r="BC2172" i="11"/>
  <c r="AZ2172" i="11"/>
  <c r="AW2172" i="11"/>
  <c r="AU2172" i="11"/>
  <c r="AV2172" i="11" s="1"/>
  <c r="AS2172" i="11"/>
  <c r="AR2172" i="11"/>
  <c r="BD2171" i="11"/>
  <c r="BC2171" i="11"/>
  <c r="AZ2171" i="11"/>
  <c r="AW2171" i="11"/>
  <c r="AV2171" i="11"/>
  <c r="AU2171" i="11"/>
  <c r="AS2171" i="11"/>
  <c r="AR2171" i="11" s="1"/>
  <c r="BD2170" i="11"/>
  <c r="BC2170" i="11"/>
  <c r="AZ2170" i="11"/>
  <c r="AW2170" i="11"/>
  <c r="AU2170" i="11"/>
  <c r="AV2170" i="11" s="1"/>
  <c r="AS2170" i="11"/>
  <c r="AR2170" i="11"/>
  <c r="BD2169" i="11"/>
  <c r="BC2169" i="11"/>
  <c r="AZ2169" i="11"/>
  <c r="AW2169" i="11"/>
  <c r="AV2169" i="11"/>
  <c r="AU2169" i="11"/>
  <c r="AS2169" i="11"/>
  <c r="AR2169" i="11" s="1"/>
  <c r="BD2168" i="11"/>
  <c r="BC2168" i="11"/>
  <c r="AZ2168" i="11"/>
  <c r="AW2168" i="11"/>
  <c r="AU2168" i="11"/>
  <c r="AV2168" i="11" s="1"/>
  <c r="AS2168" i="11"/>
  <c r="AR2168" i="11"/>
  <c r="BD2167" i="11"/>
  <c r="BC2167" i="11"/>
  <c r="AZ2167" i="11"/>
  <c r="AW2167" i="11"/>
  <c r="AV2167" i="11"/>
  <c r="AU2167" i="11"/>
  <c r="AS2167" i="11"/>
  <c r="AR2167" i="11" s="1"/>
  <c r="BD2166" i="11"/>
  <c r="BC2166" i="11"/>
  <c r="AZ2166" i="11"/>
  <c r="AW2166" i="11"/>
  <c r="AU2166" i="11"/>
  <c r="AV2166" i="11" s="1"/>
  <c r="AS2166" i="11"/>
  <c r="AR2166" i="11"/>
  <c r="BD2165" i="11"/>
  <c r="BC2165" i="11"/>
  <c r="AZ2165" i="11"/>
  <c r="AW2165" i="11"/>
  <c r="AV2165" i="11"/>
  <c r="AU2165" i="11"/>
  <c r="AS2165" i="11"/>
  <c r="AR2165" i="11" s="1"/>
  <c r="BD2164" i="11"/>
  <c r="BC2164" i="11"/>
  <c r="AZ2164" i="11"/>
  <c r="AW2164" i="11"/>
  <c r="AU2164" i="11"/>
  <c r="AV2164" i="11" s="1"/>
  <c r="AS2164" i="11"/>
  <c r="AR2164" i="11"/>
  <c r="BD2163" i="11"/>
  <c r="BC2163" i="11"/>
  <c r="AZ2163" i="11"/>
  <c r="AW2163" i="11"/>
  <c r="AV2163" i="11"/>
  <c r="AU2163" i="11"/>
  <c r="AS2163" i="11"/>
  <c r="AR2163" i="11" s="1"/>
  <c r="BD2162" i="11"/>
  <c r="BC2162" i="11"/>
  <c r="AZ2162" i="11"/>
  <c r="AW2162" i="11"/>
  <c r="AU2162" i="11"/>
  <c r="AV2162" i="11" s="1"/>
  <c r="AS2162" i="11"/>
  <c r="AR2162" i="11"/>
  <c r="BD2161" i="11"/>
  <c r="BC2161" i="11"/>
  <c r="AZ2161" i="11"/>
  <c r="AW2161" i="11"/>
  <c r="AV2161" i="11"/>
  <c r="AU2161" i="11"/>
  <c r="AS2161" i="11"/>
  <c r="AR2161" i="11" s="1"/>
  <c r="BD2160" i="11"/>
  <c r="BC2160" i="11"/>
  <c r="AZ2160" i="11"/>
  <c r="AW2160" i="11"/>
  <c r="AU2160" i="11"/>
  <c r="AV2160" i="11" s="1"/>
  <c r="AS2160" i="11"/>
  <c r="AR2160" i="11"/>
  <c r="BD2159" i="11"/>
  <c r="BC2159" i="11"/>
  <c r="AZ2159" i="11"/>
  <c r="AW2159" i="11"/>
  <c r="AV2159" i="11"/>
  <c r="AU2159" i="11"/>
  <c r="AS2159" i="11"/>
  <c r="AR2159" i="11" s="1"/>
  <c r="BD2158" i="11"/>
  <c r="BC2158" i="11"/>
  <c r="AZ2158" i="11"/>
  <c r="AW2158" i="11"/>
  <c r="AU2158" i="11"/>
  <c r="AV2158" i="11" s="1"/>
  <c r="AS2158" i="11"/>
  <c r="AR2158" i="11"/>
  <c r="BD2157" i="11"/>
  <c r="BC2157" i="11"/>
  <c r="AZ2157" i="11"/>
  <c r="AW2157" i="11"/>
  <c r="AV2157" i="11"/>
  <c r="AU2157" i="11"/>
  <c r="AS2157" i="11"/>
  <c r="AR2157" i="11" s="1"/>
  <c r="BD2156" i="11"/>
  <c r="BC2156" i="11"/>
  <c r="AZ2156" i="11"/>
  <c r="AW2156" i="11"/>
  <c r="AU2156" i="11"/>
  <c r="AV2156" i="11" s="1"/>
  <c r="AS2156" i="11"/>
  <c r="AR2156" i="11"/>
  <c r="BD2155" i="11"/>
  <c r="BC2155" i="11"/>
  <c r="AZ2155" i="11"/>
  <c r="AW2155" i="11"/>
  <c r="AV2155" i="11"/>
  <c r="AU2155" i="11"/>
  <c r="AS2155" i="11"/>
  <c r="AR2155" i="11" s="1"/>
  <c r="BD2154" i="11"/>
  <c r="BC2154" i="11"/>
  <c r="AZ2154" i="11"/>
  <c r="AW2154" i="11"/>
  <c r="AU2154" i="11"/>
  <c r="AV2154" i="11" s="1"/>
  <c r="AS2154" i="11"/>
  <c r="AR2154" i="11"/>
  <c r="BD2153" i="11"/>
  <c r="BC2153" i="11"/>
  <c r="AZ2153" i="11"/>
  <c r="AW2153" i="11"/>
  <c r="AV2153" i="11"/>
  <c r="AU2153" i="11"/>
  <c r="AS2153" i="11"/>
  <c r="AR2153" i="11" s="1"/>
  <c r="BD2152" i="11"/>
  <c r="BC2152" i="11"/>
  <c r="AZ2152" i="11"/>
  <c r="AW2152" i="11"/>
  <c r="AU2152" i="11"/>
  <c r="AV2152" i="11" s="1"/>
  <c r="AS2152" i="11"/>
  <c r="AR2152" i="11"/>
  <c r="BD2151" i="11"/>
  <c r="BC2151" i="11"/>
  <c r="AZ2151" i="11"/>
  <c r="AW2151" i="11"/>
  <c r="AV2151" i="11"/>
  <c r="AU2151" i="11"/>
  <c r="AS2151" i="11"/>
  <c r="AR2151" i="11" s="1"/>
  <c r="BD2150" i="11"/>
  <c r="BC2150" i="11"/>
  <c r="AZ2150" i="11"/>
  <c r="AW2150" i="11"/>
  <c r="AU2150" i="11"/>
  <c r="AV2150" i="11" s="1"/>
  <c r="AS2150" i="11"/>
  <c r="AR2150" i="11"/>
  <c r="BD2149" i="11"/>
  <c r="BC2149" i="11"/>
  <c r="AZ2149" i="11"/>
  <c r="AW2149" i="11"/>
  <c r="AV2149" i="11"/>
  <c r="AU2149" i="11"/>
  <c r="AS2149" i="11"/>
  <c r="AR2149" i="11" s="1"/>
  <c r="BD2148" i="11"/>
  <c r="BC2148" i="11"/>
  <c r="AZ2148" i="11"/>
  <c r="AW2148" i="11"/>
  <c r="AU2148" i="11"/>
  <c r="AV2148" i="11" s="1"/>
  <c r="AS2148" i="11"/>
  <c r="AR2148" i="11"/>
  <c r="BD2147" i="11"/>
  <c r="BC2147" i="11"/>
  <c r="AZ2147" i="11"/>
  <c r="AW2147" i="11"/>
  <c r="AV2147" i="11"/>
  <c r="AU2147" i="11"/>
  <c r="AS2147" i="11"/>
  <c r="AR2147" i="11" s="1"/>
  <c r="BD2146" i="11"/>
  <c r="BC2146" i="11"/>
  <c r="AZ2146" i="11"/>
  <c r="AW2146" i="11"/>
  <c r="AU2146" i="11"/>
  <c r="AV2146" i="11" s="1"/>
  <c r="AS2146" i="11"/>
  <c r="AR2146" i="11"/>
  <c r="BD2145" i="11"/>
  <c r="BC2145" i="11"/>
  <c r="AZ2145" i="11"/>
  <c r="AW2145" i="11"/>
  <c r="AV2145" i="11"/>
  <c r="AU2145" i="11"/>
  <c r="AS2145" i="11"/>
  <c r="AR2145" i="11" s="1"/>
  <c r="BD2144" i="11"/>
  <c r="BC2144" i="11"/>
  <c r="AZ2144" i="11"/>
  <c r="AW2144" i="11"/>
  <c r="AU2144" i="11"/>
  <c r="AV2144" i="11" s="1"/>
  <c r="AS2144" i="11"/>
  <c r="AR2144" i="11"/>
  <c r="BD2143" i="11"/>
  <c r="BC2143" i="11"/>
  <c r="AZ2143" i="11"/>
  <c r="AW2143" i="11"/>
  <c r="AV2143" i="11"/>
  <c r="AU2143" i="11"/>
  <c r="AS2143" i="11"/>
  <c r="AR2143" i="11" s="1"/>
  <c r="BD2142" i="11"/>
  <c r="BC2142" i="11"/>
  <c r="AZ2142" i="11"/>
  <c r="AW2142" i="11"/>
  <c r="AU2142" i="11"/>
  <c r="AV2142" i="11" s="1"/>
  <c r="AS2142" i="11"/>
  <c r="AR2142" i="11"/>
  <c r="BD2141" i="11"/>
  <c r="BC2141" i="11"/>
  <c r="AZ2141" i="11"/>
  <c r="AW2141" i="11"/>
  <c r="AV2141" i="11"/>
  <c r="AU2141" i="11"/>
  <c r="AS2141" i="11"/>
  <c r="AR2141" i="11" s="1"/>
  <c r="BD2140" i="11"/>
  <c r="BC2140" i="11"/>
  <c r="AZ2140" i="11"/>
  <c r="AW2140" i="11"/>
  <c r="AU2140" i="11"/>
  <c r="AV2140" i="11" s="1"/>
  <c r="AS2140" i="11"/>
  <c r="AR2140" i="11"/>
  <c r="BD2139" i="11"/>
  <c r="BC2139" i="11"/>
  <c r="AZ2139" i="11"/>
  <c r="AW2139" i="11"/>
  <c r="AV2139" i="11"/>
  <c r="AU2139" i="11"/>
  <c r="AS2139" i="11"/>
  <c r="AR2139" i="11" s="1"/>
  <c r="BD2138" i="11"/>
  <c r="BC2138" i="11"/>
  <c r="AZ2138" i="11"/>
  <c r="AW2138" i="11"/>
  <c r="AU2138" i="11"/>
  <c r="AV2138" i="11" s="1"/>
  <c r="AS2138" i="11"/>
  <c r="AR2138" i="11"/>
  <c r="BD2137" i="11"/>
  <c r="BC2137" i="11"/>
  <c r="AZ2137" i="11"/>
  <c r="AW2137" i="11"/>
  <c r="AV2137" i="11"/>
  <c r="AU2137" i="11"/>
  <c r="AS2137" i="11"/>
  <c r="AR2137" i="11" s="1"/>
  <c r="BD2136" i="11"/>
  <c r="BC2136" i="11"/>
  <c r="AZ2136" i="11"/>
  <c r="AW2136" i="11"/>
  <c r="AU2136" i="11"/>
  <c r="AV2136" i="11" s="1"/>
  <c r="AS2136" i="11"/>
  <c r="AR2136" i="11"/>
  <c r="BD2135" i="11"/>
  <c r="BC2135" i="11"/>
  <c r="AZ2135" i="11"/>
  <c r="AW2135" i="11"/>
  <c r="AV2135" i="11"/>
  <c r="AU2135" i="11"/>
  <c r="AS2135" i="11"/>
  <c r="AR2135" i="11" s="1"/>
  <c r="BD2134" i="11"/>
  <c r="BC2134" i="11"/>
  <c r="AZ2134" i="11"/>
  <c r="AW2134" i="11"/>
  <c r="AU2134" i="11"/>
  <c r="AV2134" i="11" s="1"/>
  <c r="AS2134" i="11"/>
  <c r="AR2134" i="11"/>
  <c r="BD2133" i="11"/>
  <c r="BC2133" i="11"/>
  <c r="AZ2133" i="11"/>
  <c r="AW2133" i="11"/>
  <c r="AV2133" i="11"/>
  <c r="AU2133" i="11"/>
  <c r="AS2133" i="11"/>
  <c r="AR2133" i="11" s="1"/>
  <c r="BD2132" i="11"/>
  <c r="BC2132" i="11"/>
  <c r="AZ2132" i="11"/>
  <c r="AW2132" i="11"/>
  <c r="AU2132" i="11"/>
  <c r="AV2132" i="11" s="1"/>
  <c r="AS2132" i="11"/>
  <c r="AR2132" i="11"/>
  <c r="BD2131" i="11"/>
  <c r="BC2131" i="11"/>
  <c r="AZ2131" i="11"/>
  <c r="AW2131" i="11"/>
  <c r="AV2131" i="11"/>
  <c r="AU2131" i="11"/>
  <c r="AS2131" i="11"/>
  <c r="AR2131" i="11" s="1"/>
  <c r="BD2130" i="11"/>
  <c r="BC2130" i="11"/>
  <c r="AZ2130" i="11"/>
  <c r="AW2130" i="11"/>
  <c r="AU2130" i="11"/>
  <c r="AV2130" i="11" s="1"/>
  <c r="AS2130" i="11"/>
  <c r="AR2130" i="11"/>
  <c r="BD2129" i="11"/>
  <c r="BC2129" i="11"/>
  <c r="AZ2129" i="11"/>
  <c r="AW2129" i="11"/>
  <c r="AV2129" i="11"/>
  <c r="AU2129" i="11"/>
  <c r="AS2129" i="11"/>
  <c r="AR2129" i="11" s="1"/>
  <c r="BD2128" i="11"/>
  <c r="BC2128" i="11"/>
  <c r="AZ2128" i="11"/>
  <c r="AW2128" i="11"/>
  <c r="AU2128" i="11"/>
  <c r="AV2128" i="11" s="1"/>
  <c r="AS2128" i="11"/>
  <c r="AR2128" i="11"/>
  <c r="BD2127" i="11"/>
  <c r="BC2127" i="11"/>
  <c r="AZ2127" i="11"/>
  <c r="AW2127" i="11"/>
  <c r="AV2127" i="11"/>
  <c r="AU2127" i="11"/>
  <c r="AS2127" i="11"/>
  <c r="AR2127" i="11" s="1"/>
  <c r="BD2126" i="11"/>
  <c r="BC2126" i="11"/>
  <c r="AZ2126" i="11"/>
  <c r="AW2126" i="11"/>
  <c r="AU2126" i="11"/>
  <c r="AV2126" i="11" s="1"/>
  <c r="AS2126" i="11"/>
  <c r="AR2126" i="11"/>
  <c r="BD2125" i="11"/>
  <c r="BC2125" i="11"/>
  <c r="AZ2125" i="11"/>
  <c r="AW2125" i="11"/>
  <c r="AV2125" i="11"/>
  <c r="AU2125" i="11"/>
  <c r="AS2125" i="11"/>
  <c r="AR2125" i="11" s="1"/>
  <c r="BD2124" i="11"/>
  <c r="BC2124" i="11"/>
  <c r="AZ2124" i="11"/>
  <c r="AW2124" i="11"/>
  <c r="AU2124" i="11"/>
  <c r="AV2124" i="11" s="1"/>
  <c r="AS2124" i="11"/>
  <c r="AR2124" i="11"/>
  <c r="BD2123" i="11"/>
  <c r="BC2123" i="11"/>
  <c r="AZ2123" i="11"/>
  <c r="AW2123" i="11"/>
  <c r="AV2123" i="11"/>
  <c r="AU2123" i="11"/>
  <c r="AS2123" i="11"/>
  <c r="AR2123" i="11" s="1"/>
  <c r="BD2122" i="11"/>
  <c r="BC2122" i="11"/>
  <c r="AZ2122" i="11"/>
  <c r="AW2122" i="11"/>
  <c r="AU2122" i="11"/>
  <c r="AV2122" i="11" s="1"/>
  <c r="AS2122" i="11"/>
  <c r="AR2122" i="11"/>
  <c r="BD2121" i="11"/>
  <c r="BC2121" i="11"/>
  <c r="AZ2121" i="11"/>
  <c r="AW2121" i="11"/>
  <c r="AV2121" i="11"/>
  <c r="AU2121" i="11"/>
  <c r="AS2121" i="11"/>
  <c r="AR2121" i="11" s="1"/>
  <c r="BD2120" i="11"/>
  <c r="BC2120" i="11"/>
  <c r="AZ2120" i="11"/>
  <c r="AW2120" i="11"/>
  <c r="AU2120" i="11"/>
  <c r="AV2120" i="11" s="1"/>
  <c r="AS2120" i="11"/>
  <c r="AR2120" i="11"/>
  <c r="BD2119" i="11"/>
  <c r="BC2119" i="11"/>
  <c r="AZ2119" i="11"/>
  <c r="AW2119" i="11"/>
  <c r="AV2119" i="11"/>
  <c r="AU2119" i="11"/>
  <c r="AS2119" i="11"/>
  <c r="AR2119" i="11" s="1"/>
  <c r="BD2118" i="11"/>
  <c r="BC2118" i="11"/>
  <c r="AZ2118" i="11"/>
  <c r="AW2118" i="11"/>
  <c r="AU2118" i="11"/>
  <c r="AV2118" i="11" s="1"/>
  <c r="AS2118" i="11"/>
  <c r="AR2118" i="11"/>
  <c r="BD2117" i="11"/>
  <c r="BC2117" i="11"/>
  <c r="AZ2117" i="11"/>
  <c r="AW2117" i="11"/>
  <c r="AV2117" i="11"/>
  <c r="AU2117" i="11"/>
  <c r="AS2117" i="11"/>
  <c r="AR2117" i="11" s="1"/>
  <c r="BD2116" i="11"/>
  <c r="BC2116" i="11"/>
  <c r="AZ2116" i="11"/>
  <c r="AW2116" i="11"/>
  <c r="AU2116" i="11"/>
  <c r="AV2116" i="11" s="1"/>
  <c r="AS2116" i="11"/>
  <c r="AR2116" i="11"/>
  <c r="BD2115" i="11"/>
  <c r="BC2115" i="11"/>
  <c r="AZ2115" i="11"/>
  <c r="AW2115" i="11"/>
  <c r="AV2115" i="11"/>
  <c r="AU2115" i="11"/>
  <c r="AS2115" i="11"/>
  <c r="AR2115" i="11" s="1"/>
  <c r="BD2114" i="11"/>
  <c r="BC2114" i="11"/>
  <c r="AZ2114" i="11"/>
  <c r="AW2114" i="11"/>
  <c r="AU2114" i="11"/>
  <c r="AV2114" i="11" s="1"/>
  <c r="AS2114" i="11"/>
  <c r="AR2114" i="11"/>
  <c r="BD2113" i="11"/>
  <c r="BC2113" i="11"/>
  <c r="AZ2113" i="11"/>
  <c r="AW2113" i="11"/>
  <c r="AV2113" i="11"/>
  <c r="AU2113" i="11"/>
  <c r="AS2113" i="11"/>
  <c r="AR2113" i="11" s="1"/>
  <c r="BD2112" i="11"/>
  <c r="BC2112" i="11"/>
  <c r="AZ2112" i="11"/>
  <c r="AW2112" i="11"/>
  <c r="AU2112" i="11"/>
  <c r="AV2112" i="11" s="1"/>
  <c r="AS2112" i="11"/>
  <c r="AR2112" i="11"/>
  <c r="BD2111" i="11"/>
  <c r="BC2111" i="11"/>
  <c r="AZ2111" i="11"/>
  <c r="AW2111" i="11"/>
  <c r="AV2111" i="11"/>
  <c r="AU2111" i="11"/>
  <c r="AS2111" i="11"/>
  <c r="AR2111" i="11" s="1"/>
  <c r="BD2110" i="11"/>
  <c r="BC2110" i="11"/>
  <c r="AZ2110" i="11"/>
  <c r="AW2110" i="11"/>
  <c r="AU2110" i="11"/>
  <c r="AV2110" i="11" s="1"/>
  <c r="AS2110" i="11"/>
  <c r="AR2110" i="11"/>
  <c r="BD2109" i="11"/>
  <c r="BC2109" i="11"/>
  <c r="AZ2109" i="11"/>
  <c r="AW2109" i="11"/>
  <c r="AV2109" i="11"/>
  <c r="AU2109" i="11"/>
  <c r="AS2109" i="11"/>
  <c r="AR2109" i="11" s="1"/>
  <c r="BD2108" i="11"/>
  <c r="BC2108" i="11"/>
  <c r="AZ2108" i="11"/>
  <c r="AW2108" i="11"/>
  <c r="AU2108" i="11"/>
  <c r="AV2108" i="11" s="1"/>
  <c r="AS2108" i="11"/>
  <c r="AR2108" i="11"/>
  <c r="BD2107" i="11"/>
  <c r="BC2107" i="11"/>
  <c r="AZ2107" i="11"/>
  <c r="AW2107" i="11"/>
  <c r="AV2107" i="11"/>
  <c r="AU2107" i="11"/>
  <c r="AS2107" i="11"/>
  <c r="AR2107" i="11" s="1"/>
  <c r="BD2106" i="11"/>
  <c r="BC2106" i="11"/>
  <c r="AZ2106" i="11"/>
  <c r="AW2106" i="11"/>
  <c r="AU2106" i="11"/>
  <c r="AV2106" i="11" s="1"/>
  <c r="AS2106" i="11"/>
  <c r="AR2106" i="11"/>
  <c r="BD2105" i="11"/>
  <c r="BC2105" i="11"/>
  <c r="AZ2105" i="11"/>
  <c r="AW2105" i="11"/>
  <c r="AV2105" i="11"/>
  <c r="AU2105" i="11"/>
  <c r="AS2105" i="11"/>
  <c r="AR2105" i="11" s="1"/>
  <c r="BD2104" i="11"/>
  <c r="BC2104" i="11"/>
  <c r="AZ2104" i="11"/>
  <c r="AW2104" i="11"/>
  <c r="AU2104" i="11"/>
  <c r="AV2104" i="11" s="1"/>
  <c r="AS2104" i="11"/>
  <c r="AR2104" i="11"/>
  <c r="BD2103" i="11"/>
  <c r="BC2103" i="11"/>
  <c r="AZ2103" i="11"/>
  <c r="AW2103" i="11"/>
  <c r="AV2103" i="11"/>
  <c r="AU2103" i="11"/>
  <c r="AS2103" i="11"/>
  <c r="AR2103" i="11" s="1"/>
  <c r="BD2102" i="11"/>
  <c r="BC2102" i="11"/>
  <c r="AZ2102" i="11"/>
  <c r="AW2102" i="11"/>
  <c r="AU2102" i="11"/>
  <c r="AV2102" i="11" s="1"/>
  <c r="AS2102" i="11"/>
  <c r="AR2102" i="11"/>
  <c r="BD2101" i="11"/>
  <c r="BC2101" i="11"/>
  <c r="AZ2101" i="11"/>
  <c r="AW2101" i="11"/>
  <c r="AV2101" i="11"/>
  <c r="AU2101" i="11"/>
  <c r="AS2101" i="11"/>
  <c r="AR2101" i="11" s="1"/>
  <c r="BD2100" i="11"/>
  <c r="BC2100" i="11"/>
  <c r="AZ2100" i="11"/>
  <c r="AW2100" i="11"/>
  <c r="AU2100" i="11"/>
  <c r="AV2100" i="11" s="1"/>
  <c r="AS2100" i="11"/>
  <c r="AR2100" i="11"/>
  <c r="BD2099" i="11"/>
  <c r="BC2099" i="11"/>
  <c r="AZ2099" i="11"/>
  <c r="AW2099" i="11"/>
  <c r="AV2099" i="11"/>
  <c r="AU2099" i="11"/>
  <c r="AS2099" i="11"/>
  <c r="AR2099" i="11" s="1"/>
  <c r="BD2098" i="11"/>
  <c r="BC2098" i="11"/>
  <c r="AZ2098" i="11"/>
  <c r="AW2098" i="11"/>
  <c r="AU2098" i="11"/>
  <c r="AV2098" i="11" s="1"/>
  <c r="AS2098" i="11"/>
  <c r="AR2098" i="11"/>
  <c r="BD2097" i="11"/>
  <c r="BC2097" i="11"/>
  <c r="AZ2097" i="11"/>
  <c r="AW2097" i="11"/>
  <c r="AV2097" i="11"/>
  <c r="AU2097" i="11"/>
  <c r="AS2097" i="11"/>
  <c r="AR2097" i="11" s="1"/>
  <c r="BD2096" i="11"/>
  <c r="BC2096" i="11"/>
  <c r="AZ2096" i="11"/>
  <c r="AW2096" i="11"/>
  <c r="AU2096" i="11"/>
  <c r="AV2096" i="11" s="1"/>
  <c r="AS2096" i="11"/>
  <c r="AR2096" i="11"/>
  <c r="BD2095" i="11"/>
  <c r="BC2095" i="11"/>
  <c r="AZ2095" i="11"/>
  <c r="AW2095" i="11"/>
  <c r="AV2095" i="11"/>
  <c r="AU2095" i="11"/>
  <c r="AS2095" i="11"/>
  <c r="AR2095" i="11" s="1"/>
  <c r="BD2094" i="11"/>
  <c r="BC2094" i="11"/>
  <c r="AZ2094" i="11"/>
  <c r="AW2094" i="11"/>
  <c r="AU2094" i="11"/>
  <c r="AV2094" i="11" s="1"/>
  <c r="AS2094" i="11"/>
  <c r="AR2094" i="11"/>
  <c r="BD2093" i="11"/>
  <c r="BC2093" i="11"/>
  <c r="AZ2093" i="11"/>
  <c r="AW2093" i="11"/>
  <c r="AV2093" i="11"/>
  <c r="AU2093" i="11"/>
  <c r="AS2093" i="11"/>
  <c r="AR2093" i="11" s="1"/>
  <c r="BD2092" i="11"/>
  <c r="BC2092" i="11"/>
  <c r="AZ2092" i="11"/>
  <c r="AW2092" i="11"/>
  <c r="AU2092" i="11"/>
  <c r="AV2092" i="11" s="1"/>
  <c r="AS2092" i="11"/>
  <c r="AR2092" i="11"/>
  <c r="BD2091" i="11"/>
  <c r="BC2091" i="11"/>
  <c r="AZ2091" i="11"/>
  <c r="AW2091" i="11"/>
  <c r="AV2091" i="11"/>
  <c r="AU2091" i="11"/>
  <c r="AS2091" i="11"/>
  <c r="AR2091" i="11" s="1"/>
  <c r="BD2090" i="11"/>
  <c r="BC2090" i="11"/>
  <c r="AZ2090" i="11"/>
  <c r="AW2090" i="11"/>
  <c r="AU2090" i="11"/>
  <c r="AV2090" i="11" s="1"/>
  <c r="AS2090" i="11"/>
  <c r="AR2090" i="11"/>
  <c r="BD2089" i="11"/>
  <c r="BC2089" i="11"/>
  <c r="AZ2089" i="11"/>
  <c r="AW2089" i="11"/>
  <c r="AV2089" i="11"/>
  <c r="AU2089" i="11"/>
  <c r="AS2089" i="11"/>
  <c r="AR2089" i="11" s="1"/>
  <c r="BD2088" i="11"/>
  <c r="BC2088" i="11"/>
  <c r="AZ2088" i="11"/>
  <c r="AW2088" i="11"/>
  <c r="AU2088" i="11"/>
  <c r="AV2088" i="11" s="1"/>
  <c r="AS2088" i="11"/>
  <c r="AR2088" i="11"/>
  <c r="BD2087" i="11"/>
  <c r="BC2087" i="11"/>
  <c r="AZ2087" i="11"/>
  <c r="AW2087" i="11"/>
  <c r="AV2087" i="11"/>
  <c r="AU2087" i="11"/>
  <c r="AS2087" i="11"/>
  <c r="AR2087" i="11" s="1"/>
  <c r="BD2086" i="11"/>
  <c r="BC2086" i="11"/>
  <c r="AZ2086" i="11"/>
  <c r="AW2086" i="11"/>
  <c r="AU2086" i="11"/>
  <c r="AV2086" i="11" s="1"/>
  <c r="AS2086" i="11"/>
  <c r="AR2086" i="11"/>
  <c r="BD2085" i="11"/>
  <c r="BC2085" i="11"/>
  <c r="AZ2085" i="11"/>
  <c r="AW2085" i="11"/>
  <c r="AV2085" i="11"/>
  <c r="AU2085" i="11"/>
  <c r="AS2085" i="11"/>
  <c r="AR2085" i="11" s="1"/>
  <c r="BD2084" i="11"/>
  <c r="BC2084" i="11"/>
  <c r="AZ2084" i="11"/>
  <c r="AW2084" i="11"/>
  <c r="AU2084" i="11"/>
  <c r="AV2084" i="11" s="1"/>
  <c r="AS2084" i="11"/>
  <c r="AR2084" i="11"/>
  <c r="BD2083" i="11"/>
  <c r="BC2083" i="11"/>
  <c r="AZ2083" i="11"/>
  <c r="AW2083" i="11"/>
  <c r="AV2083" i="11"/>
  <c r="AU2083" i="11"/>
  <c r="AS2083" i="11"/>
  <c r="AR2083" i="11" s="1"/>
  <c r="BD2082" i="11"/>
  <c r="BC2082" i="11"/>
  <c r="AZ2082" i="11"/>
  <c r="AW2082" i="11"/>
  <c r="AU2082" i="11"/>
  <c r="AV2082" i="11" s="1"/>
  <c r="AS2082" i="11"/>
  <c r="AR2082" i="11"/>
  <c r="BD2081" i="11"/>
  <c r="BC2081" i="11"/>
  <c r="AZ2081" i="11"/>
  <c r="AW2081" i="11"/>
  <c r="AV2081" i="11"/>
  <c r="AU2081" i="11"/>
  <c r="AS2081" i="11"/>
  <c r="AR2081" i="11" s="1"/>
  <c r="BD2080" i="11"/>
  <c r="BC2080" i="11"/>
  <c r="AZ2080" i="11"/>
  <c r="AW2080" i="11"/>
  <c r="AU2080" i="11"/>
  <c r="AV2080" i="11" s="1"/>
  <c r="AS2080" i="11"/>
  <c r="AR2080" i="11"/>
  <c r="BD2079" i="11"/>
  <c r="BC2079" i="11"/>
  <c r="AZ2079" i="11"/>
  <c r="AW2079" i="11"/>
  <c r="AV2079" i="11"/>
  <c r="AU2079" i="11"/>
  <c r="AS2079" i="11"/>
  <c r="AR2079" i="11" s="1"/>
  <c r="BD2078" i="11"/>
  <c r="BC2078" i="11"/>
  <c r="AZ2078" i="11"/>
  <c r="AW2078" i="11"/>
  <c r="AU2078" i="11"/>
  <c r="AV2078" i="11" s="1"/>
  <c r="AS2078" i="11"/>
  <c r="AR2078" i="11"/>
  <c r="BD2077" i="11"/>
  <c r="BC2077" i="11"/>
  <c r="AZ2077" i="11"/>
  <c r="AW2077" i="11"/>
  <c r="AV2077" i="11"/>
  <c r="AU2077" i="11"/>
  <c r="AS2077" i="11"/>
  <c r="AR2077" i="11" s="1"/>
  <c r="BD2076" i="11"/>
  <c r="BC2076" i="11"/>
  <c r="AZ2076" i="11"/>
  <c r="AW2076" i="11"/>
  <c r="AU2076" i="11"/>
  <c r="AV2076" i="11" s="1"/>
  <c r="AS2076" i="11"/>
  <c r="AR2076" i="11"/>
  <c r="BD2075" i="11"/>
  <c r="BC2075" i="11"/>
  <c r="AZ2075" i="11"/>
  <c r="AW2075" i="11"/>
  <c r="AV2075" i="11"/>
  <c r="AU2075" i="11"/>
  <c r="AS2075" i="11"/>
  <c r="AR2075" i="11" s="1"/>
  <c r="BD2074" i="11"/>
  <c r="BC2074" i="11"/>
  <c r="AZ2074" i="11"/>
  <c r="AW2074" i="11"/>
  <c r="AU2074" i="11"/>
  <c r="AV2074" i="11" s="1"/>
  <c r="AS2074" i="11"/>
  <c r="AR2074" i="11"/>
  <c r="BD2073" i="11"/>
  <c r="BC2073" i="11"/>
  <c r="AZ2073" i="11"/>
  <c r="AW2073" i="11"/>
  <c r="AV2073" i="11"/>
  <c r="AU2073" i="11"/>
  <c r="AS2073" i="11"/>
  <c r="AR2073" i="11" s="1"/>
  <c r="BD2072" i="11"/>
  <c r="BC2072" i="11"/>
  <c r="AZ2072" i="11"/>
  <c r="AW2072" i="11"/>
  <c r="AU2072" i="11"/>
  <c r="AV2072" i="11" s="1"/>
  <c r="AS2072" i="11"/>
  <c r="AR2072" i="11"/>
  <c r="BD2071" i="11"/>
  <c r="BC2071" i="11"/>
  <c r="AZ2071" i="11"/>
  <c r="AW2071" i="11"/>
  <c r="AV2071" i="11"/>
  <c r="AU2071" i="11"/>
  <c r="AS2071" i="11"/>
  <c r="AR2071" i="11" s="1"/>
  <c r="BD2070" i="11"/>
  <c r="BC2070" i="11"/>
  <c r="AZ2070" i="11"/>
  <c r="AW2070" i="11"/>
  <c r="AU2070" i="11"/>
  <c r="AV2070" i="11" s="1"/>
  <c r="AS2070" i="11"/>
  <c r="AR2070" i="11"/>
  <c r="BD2069" i="11"/>
  <c r="BC2069" i="11"/>
  <c r="AZ2069" i="11"/>
  <c r="AW2069" i="11"/>
  <c r="AV2069" i="11"/>
  <c r="AU2069" i="11"/>
  <c r="AS2069" i="11"/>
  <c r="AR2069" i="11" s="1"/>
  <c r="BD2068" i="11"/>
  <c r="BC2068" i="11"/>
  <c r="AZ2068" i="11"/>
  <c r="AW2068" i="11"/>
  <c r="AU2068" i="11"/>
  <c r="AV2068" i="11" s="1"/>
  <c r="AS2068" i="11"/>
  <c r="AR2068" i="11"/>
  <c r="BD2067" i="11"/>
  <c r="BC2067" i="11"/>
  <c r="AZ2067" i="11"/>
  <c r="AW2067" i="11"/>
  <c r="AV2067" i="11"/>
  <c r="AU2067" i="11"/>
  <c r="AS2067" i="11"/>
  <c r="AR2067" i="11" s="1"/>
  <c r="BD2066" i="11"/>
  <c r="BC2066" i="11"/>
  <c r="AZ2066" i="11"/>
  <c r="AW2066" i="11"/>
  <c r="AU2066" i="11"/>
  <c r="AV2066" i="11" s="1"/>
  <c r="AS2066" i="11"/>
  <c r="AR2066" i="11"/>
  <c r="BD2065" i="11"/>
  <c r="BC2065" i="11"/>
  <c r="AZ2065" i="11"/>
  <c r="AW2065" i="11"/>
  <c r="AV2065" i="11"/>
  <c r="AU2065" i="11"/>
  <c r="AS2065" i="11"/>
  <c r="AR2065" i="11" s="1"/>
  <c r="BD2064" i="11"/>
  <c r="BC2064" i="11"/>
  <c r="AZ2064" i="11"/>
  <c r="AW2064" i="11"/>
  <c r="AU2064" i="11"/>
  <c r="AV2064" i="11" s="1"/>
  <c r="AS2064" i="11"/>
  <c r="AR2064" i="11"/>
  <c r="BD2063" i="11"/>
  <c r="BC2063" i="11"/>
  <c r="AZ2063" i="11"/>
  <c r="AW2063" i="11"/>
  <c r="AV2063" i="11"/>
  <c r="AU2063" i="11"/>
  <c r="AS2063" i="11"/>
  <c r="AR2063" i="11" s="1"/>
  <c r="BD2062" i="11"/>
  <c r="BC2062" i="11"/>
  <c r="AZ2062" i="11"/>
  <c r="AW2062" i="11"/>
  <c r="AU2062" i="11"/>
  <c r="AV2062" i="11" s="1"/>
  <c r="AS2062" i="11"/>
  <c r="AR2062" i="11"/>
  <c r="BD2061" i="11"/>
  <c r="BC2061" i="11"/>
  <c r="AZ2061" i="11"/>
  <c r="AW2061" i="11"/>
  <c r="AV2061" i="11"/>
  <c r="AU2061" i="11"/>
  <c r="AS2061" i="11"/>
  <c r="AR2061" i="11" s="1"/>
  <c r="BD2060" i="11"/>
  <c r="BC2060" i="11"/>
  <c r="AZ2060" i="11"/>
  <c r="AW2060" i="11"/>
  <c r="AU2060" i="11"/>
  <c r="AV2060" i="11" s="1"/>
  <c r="AS2060" i="11"/>
  <c r="AR2060" i="11"/>
  <c r="BD2059" i="11"/>
  <c r="BC2059" i="11"/>
  <c r="AZ2059" i="11"/>
  <c r="AW2059" i="11"/>
  <c r="AV2059" i="11"/>
  <c r="AU2059" i="11"/>
  <c r="AS2059" i="11"/>
  <c r="AR2059" i="11" s="1"/>
  <c r="BD2058" i="11"/>
  <c r="BC2058" i="11"/>
  <c r="AZ2058" i="11"/>
  <c r="AW2058" i="11"/>
  <c r="AU2058" i="11"/>
  <c r="AV2058" i="11" s="1"/>
  <c r="AS2058" i="11"/>
  <c r="AR2058" i="11"/>
  <c r="BD2057" i="11"/>
  <c r="BC2057" i="11"/>
  <c r="AZ2057" i="11"/>
  <c r="AW2057" i="11"/>
  <c r="AV2057" i="11"/>
  <c r="AU2057" i="11"/>
  <c r="AS2057" i="11"/>
  <c r="AR2057" i="11" s="1"/>
  <c r="BD2056" i="11"/>
  <c r="BC2056" i="11"/>
  <c r="AZ2056" i="11"/>
  <c r="AW2056" i="11"/>
  <c r="AU2056" i="11"/>
  <c r="AV2056" i="11" s="1"/>
  <c r="AS2056" i="11"/>
  <c r="AR2056" i="11"/>
  <c r="BD2055" i="11"/>
  <c r="BC2055" i="11"/>
  <c r="AZ2055" i="11"/>
  <c r="AW2055" i="11"/>
  <c r="AV2055" i="11"/>
  <c r="AU2055" i="11"/>
  <c r="AS2055" i="11"/>
  <c r="AR2055" i="11" s="1"/>
  <c r="BD2054" i="11"/>
  <c r="BC2054" i="11"/>
  <c r="AZ2054" i="11"/>
  <c r="AW2054" i="11"/>
  <c r="AU2054" i="11"/>
  <c r="AV2054" i="11" s="1"/>
  <c r="AS2054" i="11"/>
  <c r="AR2054" i="11"/>
  <c r="BD2053" i="11"/>
  <c r="BC2053" i="11"/>
  <c r="AZ2053" i="11"/>
  <c r="AW2053" i="11"/>
  <c r="AV2053" i="11"/>
  <c r="AU2053" i="11"/>
  <c r="AS2053" i="11"/>
  <c r="AR2053" i="11" s="1"/>
  <c r="BD2052" i="11"/>
  <c r="BC2052" i="11"/>
  <c r="AZ2052" i="11"/>
  <c r="AW2052" i="11"/>
  <c r="AU2052" i="11"/>
  <c r="AV2052" i="11" s="1"/>
  <c r="AS2052" i="11"/>
  <c r="AR2052" i="11"/>
  <c r="BD2051" i="11"/>
  <c r="BC2051" i="11"/>
  <c r="AZ2051" i="11"/>
  <c r="AW2051" i="11"/>
  <c r="AV2051" i="11"/>
  <c r="AU2051" i="11"/>
  <c r="AS2051" i="11"/>
  <c r="AR2051" i="11" s="1"/>
  <c r="BD2050" i="11"/>
  <c r="BC2050" i="11"/>
  <c r="AZ2050" i="11"/>
  <c r="AW2050" i="11"/>
  <c r="AU2050" i="11"/>
  <c r="AV2050" i="11" s="1"/>
  <c r="AS2050" i="11"/>
  <c r="AR2050" i="11"/>
  <c r="BD2049" i="11"/>
  <c r="BC2049" i="11"/>
  <c r="AZ2049" i="11"/>
  <c r="AW2049" i="11"/>
  <c r="AV2049" i="11"/>
  <c r="AU2049" i="11"/>
  <c r="AS2049" i="11"/>
  <c r="AR2049" i="11" s="1"/>
  <c r="BD2048" i="11"/>
  <c r="BC2048" i="11"/>
  <c r="AZ2048" i="11"/>
  <c r="AW2048" i="11"/>
  <c r="AU2048" i="11"/>
  <c r="AV2048" i="11" s="1"/>
  <c r="AS2048" i="11"/>
  <c r="AR2048" i="11"/>
  <c r="BD2047" i="11"/>
  <c r="BC2047" i="11"/>
  <c r="AZ2047" i="11"/>
  <c r="AW2047" i="11"/>
  <c r="AV2047" i="11"/>
  <c r="AU2047" i="11"/>
  <c r="AS2047" i="11"/>
  <c r="AR2047" i="11" s="1"/>
  <c r="BD2046" i="11"/>
  <c r="BC2046" i="11"/>
  <c r="AZ2046" i="11"/>
  <c r="AW2046" i="11"/>
  <c r="AU2046" i="11"/>
  <c r="AV2046" i="11" s="1"/>
  <c r="AS2046" i="11"/>
  <c r="AR2046" i="11"/>
  <c r="BD2045" i="11"/>
  <c r="BC2045" i="11"/>
  <c r="AZ2045" i="11"/>
  <c r="AW2045" i="11"/>
  <c r="AV2045" i="11"/>
  <c r="AU2045" i="11"/>
  <c r="AS2045" i="11"/>
  <c r="AR2045" i="11" s="1"/>
  <c r="BD2044" i="11"/>
  <c r="BC2044" i="11"/>
  <c r="AZ2044" i="11"/>
  <c r="AW2044" i="11"/>
  <c r="AU2044" i="11"/>
  <c r="AV2044" i="11" s="1"/>
  <c r="AS2044" i="11"/>
  <c r="AR2044" i="11"/>
  <c r="BD2043" i="11"/>
  <c r="BC2043" i="11"/>
  <c r="AZ2043" i="11"/>
  <c r="AW2043" i="11"/>
  <c r="AV2043" i="11"/>
  <c r="AU2043" i="11"/>
  <c r="AS2043" i="11"/>
  <c r="AR2043" i="11" s="1"/>
  <c r="BD2042" i="11"/>
  <c r="BC2042" i="11"/>
  <c r="AZ2042" i="11"/>
  <c r="AW2042" i="11"/>
  <c r="AU2042" i="11"/>
  <c r="AV2042" i="11" s="1"/>
  <c r="AS2042" i="11"/>
  <c r="AR2042" i="11"/>
  <c r="BD2041" i="11"/>
  <c r="BC2041" i="11"/>
  <c r="AZ2041" i="11"/>
  <c r="AW2041" i="11"/>
  <c r="AV2041" i="11"/>
  <c r="AU2041" i="11"/>
  <c r="AS2041" i="11"/>
  <c r="AR2041" i="11" s="1"/>
  <c r="BD2040" i="11"/>
  <c r="BC2040" i="11"/>
  <c r="AZ2040" i="11"/>
  <c r="AW2040" i="11"/>
  <c r="AU2040" i="11"/>
  <c r="AV2040" i="11" s="1"/>
  <c r="AS2040" i="11"/>
  <c r="AR2040" i="11"/>
  <c r="BD2039" i="11"/>
  <c r="BC2039" i="11"/>
  <c r="AZ2039" i="11"/>
  <c r="AW2039" i="11"/>
  <c r="AV2039" i="11"/>
  <c r="AU2039" i="11"/>
  <c r="AS2039" i="11"/>
  <c r="AR2039" i="11" s="1"/>
  <c r="BD2038" i="11"/>
  <c r="BC2038" i="11"/>
  <c r="AZ2038" i="11"/>
  <c r="AW2038" i="11"/>
  <c r="AU2038" i="11"/>
  <c r="AV2038" i="11" s="1"/>
  <c r="AS2038" i="11"/>
  <c r="AR2038" i="11"/>
  <c r="BD2037" i="11"/>
  <c r="BC2037" i="11"/>
  <c r="AZ2037" i="11"/>
  <c r="AW2037" i="11"/>
  <c r="AV2037" i="11"/>
  <c r="AU2037" i="11"/>
  <c r="AS2037" i="11"/>
  <c r="AR2037" i="11" s="1"/>
  <c r="BD2036" i="11"/>
  <c r="BC2036" i="11"/>
  <c r="AZ2036" i="11"/>
  <c r="AW2036" i="11"/>
  <c r="AU2036" i="11"/>
  <c r="AV2036" i="11" s="1"/>
  <c r="AS2036" i="11"/>
  <c r="AR2036" i="11"/>
  <c r="BD2035" i="11"/>
  <c r="BC2035" i="11"/>
  <c r="AZ2035" i="11"/>
  <c r="AW2035" i="11"/>
  <c r="AV2035" i="11"/>
  <c r="AU2035" i="11"/>
  <c r="AS2035" i="11"/>
  <c r="AR2035" i="11" s="1"/>
  <c r="BD2034" i="11"/>
  <c r="BC2034" i="11"/>
  <c r="AZ2034" i="11"/>
  <c r="AW2034" i="11"/>
  <c r="AU2034" i="11"/>
  <c r="AV2034" i="11" s="1"/>
  <c r="AS2034" i="11"/>
  <c r="AR2034" i="11"/>
  <c r="BD2033" i="11"/>
  <c r="BC2033" i="11"/>
  <c r="AZ2033" i="11"/>
  <c r="AW2033" i="11"/>
  <c r="AV2033" i="11"/>
  <c r="AU2033" i="11"/>
  <c r="AS2033" i="11"/>
  <c r="AR2033" i="11" s="1"/>
  <c r="BD2032" i="11"/>
  <c r="BC2032" i="11"/>
  <c r="AZ2032" i="11"/>
  <c r="AW2032" i="11"/>
  <c r="AU2032" i="11"/>
  <c r="AV2032" i="11" s="1"/>
  <c r="AS2032" i="11"/>
  <c r="AR2032" i="11"/>
  <c r="BD2031" i="11"/>
  <c r="BC2031" i="11"/>
  <c r="AZ2031" i="11"/>
  <c r="AW2031" i="11"/>
  <c r="AV2031" i="11"/>
  <c r="AU2031" i="11"/>
  <c r="AS2031" i="11"/>
  <c r="AR2031" i="11" s="1"/>
  <c r="BD2030" i="11"/>
  <c r="BC2030" i="11"/>
  <c r="AZ2030" i="11"/>
  <c r="AW2030" i="11"/>
  <c r="AU2030" i="11"/>
  <c r="AV2030" i="11" s="1"/>
  <c r="AS2030" i="11"/>
  <c r="AR2030" i="11"/>
  <c r="BD2029" i="11"/>
  <c r="BC2029" i="11"/>
  <c r="AZ2029" i="11"/>
  <c r="AW2029" i="11"/>
  <c r="AV2029" i="11"/>
  <c r="AU2029" i="11"/>
  <c r="AS2029" i="11"/>
  <c r="AR2029" i="11" s="1"/>
  <c r="BD2028" i="11"/>
  <c r="BC2028" i="11"/>
  <c r="AZ2028" i="11"/>
  <c r="AW2028" i="11"/>
  <c r="AU2028" i="11"/>
  <c r="AV2028" i="11" s="1"/>
  <c r="AS2028" i="11"/>
  <c r="AR2028" i="11"/>
  <c r="BD2027" i="11"/>
  <c r="BC2027" i="11"/>
  <c r="AZ2027" i="11"/>
  <c r="AW2027" i="11"/>
  <c r="AV2027" i="11"/>
  <c r="AU2027" i="11"/>
  <c r="AS2027" i="11"/>
  <c r="AR2027" i="11" s="1"/>
  <c r="BD2026" i="11"/>
  <c r="BC2026" i="11"/>
  <c r="AZ2026" i="11"/>
  <c r="AW2026" i="11"/>
  <c r="AU2026" i="11"/>
  <c r="AV2026" i="11" s="1"/>
  <c r="AS2026" i="11"/>
  <c r="AR2026" i="11"/>
  <c r="BD2025" i="11"/>
  <c r="BC2025" i="11"/>
  <c r="AZ2025" i="11"/>
  <c r="AW2025" i="11"/>
  <c r="AV2025" i="11"/>
  <c r="AU2025" i="11"/>
  <c r="AS2025" i="11"/>
  <c r="AR2025" i="11" s="1"/>
  <c r="BD2024" i="11"/>
  <c r="BC2024" i="11"/>
  <c r="AZ2024" i="11"/>
  <c r="AW2024" i="11"/>
  <c r="AU2024" i="11"/>
  <c r="AV2024" i="11" s="1"/>
  <c r="AS2024" i="11"/>
  <c r="AR2024" i="11"/>
  <c r="BD2023" i="11"/>
  <c r="BC2023" i="11"/>
  <c r="AZ2023" i="11"/>
  <c r="AW2023" i="11"/>
  <c r="AV2023" i="11"/>
  <c r="AU2023" i="11"/>
  <c r="AS2023" i="11"/>
  <c r="AR2023" i="11" s="1"/>
  <c r="BD2022" i="11"/>
  <c r="BC2022" i="11"/>
  <c r="AZ2022" i="11"/>
  <c r="AW2022" i="11"/>
  <c r="AU2022" i="11"/>
  <c r="AV2022" i="11" s="1"/>
  <c r="AS2022" i="11"/>
  <c r="AR2022" i="11"/>
  <c r="BD2021" i="11"/>
  <c r="BC2021" i="11"/>
  <c r="AZ2021" i="11"/>
  <c r="AW2021" i="11"/>
  <c r="AV2021" i="11"/>
  <c r="AU2021" i="11"/>
  <c r="AS2021" i="11"/>
  <c r="AR2021" i="11" s="1"/>
  <c r="BD2020" i="11"/>
  <c r="BC2020" i="11"/>
  <c r="AZ2020" i="11"/>
  <c r="AW2020" i="11"/>
  <c r="AU2020" i="11"/>
  <c r="AV2020" i="11" s="1"/>
  <c r="AS2020" i="11"/>
  <c r="AR2020" i="11"/>
  <c r="BD2019" i="11"/>
  <c r="BC2019" i="11"/>
  <c r="AZ2019" i="11"/>
  <c r="AW2019" i="11"/>
  <c r="AV2019" i="11"/>
  <c r="AU2019" i="11"/>
  <c r="AS2019" i="11"/>
  <c r="AR2019" i="11" s="1"/>
  <c r="BD2018" i="11"/>
  <c r="BC2018" i="11"/>
  <c r="AZ2018" i="11"/>
  <c r="AW2018" i="11"/>
  <c r="AU2018" i="11"/>
  <c r="AV2018" i="11" s="1"/>
  <c r="AS2018" i="11"/>
  <c r="AR2018" i="11"/>
  <c r="BD2017" i="11"/>
  <c r="BC2017" i="11"/>
  <c r="AZ2017" i="11"/>
  <c r="AW2017" i="11"/>
  <c r="AV2017" i="11"/>
  <c r="AU2017" i="11"/>
  <c r="AS2017" i="11"/>
  <c r="AR2017" i="11" s="1"/>
  <c r="BD2016" i="11"/>
  <c r="BC2016" i="11"/>
  <c r="AZ2016" i="11"/>
  <c r="AW2016" i="11"/>
  <c r="AU2016" i="11"/>
  <c r="AV2016" i="11" s="1"/>
  <c r="AS2016" i="11"/>
  <c r="AR2016" i="11"/>
  <c r="BD2015" i="11"/>
  <c r="BC2015" i="11"/>
  <c r="AZ2015" i="11"/>
  <c r="AW2015" i="11"/>
  <c r="AV2015" i="11"/>
  <c r="AU2015" i="11"/>
  <c r="AS2015" i="11"/>
  <c r="AR2015" i="11" s="1"/>
  <c r="BD2014" i="11"/>
  <c r="BC2014" i="11"/>
  <c r="AZ2014" i="11"/>
  <c r="AW2014" i="11"/>
  <c r="AU2014" i="11"/>
  <c r="AV2014" i="11" s="1"/>
  <c r="AS2014" i="11"/>
  <c r="AR2014" i="11"/>
  <c r="BD2013" i="11"/>
  <c r="BC2013" i="11"/>
  <c r="AZ2013" i="11"/>
  <c r="AW2013" i="11"/>
  <c r="AV2013" i="11"/>
  <c r="AU2013" i="11"/>
  <c r="AS2013" i="11"/>
  <c r="AR2013" i="11" s="1"/>
  <c r="BD2012" i="11"/>
  <c r="BC2012" i="11"/>
  <c r="AZ2012" i="11"/>
  <c r="AW2012" i="11"/>
  <c r="AU2012" i="11"/>
  <c r="AV2012" i="11" s="1"/>
  <c r="AS2012" i="11"/>
  <c r="AR2012" i="11"/>
  <c r="BD2011" i="11"/>
  <c r="BC2011" i="11"/>
  <c r="AZ2011" i="11"/>
  <c r="AW2011" i="11"/>
  <c r="AV2011" i="11"/>
  <c r="AU2011" i="11"/>
  <c r="AS2011" i="11"/>
  <c r="AR2011" i="11" s="1"/>
  <c r="BD2010" i="11"/>
  <c r="BC2010" i="11"/>
  <c r="AZ2010" i="11"/>
  <c r="AW2010" i="11"/>
  <c r="AU2010" i="11"/>
  <c r="AV2010" i="11" s="1"/>
  <c r="AS2010" i="11"/>
  <c r="AR2010" i="11"/>
  <c r="BD2009" i="11"/>
  <c r="BC2009" i="11"/>
  <c r="AZ2009" i="11"/>
  <c r="AW2009" i="11"/>
  <c r="AV2009" i="11"/>
  <c r="AU2009" i="11"/>
  <c r="AS2009" i="11"/>
  <c r="AR2009" i="11" s="1"/>
  <c r="BD2008" i="11"/>
  <c r="BC2008" i="11"/>
  <c r="AZ2008" i="11"/>
  <c r="AW2008" i="11"/>
  <c r="AU2008" i="11"/>
  <c r="AV2008" i="11" s="1"/>
  <c r="AS2008" i="11"/>
  <c r="AR2008" i="11"/>
  <c r="BD2007" i="11"/>
  <c r="BC2007" i="11"/>
  <c r="AZ2007" i="11"/>
  <c r="AW2007" i="11"/>
  <c r="AV2007" i="11"/>
  <c r="AU2007" i="11"/>
  <c r="AS2007" i="11"/>
  <c r="AR2007" i="11" s="1"/>
  <c r="BD2006" i="11"/>
  <c r="BC2006" i="11"/>
  <c r="AZ2006" i="11"/>
  <c r="AW2006" i="11"/>
  <c r="AU2006" i="11"/>
  <c r="AV2006" i="11" s="1"/>
  <c r="AS2006" i="11"/>
  <c r="AR2006" i="11"/>
  <c r="BD2005" i="11"/>
  <c r="BC2005" i="11"/>
  <c r="AZ2005" i="11"/>
  <c r="AW2005" i="11"/>
  <c r="AV2005" i="11"/>
  <c r="AU2005" i="11"/>
  <c r="AS2005" i="11"/>
  <c r="AR2005" i="11" s="1"/>
  <c r="BD2004" i="11"/>
  <c r="BC2004" i="11"/>
  <c r="AZ2004" i="11"/>
  <c r="AW2004" i="11"/>
  <c r="AU2004" i="11"/>
  <c r="AV2004" i="11" s="1"/>
  <c r="AS2004" i="11"/>
  <c r="AR2004" i="11"/>
  <c r="BD2003" i="11"/>
  <c r="BC2003" i="11"/>
  <c r="AZ2003" i="11"/>
  <c r="AW2003" i="11"/>
  <c r="AV2003" i="11"/>
  <c r="AU2003" i="11"/>
  <c r="AS2003" i="11"/>
  <c r="AR2003" i="11" s="1"/>
  <c r="BD2002" i="11"/>
  <c r="BC2002" i="11"/>
  <c r="AZ2002" i="11"/>
  <c r="AW2002" i="11"/>
  <c r="AU2002" i="11"/>
  <c r="AV2002" i="11" s="1"/>
  <c r="AS2002" i="11"/>
  <c r="AR2002" i="11"/>
  <c r="BD2001" i="11"/>
  <c r="BC2001" i="11"/>
  <c r="AZ2001" i="11"/>
  <c r="AW2001" i="11"/>
  <c r="AV2001" i="11"/>
  <c r="AU2001" i="11"/>
  <c r="AS2001" i="11"/>
  <c r="AR2001" i="11" s="1"/>
  <c r="BD2000" i="11"/>
  <c r="BC2000" i="11"/>
  <c r="AZ2000" i="11"/>
  <c r="AW2000" i="11"/>
  <c r="AU2000" i="11"/>
  <c r="AV2000" i="11" s="1"/>
  <c r="AS2000" i="11"/>
  <c r="AR2000" i="11"/>
  <c r="BD1999" i="11"/>
  <c r="BC1999" i="11"/>
  <c r="AZ1999" i="11"/>
  <c r="AW1999" i="11"/>
  <c r="AV1999" i="11"/>
  <c r="AU1999" i="11"/>
  <c r="AS1999" i="11"/>
  <c r="AR1999" i="11" s="1"/>
  <c r="BD1998" i="11"/>
  <c r="BC1998" i="11"/>
  <c r="AZ1998" i="11"/>
  <c r="AW1998" i="11"/>
  <c r="AU1998" i="11"/>
  <c r="AV1998" i="11" s="1"/>
  <c r="AS1998" i="11"/>
  <c r="AR1998" i="11"/>
  <c r="BD1997" i="11"/>
  <c r="BC1997" i="11"/>
  <c r="AZ1997" i="11"/>
  <c r="AW1997" i="11"/>
  <c r="AV1997" i="11"/>
  <c r="AU1997" i="11"/>
  <c r="AS1997" i="11"/>
  <c r="AR1997" i="11" s="1"/>
  <c r="BD1996" i="11"/>
  <c r="BC1996" i="11"/>
  <c r="AZ1996" i="11"/>
  <c r="AW1996" i="11"/>
  <c r="AU1996" i="11"/>
  <c r="AV1996" i="11" s="1"/>
  <c r="AS1996" i="11"/>
  <c r="AR1996" i="11"/>
  <c r="BD1995" i="11"/>
  <c r="BC1995" i="11"/>
  <c r="AZ1995" i="11"/>
  <c r="AW1995" i="11"/>
  <c r="AV1995" i="11"/>
  <c r="AU1995" i="11"/>
  <c r="AS1995" i="11"/>
  <c r="AR1995" i="11" s="1"/>
  <c r="BD1994" i="11"/>
  <c r="BC1994" i="11"/>
  <c r="AZ1994" i="11"/>
  <c r="AW1994" i="11"/>
  <c r="AU1994" i="11"/>
  <c r="AV1994" i="11" s="1"/>
  <c r="AS1994" i="11"/>
  <c r="AR1994" i="11"/>
  <c r="BD1993" i="11"/>
  <c r="BC1993" i="11"/>
  <c r="AZ1993" i="11"/>
  <c r="AW1993" i="11"/>
  <c r="AV1993" i="11"/>
  <c r="AU1993" i="11"/>
  <c r="AS1993" i="11"/>
  <c r="AR1993" i="11" s="1"/>
  <c r="BD1992" i="11"/>
  <c r="BC1992" i="11"/>
  <c r="AZ1992" i="11"/>
  <c r="AW1992" i="11"/>
  <c r="AU1992" i="11"/>
  <c r="AV1992" i="11" s="1"/>
  <c r="AS1992" i="11"/>
  <c r="AR1992" i="11"/>
  <c r="BD1991" i="11"/>
  <c r="BC1991" i="11"/>
  <c r="AZ1991" i="11"/>
  <c r="AW1991" i="11"/>
  <c r="AV1991" i="11"/>
  <c r="AU1991" i="11"/>
  <c r="AS1991" i="11"/>
  <c r="AR1991" i="11" s="1"/>
  <c r="BD1990" i="11"/>
  <c r="BC1990" i="11"/>
  <c r="AZ1990" i="11"/>
  <c r="AW1990" i="11"/>
  <c r="AU1990" i="11"/>
  <c r="AV1990" i="11" s="1"/>
  <c r="AS1990" i="11"/>
  <c r="AR1990" i="11"/>
  <c r="BD1989" i="11"/>
  <c r="BC1989" i="11"/>
  <c r="AZ1989" i="11"/>
  <c r="AW1989" i="11"/>
  <c r="AV1989" i="11"/>
  <c r="AU1989" i="11"/>
  <c r="AS1989" i="11"/>
  <c r="AR1989" i="11" s="1"/>
  <c r="BD1988" i="11"/>
  <c r="BC1988" i="11"/>
  <c r="AZ1988" i="11"/>
  <c r="AW1988" i="11"/>
  <c r="AU1988" i="11"/>
  <c r="AV1988" i="11" s="1"/>
  <c r="AS1988" i="11"/>
  <c r="AR1988" i="11"/>
  <c r="BD1987" i="11"/>
  <c r="BC1987" i="11"/>
  <c r="AZ1987" i="11"/>
  <c r="AW1987" i="11"/>
  <c r="AV1987" i="11"/>
  <c r="AU1987" i="11"/>
  <c r="AS1987" i="11"/>
  <c r="AR1987" i="11" s="1"/>
  <c r="BD1986" i="11"/>
  <c r="BC1986" i="11"/>
  <c r="AZ1986" i="11"/>
  <c r="AW1986" i="11"/>
  <c r="AU1986" i="11"/>
  <c r="AV1986" i="11" s="1"/>
  <c r="AS1986" i="11"/>
  <c r="AR1986" i="11"/>
  <c r="BD1985" i="11"/>
  <c r="BC1985" i="11"/>
  <c r="AZ1985" i="11"/>
  <c r="AW1985" i="11"/>
  <c r="AV1985" i="11"/>
  <c r="AU1985" i="11"/>
  <c r="AS1985" i="11"/>
  <c r="AR1985" i="11" s="1"/>
  <c r="BD1984" i="11"/>
  <c r="BC1984" i="11"/>
  <c r="AZ1984" i="11"/>
  <c r="AW1984" i="11"/>
  <c r="AU1984" i="11"/>
  <c r="AV1984" i="11" s="1"/>
  <c r="AS1984" i="11"/>
  <c r="AR1984" i="11"/>
  <c r="BD1983" i="11"/>
  <c r="BC1983" i="11"/>
  <c r="AZ1983" i="11"/>
  <c r="AW1983" i="11"/>
  <c r="AV1983" i="11"/>
  <c r="AU1983" i="11"/>
  <c r="AS1983" i="11"/>
  <c r="AR1983" i="11" s="1"/>
  <c r="BD1982" i="11"/>
  <c r="BC1982" i="11"/>
  <c r="AZ1982" i="11"/>
  <c r="AW1982" i="11"/>
  <c r="AU1982" i="11"/>
  <c r="AV1982" i="11" s="1"/>
  <c r="AS1982" i="11"/>
  <c r="AR1982" i="11"/>
  <c r="BD1981" i="11"/>
  <c r="BC1981" i="11"/>
  <c r="AZ1981" i="11"/>
  <c r="AW1981" i="11"/>
  <c r="AV1981" i="11"/>
  <c r="AU1981" i="11"/>
  <c r="AS1981" i="11"/>
  <c r="AR1981" i="11" s="1"/>
  <c r="BD1980" i="11"/>
  <c r="BC1980" i="11"/>
  <c r="AZ1980" i="11"/>
  <c r="AW1980" i="11"/>
  <c r="AU1980" i="11"/>
  <c r="AV1980" i="11" s="1"/>
  <c r="AS1980" i="11"/>
  <c r="AR1980" i="11"/>
  <c r="BD1979" i="11"/>
  <c r="BC1979" i="11"/>
  <c r="AZ1979" i="11"/>
  <c r="AW1979" i="11"/>
  <c r="AV1979" i="11"/>
  <c r="AU1979" i="11"/>
  <c r="AS1979" i="11"/>
  <c r="AR1979" i="11" s="1"/>
  <c r="BD1978" i="11"/>
  <c r="BC1978" i="11"/>
  <c r="AZ1978" i="11"/>
  <c r="AW1978" i="11"/>
  <c r="AU1978" i="11"/>
  <c r="AV1978" i="11" s="1"/>
  <c r="AS1978" i="11"/>
  <c r="AR1978" i="11"/>
  <c r="BD1977" i="11"/>
  <c r="BC1977" i="11"/>
  <c r="AZ1977" i="11"/>
  <c r="AW1977" i="11"/>
  <c r="AV1977" i="11"/>
  <c r="AU1977" i="11"/>
  <c r="AS1977" i="11"/>
  <c r="AR1977" i="11" s="1"/>
  <c r="BD1976" i="11"/>
  <c r="BC1976" i="11"/>
  <c r="AZ1976" i="11"/>
  <c r="AW1976" i="11"/>
  <c r="AU1976" i="11"/>
  <c r="AV1976" i="11" s="1"/>
  <c r="AS1976" i="11"/>
  <c r="AR1976" i="11"/>
  <c r="BD1975" i="11"/>
  <c r="BC1975" i="11"/>
  <c r="AZ1975" i="11"/>
  <c r="AW1975" i="11"/>
  <c r="AV1975" i="11"/>
  <c r="AU1975" i="11"/>
  <c r="AS1975" i="11"/>
  <c r="AR1975" i="11" s="1"/>
  <c r="BD1974" i="11"/>
  <c r="BC1974" i="11"/>
  <c r="AZ1974" i="11"/>
  <c r="AW1974" i="11"/>
  <c r="AU1974" i="11"/>
  <c r="AV1974" i="11" s="1"/>
  <c r="AS1974" i="11"/>
  <c r="AR1974" i="11"/>
  <c r="BD1973" i="11"/>
  <c r="BC1973" i="11"/>
  <c r="AZ1973" i="11"/>
  <c r="AW1973" i="11"/>
  <c r="AV1973" i="11"/>
  <c r="AU1973" i="11"/>
  <c r="AS1973" i="11"/>
  <c r="AR1973" i="11" s="1"/>
  <c r="BD1972" i="11"/>
  <c r="BC1972" i="11"/>
  <c r="AZ1972" i="11"/>
  <c r="AW1972" i="11"/>
  <c r="AU1972" i="11"/>
  <c r="AV1972" i="11" s="1"/>
  <c r="AS1972" i="11"/>
  <c r="AR1972" i="11"/>
  <c r="BD1971" i="11"/>
  <c r="BC1971" i="11"/>
  <c r="AZ1971" i="11"/>
  <c r="AW1971" i="11"/>
  <c r="AV1971" i="11"/>
  <c r="AU1971" i="11"/>
  <c r="AS1971" i="11"/>
  <c r="AR1971" i="11" s="1"/>
  <c r="BD1970" i="11"/>
  <c r="BC1970" i="11"/>
  <c r="AZ1970" i="11"/>
  <c r="AW1970" i="11"/>
  <c r="AU1970" i="11"/>
  <c r="AV1970" i="11" s="1"/>
  <c r="AS1970" i="11"/>
  <c r="AR1970" i="11"/>
  <c r="BD1969" i="11"/>
  <c r="BC1969" i="11"/>
  <c r="AZ1969" i="11"/>
  <c r="AW1969" i="11"/>
  <c r="AV1969" i="11"/>
  <c r="AU1969" i="11"/>
  <c r="AS1969" i="11"/>
  <c r="AR1969" i="11" s="1"/>
  <c r="BD1968" i="11"/>
  <c r="BC1968" i="11"/>
  <c r="AZ1968" i="11"/>
  <c r="AW1968" i="11"/>
  <c r="AU1968" i="11"/>
  <c r="AV1968" i="11" s="1"/>
  <c r="AS1968" i="11"/>
  <c r="AR1968" i="11"/>
  <c r="BD1967" i="11"/>
  <c r="BC1967" i="11"/>
  <c r="AZ1967" i="11"/>
  <c r="AW1967" i="11"/>
  <c r="AV1967" i="11"/>
  <c r="AU1967" i="11"/>
  <c r="AS1967" i="11"/>
  <c r="AR1967" i="11" s="1"/>
  <c r="BD1966" i="11"/>
  <c r="BC1966" i="11"/>
  <c r="AZ1966" i="11"/>
  <c r="AW1966" i="11"/>
  <c r="AU1966" i="11"/>
  <c r="AV1966" i="11" s="1"/>
  <c r="AS1966" i="11"/>
  <c r="AR1966" i="11"/>
  <c r="BD1965" i="11"/>
  <c r="BC1965" i="11"/>
  <c r="AZ1965" i="11"/>
  <c r="AW1965" i="11"/>
  <c r="AV1965" i="11"/>
  <c r="AU1965" i="11"/>
  <c r="AS1965" i="11"/>
  <c r="AR1965" i="11" s="1"/>
  <c r="BD1964" i="11"/>
  <c r="BC1964" i="11"/>
  <c r="AZ1964" i="11"/>
  <c r="AW1964" i="11"/>
  <c r="AU1964" i="11"/>
  <c r="AV1964" i="11" s="1"/>
  <c r="AS1964" i="11"/>
  <c r="AR1964" i="11"/>
  <c r="BD1963" i="11"/>
  <c r="BC1963" i="11"/>
  <c r="AZ1963" i="11"/>
  <c r="AW1963" i="11"/>
  <c r="AV1963" i="11"/>
  <c r="AU1963" i="11"/>
  <c r="AS1963" i="11"/>
  <c r="AR1963" i="11" s="1"/>
  <c r="BD1962" i="11"/>
  <c r="BC1962" i="11"/>
  <c r="AZ1962" i="11"/>
  <c r="AW1962" i="11"/>
  <c r="AU1962" i="11"/>
  <c r="AV1962" i="11" s="1"/>
  <c r="AS1962" i="11"/>
  <c r="AR1962" i="11"/>
  <c r="BD1961" i="11"/>
  <c r="BC1961" i="11"/>
  <c r="AZ1961" i="11"/>
  <c r="AW1961" i="11"/>
  <c r="AV1961" i="11"/>
  <c r="AU1961" i="11"/>
  <c r="AS1961" i="11"/>
  <c r="AR1961" i="11" s="1"/>
  <c r="BD1960" i="11"/>
  <c r="BC1960" i="11"/>
  <c r="AZ1960" i="11"/>
  <c r="AW1960" i="11"/>
  <c r="AU1960" i="11"/>
  <c r="AV1960" i="11" s="1"/>
  <c r="AS1960" i="11"/>
  <c r="AR1960" i="11"/>
  <c r="BD1959" i="11"/>
  <c r="BC1959" i="11"/>
  <c r="AZ1959" i="11"/>
  <c r="AW1959" i="11"/>
  <c r="AV1959" i="11"/>
  <c r="AU1959" i="11"/>
  <c r="AS1959" i="11"/>
  <c r="AR1959" i="11" s="1"/>
  <c r="BD1958" i="11"/>
  <c r="BC1958" i="11"/>
  <c r="AZ1958" i="11"/>
  <c r="AW1958" i="11"/>
  <c r="AU1958" i="11"/>
  <c r="AV1958" i="11" s="1"/>
  <c r="AS1958" i="11"/>
  <c r="AR1958" i="11"/>
  <c r="BD1957" i="11"/>
  <c r="BC1957" i="11"/>
  <c r="AZ1957" i="11"/>
  <c r="AW1957" i="11"/>
  <c r="AV1957" i="11"/>
  <c r="AU1957" i="11"/>
  <c r="AS1957" i="11"/>
  <c r="AR1957" i="11" s="1"/>
  <c r="BD1956" i="11"/>
  <c r="BC1956" i="11"/>
  <c r="AZ1956" i="11"/>
  <c r="AW1956" i="11"/>
  <c r="AU1956" i="11"/>
  <c r="AV1956" i="11" s="1"/>
  <c r="AS1956" i="11"/>
  <c r="AR1956" i="11"/>
  <c r="BD1955" i="11"/>
  <c r="BC1955" i="11"/>
  <c r="AZ1955" i="11"/>
  <c r="AW1955" i="11"/>
  <c r="AV1955" i="11"/>
  <c r="AU1955" i="11"/>
  <c r="AS1955" i="11"/>
  <c r="AR1955" i="11" s="1"/>
  <c r="BD1954" i="11"/>
  <c r="BC1954" i="11"/>
  <c r="AZ1954" i="11"/>
  <c r="AW1954" i="11"/>
  <c r="AU1954" i="11"/>
  <c r="AV1954" i="11" s="1"/>
  <c r="AS1954" i="11"/>
  <c r="AR1954" i="11"/>
  <c r="BD1953" i="11"/>
  <c r="BC1953" i="11"/>
  <c r="AZ1953" i="11"/>
  <c r="AW1953" i="11"/>
  <c r="AV1953" i="11"/>
  <c r="AU1953" i="11"/>
  <c r="AS1953" i="11"/>
  <c r="AR1953" i="11" s="1"/>
  <c r="BD1952" i="11"/>
  <c r="BC1952" i="11"/>
  <c r="AZ1952" i="11"/>
  <c r="AW1952" i="11"/>
  <c r="AU1952" i="11"/>
  <c r="AV1952" i="11" s="1"/>
  <c r="AS1952" i="11"/>
  <c r="AR1952" i="11"/>
  <c r="BD1951" i="11"/>
  <c r="BC1951" i="11"/>
  <c r="AZ1951" i="11"/>
  <c r="AW1951" i="11"/>
  <c r="AV1951" i="11"/>
  <c r="AU1951" i="11"/>
  <c r="AS1951" i="11"/>
  <c r="AR1951" i="11" s="1"/>
  <c r="BD1950" i="11"/>
  <c r="BC1950" i="11"/>
  <c r="AZ1950" i="11"/>
  <c r="AW1950" i="11"/>
  <c r="AU1950" i="11"/>
  <c r="AV1950" i="11" s="1"/>
  <c r="AS1950" i="11"/>
  <c r="AR1950" i="11"/>
  <c r="BD1949" i="11"/>
  <c r="BC1949" i="11"/>
  <c r="AZ1949" i="11"/>
  <c r="AW1949" i="11"/>
  <c r="AV1949" i="11"/>
  <c r="AU1949" i="11"/>
  <c r="AS1949" i="11"/>
  <c r="AR1949" i="11" s="1"/>
  <c r="BD1948" i="11"/>
  <c r="BC1948" i="11"/>
  <c r="AZ1948" i="11"/>
  <c r="AW1948" i="11"/>
  <c r="AU1948" i="11"/>
  <c r="AV1948" i="11" s="1"/>
  <c r="AS1948" i="11"/>
  <c r="AR1948" i="11"/>
  <c r="BD1947" i="11"/>
  <c r="BC1947" i="11"/>
  <c r="AZ1947" i="11"/>
  <c r="AW1947" i="11"/>
  <c r="AV1947" i="11"/>
  <c r="AU1947" i="11"/>
  <c r="AS1947" i="11"/>
  <c r="AR1947" i="11" s="1"/>
  <c r="BD1946" i="11"/>
  <c r="BC1946" i="11"/>
  <c r="AZ1946" i="11"/>
  <c r="AW1946" i="11"/>
  <c r="AU1946" i="11"/>
  <c r="AV1946" i="11" s="1"/>
  <c r="AS1946" i="11"/>
  <c r="AR1946" i="11"/>
  <c r="BD1945" i="11"/>
  <c r="BC1945" i="11"/>
  <c r="AZ1945" i="11"/>
  <c r="AW1945" i="11"/>
  <c r="AV1945" i="11"/>
  <c r="AU1945" i="11"/>
  <c r="AS1945" i="11"/>
  <c r="AR1945" i="11" s="1"/>
  <c r="BD1944" i="11"/>
  <c r="BC1944" i="11"/>
  <c r="AZ1944" i="11"/>
  <c r="AW1944" i="11"/>
  <c r="AU1944" i="11"/>
  <c r="AV1944" i="11" s="1"/>
  <c r="AS1944" i="11"/>
  <c r="AR1944" i="11"/>
  <c r="BD1943" i="11"/>
  <c r="BC1943" i="11"/>
  <c r="AZ1943" i="11"/>
  <c r="AW1943" i="11"/>
  <c r="AV1943" i="11"/>
  <c r="AU1943" i="11"/>
  <c r="AS1943" i="11"/>
  <c r="AR1943" i="11" s="1"/>
  <c r="BD1942" i="11"/>
  <c r="BC1942" i="11"/>
  <c r="AZ1942" i="11"/>
  <c r="AW1942" i="11"/>
  <c r="AU1942" i="11"/>
  <c r="AV1942" i="11" s="1"/>
  <c r="AS1942" i="11"/>
  <c r="AR1942" i="11"/>
  <c r="BD1941" i="11"/>
  <c r="BC1941" i="11"/>
  <c r="AZ1941" i="11"/>
  <c r="AW1941" i="11"/>
  <c r="AV1941" i="11"/>
  <c r="AU1941" i="11"/>
  <c r="AS1941" i="11"/>
  <c r="AR1941" i="11" s="1"/>
  <c r="BD1940" i="11"/>
  <c r="BC1940" i="11"/>
  <c r="AZ1940" i="11"/>
  <c r="AW1940" i="11"/>
  <c r="AU1940" i="11"/>
  <c r="AV1940" i="11" s="1"/>
  <c r="AS1940" i="11"/>
  <c r="AR1940" i="11"/>
  <c r="BD1939" i="11"/>
  <c r="BC1939" i="11"/>
  <c r="AZ1939" i="11"/>
  <c r="AW1939" i="11"/>
  <c r="AV1939" i="11"/>
  <c r="AU1939" i="11"/>
  <c r="AS1939" i="11"/>
  <c r="AR1939" i="11" s="1"/>
  <c r="BD1938" i="11"/>
  <c r="BC1938" i="11"/>
  <c r="AZ1938" i="11"/>
  <c r="AW1938" i="11"/>
  <c r="AU1938" i="11"/>
  <c r="AV1938" i="11" s="1"/>
  <c r="AS1938" i="11"/>
  <c r="AR1938" i="11"/>
  <c r="BD1937" i="11"/>
  <c r="BC1937" i="11"/>
  <c r="AZ1937" i="11"/>
  <c r="AW1937" i="11"/>
  <c r="AV1937" i="11"/>
  <c r="AU1937" i="11"/>
  <c r="AS1937" i="11"/>
  <c r="AR1937" i="11" s="1"/>
  <c r="BD1936" i="11"/>
  <c r="BC1936" i="11"/>
  <c r="AZ1936" i="11"/>
  <c r="AW1936" i="11"/>
  <c r="AU1936" i="11"/>
  <c r="AV1936" i="11" s="1"/>
  <c r="AS1936" i="11"/>
  <c r="AR1936" i="11"/>
  <c r="BD1935" i="11"/>
  <c r="BC1935" i="11"/>
  <c r="AZ1935" i="11"/>
  <c r="AW1935" i="11"/>
  <c r="AV1935" i="11"/>
  <c r="AU1935" i="11"/>
  <c r="AS1935" i="11"/>
  <c r="AR1935" i="11" s="1"/>
  <c r="BD1934" i="11"/>
  <c r="BC1934" i="11"/>
  <c r="AZ1934" i="11"/>
  <c r="AW1934" i="11"/>
  <c r="AU1934" i="11"/>
  <c r="AV1934" i="11" s="1"/>
  <c r="AS1934" i="11"/>
  <c r="AR1934" i="11"/>
  <c r="BD1933" i="11"/>
  <c r="BC1933" i="11"/>
  <c r="AZ1933" i="11"/>
  <c r="AW1933" i="11"/>
  <c r="AV1933" i="11"/>
  <c r="AU1933" i="11"/>
  <c r="AS1933" i="11"/>
  <c r="AR1933" i="11" s="1"/>
  <c r="BD1932" i="11"/>
  <c r="BC1932" i="11"/>
  <c r="AZ1932" i="11"/>
  <c r="AW1932" i="11"/>
  <c r="AU1932" i="11"/>
  <c r="AV1932" i="11" s="1"/>
  <c r="AS1932" i="11"/>
  <c r="AR1932" i="11"/>
  <c r="BD1931" i="11"/>
  <c r="BC1931" i="11"/>
  <c r="AZ1931" i="11"/>
  <c r="AW1931" i="11"/>
  <c r="AV1931" i="11"/>
  <c r="AU1931" i="11"/>
  <c r="AS1931" i="11"/>
  <c r="AR1931" i="11" s="1"/>
  <c r="BD1930" i="11"/>
  <c r="BC1930" i="11"/>
  <c r="AZ1930" i="11"/>
  <c r="AW1930" i="11"/>
  <c r="AU1930" i="11"/>
  <c r="AV1930" i="11" s="1"/>
  <c r="AS1930" i="11"/>
  <c r="AR1930" i="11"/>
  <c r="BD1929" i="11"/>
  <c r="BC1929" i="11"/>
  <c r="AZ1929" i="11"/>
  <c r="AW1929" i="11"/>
  <c r="AV1929" i="11"/>
  <c r="AU1929" i="11"/>
  <c r="AS1929" i="11"/>
  <c r="AR1929" i="11" s="1"/>
  <c r="BD1928" i="11"/>
  <c r="BC1928" i="11"/>
  <c r="AZ1928" i="11"/>
  <c r="AW1928" i="11"/>
  <c r="AU1928" i="11"/>
  <c r="AV1928" i="11" s="1"/>
  <c r="AS1928" i="11"/>
  <c r="AR1928" i="11"/>
  <c r="BD1927" i="11"/>
  <c r="BC1927" i="11"/>
  <c r="AZ1927" i="11"/>
  <c r="AW1927" i="11"/>
  <c r="AV1927" i="11"/>
  <c r="AU1927" i="11"/>
  <c r="AS1927" i="11"/>
  <c r="AR1927" i="11" s="1"/>
  <c r="BD1926" i="11"/>
  <c r="BC1926" i="11"/>
  <c r="AZ1926" i="11"/>
  <c r="AW1926" i="11"/>
  <c r="AU1926" i="11"/>
  <c r="AV1926" i="11" s="1"/>
  <c r="AS1926" i="11"/>
  <c r="AR1926" i="11"/>
  <c r="BD1925" i="11"/>
  <c r="BC1925" i="11"/>
  <c r="AZ1925" i="11"/>
  <c r="AW1925" i="11"/>
  <c r="AV1925" i="11"/>
  <c r="AU1925" i="11"/>
  <c r="AS1925" i="11"/>
  <c r="AR1925" i="11" s="1"/>
  <c r="BD1924" i="11"/>
  <c r="BC1924" i="11"/>
  <c r="AZ1924" i="11"/>
  <c r="AW1924" i="11"/>
  <c r="AU1924" i="11"/>
  <c r="AV1924" i="11" s="1"/>
  <c r="AS1924" i="11"/>
  <c r="AR1924" i="11"/>
  <c r="BD1923" i="11"/>
  <c r="BC1923" i="11"/>
  <c r="AZ1923" i="11"/>
  <c r="AW1923" i="11"/>
  <c r="AV1923" i="11"/>
  <c r="AU1923" i="11"/>
  <c r="AS1923" i="11"/>
  <c r="AR1923" i="11" s="1"/>
  <c r="BD1922" i="11"/>
  <c r="BC1922" i="11"/>
  <c r="AZ1922" i="11"/>
  <c r="AW1922" i="11"/>
  <c r="AU1922" i="11"/>
  <c r="AV1922" i="11" s="1"/>
  <c r="AS1922" i="11"/>
  <c r="AR1922" i="11"/>
  <c r="BD1921" i="11"/>
  <c r="BC1921" i="11"/>
  <c r="AZ1921" i="11"/>
  <c r="AW1921" i="11"/>
  <c r="AV1921" i="11"/>
  <c r="AU1921" i="11"/>
  <c r="AS1921" i="11"/>
  <c r="AR1921" i="11" s="1"/>
  <c r="BD1920" i="11"/>
  <c r="BC1920" i="11"/>
  <c r="AZ1920" i="11"/>
  <c r="AW1920" i="11"/>
  <c r="AU1920" i="11"/>
  <c r="AV1920" i="11" s="1"/>
  <c r="AS1920" i="11"/>
  <c r="AR1920" i="11"/>
  <c r="BD1919" i="11"/>
  <c r="BC1919" i="11"/>
  <c r="AZ1919" i="11"/>
  <c r="AW1919" i="11"/>
  <c r="AV1919" i="11"/>
  <c r="AU1919" i="11"/>
  <c r="AS1919" i="11"/>
  <c r="AR1919" i="11" s="1"/>
  <c r="BD1918" i="11"/>
  <c r="BC1918" i="11"/>
  <c r="AZ1918" i="11"/>
  <c r="AW1918" i="11"/>
  <c r="AU1918" i="11"/>
  <c r="AV1918" i="11" s="1"/>
  <c r="AS1918" i="11"/>
  <c r="AR1918" i="11"/>
  <c r="BD1917" i="11"/>
  <c r="BC1917" i="11"/>
  <c r="AZ1917" i="11"/>
  <c r="AW1917" i="11"/>
  <c r="AV1917" i="11"/>
  <c r="AU1917" i="11"/>
  <c r="AS1917" i="11"/>
  <c r="AR1917" i="11" s="1"/>
  <c r="BD1916" i="11"/>
  <c r="BC1916" i="11"/>
  <c r="AZ1916" i="11"/>
  <c r="AW1916" i="11"/>
  <c r="AU1916" i="11"/>
  <c r="AV1916" i="11" s="1"/>
  <c r="AS1916" i="11"/>
  <c r="AR1916" i="11"/>
  <c r="BD1915" i="11"/>
  <c r="BC1915" i="11"/>
  <c r="AZ1915" i="11"/>
  <c r="AW1915" i="11"/>
  <c r="AV1915" i="11"/>
  <c r="AU1915" i="11"/>
  <c r="AS1915" i="11"/>
  <c r="AR1915" i="11" s="1"/>
  <c r="BD1914" i="11"/>
  <c r="BC1914" i="11"/>
  <c r="AZ1914" i="11"/>
  <c r="AW1914" i="11"/>
  <c r="AU1914" i="11"/>
  <c r="AV1914" i="11" s="1"/>
  <c r="AS1914" i="11"/>
  <c r="AR1914" i="11"/>
  <c r="BD1913" i="11"/>
  <c r="BC1913" i="11"/>
  <c r="AZ1913" i="11"/>
  <c r="AW1913" i="11"/>
  <c r="AV1913" i="11"/>
  <c r="AU1913" i="11"/>
  <c r="AS1913" i="11"/>
  <c r="AR1913" i="11" s="1"/>
  <c r="BD1912" i="11"/>
  <c r="BC1912" i="11"/>
  <c r="AZ1912" i="11"/>
  <c r="AW1912" i="11"/>
  <c r="AU1912" i="11"/>
  <c r="AV1912" i="11" s="1"/>
  <c r="AS1912" i="11"/>
  <c r="AR1912" i="11"/>
  <c r="BD1911" i="11"/>
  <c r="BC1911" i="11"/>
  <c r="AZ1911" i="11"/>
  <c r="AW1911" i="11"/>
  <c r="AV1911" i="11"/>
  <c r="AU1911" i="11"/>
  <c r="AS1911" i="11"/>
  <c r="AR1911" i="11" s="1"/>
  <c r="BD1910" i="11"/>
  <c r="BC1910" i="11"/>
  <c r="AZ1910" i="11"/>
  <c r="AW1910" i="11"/>
  <c r="AU1910" i="11"/>
  <c r="AV1910" i="11" s="1"/>
  <c r="AS1910" i="11"/>
  <c r="AR1910" i="11"/>
  <c r="BD1909" i="11"/>
  <c r="BC1909" i="11"/>
  <c r="AZ1909" i="11"/>
  <c r="AW1909" i="11"/>
  <c r="AV1909" i="11"/>
  <c r="AU1909" i="11"/>
  <c r="AS1909" i="11"/>
  <c r="AR1909" i="11" s="1"/>
  <c r="BD1908" i="11"/>
  <c r="BC1908" i="11"/>
  <c r="AZ1908" i="11"/>
  <c r="AW1908" i="11"/>
  <c r="AU1908" i="11"/>
  <c r="AV1908" i="11" s="1"/>
  <c r="AS1908" i="11"/>
  <c r="AR1908" i="11"/>
  <c r="BD1907" i="11"/>
  <c r="BC1907" i="11"/>
  <c r="AZ1907" i="11"/>
  <c r="AW1907" i="11"/>
  <c r="AV1907" i="11"/>
  <c r="AU1907" i="11"/>
  <c r="AS1907" i="11"/>
  <c r="AR1907" i="11" s="1"/>
  <c r="BD1906" i="11"/>
  <c r="BC1906" i="11"/>
  <c r="AZ1906" i="11"/>
  <c r="AW1906" i="11"/>
  <c r="AU1906" i="11"/>
  <c r="AV1906" i="11" s="1"/>
  <c r="AS1906" i="11"/>
  <c r="AR1906" i="11"/>
  <c r="BD1905" i="11"/>
  <c r="BC1905" i="11"/>
  <c r="AZ1905" i="11"/>
  <c r="AW1905" i="11"/>
  <c r="AV1905" i="11"/>
  <c r="AU1905" i="11"/>
  <c r="AS1905" i="11"/>
  <c r="AR1905" i="11" s="1"/>
  <c r="BD1904" i="11"/>
  <c r="BC1904" i="11"/>
  <c r="AZ1904" i="11"/>
  <c r="AW1904" i="11"/>
  <c r="AU1904" i="11"/>
  <c r="AV1904" i="11" s="1"/>
  <c r="AS1904" i="11"/>
  <c r="AR1904" i="11"/>
  <c r="BD1903" i="11"/>
  <c r="BC1903" i="11"/>
  <c r="AZ1903" i="11"/>
  <c r="AW1903" i="11"/>
  <c r="AV1903" i="11"/>
  <c r="AU1903" i="11"/>
  <c r="AS1903" i="11"/>
  <c r="AR1903" i="11" s="1"/>
  <c r="BD1902" i="11"/>
  <c r="BC1902" i="11"/>
  <c r="AZ1902" i="11"/>
  <c r="AW1902" i="11"/>
  <c r="AU1902" i="11"/>
  <c r="AV1902" i="11" s="1"/>
  <c r="AS1902" i="11"/>
  <c r="AR1902" i="11"/>
  <c r="BD1901" i="11"/>
  <c r="BC1901" i="11"/>
  <c r="AZ1901" i="11"/>
  <c r="AW1901" i="11"/>
  <c r="AV1901" i="11"/>
  <c r="AU1901" i="11"/>
  <c r="AS1901" i="11"/>
  <c r="AR1901" i="11" s="1"/>
  <c r="BD1900" i="11"/>
  <c r="BC1900" i="11"/>
  <c r="AZ1900" i="11"/>
  <c r="AW1900" i="11"/>
  <c r="AU1900" i="11"/>
  <c r="AV1900" i="11" s="1"/>
  <c r="AS1900" i="11"/>
  <c r="AR1900" i="11"/>
  <c r="BD1899" i="11"/>
  <c r="BC1899" i="11"/>
  <c r="AZ1899" i="11"/>
  <c r="AW1899" i="11"/>
  <c r="AV1899" i="11"/>
  <c r="AU1899" i="11"/>
  <c r="AS1899" i="11"/>
  <c r="AR1899" i="11" s="1"/>
  <c r="BD1898" i="11"/>
  <c r="BC1898" i="11"/>
  <c r="AZ1898" i="11"/>
  <c r="AW1898" i="11"/>
  <c r="AU1898" i="11"/>
  <c r="AV1898" i="11" s="1"/>
  <c r="AS1898" i="11"/>
  <c r="AR1898" i="11"/>
  <c r="BD1897" i="11"/>
  <c r="BC1897" i="11"/>
  <c r="AZ1897" i="11"/>
  <c r="AW1897" i="11"/>
  <c r="AV1897" i="11"/>
  <c r="AU1897" i="11"/>
  <c r="AS1897" i="11"/>
  <c r="AR1897" i="11" s="1"/>
  <c r="BD1896" i="11"/>
  <c r="BC1896" i="11"/>
  <c r="AZ1896" i="11"/>
  <c r="AW1896" i="11"/>
  <c r="AU1896" i="11"/>
  <c r="AV1896" i="11" s="1"/>
  <c r="AS1896" i="11"/>
  <c r="AR1896" i="11"/>
  <c r="BD1895" i="11"/>
  <c r="BC1895" i="11"/>
  <c r="AZ1895" i="11"/>
  <c r="AW1895" i="11"/>
  <c r="AV1895" i="11"/>
  <c r="AU1895" i="11"/>
  <c r="AS1895" i="11"/>
  <c r="AR1895" i="11" s="1"/>
  <c r="BD1894" i="11"/>
  <c r="BC1894" i="11"/>
  <c r="AZ1894" i="11"/>
  <c r="AW1894" i="11"/>
  <c r="AU1894" i="11"/>
  <c r="AV1894" i="11" s="1"/>
  <c r="AS1894" i="11"/>
  <c r="AR1894" i="11"/>
  <c r="BD1893" i="11"/>
  <c r="BC1893" i="11"/>
  <c r="AZ1893" i="11"/>
  <c r="AW1893" i="11"/>
  <c r="AV1893" i="11"/>
  <c r="AU1893" i="11"/>
  <c r="AS1893" i="11"/>
  <c r="AR1893" i="11" s="1"/>
  <c r="BD1892" i="11"/>
  <c r="BC1892" i="11"/>
  <c r="AZ1892" i="11"/>
  <c r="AW1892" i="11"/>
  <c r="AU1892" i="11"/>
  <c r="AV1892" i="11" s="1"/>
  <c r="AS1892" i="11"/>
  <c r="AR1892" i="11"/>
  <c r="BD1891" i="11"/>
  <c r="BC1891" i="11"/>
  <c r="AZ1891" i="11"/>
  <c r="AW1891" i="11"/>
  <c r="AV1891" i="11"/>
  <c r="AU1891" i="11"/>
  <c r="AS1891" i="11"/>
  <c r="AR1891" i="11" s="1"/>
  <c r="BD1890" i="11"/>
  <c r="BC1890" i="11"/>
  <c r="AZ1890" i="11"/>
  <c r="AW1890" i="11"/>
  <c r="AU1890" i="11"/>
  <c r="AV1890" i="11" s="1"/>
  <c r="AS1890" i="11"/>
  <c r="AR1890" i="11"/>
  <c r="BD1889" i="11"/>
  <c r="BC1889" i="11"/>
  <c r="AZ1889" i="11"/>
  <c r="AW1889" i="11"/>
  <c r="AV1889" i="11"/>
  <c r="AU1889" i="11"/>
  <c r="AS1889" i="11"/>
  <c r="AR1889" i="11" s="1"/>
  <c r="BD1888" i="11"/>
  <c r="BC1888" i="11"/>
  <c r="AZ1888" i="11"/>
  <c r="AW1888" i="11"/>
  <c r="AU1888" i="11"/>
  <c r="AV1888" i="11" s="1"/>
  <c r="AS1888" i="11"/>
  <c r="AR1888" i="11"/>
  <c r="BD1887" i="11"/>
  <c r="BC1887" i="11"/>
  <c r="AZ1887" i="11"/>
  <c r="AW1887" i="11"/>
  <c r="AV1887" i="11"/>
  <c r="AU1887" i="11"/>
  <c r="AS1887" i="11"/>
  <c r="AR1887" i="11" s="1"/>
  <c r="BD1886" i="11"/>
  <c r="BC1886" i="11"/>
  <c r="AZ1886" i="11"/>
  <c r="AW1886" i="11"/>
  <c r="AU1886" i="11"/>
  <c r="AV1886" i="11" s="1"/>
  <c r="AS1886" i="11"/>
  <c r="AR1886" i="11"/>
  <c r="BD1885" i="11"/>
  <c r="BC1885" i="11"/>
  <c r="AZ1885" i="11"/>
  <c r="AW1885" i="11"/>
  <c r="AV1885" i="11"/>
  <c r="AU1885" i="11"/>
  <c r="AS1885" i="11"/>
  <c r="AR1885" i="11" s="1"/>
  <c r="BD1884" i="11"/>
  <c r="BC1884" i="11"/>
  <c r="AZ1884" i="11"/>
  <c r="AW1884" i="11"/>
  <c r="AU1884" i="11"/>
  <c r="AV1884" i="11" s="1"/>
  <c r="AS1884" i="11"/>
  <c r="AR1884" i="11"/>
  <c r="BD1883" i="11"/>
  <c r="BC1883" i="11"/>
  <c r="AZ1883" i="11"/>
  <c r="AW1883" i="11"/>
  <c r="AV1883" i="11"/>
  <c r="AU1883" i="11"/>
  <c r="AS1883" i="11"/>
  <c r="AR1883" i="11" s="1"/>
  <c r="BD1882" i="11"/>
  <c r="BC1882" i="11"/>
  <c r="AZ1882" i="11"/>
  <c r="AW1882" i="11"/>
  <c r="AU1882" i="11"/>
  <c r="AV1882" i="11" s="1"/>
  <c r="AS1882" i="11"/>
  <c r="AR1882" i="11"/>
  <c r="BD1881" i="11"/>
  <c r="BC1881" i="11"/>
  <c r="AZ1881" i="11"/>
  <c r="AW1881" i="11"/>
  <c r="AV1881" i="11"/>
  <c r="AU1881" i="11"/>
  <c r="AS1881" i="11"/>
  <c r="AR1881" i="11" s="1"/>
  <c r="BD1880" i="11"/>
  <c r="BC1880" i="11"/>
  <c r="AZ1880" i="11"/>
  <c r="AW1880" i="11"/>
  <c r="AU1880" i="11"/>
  <c r="AV1880" i="11" s="1"/>
  <c r="AS1880" i="11"/>
  <c r="AR1880" i="11"/>
  <c r="BD1879" i="11"/>
  <c r="BC1879" i="11"/>
  <c r="AZ1879" i="11"/>
  <c r="AW1879" i="11"/>
  <c r="AV1879" i="11"/>
  <c r="AU1879" i="11"/>
  <c r="AS1879" i="11"/>
  <c r="AR1879" i="11" s="1"/>
  <c r="BD1878" i="11"/>
  <c r="BC1878" i="11"/>
  <c r="AZ1878" i="11"/>
  <c r="AW1878" i="11"/>
  <c r="AU1878" i="11"/>
  <c r="AV1878" i="11" s="1"/>
  <c r="AS1878" i="11"/>
  <c r="AR1878" i="11"/>
  <c r="BD1877" i="11"/>
  <c r="BC1877" i="11"/>
  <c r="AZ1877" i="11"/>
  <c r="AW1877" i="11"/>
  <c r="AV1877" i="11"/>
  <c r="AU1877" i="11"/>
  <c r="AS1877" i="11"/>
  <c r="AR1877" i="11" s="1"/>
  <c r="BD1876" i="11"/>
  <c r="BC1876" i="11"/>
  <c r="AZ1876" i="11"/>
  <c r="AW1876" i="11"/>
  <c r="AU1876" i="11"/>
  <c r="AV1876" i="11" s="1"/>
  <c r="AS1876" i="11"/>
  <c r="AR1876" i="11"/>
  <c r="BD1875" i="11"/>
  <c r="BC1875" i="11"/>
  <c r="AZ1875" i="11"/>
  <c r="AW1875" i="11"/>
  <c r="AV1875" i="11"/>
  <c r="AU1875" i="11"/>
  <c r="AS1875" i="11"/>
  <c r="AR1875" i="11" s="1"/>
  <c r="BD1874" i="11"/>
  <c r="BC1874" i="11"/>
  <c r="AZ1874" i="11"/>
  <c r="AW1874" i="11"/>
  <c r="AU1874" i="11"/>
  <c r="AV1874" i="11" s="1"/>
  <c r="AS1874" i="11"/>
  <c r="AR1874" i="11" s="1"/>
  <c r="BD1873" i="11"/>
  <c r="BC1873" i="11"/>
  <c r="AZ1873" i="11"/>
  <c r="AW1873" i="11"/>
  <c r="AU1873" i="11"/>
  <c r="AV1873" i="11" s="1"/>
  <c r="AS1873" i="11"/>
  <c r="AR1873" i="11"/>
  <c r="BD1872" i="11"/>
  <c r="BC1872" i="11"/>
  <c r="AZ1872" i="11"/>
  <c r="AW1872" i="11"/>
  <c r="AV1872" i="11"/>
  <c r="AU1872" i="11"/>
  <c r="AS1872" i="11"/>
  <c r="AR1872" i="11" s="1"/>
  <c r="BD1871" i="11"/>
  <c r="BC1871" i="11"/>
  <c r="AZ1871" i="11"/>
  <c r="AW1871" i="11"/>
  <c r="AU1871" i="11"/>
  <c r="AV1871" i="11" s="1"/>
  <c r="AS1871" i="11"/>
  <c r="AR1871" i="11"/>
  <c r="BD1870" i="11"/>
  <c r="BC1870" i="11"/>
  <c r="AZ1870" i="11"/>
  <c r="AW1870" i="11"/>
  <c r="AV1870" i="11"/>
  <c r="AU1870" i="11"/>
  <c r="AS1870" i="11"/>
  <c r="AR1870" i="11" s="1"/>
  <c r="BD1869" i="11"/>
  <c r="BC1869" i="11"/>
  <c r="AZ1869" i="11"/>
  <c r="AW1869" i="11"/>
  <c r="AU1869" i="11"/>
  <c r="AV1869" i="11" s="1"/>
  <c r="AS1869" i="11"/>
  <c r="AR1869" i="11"/>
  <c r="BD1868" i="11"/>
  <c r="BC1868" i="11"/>
  <c r="AZ1868" i="11"/>
  <c r="AW1868" i="11"/>
  <c r="AV1868" i="11"/>
  <c r="AU1868" i="11"/>
  <c r="AS1868" i="11"/>
  <c r="AR1868" i="11" s="1"/>
  <c r="BD1867" i="11"/>
  <c r="BC1867" i="11"/>
  <c r="AZ1867" i="11"/>
  <c r="AW1867" i="11"/>
  <c r="AU1867" i="11"/>
  <c r="AV1867" i="11" s="1"/>
  <c r="AS1867" i="11"/>
  <c r="AR1867" i="11"/>
  <c r="BD1866" i="11"/>
  <c r="BC1866" i="11"/>
  <c r="AZ1866" i="11"/>
  <c r="AW1866" i="11"/>
  <c r="AV1866" i="11"/>
  <c r="AU1866" i="11"/>
  <c r="AS1866" i="11"/>
  <c r="AR1866" i="11" s="1"/>
  <c r="BD1865" i="11"/>
  <c r="BC1865" i="11"/>
  <c r="AZ1865" i="11"/>
  <c r="AW1865" i="11"/>
  <c r="AU1865" i="11"/>
  <c r="AV1865" i="11" s="1"/>
  <c r="AS1865" i="11"/>
  <c r="AR1865" i="11"/>
  <c r="BD1864" i="11"/>
  <c r="BC1864" i="11"/>
  <c r="AZ1864" i="11"/>
  <c r="AW1864" i="11"/>
  <c r="AV1864" i="11"/>
  <c r="AU1864" i="11"/>
  <c r="AS1864" i="11"/>
  <c r="AR1864" i="11" s="1"/>
  <c r="BD1863" i="11"/>
  <c r="BC1863" i="11"/>
  <c r="AZ1863" i="11"/>
  <c r="AW1863" i="11"/>
  <c r="AU1863" i="11"/>
  <c r="AV1863" i="11" s="1"/>
  <c r="AS1863" i="11"/>
  <c r="AR1863" i="11"/>
  <c r="BD1862" i="11"/>
  <c r="BC1862" i="11"/>
  <c r="AZ1862" i="11"/>
  <c r="AW1862" i="11"/>
  <c r="AV1862" i="11"/>
  <c r="AU1862" i="11"/>
  <c r="AS1862" i="11"/>
  <c r="AR1862" i="11" s="1"/>
  <c r="BD1861" i="11"/>
  <c r="BC1861" i="11"/>
  <c r="AZ1861" i="11"/>
  <c r="AW1861" i="11"/>
  <c r="AU1861" i="11"/>
  <c r="AV1861" i="11" s="1"/>
  <c r="AS1861" i="11"/>
  <c r="AR1861" i="11"/>
  <c r="BD1860" i="11"/>
  <c r="BC1860" i="11"/>
  <c r="AZ1860" i="11"/>
  <c r="AW1860" i="11"/>
  <c r="AV1860" i="11"/>
  <c r="AU1860" i="11"/>
  <c r="AS1860" i="11"/>
  <c r="AR1860" i="11" s="1"/>
  <c r="BD1859" i="11"/>
  <c r="BC1859" i="11"/>
  <c r="AZ1859" i="11"/>
  <c r="AW1859" i="11"/>
  <c r="AU1859" i="11"/>
  <c r="AV1859" i="11" s="1"/>
  <c r="AS1859" i="11"/>
  <c r="AR1859" i="11"/>
  <c r="BD1858" i="11"/>
  <c r="BC1858" i="11"/>
  <c r="AZ1858" i="11"/>
  <c r="AW1858" i="11"/>
  <c r="AV1858" i="11"/>
  <c r="AU1858" i="11"/>
  <c r="AS1858" i="11"/>
  <c r="AR1858" i="11" s="1"/>
  <c r="BD1857" i="11"/>
  <c r="BC1857" i="11"/>
  <c r="AZ1857" i="11"/>
  <c r="AW1857" i="11"/>
  <c r="AU1857" i="11"/>
  <c r="AV1857" i="11" s="1"/>
  <c r="AS1857" i="11"/>
  <c r="AR1857" i="11"/>
  <c r="BD1856" i="11"/>
  <c r="BC1856" i="11"/>
  <c r="AZ1856" i="11"/>
  <c r="AW1856" i="11"/>
  <c r="AV1856" i="11"/>
  <c r="AU1856" i="11"/>
  <c r="AS1856" i="11"/>
  <c r="AR1856" i="11" s="1"/>
  <c r="BD1855" i="11"/>
  <c r="BC1855" i="11"/>
  <c r="AZ1855" i="11"/>
  <c r="AW1855" i="11"/>
  <c r="AU1855" i="11"/>
  <c r="AV1855" i="11" s="1"/>
  <c r="AS1855" i="11"/>
  <c r="AR1855" i="11"/>
  <c r="BD1854" i="11"/>
  <c r="BC1854" i="11"/>
  <c r="AZ1854" i="11"/>
  <c r="AW1854" i="11"/>
  <c r="AV1854" i="11"/>
  <c r="AU1854" i="11"/>
  <c r="AS1854" i="11"/>
  <c r="AR1854" i="11" s="1"/>
  <c r="BD1853" i="11"/>
  <c r="BC1853" i="11"/>
  <c r="AZ1853" i="11"/>
  <c r="AW1853" i="11"/>
  <c r="AU1853" i="11"/>
  <c r="AV1853" i="11" s="1"/>
  <c r="AS1853" i="11"/>
  <c r="AR1853" i="11"/>
  <c r="BD1852" i="11"/>
  <c r="BC1852" i="11"/>
  <c r="AZ1852" i="11"/>
  <c r="AW1852" i="11"/>
  <c r="AV1852" i="11"/>
  <c r="AU1852" i="11"/>
  <c r="AS1852" i="11"/>
  <c r="AR1852" i="11" s="1"/>
  <c r="BD1851" i="11"/>
  <c r="BC1851" i="11"/>
  <c r="AZ1851" i="11"/>
  <c r="AW1851" i="11"/>
  <c r="AU1851" i="11"/>
  <c r="AV1851" i="11" s="1"/>
  <c r="AS1851" i="11"/>
  <c r="AR1851" i="11"/>
  <c r="BD1850" i="11"/>
  <c r="BC1850" i="11"/>
  <c r="AZ1850" i="11"/>
  <c r="AW1850" i="11"/>
  <c r="AV1850" i="11"/>
  <c r="AU1850" i="11"/>
  <c r="AS1850" i="11"/>
  <c r="AR1850" i="11" s="1"/>
  <c r="BD1849" i="11"/>
  <c r="BC1849" i="11"/>
  <c r="AZ1849" i="11"/>
  <c r="AW1849" i="11"/>
  <c r="AU1849" i="11"/>
  <c r="AV1849" i="11" s="1"/>
  <c r="AS1849" i="11"/>
  <c r="AR1849" i="11"/>
  <c r="BD1848" i="11"/>
  <c r="BC1848" i="11"/>
  <c r="AZ1848" i="11"/>
  <c r="AW1848" i="11"/>
  <c r="AV1848" i="11"/>
  <c r="AU1848" i="11"/>
  <c r="AS1848" i="11"/>
  <c r="AR1848" i="11" s="1"/>
  <c r="BD1847" i="11"/>
  <c r="BC1847" i="11"/>
  <c r="AZ1847" i="11"/>
  <c r="AW1847" i="11"/>
  <c r="AU1847" i="11"/>
  <c r="AV1847" i="11" s="1"/>
  <c r="AS1847" i="11"/>
  <c r="AR1847" i="11"/>
  <c r="BD1846" i="11"/>
  <c r="BC1846" i="11"/>
  <c r="AZ1846" i="11"/>
  <c r="AW1846" i="11"/>
  <c r="AV1846" i="11"/>
  <c r="AU1846" i="11"/>
  <c r="AS1846" i="11"/>
  <c r="AR1846" i="11" s="1"/>
  <c r="BD1845" i="11"/>
  <c r="BC1845" i="11"/>
  <c r="AZ1845" i="11"/>
  <c r="AW1845" i="11"/>
  <c r="AU1845" i="11"/>
  <c r="AV1845" i="11" s="1"/>
  <c r="AS1845" i="11"/>
  <c r="AR1845" i="11"/>
  <c r="BD1844" i="11"/>
  <c r="BC1844" i="11"/>
  <c r="AZ1844" i="11"/>
  <c r="AW1844" i="11"/>
  <c r="AV1844" i="11"/>
  <c r="AU1844" i="11"/>
  <c r="AS1844" i="11"/>
  <c r="AR1844" i="11" s="1"/>
  <c r="BD1843" i="11"/>
  <c r="BC1843" i="11"/>
  <c r="AZ1843" i="11"/>
  <c r="AW1843" i="11"/>
  <c r="AU1843" i="11"/>
  <c r="AV1843" i="11" s="1"/>
  <c r="AS1843" i="11"/>
  <c r="AR1843" i="11"/>
  <c r="BD1842" i="11"/>
  <c r="BC1842" i="11"/>
  <c r="AZ1842" i="11"/>
  <c r="AW1842" i="11"/>
  <c r="AV1842" i="11"/>
  <c r="AU1842" i="11"/>
  <c r="AS1842" i="11"/>
  <c r="AR1842" i="11" s="1"/>
  <c r="BD1841" i="11"/>
  <c r="BC1841" i="11"/>
  <c r="AZ1841" i="11"/>
  <c r="AW1841" i="11"/>
  <c r="AU1841" i="11"/>
  <c r="AV1841" i="11" s="1"/>
  <c r="AS1841" i="11"/>
  <c r="AR1841" i="11"/>
  <c r="BD1840" i="11"/>
  <c r="BC1840" i="11"/>
  <c r="AZ1840" i="11"/>
  <c r="AW1840" i="11"/>
  <c r="AV1840" i="11"/>
  <c r="AU1840" i="11"/>
  <c r="AS1840" i="11"/>
  <c r="AR1840" i="11" s="1"/>
  <c r="BD1839" i="11"/>
  <c r="BC1839" i="11"/>
  <c r="AZ1839" i="11"/>
  <c r="AW1839" i="11"/>
  <c r="AU1839" i="11"/>
  <c r="AV1839" i="11" s="1"/>
  <c r="AS1839" i="11"/>
  <c r="AR1839" i="11"/>
  <c r="BD1838" i="11"/>
  <c r="BC1838" i="11"/>
  <c r="AZ1838" i="11"/>
  <c r="AW1838" i="11"/>
  <c r="AV1838" i="11"/>
  <c r="AU1838" i="11"/>
  <c r="AS1838" i="11"/>
  <c r="AR1838" i="11" s="1"/>
  <c r="BD1837" i="11"/>
  <c r="BC1837" i="11"/>
  <c r="AZ1837" i="11"/>
  <c r="AW1837" i="11"/>
  <c r="AU1837" i="11"/>
  <c r="AV1837" i="11" s="1"/>
  <c r="AS1837" i="11"/>
  <c r="AR1837" i="11"/>
  <c r="BD1836" i="11"/>
  <c r="BC1836" i="11"/>
  <c r="AZ1836" i="11"/>
  <c r="AW1836" i="11"/>
  <c r="AV1836" i="11"/>
  <c r="AU1836" i="11"/>
  <c r="AS1836" i="11"/>
  <c r="AR1836" i="11" s="1"/>
  <c r="BD1835" i="11"/>
  <c r="BC1835" i="11"/>
  <c r="AZ1835" i="11"/>
  <c r="AW1835" i="11"/>
  <c r="AU1835" i="11"/>
  <c r="AV1835" i="11" s="1"/>
  <c r="AS1835" i="11"/>
  <c r="AR1835" i="11"/>
  <c r="BD1834" i="11"/>
  <c r="BC1834" i="11"/>
  <c r="AZ1834" i="11"/>
  <c r="AW1834" i="11"/>
  <c r="AV1834" i="11"/>
  <c r="AU1834" i="11"/>
  <c r="AS1834" i="11"/>
  <c r="AR1834" i="11" s="1"/>
  <c r="BD1833" i="11"/>
  <c r="BC1833" i="11"/>
  <c r="AZ1833" i="11"/>
  <c r="AW1833" i="11"/>
  <c r="AU1833" i="11"/>
  <c r="AV1833" i="11" s="1"/>
  <c r="AS1833" i="11"/>
  <c r="AR1833" i="11"/>
  <c r="BD1832" i="11"/>
  <c r="BC1832" i="11"/>
  <c r="AZ1832" i="11"/>
  <c r="AW1832" i="11"/>
  <c r="AV1832" i="11"/>
  <c r="AU1832" i="11"/>
  <c r="AS1832" i="11"/>
  <c r="AR1832" i="11" s="1"/>
  <c r="BD1831" i="11"/>
  <c r="BC1831" i="11"/>
  <c r="AZ1831" i="11"/>
  <c r="AW1831" i="11"/>
  <c r="AU1831" i="11"/>
  <c r="AV1831" i="11" s="1"/>
  <c r="AS1831" i="11"/>
  <c r="AR1831" i="11"/>
  <c r="BD1830" i="11"/>
  <c r="BC1830" i="11"/>
  <c r="AZ1830" i="11"/>
  <c r="AW1830" i="11"/>
  <c r="AV1830" i="11"/>
  <c r="AU1830" i="11"/>
  <c r="AS1830" i="11"/>
  <c r="AR1830" i="11" s="1"/>
  <c r="BD1829" i="11"/>
  <c r="BC1829" i="11"/>
  <c r="AZ1829" i="11"/>
  <c r="AW1829" i="11"/>
  <c r="AU1829" i="11"/>
  <c r="AV1829" i="11" s="1"/>
  <c r="AS1829" i="11"/>
  <c r="AR1829" i="11"/>
  <c r="BD1828" i="11"/>
  <c r="BC1828" i="11"/>
  <c r="AZ1828" i="11"/>
  <c r="AW1828" i="11"/>
  <c r="AV1828" i="11"/>
  <c r="AU1828" i="11"/>
  <c r="AS1828" i="11"/>
  <c r="AR1828" i="11" s="1"/>
  <c r="BD1827" i="11"/>
  <c r="BC1827" i="11"/>
  <c r="AZ1827" i="11"/>
  <c r="AW1827" i="11"/>
  <c r="AU1827" i="11"/>
  <c r="AV1827" i="11" s="1"/>
  <c r="AS1827" i="11"/>
  <c r="AR1827" i="11"/>
  <c r="BD1826" i="11"/>
  <c r="BC1826" i="11"/>
  <c r="AZ1826" i="11"/>
  <c r="AW1826" i="11"/>
  <c r="AV1826" i="11"/>
  <c r="AU1826" i="11"/>
  <c r="AS1826" i="11"/>
  <c r="AR1826" i="11" s="1"/>
  <c r="BD1825" i="11"/>
  <c r="BC1825" i="11"/>
  <c r="AZ1825" i="11"/>
  <c r="AW1825" i="11"/>
  <c r="AU1825" i="11"/>
  <c r="AV1825" i="11" s="1"/>
  <c r="AS1825" i="11"/>
  <c r="AR1825" i="11"/>
  <c r="BD1824" i="11"/>
  <c r="BC1824" i="11"/>
  <c r="AZ1824" i="11"/>
  <c r="AW1824" i="11"/>
  <c r="AV1824" i="11"/>
  <c r="AU1824" i="11"/>
  <c r="AS1824" i="11"/>
  <c r="AR1824" i="11" s="1"/>
  <c r="BD1823" i="11"/>
  <c r="BC1823" i="11"/>
  <c r="AZ1823" i="11"/>
  <c r="AW1823" i="11"/>
  <c r="AU1823" i="11"/>
  <c r="AV1823" i="11" s="1"/>
  <c r="AS1823" i="11"/>
  <c r="AR1823" i="11"/>
  <c r="BD1822" i="11"/>
  <c r="BC1822" i="11"/>
  <c r="AZ1822" i="11"/>
  <c r="AW1822" i="11"/>
  <c r="AV1822" i="11"/>
  <c r="AU1822" i="11"/>
  <c r="AS1822" i="11"/>
  <c r="AR1822" i="11" s="1"/>
  <c r="BD1821" i="11"/>
  <c r="BC1821" i="11"/>
  <c r="AZ1821" i="11"/>
  <c r="AW1821" i="11"/>
  <c r="AU1821" i="11"/>
  <c r="AV1821" i="11" s="1"/>
  <c r="AS1821" i="11"/>
  <c r="AR1821" i="11"/>
  <c r="BD1820" i="11"/>
  <c r="BC1820" i="11"/>
  <c r="AZ1820" i="11"/>
  <c r="AW1820" i="11"/>
  <c r="AV1820" i="11"/>
  <c r="AU1820" i="11"/>
  <c r="AS1820" i="11"/>
  <c r="AR1820" i="11" s="1"/>
  <c r="BD1819" i="11"/>
  <c r="BC1819" i="11"/>
  <c r="AZ1819" i="11"/>
  <c r="AW1819" i="11"/>
  <c r="AU1819" i="11"/>
  <c r="AV1819" i="11" s="1"/>
  <c r="AS1819" i="11"/>
  <c r="AR1819" i="11"/>
  <c r="BD1818" i="11"/>
  <c r="BC1818" i="11"/>
  <c r="AZ1818" i="11"/>
  <c r="AW1818" i="11"/>
  <c r="AV1818" i="11"/>
  <c r="AU1818" i="11"/>
  <c r="AS1818" i="11"/>
  <c r="AR1818" i="11" s="1"/>
  <c r="BD1817" i="11"/>
  <c r="BC1817" i="11"/>
  <c r="AZ1817" i="11"/>
  <c r="AW1817" i="11"/>
  <c r="AU1817" i="11"/>
  <c r="AV1817" i="11" s="1"/>
  <c r="AS1817" i="11"/>
  <c r="AR1817" i="11"/>
  <c r="BD1816" i="11"/>
  <c r="BC1816" i="11"/>
  <c r="AZ1816" i="11"/>
  <c r="AW1816" i="11"/>
  <c r="AV1816" i="11"/>
  <c r="AU1816" i="11"/>
  <c r="AS1816" i="11"/>
  <c r="AR1816" i="11" s="1"/>
  <c r="BD1815" i="11"/>
  <c r="BC1815" i="11"/>
  <c r="AZ1815" i="11"/>
  <c r="AW1815" i="11"/>
  <c r="AU1815" i="11"/>
  <c r="AV1815" i="11" s="1"/>
  <c r="AS1815" i="11"/>
  <c r="AR1815" i="11"/>
  <c r="BD1814" i="11"/>
  <c r="BC1814" i="11"/>
  <c r="AZ1814" i="11"/>
  <c r="AW1814" i="11"/>
  <c r="AV1814" i="11"/>
  <c r="AU1814" i="11"/>
  <c r="AS1814" i="11"/>
  <c r="AR1814" i="11" s="1"/>
  <c r="BD1813" i="11"/>
  <c r="BC1813" i="11"/>
  <c r="AZ1813" i="11"/>
  <c r="AW1813" i="11"/>
  <c r="AU1813" i="11"/>
  <c r="AV1813" i="11" s="1"/>
  <c r="AS1813" i="11"/>
  <c r="AR1813" i="11"/>
  <c r="BD1812" i="11"/>
  <c r="BC1812" i="11"/>
  <c r="AZ1812" i="11"/>
  <c r="AW1812" i="11"/>
  <c r="AV1812" i="11"/>
  <c r="AU1812" i="11"/>
  <c r="AS1812" i="11"/>
  <c r="AR1812" i="11" s="1"/>
  <c r="BD1811" i="11"/>
  <c r="BC1811" i="11"/>
  <c r="AZ1811" i="11"/>
  <c r="AW1811" i="11"/>
  <c r="AU1811" i="11"/>
  <c r="AV1811" i="11" s="1"/>
  <c r="AS1811" i="11"/>
  <c r="AR1811" i="11"/>
  <c r="BD1810" i="11"/>
  <c r="BC1810" i="11"/>
  <c r="AZ1810" i="11"/>
  <c r="AW1810" i="11"/>
  <c r="AV1810" i="11"/>
  <c r="AU1810" i="11"/>
  <c r="AS1810" i="11"/>
  <c r="AR1810" i="11" s="1"/>
  <c r="BD1809" i="11"/>
  <c r="BC1809" i="11"/>
  <c r="AZ1809" i="11"/>
  <c r="AW1809" i="11"/>
  <c r="AU1809" i="11"/>
  <c r="AV1809" i="11" s="1"/>
  <c r="AS1809" i="11"/>
  <c r="AR1809" i="11"/>
  <c r="BD1808" i="11"/>
  <c r="BC1808" i="11"/>
  <c r="AZ1808" i="11"/>
  <c r="AW1808" i="11"/>
  <c r="AV1808" i="11"/>
  <c r="AU1808" i="11"/>
  <c r="AS1808" i="11"/>
  <c r="AR1808" i="11" s="1"/>
  <c r="BD1807" i="11"/>
  <c r="BC1807" i="11"/>
  <c r="AZ1807" i="11"/>
  <c r="AW1807" i="11"/>
  <c r="AU1807" i="11"/>
  <c r="AV1807" i="11" s="1"/>
  <c r="AS1807" i="11"/>
  <c r="AR1807" i="11"/>
  <c r="BD1806" i="11"/>
  <c r="BC1806" i="11"/>
  <c r="AZ1806" i="11"/>
  <c r="AW1806" i="11"/>
  <c r="AV1806" i="11"/>
  <c r="AU1806" i="11"/>
  <c r="AS1806" i="11"/>
  <c r="AR1806" i="11" s="1"/>
  <c r="BD1805" i="11"/>
  <c r="BC1805" i="11"/>
  <c r="AZ1805" i="11"/>
  <c r="AW1805" i="11"/>
  <c r="AU1805" i="11"/>
  <c r="AV1805" i="11" s="1"/>
  <c r="AS1805" i="11"/>
  <c r="AR1805" i="11"/>
  <c r="BD1804" i="11"/>
  <c r="BC1804" i="11"/>
  <c r="AZ1804" i="11"/>
  <c r="AW1804" i="11"/>
  <c r="AV1804" i="11"/>
  <c r="AU1804" i="11"/>
  <c r="AS1804" i="11"/>
  <c r="AR1804" i="11" s="1"/>
  <c r="BD1803" i="11"/>
  <c r="BC1803" i="11"/>
  <c r="AZ1803" i="11"/>
  <c r="AW1803" i="11"/>
  <c r="AU1803" i="11"/>
  <c r="AV1803" i="11" s="1"/>
  <c r="AS1803" i="11"/>
  <c r="AR1803" i="11"/>
  <c r="BD1802" i="11"/>
  <c r="BC1802" i="11"/>
  <c r="AZ1802" i="11"/>
  <c r="AW1802" i="11"/>
  <c r="AV1802" i="11"/>
  <c r="AU1802" i="11"/>
  <c r="AS1802" i="11"/>
  <c r="AR1802" i="11" s="1"/>
  <c r="BD1801" i="11"/>
  <c r="BC1801" i="11"/>
  <c r="AZ1801" i="11"/>
  <c r="AW1801" i="11"/>
  <c r="AU1801" i="11"/>
  <c r="AV1801" i="11" s="1"/>
  <c r="AS1801" i="11"/>
  <c r="AR1801" i="11"/>
  <c r="BD1800" i="11"/>
  <c r="BC1800" i="11"/>
  <c r="AZ1800" i="11"/>
  <c r="AW1800" i="11"/>
  <c r="AV1800" i="11"/>
  <c r="AU1800" i="11"/>
  <c r="AS1800" i="11"/>
  <c r="AR1800" i="11" s="1"/>
  <c r="BD1799" i="11"/>
  <c r="BC1799" i="11"/>
  <c r="AZ1799" i="11"/>
  <c r="AW1799" i="11"/>
  <c r="AU1799" i="11"/>
  <c r="AV1799" i="11" s="1"/>
  <c r="AS1799" i="11"/>
  <c r="AR1799" i="11"/>
  <c r="BD1798" i="11"/>
  <c r="BC1798" i="11"/>
  <c r="AZ1798" i="11"/>
  <c r="AW1798" i="11"/>
  <c r="AV1798" i="11"/>
  <c r="AU1798" i="11"/>
  <c r="AS1798" i="11"/>
  <c r="AR1798" i="11" s="1"/>
  <c r="BD1797" i="11"/>
  <c r="BC1797" i="11"/>
  <c r="AZ1797" i="11"/>
  <c r="AW1797" i="11"/>
  <c r="AU1797" i="11"/>
  <c r="AV1797" i="11" s="1"/>
  <c r="AS1797" i="11"/>
  <c r="AR1797" i="11"/>
  <c r="BD1796" i="11"/>
  <c r="BC1796" i="11"/>
  <c r="AZ1796" i="11"/>
  <c r="AW1796" i="11"/>
  <c r="AV1796" i="11"/>
  <c r="AU1796" i="11"/>
  <c r="AS1796" i="11"/>
  <c r="AR1796" i="11" s="1"/>
  <c r="BD1795" i="11"/>
  <c r="BC1795" i="11"/>
  <c r="AZ1795" i="11"/>
  <c r="AW1795" i="11"/>
  <c r="AU1795" i="11"/>
  <c r="AV1795" i="11" s="1"/>
  <c r="AS1795" i="11"/>
  <c r="AR1795" i="11"/>
  <c r="BD1794" i="11"/>
  <c r="BC1794" i="11"/>
  <c r="AZ1794" i="11"/>
  <c r="AW1794" i="11"/>
  <c r="AV1794" i="11"/>
  <c r="AU1794" i="11"/>
  <c r="AS1794" i="11"/>
  <c r="AR1794" i="11" s="1"/>
  <c r="BD1793" i="11"/>
  <c r="BC1793" i="11"/>
  <c r="AZ1793" i="11"/>
  <c r="AW1793" i="11"/>
  <c r="AU1793" i="11"/>
  <c r="AV1793" i="11" s="1"/>
  <c r="AS1793" i="11"/>
  <c r="AR1793" i="11"/>
  <c r="BD1792" i="11"/>
  <c r="BC1792" i="11"/>
  <c r="AZ1792" i="11"/>
  <c r="AW1792" i="11"/>
  <c r="AV1792" i="11"/>
  <c r="AU1792" i="11"/>
  <c r="AS1792" i="11"/>
  <c r="AR1792" i="11" s="1"/>
  <c r="BD1791" i="11"/>
  <c r="BC1791" i="11"/>
  <c r="AZ1791" i="11"/>
  <c r="AW1791" i="11"/>
  <c r="AU1791" i="11"/>
  <c r="AV1791" i="11" s="1"/>
  <c r="AS1791" i="11"/>
  <c r="AR1791" i="11"/>
  <c r="BD1790" i="11"/>
  <c r="BC1790" i="11"/>
  <c r="AZ1790" i="11"/>
  <c r="AW1790" i="11"/>
  <c r="AV1790" i="11"/>
  <c r="AU1790" i="11"/>
  <c r="AS1790" i="11"/>
  <c r="AR1790" i="11" s="1"/>
  <c r="BD1789" i="11"/>
  <c r="BC1789" i="11"/>
  <c r="AZ1789" i="11"/>
  <c r="AW1789" i="11"/>
  <c r="AU1789" i="11"/>
  <c r="AV1789" i="11" s="1"/>
  <c r="AS1789" i="11"/>
  <c r="AR1789" i="11"/>
  <c r="BD1788" i="11"/>
  <c r="BC1788" i="11"/>
  <c r="AZ1788" i="11"/>
  <c r="AW1788" i="11"/>
  <c r="AV1788" i="11"/>
  <c r="AU1788" i="11"/>
  <c r="AS1788" i="11"/>
  <c r="AR1788" i="11" s="1"/>
  <c r="BD1787" i="11"/>
  <c r="BC1787" i="11"/>
  <c r="AZ1787" i="11"/>
  <c r="AW1787" i="11"/>
  <c r="AU1787" i="11"/>
  <c r="AV1787" i="11" s="1"/>
  <c r="AS1787" i="11"/>
  <c r="AR1787" i="11"/>
  <c r="BD1786" i="11"/>
  <c r="BC1786" i="11"/>
  <c r="AZ1786" i="11"/>
  <c r="AW1786" i="11"/>
  <c r="AV1786" i="11"/>
  <c r="AU1786" i="11"/>
  <c r="AS1786" i="11"/>
  <c r="AR1786" i="11" s="1"/>
  <c r="BD1785" i="11"/>
  <c r="BC1785" i="11"/>
  <c r="AZ1785" i="11"/>
  <c r="AW1785" i="11"/>
  <c r="AU1785" i="11"/>
  <c r="AV1785" i="11" s="1"/>
  <c r="AS1785" i="11"/>
  <c r="AR1785" i="11"/>
  <c r="BD1784" i="11"/>
  <c r="BC1784" i="11"/>
  <c r="AZ1784" i="11"/>
  <c r="AW1784" i="11"/>
  <c r="AV1784" i="11"/>
  <c r="AU1784" i="11"/>
  <c r="AS1784" i="11"/>
  <c r="AR1784" i="11" s="1"/>
  <c r="BD1783" i="11"/>
  <c r="BC1783" i="11"/>
  <c r="AZ1783" i="11"/>
  <c r="AW1783" i="11"/>
  <c r="AU1783" i="11"/>
  <c r="AV1783" i="11" s="1"/>
  <c r="AS1783" i="11"/>
  <c r="AR1783" i="11"/>
  <c r="BD1782" i="11"/>
  <c r="BC1782" i="11"/>
  <c r="AZ1782" i="11"/>
  <c r="AW1782" i="11"/>
  <c r="AV1782" i="11"/>
  <c r="AU1782" i="11"/>
  <c r="AS1782" i="11"/>
  <c r="AR1782" i="11" s="1"/>
  <c r="BD1781" i="11"/>
  <c r="BC1781" i="11"/>
  <c r="AZ1781" i="11"/>
  <c r="AW1781" i="11"/>
  <c r="AU1781" i="11"/>
  <c r="AV1781" i="11" s="1"/>
  <c r="AS1781" i="11"/>
  <c r="AR1781" i="11"/>
  <c r="BD1780" i="11"/>
  <c r="BC1780" i="11"/>
  <c r="AZ1780" i="11"/>
  <c r="AW1780" i="11"/>
  <c r="AV1780" i="11"/>
  <c r="AU1780" i="11"/>
  <c r="AS1780" i="11"/>
  <c r="AR1780" i="11" s="1"/>
  <c r="BD1779" i="11"/>
  <c r="BC1779" i="11"/>
  <c r="AZ1779" i="11"/>
  <c r="AW1779" i="11"/>
  <c r="AU1779" i="11"/>
  <c r="AV1779" i="11" s="1"/>
  <c r="AS1779" i="11"/>
  <c r="AR1779" i="11"/>
  <c r="BD1778" i="11"/>
  <c r="BC1778" i="11"/>
  <c r="AZ1778" i="11"/>
  <c r="AW1778" i="11"/>
  <c r="AV1778" i="11"/>
  <c r="AU1778" i="11"/>
  <c r="AS1778" i="11"/>
  <c r="AR1778" i="11" s="1"/>
  <c r="BD1777" i="11"/>
  <c r="BC1777" i="11"/>
  <c r="AZ1777" i="11"/>
  <c r="AW1777" i="11"/>
  <c r="AU1777" i="11"/>
  <c r="AV1777" i="11" s="1"/>
  <c r="AS1777" i="11"/>
  <c r="AR1777" i="11"/>
  <c r="BD1776" i="11"/>
  <c r="BC1776" i="11"/>
  <c r="AZ1776" i="11"/>
  <c r="AW1776" i="11"/>
  <c r="AV1776" i="11"/>
  <c r="AU1776" i="11"/>
  <c r="AS1776" i="11"/>
  <c r="AR1776" i="11" s="1"/>
  <c r="BD1775" i="11"/>
  <c r="BC1775" i="11"/>
  <c r="AZ1775" i="11"/>
  <c r="AW1775" i="11"/>
  <c r="AU1775" i="11"/>
  <c r="AV1775" i="11" s="1"/>
  <c r="AS1775" i="11"/>
  <c r="AR1775" i="11"/>
  <c r="BD1774" i="11"/>
  <c r="BC1774" i="11"/>
  <c r="AZ1774" i="11"/>
  <c r="AW1774" i="11"/>
  <c r="AV1774" i="11"/>
  <c r="AU1774" i="11"/>
  <c r="AS1774" i="11"/>
  <c r="AR1774" i="11" s="1"/>
  <c r="BD1773" i="11"/>
  <c r="BC1773" i="11"/>
  <c r="AZ1773" i="11"/>
  <c r="AW1773" i="11"/>
  <c r="AU1773" i="11"/>
  <c r="AV1773" i="11" s="1"/>
  <c r="AS1773" i="11"/>
  <c r="AR1773" i="11"/>
  <c r="BD1772" i="11"/>
  <c r="BC1772" i="11"/>
  <c r="AZ1772" i="11"/>
  <c r="AW1772" i="11"/>
  <c r="AV1772" i="11"/>
  <c r="AU1772" i="11"/>
  <c r="AS1772" i="11"/>
  <c r="AR1772" i="11" s="1"/>
  <c r="BD1771" i="11"/>
  <c r="BC1771" i="11"/>
  <c r="AZ1771" i="11"/>
  <c r="AW1771" i="11"/>
  <c r="AU1771" i="11"/>
  <c r="AV1771" i="11" s="1"/>
  <c r="AS1771" i="11"/>
  <c r="AR1771" i="11"/>
  <c r="BD1770" i="11"/>
  <c r="BC1770" i="11"/>
  <c r="AZ1770" i="11"/>
  <c r="AW1770" i="11"/>
  <c r="AV1770" i="11"/>
  <c r="AU1770" i="11"/>
  <c r="AS1770" i="11"/>
  <c r="AR1770" i="11" s="1"/>
  <c r="BD1769" i="11"/>
  <c r="BC1769" i="11"/>
  <c r="AZ1769" i="11"/>
  <c r="AW1769" i="11"/>
  <c r="AU1769" i="11"/>
  <c r="AV1769" i="11" s="1"/>
  <c r="AS1769" i="11"/>
  <c r="AR1769" i="11"/>
  <c r="BD1768" i="11"/>
  <c r="BC1768" i="11"/>
  <c r="AZ1768" i="11"/>
  <c r="AW1768" i="11"/>
  <c r="AV1768" i="11"/>
  <c r="AU1768" i="11"/>
  <c r="AS1768" i="11"/>
  <c r="AR1768" i="11" s="1"/>
  <c r="BD1767" i="11"/>
  <c r="BC1767" i="11"/>
  <c r="AZ1767" i="11"/>
  <c r="AW1767" i="11"/>
  <c r="AU1767" i="11"/>
  <c r="AV1767" i="11" s="1"/>
  <c r="AS1767" i="11"/>
  <c r="AR1767" i="11"/>
  <c r="BD1766" i="11"/>
  <c r="BC1766" i="11"/>
  <c r="AZ1766" i="11"/>
  <c r="AW1766" i="11"/>
  <c r="AV1766" i="11"/>
  <c r="AU1766" i="11"/>
  <c r="AS1766" i="11"/>
  <c r="AR1766" i="11" s="1"/>
  <c r="BD1765" i="11"/>
  <c r="BC1765" i="11"/>
  <c r="AZ1765" i="11"/>
  <c r="AW1765" i="11"/>
  <c r="AU1765" i="11"/>
  <c r="AV1765" i="11" s="1"/>
  <c r="AS1765" i="11"/>
  <c r="AR1765" i="11"/>
  <c r="BD1764" i="11"/>
  <c r="BC1764" i="11"/>
  <c r="AZ1764" i="11"/>
  <c r="AW1764" i="11"/>
  <c r="AV1764" i="11"/>
  <c r="AU1764" i="11"/>
  <c r="AS1764" i="11"/>
  <c r="AR1764" i="11" s="1"/>
  <c r="BD1763" i="11"/>
  <c r="BC1763" i="11"/>
  <c r="AZ1763" i="11"/>
  <c r="AW1763" i="11"/>
  <c r="AU1763" i="11"/>
  <c r="AV1763" i="11" s="1"/>
  <c r="AS1763" i="11"/>
  <c r="AR1763" i="11"/>
  <c r="BD1762" i="11"/>
  <c r="BC1762" i="11"/>
  <c r="AZ1762" i="11"/>
  <c r="AW1762" i="11"/>
  <c r="AV1762" i="11"/>
  <c r="AU1762" i="11"/>
  <c r="AS1762" i="11"/>
  <c r="AR1762" i="11" s="1"/>
  <c r="BD1761" i="11"/>
  <c r="BC1761" i="11"/>
  <c r="AZ1761" i="11"/>
  <c r="AW1761" i="11"/>
  <c r="AU1761" i="11"/>
  <c r="AV1761" i="11" s="1"/>
  <c r="AS1761" i="11"/>
  <c r="AR1761" i="11"/>
  <c r="BD1760" i="11"/>
  <c r="BC1760" i="11"/>
  <c r="AZ1760" i="11"/>
  <c r="AW1760" i="11"/>
  <c r="AV1760" i="11"/>
  <c r="AU1760" i="11"/>
  <c r="AS1760" i="11"/>
  <c r="AR1760" i="11" s="1"/>
  <c r="BD1759" i="11"/>
  <c r="BC1759" i="11"/>
  <c r="AZ1759" i="11"/>
  <c r="AW1759" i="11"/>
  <c r="AU1759" i="11"/>
  <c r="AV1759" i="11" s="1"/>
  <c r="AS1759" i="11"/>
  <c r="AR1759" i="11"/>
  <c r="BD1758" i="11"/>
  <c r="BC1758" i="11"/>
  <c r="AZ1758" i="11"/>
  <c r="AW1758" i="11"/>
  <c r="AV1758" i="11"/>
  <c r="AU1758" i="11"/>
  <c r="AS1758" i="11"/>
  <c r="AR1758" i="11" s="1"/>
  <c r="BD1757" i="11"/>
  <c r="BC1757" i="11"/>
  <c r="AZ1757" i="11"/>
  <c r="AW1757" i="11"/>
  <c r="AU1757" i="11"/>
  <c r="AV1757" i="11" s="1"/>
  <c r="AS1757" i="11"/>
  <c r="AR1757" i="11"/>
  <c r="BD1756" i="11"/>
  <c r="BC1756" i="11"/>
  <c r="AZ1756" i="11"/>
  <c r="AW1756" i="11"/>
  <c r="AV1756" i="11"/>
  <c r="AU1756" i="11"/>
  <c r="AS1756" i="11"/>
  <c r="AR1756" i="11" s="1"/>
  <c r="BD1755" i="11"/>
  <c r="BC1755" i="11"/>
  <c r="AZ1755" i="11"/>
  <c r="AW1755" i="11"/>
  <c r="AU1755" i="11"/>
  <c r="AV1755" i="11" s="1"/>
  <c r="AS1755" i="11"/>
  <c r="AR1755" i="11"/>
  <c r="BD1754" i="11"/>
  <c r="BC1754" i="11"/>
  <c r="AZ1754" i="11"/>
  <c r="AW1754" i="11"/>
  <c r="AV1754" i="11"/>
  <c r="AU1754" i="11"/>
  <c r="AS1754" i="11"/>
  <c r="AR1754" i="11" s="1"/>
  <c r="BD1753" i="11"/>
  <c r="BC1753" i="11"/>
  <c r="AZ1753" i="11"/>
  <c r="AW1753" i="11"/>
  <c r="AU1753" i="11"/>
  <c r="AV1753" i="11" s="1"/>
  <c r="AS1753" i="11"/>
  <c r="AR1753" i="11"/>
  <c r="BD1752" i="11"/>
  <c r="BC1752" i="11"/>
  <c r="AZ1752" i="11"/>
  <c r="AW1752" i="11"/>
  <c r="AV1752" i="11"/>
  <c r="AU1752" i="11"/>
  <c r="AS1752" i="11"/>
  <c r="AR1752" i="11" s="1"/>
  <c r="BD1751" i="11"/>
  <c r="BC1751" i="11"/>
  <c r="AZ1751" i="11"/>
  <c r="AW1751" i="11"/>
  <c r="AU1751" i="11"/>
  <c r="AV1751" i="11" s="1"/>
  <c r="AS1751" i="11"/>
  <c r="AR1751" i="11"/>
  <c r="BD1750" i="11"/>
  <c r="BC1750" i="11"/>
  <c r="AZ1750" i="11"/>
  <c r="AW1750" i="11"/>
  <c r="AV1750" i="11"/>
  <c r="AU1750" i="11"/>
  <c r="AS1750" i="11"/>
  <c r="AR1750" i="11" s="1"/>
  <c r="BD1749" i="11"/>
  <c r="BC1749" i="11"/>
  <c r="AZ1749" i="11"/>
  <c r="AW1749" i="11"/>
  <c r="AU1749" i="11"/>
  <c r="AV1749" i="11" s="1"/>
  <c r="AS1749" i="11"/>
  <c r="AR1749" i="11"/>
  <c r="BD1748" i="11"/>
  <c r="BC1748" i="11"/>
  <c r="AZ1748" i="11"/>
  <c r="AW1748" i="11"/>
  <c r="AV1748" i="11"/>
  <c r="AU1748" i="11"/>
  <c r="AS1748" i="11"/>
  <c r="AR1748" i="11" s="1"/>
  <c r="BD1747" i="11"/>
  <c r="BC1747" i="11"/>
  <c r="AZ1747" i="11"/>
  <c r="AW1747" i="11"/>
  <c r="AU1747" i="11"/>
  <c r="AV1747" i="11" s="1"/>
  <c r="AS1747" i="11"/>
  <c r="AR1747" i="11"/>
  <c r="BD1746" i="11"/>
  <c r="BC1746" i="11"/>
  <c r="AZ1746" i="11"/>
  <c r="AW1746" i="11"/>
  <c r="AV1746" i="11"/>
  <c r="AU1746" i="11"/>
  <c r="AS1746" i="11"/>
  <c r="AR1746" i="11" s="1"/>
  <c r="BD1745" i="11"/>
  <c r="BC1745" i="11"/>
  <c r="AZ1745" i="11"/>
  <c r="AW1745" i="11"/>
  <c r="AU1745" i="11"/>
  <c r="AV1745" i="11" s="1"/>
  <c r="AS1745" i="11"/>
  <c r="AR1745" i="11"/>
  <c r="BD1744" i="11"/>
  <c r="BC1744" i="11"/>
  <c r="AZ1744" i="11"/>
  <c r="AW1744" i="11"/>
  <c r="AV1744" i="11"/>
  <c r="AU1744" i="11"/>
  <c r="AS1744" i="11"/>
  <c r="AR1744" i="11" s="1"/>
  <c r="BD1743" i="11"/>
  <c r="BC1743" i="11"/>
  <c r="AZ1743" i="11"/>
  <c r="AW1743" i="11"/>
  <c r="AU1743" i="11"/>
  <c r="AV1743" i="11" s="1"/>
  <c r="AS1743" i="11"/>
  <c r="AR1743" i="11"/>
  <c r="BD1742" i="11"/>
  <c r="BC1742" i="11"/>
  <c r="AZ1742" i="11"/>
  <c r="AW1742" i="11"/>
  <c r="AV1742" i="11"/>
  <c r="AU1742" i="11"/>
  <c r="AS1742" i="11"/>
  <c r="AR1742" i="11" s="1"/>
  <c r="BD1741" i="11"/>
  <c r="BC1741" i="11"/>
  <c r="AZ1741" i="11"/>
  <c r="AW1741" i="11"/>
  <c r="AU1741" i="11"/>
  <c r="AV1741" i="11" s="1"/>
  <c r="AS1741" i="11"/>
  <c r="AR1741" i="11"/>
  <c r="BD1740" i="11"/>
  <c r="BC1740" i="11"/>
  <c r="AZ1740" i="11"/>
  <c r="AW1740" i="11"/>
  <c r="AV1740" i="11"/>
  <c r="AU1740" i="11"/>
  <c r="AS1740" i="11"/>
  <c r="AR1740" i="11" s="1"/>
  <c r="BD1739" i="11"/>
  <c r="BC1739" i="11"/>
  <c r="AZ1739" i="11"/>
  <c r="AW1739" i="11"/>
  <c r="AU1739" i="11"/>
  <c r="AV1739" i="11" s="1"/>
  <c r="AS1739" i="11"/>
  <c r="AR1739" i="11"/>
  <c r="BD1738" i="11"/>
  <c r="BC1738" i="11"/>
  <c r="AZ1738" i="11"/>
  <c r="AW1738" i="11"/>
  <c r="AV1738" i="11"/>
  <c r="AU1738" i="11"/>
  <c r="AS1738" i="11"/>
  <c r="AR1738" i="11" s="1"/>
  <c r="BD1737" i="11"/>
  <c r="BC1737" i="11"/>
  <c r="AZ1737" i="11"/>
  <c r="AW1737" i="11"/>
  <c r="AU1737" i="11"/>
  <c r="AV1737" i="11" s="1"/>
  <c r="AS1737" i="11"/>
  <c r="AR1737" i="11"/>
  <c r="BD1736" i="11"/>
  <c r="BC1736" i="11"/>
  <c r="AZ1736" i="11"/>
  <c r="AW1736" i="11"/>
  <c r="AV1736" i="11"/>
  <c r="AU1736" i="11"/>
  <c r="AS1736" i="11"/>
  <c r="AR1736" i="11" s="1"/>
  <c r="BD1735" i="11"/>
  <c r="BC1735" i="11"/>
  <c r="AZ1735" i="11"/>
  <c r="AW1735" i="11"/>
  <c r="AU1735" i="11"/>
  <c r="AV1735" i="11" s="1"/>
  <c r="AS1735" i="11"/>
  <c r="AR1735" i="11"/>
  <c r="BD1734" i="11"/>
  <c r="BC1734" i="11"/>
  <c r="AZ1734" i="11"/>
  <c r="AW1734" i="11"/>
  <c r="AV1734" i="11"/>
  <c r="AU1734" i="11"/>
  <c r="AS1734" i="11"/>
  <c r="AR1734" i="11" s="1"/>
  <c r="BD1733" i="11"/>
  <c r="BC1733" i="11"/>
  <c r="AZ1733" i="11"/>
  <c r="AW1733" i="11"/>
  <c r="AU1733" i="11"/>
  <c r="AV1733" i="11" s="1"/>
  <c r="AS1733" i="11"/>
  <c r="AR1733" i="11"/>
  <c r="BD1732" i="11"/>
  <c r="BC1732" i="11"/>
  <c r="AZ1732" i="11"/>
  <c r="AW1732" i="11"/>
  <c r="AV1732" i="11"/>
  <c r="AU1732" i="11"/>
  <c r="AS1732" i="11"/>
  <c r="AR1732" i="11" s="1"/>
  <c r="BD1731" i="11"/>
  <c r="BC1731" i="11"/>
  <c r="AZ1731" i="11"/>
  <c r="AW1731" i="11"/>
  <c r="AU1731" i="11"/>
  <c r="AV1731" i="11" s="1"/>
  <c r="AS1731" i="11"/>
  <c r="AR1731" i="11"/>
  <c r="BD1730" i="11"/>
  <c r="BC1730" i="11"/>
  <c r="AZ1730" i="11"/>
  <c r="AW1730" i="11"/>
  <c r="AV1730" i="11"/>
  <c r="AU1730" i="11"/>
  <c r="AS1730" i="11"/>
  <c r="AR1730" i="11" s="1"/>
  <c r="BD1729" i="11"/>
  <c r="BC1729" i="11"/>
  <c r="AZ1729" i="11"/>
  <c r="AW1729" i="11"/>
  <c r="AU1729" i="11"/>
  <c r="AV1729" i="11" s="1"/>
  <c r="AS1729" i="11"/>
  <c r="AR1729" i="11"/>
  <c r="BD1728" i="11"/>
  <c r="BC1728" i="11"/>
  <c r="AZ1728" i="11"/>
  <c r="AW1728" i="11"/>
  <c r="AV1728" i="11"/>
  <c r="AU1728" i="11"/>
  <c r="AS1728" i="11"/>
  <c r="AR1728" i="11" s="1"/>
  <c r="BD1727" i="11"/>
  <c r="BC1727" i="11"/>
  <c r="AZ1727" i="11"/>
  <c r="AW1727" i="11"/>
  <c r="AU1727" i="11"/>
  <c r="AV1727" i="11" s="1"/>
  <c r="AS1727" i="11"/>
  <c r="AR1727" i="11"/>
  <c r="BD1726" i="11"/>
  <c r="BC1726" i="11"/>
  <c r="AZ1726" i="11"/>
  <c r="AW1726" i="11"/>
  <c r="AV1726" i="11"/>
  <c r="AU1726" i="11"/>
  <c r="AS1726" i="11"/>
  <c r="AR1726" i="11" s="1"/>
  <c r="BD1725" i="11"/>
  <c r="BC1725" i="11"/>
  <c r="AZ1725" i="11"/>
  <c r="AW1725" i="11"/>
  <c r="AU1725" i="11"/>
  <c r="AV1725" i="11" s="1"/>
  <c r="AS1725" i="11"/>
  <c r="AR1725" i="11"/>
  <c r="BD1724" i="11"/>
  <c r="BC1724" i="11"/>
  <c r="AZ1724" i="11"/>
  <c r="AW1724" i="11"/>
  <c r="AV1724" i="11"/>
  <c r="AU1724" i="11"/>
  <c r="AS1724" i="11"/>
  <c r="AR1724" i="11" s="1"/>
  <c r="BD1723" i="11"/>
  <c r="BC1723" i="11"/>
  <c r="AZ1723" i="11"/>
  <c r="AW1723" i="11"/>
  <c r="AU1723" i="11"/>
  <c r="AV1723" i="11" s="1"/>
  <c r="AS1723" i="11"/>
  <c r="AR1723" i="11"/>
  <c r="BD1722" i="11"/>
  <c r="BC1722" i="11"/>
  <c r="AZ1722" i="11"/>
  <c r="AW1722" i="11"/>
  <c r="AV1722" i="11"/>
  <c r="AU1722" i="11"/>
  <c r="AS1722" i="11"/>
  <c r="AR1722" i="11" s="1"/>
  <c r="BD1721" i="11"/>
  <c r="BC1721" i="11"/>
  <c r="AZ1721" i="11"/>
  <c r="AW1721" i="11"/>
  <c r="AU1721" i="11"/>
  <c r="AV1721" i="11" s="1"/>
  <c r="AS1721" i="11"/>
  <c r="AR1721" i="11"/>
  <c r="BD1720" i="11"/>
  <c r="BC1720" i="11"/>
  <c r="AZ1720" i="11"/>
  <c r="AW1720" i="11"/>
  <c r="AV1720" i="11"/>
  <c r="AU1720" i="11"/>
  <c r="AS1720" i="11"/>
  <c r="AR1720" i="11" s="1"/>
  <c r="BD1719" i="11"/>
  <c r="BC1719" i="11"/>
  <c r="AZ1719" i="11"/>
  <c r="AW1719" i="11"/>
  <c r="AU1719" i="11"/>
  <c r="AV1719" i="11" s="1"/>
  <c r="AS1719" i="11"/>
  <c r="AR1719" i="11"/>
  <c r="BD1718" i="11"/>
  <c r="BC1718" i="11"/>
  <c r="AZ1718" i="11"/>
  <c r="AW1718" i="11"/>
  <c r="AV1718" i="11"/>
  <c r="AU1718" i="11"/>
  <c r="AS1718" i="11"/>
  <c r="AR1718" i="11" s="1"/>
  <c r="BD1717" i="11"/>
  <c r="BC1717" i="11"/>
  <c r="AZ1717" i="11"/>
  <c r="AW1717" i="11"/>
  <c r="AU1717" i="11"/>
  <c r="AV1717" i="11" s="1"/>
  <c r="AS1717" i="11"/>
  <c r="AR1717" i="11"/>
  <c r="BD1716" i="11"/>
  <c r="BC1716" i="11"/>
  <c r="AZ1716" i="11"/>
  <c r="AW1716" i="11"/>
  <c r="AV1716" i="11"/>
  <c r="AU1716" i="11"/>
  <c r="AS1716" i="11"/>
  <c r="AR1716" i="11" s="1"/>
  <c r="BD1715" i="11"/>
  <c r="BC1715" i="11"/>
  <c r="AZ1715" i="11"/>
  <c r="AW1715" i="11"/>
  <c r="AU1715" i="11"/>
  <c r="AV1715" i="11" s="1"/>
  <c r="AS1715" i="11"/>
  <c r="AR1715" i="11"/>
  <c r="BD1714" i="11"/>
  <c r="BC1714" i="11"/>
  <c r="AZ1714" i="11"/>
  <c r="AW1714" i="11"/>
  <c r="AV1714" i="11"/>
  <c r="AU1714" i="11"/>
  <c r="AS1714" i="11"/>
  <c r="AR1714" i="11" s="1"/>
  <c r="BD1713" i="11"/>
  <c r="BC1713" i="11"/>
  <c r="AZ1713" i="11"/>
  <c r="AW1713" i="11"/>
  <c r="AU1713" i="11"/>
  <c r="AV1713" i="11" s="1"/>
  <c r="AS1713" i="11"/>
  <c r="AR1713" i="11"/>
  <c r="BD1712" i="11"/>
  <c r="BC1712" i="11"/>
  <c r="AZ1712" i="11"/>
  <c r="AW1712" i="11"/>
  <c r="AV1712" i="11"/>
  <c r="AU1712" i="11"/>
  <c r="AS1712" i="11"/>
  <c r="AR1712" i="11" s="1"/>
  <c r="BD1711" i="11"/>
  <c r="BC1711" i="11"/>
  <c r="AZ1711" i="11"/>
  <c r="AW1711" i="11"/>
  <c r="AU1711" i="11"/>
  <c r="AV1711" i="11" s="1"/>
  <c r="AS1711" i="11"/>
  <c r="AR1711" i="11"/>
  <c r="BD1710" i="11"/>
  <c r="BC1710" i="11"/>
  <c r="AZ1710" i="11"/>
  <c r="AW1710" i="11"/>
  <c r="AV1710" i="11"/>
  <c r="AU1710" i="11"/>
  <c r="AS1710" i="11"/>
  <c r="AR1710" i="11" s="1"/>
  <c r="BD1709" i="11"/>
  <c r="BC1709" i="11"/>
  <c r="AZ1709" i="11"/>
  <c r="AW1709" i="11"/>
  <c r="AU1709" i="11"/>
  <c r="AV1709" i="11" s="1"/>
  <c r="AS1709" i="11"/>
  <c r="AR1709" i="11"/>
  <c r="BD1708" i="11"/>
  <c r="BC1708" i="11"/>
  <c r="AZ1708" i="11"/>
  <c r="AW1708" i="11"/>
  <c r="AV1708" i="11"/>
  <c r="AU1708" i="11"/>
  <c r="AS1708" i="11"/>
  <c r="AR1708" i="11" s="1"/>
  <c r="BD1707" i="11"/>
  <c r="BC1707" i="11"/>
  <c r="AZ1707" i="11"/>
  <c r="AW1707" i="11"/>
  <c r="AU1707" i="11"/>
  <c r="AV1707" i="11" s="1"/>
  <c r="AS1707" i="11"/>
  <c r="AR1707" i="11"/>
  <c r="BD1706" i="11"/>
  <c r="BC1706" i="11"/>
  <c r="AZ1706" i="11"/>
  <c r="AW1706" i="11"/>
  <c r="AV1706" i="11"/>
  <c r="AU1706" i="11"/>
  <c r="AS1706" i="11"/>
  <c r="AR1706" i="11" s="1"/>
  <c r="BD1705" i="11"/>
  <c r="BC1705" i="11"/>
  <c r="AZ1705" i="11"/>
  <c r="AW1705" i="11"/>
  <c r="AU1705" i="11"/>
  <c r="AV1705" i="11" s="1"/>
  <c r="AS1705" i="11"/>
  <c r="AR1705" i="11"/>
  <c r="BD1704" i="11"/>
  <c r="BC1704" i="11"/>
  <c r="AZ1704" i="11"/>
  <c r="AW1704" i="11"/>
  <c r="AV1704" i="11"/>
  <c r="AU1704" i="11"/>
  <c r="AS1704" i="11"/>
  <c r="AR1704" i="11" s="1"/>
  <c r="BD1703" i="11"/>
  <c r="BC1703" i="11"/>
  <c r="AZ1703" i="11"/>
  <c r="AW1703" i="11"/>
  <c r="AU1703" i="11"/>
  <c r="AV1703" i="11" s="1"/>
  <c r="AS1703" i="11"/>
  <c r="AR1703" i="11"/>
  <c r="BD1702" i="11"/>
  <c r="BC1702" i="11"/>
  <c r="AZ1702" i="11"/>
  <c r="AW1702" i="11"/>
  <c r="AV1702" i="11"/>
  <c r="AU1702" i="11"/>
  <c r="AS1702" i="11"/>
  <c r="AR1702" i="11" s="1"/>
  <c r="BD1701" i="11"/>
  <c r="BC1701" i="11"/>
  <c r="AZ1701" i="11"/>
  <c r="AW1701" i="11"/>
  <c r="AU1701" i="11"/>
  <c r="AV1701" i="11" s="1"/>
  <c r="AS1701" i="11"/>
  <c r="AR1701" i="11"/>
  <c r="BD1700" i="11"/>
  <c r="BC1700" i="11"/>
  <c r="AZ1700" i="11"/>
  <c r="AW1700" i="11"/>
  <c r="AV1700" i="11"/>
  <c r="AU1700" i="11"/>
  <c r="AS1700" i="11"/>
  <c r="AR1700" i="11" s="1"/>
  <c r="BD1699" i="11"/>
  <c r="BC1699" i="11"/>
  <c r="AZ1699" i="11"/>
  <c r="AW1699" i="11"/>
  <c r="AU1699" i="11"/>
  <c r="AV1699" i="11" s="1"/>
  <c r="AS1699" i="11"/>
  <c r="AR1699" i="11"/>
  <c r="BD1698" i="11"/>
  <c r="BC1698" i="11"/>
  <c r="AZ1698" i="11"/>
  <c r="AW1698" i="11"/>
  <c r="AV1698" i="11"/>
  <c r="AU1698" i="11"/>
  <c r="AS1698" i="11"/>
  <c r="AR1698" i="11" s="1"/>
  <c r="BD1697" i="11"/>
  <c r="BC1697" i="11"/>
  <c r="AZ1697" i="11"/>
  <c r="AW1697" i="11"/>
  <c r="AU1697" i="11"/>
  <c r="AV1697" i="11" s="1"/>
  <c r="AS1697" i="11"/>
  <c r="AR1697" i="11"/>
  <c r="BD1696" i="11"/>
  <c r="BC1696" i="11"/>
  <c r="AZ1696" i="11"/>
  <c r="AW1696" i="11"/>
  <c r="AV1696" i="11"/>
  <c r="AU1696" i="11"/>
  <c r="AS1696" i="11"/>
  <c r="AR1696" i="11" s="1"/>
  <c r="BD1695" i="11"/>
  <c r="BC1695" i="11"/>
  <c r="AZ1695" i="11"/>
  <c r="AW1695" i="11"/>
  <c r="AU1695" i="11"/>
  <c r="AV1695" i="11" s="1"/>
  <c r="AS1695" i="11"/>
  <c r="AR1695" i="11"/>
  <c r="BD1694" i="11"/>
  <c r="BC1694" i="11"/>
  <c r="AZ1694" i="11"/>
  <c r="AW1694" i="11"/>
  <c r="AV1694" i="11"/>
  <c r="AU1694" i="11"/>
  <c r="AS1694" i="11"/>
  <c r="AR1694" i="11" s="1"/>
  <c r="BD1693" i="11"/>
  <c r="BC1693" i="11"/>
  <c r="AZ1693" i="11"/>
  <c r="AW1693" i="11"/>
  <c r="AU1693" i="11"/>
  <c r="AV1693" i="11" s="1"/>
  <c r="AS1693" i="11"/>
  <c r="AR1693" i="11"/>
  <c r="BD1692" i="11"/>
  <c r="BC1692" i="11"/>
  <c r="AZ1692" i="11"/>
  <c r="AW1692" i="11"/>
  <c r="AV1692" i="11"/>
  <c r="AU1692" i="11"/>
  <c r="AS1692" i="11"/>
  <c r="AR1692" i="11" s="1"/>
  <c r="BD1691" i="11"/>
  <c r="BC1691" i="11"/>
  <c r="AZ1691" i="11"/>
  <c r="AW1691" i="11"/>
  <c r="AU1691" i="11"/>
  <c r="AV1691" i="11" s="1"/>
  <c r="AS1691" i="11"/>
  <c r="AR1691" i="11"/>
  <c r="BD1690" i="11"/>
  <c r="BC1690" i="11"/>
  <c r="AZ1690" i="11"/>
  <c r="AW1690" i="11"/>
  <c r="AV1690" i="11"/>
  <c r="AU1690" i="11"/>
  <c r="AS1690" i="11"/>
  <c r="AR1690" i="11" s="1"/>
  <c r="BD1689" i="11"/>
  <c r="BC1689" i="11"/>
  <c r="AZ1689" i="11"/>
  <c r="AW1689" i="11"/>
  <c r="AU1689" i="11"/>
  <c r="AV1689" i="11" s="1"/>
  <c r="AS1689" i="11"/>
  <c r="AR1689" i="11"/>
  <c r="BD1688" i="11"/>
  <c r="BC1688" i="11"/>
  <c r="AZ1688" i="11"/>
  <c r="AW1688" i="11"/>
  <c r="AV1688" i="11"/>
  <c r="AU1688" i="11"/>
  <c r="AS1688" i="11"/>
  <c r="AR1688" i="11" s="1"/>
  <c r="BD1687" i="11"/>
  <c r="BC1687" i="11"/>
  <c r="AZ1687" i="11"/>
  <c r="AW1687" i="11"/>
  <c r="AU1687" i="11"/>
  <c r="AV1687" i="11" s="1"/>
  <c r="AS1687" i="11"/>
  <c r="AR1687" i="11"/>
  <c r="BD1686" i="11"/>
  <c r="BC1686" i="11"/>
  <c r="AZ1686" i="11"/>
  <c r="AW1686" i="11"/>
  <c r="AV1686" i="11"/>
  <c r="AU1686" i="11"/>
  <c r="AS1686" i="11"/>
  <c r="AR1686" i="11" s="1"/>
  <c r="BD1685" i="11"/>
  <c r="BC1685" i="11"/>
  <c r="AZ1685" i="11"/>
  <c r="AW1685" i="11"/>
  <c r="AU1685" i="11"/>
  <c r="AV1685" i="11" s="1"/>
  <c r="AS1685" i="11"/>
  <c r="AR1685" i="11"/>
  <c r="BD1684" i="11"/>
  <c r="BC1684" i="11"/>
  <c r="AZ1684" i="11"/>
  <c r="AW1684" i="11"/>
  <c r="AV1684" i="11"/>
  <c r="AU1684" i="11"/>
  <c r="AS1684" i="11"/>
  <c r="AR1684" i="11" s="1"/>
  <c r="BD1683" i="11"/>
  <c r="BC1683" i="11"/>
  <c r="AZ1683" i="11"/>
  <c r="AW1683" i="11"/>
  <c r="AU1683" i="11"/>
  <c r="AV1683" i="11" s="1"/>
  <c r="AS1683" i="11"/>
  <c r="AR1683" i="11"/>
  <c r="BD1682" i="11"/>
  <c r="BC1682" i="11"/>
  <c r="AZ1682" i="11"/>
  <c r="AW1682" i="11"/>
  <c r="AV1682" i="11"/>
  <c r="AU1682" i="11"/>
  <c r="AS1682" i="11"/>
  <c r="AR1682" i="11" s="1"/>
  <c r="BD1681" i="11"/>
  <c r="BC1681" i="11"/>
  <c r="AZ1681" i="11"/>
  <c r="AW1681" i="11"/>
  <c r="AU1681" i="11"/>
  <c r="AV1681" i="11" s="1"/>
  <c r="AS1681" i="11"/>
  <c r="AR1681" i="11"/>
  <c r="BD1680" i="11"/>
  <c r="BC1680" i="11"/>
  <c r="AZ1680" i="11"/>
  <c r="AW1680" i="11"/>
  <c r="AV1680" i="11"/>
  <c r="AU1680" i="11"/>
  <c r="AS1680" i="11"/>
  <c r="AR1680" i="11" s="1"/>
  <c r="BD1679" i="11"/>
  <c r="BC1679" i="11"/>
  <c r="AZ1679" i="11"/>
  <c r="AW1679" i="11"/>
  <c r="AU1679" i="11"/>
  <c r="AV1679" i="11" s="1"/>
  <c r="AS1679" i="11"/>
  <c r="AR1679" i="11"/>
  <c r="BD1678" i="11"/>
  <c r="BC1678" i="11"/>
  <c r="AZ1678" i="11"/>
  <c r="AW1678" i="11"/>
  <c r="AV1678" i="11"/>
  <c r="AU1678" i="11"/>
  <c r="AS1678" i="11"/>
  <c r="AR1678" i="11" s="1"/>
  <c r="BD1677" i="11"/>
  <c r="BC1677" i="11"/>
  <c r="AZ1677" i="11"/>
  <c r="AW1677" i="11"/>
  <c r="AU1677" i="11"/>
  <c r="AV1677" i="11" s="1"/>
  <c r="AS1677" i="11"/>
  <c r="AR1677" i="11"/>
  <c r="BD1676" i="11"/>
  <c r="BC1676" i="11"/>
  <c r="AZ1676" i="11"/>
  <c r="AW1676" i="11"/>
  <c r="AV1676" i="11"/>
  <c r="AU1676" i="11"/>
  <c r="AS1676" i="11"/>
  <c r="AR1676" i="11" s="1"/>
  <c r="BD1675" i="11"/>
  <c r="BC1675" i="11"/>
  <c r="AZ1675" i="11"/>
  <c r="AW1675" i="11"/>
  <c r="AU1675" i="11"/>
  <c r="AV1675" i="11" s="1"/>
  <c r="AS1675" i="11"/>
  <c r="AR1675" i="11"/>
  <c r="BD1674" i="11"/>
  <c r="BC1674" i="11"/>
  <c r="AZ1674" i="11"/>
  <c r="AW1674" i="11"/>
  <c r="AV1674" i="11"/>
  <c r="AU1674" i="11"/>
  <c r="AS1674" i="11"/>
  <c r="AR1674" i="11" s="1"/>
  <c r="BD1673" i="11"/>
  <c r="BC1673" i="11"/>
  <c r="AZ1673" i="11"/>
  <c r="AW1673" i="11"/>
  <c r="AU1673" i="11"/>
  <c r="AV1673" i="11" s="1"/>
  <c r="AS1673" i="11"/>
  <c r="AR1673" i="11"/>
  <c r="BD1672" i="11"/>
  <c r="BC1672" i="11"/>
  <c r="AZ1672" i="11"/>
  <c r="AW1672" i="11"/>
  <c r="AV1672" i="11"/>
  <c r="AU1672" i="11"/>
  <c r="AS1672" i="11"/>
  <c r="AR1672" i="11" s="1"/>
  <c r="BD1671" i="11"/>
  <c r="BC1671" i="11"/>
  <c r="AZ1671" i="11"/>
  <c r="AW1671" i="11"/>
  <c r="AU1671" i="11"/>
  <c r="AV1671" i="11" s="1"/>
  <c r="AS1671" i="11"/>
  <c r="AR1671" i="11"/>
  <c r="BD1670" i="11"/>
  <c r="BC1670" i="11"/>
  <c r="AZ1670" i="11"/>
  <c r="AW1670" i="11"/>
  <c r="AV1670" i="11"/>
  <c r="AU1670" i="11"/>
  <c r="AS1670" i="11"/>
  <c r="AR1670" i="11" s="1"/>
  <c r="BD1669" i="11"/>
  <c r="BC1669" i="11"/>
  <c r="AZ1669" i="11"/>
  <c r="AW1669" i="11"/>
  <c r="AU1669" i="11"/>
  <c r="AV1669" i="11" s="1"/>
  <c r="AS1669" i="11"/>
  <c r="AR1669" i="11"/>
  <c r="BD1668" i="11"/>
  <c r="BC1668" i="11"/>
  <c r="AZ1668" i="11"/>
  <c r="AW1668" i="11"/>
  <c r="AV1668" i="11"/>
  <c r="AU1668" i="11"/>
  <c r="AS1668" i="11"/>
  <c r="AR1668" i="11" s="1"/>
  <c r="BD1667" i="11"/>
  <c r="BC1667" i="11"/>
  <c r="AZ1667" i="11"/>
  <c r="AW1667" i="11"/>
  <c r="AU1667" i="11"/>
  <c r="AV1667" i="11" s="1"/>
  <c r="AS1667" i="11"/>
  <c r="AR1667" i="11"/>
  <c r="BD1666" i="11"/>
  <c r="BC1666" i="11"/>
  <c r="AZ1666" i="11"/>
  <c r="AW1666" i="11"/>
  <c r="AV1666" i="11"/>
  <c r="AU1666" i="11"/>
  <c r="AS1666" i="11"/>
  <c r="AR1666" i="11" s="1"/>
  <c r="BD1665" i="11"/>
  <c r="BC1665" i="11"/>
  <c r="AZ1665" i="11"/>
  <c r="AW1665" i="11"/>
  <c r="AU1665" i="11"/>
  <c r="AV1665" i="11" s="1"/>
  <c r="AS1665" i="11"/>
  <c r="AR1665" i="11"/>
  <c r="BD1664" i="11"/>
  <c r="BC1664" i="11"/>
  <c r="AZ1664" i="11"/>
  <c r="AW1664" i="11"/>
  <c r="AV1664" i="11"/>
  <c r="AU1664" i="11"/>
  <c r="AS1664" i="11"/>
  <c r="AR1664" i="11" s="1"/>
  <c r="BD1663" i="11"/>
  <c r="BC1663" i="11"/>
  <c r="AZ1663" i="11"/>
  <c r="AW1663" i="11"/>
  <c r="AU1663" i="11"/>
  <c r="AV1663" i="11" s="1"/>
  <c r="AS1663" i="11"/>
  <c r="AR1663" i="11"/>
  <c r="BD1662" i="11"/>
  <c r="BC1662" i="11"/>
  <c r="AZ1662" i="11"/>
  <c r="AW1662" i="11"/>
  <c r="AV1662" i="11"/>
  <c r="AU1662" i="11"/>
  <c r="AS1662" i="11"/>
  <c r="AR1662" i="11" s="1"/>
  <c r="BD1661" i="11"/>
  <c r="BC1661" i="11"/>
  <c r="AZ1661" i="11"/>
  <c r="AW1661" i="11"/>
  <c r="AU1661" i="11"/>
  <c r="AV1661" i="11" s="1"/>
  <c r="AS1661" i="11"/>
  <c r="AR1661" i="11"/>
  <c r="BD1660" i="11"/>
  <c r="BC1660" i="11"/>
  <c r="AZ1660" i="11"/>
  <c r="AW1660" i="11"/>
  <c r="AV1660" i="11"/>
  <c r="AU1660" i="11"/>
  <c r="AS1660" i="11"/>
  <c r="AR1660" i="11" s="1"/>
  <c r="BD1659" i="11"/>
  <c r="BC1659" i="11"/>
  <c r="AZ1659" i="11"/>
  <c r="AW1659" i="11"/>
  <c r="AU1659" i="11"/>
  <c r="AV1659" i="11" s="1"/>
  <c r="AS1659" i="11"/>
  <c r="AR1659" i="11"/>
  <c r="BD1658" i="11"/>
  <c r="BC1658" i="11"/>
  <c r="AZ1658" i="11"/>
  <c r="AW1658" i="11"/>
  <c r="AV1658" i="11"/>
  <c r="AU1658" i="11"/>
  <c r="AS1658" i="11"/>
  <c r="AR1658" i="11" s="1"/>
  <c r="BD1657" i="11"/>
  <c r="BC1657" i="11"/>
  <c r="AZ1657" i="11"/>
  <c r="AW1657" i="11"/>
  <c r="AU1657" i="11"/>
  <c r="AV1657" i="11" s="1"/>
  <c r="AS1657" i="11"/>
  <c r="AR1657" i="11"/>
  <c r="BD1656" i="11"/>
  <c r="BC1656" i="11"/>
  <c r="AZ1656" i="11"/>
  <c r="AW1656" i="11"/>
  <c r="AV1656" i="11"/>
  <c r="AU1656" i="11"/>
  <c r="AS1656" i="11"/>
  <c r="AR1656" i="11" s="1"/>
  <c r="BD1655" i="11"/>
  <c r="BC1655" i="11"/>
  <c r="AZ1655" i="11"/>
  <c r="AW1655" i="11"/>
  <c r="AU1655" i="11"/>
  <c r="AV1655" i="11" s="1"/>
  <c r="AS1655" i="11"/>
  <c r="AR1655" i="11"/>
  <c r="BD1654" i="11"/>
  <c r="BC1654" i="11"/>
  <c r="AZ1654" i="11"/>
  <c r="AW1654" i="11"/>
  <c r="AV1654" i="11"/>
  <c r="AU1654" i="11"/>
  <c r="AS1654" i="11"/>
  <c r="AR1654" i="11" s="1"/>
  <c r="BD1653" i="11"/>
  <c r="BC1653" i="11"/>
  <c r="AZ1653" i="11"/>
  <c r="AW1653" i="11"/>
  <c r="AU1653" i="11"/>
  <c r="AV1653" i="11" s="1"/>
  <c r="AS1653" i="11"/>
  <c r="AR1653" i="11"/>
  <c r="BD1652" i="11"/>
  <c r="BC1652" i="11"/>
  <c r="AZ1652" i="11"/>
  <c r="AW1652" i="11"/>
  <c r="AV1652" i="11"/>
  <c r="AU1652" i="11"/>
  <c r="AS1652" i="11"/>
  <c r="AR1652" i="11" s="1"/>
  <c r="BD1651" i="11"/>
  <c r="BC1651" i="11"/>
  <c r="AZ1651" i="11"/>
  <c r="AW1651" i="11"/>
  <c r="AU1651" i="11"/>
  <c r="AV1651" i="11" s="1"/>
  <c r="AS1651" i="11"/>
  <c r="AR1651" i="11"/>
  <c r="BD1650" i="11"/>
  <c r="BC1650" i="11"/>
  <c r="AZ1650" i="11"/>
  <c r="AW1650" i="11"/>
  <c r="AV1650" i="11"/>
  <c r="AU1650" i="11"/>
  <c r="AS1650" i="11"/>
  <c r="AR1650" i="11" s="1"/>
  <c r="BD1649" i="11"/>
  <c r="BC1649" i="11"/>
  <c r="AZ1649" i="11"/>
  <c r="AW1649" i="11"/>
  <c r="AU1649" i="11"/>
  <c r="AV1649" i="11" s="1"/>
  <c r="AS1649" i="11"/>
  <c r="AR1649" i="11"/>
  <c r="BD1648" i="11"/>
  <c r="BC1648" i="11"/>
  <c r="AZ1648" i="11"/>
  <c r="AW1648" i="11"/>
  <c r="AV1648" i="11"/>
  <c r="AU1648" i="11"/>
  <c r="AS1648" i="11"/>
  <c r="AR1648" i="11" s="1"/>
  <c r="BD1647" i="11"/>
  <c r="BC1647" i="11"/>
  <c r="AZ1647" i="11"/>
  <c r="AW1647" i="11"/>
  <c r="AU1647" i="11"/>
  <c r="AV1647" i="11" s="1"/>
  <c r="AS1647" i="11"/>
  <c r="AR1647" i="11"/>
  <c r="BD1646" i="11"/>
  <c r="BC1646" i="11"/>
  <c r="AZ1646" i="11"/>
  <c r="AW1646" i="11"/>
  <c r="AV1646" i="11"/>
  <c r="AU1646" i="11"/>
  <c r="AS1646" i="11"/>
  <c r="AR1646" i="11" s="1"/>
  <c r="BD1645" i="11"/>
  <c r="BC1645" i="11"/>
  <c r="AZ1645" i="11"/>
  <c r="AW1645" i="11"/>
  <c r="AU1645" i="11"/>
  <c r="AV1645" i="11" s="1"/>
  <c r="AS1645" i="11"/>
  <c r="AR1645" i="11"/>
  <c r="BD1644" i="11"/>
  <c r="BC1644" i="11"/>
  <c r="AZ1644" i="11"/>
  <c r="AW1644" i="11"/>
  <c r="AV1644" i="11"/>
  <c r="AU1644" i="11"/>
  <c r="AS1644" i="11"/>
  <c r="AR1644" i="11" s="1"/>
  <c r="BD1643" i="11"/>
  <c r="BC1643" i="11"/>
  <c r="AZ1643" i="11"/>
  <c r="AW1643" i="11"/>
  <c r="AU1643" i="11"/>
  <c r="AV1643" i="11" s="1"/>
  <c r="AS1643" i="11"/>
  <c r="AR1643" i="11"/>
  <c r="BD1642" i="11"/>
  <c r="BC1642" i="11"/>
  <c r="AZ1642" i="11"/>
  <c r="AW1642" i="11"/>
  <c r="AV1642" i="11"/>
  <c r="AU1642" i="11"/>
  <c r="AS1642" i="11"/>
  <c r="AR1642" i="11" s="1"/>
  <c r="BD1641" i="11"/>
  <c r="BC1641" i="11"/>
  <c r="AZ1641" i="11"/>
  <c r="AW1641" i="11"/>
  <c r="AU1641" i="11"/>
  <c r="AV1641" i="11" s="1"/>
  <c r="AS1641" i="11"/>
  <c r="AR1641" i="11"/>
  <c r="BD1640" i="11"/>
  <c r="BC1640" i="11"/>
  <c r="AZ1640" i="11"/>
  <c r="AW1640" i="11"/>
  <c r="AV1640" i="11"/>
  <c r="AU1640" i="11"/>
  <c r="AS1640" i="11"/>
  <c r="AR1640" i="11" s="1"/>
  <c r="BD1639" i="11"/>
  <c r="BC1639" i="11"/>
  <c r="AZ1639" i="11"/>
  <c r="AW1639" i="11"/>
  <c r="AU1639" i="11"/>
  <c r="AV1639" i="11" s="1"/>
  <c r="AS1639" i="11"/>
  <c r="AR1639" i="11"/>
  <c r="BD1638" i="11"/>
  <c r="BC1638" i="11"/>
  <c r="AZ1638" i="11"/>
  <c r="AW1638" i="11"/>
  <c r="AV1638" i="11"/>
  <c r="AU1638" i="11"/>
  <c r="AS1638" i="11"/>
  <c r="AR1638" i="11" s="1"/>
  <c r="BD1637" i="11"/>
  <c r="BC1637" i="11"/>
  <c r="AZ1637" i="11"/>
  <c r="AW1637" i="11"/>
  <c r="AU1637" i="11"/>
  <c r="AV1637" i="11" s="1"/>
  <c r="AS1637" i="11"/>
  <c r="AR1637" i="11"/>
  <c r="BD1636" i="11"/>
  <c r="BC1636" i="11"/>
  <c r="AZ1636" i="11"/>
  <c r="AW1636" i="11"/>
  <c r="AV1636" i="11"/>
  <c r="AU1636" i="11"/>
  <c r="AS1636" i="11"/>
  <c r="AR1636" i="11" s="1"/>
  <c r="BD1635" i="11"/>
  <c r="BC1635" i="11"/>
  <c r="AZ1635" i="11"/>
  <c r="AW1635" i="11"/>
  <c r="AU1635" i="11"/>
  <c r="AV1635" i="11" s="1"/>
  <c r="AS1635" i="11"/>
  <c r="AR1635" i="11"/>
  <c r="BD1634" i="11"/>
  <c r="BC1634" i="11"/>
  <c r="AZ1634" i="11"/>
  <c r="AW1634" i="11"/>
  <c r="AV1634" i="11"/>
  <c r="AU1634" i="11"/>
  <c r="AS1634" i="11"/>
  <c r="AR1634" i="11" s="1"/>
  <c r="BD1633" i="11"/>
  <c r="BC1633" i="11"/>
  <c r="AZ1633" i="11"/>
  <c r="AW1633" i="11"/>
  <c r="AU1633" i="11"/>
  <c r="AV1633" i="11" s="1"/>
  <c r="AS1633" i="11"/>
  <c r="AR1633" i="11"/>
  <c r="BD1632" i="11"/>
  <c r="BC1632" i="11"/>
  <c r="AZ1632" i="11"/>
  <c r="AW1632" i="11"/>
  <c r="AV1632" i="11"/>
  <c r="AU1632" i="11"/>
  <c r="AS1632" i="11"/>
  <c r="AR1632" i="11" s="1"/>
  <c r="BD1631" i="11"/>
  <c r="BC1631" i="11"/>
  <c r="AZ1631" i="11"/>
  <c r="AW1631" i="11"/>
  <c r="AU1631" i="11"/>
  <c r="AV1631" i="11" s="1"/>
  <c r="AS1631" i="11"/>
  <c r="AR1631" i="11"/>
  <c r="BD1630" i="11"/>
  <c r="BC1630" i="11"/>
  <c r="AZ1630" i="11"/>
  <c r="AW1630" i="11"/>
  <c r="AV1630" i="11"/>
  <c r="AU1630" i="11"/>
  <c r="AS1630" i="11"/>
  <c r="AR1630" i="11" s="1"/>
  <c r="BD1629" i="11"/>
  <c r="BC1629" i="11"/>
  <c r="AZ1629" i="11"/>
  <c r="AW1629" i="11"/>
  <c r="AU1629" i="11"/>
  <c r="AV1629" i="11" s="1"/>
  <c r="AS1629" i="11"/>
  <c r="AR1629" i="11"/>
  <c r="BD1628" i="11"/>
  <c r="BC1628" i="11"/>
  <c r="AZ1628" i="11"/>
  <c r="AW1628" i="11"/>
  <c r="AV1628" i="11"/>
  <c r="AU1628" i="11"/>
  <c r="AS1628" i="11"/>
  <c r="AR1628" i="11" s="1"/>
  <c r="BD1627" i="11"/>
  <c r="BC1627" i="11"/>
  <c r="AZ1627" i="11"/>
  <c r="AW1627" i="11"/>
  <c r="AU1627" i="11"/>
  <c r="AV1627" i="11" s="1"/>
  <c r="AS1627" i="11"/>
  <c r="AR1627" i="11"/>
  <c r="BD1626" i="11"/>
  <c r="BC1626" i="11"/>
  <c r="AZ1626" i="11"/>
  <c r="AW1626" i="11"/>
  <c r="AV1626" i="11"/>
  <c r="AU1626" i="11"/>
  <c r="AS1626" i="11"/>
  <c r="AR1626" i="11" s="1"/>
  <c r="BD1625" i="11"/>
  <c r="BC1625" i="11"/>
  <c r="AZ1625" i="11"/>
  <c r="AW1625" i="11"/>
  <c r="AU1625" i="11"/>
  <c r="AV1625" i="11" s="1"/>
  <c r="AS1625" i="11"/>
  <c r="AR1625" i="11"/>
  <c r="BD1624" i="11"/>
  <c r="BC1624" i="11"/>
  <c r="AZ1624" i="11"/>
  <c r="AW1624" i="11"/>
  <c r="AV1624" i="11"/>
  <c r="AU1624" i="11"/>
  <c r="AS1624" i="11"/>
  <c r="AR1624" i="11" s="1"/>
  <c r="BD1623" i="11"/>
  <c r="BC1623" i="11"/>
  <c r="AZ1623" i="11"/>
  <c r="AW1623" i="11"/>
  <c r="AU1623" i="11"/>
  <c r="AV1623" i="11" s="1"/>
  <c r="AS1623" i="11"/>
  <c r="AR1623" i="11"/>
  <c r="BD1622" i="11"/>
  <c r="BC1622" i="11"/>
  <c r="AZ1622" i="11"/>
  <c r="AW1622" i="11"/>
  <c r="AV1622" i="11"/>
  <c r="AU1622" i="11"/>
  <c r="AS1622" i="11"/>
  <c r="AR1622" i="11" s="1"/>
  <c r="BD1621" i="11"/>
  <c r="BC1621" i="11"/>
  <c r="AZ1621" i="11"/>
  <c r="AW1621" i="11"/>
  <c r="AU1621" i="11"/>
  <c r="AV1621" i="11" s="1"/>
  <c r="AS1621" i="11"/>
  <c r="AR1621" i="11"/>
  <c r="BD1620" i="11"/>
  <c r="BC1620" i="11"/>
  <c r="AZ1620" i="11"/>
  <c r="AW1620" i="11"/>
  <c r="AV1620" i="11"/>
  <c r="AU1620" i="11"/>
  <c r="AS1620" i="11"/>
  <c r="AR1620" i="11" s="1"/>
  <c r="BD1619" i="11"/>
  <c r="BC1619" i="11"/>
  <c r="AZ1619" i="11"/>
  <c r="AW1619" i="11"/>
  <c r="AU1619" i="11"/>
  <c r="AV1619" i="11" s="1"/>
  <c r="AS1619" i="11"/>
  <c r="AR1619" i="11"/>
  <c r="BD1618" i="11"/>
  <c r="BC1618" i="11"/>
  <c r="AZ1618" i="11"/>
  <c r="AW1618" i="11"/>
  <c r="AV1618" i="11"/>
  <c r="AU1618" i="11"/>
  <c r="AS1618" i="11"/>
  <c r="AR1618" i="11" s="1"/>
  <c r="BD1617" i="11"/>
  <c r="BC1617" i="11"/>
  <c r="AZ1617" i="11"/>
  <c r="AW1617" i="11"/>
  <c r="AU1617" i="11"/>
  <c r="AV1617" i="11" s="1"/>
  <c r="AS1617" i="11"/>
  <c r="AR1617" i="11"/>
  <c r="BD1616" i="11"/>
  <c r="BC1616" i="11"/>
  <c r="AZ1616" i="11"/>
  <c r="AW1616" i="11"/>
  <c r="AV1616" i="11"/>
  <c r="AU1616" i="11"/>
  <c r="AS1616" i="11"/>
  <c r="AR1616" i="11" s="1"/>
  <c r="BD1615" i="11"/>
  <c r="BC1615" i="11"/>
  <c r="AZ1615" i="11"/>
  <c r="AW1615" i="11"/>
  <c r="AU1615" i="11"/>
  <c r="AV1615" i="11" s="1"/>
  <c r="AS1615" i="11"/>
  <c r="AR1615" i="11"/>
  <c r="BD1614" i="11"/>
  <c r="BC1614" i="11"/>
  <c r="AZ1614" i="11"/>
  <c r="AW1614" i="11"/>
  <c r="AV1614" i="11"/>
  <c r="AU1614" i="11"/>
  <c r="AS1614" i="11"/>
  <c r="AR1614" i="11" s="1"/>
  <c r="BD1613" i="11"/>
  <c r="BC1613" i="11"/>
  <c r="AZ1613" i="11"/>
  <c r="AW1613" i="11"/>
  <c r="AU1613" i="11"/>
  <c r="AV1613" i="11" s="1"/>
  <c r="AS1613" i="11"/>
  <c r="AR1613" i="11"/>
  <c r="BD1612" i="11"/>
  <c r="BC1612" i="11"/>
  <c r="AZ1612" i="11"/>
  <c r="AW1612" i="11"/>
  <c r="AV1612" i="11"/>
  <c r="AU1612" i="11"/>
  <c r="AS1612" i="11"/>
  <c r="AR1612" i="11" s="1"/>
  <c r="BD1611" i="11"/>
  <c r="BC1611" i="11"/>
  <c r="AZ1611" i="11"/>
  <c r="AW1611" i="11"/>
  <c r="AU1611" i="11"/>
  <c r="AV1611" i="11" s="1"/>
  <c r="AS1611" i="11"/>
  <c r="AR1611" i="11"/>
  <c r="BD1610" i="11"/>
  <c r="BC1610" i="11"/>
  <c r="AZ1610" i="11"/>
  <c r="AW1610" i="11"/>
  <c r="AV1610" i="11"/>
  <c r="AU1610" i="11"/>
  <c r="AS1610" i="11"/>
  <c r="AR1610" i="11" s="1"/>
  <c r="BD1609" i="11"/>
  <c r="BC1609" i="11"/>
  <c r="AZ1609" i="11"/>
  <c r="AW1609" i="11"/>
  <c r="AU1609" i="11"/>
  <c r="AV1609" i="11" s="1"/>
  <c r="AS1609" i="11"/>
  <c r="AR1609" i="11"/>
  <c r="BD1608" i="11"/>
  <c r="BC1608" i="11"/>
  <c r="AZ1608" i="11"/>
  <c r="AW1608" i="11"/>
  <c r="AV1608" i="11"/>
  <c r="AU1608" i="11"/>
  <c r="AS1608" i="11"/>
  <c r="AR1608" i="11" s="1"/>
  <c r="BD1607" i="11"/>
  <c r="BC1607" i="11"/>
  <c r="AZ1607" i="11"/>
  <c r="AW1607" i="11"/>
  <c r="AU1607" i="11"/>
  <c r="AV1607" i="11" s="1"/>
  <c r="AS1607" i="11"/>
  <c r="AR1607" i="11"/>
  <c r="BD1606" i="11"/>
  <c r="BC1606" i="11"/>
  <c r="AZ1606" i="11"/>
  <c r="AW1606" i="11"/>
  <c r="AV1606" i="11"/>
  <c r="AU1606" i="11"/>
  <c r="AS1606" i="11"/>
  <c r="AR1606" i="11" s="1"/>
  <c r="BD1605" i="11"/>
  <c r="BC1605" i="11"/>
  <c r="AZ1605" i="11"/>
  <c r="AW1605" i="11"/>
  <c r="AU1605" i="11"/>
  <c r="AV1605" i="11" s="1"/>
  <c r="AS1605" i="11"/>
  <c r="AR1605" i="11"/>
  <c r="BD1604" i="11"/>
  <c r="BC1604" i="11"/>
  <c r="AZ1604" i="11"/>
  <c r="AW1604" i="11"/>
  <c r="AV1604" i="11"/>
  <c r="AU1604" i="11"/>
  <c r="AS1604" i="11"/>
  <c r="AR1604" i="11" s="1"/>
  <c r="BD1603" i="11"/>
  <c r="BC1603" i="11"/>
  <c r="AZ1603" i="11"/>
  <c r="AW1603" i="11"/>
  <c r="AU1603" i="11"/>
  <c r="AV1603" i="11" s="1"/>
  <c r="AS1603" i="11"/>
  <c r="AR1603" i="11"/>
  <c r="BD1602" i="11"/>
  <c r="BC1602" i="11"/>
  <c r="AZ1602" i="11"/>
  <c r="AW1602" i="11"/>
  <c r="AV1602" i="11"/>
  <c r="AU1602" i="11"/>
  <c r="AS1602" i="11"/>
  <c r="AR1602" i="11" s="1"/>
  <c r="BD1601" i="11"/>
  <c r="BC1601" i="11"/>
  <c r="AZ1601" i="11"/>
  <c r="AW1601" i="11"/>
  <c r="AU1601" i="11"/>
  <c r="AV1601" i="11" s="1"/>
  <c r="AS1601" i="11"/>
  <c r="AR1601" i="11"/>
  <c r="BD1600" i="11"/>
  <c r="BC1600" i="11"/>
  <c r="AZ1600" i="11"/>
  <c r="AW1600" i="11"/>
  <c r="AV1600" i="11"/>
  <c r="AU1600" i="11"/>
  <c r="AS1600" i="11"/>
  <c r="AR1600" i="11" s="1"/>
  <c r="BD1599" i="11"/>
  <c r="BC1599" i="11"/>
  <c r="AZ1599" i="11"/>
  <c r="AW1599" i="11"/>
  <c r="AU1599" i="11"/>
  <c r="AV1599" i="11" s="1"/>
  <c r="AS1599" i="11"/>
  <c r="AR1599" i="11"/>
  <c r="BD1598" i="11"/>
  <c r="BC1598" i="11"/>
  <c r="AZ1598" i="11"/>
  <c r="AW1598" i="11"/>
  <c r="AV1598" i="11"/>
  <c r="AU1598" i="11"/>
  <c r="AS1598" i="11"/>
  <c r="AR1598" i="11" s="1"/>
  <c r="BD1597" i="11"/>
  <c r="BC1597" i="11"/>
  <c r="AZ1597" i="11"/>
  <c r="AW1597" i="11"/>
  <c r="AU1597" i="11"/>
  <c r="AV1597" i="11" s="1"/>
  <c r="AS1597" i="11"/>
  <c r="AR1597" i="11"/>
  <c r="BD1596" i="11"/>
  <c r="BC1596" i="11"/>
  <c r="AZ1596" i="11"/>
  <c r="AW1596" i="11"/>
  <c r="AV1596" i="11"/>
  <c r="AU1596" i="11"/>
  <c r="AS1596" i="11"/>
  <c r="AR1596" i="11" s="1"/>
  <c r="BD1595" i="11"/>
  <c r="BC1595" i="11"/>
  <c r="AZ1595" i="11"/>
  <c r="AW1595" i="11"/>
  <c r="AU1595" i="11"/>
  <c r="AV1595" i="11" s="1"/>
  <c r="AS1595" i="11"/>
  <c r="AR1595" i="11"/>
  <c r="BD1594" i="11"/>
  <c r="BC1594" i="11"/>
  <c r="AZ1594" i="11"/>
  <c r="AW1594" i="11"/>
  <c r="AV1594" i="11"/>
  <c r="AU1594" i="11"/>
  <c r="AS1594" i="11"/>
  <c r="AR1594" i="11" s="1"/>
  <c r="BD1593" i="11"/>
  <c r="BC1593" i="11"/>
  <c r="AZ1593" i="11"/>
  <c r="AW1593" i="11"/>
  <c r="AU1593" i="11"/>
  <c r="AV1593" i="11" s="1"/>
  <c r="AS1593" i="11"/>
  <c r="AR1593" i="11"/>
  <c r="BD1592" i="11"/>
  <c r="BC1592" i="11"/>
  <c r="AZ1592" i="11"/>
  <c r="AW1592" i="11"/>
  <c r="AV1592" i="11"/>
  <c r="AU1592" i="11"/>
  <c r="AS1592" i="11"/>
  <c r="AR1592" i="11" s="1"/>
  <c r="BD1591" i="11"/>
  <c r="BC1591" i="11"/>
  <c r="AZ1591" i="11"/>
  <c r="AW1591" i="11"/>
  <c r="AU1591" i="11"/>
  <c r="AV1591" i="11" s="1"/>
  <c r="AS1591" i="11"/>
  <c r="AR1591" i="11"/>
  <c r="BD1590" i="11"/>
  <c r="BC1590" i="11"/>
  <c r="AZ1590" i="11"/>
  <c r="AW1590" i="11"/>
  <c r="AV1590" i="11"/>
  <c r="AU1590" i="11"/>
  <c r="AS1590" i="11"/>
  <c r="AR1590" i="11" s="1"/>
  <c r="BD1589" i="11"/>
  <c r="BC1589" i="11"/>
  <c r="AZ1589" i="11"/>
  <c r="AW1589" i="11"/>
  <c r="AU1589" i="11"/>
  <c r="AV1589" i="11" s="1"/>
  <c r="AS1589" i="11"/>
  <c r="AR1589" i="11"/>
  <c r="BD1588" i="11"/>
  <c r="BC1588" i="11"/>
  <c r="AZ1588" i="11"/>
  <c r="AW1588" i="11"/>
  <c r="AV1588" i="11"/>
  <c r="AU1588" i="11"/>
  <c r="AS1588" i="11"/>
  <c r="AR1588" i="11" s="1"/>
  <c r="BD1587" i="11"/>
  <c r="BC1587" i="11"/>
  <c r="AZ1587" i="11"/>
  <c r="AW1587" i="11"/>
  <c r="AU1587" i="11"/>
  <c r="AV1587" i="11" s="1"/>
  <c r="AS1587" i="11"/>
  <c r="AR1587" i="11"/>
  <c r="BD1586" i="11"/>
  <c r="BC1586" i="11"/>
  <c r="AZ1586" i="11"/>
  <c r="AW1586" i="11"/>
  <c r="AV1586" i="11"/>
  <c r="AU1586" i="11"/>
  <c r="AS1586" i="11"/>
  <c r="AR1586" i="11" s="1"/>
  <c r="BD1585" i="11"/>
  <c r="BC1585" i="11"/>
  <c r="AZ1585" i="11"/>
  <c r="AW1585" i="11"/>
  <c r="AU1585" i="11"/>
  <c r="AV1585" i="11" s="1"/>
  <c r="AS1585" i="11"/>
  <c r="AR1585" i="11"/>
  <c r="BD1584" i="11"/>
  <c r="BC1584" i="11"/>
  <c r="AZ1584" i="11"/>
  <c r="AW1584" i="11"/>
  <c r="AV1584" i="11"/>
  <c r="AU1584" i="11"/>
  <c r="AS1584" i="11"/>
  <c r="AR1584" i="11" s="1"/>
  <c r="BD1583" i="11"/>
  <c r="BC1583" i="11"/>
  <c r="AZ1583" i="11"/>
  <c r="AW1583" i="11"/>
  <c r="AU1583" i="11"/>
  <c r="AV1583" i="11" s="1"/>
  <c r="AS1583" i="11"/>
  <c r="AR1583" i="11"/>
  <c r="BD1582" i="11"/>
  <c r="BC1582" i="11"/>
  <c r="AZ1582" i="11"/>
  <c r="AW1582" i="11"/>
  <c r="AV1582" i="11"/>
  <c r="AU1582" i="11"/>
  <c r="AS1582" i="11"/>
  <c r="AR1582" i="11" s="1"/>
  <c r="BD1581" i="11"/>
  <c r="BC1581" i="11"/>
  <c r="AZ1581" i="11"/>
  <c r="AW1581" i="11"/>
  <c r="AU1581" i="11"/>
  <c r="AV1581" i="11" s="1"/>
  <c r="AS1581" i="11"/>
  <c r="AR1581" i="11"/>
  <c r="BD1580" i="11"/>
  <c r="BC1580" i="11"/>
  <c r="AZ1580" i="11"/>
  <c r="AW1580" i="11"/>
  <c r="AV1580" i="11"/>
  <c r="AU1580" i="11"/>
  <c r="AS1580" i="11"/>
  <c r="AR1580" i="11" s="1"/>
  <c r="BD1579" i="11"/>
  <c r="BC1579" i="11"/>
  <c r="AZ1579" i="11"/>
  <c r="AW1579" i="11"/>
  <c r="AU1579" i="11"/>
  <c r="AV1579" i="11" s="1"/>
  <c r="AS1579" i="11"/>
  <c r="AR1579" i="11"/>
  <c r="BD1578" i="11"/>
  <c r="BC1578" i="11"/>
  <c r="AZ1578" i="11"/>
  <c r="AW1578" i="11"/>
  <c r="AV1578" i="11"/>
  <c r="AU1578" i="11"/>
  <c r="AS1578" i="11"/>
  <c r="AR1578" i="11" s="1"/>
  <c r="BD1577" i="11"/>
  <c r="BC1577" i="11"/>
  <c r="AZ1577" i="11"/>
  <c r="AW1577" i="11"/>
  <c r="AU1577" i="11"/>
  <c r="AV1577" i="11" s="1"/>
  <c r="AS1577" i="11"/>
  <c r="AR1577" i="11"/>
  <c r="BD1576" i="11"/>
  <c r="BC1576" i="11"/>
  <c r="AZ1576" i="11"/>
  <c r="AW1576" i="11"/>
  <c r="AV1576" i="11"/>
  <c r="AU1576" i="11"/>
  <c r="AS1576" i="11"/>
  <c r="AR1576" i="11" s="1"/>
  <c r="BD1575" i="11"/>
  <c r="BC1575" i="11"/>
  <c r="AZ1575" i="11"/>
  <c r="AW1575" i="11"/>
  <c r="AU1575" i="11"/>
  <c r="AV1575" i="11" s="1"/>
  <c r="AS1575" i="11"/>
  <c r="AR1575" i="11"/>
  <c r="BD1574" i="11"/>
  <c r="BC1574" i="11"/>
  <c r="AZ1574" i="11"/>
  <c r="AW1574" i="11"/>
  <c r="AV1574" i="11"/>
  <c r="AU1574" i="11"/>
  <c r="AS1574" i="11"/>
  <c r="AR1574" i="11" s="1"/>
  <c r="BD1573" i="11"/>
  <c r="BC1573" i="11"/>
  <c r="AZ1573" i="11"/>
  <c r="AW1573" i="11"/>
  <c r="AU1573" i="11"/>
  <c r="AV1573" i="11" s="1"/>
  <c r="AS1573" i="11"/>
  <c r="AR1573" i="11"/>
  <c r="BD1572" i="11"/>
  <c r="BC1572" i="11"/>
  <c r="AZ1572" i="11"/>
  <c r="AW1572" i="11"/>
  <c r="AV1572" i="11"/>
  <c r="AU1572" i="11"/>
  <c r="AS1572" i="11"/>
  <c r="AR1572" i="11" s="1"/>
  <c r="BD1571" i="11"/>
  <c r="BC1571" i="11"/>
  <c r="AZ1571" i="11"/>
  <c r="AW1571" i="11"/>
  <c r="AU1571" i="11"/>
  <c r="AV1571" i="11" s="1"/>
  <c r="AS1571" i="11"/>
  <c r="AR1571" i="11"/>
  <c r="BD1570" i="11"/>
  <c r="BC1570" i="11"/>
  <c r="AZ1570" i="11"/>
  <c r="AW1570" i="11"/>
  <c r="AV1570" i="11"/>
  <c r="AU1570" i="11"/>
  <c r="AS1570" i="11"/>
  <c r="AR1570" i="11" s="1"/>
  <c r="BD1569" i="11"/>
  <c r="BC1569" i="11"/>
  <c r="AZ1569" i="11"/>
  <c r="AW1569" i="11"/>
  <c r="AU1569" i="11"/>
  <c r="AV1569" i="11" s="1"/>
  <c r="AS1569" i="11"/>
  <c r="AR1569" i="11"/>
  <c r="BD1568" i="11"/>
  <c r="BC1568" i="11"/>
  <c r="AZ1568" i="11"/>
  <c r="AW1568" i="11"/>
  <c r="AV1568" i="11"/>
  <c r="AU1568" i="11"/>
  <c r="AS1568" i="11"/>
  <c r="AR1568" i="11" s="1"/>
  <c r="BD1567" i="11"/>
  <c r="BC1567" i="11"/>
  <c r="AZ1567" i="11"/>
  <c r="AW1567" i="11"/>
  <c r="AU1567" i="11"/>
  <c r="AV1567" i="11" s="1"/>
  <c r="AS1567" i="11"/>
  <c r="AR1567" i="11"/>
  <c r="BD1566" i="11"/>
  <c r="BC1566" i="11"/>
  <c r="AZ1566" i="11"/>
  <c r="AW1566" i="11"/>
  <c r="AV1566" i="11"/>
  <c r="AU1566" i="11"/>
  <c r="AS1566" i="11"/>
  <c r="AR1566" i="11" s="1"/>
  <c r="BD1565" i="11"/>
  <c r="BC1565" i="11"/>
  <c r="AZ1565" i="11"/>
  <c r="AW1565" i="11"/>
  <c r="AU1565" i="11"/>
  <c r="AV1565" i="11" s="1"/>
  <c r="AS1565" i="11"/>
  <c r="AR1565" i="11"/>
  <c r="BD1564" i="11"/>
  <c r="BC1564" i="11"/>
  <c r="AZ1564" i="11"/>
  <c r="AW1564" i="11"/>
  <c r="AV1564" i="11"/>
  <c r="AU1564" i="11"/>
  <c r="AS1564" i="11"/>
  <c r="AR1564" i="11" s="1"/>
  <c r="BD1563" i="11"/>
  <c r="BC1563" i="11"/>
  <c r="AZ1563" i="11"/>
  <c r="AW1563" i="11"/>
  <c r="AU1563" i="11"/>
  <c r="AV1563" i="11" s="1"/>
  <c r="AS1563" i="11"/>
  <c r="AR1563" i="11"/>
  <c r="BD1562" i="11"/>
  <c r="BC1562" i="11"/>
  <c r="AZ1562" i="11"/>
  <c r="AW1562" i="11"/>
  <c r="AV1562" i="11"/>
  <c r="AU1562" i="11"/>
  <c r="AS1562" i="11"/>
  <c r="AR1562" i="11" s="1"/>
  <c r="BD1561" i="11"/>
  <c r="BC1561" i="11"/>
  <c r="AZ1561" i="11"/>
  <c r="AW1561" i="11"/>
  <c r="AU1561" i="11"/>
  <c r="AV1561" i="11" s="1"/>
  <c r="AS1561" i="11"/>
  <c r="AR1561" i="11"/>
  <c r="BD1560" i="11"/>
  <c r="BC1560" i="11"/>
  <c r="AZ1560" i="11"/>
  <c r="AW1560" i="11"/>
  <c r="AV1560" i="11"/>
  <c r="AU1560" i="11"/>
  <c r="AS1560" i="11"/>
  <c r="AR1560" i="11" s="1"/>
  <c r="BD1559" i="11"/>
  <c r="BC1559" i="11"/>
  <c r="AZ1559" i="11"/>
  <c r="AW1559" i="11"/>
  <c r="AU1559" i="11"/>
  <c r="AV1559" i="11" s="1"/>
  <c r="AS1559" i="11"/>
  <c r="AR1559" i="11"/>
  <c r="BD1558" i="11"/>
  <c r="BC1558" i="11"/>
  <c r="AZ1558" i="11"/>
  <c r="AW1558" i="11"/>
  <c r="AV1558" i="11"/>
  <c r="AU1558" i="11"/>
  <c r="AS1558" i="11"/>
  <c r="AR1558" i="11" s="1"/>
  <c r="BD1557" i="11"/>
  <c r="BC1557" i="11"/>
  <c r="AZ1557" i="11"/>
  <c r="AW1557" i="11"/>
  <c r="AU1557" i="11"/>
  <c r="AV1557" i="11" s="1"/>
  <c r="AS1557" i="11"/>
  <c r="AR1557" i="11"/>
  <c r="BD1556" i="11"/>
  <c r="BC1556" i="11"/>
  <c r="AZ1556" i="11"/>
  <c r="AW1556" i="11"/>
  <c r="AV1556" i="11"/>
  <c r="AU1556" i="11"/>
  <c r="AS1556" i="11"/>
  <c r="AR1556" i="11" s="1"/>
  <c r="BD1555" i="11"/>
  <c r="BC1555" i="11"/>
  <c r="AZ1555" i="11"/>
  <c r="AW1555" i="11"/>
  <c r="AU1555" i="11"/>
  <c r="AV1555" i="11" s="1"/>
  <c r="AS1555" i="11"/>
  <c r="AR1555" i="11"/>
  <c r="BD1554" i="11"/>
  <c r="BC1554" i="11"/>
  <c r="AZ1554" i="11"/>
  <c r="AW1554" i="11"/>
  <c r="AV1554" i="11"/>
  <c r="AU1554" i="11"/>
  <c r="AS1554" i="11"/>
  <c r="AR1554" i="11" s="1"/>
  <c r="BD1553" i="11"/>
  <c r="BC1553" i="11"/>
  <c r="AZ1553" i="11"/>
  <c r="AW1553" i="11"/>
  <c r="AU1553" i="11"/>
  <c r="AV1553" i="11" s="1"/>
  <c r="AS1553" i="11"/>
  <c r="AR1553" i="11"/>
  <c r="BD1552" i="11"/>
  <c r="BC1552" i="11"/>
  <c r="AZ1552" i="11"/>
  <c r="AW1552" i="11"/>
  <c r="AV1552" i="11"/>
  <c r="AU1552" i="11"/>
  <c r="AS1552" i="11"/>
  <c r="AR1552" i="11" s="1"/>
  <c r="BD1551" i="11"/>
  <c r="BC1551" i="11"/>
  <c r="AZ1551" i="11"/>
  <c r="AW1551" i="11"/>
  <c r="AU1551" i="11"/>
  <c r="AV1551" i="11" s="1"/>
  <c r="AS1551" i="11"/>
  <c r="AR1551" i="11"/>
  <c r="BD1550" i="11"/>
  <c r="BC1550" i="11"/>
  <c r="AZ1550" i="11"/>
  <c r="AW1550" i="11"/>
  <c r="AV1550" i="11"/>
  <c r="AU1550" i="11"/>
  <c r="AS1550" i="11"/>
  <c r="AR1550" i="11" s="1"/>
  <c r="BD1549" i="11"/>
  <c r="BC1549" i="11"/>
  <c r="AZ1549" i="11"/>
  <c r="AW1549" i="11"/>
  <c r="AU1549" i="11"/>
  <c r="AV1549" i="11" s="1"/>
  <c r="AS1549" i="11"/>
  <c r="AR1549" i="11"/>
  <c r="BD1548" i="11"/>
  <c r="BC1548" i="11"/>
  <c r="AZ1548" i="11"/>
  <c r="AW1548" i="11"/>
  <c r="AV1548" i="11"/>
  <c r="AU1548" i="11"/>
  <c r="AS1548" i="11"/>
  <c r="AR1548" i="11" s="1"/>
  <c r="BD1547" i="11"/>
  <c r="BC1547" i="11"/>
  <c r="AZ1547" i="11"/>
  <c r="AW1547" i="11"/>
  <c r="AU1547" i="11"/>
  <c r="AV1547" i="11" s="1"/>
  <c r="AS1547" i="11"/>
  <c r="AR1547" i="11"/>
  <c r="BD1546" i="11"/>
  <c r="BC1546" i="11"/>
  <c r="AZ1546" i="11"/>
  <c r="AW1546" i="11"/>
  <c r="AV1546" i="11"/>
  <c r="AU1546" i="11"/>
  <c r="AS1546" i="11"/>
  <c r="AR1546" i="11" s="1"/>
  <c r="BD1545" i="11"/>
  <c r="BC1545" i="11"/>
  <c r="AZ1545" i="11"/>
  <c r="AW1545" i="11"/>
  <c r="AU1545" i="11"/>
  <c r="AV1545" i="11" s="1"/>
  <c r="AS1545" i="11"/>
  <c r="AR1545" i="11"/>
  <c r="BD1544" i="11"/>
  <c r="BC1544" i="11"/>
  <c r="AZ1544" i="11"/>
  <c r="AW1544" i="11"/>
  <c r="AV1544" i="11"/>
  <c r="AU1544" i="11"/>
  <c r="AS1544" i="11"/>
  <c r="AR1544" i="11" s="1"/>
  <c r="BD1543" i="11"/>
  <c r="BC1543" i="11"/>
  <c r="AZ1543" i="11"/>
  <c r="AW1543" i="11"/>
  <c r="AU1543" i="11"/>
  <c r="AV1543" i="11" s="1"/>
  <c r="AS1543" i="11"/>
  <c r="AR1543" i="11"/>
  <c r="BD1542" i="11"/>
  <c r="BC1542" i="11"/>
  <c r="AZ1542" i="11"/>
  <c r="AW1542" i="11"/>
  <c r="AV1542" i="11"/>
  <c r="AU1542" i="11"/>
  <c r="AS1542" i="11"/>
  <c r="AR1542" i="11" s="1"/>
  <c r="BD1541" i="11"/>
  <c r="BC1541" i="11"/>
  <c r="AZ1541" i="11"/>
  <c r="AW1541" i="11"/>
  <c r="AU1541" i="11"/>
  <c r="AV1541" i="11" s="1"/>
  <c r="AS1541" i="11"/>
  <c r="AR1541" i="11"/>
  <c r="BD1540" i="11"/>
  <c r="BC1540" i="11"/>
  <c r="AZ1540" i="11"/>
  <c r="AW1540" i="11"/>
  <c r="AV1540" i="11"/>
  <c r="AU1540" i="11"/>
  <c r="AS1540" i="11"/>
  <c r="AR1540" i="11" s="1"/>
  <c r="BD1539" i="11"/>
  <c r="BC1539" i="11"/>
  <c r="AZ1539" i="11"/>
  <c r="AW1539" i="11"/>
  <c r="AU1539" i="11"/>
  <c r="AV1539" i="11" s="1"/>
  <c r="AS1539" i="11"/>
  <c r="AR1539" i="11"/>
  <c r="BD1538" i="11"/>
  <c r="BC1538" i="11"/>
  <c r="AZ1538" i="11"/>
  <c r="AW1538" i="11"/>
  <c r="AV1538" i="11"/>
  <c r="AU1538" i="11"/>
  <c r="AS1538" i="11"/>
  <c r="AR1538" i="11" s="1"/>
  <c r="BD1537" i="11"/>
  <c r="BC1537" i="11"/>
  <c r="AZ1537" i="11"/>
  <c r="AW1537" i="11"/>
  <c r="AU1537" i="11"/>
  <c r="AV1537" i="11" s="1"/>
  <c r="AS1537" i="11"/>
  <c r="AR1537" i="11"/>
  <c r="BD1536" i="11"/>
  <c r="BC1536" i="11"/>
  <c r="AZ1536" i="11"/>
  <c r="AW1536" i="11"/>
  <c r="AV1536" i="11"/>
  <c r="AU1536" i="11"/>
  <c r="AS1536" i="11"/>
  <c r="AR1536" i="11" s="1"/>
  <c r="BD1535" i="11"/>
  <c r="BC1535" i="11"/>
  <c r="AZ1535" i="11"/>
  <c r="AW1535" i="11"/>
  <c r="AU1535" i="11"/>
  <c r="AV1535" i="11" s="1"/>
  <c r="AS1535" i="11"/>
  <c r="AR1535" i="11"/>
  <c r="BD1534" i="11"/>
  <c r="BC1534" i="11"/>
  <c r="AZ1534" i="11"/>
  <c r="AW1534" i="11"/>
  <c r="AV1534" i="11"/>
  <c r="AU1534" i="11"/>
  <c r="AS1534" i="11"/>
  <c r="AR1534" i="11" s="1"/>
  <c r="BD1533" i="11"/>
  <c r="BC1533" i="11"/>
  <c r="AZ1533" i="11"/>
  <c r="AW1533" i="11"/>
  <c r="AU1533" i="11"/>
  <c r="AV1533" i="11" s="1"/>
  <c r="AS1533" i="11"/>
  <c r="AR1533" i="11"/>
  <c r="BD1532" i="11"/>
  <c r="BC1532" i="11"/>
  <c r="AZ1532" i="11"/>
  <c r="AW1532" i="11"/>
  <c r="AV1532" i="11"/>
  <c r="AU1532" i="11"/>
  <c r="AS1532" i="11"/>
  <c r="AR1532" i="11" s="1"/>
  <c r="BD1531" i="11"/>
  <c r="BC1531" i="11"/>
  <c r="AZ1531" i="11"/>
  <c r="AW1531" i="11"/>
  <c r="AU1531" i="11"/>
  <c r="AV1531" i="11" s="1"/>
  <c r="AS1531" i="11"/>
  <c r="AR1531" i="11"/>
  <c r="BD1530" i="11"/>
  <c r="BC1530" i="11"/>
  <c r="AZ1530" i="11"/>
  <c r="AW1530" i="11"/>
  <c r="AV1530" i="11"/>
  <c r="AU1530" i="11"/>
  <c r="AS1530" i="11"/>
  <c r="AR1530" i="11" s="1"/>
  <c r="BD1529" i="11"/>
  <c r="BC1529" i="11"/>
  <c r="AZ1529" i="11"/>
  <c r="AW1529" i="11"/>
  <c r="AU1529" i="11"/>
  <c r="AV1529" i="11" s="1"/>
  <c r="AS1529" i="11"/>
  <c r="AR1529" i="11"/>
  <c r="BD1528" i="11"/>
  <c r="BC1528" i="11"/>
  <c r="AZ1528" i="11"/>
  <c r="AW1528" i="11"/>
  <c r="AV1528" i="11"/>
  <c r="AU1528" i="11"/>
  <c r="AS1528" i="11"/>
  <c r="AR1528" i="11" s="1"/>
  <c r="BD1527" i="11"/>
  <c r="BC1527" i="11"/>
  <c r="AZ1527" i="11"/>
  <c r="AW1527" i="11"/>
  <c r="AU1527" i="11"/>
  <c r="AV1527" i="11" s="1"/>
  <c r="AS1527" i="11"/>
  <c r="AR1527" i="11"/>
  <c r="BD1526" i="11"/>
  <c r="BC1526" i="11"/>
  <c r="AZ1526" i="11"/>
  <c r="AW1526" i="11"/>
  <c r="AV1526" i="11"/>
  <c r="AU1526" i="11"/>
  <c r="AS1526" i="11"/>
  <c r="AR1526" i="11" s="1"/>
  <c r="BD1525" i="11"/>
  <c r="BC1525" i="11"/>
  <c r="AZ1525" i="11"/>
  <c r="AW1525" i="11"/>
  <c r="AU1525" i="11"/>
  <c r="AV1525" i="11" s="1"/>
  <c r="AS1525" i="11"/>
  <c r="AR1525" i="11"/>
  <c r="BD1524" i="11"/>
  <c r="BC1524" i="11"/>
  <c r="AZ1524" i="11"/>
  <c r="AW1524" i="11"/>
  <c r="AV1524" i="11"/>
  <c r="AU1524" i="11"/>
  <c r="AS1524" i="11"/>
  <c r="AR1524" i="11" s="1"/>
  <c r="BD1523" i="11"/>
  <c r="BC1523" i="11"/>
  <c r="AZ1523" i="11"/>
  <c r="AW1523" i="11"/>
  <c r="AU1523" i="11"/>
  <c r="AV1523" i="11" s="1"/>
  <c r="AS1523" i="11"/>
  <c r="AR1523" i="11"/>
  <c r="BD1522" i="11"/>
  <c r="BC1522" i="11"/>
  <c r="AZ1522" i="11"/>
  <c r="AW1522" i="11"/>
  <c r="AV1522" i="11"/>
  <c r="AU1522" i="11"/>
  <c r="AS1522" i="11"/>
  <c r="AR1522" i="11" s="1"/>
  <c r="BD1521" i="11"/>
  <c r="BC1521" i="11"/>
  <c r="AZ1521" i="11"/>
  <c r="AW1521" i="11"/>
  <c r="AU1521" i="11"/>
  <c r="AV1521" i="11" s="1"/>
  <c r="AS1521" i="11"/>
  <c r="AR1521" i="11"/>
  <c r="BD1520" i="11"/>
  <c r="BC1520" i="11"/>
  <c r="AZ1520" i="11"/>
  <c r="AW1520" i="11"/>
  <c r="AV1520" i="11"/>
  <c r="AU1520" i="11"/>
  <c r="AS1520" i="11"/>
  <c r="AR1520" i="11" s="1"/>
  <c r="BD1519" i="11"/>
  <c r="BC1519" i="11"/>
  <c r="AZ1519" i="11"/>
  <c r="AW1519" i="11"/>
  <c r="AU1519" i="11"/>
  <c r="AV1519" i="11" s="1"/>
  <c r="AS1519" i="11"/>
  <c r="AR1519" i="11"/>
  <c r="BD1518" i="11"/>
  <c r="BC1518" i="11"/>
  <c r="AZ1518" i="11"/>
  <c r="AW1518" i="11"/>
  <c r="AV1518" i="11"/>
  <c r="AU1518" i="11"/>
  <c r="AS1518" i="11"/>
  <c r="AR1518" i="11" s="1"/>
  <c r="BD1517" i="11"/>
  <c r="BC1517" i="11"/>
  <c r="AZ1517" i="11"/>
  <c r="AW1517" i="11"/>
  <c r="AU1517" i="11"/>
  <c r="AV1517" i="11" s="1"/>
  <c r="AS1517" i="11"/>
  <c r="AR1517" i="11"/>
  <c r="BD1516" i="11"/>
  <c r="BC1516" i="11"/>
  <c r="AZ1516" i="11"/>
  <c r="AW1516" i="11"/>
  <c r="AV1516" i="11"/>
  <c r="AU1516" i="11"/>
  <c r="AS1516" i="11"/>
  <c r="AR1516" i="11" s="1"/>
  <c r="BD1515" i="11"/>
  <c r="BC1515" i="11"/>
  <c r="AZ1515" i="11"/>
  <c r="AW1515" i="11"/>
  <c r="AU1515" i="11"/>
  <c r="AV1515" i="11" s="1"/>
  <c r="AS1515" i="11"/>
  <c r="AR1515" i="11"/>
  <c r="BD1514" i="11"/>
  <c r="BC1514" i="11"/>
  <c r="AZ1514" i="11"/>
  <c r="AW1514" i="11"/>
  <c r="AV1514" i="11"/>
  <c r="AU1514" i="11"/>
  <c r="AS1514" i="11"/>
  <c r="AR1514" i="11" s="1"/>
  <c r="BD1513" i="11"/>
  <c r="BC1513" i="11"/>
  <c r="AZ1513" i="11"/>
  <c r="AW1513" i="11"/>
  <c r="AU1513" i="11"/>
  <c r="AV1513" i="11" s="1"/>
  <c r="AS1513" i="11"/>
  <c r="AR1513" i="11"/>
  <c r="BD1512" i="11"/>
  <c r="BC1512" i="11"/>
  <c r="AZ1512" i="11"/>
  <c r="AW1512" i="11"/>
  <c r="AV1512" i="11"/>
  <c r="AU1512" i="11"/>
  <c r="AS1512" i="11"/>
  <c r="AR1512" i="11" s="1"/>
  <c r="BD1511" i="11"/>
  <c r="BC1511" i="11"/>
  <c r="AZ1511" i="11"/>
  <c r="AW1511" i="11"/>
  <c r="AU1511" i="11"/>
  <c r="AV1511" i="11" s="1"/>
  <c r="AS1511" i="11"/>
  <c r="AR1511" i="11"/>
  <c r="BD1510" i="11"/>
  <c r="BC1510" i="11"/>
  <c r="AZ1510" i="11"/>
  <c r="AW1510" i="11"/>
  <c r="AV1510" i="11"/>
  <c r="AU1510" i="11"/>
  <c r="AS1510" i="11"/>
  <c r="AR1510" i="11" s="1"/>
  <c r="BD1509" i="11"/>
  <c r="BC1509" i="11"/>
  <c r="AZ1509" i="11"/>
  <c r="AW1509" i="11"/>
  <c r="AU1509" i="11"/>
  <c r="AV1509" i="11" s="1"/>
  <c r="AS1509" i="11"/>
  <c r="AR1509" i="11"/>
  <c r="BD1508" i="11"/>
  <c r="BC1508" i="11"/>
  <c r="AZ1508" i="11"/>
  <c r="AW1508" i="11"/>
  <c r="AV1508" i="11"/>
  <c r="AU1508" i="11"/>
  <c r="AS1508" i="11"/>
  <c r="AR1508" i="11" s="1"/>
  <c r="BD1507" i="11"/>
  <c r="BC1507" i="11"/>
  <c r="AZ1507" i="11"/>
  <c r="AW1507" i="11"/>
  <c r="AU1507" i="11"/>
  <c r="AV1507" i="11" s="1"/>
  <c r="AS1507" i="11"/>
  <c r="AR1507" i="11"/>
  <c r="BD1506" i="11"/>
  <c r="BC1506" i="11"/>
  <c r="AZ1506" i="11"/>
  <c r="AW1506" i="11"/>
  <c r="AV1506" i="11"/>
  <c r="AU1506" i="11"/>
  <c r="AS1506" i="11"/>
  <c r="AR1506" i="11" s="1"/>
  <c r="BD1505" i="11"/>
  <c r="BC1505" i="11"/>
  <c r="AZ1505" i="11"/>
  <c r="AW1505" i="11"/>
  <c r="AU1505" i="11"/>
  <c r="AV1505" i="11" s="1"/>
  <c r="AS1505" i="11"/>
  <c r="AR1505" i="11"/>
  <c r="BD1504" i="11"/>
  <c r="BC1504" i="11"/>
  <c r="AZ1504" i="11"/>
  <c r="AW1504" i="11"/>
  <c r="AV1504" i="11"/>
  <c r="AU1504" i="11"/>
  <c r="AS1504" i="11"/>
  <c r="AR1504" i="11" s="1"/>
  <c r="BD1503" i="11"/>
  <c r="BC1503" i="11"/>
  <c r="AZ1503" i="11"/>
  <c r="AW1503" i="11"/>
  <c r="AU1503" i="11"/>
  <c r="AV1503" i="11" s="1"/>
  <c r="AS1503" i="11"/>
  <c r="AR1503" i="11"/>
  <c r="BD1502" i="11"/>
  <c r="BC1502" i="11"/>
  <c r="AZ1502" i="11"/>
  <c r="AW1502" i="11"/>
  <c r="AV1502" i="11"/>
  <c r="AU1502" i="11"/>
  <c r="AS1502" i="11"/>
  <c r="AR1502" i="11" s="1"/>
  <c r="BD1501" i="11"/>
  <c r="BC1501" i="11"/>
  <c r="AZ1501" i="11"/>
  <c r="AW1501" i="11"/>
  <c r="AU1501" i="11"/>
  <c r="AV1501" i="11" s="1"/>
  <c r="AS1501" i="11"/>
  <c r="AR1501" i="11"/>
  <c r="BD1500" i="11"/>
  <c r="BC1500" i="11"/>
  <c r="AZ1500" i="11"/>
  <c r="AW1500" i="11"/>
  <c r="AV1500" i="11"/>
  <c r="AU1500" i="11"/>
  <c r="AS1500" i="11"/>
  <c r="AR1500" i="11" s="1"/>
  <c r="BD1499" i="11"/>
  <c r="BC1499" i="11"/>
  <c r="AZ1499" i="11"/>
  <c r="AW1499" i="11"/>
  <c r="AU1499" i="11"/>
  <c r="AV1499" i="11" s="1"/>
  <c r="AS1499" i="11"/>
  <c r="AR1499" i="11"/>
  <c r="BD1498" i="11"/>
  <c r="BC1498" i="11"/>
  <c r="AZ1498" i="11"/>
  <c r="AW1498" i="11"/>
  <c r="AV1498" i="11"/>
  <c r="AU1498" i="11"/>
  <c r="AS1498" i="11"/>
  <c r="AR1498" i="11" s="1"/>
  <c r="BD1497" i="11"/>
  <c r="BC1497" i="11"/>
  <c r="AZ1497" i="11"/>
  <c r="AW1497" i="11"/>
  <c r="AU1497" i="11"/>
  <c r="AV1497" i="11" s="1"/>
  <c r="AS1497" i="11"/>
  <c r="AR1497" i="11"/>
  <c r="BD1496" i="11"/>
  <c r="BC1496" i="11"/>
  <c r="AZ1496" i="11"/>
  <c r="AW1496" i="11"/>
  <c r="AV1496" i="11"/>
  <c r="AU1496" i="11"/>
  <c r="AS1496" i="11"/>
  <c r="AR1496" i="11" s="1"/>
  <c r="BD1495" i="11"/>
  <c r="BC1495" i="11"/>
  <c r="AZ1495" i="11"/>
  <c r="AW1495" i="11"/>
  <c r="AU1495" i="11"/>
  <c r="AV1495" i="11" s="1"/>
  <c r="AS1495" i="11"/>
  <c r="AR1495" i="11"/>
  <c r="BD1494" i="11"/>
  <c r="BC1494" i="11"/>
  <c r="AZ1494" i="11"/>
  <c r="AW1494" i="11"/>
  <c r="AV1494" i="11"/>
  <c r="AU1494" i="11"/>
  <c r="AS1494" i="11"/>
  <c r="AR1494" i="11" s="1"/>
  <c r="BD1493" i="11"/>
  <c r="BC1493" i="11"/>
  <c r="AZ1493" i="11"/>
  <c r="AW1493" i="11"/>
  <c r="AU1493" i="11"/>
  <c r="AV1493" i="11" s="1"/>
  <c r="AS1493" i="11"/>
  <c r="AR1493" i="11"/>
  <c r="BD1492" i="11"/>
  <c r="BC1492" i="11"/>
  <c r="AZ1492" i="11"/>
  <c r="AW1492" i="11"/>
  <c r="AV1492" i="11"/>
  <c r="AU1492" i="11"/>
  <c r="AS1492" i="11"/>
  <c r="AR1492" i="11" s="1"/>
  <c r="BD1491" i="11"/>
  <c r="BC1491" i="11"/>
  <c r="AZ1491" i="11"/>
  <c r="AW1491" i="11"/>
  <c r="AU1491" i="11"/>
  <c r="AV1491" i="11" s="1"/>
  <c r="AS1491" i="11"/>
  <c r="AR1491" i="11"/>
  <c r="BD1490" i="11"/>
  <c r="BC1490" i="11"/>
  <c r="AZ1490" i="11"/>
  <c r="AW1490" i="11"/>
  <c r="AV1490" i="11"/>
  <c r="AU1490" i="11"/>
  <c r="AS1490" i="11"/>
  <c r="AR1490" i="11" s="1"/>
  <c r="BD1489" i="11"/>
  <c r="BC1489" i="11"/>
  <c r="AZ1489" i="11"/>
  <c r="AW1489" i="11"/>
  <c r="AU1489" i="11"/>
  <c r="AV1489" i="11" s="1"/>
  <c r="AS1489" i="11"/>
  <c r="AR1489" i="11"/>
  <c r="BD1488" i="11"/>
  <c r="BC1488" i="11"/>
  <c r="AZ1488" i="11"/>
  <c r="AW1488" i="11"/>
  <c r="AV1488" i="11"/>
  <c r="AU1488" i="11"/>
  <c r="AS1488" i="11"/>
  <c r="AR1488" i="11" s="1"/>
  <c r="BD1487" i="11"/>
  <c r="BC1487" i="11"/>
  <c r="AZ1487" i="11"/>
  <c r="AW1487" i="11"/>
  <c r="AU1487" i="11"/>
  <c r="AV1487" i="11" s="1"/>
  <c r="AS1487" i="11"/>
  <c r="AR1487" i="11"/>
  <c r="BD1486" i="11"/>
  <c r="BC1486" i="11"/>
  <c r="AZ1486" i="11"/>
  <c r="AW1486" i="11"/>
  <c r="AV1486" i="11"/>
  <c r="AU1486" i="11"/>
  <c r="AS1486" i="11"/>
  <c r="AR1486" i="11" s="1"/>
  <c r="BD1485" i="11"/>
  <c r="BC1485" i="11"/>
  <c r="AZ1485" i="11"/>
  <c r="AW1485" i="11"/>
  <c r="AU1485" i="11"/>
  <c r="AV1485" i="11" s="1"/>
  <c r="AS1485" i="11"/>
  <c r="AR1485" i="11"/>
  <c r="BD1484" i="11"/>
  <c r="BC1484" i="11"/>
  <c r="AZ1484" i="11"/>
  <c r="AW1484" i="11"/>
  <c r="AV1484" i="11"/>
  <c r="AU1484" i="11"/>
  <c r="AS1484" i="11"/>
  <c r="AR1484" i="11" s="1"/>
  <c r="BD1483" i="11"/>
  <c r="BC1483" i="11"/>
  <c r="AZ1483" i="11"/>
  <c r="AW1483" i="11"/>
  <c r="AU1483" i="11"/>
  <c r="AV1483" i="11" s="1"/>
  <c r="AS1483" i="11"/>
  <c r="AR1483" i="11"/>
  <c r="BD1482" i="11"/>
  <c r="BC1482" i="11"/>
  <c r="AZ1482" i="11"/>
  <c r="AW1482" i="11"/>
  <c r="AV1482" i="11"/>
  <c r="AU1482" i="11"/>
  <c r="AS1482" i="11"/>
  <c r="AR1482" i="11" s="1"/>
  <c r="BD1481" i="11"/>
  <c r="BC1481" i="11"/>
  <c r="AZ1481" i="11"/>
  <c r="AW1481" i="11"/>
  <c r="AU1481" i="11"/>
  <c r="AV1481" i="11" s="1"/>
  <c r="AS1481" i="11"/>
  <c r="AR1481" i="11"/>
  <c r="BD1480" i="11"/>
  <c r="BC1480" i="11"/>
  <c r="AZ1480" i="11"/>
  <c r="AW1480" i="11"/>
  <c r="AV1480" i="11"/>
  <c r="AU1480" i="11"/>
  <c r="AS1480" i="11"/>
  <c r="AR1480" i="11" s="1"/>
  <c r="BD1479" i="11"/>
  <c r="BC1479" i="11"/>
  <c r="AZ1479" i="11"/>
  <c r="AW1479" i="11"/>
  <c r="AU1479" i="11"/>
  <c r="AV1479" i="11" s="1"/>
  <c r="AS1479" i="11"/>
  <c r="AR1479" i="11"/>
  <c r="BD1478" i="11"/>
  <c r="BC1478" i="11"/>
  <c r="AZ1478" i="11"/>
  <c r="AW1478" i="11"/>
  <c r="AV1478" i="11"/>
  <c r="AU1478" i="11"/>
  <c r="AS1478" i="11"/>
  <c r="AR1478" i="11" s="1"/>
  <c r="BD1477" i="11"/>
  <c r="BC1477" i="11"/>
  <c r="AZ1477" i="11"/>
  <c r="AW1477" i="11"/>
  <c r="AU1477" i="11"/>
  <c r="AV1477" i="11" s="1"/>
  <c r="AS1477" i="11"/>
  <c r="AR1477" i="11"/>
  <c r="BD1476" i="11"/>
  <c r="BC1476" i="11"/>
  <c r="AZ1476" i="11"/>
  <c r="AW1476" i="11"/>
  <c r="AV1476" i="11"/>
  <c r="AU1476" i="11"/>
  <c r="AS1476" i="11"/>
  <c r="AR1476" i="11" s="1"/>
  <c r="BD1475" i="11"/>
  <c r="BC1475" i="11"/>
  <c r="AZ1475" i="11"/>
  <c r="AW1475" i="11"/>
  <c r="AU1475" i="11"/>
  <c r="AV1475" i="11" s="1"/>
  <c r="AS1475" i="11"/>
  <c r="AR1475" i="11"/>
  <c r="BD1474" i="11"/>
  <c r="BC1474" i="11"/>
  <c r="AZ1474" i="11"/>
  <c r="AW1474" i="11"/>
  <c r="AV1474" i="11"/>
  <c r="AU1474" i="11"/>
  <c r="AS1474" i="11"/>
  <c r="AR1474" i="11" s="1"/>
  <c r="BD1473" i="11"/>
  <c r="BC1473" i="11"/>
  <c r="AZ1473" i="11"/>
  <c r="AW1473" i="11"/>
  <c r="AU1473" i="11"/>
  <c r="AV1473" i="11" s="1"/>
  <c r="AS1473" i="11"/>
  <c r="AR1473" i="11"/>
  <c r="BD1472" i="11"/>
  <c r="BC1472" i="11"/>
  <c r="AZ1472" i="11"/>
  <c r="AW1472" i="11"/>
  <c r="AV1472" i="11"/>
  <c r="AU1472" i="11"/>
  <c r="AS1472" i="11"/>
  <c r="AR1472" i="11" s="1"/>
  <c r="BD1471" i="11"/>
  <c r="BC1471" i="11"/>
  <c r="AZ1471" i="11"/>
  <c r="AW1471" i="11"/>
  <c r="AV1471" i="11"/>
  <c r="AU1471" i="11"/>
  <c r="AS1471" i="11"/>
  <c r="AR1471" i="11" s="1"/>
  <c r="BD1470" i="11"/>
  <c r="BC1470" i="11"/>
  <c r="AZ1470" i="11"/>
  <c r="AW1470" i="11"/>
  <c r="AU1470" i="11"/>
  <c r="AV1470" i="11" s="1"/>
  <c r="AS1470" i="11"/>
  <c r="AR1470" i="11"/>
  <c r="BD1469" i="11"/>
  <c r="BC1469" i="11"/>
  <c r="AZ1469" i="11"/>
  <c r="AW1469" i="11"/>
  <c r="AV1469" i="11"/>
  <c r="AU1469" i="11"/>
  <c r="AS1469" i="11"/>
  <c r="AR1469" i="11" s="1"/>
  <c r="BD1468" i="11"/>
  <c r="BC1468" i="11"/>
  <c r="AZ1468" i="11"/>
  <c r="AW1468" i="11"/>
  <c r="AU1468" i="11"/>
  <c r="AV1468" i="11" s="1"/>
  <c r="AS1468" i="11"/>
  <c r="AR1468" i="11"/>
  <c r="BD1467" i="11"/>
  <c r="BC1467" i="11"/>
  <c r="AZ1467" i="11"/>
  <c r="AW1467" i="11"/>
  <c r="AV1467" i="11"/>
  <c r="AU1467" i="11"/>
  <c r="AS1467" i="11"/>
  <c r="AR1467" i="11" s="1"/>
  <c r="BD1466" i="11"/>
  <c r="BC1466" i="11"/>
  <c r="AZ1466" i="11"/>
  <c r="AW1466" i="11"/>
  <c r="AU1466" i="11"/>
  <c r="AV1466" i="11" s="1"/>
  <c r="AS1466" i="11"/>
  <c r="AR1466" i="11"/>
  <c r="BD1465" i="11"/>
  <c r="BC1465" i="11"/>
  <c r="AZ1465" i="11"/>
  <c r="AW1465" i="11"/>
  <c r="AV1465" i="11"/>
  <c r="AU1465" i="11"/>
  <c r="AS1465" i="11"/>
  <c r="AR1465" i="11" s="1"/>
  <c r="BD1464" i="11"/>
  <c r="BC1464" i="11"/>
  <c r="AZ1464" i="11"/>
  <c r="AW1464" i="11"/>
  <c r="AU1464" i="11"/>
  <c r="AV1464" i="11" s="1"/>
  <c r="AS1464" i="11"/>
  <c r="AR1464" i="11"/>
  <c r="BD1463" i="11"/>
  <c r="BC1463" i="11"/>
  <c r="AZ1463" i="11"/>
  <c r="AW1463" i="11"/>
  <c r="AV1463" i="11"/>
  <c r="AU1463" i="11"/>
  <c r="AS1463" i="11"/>
  <c r="AR1463" i="11" s="1"/>
  <c r="BD1462" i="11"/>
  <c r="BC1462" i="11"/>
  <c r="AZ1462" i="11"/>
  <c r="AW1462" i="11"/>
  <c r="AU1462" i="11"/>
  <c r="AV1462" i="11" s="1"/>
  <c r="AS1462" i="11"/>
  <c r="AR1462" i="11"/>
  <c r="BD1461" i="11"/>
  <c r="BC1461" i="11"/>
  <c r="AZ1461" i="11"/>
  <c r="AW1461" i="11"/>
  <c r="AV1461" i="11"/>
  <c r="AU1461" i="11"/>
  <c r="AS1461" i="11"/>
  <c r="AR1461" i="11" s="1"/>
  <c r="BD1460" i="11"/>
  <c r="BC1460" i="11"/>
  <c r="AZ1460" i="11"/>
  <c r="AW1460" i="11"/>
  <c r="AU1460" i="11"/>
  <c r="AV1460" i="11" s="1"/>
  <c r="AS1460" i="11"/>
  <c r="AR1460" i="11"/>
  <c r="BD1459" i="11"/>
  <c r="BC1459" i="11"/>
  <c r="AZ1459" i="11"/>
  <c r="AW1459" i="11"/>
  <c r="AV1459" i="11"/>
  <c r="AU1459" i="11"/>
  <c r="AS1459" i="11"/>
  <c r="AR1459" i="11" s="1"/>
  <c r="BD1458" i="11"/>
  <c r="BC1458" i="11"/>
  <c r="AZ1458" i="11"/>
  <c r="AW1458" i="11"/>
  <c r="AU1458" i="11"/>
  <c r="AV1458" i="11" s="1"/>
  <c r="AS1458" i="11"/>
  <c r="AR1458" i="11"/>
  <c r="BD1457" i="11"/>
  <c r="BC1457" i="11"/>
  <c r="AZ1457" i="11"/>
  <c r="AW1457" i="11"/>
  <c r="AV1457" i="11"/>
  <c r="AU1457" i="11"/>
  <c r="AS1457" i="11"/>
  <c r="AR1457" i="11" s="1"/>
  <c r="BD1456" i="11"/>
  <c r="BC1456" i="11"/>
  <c r="AZ1456" i="11"/>
  <c r="AW1456" i="11"/>
  <c r="AU1456" i="11"/>
  <c r="AV1456" i="11" s="1"/>
  <c r="AS1456" i="11"/>
  <c r="AR1456" i="11"/>
  <c r="BD1455" i="11"/>
  <c r="BC1455" i="11"/>
  <c r="AZ1455" i="11"/>
  <c r="AW1455" i="11"/>
  <c r="AV1455" i="11"/>
  <c r="AU1455" i="11"/>
  <c r="AS1455" i="11"/>
  <c r="AR1455" i="11" s="1"/>
  <c r="BD1454" i="11"/>
  <c r="BC1454" i="11"/>
  <c r="AZ1454" i="11"/>
  <c r="AW1454" i="11"/>
  <c r="AU1454" i="11"/>
  <c r="AV1454" i="11" s="1"/>
  <c r="AS1454" i="11"/>
  <c r="AR1454" i="11"/>
  <c r="BD1453" i="11"/>
  <c r="AV1453" i="11"/>
  <c r="AU1453" i="11"/>
  <c r="X734" i="11"/>
  <c r="X733" i="11"/>
  <c r="X732" i="11"/>
  <c r="X731" i="11"/>
  <c r="X730" i="11"/>
  <c r="X729" i="11"/>
  <c r="X728" i="11"/>
  <c r="X727" i="11"/>
  <c r="X726" i="11"/>
  <c r="U38" i="11"/>
  <c r="H38" i="11"/>
  <c r="F38" i="11"/>
  <c r="B38" i="11"/>
  <c r="BD38" i="11" s="1"/>
  <c r="A38" i="11"/>
  <c r="A39" i="11" s="1"/>
  <c r="BD37" i="11"/>
  <c r="BC37" i="11"/>
  <c r="AZ37" i="11"/>
  <c r="AU37" i="11"/>
  <c r="AV37" i="11" s="1"/>
  <c r="T37" i="11"/>
  <c r="S37" i="11"/>
  <c r="BD36" i="11"/>
  <c r="BC36" i="11"/>
  <c r="AZ36" i="11"/>
  <c r="AU36" i="11"/>
  <c r="AV36" i="11" s="1"/>
  <c r="T36" i="11"/>
  <c r="S36" i="11"/>
  <c r="BD35" i="11"/>
  <c r="BC35" i="11"/>
  <c r="AZ35" i="11"/>
  <c r="AU35" i="11"/>
  <c r="AV35" i="11" s="1"/>
  <c r="T35" i="11"/>
  <c r="S35" i="11"/>
  <c r="BD34" i="11"/>
  <c r="BC34" i="11"/>
  <c r="AZ34" i="11"/>
  <c r="AU34" i="11"/>
  <c r="AV34" i="11" s="1"/>
  <c r="T34" i="11"/>
  <c r="S34" i="11"/>
  <c r="A34" i="11"/>
  <c r="A35" i="11" s="1"/>
  <c r="A36" i="11" s="1"/>
  <c r="A37" i="11" s="1"/>
  <c r="BD33" i="11"/>
  <c r="BC33" i="11"/>
  <c r="AZ33" i="11"/>
  <c r="AU33" i="11"/>
  <c r="AV33" i="11" s="1"/>
  <c r="T33" i="11"/>
  <c r="S33" i="11"/>
  <c r="BD32" i="11"/>
  <c r="BC32" i="11"/>
  <c r="AZ32" i="11"/>
  <c r="AV32" i="11"/>
  <c r="AY32" i="11" s="1"/>
  <c r="BA32" i="11" s="1"/>
  <c r="AU32" i="11"/>
  <c r="W32" i="11"/>
  <c r="U33" i="11" s="1"/>
  <c r="W33" i="11" s="1"/>
  <c r="U34" i="11" s="1"/>
  <c r="W34" i="11" s="1"/>
  <c r="U35" i="11" s="1"/>
  <c r="W35" i="11" s="1"/>
  <c r="U36" i="11" s="1"/>
  <c r="W36" i="11" s="1"/>
  <c r="U37" i="11" s="1"/>
  <c r="W37" i="11" s="1"/>
  <c r="T32" i="11"/>
  <c r="S32" i="11"/>
  <c r="BG6" i="11"/>
  <c r="A5" i="11"/>
  <c r="AQ2" i="11"/>
  <c r="AY34" i="11" l="1"/>
  <c r="BA34" i="11" s="1"/>
  <c r="AW34" i="11"/>
  <c r="AY35" i="11"/>
  <c r="BA35" i="11" s="1"/>
  <c r="AW35" i="11"/>
  <c r="AY36" i="11"/>
  <c r="BA36" i="11" s="1"/>
  <c r="AW36" i="11"/>
  <c r="AY37" i="11"/>
  <c r="BA37" i="11" s="1"/>
  <c r="AW37" i="11"/>
  <c r="R39" i="11"/>
  <c r="N39" i="11"/>
  <c r="L39" i="11"/>
  <c r="I39" i="11"/>
  <c r="G39" i="11"/>
  <c r="AU39" i="11" s="1"/>
  <c r="E39" i="11"/>
  <c r="A40" i="11"/>
  <c r="Q39" i="11"/>
  <c r="O39" i="11"/>
  <c r="H39" i="11"/>
  <c r="F39" i="11"/>
  <c r="B39" i="11"/>
  <c r="BD39" i="11" s="1"/>
  <c r="AY33" i="11"/>
  <c r="BA33" i="11" s="1"/>
  <c r="AW33" i="11"/>
  <c r="AX33" i="11" s="1"/>
  <c r="AW32" i="11"/>
  <c r="AX32" i="11" s="1"/>
  <c r="E38" i="11"/>
  <c r="G38" i="11"/>
  <c r="I38" i="11"/>
  <c r="L38" i="11"/>
  <c r="N38" i="11"/>
  <c r="R38" i="11"/>
  <c r="AQ4" i="11"/>
  <c r="O38" i="11"/>
  <c r="Q38" i="11"/>
  <c r="AZ38" i="11" l="1"/>
  <c r="Y38" i="11"/>
  <c r="S38" i="11"/>
  <c r="D38" i="11"/>
  <c r="T38" i="11"/>
  <c r="P38" i="11"/>
  <c r="AU38" i="11"/>
  <c r="A41" i="11"/>
  <c r="Q40" i="11"/>
  <c r="O40" i="11"/>
  <c r="H40" i="11"/>
  <c r="F40" i="11"/>
  <c r="B40" i="11"/>
  <c r="BD40" i="11" s="1"/>
  <c r="R40" i="11"/>
  <c r="N40" i="11"/>
  <c r="L40" i="11"/>
  <c r="I40" i="11"/>
  <c r="G40" i="11"/>
  <c r="AU40" i="11" s="1"/>
  <c r="AV40" i="11" s="1"/>
  <c r="E40" i="11"/>
  <c r="BC40" i="11" s="1"/>
  <c r="AV39" i="11"/>
  <c r="M38" i="11"/>
  <c r="K38" i="11"/>
  <c r="C38" i="11"/>
  <c r="BC38" i="11"/>
  <c r="T39" i="11"/>
  <c r="P39" i="11"/>
  <c r="AZ39" i="11"/>
  <c r="S39" i="11"/>
  <c r="D39" i="11"/>
  <c r="BC39" i="11"/>
  <c r="C39" i="11"/>
  <c r="M39" i="11"/>
  <c r="K39" i="11"/>
  <c r="AX34" i="11"/>
  <c r="AX35" i="11" l="1"/>
  <c r="M40" i="11"/>
  <c r="K40" i="11"/>
  <c r="C40" i="11"/>
  <c r="AZ40" i="11"/>
  <c r="Y40" i="11"/>
  <c r="S40" i="11"/>
  <c r="D40" i="11"/>
  <c r="T40" i="11"/>
  <c r="P40" i="11"/>
  <c r="AX36" i="11"/>
  <c r="R41" i="11"/>
  <c r="N41" i="11"/>
  <c r="L41" i="11"/>
  <c r="I41" i="11"/>
  <c r="G41" i="11"/>
  <c r="AU41" i="11" s="1"/>
  <c r="E41" i="11"/>
  <c r="A42" i="11"/>
  <c r="Q41" i="11"/>
  <c r="O41" i="11"/>
  <c r="H41" i="11"/>
  <c r="F41" i="11"/>
  <c r="B41" i="11"/>
  <c r="BD41" i="11" s="1"/>
  <c r="AV38" i="11"/>
  <c r="W38" i="11"/>
  <c r="U39" i="11" s="1"/>
  <c r="W39" i="11" s="1"/>
  <c r="U40" i="11" s="1"/>
  <c r="W40" i="11" s="1"/>
  <c r="U41" i="11" s="1"/>
  <c r="T41" i="11" l="1"/>
  <c r="P41" i="11"/>
  <c r="AZ41" i="11"/>
  <c r="Y41" i="11"/>
  <c r="S41" i="11"/>
  <c r="D41" i="11"/>
  <c r="Y39" i="11"/>
  <c r="BC41" i="11"/>
  <c r="C41" i="11"/>
  <c r="M41" i="11"/>
  <c r="K41" i="11"/>
  <c r="W41" i="11"/>
  <c r="U42" i="11" s="1"/>
  <c r="AY39" i="11"/>
  <c r="BA39" i="11" s="1"/>
  <c r="AY38" i="11"/>
  <c r="BA38" i="11" s="1"/>
  <c r="AW38" i="11"/>
  <c r="AX38" i="11" s="1"/>
  <c r="AW39" i="11"/>
  <c r="A43" i="11"/>
  <c r="Q42" i="11"/>
  <c r="O42" i="11"/>
  <c r="H42" i="11"/>
  <c r="F42" i="11"/>
  <c r="B42" i="11"/>
  <c r="BD42" i="11" s="1"/>
  <c r="R42" i="11"/>
  <c r="N42" i="11"/>
  <c r="L42" i="11"/>
  <c r="I42" i="11"/>
  <c r="G42" i="11"/>
  <c r="E42" i="11"/>
  <c r="BC42" i="11" s="1"/>
  <c r="AV41" i="11"/>
  <c r="AY41" i="11" s="1"/>
  <c r="BA41" i="11" s="1"/>
  <c r="AY40" i="11"/>
  <c r="BA40" i="11" s="1"/>
  <c r="AW40" i="11"/>
  <c r="AX37" i="11"/>
  <c r="AU42" i="11" l="1"/>
  <c r="R43" i="11"/>
  <c r="N43" i="11"/>
  <c r="L43" i="11"/>
  <c r="I43" i="11"/>
  <c r="G43" i="11"/>
  <c r="E43" i="11"/>
  <c r="A44" i="11"/>
  <c r="Q43" i="11"/>
  <c r="O43" i="11"/>
  <c r="H43" i="11"/>
  <c r="F43" i="11"/>
  <c r="B43" i="11"/>
  <c r="BD43" i="11" s="1"/>
  <c r="AW41" i="11"/>
  <c r="M42" i="11"/>
  <c r="K42" i="11"/>
  <c r="C42" i="11"/>
  <c r="AZ42" i="11"/>
  <c r="Y42" i="11"/>
  <c r="S42" i="11"/>
  <c r="D42" i="11"/>
  <c r="T42" i="11"/>
  <c r="W42" i="11" s="1"/>
  <c r="U43" i="11" s="1"/>
  <c r="P42" i="11"/>
  <c r="AX39" i="11"/>
  <c r="T43" i="11" l="1"/>
  <c r="W43" i="11" s="1"/>
  <c r="U44" i="11" s="1"/>
  <c r="P43" i="11"/>
  <c r="AZ43" i="11"/>
  <c r="Y43" i="11"/>
  <c r="S43" i="11"/>
  <c r="D43" i="11"/>
  <c r="BC43" i="11"/>
  <c r="C43" i="11"/>
  <c r="M43" i="11"/>
  <c r="K43" i="11"/>
  <c r="AV42" i="11"/>
  <c r="A45" i="11"/>
  <c r="Q44" i="11"/>
  <c r="O44" i="11"/>
  <c r="H44" i="11"/>
  <c r="F44" i="11"/>
  <c r="B44" i="11"/>
  <c r="BD44" i="11" s="1"/>
  <c r="R44" i="11"/>
  <c r="N44" i="11"/>
  <c r="L44" i="11"/>
  <c r="I44" i="11"/>
  <c r="G44" i="11"/>
  <c r="E44" i="11"/>
  <c r="BC44" i="11" s="1"/>
  <c r="AU43" i="11"/>
  <c r="AV43" i="11" s="1"/>
  <c r="AY43" i="11" s="1"/>
  <c r="BA43" i="11" s="1"/>
  <c r="AX40" i="11"/>
  <c r="AU44" i="11" l="1"/>
  <c r="AV44" i="11" s="1"/>
  <c r="R45" i="11"/>
  <c r="N45" i="11"/>
  <c r="L45" i="11"/>
  <c r="I45" i="11"/>
  <c r="G45" i="11"/>
  <c r="E45" i="11"/>
  <c r="A46" i="11"/>
  <c r="Q45" i="11"/>
  <c r="O45" i="11"/>
  <c r="H45" i="11"/>
  <c r="F45" i="11"/>
  <c r="B45" i="11"/>
  <c r="BD45" i="11" s="1"/>
  <c r="AW42" i="11"/>
  <c r="AY42" i="11"/>
  <c r="BA42" i="11" s="1"/>
  <c r="M44" i="11"/>
  <c r="K44" i="11"/>
  <c r="AW44" i="11"/>
  <c r="C44" i="11"/>
  <c r="AZ44" i="11"/>
  <c r="Y44" i="11"/>
  <c r="S44" i="11"/>
  <c r="D44" i="11"/>
  <c r="AY44" i="11"/>
  <c r="BA44" i="11" s="1"/>
  <c r="T44" i="11"/>
  <c r="W44" i="11" s="1"/>
  <c r="U45" i="11" s="1"/>
  <c r="P44" i="11"/>
  <c r="AW43" i="11"/>
  <c r="AX41" i="11"/>
  <c r="AX42" i="11" l="1"/>
  <c r="A47" i="11"/>
  <c r="Q46" i="11"/>
  <c r="O46" i="11"/>
  <c r="H46" i="11"/>
  <c r="F46" i="11"/>
  <c r="B46" i="11"/>
  <c r="BD46" i="11" s="1"/>
  <c r="R46" i="11"/>
  <c r="N46" i="11"/>
  <c r="L46" i="11"/>
  <c r="I46" i="11"/>
  <c r="G46" i="11"/>
  <c r="AU46" i="11" s="1"/>
  <c r="AV46" i="11" s="1"/>
  <c r="E46" i="11"/>
  <c r="BC46" i="11" s="1"/>
  <c r="AU45" i="11"/>
  <c r="AX43" i="11"/>
  <c r="AX44" i="11" s="1"/>
  <c r="T45" i="11"/>
  <c r="W45" i="11" s="1"/>
  <c r="U46" i="11" s="1"/>
  <c r="P45" i="11"/>
  <c r="AZ45" i="11"/>
  <c r="Y45" i="11"/>
  <c r="S45" i="11"/>
  <c r="D45" i="11"/>
  <c r="BC45" i="11"/>
  <c r="C45" i="11"/>
  <c r="M45" i="11"/>
  <c r="K45" i="11"/>
  <c r="M46" i="11" l="1"/>
  <c r="K46" i="11"/>
  <c r="C46" i="11"/>
  <c r="AZ46" i="11"/>
  <c r="Y46" i="11"/>
  <c r="S46" i="11"/>
  <c r="D46" i="11"/>
  <c r="T46" i="11"/>
  <c r="W46" i="11" s="1"/>
  <c r="U47" i="11" s="1"/>
  <c r="P46" i="11"/>
  <c r="AV45" i="11"/>
  <c r="AW46" i="11" s="1"/>
  <c r="R47" i="11"/>
  <c r="N47" i="11"/>
  <c r="L47" i="11"/>
  <c r="I47" i="11"/>
  <c r="G47" i="11"/>
  <c r="AU47" i="11" s="1"/>
  <c r="E47" i="11"/>
  <c r="A48" i="11"/>
  <c r="Q47" i="11"/>
  <c r="O47" i="11"/>
  <c r="H47" i="11"/>
  <c r="F47" i="11"/>
  <c r="B47" i="11"/>
  <c r="BD47" i="11" s="1"/>
  <c r="A49" i="11" l="1"/>
  <c r="Q48" i="11"/>
  <c r="O48" i="11"/>
  <c r="H48" i="11"/>
  <c r="F48" i="11"/>
  <c r="B48" i="11"/>
  <c r="BD48" i="11" s="1"/>
  <c r="R48" i="11"/>
  <c r="N48" i="11"/>
  <c r="L48" i="11"/>
  <c r="I48" i="11"/>
  <c r="G48" i="11"/>
  <c r="AU48" i="11" s="1"/>
  <c r="AV48" i="11" s="1"/>
  <c r="E48" i="11"/>
  <c r="BC48" i="11" s="1"/>
  <c r="AV47" i="11"/>
  <c r="AY47" i="11"/>
  <c r="BA47" i="11" s="1"/>
  <c r="T47" i="11"/>
  <c r="W47" i="11" s="1"/>
  <c r="U48" i="11" s="1"/>
  <c r="P47" i="11"/>
  <c r="AZ47" i="11"/>
  <c r="Y47" i="11"/>
  <c r="S47" i="11"/>
  <c r="D47" i="11"/>
  <c r="BC47" i="11"/>
  <c r="AW47" i="11"/>
  <c r="C47" i="11"/>
  <c r="M47" i="11"/>
  <c r="K47" i="11"/>
  <c r="AY45" i="11"/>
  <c r="BA45" i="11" s="1"/>
  <c r="AW45" i="11"/>
  <c r="AX45" i="11" s="1"/>
  <c r="AY46" i="11"/>
  <c r="BA46" i="11" s="1"/>
  <c r="AX46" i="11" l="1"/>
  <c r="R49" i="11"/>
  <c r="N49" i="11"/>
  <c r="L49" i="11"/>
  <c r="I49" i="11"/>
  <c r="G49" i="11"/>
  <c r="AU49" i="11" s="1"/>
  <c r="E49" i="11"/>
  <c r="A50" i="11"/>
  <c r="Q49" i="11"/>
  <c r="O49" i="11"/>
  <c r="H49" i="11"/>
  <c r="F49" i="11"/>
  <c r="B49" i="11"/>
  <c r="BD49" i="11" s="1"/>
  <c r="AX47" i="11"/>
  <c r="M48" i="11"/>
  <c r="K48" i="11"/>
  <c r="AW48" i="11"/>
  <c r="C48" i="11"/>
  <c r="AZ48" i="11"/>
  <c r="Y48" i="11"/>
  <c r="S48" i="11"/>
  <c r="D48" i="11"/>
  <c r="AY48" i="11"/>
  <c r="BA48" i="11" s="1"/>
  <c r="T48" i="11"/>
  <c r="W48" i="11" s="1"/>
  <c r="U49" i="11" s="1"/>
  <c r="P48" i="11"/>
  <c r="A51" i="11" l="1"/>
  <c r="Q50" i="11"/>
  <c r="O50" i="11"/>
  <c r="H50" i="11"/>
  <c r="F50" i="11"/>
  <c r="B50" i="11"/>
  <c r="BD50" i="11" s="1"/>
  <c r="R50" i="11"/>
  <c r="N50" i="11"/>
  <c r="L50" i="11"/>
  <c r="I50" i="11"/>
  <c r="G50" i="11"/>
  <c r="AU50" i="11" s="1"/>
  <c r="AV50" i="11" s="1"/>
  <c r="E50" i="11"/>
  <c r="BC50" i="11" s="1"/>
  <c r="AV49" i="11"/>
  <c r="AX48" i="11"/>
  <c r="AY49" i="11"/>
  <c r="BA49" i="11" s="1"/>
  <c r="T49" i="11"/>
  <c r="W49" i="11" s="1"/>
  <c r="U50" i="11" s="1"/>
  <c r="P49" i="11"/>
  <c r="AZ49" i="11"/>
  <c r="S49" i="11"/>
  <c r="D49" i="11"/>
  <c r="BC49" i="11"/>
  <c r="AW49" i="11"/>
  <c r="AX49" i="11" s="1"/>
  <c r="C49" i="11"/>
  <c r="M49" i="11"/>
  <c r="K49" i="11"/>
  <c r="R51" i="11" l="1"/>
  <c r="N51" i="11"/>
  <c r="L51" i="11"/>
  <c r="I51" i="11"/>
  <c r="G51" i="11"/>
  <c r="AU51" i="11" s="1"/>
  <c r="E51" i="11"/>
  <c r="A52" i="11"/>
  <c r="Q51" i="11"/>
  <c r="O51" i="11"/>
  <c r="H51" i="11"/>
  <c r="F51" i="11"/>
  <c r="B51" i="11"/>
  <c r="BD51" i="11" s="1"/>
  <c r="M50" i="11"/>
  <c r="K50" i="11"/>
  <c r="AW50" i="11"/>
  <c r="AX50" i="11" s="1"/>
  <c r="C50" i="11"/>
  <c r="AZ50" i="11"/>
  <c r="Y50" i="11"/>
  <c r="S50" i="11"/>
  <c r="D50" i="11"/>
  <c r="AY50" i="11"/>
  <c r="BA50" i="11" s="1"/>
  <c r="T50" i="11"/>
  <c r="W50" i="11" s="1"/>
  <c r="U51" i="11" s="1"/>
  <c r="P50" i="11"/>
  <c r="A53" i="11" l="1"/>
  <c r="Q52" i="11"/>
  <c r="O52" i="11"/>
  <c r="H52" i="11"/>
  <c r="F52" i="11"/>
  <c r="B52" i="11"/>
  <c r="BD52" i="11" s="1"/>
  <c r="R52" i="11"/>
  <c r="N52" i="11"/>
  <c r="L52" i="11"/>
  <c r="I52" i="11"/>
  <c r="G52" i="11"/>
  <c r="AU52" i="11" s="1"/>
  <c r="AV52" i="11" s="1"/>
  <c r="E52" i="11"/>
  <c r="BC52" i="11" s="1"/>
  <c r="AV51" i="11"/>
  <c r="AY51" i="11" s="1"/>
  <c r="BA51" i="11" s="1"/>
  <c r="T51" i="11"/>
  <c r="W51" i="11" s="1"/>
  <c r="U52" i="11" s="1"/>
  <c r="P51" i="11"/>
  <c r="AZ51" i="11"/>
  <c r="Y51" i="11"/>
  <c r="S51" i="11"/>
  <c r="D51" i="11"/>
  <c r="Y49" i="11"/>
  <c r="BC51" i="11"/>
  <c r="AW51" i="11"/>
  <c r="AX51" i="11" s="1"/>
  <c r="C51" i="11"/>
  <c r="M51" i="11"/>
  <c r="K51" i="11"/>
  <c r="R53" i="11" l="1"/>
  <c r="N53" i="11"/>
  <c r="L53" i="11"/>
  <c r="I53" i="11"/>
  <c r="G53" i="11"/>
  <c r="AU53" i="11" s="1"/>
  <c r="E53" i="11"/>
  <c r="A54" i="11"/>
  <c r="Q53" i="11"/>
  <c r="O53" i="11"/>
  <c r="H53" i="11"/>
  <c r="F53" i="11"/>
  <c r="B53" i="11"/>
  <c r="BD53" i="11" s="1"/>
  <c r="M52" i="11"/>
  <c r="K52" i="11"/>
  <c r="AW52" i="11"/>
  <c r="AX52" i="11" s="1"/>
  <c r="C52" i="11"/>
  <c r="AZ52" i="11"/>
  <c r="Y52" i="11"/>
  <c r="S52" i="11"/>
  <c r="D52" i="11"/>
  <c r="AY52" i="11"/>
  <c r="BA52" i="11" s="1"/>
  <c r="T52" i="11"/>
  <c r="W52" i="11" s="1"/>
  <c r="U53" i="11" s="1"/>
  <c r="P52" i="11"/>
  <c r="A55" i="11" l="1"/>
  <c r="Q54" i="11"/>
  <c r="O54" i="11"/>
  <c r="H54" i="11"/>
  <c r="F54" i="11"/>
  <c r="B54" i="11"/>
  <c r="BD54" i="11" s="1"/>
  <c r="R54" i="11"/>
  <c r="N54" i="11"/>
  <c r="L54" i="11"/>
  <c r="I54" i="11"/>
  <c r="G54" i="11"/>
  <c r="AU54" i="11" s="1"/>
  <c r="AV54" i="11" s="1"/>
  <c r="E54" i="11"/>
  <c r="BC54" i="11" s="1"/>
  <c r="AV53" i="11"/>
  <c r="AY53" i="11" s="1"/>
  <c r="BA53" i="11" s="1"/>
  <c r="T53" i="11"/>
  <c r="W53" i="11" s="1"/>
  <c r="U54" i="11" s="1"/>
  <c r="P53" i="11"/>
  <c r="AZ53" i="11"/>
  <c r="Y53" i="11"/>
  <c r="S53" i="11"/>
  <c r="D53" i="11"/>
  <c r="BC53" i="11"/>
  <c r="AW53" i="11"/>
  <c r="AX53" i="11" s="1"/>
  <c r="C53" i="11"/>
  <c r="M53" i="11"/>
  <c r="K53" i="11"/>
  <c r="R55" i="11" l="1"/>
  <c r="N55" i="11"/>
  <c r="L55" i="11"/>
  <c r="I55" i="11"/>
  <c r="G55" i="11"/>
  <c r="AU55" i="11" s="1"/>
  <c r="E55" i="11"/>
  <c r="A56" i="11"/>
  <c r="Q55" i="11"/>
  <c r="O55" i="11"/>
  <c r="H55" i="11"/>
  <c r="F55" i="11"/>
  <c r="B55" i="11"/>
  <c r="BD55" i="11" s="1"/>
  <c r="M54" i="11"/>
  <c r="K54" i="11"/>
  <c r="AW54" i="11"/>
  <c r="AX54" i="11" s="1"/>
  <c r="C54" i="11"/>
  <c r="AZ54" i="11"/>
  <c r="Y54" i="11"/>
  <c r="S54" i="11"/>
  <c r="D54" i="11"/>
  <c r="AY54" i="11"/>
  <c r="BA54" i="11" s="1"/>
  <c r="T54" i="11"/>
  <c r="W54" i="11" s="1"/>
  <c r="U55" i="11" s="1"/>
  <c r="P54" i="11"/>
  <c r="A57" i="11" l="1"/>
  <c r="Q56" i="11"/>
  <c r="O56" i="11"/>
  <c r="H56" i="11"/>
  <c r="F56" i="11"/>
  <c r="B56" i="11"/>
  <c r="BD56" i="11" s="1"/>
  <c r="R56" i="11"/>
  <c r="N56" i="11"/>
  <c r="L56" i="11"/>
  <c r="I56" i="11"/>
  <c r="G56" i="11"/>
  <c r="AU56" i="11" s="1"/>
  <c r="AV56" i="11" s="1"/>
  <c r="E56" i="11"/>
  <c r="BC56" i="11" s="1"/>
  <c r="AV55" i="11"/>
  <c r="AY55" i="11" s="1"/>
  <c r="BA55" i="11" s="1"/>
  <c r="T55" i="11"/>
  <c r="W55" i="11" s="1"/>
  <c r="U56" i="11" s="1"/>
  <c r="P55" i="11"/>
  <c r="AZ55" i="11"/>
  <c r="Y55" i="11"/>
  <c r="S55" i="11"/>
  <c r="D55" i="11"/>
  <c r="BC55" i="11"/>
  <c r="AW55" i="11"/>
  <c r="AX55" i="11" s="1"/>
  <c r="C55" i="11"/>
  <c r="M55" i="11"/>
  <c r="K55" i="11"/>
  <c r="R57" i="11" l="1"/>
  <c r="N57" i="11"/>
  <c r="L57" i="11"/>
  <c r="I57" i="11"/>
  <c r="G57" i="11"/>
  <c r="AU57" i="11" s="1"/>
  <c r="E57" i="11"/>
  <c r="A58" i="11"/>
  <c r="Q57" i="11"/>
  <c r="O57" i="11"/>
  <c r="H57" i="11"/>
  <c r="F57" i="11"/>
  <c r="B57" i="11"/>
  <c r="BD57" i="11" s="1"/>
  <c r="M56" i="11"/>
  <c r="K56" i="11"/>
  <c r="AW56" i="11"/>
  <c r="AX56" i="11" s="1"/>
  <c r="C56" i="11"/>
  <c r="AZ56" i="11"/>
  <c r="Y56" i="11"/>
  <c r="S56" i="11"/>
  <c r="D56" i="11"/>
  <c r="AY56" i="11"/>
  <c r="BA56" i="11" s="1"/>
  <c r="T56" i="11"/>
  <c r="W56" i="11" s="1"/>
  <c r="U57" i="11" s="1"/>
  <c r="P56" i="11"/>
  <c r="A59" i="11" l="1"/>
  <c r="Q58" i="11"/>
  <c r="O58" i="11"/>
  <c r="H58" i="11"/>
  <c r="F58" i="11"/>
  <c r="B58" i="11"/>
  <c r="BD58" i="11" s="1"/>
  <c r="R58" i="11"/>
  <c r="N58" i="11"/>
  <c r="L58" i="11"/>
  <c r="I58" i="11"/>
  <c r="G58" i="11"/>
  <c r="AU58" i="11" s="1"/>
  <c r="AV58" i="11" s="1"/>
  <c r="E58" i="11"/>
  <c r="BC58" i="11" s="1"/>
  <c r="AV57" i="11"/>
  <c r="AY57" i="11" s="1"/>
  <c r="BA57" i="11" s="1"/>
  <c r="T57" i="11"/>
  <c r="W57" i="11" s="1"/>
  <c r="U58" i="11" s="1"/>
  <c r="P57" i="11"/>
  <c r="AZ57" i="11"/>
  <c r="Y57" i="11"/>
  <c r="S57" i="11"/>
  <c r="D57" i="11"/>
  <c r="BC57" i="11"/>
  <c r="C57" i="11"/>
  <c r="M57" i="11"/>
  <c r="K57" i="11"/>
  <c r="R59" i="11" l="1"/>
  <c r="N59" i="11"/>
  <c r="L59" i="11"/>
  <c r="I59" i="11"/>
  <c r="G59" i="11"/>
  <c r="AU59" i="11" s="1"/>
  <c r="E59" i="11"/>
  <c r="A60" i="11"/>
  <c r="Q59" i="11"/>
  <c r="O59" i="11"/>
  <c r="H59" i="11"/>
  <c r="F59" i="11"/>
  <c r="B59" i="11"/>
  <c r="BD59" i="11" s="1"/>
  <c r="AW57" i="11"/>
  <c r="AX57" i="11" s="1"/>
  <c r="M58" i="11"/>
  <c r="K58" i="11"/>
  <c r="AW58" i="11"/>
  <c r="C58" i="11"/>
  <c r="AZ58" i="11"/>
  <c r="Y58" i="11"/>
  <c r="S58" i="11"/>
  <c r="D58" i="11"/>
  <c r="AY58" i="11"/>
  <c r="BA58" i="11" s="1"/>
  <c r="T58" i="11"/>
  <c r="W58" i="11" s="1"/>
  <c r="U59" i="11" s="1"/>
  <c r="P58" i="11"/>
  <c r="A61" i="11" l="1"/>
  <c r="Q60" i="11"/>
  <c r="O60" i="11"/>
  <c r="H60" i="11"/>
  <c r="F60" i="11"/>
  <c r="B60" i="11"/>
  <c r="BD60" i="11" s="1"/>
  <c r="R60" i="11"/>
  <c r="N60" i="11"/>
  <c r="L60" i="11"/>
  <c r="I60" i="11"/>
  <c r="G60" i="11"/>
  <c r="AU60" i="11" s="1"/>
  <c r="AV60" i="11" s="1"/>
  <c r="E60" i="11"/>
  <c r="BC60" i="11" s="1"/>
  <c r="AV59" i="11"/>
  <c r="AW59" i="11" s="1"/>
  <c r="AX58" i="11"/>
  <c r="AY59" i="11"/>
  <c r="BA59" i="11" s="1"/>
  <c r="T59" i="11"/>
  <c r="W59" i="11" s="1"/>
  <c r="U60" i="11" s="1"/>
  <c r="P59" i="11"/>
  <c r="AZ59" i="11"/>
  <c r="S59" i="11"/>
  <c r="D59" i="11"/>
  <c r="BC59" i="11"/>
  <c r="C59" i="11"/>
  <c r="M59" i="11"/>
  <c r="K59" i="11"/>
  <c r="AX59" i="11" l="1"/>
  <c r="R61" i="11"/>
  <c r="N61" i="11"/>
  <c r="L61" i="11"/>
  <c r="I61" i="11"/>
  <c r="G61" i="11"/>
  <c r="AU61" i="11" s="1"/>
  <c r="E61" i="11"/>
  <c r="A62" i="11"/>
  <c r="Q61" i="11"/>
  <c r="O61" i="11"/>
  <c r="H61" i="11"/>
  <c r="F61" i="11"/>
  <c r="B61" i="11"/>
  <c r="BD61" i="11" s="1"/>
  <c r="M60" i="11"/>
  <c r="K60" i="11"/>
  <c r="AW60" i="11"/>
  <c r="AX60" i="11" s="1"/>
  <c r="C60" i="11"/>
  <c r="AZ60" i="11"/>
  <c r="Y60" i="11"/>
  <c r="S60" i="11"/>
  <c r="D60" i="11"/>
  <c r="AY60" i="11"/>
  <c r="BA60" i="11" s="1"/>
  <c r="T60" i="11"/>
  <c r="W60" i="11" s="1"/>
  <c r="U61" i="11" s="1"/>
  <c r="P60" i="11"/>
  <c r="A63" i="11" l="1"/>
  <c r="Q62" i="11"/>
  <c r="O62" i="11"/>
  <c r="H62" i="11"/>
  <c r="F62" i="11"/>
  <c r="B62" i="11"/>
  <c r="BD62" i="11" s="1"/>
  <c r="R62" i="11"/>
  <c r="N62" i="11"/>
  <c r="L62" i="11"/>
  <c r="I62" i="11"/>
  <c r="G62" i="11"/>
  <c r="AU62" i="11" s="1"/>
  <c r="AV62" i="11" s="1"/>
  <c r="E62" i="11"/>
  <c r="BC62" i="11" s="1"/>
  <c r="AV61" i="11"/>
  <c r="AY61" i="11" s="1"/>
  <c r="BA61" i="11" s="1"/>
  <c r="T61" i="11"/>
  <c r="W61" i="11" s="1"/>
  <c r="U62" i="11" s="1"/>
  <c r="P61" i="11"/>
  <c r="AZ61" i="11"/>
  <c r="Y61" i="11"/>
  <c r="S61" i="11"/>
  <c r="D61" i="11"/>
  <c r="Y59" i="11"/>
  <c r="BC61" i="11"/>
  <c r="AW61" i="11"/>
  <c r="AX61" i="11" s="1"/>
  <c r="C61" i="11"/>
  <c r="M61" i="11"/>
  <c r="K61" i="11"/>
  <c r="R63" i="11" l="1"/>
  <c r="N63" i="11"/>
  <c r="L63" i="11"/>
  <c r="I63" i="11"/>
  <c r="G63" i="11"/>
  <c r="AU63" i="11" s="1"/>
  <c r="E63" i="11"/>
  <c r="A64" i="11"/>
  <c r="Q63" i="11"/>
  <c r="O63" i="11"/>
  <c r="H63" i="11"/>
  <c r="F63" i="11"/>
  <c r="B63" i="11"/>
  <c r="BD63" i="11" s="1"/>
  <c r="M62" i="11"/>
  <c r="K62" i="11"/>
  <c r="AW62" i="11"/>
  <c r="AX62" i="11" s="1"/>
  <c r="C62" i="11"/>
  <c r="AZ62" i="11"/>
  <c r="Y62" i="11"/>
  <c r="S62" i="11"/>
  <c r="D62" i="11"/>
  <c r="AY62" i="11"/>
  <c r="BA62" i="11" s="1"/>
  <c r="T62" i="11"/>
  <c r="W62" i="11" s="1"/>
  <c r="U63" i="11" s="1"/>
  <c r="P62" i="11"/>
  <c r="A65" i="11" l="1"/>
  <c r="Q64" i="11"/>
  <c r="O64" i="11"/>
  <c r="H64" i="11"/>
  <c r="F64" i="11"/>
  <c r="B64" i="11"/>
  <c r="BD64" i="11" s="1"/>
  <c r="R64" i="11"/>
  <c r="N64" i="11"/>
  <c r="L64" i="11"/>
  <c r="I64" i="11"/>
  <c r="G64" i="11"/>
  <c r="AU64" i="11" s="1"/>
  <c r="AV64" i="11" s="1"/>
  <c r="E64" i="11"/>
  <c r="BC64" i="11" s="1"/>
  <c r="AV63" i="11"/>
  <c r="AY63" i="11" s="1"/>
  <c r="BA63" i="11" s="1"/>
  <c r="T63" i="11"/>
  <c r="W63" i="11" s="1"/>
  <c r="U64" i="11" s="1"/>
  <c r="P63" i="11"/>
  <c r="AZ63" i="11"/>
  <c r="Y63" i="11"/>
  <c r="S63" i="11"/>
  <c r="D63" i="11"/>
  <c r="BC63" i="11"/>
  <c r="C63" i="11"/>
  <c r="M63" i="11"/>
  <c r="K63" i="11"/>
  <c r="R65" i="11" l="1"/>
  <c r="N65" i="11"/>
  <c r="L65" i="11"/>
  <c r="I65" i="11"/>
  <c r="G65" i="11"/>
  <c r="AU65" i="11" s="1"/>
  <c r="E65" i="11"/>
  <c r="A66" i="11"/>
  <c r="Q65" i="11"/>
  <c r="O65" i="11"/>
  <c r="H65" i="11"/>
  <c r="F65" i="11"/>
  <c r="B65" i="11"/>
  <c r="BD65" i="11" s="1"/>
  <c r="AW63" i="11"/>
  <c r="AX63" i="11" s="1"/>
  <c r="M64" i="11"/>
  <c r="K64" i="11"/>
  <c r="AW64" i="11"/>
  <c r="C64" i="11"/>
  <c r="AZ64" i="11"/>
  <c r="Y64" i="11"/>
  <c r="S64" i="11"/>
  <c r="D64" i="11"/>
  <c r="AY64" i="11"/>
  <c r="BA64" i="11" s="1"/>
  <c r="T64" i="11"/>
  <c r="W64" i="11" s="1"/>
  <c r="U65" i="11" s="1"/>
  <c r="P64" i="11"/>
  <c r="A67" i="11" l="1"/>
  <c r="Q66" i="11"/>
  <c r="O66" i="11"/>
  <c r="H66" i="11"/>
  <c r="F66" i="11"/>
  <c r="B66" i="11"/>
  <c r="BD66" i="11" s="1"/>
  <c r="R66" i="11"/>
  <c r="N66" i="11"/>
  <c r="L66" i="11"/>
  <c r="I66" i="11"/>
  <c r="G66" i="11"/>
  <c r="AU66" i="11" s="1"/>
  <c r="AV66" i="11" s="1"/>
  <c r="E66" i="11"/>
  <c r="BC66" i="11" s="1"/>
  <c r="AV65" i="11"/>
  <c r="AX64" i="11"/>
  <c r="AY65" i="11"/>
  <c r="BA65" i="11" s="1"/>
  <c r="T65" i="11"/>
  <c r="W65" i="11" s="1"/>
  <c r="U66" i="11" s="1"/>
  <c r="P65" i="11"/>
  <c r="AZ65" i="11"/>
  <c r="Y65" i="11"/>
  <c r="S65" i="11"/>
  <c r="D65" i="11"/>
  <c r="BC65" i="11"/>
  <c r="AW65" i="11"/>
  <c r="C65" i="11"/>
  <c r="M65" i="11"/>
  <c r="K65" i="11"/>
  <c r="AX65" i="11" l="1"/>
  <c r="R67" i="11"/>
  <c r="N67" i="11"/>
  <c r="L67" i="11"/>
  <c r="I67" i="11"/>
  <c r="G67" i="11"/>
  <c r="AU67" i="11" s="1"/>
  <c r="E67" i="11"/>
  <c r="A68" i="11"/>
  <c r="Q67" i="11"/>
  <c r="O67" i="11"/>
  <c r="H67" i="11"/>
  <c r="F67" i="11"/>
  <c r="B67" i="11"/>
  <c r="BD67" i="11" s="1"/>
  <c r="M66" i="11"/>
  <c r="K66" i="11"/>
  <c r="AW66" i="11"/>
  <c r="AX66" i="11" s="1"/>
  <c r="C66" i="11"/>
  <c r="AZ66" i="11"/>
  <c r="Y66" i="11"/>
  <c r="S66" i="11"/>
  <c r="D66" i="11"/>
  <c r="AY66" i="11"/>
  <c r="BA66" i="11" s="1"/>
  <c r="T66" i="11"/>
  <c r="W66" i="11" s="1"/>
  <c r="U67" i="11" s="1"/>
  <c r="P66" i="11"/>
  <c r="A69" i="11" l="1"/>
  <c r="Q68" i="11"/>
  <c r="O68" i="11"/>
  <c r="H68" i="11"/>
  <c r="F68" i="11"/>
  <c r="B68" i="11"/>
  <c r="BD68" i="11" s="1"/>
  <c r="R68" i="11"/>
  <c r="N68" i="11"/>
  <c r="L68" i="11"/>
  <c r="I68" i="11"/>
  <c r="G68" i="11"/>
  <c r="AU68" i="11" s="1"/>
  <c r="AV68" i="11" s="1"/>
  <c r="E68" i="11"/>
  <c r="BC68" i="11" s="1"/>
  <c r="AV67" i="11"/>
  <c r="AY67" i="11" s="1"/>
  <c r="BA67" i="11" s="1"/>
  <c r="T67" i="11"/>
  <c r="W67" i="11" s="1"/>
  <c r="U68" i="11" s="1"/>
  <c r="P67" i="11"/>
  <c r="AZ67" i="11"/>
  <c r="Y67" i="11"/>
  <c r="S67" i="11"/>
  <c r="D67" i="11"/>
  <c r="BC67" i="11"/>
  <c r="AW67" i="11"/>
  <c r="AX67" i="11" s="1"/>
  <c r="C67" i="11"/>
  <c r="M67" i="11"/>
  <c r="K67" i="11"/>
  <c r="R69" i="11" l="1"/>
  <c r="N69" i="11"/>
  <c r="L69" i="11"/>
  <c r="I69" i="11"/>
  <c r="G69" i="11"/>
  <c r="AU69" i="11" s="1"/>
  <c r="E69" i="11"/>
  <c r="A70" i="11"/>
  <c r="Q69" i="11"/>
  <c r="O69" i="11"/>
  <c r="H69" i="11"/>
  <c r="F69" i="11"/>
  <c r="B69" i="11"/>
  <c r="BD69" i="11" s="1"/>
  <c r="M68" i="11"/>
  <c r="K68" i="11"/>
  <c r="AW68" i="11"/>
  <c r="AX68" i="11" s="1"/>
  <c r="C68" i="11"/>
  <c r="AZ68" i="11"/>
  <c r="Y68" i="11"/>
  <c r="S68" i="11"/>
  <c r="D68" i="11"/>
  <c r="AY68" i="11"/>
  <c r="BA68" i="11" s="1"/>
  <c r="T68" i="11"/>
  <c r="W68" i="11" s="1"/>
  <c r="U69" i="11" s="1"/>
  <c r="P68" i="11"/>
  <c r="A71" i="11" l="1"/>
  <c r="Q70" i="11"/>
  <c r="O70" i="11"/>
  <c r="H70" i="11"/>
  <c r="F70" i="11"/>
  <c r="B70" i="11"/>
  <c r="BD70" i="11" s="1"/>
  <c r="R70" i="11"/>
  <c r="N70" i="11"/>
  <c r="L70" i="11"/>
  <c r="I70" i="11"/>
  <c r="G70" i="11"/>
  <c r="AU70" i="11" s="1"/>
  <c r="AV70" i="11" s="1"/>
  <c r="E70" i="11"/>
  <c r="BC70" i="11" s="1"/>
  <c r="AV69" i="11"/>
  <c r="AY69" i="11" s="1"/>
  <c r="BA69" i="11" s="1"/>
  <c r="T69" i="11"/>
  <c r="W69" i="11" s="1"/>
  <c r="U70" i="11" s="1"/>
  <c r="P69" i="11"/>
  <c r="AZ69" i="11"/>
  <c r="S69" i="11"/>
  <c r="D69" i="11"/>
  <c r="BC69" i="11"/>
  <c r="AW69" i="11"/>
  <c r="AX69" i="11" s="1"/>
  <c r="C69" i="11"/>
  <c r="M69" i="11"/>
  <c r="K69" i="11"/>
  <c r="R71" i="11" l="1"/>
  <c r="N71" i="11"/>
  <c r="L71" i="11"/>
  <c r="I71" i="11"/>
  <c r="G71" i="11"/>
  <c r="AU71" i="11" s="1"/>
  <c r="E71" i="11"/>
  <c r="A72" i="11"/>
  <c r="Q71" i="11"/>
  <c r="O71" i="11"/>
  <c r="H71" i="11"/>
  <c r="F71" i="11"/>
  <c r="B71" i="11"/>
  <c r="BD71" i="11" s="1"/>
  <c r="M70" i="11"/>
  <c r="K70" i="11"/>
  <c r="AW70" i="11"/>
  <c r="AX70" i="11" s="1"/>
  <c r="C70" i="11"/>
  <c r="AZ70" i="11"/>
  <c r="Y70" i="11"/>
  <c r="S70" i="11"/>
  <c r="D70" i="11"/>
  <c r="AY70" i="11"/>
  <c r="BA70" i="11" s="1"/>
  <c r="T70" i="11"/>
  <c r="W70" i="11" s="1"/>
  <c r="U71" i="11" s="1"/>
  <c r="P70" i="11"/>
  <c r="A73" i="11" l="1"/>
  <c r="Q72" i="11"/>
  <c r="O72" i="11"/>
  <c r="H72" i="11"/>
  <c r="F72" i="11"/>
  <c r="B72" i="11"/>
  <c r="BD72" i="11" s="1"/>
  <c r="R72" i="11"/>
  <c r="N72" i="11"/>
  <c r="L72" i="11"/>
  <c r="I72" i="11"/>
  <c r="G72" i="11"/>
  <c r="AU72" i="11" s="1"/>
  <c r="AV72" i="11" s="1"/>
  <c r="E72" i="11"/>
  <c r="BC72" i="11" s="1"/>
  <c r="AV71" i="11"/>
  <c r="AY71" i="11" s="1"/>
  <c r="BA71" i="11" s="1"/>
  <c r="T71" i="11"/>
  <c r="W71" i="11" s="1"/>
  <c r="U72" i="11" s="1"/>
  <c r="P71" i="11"/>
  <c r="AZ71" i="11"/>
  <c r="Y71" i="11"/>
  <c r="S71" i="11"/>
  <c r="D71" i="11"/>
  <c r="Y69" i="11"/>
  <c r="BC71" i="11"/>
  <c r="AW71" i="11"/>
  <c r="AX71" i="11" s="1"/>
  <c r="C71" i="11"/>
  <c r="M71" i="11"/>
  <c r="K71" i="11"/>
  <c r="R73" i="11" l="1"/>
  <c r="N73" i="11"/>
  <c r="L73" i="11"/>
  <c r="I73" i="11"/>
  <c r="G73" i="11"/>
  <c r="AU73" i="11" s="1"/>
  <c r="E73" i="11"/>
  <c r="A74" i="11"/>
  <c r="Q73" i="11"/>
  <c r="O73" i="11"/>
  <c r="H73" i="11"/>
  <c r="F73" i="11"/>
  <c r="B73" i="11"/>
  <c r="BD73" i="11" s="1"/>
  <c r="M72" i="11"/>
  <c r="K72" i="11"/>
  <c r="AW72" i="11"/>
  <c r="AX72" i="11" s="1"/>
  <c r="C72" i="11"/>
  <c r="AZ72" i="11"/>
  <c r="Y72" i="11"/>
  <c r="S72" i="11"/>
  <c r="D72" i="11"/>
  <c r="AY72" i="11"/>
  <c r="BA72" i="11" s="1"/>
  <c r="T72" i="11"/>
  <c r="W72" i="11" s="1"/>
  <c r="U73" i="11" s="1"/>
  <c r="P72" i="11"/>
  <c r="A75" i="11" l="1"/>
  <c r="Q74" i="11"/>
  <c r="O74" i="11"/>
  <c r="H74" i="11"/>
  <c r="F74" i="11"/>
  <c r="B74" i="11"/>
  <c r="BD74" i="11" s="1"/>
  <c r="R74" i="11"/>
  <c r="N74" i="11"/>
  <c r="L74" i="11"/>
  <c r="I74" i="11"/>
  <c r="G74" i="11"/>
  <c r="AU74" i="11" s="1"/>
  <c r="AV74" i="11" s="1"/>
  <c r="E74" i="11"/>
  <c r="BC74" i="11" s="1"/>
  <c r="AV73" i="11"/>
  <c r="AY73" i="11" s="1"/>
  <c r="BA73" i="11" s="1"/>
  <c r="T73" i="11"/>
  <c r="W73" i="11" s="1"/>
  <c r="U74" i="11" s="1"/>
  <c r="P73" i="11"/>
  <c r="AZ73" i="11"/>
  <c r="Y73" i="11"/>
  <c r="S73" i="11"/>
  <c r="D73" i="11"/>
  <c r="BC73" i="11"/>
  <c r="C73" i="11"/>
  <c r="M73" i="11"/>
  <c r="K73" i="11"/>
  <c r="R75" i="11" l="1"/>
  <c r="N75" i="11"/>
  <c r="L75" i="11"/>
  <c r="I75" i="11"/>
  <c r="G75" i="11"/>
  <c r="AU75" i="11" s="1"/>
  <c r="E75" i="11"/>
  <c r="A76" i="11"/>
  <c r="Q75" i="11"/>
  <c r="O75" i="11"/>
  <c r="H75" i="11"/>
  <c r="F75" i="11"/>
  <c r="B75" i="11"/>
  <c r="BD75" i="11" s="1"/>
  <c r="AW73" i="11"/>
  <c r="AX73" i="11" s="1"/>
  <c r="M74" i="11"/>
  <c r="K74" i="11"/>
  <c r="AW74" i="11"/>
  <c r="C74" i="11"/>
  <c r="AZ74" i="11"/>
  <c r="Y74" i="11"/>
  <c r="S74" i="11"/>
  <c r="D74" i="11"/>
  <c r="AY74" i="11"/>
  <c r="BA74" i="11" s="1"/>
  <c r="T74" i="11"/>
  <c r="W74" i="11" s="1"/>
  <c r="U75" i="11" s="1"/>
  <c r="P74" i="11"/>
  <c r="A77" i="11" l="1"/>
  <c r="Q76" i="11"/>
  <c r="O76" i="11"/>
  <c r="H76" i="11"/>
  <c r="F76" i="11"/>
  <c r="B76" i="11"/>
  <c r="BD76" i="11" s="1"/>
  <c r="R76" i="11"/>
  <c r="N76" i="11"/>
  <c r="L76" i="11"/>
  <c r="I76" i="11"/>
  <c r="G76" i="11"/>
  <c r="AU76" i="11" s="1"/>
  <c r="AV76" i="11" s="1"/>
  <c r="E76" i="11"/>
  <c r="BC76" i="11" s="1"/>
  <c r="AV75" i="11"/>
  <c r="AX74" i="11"/>
  <c r="AY75" i="11"/>
  <c r="BA75" i="11" s="1"/>
  <c r="T75" i="11"/>
  <c r="W75" i="11" s="1"/>
  <c r="U76" i="11" s="1"/>
  <c r="P75" i="11"/>
  <c r="AZ75" i="11"/>
  <c r="Y75" i="11"/>
  <c r="S75" i="11"/>
  <c r="D75" i="11"/>
  <c r="BC75" i="11"/>
  <c r="AW75" i="11"/>
  <c r="C75" i="11"/>
  <c r="M75" i="11"/>
  <c r="K75" i="11"/>
  <c r="AX75" i="11" l="1"/>
  <c r="R77" i="11"/>
  <c r="N77" i="11"/>
  <c r="L77" i="11"/>
  <c r="I77" i="11"/>
  <c r="G77" i="11"/>
  <c r="AU77" i="11" s="1"/>
  <c r="E77" i="11"/>
  <c r="A78" i="11"/>
  <c r="Q77" i="11"/>
  <c r="O77" i="11"/>
  <c r="H77" i="11"/>
  <c r="F77" i="11"/>
  <c r="B77" i="11"/>
  <c r="BD77" i="11" s="1"/>
  <c r="M76" i="11"/>
  <c r="K76" i="11"/>
  <c r="AW76" i="11"/>
  <c r="AX76" i="11" s="1"/>
  <c r="C76" i="11"/>
  <c r="AZ76" i="11"/>
  <c r="Y76" i="11"/>
  <c r="S76" i="11"/>
  <c r="D76" i="11"/>
  <c r="AY76" i="11"/>
  <c r="BA76" i="11" s="1"/>
  <c r="T76" i="11"/>
  <c r="W76" i="11" s="1"/>
  <c r="U77" i="11" s="1"/>
  <c r="P76" i="11"/>
  <c r="A79" i="11" l="1"/>
  <c r="Q78" i="11"/>
  <c r="O78" i="11"/>
  <c r="H78" i="11"/>
  <c r="F78" i="11"/>
  <c r="B78" i="11"/>
  <c r="BD78" i="11" s="1"/>
  <c r="R78" i="11"/>
  <c r="N78" i="11"/>
  <c r="L78" i="11"/>
  <c r="I78" i="11"/>
  <c r="G78" i="11"/>
  <c r="AU78" i="11" s="1"/>
  <c r="AV78" i="11" s="1"/>
  <c r="E78" i="11"/>
  <c r="BC78" i="11" s="1"/>
  <c r="AV77" i="11"/>
  <c r="AY77" i="11" s="1"/>
  <c r="BA77" i="11" s="1"/>
  <c r="T77" i="11"/>
  <c r="W77" i="11" s="1"/>
  <c r="U78" i="11" s="1"/>
  <c r="P77" i="11"/>
  <c r="AZ77" i="11"/>
  <c r="Y77" i="11"/>
  <c r="S77" i="11"/>
  <c r="D77" i="11"/>
  <c r="BC77" i="11"/>
  <c r="AW77" i="11"/>
  <c r="AX77" i="11" s="1"/>
  <c r="C77" i="11"/>
  <c r="M77" i="11"/>
  <c r="K77" i="11"/>
  <c r="R79" i="11" l="1"/>
  <c r="N79" i="11"/>
  <c r="L79" i="11"/>
  <c r="I79" i="11"/>
  <c r="G79" i="11"/>
  <c r="AU79" i="11" s="1"/>
  <c r="E79" i="11"/>
  <c r="A80" i="11"/>
  <c r="Q79" i="11"/>
  <c r="O79" i="11"/>
  <c r="H79" i="11"/>
  <c r="F79" i="11"/>
  <c r="B79" i="11"/>
  <c r="BD79" i="11" s="1"/>
  <c r="M78" i="11"/>
  <c r="K78" i="11"/>
  <c r="AW78" i="11"/>
  <c r="AX78" i="11" s="1"/>
  <c r="C78" i="11"/>
  <c r="AZ78" i="11"/>
  <c r="Y78" i="11"/>
  <c r="S78" i="11"/>
  <c r="D78" i="11"/>
  <c r="AY78" i="11"/>
  <c r="BA78" i="11" s="1"/>
  <c r="T78" i="11"/>
  <c r="W78" i="11" s="1"/>
  <c r="U79" i="11" s="1"/>
  <c r="P78" i="11"/>
  <c r="A81" i="11" l="1"/>
  <c r="Q80" i="11"/>
  <c r="O80" i="11"/>
  <c r="H80" i="11"/>
  <c r="F80" i="11"/>
  <c r="B80" i="11"/>
  <c r="BD80" i="11" s="1"/>
  <c r="R80" i="11"/>
  <c r="N80" i="11"/>
  <c r="L80" i="11"/>
  <c r="I80" i="11"/>
  <c r="G80" i="11"/>
  <c r="AU80" i="11" s="1"/>
  <c r="AV80" i="11" s="1"/>
  <c r="E80" i="11"/>
  <c r="BC80" i="11" s="1"/>
  <c r="AV79" i="11"/>
  <c r="AY79" i="11" s="1"/>
  <c r="BA79" i="11" s="1"/>
  <c r="T79" i="11"/>
  <c r="W79" i="11" s="1"/>
  <c r="U80" i="11" s="1"/>
  <c r="P79" i="11"/>
  <c r="AZ79" i="11"/>
  <c r="S79" i="11"/>
  <c r="D79" i="11"/>
  <c r="BC79" i="11"/>
  <c r="AW79" i="11"/>
  <c r="AX79" i="11" s="1"/>
  <c r="C79" i="11"/>
  <c r="M79" i="11"/>
  <c r="K79" i="11"/>
  <c r="R81" i="11" l="1"/>
  <c r="N81" i="11"/>
  <c r="L81" i="11"/>
  <c r="I81" i="11"/>
  <c r="G81" i="11"/>
  <c r="AU81" i="11" s="1"/>
  <c r="E81" i="11"/>
  <c r="A82" i="11"/>
  <c r="Q81" i="11"/>
  <c r="O81" i="11"/>
  <c r="H81" i="11"/>
  <c r="F81" i="11"/>
  <c r="B81" i="11"/>
  <c r="BD81" i="11" s="1"/>
  <c r="M80" i="11"/>
  <c r="K80" i="11"/>
  <c r="AW80" i="11"/>
  <c r="AX80" i="11" s="1"/>
  <c r="C80" i="11"/>
  <c r="AZ80" i="11"/>
  <c r="Y80" i="11"/>
  <c r="S80" i="11"/>
  <c r="D80" i="11"/>
  <c r="AY80" i="11"/>
  <c r="BA80" i="11" s="1"/>
  <c r="T80" i="11"/>
  <c r="W80" i="11" s="1"/>
  <c r="U81" i="11" s="1"/>
  <c r="P80" i="11"/>
  <c r="A83" i="11" l="1"/>
  <c r="Q82" i="11"/>
  <c r="O82" i="11"/>
  <c r="H82" i="11"/>
  <c r="F82" i="11"/>
  <c r="B82" i="11"/>
  <c r="BD82" i="11" s="1"/>
  <c r="R82" i="11"/>
  <c r="N82" i="11"/>
  <c r="L82" i="11"/>
  <c r="I82" i="11"/>
  <c r="G82" i="11"/>
  <c r="AU82" i="11" s="1"/>
  <c r="AV82" i="11" s="1"/>
  <c r="E82" i="11"/>
  <c r="BC82" i="11" s="1"/>
  <c r="AV81" i="11"/>
  <c r="AY81" i="11" s="1"/>
  <c r="BA81" i="11" s="1"/>
  <c r="T81" i="11"/>
  <c r="W81" i="11" s="1"/>
  <c r="U82" i="11" s="1"/>
  <c r="P81" i="11"/>
  <c r="AZ81" i="11"/>
  <c r="Y81" i="11"/>
  <c r="S81" i="11"/>
  <c r="D81" i="11"/>
  <c r="Y79" i="11"/>
  <c r="BC81" i="11"/>
  <c r="AW81" i="11"/>
  <c r="AX81" i="11" s="1"/>
  <c r="C81" i="11"/>
  <c r="M81" i="11"/>
  <c r="K81" i="11"/>
  <c r="R83" i="11" l="1"/>
  <c r="N83" i="11"/>
  <c r="L83" i="11"/>
  <c r="I83" i="11"/>
  <c r="G83" i="11"/>
  <c r="AU83" i="11" s="1"/>
  <c r="E83" i="11"/>
  <c r="A84" i="11"/>
  <c r="Q83" i="11"/>
  <c r="O83" i="11"/>
  <c r="H83" i="11"/>
  <c r="F83" i="11"/>
  <c r="B83" i="11"/>
  <c r="BD83" i="11" s="1"/>
  <c r="M82" i="11"/>
  <c r="K82" i="11"/>
  <c r="AW82" i="11"/>
  <c r="AX82" i="11" s="1"/>
  <c r="C82" i="11"/>
  <c r="AZ82" i="11"/>
  <c r="Y82" i="11"/>
  <c r="S82" i="11"/>
  <c r="D82" i="11"/>
  <c r="AY82" i="11"/>
  <c r="BA82" i="11" s="1"/>
  <c r="T82" i="11"/>
  <c r="W82" i="11" s="1"/>
  <c r="U83" i="11" s="1"/>
  <c r="P82" i="11"/>
  <c r="A85" i="11" l="1"/>
  <c r="Q84" i="11"/>
  <c r="O84" i="11"/>
  <c r="H84" i="11"/>
  <c r="F84" i="11"/>
  <c r="B84" i="11"/>
  <c r="BD84" i="11" s="1"/>
  <c r="R84" i="11"/>
  <c r="N84" i="11"/>
  <c r="L84" i="11"/>
  <c r="I84" i="11"/>
  <c r="G84" i="11"/>
  <c r="AU84" i="11" s="1"/>
  <c r="AV84" i="11" s="1"/>
  <c r="E84" i="11"/>
  <c r="BC84" i="11" s="1"/>
  <c r="AV83" i="11"/>
  <c r="AY83" i="11" s="1"/>
  <c r="BA83" i="11" s="1"/>
  <c r="T83" i="11"/>
  <c r="W83" i="11" s="1"/>
  <c r="U84" i="11" s="1"/>
  <c r="P83" i="11"/>
  <c r="AZ83" i="11"/>
  <c r="Y83" i="11"/>
  <c r="S83" i="11"/>
  <c r="D83" i="11"/>
  <c r="BC83" i="11"/>
  <c r="C83" i="11"/>
  <c r="M83" i="11"/>
  <c r="K83" i="11"/>
  <c r="R85" i="11" l="1"/>
  <c r="N85" i="11"/>
  <c r="L85" i="11"/>
  <c r="I85" i="11"/>
  <c r="G85" i="11"/>
  <c r="AU85" i="11" s="1"/>
  <c r="E85" i="11"/>
  <c r="A86" i="11"/>
  <c r="Q85" i="11"/>
  <c r="O85" i="11"/>
  <c r="H85" i="11"/>
  <c r="F85" i="11"/>
  <c r="B85" i="11"/>
  <c r="BD85" i="11" s="1"/>
  <c r="AW83" i="11"/>
  <c r="AX83" i="11" s="1"/>
  <c r="M84" i="11"/>
  <c r="K84" i="11"/>
  <c r="AW84" i="11"/>
  <c r="C84" i="11"/>
  <c r="AZ84" i="11"/>
  <c r="Y84" i="11"/>
  <c r="S84" i="11"/>
  <c r="D84" i="11"/>
  <c r="AY84" i="11"/>
  <c r="BA84" i="11" s="1"/>
  <c r="T84" i="11"/>
  <c r="W84" i="11" s="1"/>
  <c r="U85" i="11" s="1"/>
  <c r="P84" i="11"/>
  <c r="A87" i="11" l="1"/>
  <c r="Q86" i="11"/>
  <c r="O86" i="11"/>
  <c r="H86" i="11"/>
  <c r="F86" i="11"/>
  <c r="B86" i="11"/>
  <c r="BD86" i="11" s="1"/>
  <c r="R86" i="11"/>
  <c r="N86" i="11"/>
  <c r="L86" i="11"/>
  <c r="I86" i="11"/>
  <c r="G86" i="11"/>
  <c r="AU86" i="11" s="1"/>
  <c r="AV86" i="11" s="1"/>
  <c r="E86" i="11"/>
  <c r="BC86" i="11" s="1"/>
  <c r="AV85" i="11"/>
  <c r="AX84" i="11"/>
  <c r="AY85" i="11"/>
  <c r="BA85" i="11" s="1"/>
  <c r="T85" i="11"/>
  <c r="W85" i="11" s="1"/>
  <c r="U86" i="11" s="1"/>
  <c r="P85" i="11"/>
  <c r="AZ85" i="11"/>
  <c r="Y85" i="11"/>
  <c r="S85" i="11"/>
  <c r="D85" i="11"/>
  <c r="BC85" i="11"/>
  <c r="AW85" i="11"/>
  <c r="C85" i="11"/>
  <c r="M85" i="11"/>
  <c r="K85" i="11"/>
  <c r="AX85" i="11" l="1"/>
  <c r="R87" i="11"/>
  <c r="N87" i="11"/>
  <c r="L87" i="11"/>
  <c r="I87" i="11"/>
  <c r="G87" i="11"/>
  <c r="AU87" i="11" s="1"/>
  <c r="E87" i="11"/>
  <c r="A88" i="11"/>
  <c r="Q87" i="11"/>
  <c r="O87" i="11"/>
  <c r="H87" i="11"/>
  <c r="F87" i="11"/>
  <c r="B87" i="11"/>
  <c r="BD87" i="11" s="1"/>
  <c r="M86" i="11"/>
  <c r="K86" i="11"/>
  <c r="AW86" i="11"/>
  <c r="C86" i="11"/>
  <c r="AZ86" i="11"/>
  <c r="Y86" i="11"/>
  <c r="S86" i="11"/>
  <c r="D86" i="11"/>
  <c r="AY86" i="11"/>
  <c r="BA86" i="11" s="1"/>
  <c r="T86" i="11"/>
  <c r="W86" i="11" s="1"/>
  <c r="U87" i="11" s="1"/>
  <c r="P86" i="11"/>
  <c r="AX86" i="11" l="1"/>
  <c r="A89" i="11"/>
  <c r="Q88" i="11"/>
  <c r="O88" i="11"/>
  <c r="H88" i="11"/>
  <c r="F88" i="11"/>
  <c r="B88" i="11"/>
  <c r="BD88" i="11" s="1"/>
  <c r="R88" i="11"/>
  <c r="N88" i="11"/>
  <c r="L88" i="11"/>
  <c r="I88" i="11"/>
  <c r="G88" i="11"/>
  <c r="AU88" i="11" s="1"/>
  <c r="AV88" i="11" s="1"/>
  <c r="E88" i="11"/>
  <c r="BC88" i="11" s="1"/>
  <c r="AV87" i="11"/>
  <c r="AY87" i="11" s="1"/>
  <c r="BA87" i="11" s="1"/>
  <c r="T87" i="11"/>
  <c r="W87" i="11" s="1"/>
  <c r="U88" i="11" s="1"/>
  <c r="P87" i="11"/>
  <c r="AZ87" i="11"/>
  <c r="Y87" i="11"/>
  <c r="S87" i="11"/>
  <c r="D87" i="11"/>
  <c r="BC87" i="11"/>
  <c r="C87" i="11"/>
  <c r="M87" i="11"/>
  <c r="K87" i="11"/>
  <c r="R89" i="11" l="1"/>
  <c r="N89" i="11"/>
  <c r="L89" i="11"/>
  <c r="I89" i="11"/>
  <c r="G89" i="11"/>
  <c r="AU89" i="11" s="1"/>
  <c r="E89" i="11"/>
  <c r="A90" i="11"/>
  <c r="Q89" i="11"/>
  <c r="O89" i="11"/>
  <c r="H89" i="11"/>
  <c r="F89" i="11"/>
  <c r="B89" i="11"/>
  <c r="BD89" i="11" s="1"/>
  <c r="AW87" i="11"/>
  <c r="AX87" i="11" s="1"/>
  <c r="M88" i="11"/>
  <c r="K88" i="11"/>
  <c r="AW88" i="11"/>
  <c r="C88" i="11"/>
  <c r="AZ88" i="11"/>
  <c r="Y88" i="11"/>
  <c r="S88" i="11"/>
  <c r="D88" i="11"/>
  <c r="AY88" i="11"/>
  <c r="BA88" i="11" s="1"/>
  <c r="T88" i="11"/>
  <c r="W88" i="11" s="1"/>
  <c r="U89" i="11" s="1"/>
  <c r="P88" i="11"/>
  <c r="A91" i="11" l="1"/>
  <c r="Q90" i="11"/>
  <c r="O90" i="11"/>
  <c r="H90" i="11"/>
  <c r="F90" i="11"/>
  <c r="B90" i="11"/>
  <c r="BD90" i="11" s="1"/>
  <c r="R90" i="11"/>
  <c r="N90" i="11"/>
  <c r="L90" i="11"/>
  <c r="I90" i="11"/>
  <c r="G90" i="11"/>
  <c r="AU90" i="11" s="1"/>
  <c r="AV90" i="11" s="1"/>
  <c r="E90" i="11"/>
  <c r="BC90" i="11" s="1"/>
  <c r="AV89" i="11"/>
  <c r="AW89" i="11" s="1"/>
  <c r="AX88" i="11"/>
  <c r="AY89" i="11"/>
  <c r="BA89" i="11" s="1"/>
  <c r="T89" i="11"/>
  <c r="W89" i="11" s="1"/>
  <c r="U90" i="11" s="1"/>
  <c r="P89" i="11"/>
  <c r="AZ89" i="11"/>
  <c r="S89" i="11"/>
  <c r="D89" i="11"/>
  <c r="BC89" i="11"/>
  <c r="C89" i="11"/>
  <c r="M89" i="11"/>
  <c r="K89" i="11"/>
  <c r="AX89" i="11" l="1"/>
  <c r="R91" i="11"/>
  <c r="N91" i="11"/>
  <c r="L91" i="11"/>
  <c r="I91" i="11"/>
  <c r="G91" i="11"/>
  <c r="AU91" i="11" s="1"/>
  <c r="E91" i="11"/>
  <c r="A92" i="11"/>
  <c r="Q91" i="11"/>
  <c r="O91" i="11"/>
  <c r="H91" i="11"/>
  <c r="F91" i="11"/>
  <c r="B91" i="11"/>
  <c r="BD91" i="11" s="1"/>
  <c r="M90" i="11"/>
  <c r="K90" i="11"/>
  <c r="AW90" i="11"/>
  <c r="AX90" i="11" s="1"/>
  <c r="C90" i="11"/>
  <c r="AZ90" i="11"/>
  <c r="Y90" i="11"/>
  <c r="S90" i="11"/>
  <c r="D90" i="11"/>
  <c r="AY90" i="11"/>
  <c r="BA90" i="11" s="1"/>
  <c r="T90" i="11"/>
  <c r="W90" i="11" s="1"/>
  <c r="U91" i="11" s="1"/>
  <c r="P90" i="11"/>
  <c r="A93" i="11" l="1"/>
  <c r="Q92" i="11"/>
  <c r="O92" i="11"/>
  <c r="H92" i="11"/>
  <c r="F92" i="11"/>
  <c r="B92" i="11"/>
  <c r="BD92" i="11" s="1"/>
  <c r="R92" i="11"/>
  <c r="N92" i="11"/>
  <c r="L92" i="11"/>
  <c r="I92" i="11"/>
  <c r="G92" i="11"/>
  <c r="AU92" i="11" s="1"/>
  <c r="AV92" i="11" s="1"/>
  <c r="E92" i="11"/>
  <c r="BC92" i="11" s="1"/>
  <c r="AV91" i="11"/>
  <c r="AY91" i="11" s="1"/>
  <c r="BA91" i="11" s="1"/>
  <c r="T91" i="11"/>
  <c r="W91" i="11" s="1"/>
  <c r="U92" i="11" s="1"/>
  <c r="P91" i="11"/>
  <c r="AZ91" i="11"/>
  <c r="Y91" i="11"/>
  <c r="S91" i="11"/>
  <c r="D91" i="11"/>
  <c r="Y89" i="11"/>
  <c r="BC91" i="11"/>
  <c r="AW91" i="11"/>
  <c r="AX91" i="11" s="1"/>
  <c r="C91" i="11"/>
  <c r="M91" i="11"/>
  <c r="K91" i="11"/>
  <c r="R93" i="11" l="1"/>
  <c r="N93" i="11"/>
  <c r="L93" i="11"/>
  <c r="I93" i="11"/>
  <c r="G93" i="11"/>
  <c r="AU93" i="11" s="1"/>
  <c r="E93" i="11"/>
  <c r="A94" i="11"/>
  <c r="Q93" i="11"/>
  <c r="O93" i="11"/>
  <c r="H93" i="11"/>
  <c r="F93" i="11"/>
  <c r="B93" i="11"/>
  <c r="BD93" i="11" s="1"/>
  <c r="M92" i="11"/>
  <c r="K92" i="11"/>
  <c r="AW92" i="11"/>
  <c r="AX92" i="11" s="1"/>
  <c r="C92" i="11"/>
  <c r="AZ92" i="11"/>
  <c r="Y92" i="11"/>
  <c r="S92" i="11"/>
  <c r="D92" i="11"/>
  <c r="AY92" i="11"/>
  <c r="BA92" i="11" s="1"/>
  <c r="T92" i="11"/>
  <c r="W92" i="11" s="1"/>
  <c r="U93" i="11" s="1"/>
  <c r="P92" i="11"/>
  <c r="A95" i="11" l="1"/>
  <c r="Q94" i="11"/>
  <c r="O94" i="11"/>
  <c r="H94" i="11"/>
  <c r="F94" i="11"/>
  <c r="B94" i="11"/>
  <c r="BD94" i="11" s="1"/>
  <c r="R94" i="11"/>
  <c r="N94" i="11"/>
  <c r="L94" i="11"/>
  <c r="I94" i="11"/>
  <c r="G94" i="11"/>
  <c r="AU94" i="11" s="1"/>
  <c r="E94" i="11"/>
  <c r="BC94" i="11" s="1"/>
  <c r="AV93" i="11"/>
  <c r="AY93" i="11" s="1"/>
  <c r="BA93" i="11" s="1"/>
  <c r="T93" i="11"/>
  <c r="W93" i="11" s="1"/>
  <c r="U94" i="11" s="1"/>
  <c r="P93" i="11"/>
  <c r="AZ93" i="11"/>
  <c r="Y93" i="11"/>
  <c r="S93" i="11"/>
  <c r="D93" i="11"/>
  <c r="BC93" i="11"/>
  <c r="C93" i="11"/>
  <c r="M93" i="11"/>
  <c r="K93" i="11"/>
  <c r="AV94" i="11" l="1"/>
  <c r="R95" i="11"/>
  <c r="N95" i="11"/>
  <c r="L95" i="11"/>
  <c r="I95" i="11"/>
  <c r="G95" i="11"/>
  <c r="AU95" i="11" s="1"/>
  <c r="E95" i="11"/>
  <c r="A96" i="11"/>
  <c r="Q95" i="11"/>
  <c r="O95" i="11"/>
  <c r="H95" i="11"/>
  <c r="F95" i="11"/>
  <c r="B95" i="11"/>
  <c r="BD95" i="11" s="1"/>
  <c r="AW93" i="11"/>
  <c r="AX93" i="11" s="1"/>
  <c r="M94" i="11"/>
  <c r="K94" i="11"/>
  <c r="AW94" i="11"/>
  <c r="C94" i="11"/>
  <c r="AZ94" i="11"/>
  <c r="Y94" i="11"/>
  <c r="S94" i="11"/>
  <c r="D94" i="11"/>
  <c r="AY94" i="11"/>
  <c r="BA94" i="11" s="1"/>
  <c r="T94" i="11"/>
  <c r="W94" i="11" s="1"/>
  <c r="U95" i="11" s="1"/>
  <c r="P94" i="11"/>
  <c r="A97" i="11" l="1"/>
  <c r="Q96" i="11"/>
  <c r="O96" i="11"/>
  <c r="H96" i="11"/>
  <c r="F96" i="11"/>
  <c r="B96" i="11"/>
  <c r="BD96" i="11" s="1"/>
  <c r="R96" i="11"/>
  <c r="N96" i="11"/>
  <c r="L96" i="11"/>
  <c r="I96" i="11"/>
  <c r="G96" i="11"/>
  <c r="AU96" i="11" s="1"/>
  <c r="AV96" i="11" s="1"/>
  <c r="E96" i="11"/>
  <c r="BC96" i="11" s="1"/>
  <c r="AV95" i="11"/>
  <c r="AX94" i="11"/>
  <c r="AY95" i="11"/>
  <c r="BA95" i="11" s="1"/>
  <c r="T95" i="11"/>
  <c r="W95" i="11" s="1"/>
  <c r="U96" i="11" s="1"/>
  <c r="P95" i="11"/>
  <c r="AZ95" i="11"/>
  <c r="Y95" i="11"/>
  <c r="S95" i="11"/>
  <c r="D95" i="11"/>
  <c r="BC95" i="11"/>
  <c r="AW95" i="11"/>
  <c r="C95" i="11"/>
  <c r="M95" i="11"/>
  <c r="K95" i="11"/>
  <c r="AX95" i="11" l="1"/>
  <c r="R97" i="11"/>
  <c r="N97" i="11"/>
  <c r="L97" i="11"/>
  <c r="I97" i="11"/>
  <c r="G97" i="11"/>
  <c r="AU97" i="11" s="1"/>
  <c r="E97" i="11"/>
  <c r="A98" i="11"/>
  <c r="Q97" i="11"/>
  <c r="O97" i="11"/>
  <c r="H97" i="11"/>
  <c r="F97" i="11"/>
  <c r="B97" i="11"/>
  <c r="BD97" i="11" s="1"/>
  <c r="M96" i="11"/>
  <c r="K96" i="11"/>
  <c r="AW96" i="11"/>
  <c r="C96" i="11"/>
  <c r="AZ96" i="11"/>
  <c r="Y96" i="11"/>
  <c r="S96" i="11"/>
  <c r="D96" i="11"/>
  <c r="AY96" i="11"/>
  <c r="BA96" i="11" s="1"/>
  <c r="T96" i="11"/>
  <c r="W96" i="11" s="1"/>
  <c r="U97" i="11" s="1"/>
  <c r="P96" i="11"/>
  <c r="T97" i="11" l="1"/>
  <c r="W97" i="11" s="1"/>
  <c r="U98" i="11" s="1"/>
  <c r="P97" i="11"/>
  <c r="AZ97" i="11"/>
  <c r="Y97" i="11"/>
  <c r="S97" i="11"/>
  <c r="D97" i="11"/>
  <c r="BC97" i="11"/>
  <c r="C97" i="11"/>
  <c r="M97" i="11"/>
  <c r="K97" i="11"/>
  <c r="AX96" i="11"/>
  <c r="A99" i="11"/>
  <c r="Q98" i="11"/>
  <c r="O98" i="11"/>
  <c r="H98" i="11"/>
  <c r="F98" i="11"/>
  <c r="B98" i="11"/>
  <c r="BD98" i="11" s="1"/>
  <c r="R98" i="11"/>
  <c r="N98" i="11"/>
  <c r="L98" i="11"/>
  <c r="I98" i="11"/>
  <c r="G98" i="11"/>
  <c r="AU98" i="11" s="1"/>
  <c r="AV98" i="11" s="1"/>
  <c r="E98" i="11"/>
  <c r="BC98" i="11" s="1"/>
  <c r="AV97" i="11"/>
  <c r="AY97" i="11" s="1"/>
  <c r="BA97" i="11" s="1"/>
  <c r="AZ98" i="11" l="1"/>
  <c r="Y98" i="11"/>
  <c r="S98" i="11"/>
  <c r="D98" i="11"/>
  <c r="AY98" i="11"/>
  <c r="BA98" i="11" s="1"/>
  <c r="T98" i="11"/>
  <c r="W98" i="11" s="1"/>
  <c r="U99" i="11" s="1"/>
  <c r="P98" i="11"/>
  <c r="AW97" i="11"/>
  <c r="AX97" i="11" s="1"/>
  <c r="M98" i="11"/>
  <c r="K98" i="11"/>
  <c r="AW98" i="11"/>
  <c r="C98" i="11"/>
  <c r="R99" i="11"/>
  <c r="N99" i="11"/>
  <c r="L99" i="11"/>
  <c r="I99" i="11"/>
  <c r="G99" i="11"/>
  <c r="AU99" i="11" s="1"/>
  <c r="E99" i="11"/>
  <c r="A100" i="11"/>
  <c r="Q99" i="11"/>
  <c r="O99" i="11"/>
  <c r="H99" i="11"/>
  <c r="F99" i="11"/>
  <c r="B99" i="11"/>
  <c r="BD99" i="11" s="1"/>
  <c r="BC99" i="11" l="1"/>
  <c r="C99" i="11"/>
  <c r="M99" i="11"/>
  <c r="K99" i="11"/>
  <c r="A101" i="11"/>
  <c r="Q100" i="11"/>
  <c r="O100" i="11"/>
  <c r="H100" i="11"/>
  <c r="F100" i="11"/>
  <c r="B100" i="11"/>
  <c r="BD100" i="11" s="1"/>
  <c r="R100" i="11"/>
  <c r="N100" i="11"/>
  <c r="L100" i="11"/>
  <c r="I100" i="11"/>
  <c r="G100" i="11"/>
  <c r="AU100" i="11" s="1"/>
  <c r="AV100" i="11" s="1"/>
  <c r="E100" i="11"/>
  <c r="BC100" i="11" s="1"/>
  <c r="AV99" i="11"/>
  <c r="AW99" i="11" s="1"/>
  <c r="AX98" i="11"/>
  <c r="AY99" i="11"/>
  <c r="BA99" i="11" s="1"/>
  <c r="T99" i="11"/>
  <c r="W99" i="11" s="1"/>
  <c r="U100" i="11" s="1"/>
  <c r="P99" i="11"/>
  <c r="AZ99" i="11"/>
  <c r="S99" i="11"/>
  <c r="D99" i="11"/>
  <c r="AX99" i="11" l="1"/>
  <c r="M100" i="11"/>
  <c r="K100" i="11"/>
  <c r="AW100" i="11"/>
  <c r="C100" i="11"/>
  <c r="AZ100" i="11"/>
  <c r="Y100" i="11"/>
  <c r="S100" i="11"/>
  <c r="D100" i="11"/>
  <c r="AY100" i="11"/>
  <c r="BA100" i="11" s="1"/>
  <c r="T100" i="11"/>
  <c r="W100" i="11" s="1"/>
  <c r="U101" i="11" s="1"/>
  <c r="P100" i="11"/>
  <c r="R101" i="11"/>
  <c r="N101" i="11"/>
  <c r="L101" i="11"/>
  <c r="I101" i="11"/>
  <c r="G101" i="11"/>
  <c r="AU101" i="11" s="1"/>
  <c r="E101" i="11"/>
  <c r="A102" i="11"/>
  <c r="Q101" i="11"/>
  <c r="O101" i="11"/>
  <c r="H101" i="11"/>
  <c r="F101" i="11"/>
  <c r="B101" i="11"/>
  <c r="BD101" i="11" s="1"/>
  <c r="AX100" i="11" l="1"/>
  <c r="T101" i="11"/>
  <c r="W101" i="11" s="1"/>
  <c r="U102" i="11" s="1"/>
  <c r="P101" i="11"/>
  <c r="AZ101" i="11"/>
  <c r="Y101" i="11"/>
  <c r="S101" i="11"/>
  <c r="D101" i="11"/>
  <c r="Y99" i="11"/>
  <c r="BC101" i="11"/>
  <c r="C101" i="11"/>
  <c r="M101" i="11"/>
  <c r="K101" i="11"/>
  <c r="A103" i="11"/>
  <c r="Q102" i="11"/>
  <c r="O102" i="11"/>
  <c r="H102" i="11"/>
  <c r="F102" i="11"/>
  <c r="B102" i="11"/>
  <c r="BD102" i="11" s="1"/>
  <c r="R102" i="11"/>
  <c r="N102" i="11"/>
  <c r="L102" i="11"/>
  <c r="I102" i="11"/>
  <c r="G102" i="11"/>
  <c r="AU102" i="11" s="1"/>
  <c r="AV102" i="11" s="1"/>
  <c r="E102" i="11"/>
  <c r="BC102" i="11" s="1"/>
  <c r="AV101" i="11"/>
  <c r="AW101" i="11" s="1"/>
  <c r="AX101" i="11" s="1"/>
  <c r="AY101" i="11" l="1"/>
  <c r="BA101" i="11" s="1"/>
  <c r="M102" i="11"/>
  <c r="K102" i="11"/>
  <c r="AW102" i="11"/>
  <c r="AX102" i="11" s="1"/>
  <c r="C102" i="11"/>
  <c r="AZ102" i="11"/>
  <c r="Y102" i="11"/>
  <c r="S102" i="11"/>
  <c r="D102" i="11"/>
  <c r="AY102" i="11"/>
  <c r="BA102" i="11" s="1"/>
  <c r="T102" i="11"/>
  <c r="W102" i="11" s="1"/>
  <c r="U103" i="11" s="1"/>
  <c r="P102" i="11"/>
  <c r="R103" i="11"/>
  <c r="N103" i="11"/>
  <c r="L103" i="11"/>
  <c r="I103" i="11"/>
  <c r="G103" i="11"/>
  <c r="AU103" i="11" s="1"/>
  <c r="E103" i="11"/>
  <c r="A104" i="11"/>
  <c r="Q103" i="11"/>
  <c r="O103" i="11"/>
  <c r="H103" i="11"/>
  <c r="F103" i="11"/>
  <c r="B103" i="11"/>
  <c r="BD103" i="11" s="1"/>
  <c r="T103" i="11" l="1"/>
  <c r="W103" i="11" s="1"/>
  <c r="U104" i="11" s="1"/>
  <c r="P103" i="11"/>
  <c r="AZ103" i="11"/>
  <c r="Y103" i="11"/>
  <c r="S103" i="11"/>
  <c r="D103" i="11"/>
  <c r="BC103" i="11"/>
  <c r="C103" i="11"/>
  <c r="M103" i="11"/>
  <c r="K103" i="11"/>
  <c r="A105" i="11"/>
  <c r="Q104" i="11"/>
  <c r="O104" i="11"/>
  <c r="H104" i="11"/>
  <c r="F104" i="11"/>
  <c r="B104" i="11"/>
  <c r="BD104" i="11" s="1"/>
  <c r="R104" i="11"/>
  <c r="N104" i="11"/>
  <c r="L104" i="11"/>
  <c r="I104" i="11"/>
  <c r="G104" i="11"/>
  <c r="AU104" i="11" s="1"/>
  <c r="AV104" i="11" s="1"/>
  <c r="E104" i="11"/>
  <c r="BC104" i="11" s="1"/>
  <c r="AV103" i="11"/>
  <c r="AY103" i="11" s="1"/>
  <c r="BA103" i="11" s="1"/>
  <c r="R105" i="11" l="1"/>
  <c r="N105" i="11"/>
  <c r="L105" i="11"/>
  <c r="I105" i="11"/>
  <c r="G105" i="11"/>
  <c r="AU105" i="11" s="1"/>
  <c r="E105" i="11"/>
  <c r="A106" i="11"/>
  <c r="Q105" i="11"/>
  <c r="O105" i="11"/>
  <c r="H105" i="11"/>
  <c r="F105" i="11"/>
  <c r="B105" i="11"/>
  <c r="BD105" i="11" s="1"/>
  <c r="AW103" i="11"/>
  <c r="AX103" i="11" s="1"/>
  <c r="M104" i="11"/>
  <c r="K104" i="11"/>
  <c r="AW104" i="11"/>
  <c r="C104" i="11"/>
  <c r="AZ104" i="11"/>
  <c r="Y104" i="11"/>
  <c r="S104" i="11"/>
  <c r="D104" i="11"/>
  <c r="AY104" i="11"/>
  <c r="BA104" i="11" s="1"/>
  <c r="T104" i="11"/>
  <c r="W104" i="11" s="1"/>
  <c r="U105" i="11" s="1"/>
  <c r="P104" i="11"/>
  <c r="A107" i="11" l="1"/>
  <c r="Q106" i="11"/>
  <c r="O106" i="11"/>
  <c r="H106" i="11"/>
  <c r="F106" i="11"/>
  <c r="B106" i="11"/>
  <c r="BD106" i="11" s="1"/>
  <c r="R106" i="11"/>
  <c r="N106" i="11"/>
  <c r="L106" i="11"/>
  <c r="I106" i="11"/>
  <c r="G106" i="11"/>
  <c r="AU106" i="11" s="1"/>
  <c r="AV106" i="11" s="1"/>
  <c r="E106" i="11"/>
  <c r="BC106" i="11" s="1"/>
  <c r="AV105" i="11"/>
  <c r="AX104" i="11"/>
  <c r="AY105" i="11"/>
  <c r="BA105" i="11" s="1"/>
  <c r="T105" i="11"/>
  <c r="W105" i="11" s="1"/>
  <c r="U106" i="11" s="1"/>
  <c r="P105" i="11"/>
  <c r="AZ105" i="11"/>
  <c r="Y105" i="11"/>
  <c r="S105" i="11"/>
  <c r="D105" i="11"/>
  <c r="BC105" i="11"/>
  <c r="AW105" i="11"/>
  <c r="C105" i="11"/>
  <c r="M105" i="11"/>
  <c r="K105" i="11"/>
  <c r="AX105" i="11" l="1"/>
  <c r="R107" i="11"/>
  <c r="N107" i="11"/>
  <c r="L107" i="11"/>
  <c r="I107" i="11"/>
  <c r="G107" i="11"/>
  <c r="AU107" i="11" s="1"/>
  <c r="E107" i="11"/>
  <c r="A108" i="11"/>
  <c r="Q107" i="11"/>
  <c r="O107" i="11"/>
  <c r="H107" i="11"/>
  <c r="F107" i="11"/>
  <c r="B107" i="11"/>
  <c r="BD107" i="11" s="1"/>
  <c r="M106" i="11"/>
  <c r="K106" i="11"/>
  <c r="AW106" i="11"/>
  <c r="C106" i="11"/>
  <c r="AZ106" i="11"/>
  <c r="Y106" i="11"/>
  <c r="S106" i="11"/>
  <c r="D106" i="11"/>
  <c r="AY106" i="11"/>
  <c r="BA106" i="11" s="1"/>
  <c r="T106" i="11"/>
  <c r="W106" i="11" s="1"/>
  <c r="U107" i="11" s="1"/>
  <c r="P106" i="11"/>
  <c r="AX106" i="11" l="1"/>
  <c r="A109" i="11"/>
  <c r="Q108" i="11"/>
  <c r="O108" i="11"/>
  <c r="H108" i="11"/>
  <c r="F108" i="11"/>
  <c r="B108" i="11"/>
  <c r="BD108" i="11" s="1"/>
  <c r="R108" i="11"/>
  <c r="N108" i="11"/>
  <c r="L108" i="11"/>
  <c r="I108" i="11"/>
  <c r="G108" i="11"/>
  <c r="AU108" i="11" s="1"/>
  <c r="AV108" i="11" s="1"/>
  <c r="E108" i="11"/>
  <c r="BC108" i="11" s="1"/>
  <c r="AV107" i="11"/>
  <c r="AY107" i="11" s="1"/>
  <c r="BA107" i="11" s="1"/>
  <c r="T107" i="11"/>
  <c r="W107" i="11" s="1"/>
  <c r="U108" i="11" s="1"/>
  <c r="P107" i="11"/>
  <c r="AZ107" i="11"/>
  <c r="Y107" i="11"/>
  <c r="S107" i="11"/>
  <c r="D107" i="11"/>
  <c r="BC107" i="11"/>
  <c r="C107" i="11"/>
  <c r="M107" i="11"/>
  <c r="K107" i="11"/>
  <c r="R109" i="11" l="1"/>
  <c r="N109" i="11"/>
  <c r="L109" i="11"/>
  <c r="I109" i="11"/>
  <c r="G109" i="11"/>
  <c r="AU109" i="11" s="1"/>
  <c r="E109" i="11"/>
  <c r="A110" i="11"/>
  <c r="Q109" i="11"/>
  <c r="O109" i="11"/>
  <c r="H109" i="11"/>
  <c r="F109" i="11"/>
  <c r="B109" i="11"/>
  <c r="BD109" i="11" s="1"/>
  <c r="AW107" i="11"/>
  <c r="AX107" i="11" s="1"/>
  <c r="M108" i="11"/>
  <c r="K108" i="11"/>
  <c r="AW108" i="11"/>
  <c r="C108" i="11"/>
  <c r="AZ108" i="11"/>
  <c r="Y108" i="11"/>
  <c r="S108" i="11"/>
  <c r="D108" i="11"/>
  <c r="AY108" i="11"/>
  <c r="BA108" i="11" s="1"/>
  <c r="T108" i="11"/>
  <c r="W108" i="11" s="1"/>
  <c r="U109" i="11" s="1"/>
  <c r="P108" i="11"/>
  <c r="A111" i="11" l="1"/>
  <c r="Q110" i="11"/>
  <c r="O110" i="11"/>
  <c r="H110" i="11"/>
  <c r="F110" i="11"/>
  <c r="B110" i="11"/>
  <c r="BD110" i="11" s="1"/>
  <c r="R110" i="11"/>
  <c r="N110" i="11"/>
  <c r="L110" i="11"/>
  <c r="I110" i="11"/>
  <c r="G110" i="11"/>
  <c r="AU110" i="11" s="1"/>
  <c r="AV110" i="11" s="1"/>
  <c r="E110" i="11"/>
  <c r="BC110" i="11" s="1"/>
  <c r="AV109" i="11"/>
  <c r="AX108" i="11"/>
  <c r="AY109" i="11"/>
  <c r="BA109" i="11" s="1"/>
  <c r="T109" i="11"/>
  <c r="W109" i="11" s="1"/>
  <c r="U110" i="11" s="1"/>
  <c r="P109" i="11"/>
  <c r="AZ109" i="11"/>
  <c r="S109" i="11"/>
  <c r="D109" i="11"/>
  <c r="BC109" i="11"/>
  <c r="AW109" i="11"/>
  <c r="AX109" i="11" s="1"/>
  <c r="C109" i="11"/>
  <c r="M109" i="11"/>
  <c r="K109" i="11"/>
  <c r="R111" i="11" l="1"/>
  <c r="N111" i="11"/>
  <c r="L111" i="11"/>
  <c r="I111" i="11"/>
  <c r="G111" i="11"/>
  <c r="AU111" i="11" s="1"/>
  <c r="E111" i="11"/>
  <c r="A112" i="11"/>
  <c r="Q111" i="11"/>
  <c r="O111" i="11"/>
  <c r="H111" i="11"/>
  <c r="F111" i="11"/>
  <c r="B111" i="11"/>
  <c r="BD111" i="11" s="1"/>
  <c r="M110" i="11"/>
  <c r="K110" i="11"/>
  <c r="AW110" i="11"/>
  <c r="AX110" i="11" s="1"/>
  <c r="C110" i="11"/>
  <c r="AZ110" i="11"/>
  <c r="Y110" i="11"/>
  <c r="S110" i="11"/>
  <c r="D110" i="11"/>
  <c r="AY110" i="11"/>
  <c r="BA110" i="11" s="1"/>
  <c r="T110" i="11"/>
  <c r="W110" i="11" s="1"/>
  <c r="U111" i="11" s="1"/>
  <c r="P110" i="11"/>
  <c r="A113" i="11" l="1"/>
  <c r="Q112" i="11"/>
  <c r="O112" i="11"/>
  <c r="H112" i="11"/>
  <c r="F112" i="11"/>
  <c r="B112" i="11"/>
  <c r="BD112" i="11" s="1"/>
  <c r="R112" i="11"/>
  <c r="N112" i="11"/>
  <c r="L112" i="11"/>
  <c r="I112" i="11"/>
  <c r="G112" i="11"/>
  <c r="AU112" i="11" s="1"/>
  <c r="AV112" i="11" s="1"/>
  <c r="E112" i="11"/>
  <c r="BC112" i="11" s="1"/>
  <c r="AV111" i="11"/>
  <c r="AY111" i="11" s="1"/>
  <c r="BA111" i="11" s="1"/>
  <c r="T111" i="11"/>
  <c r="W111" i="11" s="1"/>
  <c r="U112" i="11" s="1"/>
  <c r="P111" i="11"/>
  <c r="AZ111" i="11"/>
  <c r="Y111" i="11"/>
  <c r="S111" i="11"/>
  <c r="D111" i="11"/>
  <c r="Y109" i="11"/>
  <c r="BC111" i="11"/>
  <c r="AW111" i="11"/>
  <c r="AX111" i="11" s="1"/>
  <c r="C111" i="11"/>
  <c r="M111" i="11"/>
  <c r="K111" i="11"/>
  <c r="R113" i="11" l="1"/>
  <c r="N113" i="11"/>
  <c r="L113" i="11"/>
  <c r="I113" i="11"/>
  <c r="G113" i="11"/>
  <c r="AU113" i="11" s="1"/>
  <c r="E113" i="11"/>
  <c r="A114" i="11"/>
  <c r="Q113" i="11"/>
  <c r="O113" i="11"/>
  <c r="H113" i="11"/>
  <c r="F113" i="11"/>
  <c r="B113" i="11"/>
  <c r="BD113" i="11" s="1"/>
  <c r="M112" i="11"/>
  <c r="K112" i="11"/>
  <c r="AW112" i="11"/>
  <c r="AX112" i="11" s="1"/>
  <c r="C112" i="11"/>
  <c r="AZ112" i="11"/>
  <c r="Y112" i="11"/>
  <c r="S112" i="11"/>
  <c r="D112" i="11"/>
  <c r="AY112" i="11"/>
  <c r="BA112" i="11" s="1"/>
  <c r="T112" i="11"/>
  <c r="W112" i="11" s="1"/>
  <c r="U113" i="11" s="1"/>
  <c r="P112" i="11"/>
  <c r="A115" i="11" l="1"/>
  <c r="Q114" i="11"/>
  <c r="O114" i="11"/>
  <c r="H114" i="11"/>
  <c r="F114" i="11"/>
  <c r="B114" i="11"/>
  <c r="BD114" i="11" s="1"/>
  <c r="R114" i="11"/>
  <c r="N114" i="11"/>
  <c r="L114" i="11"/>
  <c r="I114" i="11"/>
  <c r="G114" i="11"/>
  <c r="AU114" i="11" s="1"/>
  <c r="AV114" i="11" s="1"/>
  <c r="E114" i="11"/>
  <c r="BC114" i="11" s="1"/>
  <c r="AV113" i="11"/>
  <c r="AY113" i="11" s="1"/>
  <c r="BA113" i="11" s="1"/>
  <c r="T113" i="11"/>
  <c r="W113" i="11" s="1"/>
  <c r="U114" i="11" s="1"/>
  <c r="P113" i="11"/>
  <c r="AZ113" i="11"/>
  <c r="Y113" i="11"/>
  <c r="S113" i="11"/>
  <c r="D113" i="11"/>
  <c r="BC113" i="11"/>
  <c r="C113" i="11"/>
  <c r="M113" i="11"/>
  <c r="K113" i="11"/>
  <c r="R115" i="11" l="1"/>
  <c r="N115" i="11"/>
  <c r="L115" i="11"/>
  <c r="I115" i="11"/>
  <c r="G115" i="11"/>
  <c r="AU115" i="11" s="1"/>
  <c r="E115" i="11"/>
  <c r="A116" i="11"/>
  <c r="Q115" i="11"/>
  <c r="O115" i="11"/>
  <c r="H115" i="11"/>
  <c r="F115" i="11"/>
  <c r="B115" i="11"/>
  <c r="BD115" i="11" s="1"/>
  <c r="AW113" i="11"/>
  <c r="AX113" i="11" s="1"/>
  <c r="M114" i="11"/>
  <c r="K114" i="11"/>
  <c r="AW114" i="11"/>
  <c r="C114" i="11"/>
  <c r="AZ114" i="11"/>
  <c r="Y114" i="11"/>
  <c r="S114" i="11"/>
  <c r="D114" i="11"/>
  <c r="AY114" i="11"/>
  <c r="BA114" i="11" s="1"/>
  <c r="T114" i="11"/>
  <c r="W114" i="11" s="1"/>
  <c r="U115" i="11" s="1"/>
  <c r="P114" i="11"/>
  <c r="A117" i="11" l="1"/>
  <c r="Q116" i="11"/>
  <c r="O116" i="11"/>
  <c r="H116" i="11"/>
  <c r="F116" i="11"/>
  <c r="B116" i="11"/>
  <c r="BD116" i="11" s="1"/>
  <c r="R116" i="11"/>
  <c r="N116" i="11"/>
  <c r="L116" i="11"/>
  <c r="I116" i="11"/>
  <c r="G116" i="11"/>
  <c r="AU116" i="11" s="1"/>
  <c r="AV116" i="11" s="1"/>
  <c r="E116" i="11"/>
  <c r="BC116" i="11" s="1"/>
  <c r="AV115" i="11"/>
  <c r="AX114" i="11"/>
  <c r="AY115" i="11"/>
  <c r="BA115" i="11" s="1"/>
  <c r="T115" i="11"/>
  <c r="W115" i="11" s="1"/>
  <c r="U116" i="11" s="1"/>
  <c r="P115" i="11"/>
  <c r="AZ115" i="11"/>
  <c r="Y115" i="11"/>
  <c r="S115" i="11"/>
  <c r="D115" i="11"/>
  <c r="BC115" i="11"/>
  <c r="AW115" i="11"/>
  <c r="C115" i="11"/>
  <c r="M115" i="11"/>
  <c r="K115" i="11"/>
  <c r="AX115" i="11" l="1"/>
  <c r="R117" i="11"/>
  <c r="N117" i="11"/>
  <c r="L117" i="11"/>
  <c r="I117" i="11"/>
  <c r="G117" i="11"/>
  <c r="AU117" i="11" s="1"/>
  <c r="E117" i="11"/>
  <c r="A118" i="11"/>
  <c r="Q117" i="11"/>
  <c r="O117" i="11"/>
  <c r="H117" i="11"/>
  <c r="F117" i="11"/>
  <c r="B117" i="11"/>
  <c r="BD117" i="11" s="1"/>
  <c r="M116" i="11"/>
  <c r="K116" i="11"/>
  <c r="AW116" i="11"/>
  <c r="C116" i="11"/>
  <c r="AZ116" i="11"/>
  <c r="Y116" i="11"/>
  <c r="S116" i="11"/>
  <c r="D116" i="11"/>
  <c r="AY116" i="11"/>
  <c r="BA116" i="11" s="1"/>
  <c r="T116" i="11"/>
  <c r="W116" i="11" s="1"/>
  <c r="U117" i="11" s="1"/>
  <c r="P116" i="11"/>
  <c r="AX116" i="11" l="1"/>
  <c r="T117" i="11"/>
  <c r="W117" i="11" s="1"/>
  <c r="U118" i="11" s="1"/>
  <c r="P117" i="11"/>
  <c r="AZ117" i="11"/>
  <c r="Y117" i="11"/>
  <c r="S117" i="11"/>
  <c r="D117" i="11"/>
  <c r="BC117" i="11"/>
  <c r="C117" i="11"/>
  <c r="M117" i="11"/>
  <c r="K117" i="11"/>
  <c r="A119" i="11"/>
  <c r="Q118" i="11"/>
  <c r="O118" i="11"/>
  <c r="H118" i="11"/>
  <c r="F118" i="11"/>
  <c r="B118" i="11"/>
  <c r="BD118" i="11" s="1"/>
  <c r="R118" i="11"/>
  <c r="N118" i="11"/>
  <c r="L118" i="11"/>
  <c r="I118" i="11"/>
  <c r="G118" i="11"/>
  <c r="AU118" i="11" s="1"/>
  <c r="AV118" i="11" s="1"/>
  <c r="E118" i="11"/>
  <c r="BC118" i="11" s="1"/>
  <c r="AV117" i="11"/>
  <c r="AY117" i="11" s="1"/>
  <c r="BA117" i="11" s="1"/>
  <c r="R119" i="11" l="1"/>
  <c r="N119" i="11"/>
  <c r="L119" i="11"/>
  <c r="I119" i="11"/>
  <c r="G119" i="11"/>
  <c r="AU119" i="11" s="1"/>
  <c r="E119" i="11"/>
  <c r="A120" i="11"/>
  <c r="Q119" i="11"/>
  <c r="O119" i="11"/>
  <c r="H119" i="11"/>
  <c r="F119" i="11"/>
  <c r="B119" i="11"/>
  <c r="BD119" i="11" s="1"/>
  <c r="AW117" i="11"/>
  <c r="AX117" i="11" s="1"/>
  <c r="M118" i="11"/>
  <c r="K118" i="11"/>
  <c r="AW118" i="11"/>
  <c r="C118" i="11"/>
  <c r="AZ118" i="11"/>
  <c r="Y118" i="11"/>
  <c r="S118" i="11"/>
  <c r="D118" i="11"/>
  <c r="AY118" i="11"/>
  <c r="BA118" i="11" s="1"/>
  <c r="T118" i="11"/>
  <c r="W118" i="11" s="1"/>
  <c r="U119" i="11" s="1"/>
  <c r="P118" i="11"/>
  <c r="A121" i="11" l="1"/>
  <c r="Q120" i="11"/>
  <c r="O120" i="11"/>
  <c r="H120" i="11"/>
  <c r="F120" i="11"/>
  <c r="B120" i="11"/>
  <c r="BD120" i="11" s="1"/>
  <c r="R120" i="11"/>
  <c r="N120" i="11"/>
  <c r="L120" i="11"/>
  <c r="I120" i="11"/>
  <c r="G120" i="11"/>
  <c r="AU120" i="11" s="1"/>
  <c r="AV120" i="11" s="1"/>
  <c r="E120" i="11"/>
  <c r="BC120" i="11" s="1"/>
  <c r="AV119" i="11"/>
  <c r="AX118" i="11"/>
  <c r="AY119" i="11"/>
  <c r="BA119" i="11" s="1"/>
  <c r="T119" i="11"/>
  <c r="W119" i="11" s="1"/>
  <c r="U120" i="11" s="1"/>
  <c r="P119" i="11"/>
  <c r="AZ119" i="11"/>
  <c r="S119" i="11"/>
  <c r="D119" i="11"/>
  <c r="BC119" i="11"/>
  <c r="AW119" i="11"/>
  <c r="AX119" i="11" s="1"/>
  <c r="C119" i="11"/>
  <c r="M119" i="11"/>
  <c r="K119" i="11"/>
  <c r="R121" i="11" l="1"/>
  <c r="N121" i="11"/>
  <c r="L121" i="11"/>
  <c r="I121" i="11"/>
  <c r="G121" i="11"/>
  <c r="AU121" i="11" s="1"/>
  <c r="E121" i="11"/>
  <c r="A122" i="11"/>
  <c r="Q121" i="11"/>
  <c r="O121" i="11"/>
  <c r="H121" i="11"/>
  <c r="F121" i="11"/>
  <c r="B121" i="11"/>
  <c r="BD121" i="11" s="1"/>
  <c r="M120" i="11"/>
  <c r="K120" i="11"/>
  <c r="AW120" i="11"/>
  <c r="AX120" i="11" s="1"/>
  <c r="C120" i="11"/>
  <c r="AZ120" i="11"/>
  <c r="Y120" i="11"/>
  <c r="S120" i="11"/>
  <c r="D120" i="11"/>
  <c r="AY120" i="11"/>
  <c r="BA120" i="11" s="1"/>
  <c r="T120" i="11"/>
  <c r="W120" i="11" s="1"/>
  <c r="U121" i="11" s="1"/>
  <c r="P120" i="11"/>
  <c r="A123" i="11" l="1"/>
  <c r="Q122" i="11"/>
  <c r="O122" i="11"/>
  <c r="H122" i="11"/>
  <c r="F122" i="11"/>
  <c r="B122" i="11"/>
  <c r="BD122" i="11" s="1"/>
  <c r="R122" i="11"/>
  <c r="N122" i="11"/>
  <c r="L122" i="11"/>
  <c r="I122" i="11"/>
  <c r="G122" i="11"/>
  <c r="AU122" i="11" s="1"/>
  <c r="AV122" i="11" s="1"/>
  <c r="E122" i="11"/>
  <c r="BC122" i="11" s="1"/>
  <c r="AV121" i="11"/>
  <c r="AY121" i="11" s="1"/>
  <c r="BA121" i="11" s="1"/>
  <c r="T121" i="11"/>
  <c r="W121" i="11" s="1"/>
  <c r="U122" i="11" s="1"/>
  <c r="P121" i="11"/>
  <c r="AZ121" i="11"/>
  <c r="Y121" i="11"/>
  <c r="S121" i="11"/>
  <c r="D121" i="11"/>
  <c r="Y119" i="11"/>
  <c r="BC121" i="11"/>
  <c r="AW121" i="11"/>
  <c r="AX121" i="11" s="1"/>
  <c r="C121" i="11"/>
  <c r="M121" i="11"/>
  <c r="K121" i="11"/>
  <c r="R123" i="11" l="1"/>
  <c r="N123" i="11"/>
  <c r="L123" i="11"/>
  <c r="I123" i="11"/>
  <c r="G123" i="11"/>
  <c r="AU123" i="11" s="1"/>
  <c r="E123" i="11"/>
  <c r="A124" i="11"/>
  <c r="Q123" i="11"/>
  <c r="O123" i="11"/>
  <c r="H123" i="11"/>
  <c r="F123" i="11"/>
  <c r="B123" i="11"/>
  <c r="BD123" i="11" s="1"/>
  <c r="M122" i="11"/>
  <c r="K122" i="11"/>
  <c r="AW122" i="11"/>
  <c r="AX122" i="11" s="1"/>
  <c r="C122" i="11"/>
  <c r="AZ122" i="11"/>
  <c r="Y122" i="11"/>
  <c r="S122" i="11"/>
  <c r="D122" i="11"/>
  <c r="AY122" i="11"/>
  <c r="BA122" i="11" s="1"/>
  <c r="T122" i="11"/>
  <c r="W122" i="11" s="1"/>
  <c r="U123" i="11" s="1"/>
  <c r="P122" i="11"/>
  <c r="A125" i="11" l="1"/>
  <c r="Q124" i="11"/>
  <c r="O124" i="11"/>
  <c r="H124" i="11"/>
  <c r="F124" i="11"/>
  <c r="B124" i="11"/>
  <c r="BD124" i="11" s="1"/>
  <c r="R124" i="11"/>
  <c r="N124" i="11"/>
  <c r="L124" i="11"/>
  <c r="I124" i="11"/>
  <c r="G124" i="11"/>
  <c r="AU124" i="11" s="1"/>
  <c r="AV124" i="11" s="1"/>
  <c r="E124" i="11"/>
  <c r="BC124" i="11" s="1"/>
  <c r="AV123" i="11"/>
  <c r="AY123" i="11" s="1"/>
  <c r="BA123" i="11" s="1"/>
  <c r="T123" i="11"/>
  <c r="W123" i="11" s="1"/>
  <c r="U124" i="11" s="1"/>
  <c r="P123" i="11"/>
  <c r="AZ123" i="11"/>
  <c r="Y123" i="11"/>
  <c r="S123" i="11"/>
  <c r="D123" i="11"/>
  <c r="BC123" i="11"/>
  <c r="C123" i="11"/>
  <c r="M123" i="11"/>
  <c r="K123" i="11"/>
  <c r="R125" i="11" l="1"/>
  <c r="N125" i="11"/>
  <c r="L125" i="11"/>
  <c r="I125" i="11"/>
  <c r="G125" i="11"/>
  <c r="AU125" i="11" s="1"/>
  <c r="E125" i="11"/>
  <c r="A126" i="11"/>
  <c r="Q125" i="11"/>
  <c r="O125" i="11"/>
  <c r="H125" i="11"/>
  <c r="F125" i="11"/>
  <c r="B125" i="11"/>
  <c r="BD125" i="11" s="1"/>
  <c r="AW123" i="11"/>
  <c r="AX123" i="11" s="1"/>
  <c r="M124" i="11"/>
  <c r="K124" i="11"/>
  <c r="AW124" i="11"/>
  <c r="C124" i="11"/>
  <c r="AZ124" i="11"/>
  <c r="S124" i="11"/>
  <c r="D124" i="11"/>
  <c r="AY124" i="11"/>
  <c r="BA124" i="11" s="1"/>
  <c r="T124" i="11"/>
  <c r="W124" i="11" s="1"/>
  <c r="U125" i="11" s="1"/>
  <c r="P124" i="11"/>
  <c r="A127" i="11" l="1"/>
  <c r="Q126" i="11"/>
  <c r="O126" i="11"/>
  <c r="H126" i="11"/>
  <c r="F126" i="11"/>
  <c r="B126" i="11"/>
  <c r="BD126" i="11" s="1"/>
  <c r="R126" i="11"/>
  <c r="N126" i="11"/>
  <c r="L126" i="11"/>
  <c r="I126" i="11"/>
  <c r="G126" i="11"/>
  <c r="AU126" i="11" s="1"/>
  <c r="AV126" i="11" s="1"/>
  <c r="E126" i="11"/>
  <c r="BC126" i="11" s="1"/>
  <c r="AV125" i="11"/>
  <c r="AX124" i="11"/>
  <c r="AY125" i="11"/>
  <c r="BA125" i="11" s="1"/>
  <c r="T125" i="11"/>
  <c r="W125" i="11" s="1"/>
  <c r="U126" i="11" s="1"/>
  <c r="P125" i="11"/>
  <c r="AZ125" i="11"/>
  <c r="S125" i="11"/>
  <c r="D125" i="11"/>
  <c r="BC125" i="11"/>
  <c r="AW125" i="11"/>
  <c r="AX125" i="11" s="1"/>
  <c r="C125" i="11"/>
  <c r="M125" i="11"/>
  <c r="K125" i="11"/>
  <c r="R127" i="11" l="1"/>
  <c r="N127" i="11"/>
  <c r="L127" i="11"/>
  <c r="I127" i="11"/>
  <c r="G127" i="11"/>
  <c r="AU127" i="11" s="1"/>
  <c r="E127" i="11"/>
  <c r="A128" i="11"/>
  <c r="Q127" i="11"/>
  <c r="O127" i="11"/>
  <c r="H127" i="11"/>
  <c r="F127" i="11"/>
  <c r="B127" i="11"/>
  <c r="BD127" i="11" s="1"/>
  <c r="M126" i="11"/>
  <c r="K126" i="11"/>
  <c r="AW126" i="11"/>
  <c r="AX126" i="11" s="1"/>
  <c r="C126" i="11"/>
  <c r="AZ126" i="11"/>
  <c r="S126" i="11"/>
  <c r="D126" i="11"/>
  <c r="AY126" i="11"/>
  <c r="BA126" i="11" s="1"/>
  <c r="T126" i="11"/>
  <c r="W126" i="11" s="1"/>
  <c r="U127" i="11" s="1"/>
  <c r="P126" i="11"/>
  <c r="A129" i="11" l="1"/>
  <c r="Q128" i="11"/>
  <c r="O128" i="11"/>
  <c r="H128" i="11"/>
  <c r="F128" i="11"/>
  <c r="B128" i="11"/>
  <c r="BD128" i="11" s="1"/>
  <c r="R128" i="11"/>
  <c r="N128" i="11"/>
  <c r="L128" i="11"/>
  <c r="I128" i="11"/>
  <c r="G128" i="11"/>
  <c r="AU128" i="11" s="1"/>
  <c r="AV128" i="11" s="1"/>
  <c r="E128" i="11"/>
  <c r="BC128" i="11" s="1"/>
  <c r="AV127" i="11"/>
  <c r="AY127" i="11" s="1"/>
  <c r="BA127" i="11" s="1"/>
  <c r="T127" i="11"/>
  <c r="W127" i="11" s="1"/>
  <c r="U128" i="11" s="1"/>
  <c r="P127" i="11"/>
  <c r="AZ127" i="11"/>
  <c r="S127" i="11"/>
  <c r="D127" i="11"/>
  <c r="BC127" i="11"/>
  <c r="AW127" i="11"/>
  <c r="AX127" i="11" s="1"/>
  <c r="C127" i="11"/>
  <c r="M127" i="11"/>
  <c r="K127" i="11"/>
  <c r="R129" i="11" l="1"/>
  <c r="N129" i="11"/>
  <c r="L129" i="11"/>
  <c r="I129" i="11"/>
  <c r="G129" i="11"/>
  <c r="AU129" i="11" s="1"/>
  <c r="E129" i="11"/>
  <c r="A130" i="11"/>
  <c r="Q129" i="11"/>
  <c r="O129" i="11"/>
  <c r="H129" i="11"/>
  <c r="F129" i="11"/>
  <c r="B129" i="11"/>
  <c r="BD129" i="11" s="1"/>
  <c r="M128" i="11"/>
  <c r="K128" i="11"/>
  <c r="AW128" i="11"/>
  <c r="AX128" i="11" s="1"/>
  <c r="C128" i="11"/>
  <c r="AZ128" i="11"/>
  <c r="S128" i="11"/>
  <c r="D128" i="11"/>
  <c r="AY128" i="11"/>
  <c r="BA128" i="11" s="1"/>
  <c r="T128" i="11"/>
  <c r="W128" i="11" s="1"/>
  <c r="U129" i="11" s="1"/>
  <c r="P128" i="11"/>
  <c r="A131" i="11" l="1"/>
  <c r="Q130" i="11"/>
  <c r="O130" i="11"/>
  <c r="H130" i="11"/>
  <c r="F130" i="11"/>
  <c r="B130" i="11"/>
  <c r="BD130" i="11" s="1"/>
  <c r="R130" i="11"/>
  <c r="N130" i="11"/>
  <c r="L130" i="11"/>
  <c r="I130" i="11"/>
  <c r="G130" i="11"/>
  <c r="AU130" i="11" s="1"/>
  <c r="AV130" i="11" s="1"/>
  <c r="E130" i="11"/>
  <c r="BC130" i="11" s="1"/>
  <c r="AV129" i="11"/>
  <c r="AY129" i="11" s="1"/>
  <c r="BA129" i="11" s="1"/>
  <c r="T129" i="11"/>
  <c r="W129" i="11" s="1"/>
  <c r="U130" i="11" s="1"/>
  <c r="P129" i="11"/>
  <c r="AZ129" i="11"/>
  <c r="S129" i="11"/>
  <c r="D129" i="11"/>
  <c r="BC129" i="11"/>
  <c r="AW129" i="11"/>
  <c r="AX129" i="11" s="1"/>
  <c r="C129" i="11"/>
  <c r="M129" i="11"/>
  <c r="K129" i="11"/>
  <c r="R131" i="11" l="1"/>
  <c r="N131" i="11"/>
  <c r="L131" i="11"/>
  <c r="I131" i="11"/>
  <c r="G131" i="11"/>
  <c r="AU131" i="11" s="1"/>
  <c r="E131" i="11"/>
  <c r="A132" i="11"/>
  <c r="Q131" i="11"/>
  <c r="O131" i="11"/>
  <c r="H131" i="11"/>
  <c r="F131" i="11"/>
  <c r="B131" i="11"/>
  <c r="BD131" i="11" s="1"/>
  <c r="M130" i="11"/>
  <c r="K130" i="11"/>
  <c r="AW130" i="11"/>
  <c r="AX130" i="11" s="1"/>
  <c r="C130" i="11"/>
  <c r="AZ130" i="11"/>
  <c r="S130" i="11"/>
  <c r="D130" i="11"/>
  <c r="AY130" i="11"/>
  <c r="BA130" i="11" s="1"/>
  <c r="T130" i="11"/>
  <c r="W130" i="11" s="1"/>
  <c r="U131" i="11" s="1"/>
  <c r="P130" i="11"/>
  <c r="A133" i="11" l="1"/>
  <c r="Q132" i="11"/>
  <c r="O132" i="11"/>
  <c r="H132" i="11"/>
  <c r="F132" i="11"/>
  <c r="B132" i="11"/>
  <c r="BD132" i="11" s="1"/>
  <c r="R132" i="11"/>
  <c r="N132" i="11"/>
  <c r="L132" i="11"/>
  <c r="I132" i="11"/>
  <c r="G132" i="11"/>
  <c r="AU132" i="11" s="1"/>
  <c r="AV132" i="11" s="1"/>
  <c r="E132" i="11"/>
  <c r="BC132" i="11" s="1"/>
  <c r="AV131" i="11"/>
  <c r="AY131" i="11" s="1"/>
  <c r="BA131" i="11" s="1"/>
  <c r="T131" i="11"/>
  <c r="W131" i="11" s="1"/>
  <c r="U132" i="11" s="1"/>
  <c r="P131" i="11"/>
  <c r="AZ131" i="11"/>
  <c r="S131" i="11"/>
  <c r="D131" i="11"/>
  <c r="BC131" i="11"/>
  <c r="AW131" i="11"/>
  <c r="AX131" i="11" s="1"/>
  <c r="C131" i="11"/>
  <c r="M131" i="11"/>
  <c r="K131" i="11"/>
  <c r="R133" i="11" l="1"/>
  <c r="N133" i="11"/>
  <c r="L133" i="11"/>
  <c r="I133" i="11"/>
  <c r="G133" i="11"/>
  <c r="AU133" i="11" s="1"/>
  <c r="E133" i="11"/>
  <c r="A134" i="11"/>
  <c r="Q133" i="11"/>
  <c r="O133" i="11"/>
  <c r="H133" i="11"/>
  <c r="F133" i="11"/>
  <c r="B133" i="11"/>
  <c r="BD133" i="11" s="1"/>
  <c r="M132" i="11"/>
  <c r="K132" i="11"/>
  <c r="AW132" i="11"/>
  <c r="AX132" i="11" s="1"/>
  <c r="C132" i="11"/>
  <c r="AZ132" i="11"/>
  <c r="S132" i="11"/>
  <c r="D132" i="11"/>
  <c r="AY132" i="11"/>
  <c r="BA132" i="11" s="1"/>
  <c r="T132" i="11"/>
  <c r="W132" i="11" s="1"/>
  <c r="U133" i="11" s="1"/>
  <c r="P132" i="11"/>
  <c r="A135" i="11" l="1"/>
  <c r="Q134" i="11"/>
  <c r="O134" i="11"/>
  <c r="H134" i="11"/>
  <c r="F134" i="11"/>
  <c r="B134" i="11"/>
  <c r="BD134" i="11" s="1"/>
  <c r="R134" i="11"/>
  <c r="N134" i="11"/>
  <c r="L134" i="11"/>
  <c r="I134" i="11"/>
  <c r="G134" i="11"/>
  <c r="AU134" i="11" s="1"/>
  <c r="AV134" i="11" s="1"/>
  <c r="E134" i="11"/>
  <c r="BC134" i="11" s="1"/>
  <c r="AV133" i="11"/>
  <c r="AY133" i="11" s="1"/>
  <c r="BA133" i="11" s="1"/>
  <c r="T133" i="11"/>
  <c r="W133" i="11" s="1"/>
  <c r="U134" i="11" s="1"/>
  <c r="P133" i="11"/>
  <c r="AZ133" i="11"/>
  <c r="S133" i="11"/>
  <c r="D133" i="11"/>
  <c r="BC133" i="11"/>
  <c r="C133" i="11"/>
  <c r="M133" i="11"/>
  <c r="K133" i="11"/>
  <c r="AW133" i="11" l="1"/>
  <c r="AX133" i="11" s="1"/>
  <c r="R135" i="11"/>
  <c r="N135" i="11"/>
  <c r="L135" i="11"/>
  <c r="I135" i="11"/>
  <c r="G135" i="11"/>
  <c r="AU135" i="11" s="1"/>
  <c r="E135" i="11"/>
  <c r="A136" i="11"/>
  <c r="Q135" i="11"/>
  <c r="O135" i="11"/>
  <c r="H135" i="11"/>
  <c r="F135" i="11"/>
  <c r="B135" i="11"/>
  <c r="BD135" i="11" s="1"/>
  <c r="M134" i="11"/>
  <c r="K134" i="11"/>
  <c r="AW134" i="11"/>
  <c r="C134" i="11"/>
  <c r="AZ134" i="11"/>
  <c r="Y134" i="11"/>
  <c r="S134" i="11"/>
  <c r="D134" i="11"/>
  <c r="AY134" i="11"/>
  <c r="BA134" i="11" s="1"/>
  <c r="T134" i="11"/>
  <c r="W134" i="11" s="1"/>
  <c r="U135" i="11" s="1"/>
  <c r="P134" i="11"/>
  <c r="AX134" i="11" l="1"/>
  <c r="A137" i="11"/>
  <c r="Q136" i="11"/>
  <c r="O136" i="11"/>
  <c r="H136" i="11"/>
  <c r="F136" i="11"/>
  <c r="B136" i="11"/>
  <c r="BD136" i="11" s="1"/>
  <c r="R136" i="11"/>
  <c r="N136" i="11"/>
  <c r="L136" i="11"/>
  <c r="I136" i="11"/>
  <c r="G136" i="11"/>
  <c r="AU136" i="11" s="1"/>
  <c r="AV136" i="11" s="1"/>
  <c r="E136" i="11"/>
  <c r="BC136" i="11" s="1"/>
  <c r="AV135" i="11"/>
  <c r="AY135" i="11" s="1"/>
  <c r="BA135" i="11" s="1"/>
  <c r="T135" i="11"/>
  <c r="W135" i="11" s="1"/>
  <c r="U136" i="11" s="1"/>
  <c r="P135" i="11"/>
  <c r="AZ135" i="11"/>
  <c r="Y135" i="11"/>
  <c r="S135" i="11"/>
  <c r="D135" i="11"/>
  <c r="BC135" i="11"/>
  <c r="C135" i="11"/>
  <c r="M135" i="11"/>
  <c r="K135" i="11"/>
  <c r="R137" i="11" l="1"/>
  <c r="N137" i="11"/>
  <c r="L137" i="11"/>
  <c r="I137" i="11"/>
  <c r="G137" i="11"/>
  <c r="AU137" i="11" s="1"/>
  <c r="E137" i="11"/>
  <c r="A138" i="11"/>
  <c r="Q137" i="11"/>
  <c r="O137" i="11"/>
  <c r="H137" i="11"/>
  <c r="F137" i="11"/>
  <c r="B137" i="11"/>
  <c r="BD137" i="11" s="1"/>
  <c r="AW135" i="11"/>
  <c r="AX135" i="11" s="1"/>
  <c r="M136" i="11"/>
  <c r="K136" i="11"/>
  <c r="AW136" i="11"/>
  <c r="C136" i="11"/>
  <c r="AZ136" i="11"/>
  <c r="Y136" i="11"/>
  <c r="S136" i="11"/>
  <c r="D136" i="11"/>
  <c r="AY136" i="11"/>
  <c r="BA136" i="11" s="1"/>
  <c r="T136" i="11"/>
  <c r="W136" i="11" s="1"/>
  <c r="U137" i="11" s="1"/>
  <c r="P136" i="11"/>
  <c r="A139" i="11" l="1"/>
  <c r="Q138" i="11"/>
  <c r="O138" i="11"/>
  <c r="H138" i="11"/>
  <c r="F138" i="11"/>
  <c r="B138" i="11"/>
  <c r="BD138" i="11" s="1"/>
  <c r="R138" i="11"/>
  <c r="N138" i="11"/>
  <c r="L138" i="11"/>
  <c r="I138" i="11"/>
  <c r="G138" i="11"/>
  <c r="AU138" i="11" s="1"/>
  <c r="AV138" i="11" s="1"/>
  <c r="E138" i="11"/>
  <c r="BC138" i="11" s="1"/>
  <c r="AV137" i="11"/>
  <c r="AX136" i="11"/>
  <c r="AY137" i="11"/>
  <c r="BA137" i="11" s="1"/>
  <c r="T137" i="11"/>
  <c r="W137" i="11" s="1"/>
  <c r="U138" i="11" s="1"/>
  <c r="P137" i="11"/>
  <c r="AZ137" i="11"/>
  <c r="Y137" i="11"/>
  <c r="S137" i="11"/>
  <c r="D137" i="11"/>
  <c r="BC137" i="11"/>
  <c r="AW137" i="11"/>
  <c r="C137" i="11"/>
  <c r="M137" i="11"/>
  <c r="K137" i="11"/>
  <c r="AX137" i="11" l="1"/>
  <c r="R139" i="11"/>
  <c r="N139" i="11"/>
  <c r="L139" i="11"/>
  <c r="I139" i="11"/>
  <c r="G139" i="11"/>
  <c r="AU139" i="11" s="1"/>
  <c r="E139" i="11"/>
  <c r="A140" i="11"/>
  <c r="Q139" i="11"/>
  <c r="O139" i="11"/>
  <c r="H139" i="11"/>
  <c r="F139" i="11"/>
  <c r="B139" i="11"/>
  <c r="BD139" i="11" s="1"/>
  <c r="M138" i="11"/>
  <c r="K138" i="11"/>
  <c r="AW138" i="11"/>
  <c r="C138" i="11"/>
  <c r="AZ138" i="11"/>
  <c r="Y138" i="11"/>
  <c r="S138" i="11"/>
  <c r="D138" i="11"/>
  <c r="AY138" i="11"/>
  <c r="BA138" i="11" s="1"/>
  <c r="T138" i="11"/>
  <c r="W138" i="11" s="1"/>
  <c r="U139" i="11" s="1"/>
  <c r="P138" i="11"/>
  <c r="AX138" i="11" l="1"/>
  <c r="T139" i="11"/>
  <c r="W139" i="11" s="1"/>
  <c r="U140" i="11" s="1"/>
  <c r="P139" i="11"/>
  <c r="AZ139" i="11"/>
  <c r="S139" i="11"/>
  <c r="D139" i="11"/>
  <c r="BC139" i="11"/>
  <c r="C139" i="11"/>
  <c r="M139" i="11"/>
  <c r="K139" i="11"/>
  <c r="A141" i="11"/>
  <c r="Q140" i="11"/>
  <c r="O140" i="11"/>
  <c r="H140" i="11"/>
  <c r="F140" i="11"/>
  <c r="B140" i="11"/>
  <c r="BD140" i="11" s="1"/>
  <c r="R140" i="11"/>
  <c r="N140" i="11"/>
  <c r="L140" i="11"/>
  <c r="I140" i="11"/>
  <c r="G140" i="11"/>
  <c r="AU140" i="11" s="1"/>
  <c r="AV140" i="11" s="1"/>
  <c r="E140" i="11"/>
  <c r="BC140" i="11" s="1"/>
  <c r="AV139" i="11"/>
  <c r="AW139" i="11" s="1"/>
  <c r="AX139" i="11" s="1"/>
  <c r="M140" i="11" l="1"/>
  <c r="K140" i="11"/>
  <c r="AW140" i="11"/>
  <c r="C140" i="11"/>
  <c r="AZ140" i="11"/>
  <c r="Y140" i="11"/>
  <c r="S140" i="11"/>
  <c r="D140" i="11"/>
  <c r="AY140" i="11"/>
  <c r="BA140" i="11" s="1"/>
  <c r="T140" i="11"/>
  <c r="W140" i="11" s="1"/>
  <c r="U141" i="11" s="1"/>
  <c r="P140" i="11"/>
  <c r="AY139" i="11"/>
  <c r="BA139" i="11" s="1"/>
  <c r="R141" i="11"/>
  <c r="N141" i="11"/>
  <c r="L141" i="11"/>
  <c r="I141" i="11"/>
  <c r="G141" i="11"/>
  <c r="AU141" i="11" s="1"/>
  <c r="E141" i="11"/>
  <c r="A142" i="11"/>
  <c r="Q141" i="11"/>
  <c r="O141" i="11"/>
  <c r="H141" i="11"/>
  <c r="F141" i="11"/>
  <c r="B141" i="11"/>
  <c r="BD141" i="11" s="1"/>
  <c r="AV141" i="11" l="1"/>
  <c r="AX140" i="11"/>
  <c r="A143" i="11"/>
  <c r="Q142" i="11"/>
  <c r="O142" i="11"/>
  <c r="H142" i="11"/>
  <c r="F142" i="11"/>
  <c r="B142" i="11"/>
  <c r="BD142" i="11" s="1"/>
  <c r="R142" i="11"/>
  <c r="N142" i="11"/>
  <c r="L142" i="11"/>
  <c r="I142" i="11"/>
  <c r="G142" i="11"/>
  <c r="AU142" i="11" s="1"/>
  <c r="AV142" i="11" s="1"/>
  <c r="E142" i="11"/>
  <c r="BC142" i="11" s="1"/>
  <c r="AY141" i="11"/>
  <c r="BA141" i="11" s="1"/>
  <c r="T141" i="11"/>
  <c r="W141" i="11" s="1"/>
  <c r="U142" i="11" s="1"/>
  <c r="P141" i="11"/>
  <c r="AZ141" i="11"/>
  <c r="Y141" i="11"/>
  <c r="S141" i="11"/>
  <c r="D141" i="11"/>
  <c r="Y139" i="11"/>
  <c r="BC141" i="11"/>
  <c r="AW141" i="11"/>
  <c r="AX141" i="11" s="1"/>
  <c r="C141" i="11"/>
  <c r="M141" i="11"/>
  <c r="K141" i="11"/>
  <c r="M142" i="11" l="1"/>
  <c r="K142" i="11"/>
  <c r="AW142" i="11"/>
  <c r="AX142" i="11" s="1"/>
  <c r="C142" i="11"/>
  <c r="AZ142" i="11"/>
  <c r="Y142" i="11"/>
  <c r="S142" i="11"/>
  <c r="D142" i="11"/>
  <c r="AY142" i="11"/>
  <c r="BA142" i="11" s="1"/>
  <c r="T142" i="11"/>
  <c r="W142" i="11" s="1"/>
  <c r="U143" i="11" s="1"/>
  <c r="P142" i="11"/>
  <c r="R143" i="11"/>
  <c r="N143" i="11"/>
  <c r="L143" i="11"/>
  <c r="I143" i="11"/>
  <c r="G143" i="11"/>
  <c r="AU143" i="11" s="1"/>
  <c r="E143" i="11"/>
  <c r="A144" i="11"/>
  <c r="Q143" i="11"/>
  <c r="O143" i="11"/>
  <c r="H143" i="11"/>
  <c r="F143" i="11"/>
  <c r="B143" i="11"/>
  <c r="BD143" i="11" s="1"/>
  <c r="T143" i="11" l="1"/>
  <c r="W143" i="11" s="1"/>
  <c r="U144" i="11" s="1"/>
  <c r="P143" i="11"/>
  <c r="AZ143" i="11"/>
  <c r="Y143" i="11"/>
  <c r="S143" i="11"/>
  <c r="D143" i="11"/>
  <c r="BC143" i="11"/>
  <c r="C143" i="11"/>
  <c r="M143" i="11"/>
  <c r="K143" i="11"/>
  <c r="A145" i="11"/>
  <c r="Q144" i="11"/>
  <c r="O144" i="11"/>
  <c r="H144" i="11"/>
  <c r="F144" i="11"/>
  <c r="B144" i="11"/>
  <c r="BD144" i="11" s="1"/>
  <c r="R144" i="11"/>
  <c r="N144" i="11"/>
  <c r="L144" i="11"/>
  <c r="I144" i="11"/>
  <c r="G144" i="11"/>
  <c r="AU144" i="11" s="1"/>
  <c r="AV144" i="11" s="1"/>
  <c r="E144" i="11"/>
  <c r="BC144" i="11" s="1"/>
  <c r="AV143" i="11"/>
  <c r="AY143" i="11" s="1"/>
  <c r="BA143" i="11" s="1"/>
  <c r="R145" i="11" l="1"/>
  <c r="N145" i="11"/>
  <c r="L145" i="11"/>
  <c r="I145" i="11"/>
  <c r="G145" i="11"/>
  <c r="AU145" i="11" s="1"/>
  <c r="E145" i="11"/>
  <c r="A146" i="11"/>
  <c r="Q145" i="11"/>
  <c r="O145" i="11"/>
  <c r="H145" i="11"/>
  <c r="F145" i="11"/>
  <c r="B145" i="11"/>
  <c r="BD145" i="11" s="1"/>
  <c r="AW143" i="11"/>
  <c r="AX143" i="11" s="1"/>
  <c r="M144" i="11"/>
  <c r="K144" i="11"/>
  <c r="AW144" i="11"/>
  <c r="C144" i="11"/>
  <c r="AZ144" i="11"/>
  <c r="Y144" i="11"/>
  <c r="S144" i="11"/>
  <c r="D144" i="11"/>
  <c r="Y124" i="11"/>
  <c r="AY144" i="11"/>
  <c r="BA144" i="11" s="1"/>
  <c r="T144" i="11"/>
  <c r="W144" i="11" s="1"/>
  <c r="U145" i="11" s="1"/>
  <c r="P144" i="11"/>
  <c r="A147" i="11" l="1"/>
  <c r="Q146" i="11"/>
  <c r="O146" i="11"/>
  <c r="H146" i="11"/>
  <c r="F146" i="11"/>
  <c r="B146" i="11"/>
  <c r="BD146" i="11" s="1"/>
  <c r="R146" i="11"/>
  <c r="N146" i="11"/>
  <c r="L146" i="11"/>
  <c r="I146" i="11"/>
  <c r="G146" i="11"/>
  <c r="AU146" i="11" s="1"/>
  <c r="AV146" i="11" s="1"/>
  <c r="E146" i="11"/>
  <c r="BC146" i="11" s="1"/>
  <c r="AV145" i="11"/>
  <c r="AX144" i="11"/>
  <c r="AY145" i="11"/>
  <c r="BA145" i="11" s="1"/>
  <c r="T145" i="11"/>
  <c r="W145" i="11" s="1"/>
  <c r="U146" i="11" s="1"/>
  <c r="P145" i="11"/>
  <c r="AZ145" i="11"/>
  <c r="Y145" i="11"/>
  <c r="S145" i="11"/>
  <c r="D145" i="11"/>
  <c r="Y125" i="11"/>
  <c r="BC145" i="11"/>
  <c r="AW145" i="11"/>
  <c r="AX145" i="11" s="1"/>
  <c r="C145" i="11"/>
  <c r="M145" i="11"/>
  <c r="K145" i="11"/>
  <c r="R147" i="11" l="1"/>
  <c r="N147" i="11"/>
  <c r="L147" i="11"/>
  <c r="I147" i="11"/>
  <c r="G147" i="11"/>
  <c r="AU147" i="11" s="1"/>
  <c r="E147" i="11"/>
  <c r="A148" i="11"/>
  <c r="Q147" i="11"/>
  <c r="O147" i="11"/>
  <c r="H147" i="11"/>
  <c r="F147" i="11"/>
  <c r="B147" i="11"/>
  <c r="BD147" i="11" s="1"/>
  <c r="M146" i="11"/>
  <c r="K146" i="11"/>
  <c r="AW146" i="11"/>
  <c r="AX146" i="11" s="1"/>
  <c r="C146" i="11"/>
  <c r="AZ146" i="11"/>
  <c r="Y146" i="11"/>
  <c r="S146" i="11"/>
  <c r="D146" i="11"/>
  <c r="Y126" i="11"/>
  <c r="AY146" i="11"/>
  <c r="BA146" i="11" s="1"/>
  <c r="T146" i="11"/>
  <c r="W146" i="11" s="1"/>
  <c r="U147" i="11" s="1"/>
  <c r="P146" i="11"/>
  <c r="A149" i="11" l="1"/>
  <c r="Q148" i="11"/>
  <c r="O148" i="11"/>
  <c r="H148" i="11"/>
  <c r="F148" i="11"/>
  <c r="B148" i="11"/>
  <c r="BD148" i="11" s="1"/>
  <c r="R148" i="11"/>
  <c r="N148" i="11"/>
  <c r="L148" i="11"/>
  <c r="I148" i="11"/>
  <c r="G148" i="11"/>
  <c r="AU148" i="11" s="1"/>
  <c r="AV148" i="11" s="1"/>
  <c r="E148" i="11"/>
  <c r="BC148" i="11" s="1"/>
  <c r="AV147" i="11"/>
  <c r="AY147" i="11" s="1"/>
  <c r="BA147" i="11" s="1"/>
  <c r="T147" i="11"/>
  <c r="W147" i="11" s="1"/>
  <c r="U148" i="11" s="1"/>
  <c r="P147" i="11"/>
  <c r="AZ147" i="11"/>
  <c r="Y147" i="11"/>
  <c r="S147" i="11"/>
  <c r="D147" i="11"/>
  <c r="Y127" i="11"/>
  <c r="BC147" i="11"/>
  <c r="AW147" i="11"/>
  <c r="AX147" i="11" s="1"/>
  <c r="C147" i="11"/>
  <c r="M147" i="11"/>
  <c r="K147" i="11"/>
  <c r="R149" i="11" l="1"/>
  <c r="N149" i="11"/>
  <c r="L149" i="11"/>
  <c r="I149" i="11"/>
  <c r="G149" i="11"/>
  <c r="AU149" i="11" s="1"/>
  <c r="E149" i="11"/>
  <c r="A150" i="11"/>
  <c r="Q149" i="11"/>
  <c r="O149" i="11"/>
  <c r="H149" i="11"/>
  <c r="F149" i="11"/>
  <c r="B149" i="11"/>
  <c r="BD149" i="11" s="1"/>
  <c r="M148" i="11"/>
  <c r="K148" i="11"/>
  <c r="AW148" i="11"/>
  <c r="AX148" i="11" s="1"/>
  <c r="C148" i="11"/>
  <c r="AZ148" i="11"/>
  <c r="Y148" i="11"/>
  <c r="S148" i="11"/>
  <c r="D148" i="11"/>
  <c r="Y128" i="11"/>
  <c r="AY148" i="11"/>
  <c r="BA148" i="11" s="1"/>
  <c r="T148" i="11"/>
  <c r="W148" i="11" s="1"/>
  <c r="U149" i="11" s="1"/>
  <c r="P148" i="11"/>
  <c r="A151" i="11" l="1"/>
  <c r="Q150" i="11"/>
  <c r="O150" i="11"/>
  <c r="H150" i="11"/>
  <c r="F150" i="11"/>
  <c r="B150" i="11"/>
  <c r="BD150" i="11" s="1"/>
  <c r="R150" i="11"/>
  <c r="N150" i="11"/>
  <c r="L150" i="11"/>
  <c r="I150" i="11"/>
  <c r="G150" i="11"/>
  <c r="AU150" i="11" s="1"/>
  <c r="AV150" i="11" s="1"/>
  <c r="E150" i="11"/>
  <c r="BC150" i="11" s="1"/>
  <c r="AV149" i="11"/>
  <c r="AY149" i="11" s="1"/>
  <c r="BA149" i="11" s="1"/>
  <c r="T149" i="11"/>
  <c r="W149" i="11" s="1"/>
  <c r="U150" i="11" s="1"/>
  <c r="P149" i="11"/>
  <c r="AZ149" i="11"/>
  <c r="S149" i="11"/>
  <c r="D149" i="11"/>
  <c r="BC149" i="11"/>
  <c r="AW149" i="11"/>
  <c r="AX149" i="11" s="1"/>
  <c r="C149" i="11"/>
  <c r="M149" i="11"/>
  <c r="K149" i="11"/>
  <c r="R151" i="11" l="1"/>
  <c r="N151" i="11"/>
  <c r="L151" i="11"/>
  <c r="I151" i="11"/>
  <c r="G151" i="11"/>
  <c r="AU151" i="11" s="1"/>
  <c r="E151" i="11"/>
  <c r="A152" i="11"/>
  <c r="Q151" i="11"/>
  <c r="O151" i="11"/>
  <c r="H151" i="11"/>
  <c r="F151" i="11"/>
  <c r="B151" i="11"/>
  <c r="BD151" i="11" s="1"/>
  <c r="M150" i="11"/>
  <c r="K150" i="11"/>
  <c r="AW150" i="11"/>
  <c r="AX150" i="11" s="1"/>
  <c r="C150" i="11"/>
  <c r="AZ150" i="11"/>
  <c r="Y150" i="11"/>
  <c r="S150" i="11"/>
  <c r="D150" i="11"/>
  <c r="Y130" i="11"/>
  <c r="AY150" i="11"/>
  <c r="BA150" i="11" s="1"/>
  <c r="T150" i="11"/>
  <c r="W150" i="11" s="1"/>
  <c r="U151" i="11" s="1"/>
  <c r="P150" i="11"/>
  <c r="A153" i="11" l="1"/>
  <c r="Q152" i="11"/>
  <c r="O152" i="11"/>
  <c r="H152" i="11"/>
  <c r="F152" i="11"/>
  <c r="B152" i="11"/>
  <c r="BD152" i="11" s="1"/>
  <c r="R152" i="11"/>
  <c r="N152" i="11"/>
  <c r="L152" i="11"/>
  <c r="I152" i="11"/>
  <c r="G152" i="11"/>
  <c r="AU152" i="11" s="1"/>
  <c r="AV152" i="11" s="1"/>
  <c r="E152" i="11"/>
  <c r="BC152" i="11" s="1"/>
  <c r="AV151" i="11"/>
  <c r="AY151" i="11" s="1"/>
  <c r="BA151" i="11" s="1"/>
  <c r="T151" i="11"/>
  <c r="W151" i="11" s="1"/>
  <c r="U152" i="11" s="1"/>
  <c r="P151" i="11"/>
  <c r="AZ151" i="11"/>
  <c r="Y151" i="11"/>
  <c r="S151" i="11"/>
  <c r="D151" i="11"/>
  <c r="Y149" i="11"/>
  <c r="Y131" i="11"/>
  <c r="Y129" i="11"/>
  <c r="BC151" i="11"/>
  <c r="AW151" i="11"/>
  <c r="AX151" i="11" s="1"/>
  <c r="C151" i="11"/>
  <c r="M151" i="11"/>
  <c r="K151" i="11"/>
  <c r="R153" i="11" l="1"/>
  <c r="N153" i="11"/>
  <c r="L153" i="11"/>
  <c r="I153" i="11"/>
  <c r="G153" i="11"/>
  <c r="AU153" i="11" s="1"/>
  <c r="E153" i="11"/>
  <c r="A154" i="11"/>
  <c r="Q153" i="11"/>
  <c r="O153" i="11"/>
  <c r="H153" i="11"/>
  <c r="F153" i="11"/>
  <c r="B153" i="11"/>
  <c r="BD153" i="11" s="1"/>
  <c r="M152" i="11"/>
  <c r="K152" i="11"/>
  <c r="AW152" i="11"/>
  <c r="AX152" i="11" s="1"/>
  <c r="C152" i="11"/>
  <c r="AZ152" i="11"/>
  <c r="Y152" i="11"/>
  <c r="S152" i="11"/>
  <c r="D152" i="11"/>
  <c r="Y132" i="11"/>
  <c r="AY152" i="11"/>
  <c r="BA152" i="11" s="1"/>
  <c r="T152" i="11"/>
  <c r="W152" i="11" s="1"/>
  <c r="U153" i="11" s="1"/>
  <c r="P152" i="11"/>
  <c r="A155" i="11" l="1"/>
  <c r="Q154" i="11"/>
  <c r="O154" i="11"/>
  <c r="H154" i="11"/>
  <c r="F154" i="11"/>
  <c r="B154" i="11"/>
  <c r="BD154" i="11" s="1"/>
  <c r="R154" i="11"/>
  <c r="N154" i="11"/>
  <c r="L154" i="11"/>
  <c r="I154" i="11"/>
  <c r="G154" i="11"/>
  <c r="AU154" i="11" s="1"/>
  <c r="AV154" i="11" s="1"/>
  <c r="E154" i="11"/>
  <c r="BC154" i="11" s="1"/>
  <c r="AV153" i="11"/>
  <c r="AY153" i="11" s="1"/>
  <c r="BA153" i="11" s="1"/>
  <c r="T153" i="11"/>
  <c r="W153" i="11" s="1"/>
  <c r="U154" i="11" s="1"/>
  <c r="P153" i="11"/>
  <c r="AZ153" i="11"/>
  <c r="Y153" i="11"/>
  <c r="S153" i="11"/>
  <c r="D153" i="11"/>
  <c r="Y133" i="11"/>
  <c r="BC153" i="11"/>
  <c r="AW153" i="11"/>
  <c r="AX153" i="11" s="1"/>
  <c r="C153" i="11"/>
  <c r="M153" i="11"/>
  <c r="K153" i="11"/>
  <c r="R155" i="11" l="1"/>
  <c r="N155" i="11"/>
  <c r="L155" i="11"/>
  <c r="I155" i="11"/>
  <c r="G155" i="11"/>
  <c r="AU155" i="11" s="1"/>
  <c r="E155" i="11"/>
  <c r="A156" i="11"/>
  <c r="Q155" i="11"/>
  <c r="O155" i="11"/>
  <c r="H155" i="11"/>
  <c r="F155" i="11"/>
  <c r="B155" i="11"/>
  <c r="BD155" i="11" s="1"/>
  <c r="M154" i="11"/>
  <c r="K154" i="11"/>
  <c r="AW154" i="11"/>
  <c r="AX154" i="11" s="1"/>
  <c r="C154" i="11"/>
  <c r="AZ154" i="11"/>
  <c r="Y154" i="11"/>
  <c r="S154" i="11"/>
  <c r="D154" i="11"/>
  <c r="AY154" i="11"/>
  <c r="BA154" i="11" s="1"/>
  <c r="T154" i="11"/>
  <c r="W154" i="11" s="1"/>
  <c r="U155" i="11" s="1"/>
  <c r="P154" i="11"/>
  <c r="A157" i="11" l="1"/>
  <c r="Q156" i="11"/>
  <c r="O156" i="11"/>
  <c r="H156" i="11"/>
  <c r="F156" i="11"/>
  <c r="B156" i="11"/>
  <c r="BD156" i="11" s="1"/>
  <c r="R156" i="11"/>
  <c r="N156" i="11"/>
  <c r="L156" i="11"/>
  <c r="I156" i="11"/>
  <c r="G156" i="11"/>
  <c r="AU156" i="11" s="1"/>
  <c r="AV156" i="11" s="1"/>
  <c r="E156" i="11"/>
  <c r="BC156" i="11" s="1"/>
  <c r="AV155" i="11"/>
  <c r="AY155" i="11" s="1"/>
  <c r="BA155" i="11" s="1"/>
  <c r="T155" i="11"/>
  <c r="W155" i="11" s="1"/>
  <c r="U156" i="11" s="1"/>
  <c r="P155" i="11"/>
  <c r="AZ155" i="11"/>
  <c r="Y155" i="11"/>
  <c r="S155" i="11"/>
  <c r="D155" i="11"/>
  <c r="BC155" i="11"/>
  <c r="C155" i="11"/>
  <c r="M155" i="11"/>
  <c r="K155" i="11"/>
  <c r="R157" i="11" l="1"/>
  <c r="N157" i="11"/>
  <c r="L157" i="11"/>
  <c r="I157" i="11"/>
  <c r="G157" i="11"/>
  <c r="AU157" i="11" s="1"/>
  <c r="E157" i="11"/>
  <c r="A158" i="11"/>
  <c r="Q157" i="11"/>
  <c r="O157" i="11"/>
  <c r="H157" i="11"/>
  <c r="F157" i="11"/>
  <c r="B157" i="11"/>
  <c r="BD157" i="11" s="1"/>
  <c r="AW155" i="11"/>
  <c r="AX155" i="11" s="1"/>
  <c r="M156" i="11"/>
  <c r="K156" i="11"/>
  <c r="AW156" i="11"/>
  <c r="C156" i="11"/>
  <c r="AZ156" i="11"/>
  <c r="Y156" i="11"/>
  <c r="S156" i="11"/>
  <c r="D156" i="11"/>
  <c r="AY156" i="11"/>
  <c r="BA156" i="11" s="1"/>
  <c r="T156" i="11"/>
  <c r="W156" i="11" s="1"/>
  <c r="U157" i="11" s="1"/>
  <c r="P156" i="11"/>
  <c r="A159" i="11" l="1"/>
  <c r="Q158" i="11"/>
  <c r="O158" i="11"/>
  <c r="H158" i="11"/>
  <c r="F158" i="11"/>
  <c r="B158" i="11"/>
  <c r="BD158" i="11" s="1"/>
  <c r="R158" i="11"/>
  <c r="N158" i="11"/>
  <c r="L158" i="11"/>
  <c r="I158" i="11"/>
  <c r="G158" i="11"/>
  <c r="AU158" i="11" s="1"/>
  <c r="AV158" i="11" s="1"/>
  <c r="E158" i="11"/>
  <c r="BC158" i="11" s="1"/>
  <c r="AV157" i="11"/>
  <c r="AX156" i="11"/>
  <c r="AY157" i="11"/>
  <c r="BA157" i="11" s="1"/>
  <c r="T157" i="11"/>
  <c r="W157" i="11" s="1"/>
  <c r="U158" i="11" s="1"/>
  <c r="P157" i="11"/>
  <c r="AZ157" i="11"/>
  <c r="Y157" i="11"/>
  <c r="S157" i="11"/>
  <c r="D157" i="11"/>
  <c r="BC157" i="11"/>
  <c r="AW157" i="11"/>
  <c r="C157" i="11"/>
  <c r="M157" i="11"/>
  <c r="K157" i="11"/>
  <c r="AX157" i="11" l="1"/>
  <c r="R159" i="11"/>
  <c r="N159" i="11"/>
  <c r="L159" i="11"/>
  <c r="I159" i="11"/>
  <c r="G159" i="11"/>
  <c r="AU159" i="11" s="1"/>
  <c r="E159" i="11"/>
  <c r="A160" i="11"/>
  <c r="Q159" i="11"/>
  <c r="O159" i="11"/>
  <c r="H159" i="11"/>
  <c r="F159" i="11"/>
  <c r="B159" i="11"/>
  <c r="BD159" i="11" s="1"/>
  <c r="M158" i="11"/>
  <c r="K158" i="11"/>
  <c r="AW158" i="11"/>
  <c r="C158" i="11"/>
  <c r="AZ158" i="11"/>
  <c r="Y158" i="11"/>
  <c r="S158" i="11"/>
  <c r="D158" i="11"/>
  <c r="AY158" i="11"/>
  <c r="BA158" i="11" s="1"/>
  <c r="T158" i="11"/>
  <c r="W158" i="11" s="1"/>
  <c r="U159" i="11" s="1"/>
  <c r="P158" i="11"/>
  <c r="AX158" i="11" l="1"/>
  <c r="A161" i="11"/>
  <c r="Q160" i="11"/>
  <c r="O160" i="11"/>
  <c r="H160" i="11"/>
  <c r="F160" i="11"/>
  <c r="B160" i="11"/>
  <c r="BD160" i="11" s="1"/>
  <c r="R160" i="11"/>
  <c r="N160" i="11"/>
  <c r="L160" i="11"/>
  <c r="I160" i="11"/>
  <c r="G160" i="11"/>
  <c r="AU160" i="11" s="1"/>
  <c r="AV160" i="11" s="1"/>
  <c r="E160" i="11"/>
  <c r="BC160" i="11" s="1"/>
  <c r="AV159" i="11"/>
  <c r="AY159" i="11" s="1"/>
  <c r="BA159" i="11" s="1"/>
  <c r="T159" i="11"/>
  <c r="W159" i="11" s="1"/>
  <c r="U160" i="11" s="1"/>
  <c r="P159" i="11"/>
  <c r="AZ159" i="11"/>
  <c r="S159" i="11"/>
  <c r="D159" i="11"/>
  <c r="BC159" i="11"/>
  <c r="C159" i="11"/>
  <c r="M159" i="11"/>
  <c r="K159" i="11"/>
  <c r="AW159" i="11" l="1"/>
  <c r="AX159" i="11" s="1"/>
  <c r="R161" i="11"/>
  <c r="N161" i="11"/>
  <c r="L161" i="11"/>
  <c r="I161" i="11"/>
  <c r="G161" i="11"/>
  <c r="AU161" i="11" s="1"/>
  <c r="E161" i="11"/>
  <c r="A162" i="11"/>
  <c r="Q161" i="11"/>
  <c r="O161" i="11"/>
  <c r="H161" i="11"/>
  <c r="F161" i="11"/>
  <c r="B161" i="11"/>
  <c r="BD161" i="11" s="1"/>
  <c r="M160" i="11"/>
  <c r="K160" i="11"/>
  <c r="AW160" i="11"/>
  <c r="C160" i="11"/>
  <c r="AZ160" i="11"/>
  <c r="Y160" i="11"/>
  <c r="S160" i="11"/>
  <c r="D160" i="11"/>
  <c r="AY160" i="11"/>
  <c r="BA160" i="11" s="1"/>
  <c r="T160" i="11"/>
  <c r="W160" i="11" s="1"/>
  <c r="U161" i="11" s="1"/>
  <c r="P160" i="11"/>
  <c r="AX160" i="11" l="1"/>
  <c r="A163" i="11"/>
  <c r="Q162" i="11"/>
  <c r="O162" i="11"/>
  <c r="H162" i="11"/>
  <c r="F162" i="11"/>
  <c r="B162" i="11"/>
  <c r="BD162" i="11" s="1"/>
  <c r="R162" i="11"/>
  <c r="N162" i="11"/>
  <c r="L162" i="11"/>
  <c r="I162" i="11"/>
  <c r="G162" i="11"/>
  <c r="AU162" i="11" s="1"/>
  <c r="AV162" i="11" s="1"/>
  <c r="E162" i="11"/>
  <c r="BC162" i="11" s="1"/>
  <c r="AV161" i="11"/>
  <c r="AY161" i="11" s="1"/>
  <c r="BA161" i="11" s="1"/>
  <c r="T161" i="11"/>
  <c r="W161" i="11" s="1"/>
  <c r="U162" i="11" s="1"/>
  <c r="P161" i="11"/>
  <c r="AZ161" i="11"/>
  <c r="Y161" i="11"/>
  <c r="S161" i="11"/>
  <c r="D161" i="11"/>
  <c r="Y159" i="11"/>
  <c r="BC161" i="11"/>
  <c r="AW161" i="11"/>
  <c r="AX161" i="11" s="1"/>
  <c r="C161" i="11"/>
  <c r="M161" i="11"/>
  <c r="K161" i="11"/>
  <c r="R163" i="11" l="1"/>
  <c r="N163" i="11"/>
  <c r="L163" i="11"/>
  <c r="I163" i="11"/>
  <c r="G163" i="11"/>
  <c r="AU163" i="11" s="1"/>
  <c r="E163" i="11"/>
  <c r="A164" i="11"/>
  <c r="Q163" i="11"/>
  <c r="O163" i="11"/>
  <c r="H163" i="11"/>
  <c r="F163" i="11"/>
  <c r="B163" i="11"/>
  <c r="BD163" i="11" s="1"/>
  <c r="M162" i="11"/>
  <c r="K162" i="11"/>
  <c r="AW162" i="11"/>
  <c r="AX162" i="11" s="1"/>
  <c r="C162" i="11"/>
  <c r="AZ162" i="11"/>
  <c r="Y162" i="11"/>
  <c r="S162" i="11"/>
  <c r="D162" i="11"/>
  <c r="AY162" i="11"/>
  <c r="BA162" i="11" s="1"/>
  <c r="T162" i="11"/>
  <c r="W162" i="11" s="1"/>
  <c r="U163" i="11" s="1"/>
  <c r="P162" i="11"/>
  <c r="A165" i="11" l="1"/>
  <c r="Q164" i="11"/>
  <c r="O164" i="11"/>
  <c r="H164" i="11"/>
  <c r="F164" i="11"/>
  <c r="B164" i="11"/>
  <c r="BD164" i="11" s="1"/>
  <c r="R164" i="11"/>
  <c r="N164" i="11"/>
  <c r="L164" i="11"/>
  <c r="I164" i="11"/>
  <c r="G164" i="11"/>
  <c r="AU164" i="11" s="1"/>
  <c r="AV164" i="11" s="1"/>
  <c r="E164" i="11"/>
  <c r="BC164" i="11" s="1"/>
  <c r="AV163" i="11"/>
  <c r="AY163" i="11" s="1"/>
  <c r="BA163" i="11" s="1"/>
  <c r="T163" i="11"/>
  <c r="W163" i="11" s="1"/>
  <c r="U164" i="11" s="1"/>
  <c r="P163" i="11"/>
  <c r="AZ163" i="11"/>
  <c r="Y163" i="11"/>
  <c r="S163" i="11"/>
  <c r="D163" i="11"/>
  <c r="BC163" i="11"/>
  <c r="C163" i="11"/>
  <c r="M163" i="11"/>
  <c r="K163" i="11"/>
  <c r="R165" i="11" l="1"/>
  <c r="N165" i="11"/>
  <c r="L165" i="11"/>
  <c r="I165" i="11"/>
  <c r="G165" i="11"/>
  <c r="AU165" i="11" s="1"/>
  <c r="E165" i="11"/>
  <c r="A166" i="11"/>
  <c r="Q165" i="11"/>
  <c r="O165" i="11"/>
  <c r="H165" i="11"/>
  <c r="F165" i="11"/>
  <c r="B165" i="11"/>
  <c r="BD165" i="11" s="1"/>
  <c r="AW163" i="11"/>
  <c r="AX163" i="11" s="1"/>
  <c r="M164" i="11"/>
  <c r="K164" i="11"/>
  <c r="AW164" i="11"/>
  <c r="C164" i="11"/>
  <c r="AZ164" i="11"/>
  <c r="Y164" i="11"/>
  <c r="S164" i="11"/>
  <c r="D164" i="11"/>
  <c r="AY164" i="11"/>
  <c r="BA164" i="11" s="1"/>
  <c r="T164" i="11"/>
  <c r="W164" i="11" s="1"/>
  <c r="U165" i="11" s="1"/>
  <c r="P164" i="11"/>
  <c r="A167" i="11" l="1"/>
  <c r="Q166" i="11"/>
  <c r="O166" i="11"/>
  <c r="H166" i="11"/>
  <c r="F166" i="11"/>
  <c r="B166" i="11"/>
  <c r="BD166" i="11" s="1"/>
  <c r="R166" i="11"/>
  <c r="N166" i="11"/>
  <c r="L166" i="11"/>
  <c r="I166" i="11"/>
  <c r="G166" i="11"/>
  <c r="AU166" i="11" s="1"/>
  <c r="AV166" i="11" s="1"/>
  <c r="E166" i="11"/>
  <c r="BC166" i="11" s="1"/>
  <c r="AV165" i="11"/>
  <c r="AX164" i="11"/>
  <c r="AY165" i="11"/>
  <c r="BA165" i="11" s="1"/>
  <c r="T165" i="11"/>
  <c r="W165" i="11" s="1"/>
  <c r="U166" i="11" s="1"/>
  <c r="P165" i="11"/>
  <c r="AZ165" i="11"/>
  <c r="Y165" i="11"/>
  <c r="S165" i="11"/>
  <c r="D165" i="11"/>
  <c r="BC165" i="11"/>
  <c r="AW165" i="11"/>
  <c r="C165" i="11"/>
  <c r="M165" i="11"/>
  <c r="K165" i="11"/>
  <c r="AX165" i="11" l="1"/>
  <c r="R167" i="11"/>
  <c r="N167" i="11"/>
  <c r="L167" i="11"/>
  <c r="I167" i="11"/>
  <c r="G167" i="11"/>
  <c r="AU167" i="11" s="1"/>
  <c r="E167" i="11"/>
  <c r="A168" i="11"/>
  <c r="Q167" i="11"/>
  <c r="O167" i="11"/>
  <c r="H167" i="11"/>
  <c r="F167" i="11"/>
  <c r="B167" i="11"/>
  <c r="BD167" i="11" s="1"/>
  <c r="M166" i="11"/>
  <c r="K166" i="11"/>
  <c r="AW166" i="11"/>
  <c r="C166" i="11"/>
  <c r="AZ166" i="11"/>
  <c r="Y166" i="11"/>
  <c r="S166" i="11"/>
  <c r="D166" i="11"/>
  <c r="AY166" i="11"/>
  <c r="BA166" i="11" s="1"/>
  <c r="T166" i="11"/>
  <c r="W166" i="11" s="1"/>
  <c r="U167" i="11" s="1"/>
  <c r="P166" i="11"/>
  <c r="AX166" i="11" l="1"/>
  <c r="A169" i="11"/>
  <c r="Q168" i="11"/>
  <c r="O168" i="11"/>
  <c r="H168" i="11"/>
  <c r="F168" i="11"/>
  <c r="B168" i="11"/>
  <c r="BD168" i="11" s="1"/>
  <c r="R168" i="11"/>
  <c r="N168" i="11"/>
  <c r="L168" i="11"/>
  <c r="I168" i="11"/>
  <c r="G168" i="11"/>
  <c r="AU168" i="11" s="1"/>
  <c r="AV168" i="11" s="1"/>
  <c r="E168" i="11"/>
  <c r="BC168" i="11" s="1"/>
  <c r="AV167" i="11"/>
  <c r="AY167" i="11" s="1"/>
  <c r="BA167" i="11" s="1"/>
  <c r="T167" i="11"/>
  <c r="W167" i="11" s="1"/>
  <c r="U168" i="11" s="1"/>
  <c r="P167" i="11"/>
  <c r="AZ167" i="11"/>
  <c r="Y167" i="11"/>
  <c r="S167" i="11"/>
  <c r="D167" i="11"/>
  <c r="BC167" i="11"/>
  <c r="C167" i="11"/>
  <c r="M167" i="11"/>
  <c r="K167" i="11"/>
  <c r="R169" i="11" l="1"/>
  <c r="N169" i="11"/>
  <c r="L169" i="11"/>
  <c r="I169" i="11"/>
  <c r="G169" i="11"/>
  <c r="AU169" i="11" s="1"/>
  <c r="E169" i="11"/>
  <c r="A170" i="11"/>
  <c r="Q169" i="11"/>
  <c r="O169" i="11"/>
  <c r="H169" i="11"/>
  <c r="F169" i="11"/>
  <c r="B169" i="11"/>
  <c r="BD169" i="11" s="1"/>
  <c r="AW167" i="11"/>
  <c r="AX167" i="11" s="1"/>
  <c r="M168" i="11"/>
  <c r="K168" i="11"/>
  <c r="AW168" i="11"/>
  <c r="C168" i="11"/>
  <c r="AZ168" i="11"/>
  <c r="Y168" i="11"/>
  <c r="S168" i="11"/>
  <c r="D168" i="11"/>
  <c r="AY168" i="11"/>
  <c r="BA168" i="11" s="1"/>
  <c r="T168" i="11"/>
  <c r="W168" i="11" s="1"/>
  <c r="U169" i="11" s="1"/>
  <c r="P168" i="11"/>
  <c r="A171" i="11" l="1"/>
  <c r="Q170" i="11"/>
  <c r="O170" i="11"/>
  <c r="H170" i="11"/>
  <c r="F170" i="11"/>
  <c r="B170" i="11"/>
  <c r="BD170" i="11" s="1"/>
  <c r="R170" i="11"/>
  <c r="N170" i="11"/>
  <c r="L170" i="11"/>
  <c r="I170" i="11"/>
  <c r="G170" i="11"/>
  <c r="AU170" i="11" s="1"/>
  <c r="AV170" i="11" s="1"/>
  <c r="E170" i="11"/>
  <c r="BC170" i="11" s="1"/>
  <c r="AV169" i="11"/>
  <c r="AX168" i="11"/>
  <c r="AY169" i="11"/>
  <c r="BA169" i="11" s="1"/>
  <c r="T169" i="11"/>
  <c r="W169" i="11" s="1"/>
  <c r="U170" i="11" s="1"/>
  <c r="P169" i="11"/>
  <c r="AZ169" i="11"/>
  <c r="S169" i="11"/>
  <c r="D169" i="11"/>
  <c r="BC169" i="11"/>
  <c r="AW169" i="11"/>
  <c r="AX169" i="11" s="1"/>
  <c r="C169" i="11"/>
  <c r="M169" i="11"/>
  <c r="K169" i="11"/>
  <c r="R171" i="11" l="1"/>
  <c r="N171" i="11"/>
  <c r="L171" i="11"/>
  <c r="I171" i="11"/>
  <c r="G171" i="11"/>
  <c r="AU171" i="11" s="1"/>
  <c r="E171" i="11"/>
  <c r="A172" i="11"/>
  <c r="Q171" i="11"/>
  <c r="O171" i="11"/>
  <c r="H171" i="11"/>
  <c r="F171" i="11"/>
  <c r="B171" i="11"/>
  <c r="BD171" i="11" s="1"/>
  <c r="M170" i="11"/>
  <c r="K170" i="11"/>
  <c r="AW170" i="11"/>
  <c r="AX170" i="11" s="1"/>
  <c r="C170" i="11"/>
  <c r="AZ170" i="11"/>
  <c r="Y170" i="11"/>
  <c r="S170" i="11"/>
  <c r="D170" i="11"/>
  <c r="AY170" i="11"/>
  <c r="BA170" i="11" s="1"/>
  <c r="T170" i="11"/>
  <c r="W170" i="11" s="1"/>
  <c r="U171" i="11" s="1"/>
  <c r="P170" i="11"/>
  <c r="A173" i="11" l="1"/>
  <c r="Q172" i="11"/>
  <c r="O172" i="11"/>
  <c r="H172" i="11"/>
  <c r="F172" i="11"/>
  <c r="B172" i="11"/>
  <c r="BD172" i="11" s="1"/>
  <c r="R172" i="11"/>
  <c r="N172" i="11"/>
  <c r="L172" i="11"/>
  <c r="I172" i="11"/>
  <c r="G172" i="11"/>
  <c r="AU172" i="11" s="1"/>
  <c r="AV172" i="11" s="1"/>
  <c r="E172" i="11"/>
  <c r="BC172" i="11" s="1"/>
  <c r="AV171" i="11"/>
  <c r="AY171" i="11" s="1"/>
  <c r="BA171" i="11" s="1"/>
  <c r="T171" i="11"/>
  <c r="W171" i="11" s="1"/>
  <c r="U172" i="11" s="1"/>
  <c r="P171" i="11"/>
  <c r="AZ171" i="11"/>
  <c r="Y171" i="11"/>
  <c r="S171" i="11"/>
  <c r="D171" i="11"/>
  <c r="Y169" i="11"/>
  <c r="BC171" i="11"/>
  <c r="AW171" i="11"/>
  <c r="AX171" i="11" s="1"/>
  <c r="C171" i="11"/>
  <c r="M171" i="11"/>
  <c r="K171" i="11"/>
  <c r="R173" i="11" l="1"/>
  <c r="N173" i="11"/>
  <c r="L173" i="11"/>
  <c r="I173" i="11"/>
  <c r="G173" i="11"/>
  <c r="AU173" i="11" s="1"/>
  <c r="E173" i="11"/>
  <c r="A174" i="11"/>
  <c r="Q173" i="11"/>
  <c r="O173" i="11"/>
  <c r="H173" i="11"/>
  <c r="F173" i="11"/>
  <c r="B173" i="11"/>
  <c r="BD173" i="11" s="1"/>
  <c r="M172" i="11"/>
  <c r="K172" i="11"/>
  <c r="AW172" i="11"/>
  <c r="AX172" i="11" s="1"/>
  <c r="C172" i="11"/>
  <c r="AZ172" i="11"/>
  <c r="Y172" i="11"/>
  <c r="S172" i="11"/>
  <c r="D172" i="11"/>
  <c r="AY172" i="11"/>
  <c r="BA172" i="11" s="1"/>
  <c r="T172" i="11"/>
  <c r="W172" i="11" s="1"/>
  <c r="U173" i="11" s="1"/>
  <c r="P172" i="11"/>
  <c r="A175" i="11" l="1"/>
  <c r="Q174" i="11"/>
  <c r="O174" i="11"/>
  <c r="H174" i="11"/>
  <c r="F174" i="11"/>
  <c r="B174" i="11"/>
  <c r="BD174" i="11" s="1"/>
  <c r="R174" i="11"/>
  <c r="N174" i="11"/>
  <c r="L174" i="11"/>
  <c r="I174" i="11"/>
  <c r="G174" i="11"/>
  <c r="AU174" i="11" s="1"/>
  <c r="AV174" i="11" s="1"/>
  <c r="E174" i="11"/>
  <c r="BC174" i="11" s="1"/>
  <c r="AV173" i="11"/>
  <c r="AY173" i="11" s="1"/>
  <c r="BA173" i="11" s="1"/>
  <c r="T173" i="11"/>
  <c r="W173" i="11" s="1"/>
  <c r="U174" i="11" s="1"/>
  <c r="P173" i="11"/>
  <c r="AZ173" i="11"/>
  <c r="Y173" i="11"/>
  <c r="S173" i="11"/>
  <c r="D173" i="11"/>
  <c r="BC173" i="11"/>
  <c r="C173" i="11"/>
  <c r="M173" i="11"/>
  <c r="K173" i="11"/>
  <c r="R175" i="11" l="1"/>
  <c r="N175" i="11"/>
  <c r="L175" i="11"/>
  <c r="I175" i="11"/>
  <c r="G175" i="11"/>
  <c r="AU175" i="11" s="1"/>
  <c r="E175" i="11"/>
  <c r="A176" i="11"/>
  <c r="Q175" i="11"/>
  <c r="O175" i="11"/>
  <c r="H175" i="11"/>
  <c r="F175" i="11"/>
  <c r="B175" i="11"/>
  <c r="BD175" i="11" s="1"/>
  <c r="AW173" i="11"/>
  <c r="AX173" i="11" s="1"/>
  <c r="M174" i="11"/>
  <c r="K174" i="11"/>
  <c r="AW174" i="11"/>
  <c r="C174" i="11"/>
  <c r="AZ174" i="11"/>
  <c r="Y174" i="11"/>
  <c r="S174" i="11"/>
  <c r="D174" i="11"/>
  <c r="AY174" i="11"/>
  <c r="BA174" i="11" s="1"/>
  <c r="T174" i="11"/>
  <c r="W174" i="11" s="1"/>
  <c r="U175" i="11" s="1"/>
  <c r="P174" i="11"/>
  <c r="A177" i="11" l="1"/>
  <c r="Q176" i="11"/>
  <c r="O176" i="11"/>
  <c r="H176" i="11"/>
  <c r="F176" i="11"/>
  <c r="B176" i="11"/>
  <c r="BD176" i="11" s="1"/>
  <c r="R176" i="11"/>
  <c r="N176" i="11"/>
  <c r="L176" i="11"/>
  <c r="I176" i="11"/>
  <c r="G176" i="11"/>
  <c r="AU176" i="11" s="1"/>
  <c r="AV176" i="11" s="1"/>
  <c r="E176" i="11"/>
  <c r="BC176" i="11" s="1"/>
  <c r="AV175" i="11"/>
  <c r="AX174" i="11"/>
  <c r="AY175" i="11"/>
  <c r="BA175" i="11" s="1"/>
  <c r="T175" i="11"/>
  <c r="W175" i="11" s="1"/>
  <c r="U176" i="11" s="1"/>
  <c r="P175" i="11"/>
  <c r="AZ175" i="11"/>
  <c r="Y175" i="11"/>
  <c r="S175" i="11"/>
  <c r="D175" i="11"/>
  <c r="BC175" i="11"/>
  <c r="AW175" i="11"/>
  <c r="C175" i="11"/>
  <c r="M175" i="11"/>
  <c r="K175" i="11"/>
  <c r="AX175" i="11" l="1"/>
  <c r="R177" i="11"/>
  <c r="N177" i="11"/>
  <c r="L177" i="11"/>
  <c r="I177" i="11"/>
  <c r="G177" i="11"/>
  <c r="AU177" i="11" s="1"/>
  <c r="E177" i="11"/>
  <c r="A178" i="11"/>
  <c r="Q177" i="11"/>
  <c r="O177" i="11"/>
  <c r="H177" i="11"/>
  <c r="F177" i="11"/>
  <c r="B177" i="11"/>
  <c r="BD177" i="11" s="1"/>
  <c r="M176" i="11"/>
  <c r="K176" i="11"/>
  <c r="AW176" i="11"/>
  <c r="C176" i="11"/>
  <c r="AZ176" i="11"/>
  <c r="Y176" i="11"/>
  <c r="S176" i="11"/>
  <c r="D176" i="11"/>
  <c r="AY176" i="11"/>
  <c r="BA176" i="11" s="1"/>
  <c r="T176" i="11"/>
  <c r="W176" i="11" s="1"/>
  <c r="U177" i="11" s="1"/>
  <c r="P176" i="11"/>
  <c r="T177" i="11" l="1"/>
  <c r="W177" i="11" s="1"/>
  <c r="U178" i="11" s="1"/>
  <c r="P177" i="11"/>
  <c r="AZ177" i="11"/>
  <c r="Y177" i="11"/>
  <c r="S177" i="11"/>
  <c r="D177" i="11"/>
  <c r="BC177" i="11"/>
  <c r="C177" i="11"/>
  <c r="M177" i="11"/>
  <c r="K177" i="11"/>
  <c r="AX176" i="11"/>
  <c r="A179" i="11"/>
  <c r="Q178" i="11"/>
  <c r="O178" i="11"/>
  <c r="H178" i="11"/>
  <c r="F178" i="11"/>
  <c r="B178" i="11"/>
  <c r="BD178" i="11" s="1"/>
  <c r="R178" i="11"/>
  <c r="N178" i="11"/>
  <c r="L178" i="11"/>
  <c r="I178" i="11"/>
  <c r="G178" i="11"/>
  <c r="AU178" i="11" s="1"/>
  <c r="AV178" i="11" s="1"/>
  <c r="E178" i="11"/>
  <c r="BC178" i="11" s="1"/>
  <c r="AV177" i="11"/>
  <c r="AY177" i="11" s="1"/>
  <c r="BA177" i="11" s="1"/>
  <c r="AW177" i="11" l="1"/>
  <c r="AX177" i="11" s="1"/>
  <c r="M178" i="11"/>
  <c r="K178" i="11"/>
  <c r="AW178" i="11"/>
  <c r="C178" i="11"/>
  <c r="AZ178" i="11"/>
  <c r="Y178" i="11"/>
  <c r="S178" i="11"/>
  <c r="D178" i="11"/>
  <c r="AY178" i="11"/>
  <c r="BA178" i="11" s="1"/>
  <c r="T178" i="11"/>
  <c r="W178" i="11" s="1"/>
  <c r="U179" i="11" s="1"/>
  <c r="P178" i="11"/>
  <c r="R179" i="11"/>
  <c r="N179" i="11"/>
  <c r="L179" i="11"/>
  <c r="I179" i="11"/>
  <c r="G179" i="11"/>
  <c r="AU179" i="11" s="1"/>
  <c r="E179" i="11"/>
  <c r="A180" i="11"/>
  <c r="Q179" i="11"/>
  <c r="O179" i="11"/>
  <c r="H179" i="11"/>
  <c r="F179" i="11"/>
  <c r="B179" i="11"/>
  <c r="BD179" i="11" s="1"/>
  <c r="A181" i="11" l="1"/>
  <c r="Q180" i="11"/>
  <c r="O180" i="11"/>
  <c r="H180" i="11"/>
  <c r="F180" i="11"/>
  <c r="B180" i="11"/>
  <c r="BD180" i="11" s="1"/>
  <c r="R180" i="11"/>
  <c r="N180" i="11"/>
  <c r="L180" i="11"/>
  <c r="I180" i="11"/>
  <c r="G180" i="11"/>
  <c r="AU180" i="11" s="1"/>
  <c r="AV180" i="11" s="1"/>
  <c r="E180" i="11"/>
  <c r="BC180" i="11" s="1"/>
  <c r="AV179" i="11"/>
  <c r="AY179" i="11" s="1"/>
  <c r="BA179" i="11" s="1"/>
  <c r="T179" i="11"/>
  <c r="W179" i="11" s="1"/>
  <c r="U180" i="11" s="1"/>
  <c r="P179" i="11"/>
  <c r="AZ179" i="11"/>
  <c r="S179" i="11"/>
  <c r="D179" i="11"/>
  <c r="BC179" i="11"/>
  <c r="C179" i="11"/>
  <c r="M179" i="11"/>
  <c r="K179" i="11"/>
  <c r="AX178" i="11"/>
  <c r="AW179" i="11" l="1"/>
  <c r="AX179" i="11" s="1"/>
  <c r="R181" i="11"/>
  <c r="N181" i="11"/>
  <c r="L181" i="11"/>
  <c r="I181" i="11"/>
  <c r="G181" i="11"/>
  <c r="AU181" i="11" s="1"/>
  <c r="E181" i="11"/>
  <c r="A182" i="11"/>
  <c r="Q181" i="11"/>
  <c r="O181" i="11"/>
  <c r="H181" i="11"/>
  <c r="F181" i="11"/>
  <c r="B181" i="11"/>
  <c r="BD181" i="11" s="1"/>
  <c r="M180" i="11"/>
  <c r="K180" i="11"/>
  <c r="AW180" i="11"/>
  <c r="C180" i="11"/>
  <c r="AZ180" i="11"/>
  <c r="Y180" i="11"/>
  <c r="S180" i="11"/>
  <c r="D180" i="11"/>
  <c r="AY180" i="11"/>
  <c r="BA180" i="11" s="1"/>
  <c r="T180" i="11"/>
  <c r="W180" i="11" s="1"/>
  <c r="U181" i="11" s="1"/>
  <c r="P180" i="11"/>
  <c r="T181" i="11" l="1"/>
  <c r="W181" i="11" s="1"/>
  <c r="U182" i="11" s="1"/>
  <c r="P181" i="11"/>
  <c r="AZ181" i="11"/>
  <c r="Y181" i="11"/>
  <c r="S181" i="11"/>
  <c r="D181" i="11"/>
  <c r="Y179" i="11"/>
  <c r="BC181" i="11"/>
  <c r="C181" i="11"/>
  <c r="M181" i="11"/>
  <c r="K181" i="11"/>
  <c r="AX180" i="11"/>
  <c r="A183" i="11"/>
  <c r="Q182" i="11"/>
  <c r="O182" i="11"/>
  <c r="H182" i="11"/>
  <c r="F182" i="11"/>
  <c r="B182" i="11"/>
  <c r="BD182" i="11" s="1"/>
  <c r="R182" i="11"/>
  <c r="N182" i="11"/>
  <c r="L182" i="11"/>
  <c r="I182" i="11"/>
  <c r="G182" i="11"/>
  <c r="AU182" i="11" s="1"/>
  <c r="AV182" i="11" s="1"/>
  <c r="E182" i="11"/>
  <c r="BC182" i="11" s="1"/>
  <c r="AV181" i="11"/>
  <c r="AW181" i="11" s="1"/>
  <c r="AX181" i="11" l="1"/>
  <c r="M182" i="11"/>
  <c r="K182" i="11"/>
  <c r="AW182" i="11"/>
  <c r="C182" i="11"/>
  <c r="AZ182" i="11"/>
  <c r="Y182" i="11"/>
  <c r="S182" i="11"/>
  <c r="D182" i="11"/>
  <c r="AY182" i="11"/>
  <c r="BA182" i="11" s="1"/>
  <c r="T182" i="11"/>
  <c r="W182" i="11" s="1"/>
  <c r="U183" i="11" s="1"/>
  <c r="P182" i="11"/>
  <c r="R183" i="11"/>
  <c r="N183" i="11"/>
  <c r="L183" i="11"/>
  <c r="I183" i="11"/>
  <c r="G183" i="11"/>
  <c r="AU183" i="11" s="1"/>
  <c r="E183" i="11"/>
  <c r="A184" i="11"/>
  <c r="Q183" i="11"/>
  <c r="O183" i="11"/>
  <c r="H183" i="11"/>
  <c r="F183" i="11"/>
  <c r="B183" i="11"/>
  <c r="BD183" i="11" s="1"/>
  <c r="AY181" i="11"/>
  <c r="BA181" i="11" s="1"/>
  <c r="AX182" i="11" l="1"/>
  <c r="T183" i="11"/>
  <c r="W183" i="11" s="1"/>
  <c r="U184" i="11" s="1"/>
  <c r="P183" i="11"/>
  <c r="AZ183" i="11"/>
  <c r="Y183" i="11"/>
  <c r="S183" i="11"/>
  <c r="D183" i="11"/>
  <c r="BC183" i="11"/>
  <c r="C183" i="11"/>
  <c r="M183" i="11"/>
  <c r="K183" i="11"/>
  <c r="A185" i="11"/>
  <c r="Q184" i="11"/>
  <c r="O184" i="11"/>
  <c r="H184" i="11"/>
  <c r="F184" i="11"/>
  <c r="B184" i="11"/>
  <c r="BD184" i="11" s="1"/>
  <c r="R184" i="11"/>
  <c r="N184" i="11"/>
  <c r="L184" i="11"/>
  <c r="I184" i="11"/>
  <c r="G184" i="11"/>
  <c r="AU184" i="11" s="1"/>
  <c r="AV184" i="11" s="1"/>
  <c r="E184" i="11"/>
  <c r="BC184" i="11" s="1"/>
  <c r="AV183" i="11"/>
  <c r="AY183" i="11" s="1"/>
  <c r="BA183" i="11" s="1"/>
  <c r="M184" i="11" l="1"/>
  <c r="K184" i="11"/>
  <c r="AW184" i="11"/>
  <c r="C184" i="11"/>
  <c r="AZ184" i="11"/>
  <c r="Y184" i="11"/>
  <c r="S184" i="11"/>
  <c r="D184" i="11"/>
  <c r="AY184" i="11"/>
  <c r="BA184" i="11" s="1"/>
  <c r="T184" i="11"/>
  <c r="W184" i="11" s="1"/>
  <c r="U185" i="11" s="1"/>
  <c r="P184" i="11"/>
  <c r="R185" i="11"/>
  <c r="N185" i="11"/>
  <c r="L185" i="11"/>
  <c r="I185" i="11"/>
  <c r="G185" i="11"/>
  <c r="AU185" i="11" s="1"/>
  <c r="E185" i="11"/>
  <c r="A186" i="11"/>
  <c r="Q185" i="11"/>
  <c r="O185" i="11"/>
  <c r="H185" i="11"/>
  <c r="F185" i="11"/>
  <c r="B185" i="11"/>
  <c r="BD185" i="11" s="1"/>
  <c r="AW183" i="11"/>
  <c r="AX183" i="11" s="1"/>
  <c r="T185" i="11" l="1"/>
  <c r="W185" i="11" s="1"/>
  <c r="U186" i="11" s="1"/>
  <c r="P185" i="11"/>
  <c r="AZ185" i="11"/>
  <c r="Y185" i="11"/>
  <c r="S185" i="11"/>
  <c r="D185" i="11"/>
  <c r="BC185" i="11"/>
  <c r="C185" i="11"/>
  <c r="M185" i="11"/>
  <c r="K185" i="11"/>
  <c r="AX184" i="11"/>
  <c r="A187" i="11"/>
  <c r="Q186" i="11"/>
  <c r="O186" i="11"/>
  <c r="H186" i="11"/>
  <c r="F186" i="11"/>
  <c r="B186" i="11"/>
  <c r="BD186" i="11" s="1"/>
  <c r="R186" i="11"/>
  <c r="N186" i="11"/>
  <c r="L186" i="11"/>
  <c r="I186" i="11"/>
  <c r="G186" i="11"/>
  <c r="AU186" i="11" s="1"/>
  <c r="AV186" i="11" s="1"/>
  <c r="E186" i="11"/>
  <c r="BC186" i="11" s="1"/>
  <c r="AV185" i="11"/>
  <c r="AY185" i="11" s="1"/>
  <c r="BA185" i="11" s="1"/>
  <c r="AW185" i="11" l="1"/>
  <c r="AX185" i="11" s="1"/>
  <c r="M186" i="11"/>
  <c r="K186" i="11"/>
  <c r="AW186" i="11"/>
  <c r="C186" i="11"/>
  <c r="AZ186" i="11"/>
  <c r="Y186" i="11"/>
  <c r="S186" i="11"/>
  <c r="D186" i="11"/>
  <c r="AY186" i="11"/>
  <c r="BA186" i="11" s="1"/>
  <c r="T186" i="11"/>
  <c r="W186" i="11" s="1"/>
  <c r="U187" i="11" s="1"/>
  <c r="P186" i="11"/>
  <c r="R187" i="11"/>
  <c r="N187" i="11"/>
  <c r="L187" i="11"/>
  <c r="I187" i="11"/>
  <c r="G187" i="11"/>
  <c r="AU187" i="11" s="1"/>
  <c r="E187" i="11"/>
  <c r="A188" i="11"/>
  <c r="Q187" i="11"/>
  <c r="O187" i="11"/>
  <c r="H187" i="11"/>
  <c r="F187" i="11"/>
  <c r="B187" i="11"/>
  <c r="BD187" i="11" s="1"/>
  <c r="A189" i="11" l="1"/>
  <c r="Q188" i="11"/>
  <c r="O188" i="11"/>
  <c r="H188" i="11"/>
  <c r="F188" i="11"/>
  <c r="B188" i="11"/>
  <c r="BD188" i="11" s="1"/>
  <c r="R188" i="11"/>
  <c r="N188" i="11"/>
  <c r="L188" i="11"/>
  <c r="I188" i="11"/>
  <c r="G188" i="11"/>
  <c r="AU188" i="11" s="1"/>
  <c r="AV188" i="11" s="1"/>
  <c r="E188" i="11"/>
  <c r="BC188" i="11" s="1"/>
  <c r="AV187" i="11"/>
  <c r="AY187" i="11" s="1"/>
  <c r="BA187" i="11" s="1"/>
  <c r="T187" i="11"/>
  <c r="W187" i="11" s="1"/>
  <c r="U188" i="11" s="1"/>
  <c r="P187" i="11"/>
  <c r="AZ187" i="11"/>
  <c r="Y187" i="11"/>
  <c r="S187" i="11"/>
  <c r="D187" i="11"/>
  <c r="BC187" i="11"/>
  <c r="C187" i="11"/>
  <c r="M187" i="11"/>
  <c r="K187" i="11"/>
  <c r="AX186" i="11"/>
  <c r="R189" i="11" l="1"/>
  <c r="N189" i="11"/>
  <c r="L189" i="11"/>
  <c r="I189" i="11"/>
  <c r="G189" i="11"/>
  <c r="AU189" i="11" s="1"/>
  <c r="E189" i="11"/>
  <c r="A190" i="11"/>
  <c r="Q189" i="11"/>
  <c r="O189" i="11"/>
  <c r="H189" i="11"/>
  <c r="F189" i="11"/>
  <c r="B189" i="11"/>
  <c r="BD189" i="11" s="1"/>
  <c r="AW187" i="11"/>
  <c r="AX187" i="11" s="1"/>
  <c r="M188" i="11"/>
  <c r="K188" i="11"/>
  <c r="AW188" i="11"/>
  <c r="C188" i="11"/>
  <c r="AZ188" i="11"/>
  <c r="Y188" i="11"/>
  <c r="S188" i="11"/>
  <c r="D188" i="11"/>
  <c r="AY188" i="11"/>
  <c r="BA188" i="11" s="1"/>
  <c r="T188" i="11"/>
  <c r="W188" i="11" s="1"/>
  <c r="U189" i="11" s="1"/>
  <c r="P188" i="11"/>
  <c r="A191" i="11" l="1"/>
  <c r="Q190" i="11"/>
  <c r="O190" i="11"/>
  <c r="H190" i="11"/>
  <c r="F190" i="11"/>
  <c r="B190" i="11"/>
  <c r="BD190" i="11" s="1"/>
  <c r="R190" i="11"/>
  <c r="N190" i="11"/>
  <c r="L190" i="11"/>
  <c r="I190" i="11"/>
  <c r="G190" i="11"/>
  <c r="AU190" i="11" s="1"/>
  <c r="AV190" i="11" s="1"/>
  <c r="E190" i="11"/>
  <c r="BC190" i="11" s="1"/>
  <c r="AV189" i="11"/>
  <c r="AX188" i="11"/>
  <c r="AY189" i="11"/>
  <c r="BA189" i="11" s="1"/>
  <c r="T189" i="11"/>
  <c r="W189" i="11" s="1"/>
  <c r="U190" i="11" s="1"/>
  <c r="P189" i="11"/>
  <c r="AZ189" i="11"/>
  <c r="S189" i="11"/>
  <c r="D189" i="11"/>
  <c r="BC189" i="11"/>
  <c r="AW189" i="11"/>
  <c r="AX189" i="11" s="1"/>
  <c r="C189" i="11"/>
  <c r="M189" i="11"/>
  <c r="K189" i="11"/>
  <c r="M190" i="11" l="1"/>
  <c r="K190" i="11"/>
  <c r="AW190" i="11"/>
  <c r="AX190" i="11" s="1"/>
  <c r="C190" i="11"/>
  <c r="AZ190" i="11"/>
  <c r="Y190" i="11"/>
  <c r="S190" i="11"/>
  <c r="D190" i="11"/>
  <c r="AY190" i="11"/>
  <c r="BA190" i="11" s="1"/>
  <c r="T190" i="11"/>
  <c r="W190" i="11" s="1"/>
  <c r="U191" i="11" s="1"/>
  <c r="P190" i="11"/>
  <c r="R191" i="11"/>
  <c r="N191" i="11"/>
  <c r="L191" i="11"/>
  <c r="I191" i="11"/>
  <c r="G191" i="11"/>
  <c r="AU191" i="11" s="1"/>
  <c r="E191" i="11"/>
  <c r="A192" i="11"/>
  <c r="Q191" i="11"/>
  <c r="O191" i="11"/>
  <c r="H191" i="11"/>
  <c r="F191" i="11"/>
  <c r="B191" i="11"/>
  <c r="BD191" i="11" s="1"/>
  <c r="T191" i="11" l="1"/>
  <c r="W191" i="11" s="1"/>
  <c r="U192" i="11" s="1"/>
  <c r="P191" i="11"/>
  <c r="AZ191" i="11"/>
  <c r="Y191" i="11"/>
  <c r="S191" i="11"/>
  <c r="D191" i="11"/>
  <c r="Y189" i="11"/>
  <c r="BC191" i="11"/>
  <c r="C191" i="11"/>
  <c r="M191" i="11"/>
  <c r="K191" i="11"/>
  <c r="A193" i="11"/>
  <c r="Q192" i="11"/>
  <c r="O192" i="11"/>
  <c r="H192" i="11"/>
  <c r="F192" i="11"/>
  <c r="B192" i="11"/>
  <c r="BD192" i="11" s="1"/>
  <c r="R192" i="11"/>
  <c r="N192" i="11"/>
  <c r="L192" i="11"/>
  <c r="I192" i="11"/>
  <c r="G192" i="11"/>
  <c r="AU192" i="11" s="1"/>
  <c r="AV192" i="11" s="1"/>
  <c r="E192" i="11"/>
  <c r="BC192" i="11" s="1"/>
  <c r="AV191" i="11"/>
  <c r="AW191" i="11" s="1"/>
  <c r="AX191" i="11" s="1"/>
  <c r="M192" i="11" l="1"/>
  <c r="K192" i="11"/>
  <c r="AW192" i="11"/>
  <c r="C192" i="11"/>
  <c r="AZ192" i="11"/>
  <c r="Y192" i="11"/>
  <c r="S192" i="11"/>
  <c r="D192" i="11"/>
  <c r="AY192" i="11"/>
  <c r="BA192" i="11" s="1"/>
  <c r="T192" i="11"/>
  <c r="W192" i="11" s="1"/>
  <c r="U193" i="11" s="1"/>
  <c r="P192" i="11"/>
  <c r="AY191" i="11"/>
  <c r="BA191" i="11" s="1"/>
  <c r="R193" i="11"/>
  <c r="N193" i="11"/>
  <c r="L193" i="11"/>
  <c r="I193" i="11"/>
  <c r="G193" i="11"/>
  <c r="AU193" i="11" s="1"/>
  <c r="E193" i="11"/>
  <c r="A194" i="11"/>
  <c r="Q193" i="11"/>
  <c r="O193" i="11"/>
  <c r="H193" i="11"/>
  <c r="F193" i="11"/>
  <c r="B193" i="11"/>
  <c r="BD193" i="11" s="1"/>
  <c r="AX192" i="11" l="1"/>
  <c r="A195" i="11"/>
  <c r="Q194" i="11"/>
  <c r="O194" i="11"/>
  <c r="H194" i="11"/>
  <c r="F194" i="11"/>
  <c r="B194" i="11"/>
  <c r="BD194" i="11" s="1"/>
  <c r="R194" i="11"/>
  <c r="N194" i="11"/>
  <c r="L194" i="11"/>
  <c r="I194" i="11"/>
  <c r="G194" i="11"/>
  <c r="AU194" i="11" s="1"/>
  <c r="AV194" i="11" s="1"/>
  <c r="E194" i="11"/>
  <c r="BC194" i="11" s="1"/>
  <c r="AV193" i="11"/>
  <c r="AY193" i="11" s="1"/>
  <c r="BA193" i="11" s="1"/>
  <c r="T193" i="11"/>
  <c r="W193" i="11" s="1"/>
  <c r="U194" i="11" s="1"/>
  <c r="P193" i="11"/>
  <c r="AZ193" i="11"/>
  <c r="Y193" i="11"/>
  <c r="S193" i="11"/>
  <c r="D193" i="11"/>
  <c r="BC193" i="11"/>
  <c r="C193" i="11"/>
  <c r="M193" i="11"/>
  <c r="K193" i="11"/>
  <c r="R195" i="11" l="1"/>
  <c r="N195" i="11"/>
  <c r="L195" i="11"/>
  <c r="I195" i="11"/>
  <c r="G195" i="11"/>
  <c r="AU195" i="11" s="1"/>
  <c r="E195" i="11"/>
  <c r="A196" i="11"/>
  <c r="Q195" i="11"/>
  <c r="O195" i="11"/>
  <c r="H195" i="11"/>
  <c r="F195" i="11"/>
  <c r="B195" i="11"/>
  <c r="BD195" i="11" s="1"/>
  <c r="AW193" i="11"/>
  <c r="AX193" i="11" s="1"/>
  <c r="M194" i="11"/>
  <c r="K194" i="11"/>
  <c r="AW194" i="11"/>
  <c r="C194" i="11"/>
  <c r="AZ194" i="11"/>
  <c r="Y194" i="11"/>
  <c r="S194" i="11"/>
  <c r="D194" i="11"/>
  <c r="AY194" i="11"/>
  <c r="BA194" i="11" s="1"/>
  <c r="T194" i="11"/>
  <c r="W194" i="11" s="1"/>
  <c r="U195" i="11" s="1"/>
  <c r="P194" i="11"/>
  <c r="A197" i="11" l="1"/>
  <c r="Q196" i="11"/>
  <c r="O196" i="11"/>
  <c r="H196" i="11"/>
  <c r="F196" i="11"/>
  <c r="B196" i="11"/>
  <c r="BD196" i="11" s="1"/>
  <c r="R196" i="11"/>
  <c r="N196" i="11"/>
  <c r="L196" i="11"/>
  <c r="I196" i="11"/>
  <c r="G196" i="11"/>
  <c r="AU196" i="11" s="1"/>
  <c r="AV196" i="11" s="1"/>
  <c r="E196" i="11"/>
  <c r="BC196" i="11" s="1"/>
  <c r="AV195" i="11"/>
  <c r="AX194" i="11"/>
  <c r="AY195" i="11"/>
  <c r="BA195" i="11" s="1"/>
  <c r="T195" i="11"/>
  <c r="W195" i="11" s="1"/>
  <c r="U196" i="11" s="1"/>
  <c r="P195" i="11"/>
  <c r="AZ195" i="11"/>
  <c r="Y195" i="11"/>
  <c r="S195" i="11"/>
  <c r="D195" i="11"/>
  <c r="BC195" i="11"/>
  <c r="AW195" i="11"/>
  <c r="C195" i="11"/>
  <c r="M195" i="11"/>
  <c r="K195" i="11"/>
  <c r="AX195" i="11" l="1"/>
  <c r="R197" i="11"/>
  <c r="N197" i="11"/>
  <c r="L197" i="11"/>
  <c r="I197" i="11"/>
  <c r="G197" i="11"/>
  <c r="AU197" i="11" s="1"/>
  <c r="E197" i="11"/>
  <c r="A198" i="11"/>
  <c r="Q197" i="11"/>
  <c r="O197" i="11"/>
  <c r="H197" i="11"/>
  <c r="F197" i="11"/>
  <c r="B197" i="11"/>
  <c r="BD197" i="11" s="1"/>
  <c r="M196" i="11"/>
  <c r="K196" i="11"/>
  <c r="AW196" i="11"/>
  <c r="C196" i="11"/>
  <c r="AZ196" i="11"/>
  <c r="Y196" i="11"/>
  <c r="S196" i="11"/>
  <c r="D196" i="11"/>
  <c r="AY196" i="11"/>
  <c r="BA196" i="11" s="1"/>
  <c r="T196" i="11"/>
  <c r="W196" i="11" s="1"/>
  <c r="U197" i="11" s="1"/>
  <c r="P196" i="11"/>
  <c r="AX196" i="11" l="1"/>
  <c r="A199" i="11"/>
  <c r="Q198" i="11"/>
  <c r="O198" i="11"/>
  <c r="H198" i="11"/>
  <c r="F198" i="11"/>
  <c r="B198" i="11"/>
  <c r="BD198" i="11" s="1"/>
  <c r="R198" i="11"/>
  <c r="N198" i="11"/>
  <c r="L198" i="11"/>
  <c r="I198" i="11"/>
  <c r="G198" i="11"/>
  <c r="AU198" i="11" s="1"/>
  <c r="AV198" i="11" s="1"/>
  <c r="E198" i="11"/>
  <c r="BC198" i="11" s="1"/>
  <c r="AV197" i="11"/>
  <c r="AY197" i="11"/>
  <c r="BA197" i="11" s="1"/>
  <c r="T197" i="11"/>
  <c r="W197" i="11" s="1"/>
  <c r="U198" i="11" s="1"/>
  <c r="P197" i="11"/>
  <c r="AZ197" i="11"/>
  <c r="Y197" i="11"/>
  <c r="S197" i="11"/>
  <c r="D197" i="11"/>
  <c r="BC197" i="11"/>
  <c r="AW197" i="11"/>
  <c r="AX197" i="11" s="1"/>
  <c r="C197" i="11"/>
  <c r="M197" i="11"/>
  <c r="K197" i="11"/>
  <c r="R199" i="11" l="1"/>
  <c r="N199" i="11"/>
  <c r="L199" i="11"/>
  <c r="I199" i="11"/>
  <c r="G199" i="11"/>
  <c r="AU199" i="11" s="1"/>
  <c r="E199" i="11"/>
  <c r="A200" i="11"/>
  <c r="Q199" i="11"/>
  <c r="O199" i="11"/>
  <c r="H199" i="11"/>
  <c r="F199" i="11"/>
  <c r="B199" i="11"/>
  <c r="BD199" i="11" s="1"/>
  <c r="M198" i="11"/>
  <c r="K198" i="11"/>
  <c r="AW198" i="11"/>
  <c r="AX198" i="11" s="1"/>
  <c r="C198" i="11"/>
  <c r="AZ198" i="11"/>
  <c r="Y198" i="11"/>
  <c r="S198" i="11"/>
  <c r="D198" i="11"/>
  <c r="AY198" i="11"/>
  <c r="BA198" i="11" s="1"/>
  <c r="T198" i="11"/>
  <c r="W198" i="11" s="1"/>
  <c r="U199" i="11" s="1"/>
  <c r="P198" i="11"/>
  <c r="A201" i="11" l="1"/>
  <c r="Q200" i="11"/>
  <c r="O200" i="11"/>
  <c r="H200" i="11"/>
  <c r="F200" i="11"/>
  <c r="B200" i="11"/>
  <c r="BD200" i="11" s="1"/>
  <c r="R200" i="11"/>
  <c r="N200" i="11"/>
  <c r="L200" i="11"/>
  <c r="I200" i="11"/>
  <c r="G200" i="11"/>
  <c r="AU200" i="11" s="1"/>
  <c r="AV200" i="11" s="1"/>
  <c r="E200" i="11"/>
  <c r="BC200" i="11" s="1"/>
  <c r="AV199" i="11"/>
  <c r="AY199" i="11" s="1"/>
  <c r="BA199" i="11" s="1"/>
  <c r="T199" i="11"/>
  <c r="W199" i="11" s="1"/>
  <c r="U200" i="11" s="1"/>
  <c r="P199" i="11"/>
  <c r="AZ199" i="11"/>
  <c r="S199" i="11"/>
  <c r="D199" i="11"/>
  <c r="BC199" i="11"/>
  <c r="C199" i="11"/>
  <c r="M199" i="11"/>
  <c r="K199" i="11"/>
  <c r="AW199" i="11" l="1"/>
  <c r="AX199" i="11" s="1"/>
  <c r="A202" i="11"/>
  <c r="R201" i="11"/>
  <c r="N201" i="11"/>
  <c r="L201" i="11"/>
  <c r="I201" i="11"/>
  <c r="G201" i="11"/>
  <c r="AU201" i="11" s="1"/>
  <c r="E201" i="11"/>
  <c r="Q201" i="11"/>
  <c r="O201" i="11"/>
  <c r="H201" i="11"/>
  <c r="F201" i="11"/>
  <c r="B201" i="11"/>
  <c r="BD201" i="11" s="1"/>
  <c r="M200" i="11"/>
  <c r="K200" i="11"/>
  <c r="AW200" i="11"/>
  <c r="C200" i="11"/>
  <c r="AZ200" i="11"/>
  <c r="Y200" i="11"/>
  <c r="S200" i="11"/>
  <c r="D200" i="11"/>
  <c r="AY200" i="11"/>
  <c r="BA200" i="11" s="1"/>
  <c r="T200" i="11"/>
  <c r="W200" i="11" s="1"/>
  <c r="U201" i="11" s="1"/>
  <c r="P200" i="11"/>
  <c r="AX200" i="11" l="1"/>
  <c r="BC201" i="11"/>
  <c r="C201" i="11"/>
  <c r="M201" i="11"/>
  <c r="K201" i="11"/>
  <c r="A203" i="11"/>
  <c r="R202" i="11"/>
  <c r="N202" i="11"/>
  <c r="L202" i="11"/>
  <c r="V201" i="11" s="1"/>
  <c r="I202" i="11"/>
  <c r="G202" i="11"/>
  <c r="AU202" i="11" s="1"/>
  <c r="AV202" i="11" s="1"/>
  <c r="E202" i="11"/>
  <c r="Q202" i="11"/>
  <c r="O202" i="11"/>
  <c r="H202" i="11"/>
  <c r="F202" i="11"/>
  <c r="B202" i="11"/>
  <c r="BD202" i="11" s="1"/>
  <c r="AZ201" i="11"/>
  <c r="Y201" i="11"/>
  <c r="T201" i="11"/>
  <c r="P201" i="11"/>
  <c r="S201" i="11"/>
  <c r="D201" i="11"/>
  <c r="Y199" i="11"/>
  <c r="AV201" i="11"/>
  <c r="AY201" i="11" s="1"/>
  <c r="BA201" i="11" s="1"/>
  <c r="W201" i="11" l="1"/>
  <c r="U202" i="11" s="1"/>
  <c r="AZ202" i="11"/>
  <c r="T202" i="11"/>
  <c r="W202" i="11" s="1"/>
  <c r="U203" i="11" s="1"/>
  <c r="P202" i="11"/>
  <c r="AY202" i="11"/>
  <c r="BA202" i="11" s="1"/>
  <c r="Y202" i="11"/>
  <c r="S202" i="11"/>
  <c r="D202" i="11"/>
  <c r="AW201" i="11"/>
  <c r="AX201" i="11" s="1"/>
  <c r="BC202" i="11"/>
  <c r="AE202" i="11"/>
  <c r="C202" i="11"/>
  <c r="AW202" i="11"/>
  <c r="M202" i="11"/>
  <c r="K202" i="11"/>
  <c r="A204" i="11"/>
  <c r="R203" i="11"/>
  <c r="N203" i="11"/>
  <c r="L203" i="11"/>
  <c r="I203" i="11"/>
  <c r="G203" i="11"/>
  <c r="AU203" i="11" s="1"/>
  <c r="AV203" i="11" s="1"/>
  <c r="E203" i="11"/>
  <c r="Q203" i="11"/>
  <c r="O203" i="11"/>
  <c r="H203" i="11"/>
  <c r="F203" i="11"/>
  <c r="B203" i="11"/>
  <c r="BD203" i="11" s="1"/>
  <c r="BC203" i="11" l="1"/>
  <c r="AE203" i="11"/>
  <c r="C203" i="11"/>
  <c r="AW203" i="11"/>
  <c r="M203" i="11"/>
  <c r="K203" i="11"/>
  <c r="A205" i="11"/>
  <c r="R204" i="11"/>
  <c r="N204" i="11"/>
  <c r="L204" i="11"/>
  <c r="I204" i="11"/>
  <c r="G204" i="11"/>
  <c r="AU204" i="11" s="1"/>
  <c r="AV204" i="11" s="1"/>
  <c r="E204" i="11"/>
  <c r="Q204" i="11"/>
  <c r="O204" i="11"/>
  <c r="H204" i="11"/>
  <c r="F204" i="11"/>
  <c r="B204" i="11"/>
  <c r="BD204" i="11" s="1"/>
  <c r="AZ203" i="11"/>
  <c r="T203" i="11"/>
  <c r="W203" i="11" s="1"/>
  <c r="U204" i="11" s="1"/>
  <c r="P203" i="11"/>
  <c r="AY203" i="11"/>
  <c r="BA203" i="11" s="1"/>
  <c r="Y203" i="11"/>
  <c r="S203" i="11"/>
  <c r="D203" i="11"/>
  <c r="AX202" i="11"/>
  <c r="AZ204" i="11" l="1"/>
  <c r="T204" i="11"/>
  <c r="W204" i="11" s="1"/>
  <c r="U205" i="11" s="1"/>
  <c r="P204" i="11"/>
  <c r="AY204" i="11"/>
  <c r="BA204" i="11" s="1"/>
  <c r="Y204" i="11"/>
  <c r="S204" i="11"/>
  <c r="D204" i="11"/>
  <c r="BC204" i="11"/>
  <c r="AE204" i="11"/>
  <c r="C204" i="11"/>
  <c r="AW204" i="11"/>
  <c r="M204" i="11"/>
  <c r="K204" i="11"/>
  <c r="A206" i="11"/>
  <c r="R205" i="11"/>
  <c r="N205" i="11"/>
  <c r="L205" i="11"/>
  <c r="I205" i="11"/>
  <c r="G205" i="11"/>
  <c r="AU205" i="11" s="1"/>
  <c r="E205" i="11"/>
  <c r="BC205" i="11" s="1"/>
  <c r="Q205" i="11"/>
  <c r="O205" i="11"/>
  <c r="H205" i="11"/>
  <c r="F205" i="11"/>
  <c r="B205" i="11"/>
  <c r="BD205" i="11" s="1"/>
  <c r="AX203" i="11"/>
  <c r="AE205" i="11" l="1"/>
  <c r="C205" i="11"/>
  <c r="M205" i="11"/>
  <c r="K205" i="11"/>
  <c r="AZ205" i="11"/>
  <c r="T205" i="11"/>
  <c r="W205" i="11" s="1"/>
  <c r="U206" i="11" s="1"/>
  <c r="P205" i="11"/>
  <c r="Y205" i="11"/>
  <c r="S205" i="11"/>
  <c r="D205" i="11"/>
  <c r="AV205" i="11"/>
  <c r="AW205" i="11" s="1"/>
  <c r="AX204" i="11"/>
  <c r="A207" i="11"/>
  <c r="R206" i="11"/>
  <c r="N206" i="11"/>
  <c r="L206" i="11"/>
  <c r="I206" i="11"/>
  <c r="G206" i="11"/>
  <c r="AU206" i="11" s="1"/>
  <c r="AV206" i="11" s="1"/>
  <c r="E206" i="11"/>
  <c r="Q206" i="11"/>
  <c r="O206" i="11"/>
  <c r="H206" i="11"/>
  <c r="F206" i="11"/>
  <c r="B206" i="11"/>
  <c r="BD206" i="11" s="1"/>
  <c r="AX205" i="11" l="1"/>
  <c r="AZ206" i="11"/>
  <c r="T206" i="11"/>
  <c r="W206" i="11" s="1"/>
  <c r="U207" i="11" s="1"/>
  <c r="P206" i="11"/>
  <c r="AY206" i="11"/>
  <c r="BA206" i="11" s="1"/>
  <c r="Y206" i="11"/>
  <c r="S206" i="11"/>
  <c r="D206" i="11"/>
  <c r="BC206" i="11"/>
  <c r="AE206" i="11"/>
  <c r="C206" i="11"/>
  <c r="AW206" i="11"/>
  <c r="M206" i="11"/>
  <c r="K206" i="11"/>
  <c r="A208" i="11"/>
  <c r="R207" i="11"/>
  <c r="N207" i="11"/>
  <c r="L207" i="11"/>
  <c r="I207" i="11"/>
  <c r="G207" i="11"/>
  <c r="AU207" i="11" s="1"/>
  <c r="E207" i="11"/>
  <c r="Q207" i="11"/>
  <c r="O207" i="11"/>
  <c r="H207" i="11"/>
  <c r="F207" i="11"/>
  <c r="B207" i="11"/>
  <c r="BD207" i="11" s="1"/>
  <c r="AY205" i="11"/>
  <c r="BA205" i="11" s="1"/>
  <c r="BC207" i="11" l="1"/>
  <c r="AE207" i="11"/>
  <c r="C207" i="11"/>
  <c r="M207" i="11"/>
  <c r="K207" i="11"/>
  <c r="AZ207" i="11"/>
  <c r="T207" i="11"/>
  <c r="W207" i="11" s="1"/>
  <c r="U208" i="11" s="1"/>
  <c r="P207" i="11"/>
  <c r="Y207" i="11"/>
  <c r="S207" i="11"/>
  <c r="D207" i="11"/>
  <c r="AV207" i="11"/>
  <c r="AW207" i="11" s="1"/>
  <c r="AX207" i="11" s="1"/>
  <c r="AX206" i="11"/>
  <c r="A209" i="11"/>
  <c r="R208" i="11"/>
  <c r="N208" i="11"/>
  <c r="L208" i="11"/>
  <c r="I208" i="11"/>
  <c r="G208" i="11"/>
  <c r="AU208" i="11" s="1"/>
  <c r="E208" i="11"/>
  <c r="Q208" i="11"/>
  <c r="O208" i="11"/>
  <c r="H208" i="11"/>
  <c r="F208" i="11"/>
  <c r="B208" i="11"/>
  <c r="BD208" i="11" s="1"/>
  <c r="AV208" i="11" l="1"/>
  <c r="AZ208" i="11"/>
  <c r="T208" i="11"/>
  <c r="W208" i="11" s="1"/>
  <c r="U209" i="11" s="1"/>
  <c r="P208" i="11"/>
  <c r="AY208" i="11"/>
  <c r="BA208" i="11" s="1"/>
  <c r="Y208" i="11"/>
  <c r="S208" i="11"/>
  <c r="D208" i="11"/>
  <c r="BC208" i="11"/>
  <c r="AE208" i="11"/>
  <c r="C208" i="11"/>
  <c r="AW208" i="11"/>
  <c r="M208" i="11"/>
  <c r="K208" i="11"/>
  <c r="A210" i="11"/>
  <c r="R209" i="11"/>
  <c r="N209" i="11"/>
  <c r="L209" i="11"/>
  <c r="I209" i="11"/>
  <c r="G209" i="11"/>
  <c r="AU209" i="11" s="1"/>
  <c r="E209" i="11"/>
  <c r="Q209" i="11"/>
  <c r="O209" i="11"/>
  <c r="H209" i="11"/>
  <c r="F209" i="11"/>
  <c r="B209" i="11"/>
  <c r="BD209" i="11" s="1"/>
  <c r="AY207" i="11"/>
  <c r="BA207" i="11" s="1"/>
  <c r="AV209" i="11" l="1"/>
  <c r="AZ209" i="11"/>
  <c r="T209" i="11"/>
  <c r="W209" i="11" s="1"/>
  <c r="U210" i="11" s="1"/>
  <c r="P209" i="11"/>
  <c r="AY209" i="11"/>
  <c r="BA209" i="11" s="1"/>
  <c r="S209" i="11"/>
  <c r="D209" i="11"/>
  <c r="AX208" i="11"/>
  <c r="BC209" i="11"/>
  <c r="C209" i="11"/>
  <c r="AW209" i="11"/>
  <c r="M209" i="11"/>
  <c r="K209" i="11"/>
  <c r="A211" i="11"/>
  <c r="R210" i="11"/>
  <c r="N210" i="11"/>
  <c r="L210" i="11"/>
  <c r="I210" i="11"/>
  <c r="G210" i="11"/>
  <c r="AU210" i="11" s="1"/>
  <c r="E210" i="11"/>
  <c r="BC210" i="11" s="1"/>
  <c r="Q210" i="11"/>
  <c r="O210" i="11"/>
  <c r="H210" i="11"/>
  <c r="F210" i="11"/>
  <c r="B210" i="11"/>
  <c r="BD210" i="11" s="1"/>
  <c r="AE210" i="11" l="1"/>
  <c r="C210" i="11"/>
  <c r="M210" i="11"/>
  <c r="K210" i="11"/>
  <c r="A212" i="11"/>
  <c r="R211" i="11"/>
  <c r="N211" i="11"/>
  <c r="L211" i="11"/>
  <c r="I211" i="11"/>
  <c r="G211" i="11"/>
  <c r="AU211" i="11" s="1"/>
  <c r="E211" i="11"/>
  <c r="Q211" i="11"/>
  <c r="O211" i="11"/>
  <c r="H211" i="11"/>
  <c r="F211" i="11"/>
  <c r="B211" i="11"/>
  <c r="BD211" i="11" s="1"/>
  <c r="AZ210" i="11"/>
  <c r="T210" i="11"/>
  <c r="W210" i="11" s="1"/>
  <c r="U211" i="11" s="1"/>
  <c r="P210" i="11"/>
  <c r="Y210" i="11"/>
  <c r="S210" i="11"/>
  <c r="D210" i="11"/>
  <c r="AV210" i="11"/>
  <c r="AW210" i="11" s="1"/>
  <c r="AX209" i="11"/>
  <c r="AX210" i="11" l="1"/>
  <c r="AY210" i="11"/>
  <c r="BA210" i="11" s="1"/>
  <c r="AZ211" i="11"/>
  <c r="T211" i="11"/>
  <c r="W211" i="11" s="1"/>
  <c r="U212" i="11" s="1"/>
  <c r="P211" i="11"/>
  <c r="Y211" i="11"/>
  <c r="S211" i="11"/>
  <c r="D211" i="11"/>
  <c r="Y209" i="11"/>
  <c r="AV211" i="11"/>
  <c r="AY211" i="11" s="1"/>
  <c r="BA211" i="11" s="1"/>
  <c r="BC211" i="11"/>
  <c r="AE211" i="11"/>
  <c r="C211" i="11"/>
  <c r="AE209" i="11"/>
  <c r="M211" i="11"/>
  <c r="K211" i="11"/>
  <c r="A213" i="11"/>
  <c r="R212" i="11"/>
  <c r="N212" i="11"/>
  <c r="L212" i="11"/>
  <c r="I212" i="11"/>
  <c r="G212" i="11"/>
  <c r="AU212" i="11" s="1"/>
  <c r="E212" i="11"/>
  <c r="Q212" i="11"/>
  <c r="O212" i="11"/>
  <c r="H212" i="11"/>
  <c r="F212" i="11"/>
  <c r="B212" i="11"/>
  <c r="BD212" i="11" s="1"/>
  <c r="AV212" i="11" l="1"/>
  <c r="AW211" i="11"/>
  <c r="AX211" i="11" s="1"/>
  <c r="AZ212" i="11"/>
  <c r="T212" i="11"/>
  <c r="W212" i="11" s="1"/>
  <c r="U213" i="11" s="1"/>
  <c r="P212" i="11"/>
  <c r="AY212" i="11"/>
  <c r="BA212" i="11" s="1"/>
  <c r="Y212" i="11"/>
  <c r="S212" i="11"/>
  <c r="D212" i="11"/>
  <c r="BC212" i="11"/>
  <c r="AE212" i="11"/>
  <c r="C212" i="11"/>
  <c r="AW212" i="11"/>
  <c r="M212" i="11"/>
  <c r="K212" i="11"/>
  <c r="A214" i="11"/>
  <c r="R213" i="11"/>
  <c r="N213" i="11"/>
  <c r="L213" i="11"/>
  <c r="I213" i="11"/>
  <c r="G213" i="11"/>
  <c r="AU213" i="11" s="1"/>
  <c r="E213" i="11"/>
  <c r="Q213" i="11"/>
  <c r="O213" i="11"/>
  <c r="H213" i="11"/>
  <c r="F213" i="11"/>
  <c r="B213" i="11"/>
  <c r="BD213" i="11" s="1"/>
  <c r="AX212" i="11" l="1"/>
  <c r="AV213" i="11"/>
  <c r="AZ213" i="11"/>
  <c r="T213" i="11"/>
  <c r="W213" i="11" s="1"/>
  <c r="U214" i="11" s="1"/>
  <c r="P213" i="11"/>
  <c r="AY213" i="11"/>
  <c r="BA213" i="11" s="1"/>
  <c r="Y213" i="11"/>
  <c r="S213" i="11"/>
  <c r="D213" i="11"/>
  <c r="BC213" i="11"/>
  <c r="AE213" i="11"/>
  <c r="C213" i="11"/>
  <c r="AW213" i="11"/>
  <c r="AX213" i="11" s="1"/>
  <c r="M213" i="11"/>
  <c r="K213" i="11"/>
  <c r="A215" i="11"/>
  <c r="R214" i="11"/>
  <c r="N214" i="11"/>
  <c r="L214" i="11"/>
  <c r="I214" i="11"/>
  <c r="G214" i="11"/>
  <c r="AU214" i="11" s="1"/>
  <c r="AV214" i="11" s="1"/>
  <c r="E214" i="11"/>
  <c r="Q214" i="11"/>
  <c r="O214" i="11"/>
  <c r="H214" i="11"/>
  <c r="F214" i="11"/>
  <c r="B214" i="11"/>
  <c r="BD214" i="11" s="1"/>
  <c r="AZ214" i="11" l="1"/>
  <c r="T214" i="11"/>
  <c r="W214" i="11" s="1"/>
  <c r="U215" i="11" s="1"/>
  <c r="P214" i="11"/>
  <c r="AY214" i="11"/>
  <c r="BA214" i="11" s="1"/>
  <c r="Y214" i="11"/>
  <c r="S214" i="11"/>
  <c r="D214" i="11"/>
  <c r="BC214" i="11"/>
  <c r="AE214" i="11"/>
  <c r="C214" i="11"/>
  <c r="AW214" i="11"/>
  <c r="AX214" i="11" s="1"/>
  <c r="M214" i="11"/>
  <c r="K214" i="11"/>
  <c r="A216" i="11"/>
  <c r="R215" i="11"/>
  <c r="N215" i="11"/>
  <c r="L215" i="11"/>
  <c r="I215" i="11"/>
  <c r="G215" i="11"/>
  <c r="AU215" i="11" s="1"/>
  <c r="AV215" i="11" s="1"/>
  <c r="E215" i="11"/>
  <c r="Q215" i="11"/>
  <c r="O215" i="11"/>
  <c r="H215" i="11"/>
  <c r="F215" i="11"/>
  <c r="B215" i="11"/>
  <c r="BD215" i="11" s="1"/>
  <c r="AZ215" i="11" l="1"/>
  <c r="T215" i="11"/>
  <c r="W215" i="11" s="1"/>
  <c r="U216" i="11" s="1"/>
  <c r="P215" i="11"/>
  <c r="AY215" i="11"/>
  <c r="BA215" i="11" s="1"/>
  <c r="Y215" i="11"/>
  <c r="S215" i="11"/>
  <c r="D215" i="11"/>
  <c r="BC215" i="11"/>
  <c r="AE215" i="11"/>
  <c r="C215" i="11"/>
  <c r="AW215" i="11"/>
  <c r="AX215" i="11" s="1"/>
  <c r="M215" i="11"/>
  <c r="K215" i="11"/>
  <c r="A217" i="11"/>
  <c r="R216" i="11"/>
  <c r="N216" i="11"/>
  <c r="L216" i="11"/>
  <c r="I216" i="11"/>
  <c r="G216" i="11"/>
  <c r="AU216" i="11" s="1"/>
  <c r="AV216" i="11" s="1"/>
  <c r="E216" i="11"/>
  <c r="Q216" i="11"/>
  <c r="O216" i="11"/>
  <c r="H216" i="11"/>
  <c r="F216" i="11"/>
  <c r="B216" i="11"/>
  <c r="BD216" i="11" s="1"/>
  <c r="AZ216" i="11" l="1"/>
  <c r="T216" i="11"/>
  <c r="W216" i="11" s="1"/>
  <c r="U217" i="11" s="1"/>
  <c r="P216" i="11"/>
  <c r="AY216" i="11"/>
  <c r="BA216" i="11" s="1"/>
  <c r="Y216" i="11"/>
  <c r="S216" i="11"/>
  <c r="D216" i="11"/>
  <c r="BC216" i="11"/>
  <c r="AE216" i="11"/>
  <c r="C216" i="11"/>
  <c r="AW216" i="11"/>
  <c r="AX216" i="11" s="1"/>
  <c r="M216" i="11"/>
  <c r="K216" i="11"/>
  <c r="A218" i="11"/>
  <c r="R217" i="11"/>
  <c r="N217" i="11"/>
  <c r="L217" i="11"/>
  <c r="I217" i="11"/>
  <c r="G217" i="11"/>
  <c r="AU217" i="11" s="1"/>
  <c r="AV217" i="11" s="1"/>
  <c r="E217" i="11"/>
  <c r="Q217" i="11"/>
  <c r="O217" i="11"/>
  <c r="H217" i="11"/>
  <c r="F217" i="11"/>
  <c r="B217" i="11"/>
  <c r="BD217" i="11" s="1"/>
  <c r="AZ217" i="11" l="1"/>
  <c r="T217" i="11"/>
  <c r="W217" i="11" s="1"/>
  <c r="U218" i="11" s="1"/>
  <c r="P217" i="11"/>
  <c r="AY217" i="11"/>
  <c r="BA217" i="11" s="1"/>
  <c r="Y217" i="11"/>
  <c r="S217" i="11"/>
  <c r="D217" i="11"/>
  <c r="BC217" i="11"/>
  <c r="AE217" i="11"/>
  <c r="C217" i="11"/>
  <c r="AW217" i="11"/>
  <c r="AX217" i="11" s="1"/>
  <c r="M217" i="11"/>
  <c r="K217" i="11"/>
  <c r="A219" i="11"/>
  <c r="R218" i="11"/>
  <c r="N218" i="11"/>
  <c r="L218" i="11"/>
  <c r="I218" i="11"/>
  <c r="G218" i="11"/>
  <c r="AU218" i="11" s="1"/>
  <c r="AV218" i="11" s="1"/>
  <c r="E218" i="11"/>
  <c r="Q218" i="11"/>
  <c r="O218" i="11"/>
  <c r="H218" i="11"/>
  <c r="F218" i="11"/>
  <c r="B218" i="11"/>
  <c r="BD218" i="11" s="1"/>
  <c r="AZ218" i="11" l="1"/>
  <c r="T218" i="11"/>
  <c r="W218" i="11" s="1"/>
  <c r="U219" i="11" s="1"/>
  <c r="P218" i="11"/>
  <c r="AY218" i="11"/>
  <c r="BA218" i="11" s="1"/>
  <c r="Y218" i="11"/>
  <c r="S218" i="11"/>
  <c r="D218" i="11"/>
  <c r="BC218" i="11"/>
  <c r="AE218" i="11"/>
  <c r="C218" i="11"/>
  <c r="AW218" i="11"/>
  <c r="AX218" i="11" s="1"/>
  <c r="M218" i="11"/>
  <c r="K218" i="11"/>
  <c r="A220" i="11"/>
  <c r="R219" i="11"/>
  <c r="N219" i="11"/>
  <c r="L219" i="11"/>
  <c r="I219" i="11"/>
  <c r="G219" i="11"/>
  <c r="AU219" i="11" s="1"/>
  <c r="E219" i="11"/>
  <c r="Q219" i="11"/>
  <c r="O219" i="11"/>
  <c r="H219" i="11"/>
  <c r="F219" i="11"/>
  <c r="B219" i="11"/>
  <c r="BD219" i="11" s="1"/>
  <c r="AV219" i="11" l="1"/>
  <c r="AZ219" i="11"/>
  <c r="T219" i="11"/>
  <c r="W219" i="11" s="1"/>
  <c r="U220" i="11" s="1"/>
  <c r="P219" i="11"/>
  <c r="AY219" i="11"/>
  <c r="BA219" i="11" s="1"/>
  <c r="S219" i="11"/>
  <c r="D219" i="11"/>
  <c r="BC219" i="11"/>
  <c r="C219" i="11"/>
  <c r="AW219" i="11"/>
  <c r="AX219" i="11" s="1"/>
  <c r="M219" i="11"/>
  <c r="K219" i="11"/>
  <c r="A221" i="11"/>
  <c r="R220" i="11"/>
  <c r="N220" i="11"/>
  <c r="L220" i="11"/>
  <c r="I220" i="11"/>
  <c r="G220" i="11"/>
  <c r="AU220" i="11" s="1"/>
  <c r="AV220" i="11" s="1"/>
  <c r="E220" i="11"/>
  <c r="Q220" i="11"/>
  <c r="O220" i="11"/>
  <c r="H220" i="11"/>
  <c r="F220" i="11"/>
  <c r="B220" i="11"/>
  <c r="BD220" i="11" s="1"/>
  <c r="AZ220" i="11" l="1"/>
  <c r="T220" i="11"/>
  <c r="W220" i="11" s="1"/>
  <c r="U221" i="11" s="1"/>
  <c r="P220" i="11"/>
  <c r="AY220" i="11"/>
  <c r="BA220" i="11" s="1"/>
  <c r="Y220" i="11"/>
  <c r="S220" i="11"/>
  <c r="D220" i="11"/>
  <c r="BC220" i="11"/>
  <c r="AE220" i="11"/>
  <c r="C220" i="11"/>
  <c r="AW220" i="11"/>
  <c r="AX220" i="11" s="1"/>
  <c r="M220" i="11"/>
  <c r="K220" i="11"/>
  <c r="A222" i="11"/>
  <c r="R221" i="11"/>
  <c r="N221" i="11"/>
  <c r="L221" i="11"/>
  <c r="I221" i="11"/>
  <c r="G221" i="11"/>
  <c r="AU221" i="11" s="1"/>
  <c r="E221" i="11"/>
  <c r="Q221" i="11"/>
  <c r="O221" i="11"/>
  <c r="H221" i="11"/>
  <c r="F221" i="11"/>
  <c r="B221" i="11"/>
  <c r="BD221" i="11" s="1"/>
  <c r="AV221" i="11" l="1"/>
  <c r="AZ221" i="11"/>
  <c r="T221" i="11"/>
  <c r="W221" i="11" s="1"/>
  <c r="U222" i="11" s="1"/>
  <c r="P221" i="11"/>
  <c r="AY221" i="11"/>
  <c r="BA221" i="11" s="1"/>
  <c r="Y221" i="11"/>
  <c r="S221" i="11"/>
  <c r="D221" i="11"/>
  <c r="Y219" i="11"/>
  <c r="BC221" i="11"/>
  <c r="AE221" i="11"/>
  <c r="C221" i="11"/>
  <c r="AE219" i="11"/>
  <c r="AW221" i="11"/>
  <c r="AX221" i="11" s="1"/>
  <c r="M221" i="11"/>
  <c r="K221" i="11"/>
  <c r="A223" i="11"/>
  <c r="R222" i="11"/>
  <c r="N222" i="11"/>
  <c r="L222" i="11"/>
  <c r="I222" i="11"/>
  <c r="G222" i="11"/>
  <c r="AU222" i="11" s="1"/>
  <c r="AV222" i="11" s="1"/>
  <c r="E222" i="11"/>
  <c r="Q222" i="11"/>
  <c r="O222" i="11"/>
  <c r="H222" i="11"/>
  <c r="F222" i="11"/>
  <c r="B222" i="11"/>
  <c r="BD222" i="11" s="1"/>
  <c r="AZ222" i="11" l="1"/>
  <c r="T222" i="11"/>
  <c r="W222" i="11" s="1"/>
  <c r="U223" i="11" s="1"/>
  <c r="P222" i="11"/>
  <c r="AY222" i="11"/>
  <c r="BA222" i="11" s="1"/>
  <c r="Y222" i="11"/>
  <c r="S222" i="11"/>
  <c r="D222" i="11"/>
  <c r="BC222" i="11"/>
  <c r="AE222" i="11"/>
  <c r="C222" i="11"/>
  <c r="AW222" i="11"/>
  <c r="AX222" i="11" s="1"/>
  <c r="M222" i="11"/>
  <c r="K222" i="11"/>
  <c r="A224" i="11"/>
  <c r="R223" i="11"/>
  <c r="N223" i="11"/>
  <c r="L223" i="11"/>
  <c r="I223" i="11"/>
  <c r="G223" i="11"/>
  <c r="AU223" i="11" s="1"/>
  <c r="E223" i="11"/>
  <c r="Q223" i="11"/>
  <c r="O223" i="11"/>
  <c r="H223" i="11"/>
  <c r="F223" i="11"/>
  <c r="B223" i="11"/>
  <c r="BD223" i="11" s="1"/>
  <c r="AV223" i="11" l="1"/>
  <c r="AZ223" i="11"/>
  <c r="T223" i="11"/>
  <c r="W223" i="11" s="1"/>
  <c r="U224" i="11" s="1"/>
  <c r="P223" i="11"/>
  <c r="AY223" i="11"/>
  <c r="BA223" i="11" s="1"/>
  <c r="Y223" i="11"/>
  <c r="S223" i="11"/>
  <c r="D223" i="11"/>
  <c r="BC223" i="11"/>
  <c r="AE223" i="11"/>
  <c r="C223" i="11"/>
  <c r="AW223" i="11"/>
  <c r="AX223" i="11" s="1"/>
  <c r="M223" i="11"/>
  <c r="K223" i="11"/>
  <c r="A225" i="11"/>
  <c r="R224" i="11"/>
  <c r="N224" i="11"/>
  <c r="L224" i="11"/>
  <c r="I224" i="11"/>
  <c r="G224" i="11"/>
  <c r="AU224" i="11" s="1"/>
  <c r="AV224" i="11" s="1"/>
  <c r="E224" i="11"/>
  <c r="Q224" i="11"/>
  <c r="O224" i="11"/>
  <c r="H224" i="11"/>
  <c r="F224" i="11"/>
  <c r="B224" i="11"/>
  <c r="BD224" i="11" s="1"/>
  <c r="AZ224" i="11" l="1"/>
  <c r="T224" i="11"/>
  <c r="W224" i="11" s="1"/>
  <c r="U225" i="11" s="1"/>
  <c r="P224" i="11"/>
  <c r="AY224" i="11"/>
  <c r="BA224" i="11" s="1"/>
  <c r="S224" i="11"/>
  <c r="D224" i="11"/>
  <c r="BC224" i="11"/>
  <c r="C224" i="11"/>
  <c r="AW224" i="11"/>
  <c r="AX224" i="11" s="1"/>
  <c r="M224" i="11"/>
  <c r="K224" i="11"/>
  <c r="A226" i="11"/>
  <c r="R225" i="11"/>
  <c r="N225" i="11"/>
  <c r="L225" i="11"/>
  <c r="I225" i="11"/>
  <c r="G225" i="11"/>
  <c r="AU225" i="11" s="1"/>
  <c r="AV225" i="11" s="1"/>
  <c r="E225" i="11"/>
  <c r="Q225" i="11"/>
  <c r="O225" i="11"/>
  <c r="H225" i="11"/>
  <c r="F225" i="11"/>
  <c r="B225" i="11"/>
  <c r="BD225" i="11" s="1"/>
  <c r="AZ225" i="11" l="1"/>
  <c r="T225" i="11"/>
  <c r="W225" i="11" s="1"/>
  <c r="U226" i="11" s="1"/>
  <c r="P225" i="11"/>
  <c r="AY225" i="11"/>
  <c r="BA225" i="11" s="1"/>
  <c r="S225" i="11"/>
  <c r="D225" i="11"/>
  <c r="BC225" i="11"/>
  <c r="C225" i="11"/>
  <c r="AW225" i="11"/>
  <c r="AX225" i="11" s="1"/>
  <c r="M225" i="11"/>
  <c r="K225" i="11"/>
  <c r="A227" i="11"/>
  <c r="R226" i="11"/>
  <c r="N226" i="11"/>
  <c r="L226" i="11"/>
  <c r="I226" i="11"/>
  <c r="G226" i="11"/>
  <c r="AU226" i="11" s="1"/>
  <c r="AV226" i="11" s="1"/>
  <c r="E226" i="11"/>
  <c r="Q226" i="11"/>
  <c r="O226" i="11"/>
  <c r="H226" i="11"/>
  <c r="F226" i="11"/>
  <c r="B226" i="11"/>
  <c r="BD226" i="11" s="1"/>
  <c r="AZ226" i="11" l="1"/>
  <c r="T226" i="11"/>
  <c r="W226" i="11" s="1"/>
  <c r="U227" i="11" s="1"/>
  <c r="P226" i="11"/>
  <c r="AY226" i="11"/>
  <c r="BA226" i="11" s="1"/>
  <c r="S226" i="11"/>
  <c r="D226" i="11"/>
  <c r="BC226" i="11"/>
  <c r="C226" i="11"/>
  <c r="AW226" i="11"/>
  <c r="AX226" i="11" s="1"/>
  <c r="M226" i="11"/>
  <c r="K226" i="11"/>
  <c r="A228" i="11"/>
  <c r="R227" i="11"/>
  <c r="N227" i="11"/>
  <c r="L227" i="11"/>
  <c r="I227" i="11"/>
  <c r="G227" i="11"/>
  <c r="AU227" i="11" s="1"/>
  <c r="AV227" i="11" s="1"/>
  <c r="E227" i="11"/>
  <c r="Q227" i="11"/>
  <c r="O227" i="11"/>
  <c r="H227" i="11"/>
  <c r="F227" i="11"/>
  <c r="B227" i="11"/>
  <c r="BD227" i="11" s="1"/>
  <c r="AZ227" i="11" l="1"/>
  <c r="T227" i="11"/>
  <c r="W227" i="11" s="1"/>
  <c r="U228" i="11" s="1"/>
  <c r="P227" i="11"/>
  <c r="AY227" i="11"/>
  <c r="BA227" i="11" s="1"/>
  <c r="S227" i="11"/>
  <c r="D227" i="11"/>
  <c r="BC227" i="11"/>
  <c r="C227" i="11"/>
  <c r="AW227" i="11"/>
  <c r="AX227" i="11" s="1"/>
  <c r="M227" i="11"/>
  <c r="K227" i="11"/>
  <c r="A229" i="11"/>
  <c r="R228" i="11"/>
  <c r="N228" i="11"/>
  <c r="L228" i="11"/>
  <c r="I228" i="11"/>
  <c r="G228" i="11"/>
  <c r="AU228" i="11" s="1"/>
  <c r="E228" i="11"/>
  <c r="Q228" i="11"/>
  <c r="O228" i="11"/>
  <c r="H228" i="11"/>
  <c r="F228" i="11"/>
  <c r="B228" i="11"/>
  <c r="BD228" i="11" s="1"/>
  <c r="AV228" i="11" l="1"/>
  <c r="AZ228" i="11"/>
  <c r="T228" i="11"/>
  <c r="W228" i="11" s="1"/>
  <c r="U229" i="11" s="1"/>
  <c r="P228" i="11"/>
  <c r="AY228" i="11"/>
  <c r="BA228" i="11" s="1"/>
  <c r="S228" i="11"/>
  <c r="D228" i="11"/>
  <c r="BC228" i="11"/>
  <c r="C228" i="11"/>
  <c r="AW228" i="11"/>
  <c r="AX228" i="11" s="1"/>
  <c r="M228" i="11"/>
  <c r="K228" i="11"/>
  <c r="A230" i="11"/>
  <c r="R229" i="11"/>
  <c r="N229" i="11"/>
  <c r="L229" i="11"/>
  <c r="I229" i="11"/>
  <c r="G229" i="11"/>
  <c r="AU229" i="11" s="1"/>
  <c r="AV229" i="11" s="1"/>
  <c r="E229" i="11"/>
  <c r="Q229" i="11"/>
  <c r="O229" i="11"/>
  <c r="H229" i="11"/>
  <c r="F229" i="11"/>
  <c r="B229" i="11"/>
  <c r="BD229" i="11" s="1"/>
  <c r="AZ229" i="11" l="1"/>
  <c r="T229" i="11"/>
  <c r="W229" i="11" s="1"/>
  <c r="U230" i="11" s="1"/>
  <c r="P229" i="11"/>
  <c r="AY229" i="11"/>
  <c r="BA229" i="11" s="1"/>
  <c r="S229" i="11"/>
  <c r="D229" i="11"/>
  <c r="BC229" i="11"/>
  <c r="C229" i="11"/>
  <c r="AW229" i="11"/>
  <c r="AX229" i="11" s="1"/>
  <c r="M229" i="11"/>
  <c r="K229" i="11"/>
  <c r="A231" i="11"/>
  <c r="R230" i="11"/>
  <c r="N230" i="11"/>
  <c r="L230" i="11"/>
  <c r="I230" i="11"/>
  <c r="G230" i="11"/>
  <c r="AU230" i="11" s="1"/>
  <c r="AV230" i="11" s="1"/>
  <c r="E230" i="11"/>
  <c r="Q230" i="11"/>
  <c r="O230" i="11"/>
  <c r="H230" i="11"/>
  <c r="F230" i="11"/>
  <c r="B230" i="11"/>
  <c r="BD230" i="11" s="1"/>
  <c r="AZ230" i="11" l="1"/>
  <c r="T230" i="11"/>
  <c r="W230" i="11" s="1"/>
  <c r="U231" i="11" s="1"/>
  <c r="P230" i="11"/>
  <c r="AY230" i="11"/>
  <c r="BA230" i="11" s="1"/>
  <c r="S230" i="11"/>
  <c r="D230" i="11"/>
  <c r="BC230" i="11"/>
  <c r="C230" i="11"/>
  <c r="AW230" i="11"/>
  <c r="AX230" i="11" s="1"/>
  <c r="M230" i="11"/>
  <c r="K230" i="11"/>
  <c r="A232" i="11"/>
  <c r="R231" i="11"/>
  <c r="N231" i="11"/>
  <c r="L231" i="11"/>
  <c r="I231" i="11"/>
  <c r="G231" i="11"/>
  <c r="AU231" i="11" s="1"/>
  <c r="E231" i="11"/>
  <c r="Q231" i="11"/>
  <c r="O231" i="11"/>
  <c r="H231" i="11"/>
  <c r="F231" i="11"/>
  <c r="B231" i="11"/>
  <c r="BD231" i="11" s="1"/>
  <c r="AV231" i="11" l="1"/>
  <c r="AW231" i="11" s="1"/>
  <c r="AX231" i="11" s="1"/>
  <c r="AZ231" i="11"/>
  <c r="T231" i="11"/>
  <c r="W231" i="11" s="1"/>
  <c r="U232" i="11" s="1"/>
  <c r="P231" i="11"/>
  <c r="AY231" i="11"/>
  <c r="BA231" i="11" s="1"/>
  <c r="S231" i="11"/>
  <c r="D231" i="11"/>
  <c r="BC231" i="11"/>
  <c r="C231" i="11"/>
  <c r="M231" i="11"/>
  <c r="K231" i="11"/>
  <c r="A233" i="11"/>
  <c r="R232" i="11"/>
  <c r="N232" i="11"/>
  <c r="L232" i="11"/>
  <c r="I232" i="11"/>
  <c r="G232" i="11"/>
  <c r="AU232" i="11" s="1"/>
  <c r="E232" i="11"/>
  <c r="Q232" i="11"/>
  <c r="O232" i="11"/>
  <c r="H232" i="11"/>
  <c r="F232" i="11"/>
  <c r="B232" i="11"/>
  <c r="BD232" i="11" s="1"/>
  <c r="AV232" i="11" l="1"/>
  <c r="AW232" i="11" s="1"/>
  <c r="AX232" i="11" s="1"/>
  <c r="AZ232" i="11"/>
  <c r="T232" i="11"/>
  <c r="W232" i="11" s="1"/>
  <c r="U233" i="11" s="1"/>
  <c r="P232" i="11"/>
  <c r="AY232" i="11"/>
  <c r="BA232" i="11" s="1"/>
  <c r="S232" i="11"/>
  <c r="D232" i="11"/>
  <c r="BC232" i="11"/>
  <c r="C232" i="11"/>
  <c r="M232" i="11"/>
  <c r="K232" i="11"/>
  <c r="A234" i="11"/>
  <c r="R233" i="11"/>
  <c r="N233" i="11"/>
  <c r="L233" i="11"/>
  <c r="I233" i="11"/>
  <c r="G233" i="11"/>
  <c r="AU233" i="11" s="1"/>
  <c r="E233" i="11"/>
  <c r="Q233" i="11"/>
  <c r="O233" i="11"/>
  <c r="H233" i="11"/>
  <c r="F233" i="11"/>
  <c r="B233" i="11"/>
  <c r="BD233" i="11" s="1"/>
  <c r="AV233" i="11" l="1"/>
  <c r="AW233" i="11" s="1"/>
  <c r="AX233" i="11" s="1"/>
  <c r="AZ233" i="11"/>
  <c r="T233" i="11"/>
  <c r="W233" i="11" s="1"/>
  <c r="U234" i="11" s="1"/>
  <c r="P233" i="11"/>
  <c r="AY233" i="11"/>
  <c r="BA233" i="11" s="1"/>
  <c r="S233" i="11"/>
  <c r="D233" i="11"/>
  <c r="BC233" i="11"/>
  <c r="C233" i="11"/>
  <c r="M233" i="11"/>
  <c r="K233" i="11"/>
  <c r="A235" i="11"/>
  <c r="R234" i="11"/>
  <c r="N234" i="11"/>
  <c r="L234" i="11"/>
  <c r="I234" i="11"/>
  <c r="G234" i="11"/>
  <c r="AU234" i="11" s="1"/>
  <c r="E234" i="11"/>
  <c r="Q234" i="11"/>
  <c r="O234" i="11"/>
  <c r="H234" i="11"/>
  <c r="F234" i="11"/>
  <c r="B234" i="11"/>
  <c r="BD234" i="11" s="1"/>
  <c r="AV234" i="11" l="1"/>
  <c r="AZ234" i="11"/>
  <c r="T234" i="11"/>
  <c r="W234" i="11" s="1"/>
  <c r="U235" i="11" s="1"/>
  <c r="P234" i="11"/>
  <c r="AY234" i="11"/>
  <c r="BA234" i="11" s="1"/>
  <c r="Y234" i="11"/>
  <c r="S234" i="11"/>
  <c r="D234" i="11"/>
  <c r="BC234" i="11"/>
  <c r="AE234" i="11"/>
  <c r="C234" i="11"/>
  <c r="AW234" i="11"/>
  <c r="AX234" i="11" s="1"/>
  <c r="M234" i="11"/>
  <c r="K234" i="11"/>
  <c r="A236" i="11"/>
  <c r="R235" i="11"/>
  <c r="N235" i="11"/>
  <c r="L235" i="11"/>
  <c r="I235" i="11"/>
  <c r="G235" i="11"/>
  <c r="AU235" i="11" s="1"/>
  <c r="E235" i="11"/>
  <c r="Q235" i="11"/>
  <c r="O235" i="11"/>
  <c r="H235" i="11"/>
  <c r="F235" i="11"/>
  <c r="B235" i="11"/>
  <c r="BD235" i="11" s="1"/>
  <c r="AV235" i="11" l="1"/>
  <c r="AZ235" i="11"/>
  <c r="T235" i="11"/>
  <c r="W235" i="11" s="1"/>
  <c r="U236" i="11" s="1"/>
  <c r="P235" i="11"/>
  <c r="AY235" i="11"/>
  <c r="BA235" i="11" s="1"/>
  <c r="Y235" i="11"/>
  <c r="S235" i="11"/>
  <c r="D235" i="11"/>
  <c r="BC235" i="11"/>
  <c r="AE235" i="11"/>
  <c r="C235" i="11"/>
  <c r="AW235" i="11"/>
  <c r="AX235" i="11" s="1"/>
  <c r="M235" i="11"/>
  <c r="K235" i="11"/>
  <c r="A237" i="11"/>
  <c r="R236" i="11"/>
  <c r="N236" i="11"/>
  <c r="L236" i="11"/>
  <c r="I236" i="11"/>
  <c r="G236" i="11"/>
  <c r="AU236" i="11" s="1"/>
  <c r="AV236" i="11" s="1"/>
  <c r="E236" i="11"/>
  <c r="Q236" i="11"/>
  <c r="O236" i="11"/>
  <c r="H236" i="11"/>
  <c r="F236" i="11"/>
  <c r="B236" i="11"/>
  <c r="BD236" i="11" s="1"/>
  <c r="AZ236" i="11" l="1"/>
  <c r="T236" i="11"/>
  <c r="W236" i="11" s="1"/>
  <c r="U237" i="11" s="1"/>
  <c r="P236" i="11"/>
  <c r="AY236" i="11"/>
  <c r="BA236" i="11" s="1"/>
  <c r="Y236" i="11"/>
  <c r="S236" i="11"/>
  <c r="D236" i="11"/>
  <c r="BC236" i="11"/>
  <c r="AE236" i="11"/>
  <c r="C236" i="11"/>
  <c r="AW236" i="11"/>
  <c r="AX236" i="11" s="1"/>
  <c r="M236" i="11"/>
  <c r="K236" i="11"/>
  <c r="A238" i="11"/>
  <c r="R237" i="11"/>
  <c r="N237" i="11"/>
  <c r="L237" i="11"/>
  <c r="I237" i="11"/>
  <c r="G237" i="11"/>
  <c r="AU237" i="11" s="1"/>
  <c r="AV237" i="11" s="1"/>
  <c r="E237" i="11"/>
  <c r="Q237" i="11"/>
  <c r="O237" i="11"/>
  <c r="H237" i="11"/>
  <c r="F237" i="11"/>
  <c r="B237" i="11"/>
  <c r="BD237" i="11" s="1"/>
  <c r="AZ237" i="11" l="1"/>
  <c r="T237" i="11"/>
  <c r="W237" i="11" s="1"/>
  <c r="U238" i="11" s="1"/>
  <c r="P237" i="11"/>
  <c r="AY237" i="11"/>
  <c r="BA237" i="11" s="1"/>
  <c r="Y237" i="11"/>
  <c r="S237" i="11"/>
  <c r="D237" i="11"/>
  <c r="BC237" i="11"/>
  <c r="AE237" i="11"/>
  <c r="C237" i="11"/>
  <c r="AW237" i="11"/>
  <c r="AX237" i="11" s="1"/>
  <c r="M237" i="11"/>
  <c r="K237" i="11"/>
  <c r="A239" i="11"/>
  <c r="R238" i="11"/>
  <c r="N238" i="11"/>
  <c r="L238" i="11"/>
  <c r="I238" i="11"/>
  <c r="G238" i="11"/>
  <c r="AU238" i="11" s="1"/>
  <c r="E238" i="11"/>
  <c r="Q238" i="11"/>
  <c r="O238" i="11"/>
  <c r="H238" i="11"/>
  <c r="F238" i="11"/>
  <c r="B238" i="11"/>
  <c r="BD238" i="11" s="1"/>
  <c r="AV238" i="11" l="1"/>
  <c r="AZ238" i="11"/>
  <c r="T238" i="11"/>
  <c r="W238" i="11" s="1"/>
  <c r="U239" i="11" s="1"/>
  <c r="P238" i="11"/>
  <c r="AY238" i="11"/>
  <c r="BA238" i="11" s="1"/>
  <c r="Y238" i="11"/>
  <c r="S238" i="11"/>
  <c r="D238" i="11"/>
  <c r="BC238" i="11"/>
  <c r="AE238" i="11"/>
  <c r="C238" i="11"/>
  <c r="AW238" i="11"/>
  <c r="AX238" i="11" s="1"/>
  <c r="M238" i="11"/>
  <c r="K238" i="11"/>
  <c r="R239" i="11"/>
  <c r="N239" i="11"/>
  <c r="L239" i="11"/>
  <c r="I239" i="11"/>
  <c r="G239" i="11"/>
  <c r="AU239" i="11" s="1"/>
  <c r="E239" i="11"/>
  <c r="A240" i="11"/>
  <c r="Q239" i="11"/>
  <c r="O239" i="11"/>
  <c r="H239" i="11"/>
  <c r="F239" i="11"/>
  <c r="B239" i="11"/>
  <c r="BD239" i="11" s="1"/>
  <c r="T239" i="11" l="1"/>
  <c r="P239" i="11"/>
  <c r="AZ239" i="11"/>
  <c r="S239" i="11"/>
  <c r="D239" i="11"/>
  <c r="BC239" i="11"/>
  <c r="C239" i="11"/>
  <c r="M239" i="11"/>
  <c r="K239" i="11"/>
  <c r="A241" i="11"/>
  <c r="Q240" i="11"/>
  <c r="O240" i="11"/>
  <c r="H240" i="11"/>
  <c r="F240" i="11"/>
  <c r="B240" i="11"/>
  <c r="BD240" i="11" s="1"/>
  <c r="R240" i="11"/>
  <c r="N240" i="11"/>
  <c r="L240" i="11"/>
  <c r="I240" i="11"/>
  <c r="G240" i="11"/>
  <c r="AU240" i="11" s="1"/>
  <c r="AV240" i="11" s="1"/>
  <c r="E240" i="11"/>
  <c r="BC240" i="11" s="1"/>
  <c r="AV239" i="11"/>
  <c r="AW239" i="11" s="1"/>
  <c r="AX239" i="11" s="1"/>
  <c r="AE240" i="11" l="1"/>
  <c r="M240" i="11"/>
  <c r="K240" i="11"/>
  <c r="AW240" i="11"/>
  <c r="C240" i="11"/>
  <c r="AZ240" i="11"/>
  <c r="S240" i="11"/>
  <c r="D240" i="11"/>
  <c r="AY240" i="11"/>
  <c r="BA240" i="11" s="1"/>
  <c r="Y240" i="11"/>
  <c r="T240" i="11"/>
  <c r="P240" i="11"/>
  <c r="AY239" i="11"/>
  <c r="BA239" i="11" s="1"/>
  <c r="R241" i="11"/>
  <c r="N241" i="11"/>
  <c r="L241" i="11"/>
  <c r="I241" i="11"/>
  <c r="G241" i="11"/>
  <c r="AU241" i="11" s="1"/>
  <c r="E241" i="11"/>
  <c r="A242" i="11"/>
  <c r="Q241" i="11"/>
  <c r="O241" i="11"/>
  <c r="H241" i="11"/>
  <c r="F241" i="11"/>
  <c r="B241" i="11"/>
  <c r="BD241" i="11" s="1"/>
  <c r="Y241" i="11" l="1"/>
  <c r="T241" i="11"/>
  <c r="P241" i="11"/>
  <c r="Y239" i="11"/>
  <c r="AZ241" i="11"/>
  <c r="S241" i="11"/>
  <c r="D241" i="11"/>
  <c r="BC241" i="11"/>
  <c r="C241" i="11"/>
  <c r="AE241" i="11"/>
  <c r="M241" i="11"/>
  <c r="K241" i="11"/>
  <c r="AE239" i="11"/>
  <c r="A243" i="11"/>
  <c r="Q242" i="11"/>
  <c r="O242" i="11"/>
  <c r="H242" i="11"/>
  <c r="F242" i="11"/>
  <c r="B242" i="11"/>
  <c r="BD242" i="11" s="1"/>
  <c r="R242" i="11"/>
  <c r="N242" i="11"/>
  <c r="L242" i="11"/>
  <c r="I242" i="11"/>
  <c r="G242" i="11"/>
  <c r="AU242" i="11" s="1"/>
  <c r="AV242" i="11" s="1"/>
  <c r="E242" i="11"/>
  <c r="BC242" i="11" s="1"/>
  <c r="AV241" i="11"/>
  <c r="AY241" i="11" s="1"/>
  <c r="BA241" i="11" s="1"/>
  <c r="AX240" i="11"/>
  <c r="A244" i="11" l="1"/>
  <c r="R243" i="11"/>
  <c r="N243" i="11"/>
  <c r="L243" i="11"/>
  <c r="I243" i="11"/>
  <c r="G243" i="11"/>
  <c r="AU243" i="11" s="1"/>
  <c r="AV243" i="11" s="1"/>
  <c r="E243" i="11"/>
  <c r="Q243" i="11"/>
  <c r="O243" i="11"/>
  <c r="H243" i="11"/>
  <c r="F243" i="11"/>
  <c r="B243" i="11"/>
  <c r="BD243" i="11" s="1"/>
  <c r="AW241" i="11"/>
  <c r="AX241" i="11" s="1"/>
  <c r="AE242" i="11"/>
  <c r="M242" i="11"/>
  <c r="K242" i="11"/>
  <c r="AW242" i="11"/>
  <c r="AX242" i="11" s="1"/>
  <c r="C242" i="11"/>
  <c r="AZ242" i="11"/>
  <c r="S242" i="11"/>
  <c r="D242" i="11"/>
  <c r="AY242" i="11"/>
  <c r="BA242" i="11" s="1"/>
  <c r="Y242" i="11"/>
  <c r="T242" i="11"/>
  <c r="P242" i="11"/>
  <c r="AZ243" i="11" l="1"/>
  <c r="T243" i="11"/>
  <c r="P243" i="11"/>
  <c r="AY243" i="11"/>
  <c r="BA243" i="11" s="1"/>
  <c r="Y243" i="11"/>
  <c r="S243" i="11"/>
  <c r="D243" i="11"/>
  <c r="V241" i="11"/>
  <c r="V239" i="11"/>
  <c r="W239" i="11" s="1"/>
  <c r="U240" i="11" s="1"/>
  <c r="BC243" i="11"/>
  <c r="AE243" i="11"/>
  <c r="C243" i="11"/>
  <c r="AW243" i="11"/>
  <c r="AX243" i="11" s="1"/>
  <c r="M243" i="11"/>
  <c r="K243" i="11"/>
  <c r="A245" i="11"/>
  <c r="R244" i="11"/>
  <c r="N244" i="11"/>
  <c r="L244" i="11"/>
  <c r="V240" i="11" s="1"/>
  <c r="I244" i="11"/>
  <c r="G244" i="11"/>
  <c r="AU244" i="11" s="1"/>
  <c r="E244" i="11"/>
  <c r="Q244" i="11"/>
  <c r="O244" i="11"/>
  <c r="H244" i="11"/>
  <c r="F244" i="11"/>
  <c r="B244" i="11"/>
  <c r="BD244" i="11" s="1"/>
  <c r="AV244" i="11" l="1"/>
  <c r="AZ244" i="11"/>
  <c r="T244" i="11"/>
  <c r="P244" i="11"/>
  <c r="AY244" i="11"/>
  <c r="BA244" i="11" s="1"/>
  <c r="Y244" i="11"/>
  <c r="S244" i="11"/>
  <c r="D244" i="11"/>
  <c r="Y224" i="11"/>
  <c r="BC244" i="11"/>
  <c r="AE244" i="11"/>
  <c r="C244" i="11"/>
  <c r="AE224" i="11"/>
  <c r="AW244" i="11"/>
  <c r="AX244" i="11" s="1"/>
  <c r="M244" i="11"/>
  <c r="K244" i="11"/>
  <c r="A246" i="11"/>
  <c r="R245" i="11"/>
  <c r="N245" i="11"/>
  <c r="L245" i="11"/>
  <c r="I245" i="11"/>
  <c r="G245" i="11"/>
  <c r="AU245" i="11" s="1"/>
  <c r="AV245" i="11" s="1"/>
  <c r="E245" i="11"/>
  <c r="Q245" i="11"/>
  <c r="O245" i="11"/>
  <c r="H245" i="11"/>
  <c r="F245" i="11"/>
  <c r="B245" i="11"/>
  <c r="BD245" i="11" s="1"/>
  <c r="W240" i="11"/>
  <c r="U241" i="11" s="1"/>
  <c r="W241" i="11" s="1"/>
  <c r="U242" i="11" s="1"/>
  <c r="AZ245" i="11" l="1"/>
  <c r="T245" i="11"/>
  <c r="P245" i="11"/>
  <c r="AY245" i="11"/>
  <c r="BA245" i="11" s="1"/>
  <c r="Y245" i="11"/>
  <c r="S245" i="11"/>
  <c r="D245" i="11"/>
  <c r="Y225" i="11"/>
  <c r="V242" i="11"/>
  <c r="W242" i="11" s="1"/>
  <c r="U243" i="11" s="1"/>
  <c r="W243" i="11" s="1"/>
  <c r="U244" i="11" s="1"/>
  <c r="W244" i="11" s="1"/>
  <c r="U245" i="11" s="1"/>
  <c r="BC245" i="11"/>
  <c r="AE245" i="11"/>
  <c r="C245" i="11"/>
  <c r="AE225" i="11"/>
  <c r="AW245" i="11"/>
  <c r="AX245" i="11" s="1"/>
  <c r="M245" i="11"/>
  <c r="K245" i="11"/>
  <c r="A247" i="11"/>
  <c r="R246" i="11"/>
  <c r="N246" i="11"/>
  <c r="L246" i="11"/>
  <c r="V247" i="11" s="1"/>
  <c r="I246" i="11"/>
  <c r="G246" i="11"/>
  <c r="AU246" i="11" s="1"/>
  <c r="AV246" i="11" s="1"/>
  <c r="E246" i="11"/>
  <c r="Q246" i="11"/>
  <c r="O246" i="11"/>
  <c r="H246" i="11"/>
  <c r="F246" i="11"/>
  <c r="B246" i="11"/>
  <c r="BD246" i="11" s="1"/>
  <c r="W245" i="11" l="1"/>
  <c r="U246" i="11" s="1"/>
  <c r="AZ246" i="11"/>
  <c r="T246" i="11"/>
  <c r="W246" i="11" s="1"/>
  <c r="U247" i="11" s="1"/>
  <c r="P246" i="11"/>
  <c r="AY246" i="11"/>
  <c r="BA246" i="11" s="1"/>
  <c r="Y246" i="11"/>
  <c r="S246" i="11"/>
  <c r="D246" i="11"/>
  <c r="Y226" i="11"/>
  <c r="BC246" i="11"/>
  <c r="AE246" i="11"/>
  <c r="C246" i="11"/>
  <c r="AE226" i="11"/>
  <c r="AW246" i="11"/>
  <c r="AX246" i="11" s="1"/>
  <c r="M246" i="11"/>
  <c r="K246" i="11"/>
  <c r="R247" i="11"/>
  <c r="N247" i="11"/>
  <c r="L247" i="11"/>
  <c r="I247" i="11"/>
  <c r="G247" i="11"/>
  <c r="AU247" i="11" s="1"/>
  <c r="E247" i="11"/>
  <c r="A248" i="11"/>
  <c r="Q247" i="11"/>
  <c r="O247" i="11"/>
  <c r="H247" i="11"/>
  <c r="F247" i="11"/>
  <c r="B247" i="11"/>
  <c r="BD247" i="11" s="1"/>
  <c r="Y247" i="11" l="1"/>
  <c r="T247" i="11"/>
  <c r="W247" i="11" s="1"/>
  <c r="U248" i="11" s="1"/>
  <c r="P247" i="11"/>
  <c r="AZ247" i="11"/>
  <c r="S247" i="11"/>
  <c r="D247" i="11"/>
  <c r="Y227" i="11"/>
  <c r="BC247" i="11"/>
  <c r="C247" i="11"/>
  <c r="AE227" i="11"/>
  <c r="AE247" i="11"/>
  <c r="M247" i="11"/>
  <c r="K247" i="11"/>
  <c r="Q248" i="11"/>
  <c r="O248" i="11"/>
  <c r="H248" i="11"/>
  <c r="F248" i="11"/>
  <c r="B248" i="11"/>
  <c r="BD248" i="11" s="1"/>
  <c r="A249" i="11"/>
  <c r="R248" i="11"/>
  <c r="N248" i="11"/>
  <c r="L248" i="11"/>
  <c r="I248" i="11"/>
  <c r="G248" i="11"/>
  <c r="AU248" i="11" s="1"/>
  <c r="AV248" i="11" s="1"/>
  <c r="E248" i="11"/>
  <c r="AV247" i="11"/>
  <c r="AW247" i="11" s="1"/>
  <c r="AX247" i="11" s="1"/>
  <c r="BC248" i="11" l="1"/>
  <c r="AW248" i="11"/>
  <c r="M248" i="11"/>
  <c r="K248" i="11"/>
  <c r="AE228" i="11"/>
  <c r="AE248" i="11"/>
  <c r="C248" i="11"/>
  <c r="Q249" i="11"/>
  <c r="O249" i="11"/>
  <c r="H249" i="11"/>
  <c r="F249" i="11"/>
  <c r="B249" i="11"/>
  <c r="BD249" i="11" s="1"/>
  <c r="A250" i="11"/>
  <c r="R249" i="11"/>
  <c r="N249" i="11"/>
  <c r="L249" i="11"/>
  <c r="I249" i="11"/>
  <c r="G249" i="11"/>
  <c r="AU249" i="11" s="1"/>
  <c r="AV249" i="11" s="1"/>
  <c r="E249" i="11"/>
  <c r="AY247" i="11"/>
  <c r="BA247" i="11" s="1"/>
  <c r="AY248" i="11"/>
  <c r="BA248" i="11" s="1"/>
  <c r="Y248" i="11"/>
  <c r="S248" i="11"/>
  <c r="D248" i="11"/>
  <c r="AZ248" i="11"/>
  <c r="T248" i="11"/>
  <c r="W248" i="11" s="1"/>
  <c r="U249" i="11" s="1"/>
  <c r="P248" i="11"/>
  <c r="Y228" i="11"/>
  <c r="AY249" i="11" l="1"/>
  <c r="BA249" i="11" s="1"/>
  <c r="S249" i="11"/>
  <c r="D249" i="11"/>
  <c r="AZ249" i="11"/>
  <c r="T249" i="11"/>
  <c r="W249" i="11" s="1"/>
  <c r="U250" i="11" s="1"/>
  <c r="P249" i="11"/>
  <c r="AX248" i="11"/>
  <c r="BC249" i="11"/>
  <c r="AW249" i="11"/>
  <c r="M249" i="11"/>
  <c r="K249" i="11"/>
  <c r="C249" i="11"/>
  <c r="Q250" i="11"/>
  <c r="O250" i="11"/>
  <c r="H250" i="11"/>
  <c r="F250" i="11"/>
  <c r="B250" i="11"/>
  <c r="BD250" i="11" s="1"/>
  <c r="A251" i="11"/>
  <c r="R250" i="11"/>
  <c r="N250" i="11"/>
  <c r="L250" i="11"/>
  <c r="I250" i="11"/>
  <c r="G250" i="11"/>
  <c r="AU250" i="11" s="1"/>
  <c r="E250" i="11"/>
  <c r="AV250" i="11" l="1"/>
  <c r="AY250" i="11"/>
  <c r="BA250" i="11" s="1"/>
  <c r="Y250" i="11"/>
  <c r="S250" i="11"/>
  <c r="D250" i="11"/>
  <c r="AZ250" i="11"/>
  <c r="T250" i="11"/>
  <c r="W250" i="11" s="1"/>
  <c r="U251" i="11" s="1"/>
  <c r="P250" i="11"/>
  <c r="Y230" i="11"/>
  <c r="AX249" i="11"/>
  <c r="BC250" i="11"/>
  <c r="AW250" i="11"/>
  <c r="M250" i="11"/>
  <c r="K250" i="11"/>
  <c r="AE230" i="11"/>
  <c r="AE250" i="11"/>
  <c r="C250" i="11"/>
  <c r="Q251" i="11"/>
  <c r="O251" i="11"/>
  <c r="H251" i="11"/>
  <c r="F251" i="11"/>
  <c r="B251" i="11"/>
  <c r="BD251" i="11" s="1"/>
  <c r="A252" i="11"/>
  <c r="R251" i="11"/>
  <c r="N251" i="11"/>
  <c r="L251" i="11"/>
  <c r="I251" i="11"/>
  <c r="G251" i="11"/>
  <c r="AU251" i="11" s="1"/>
  <c r="AV251" i="11" s="1"/>
  <c r="E251" i="11"/>
  <c r="AY251" i="11" l="1"/>
  <c r="BA251" i="11" s="1"/>
  <c r="Y251" i="11"/>
  <c r="S251" i="11"/>
  <c r="D251" i="11"/>
  <c r="Y249" i="11"/>
  <c r="AZ251" i="11"/>
  <c r="T251" i="11"/>
  <c r="W251" i="11" s="1"/>
  <c r="U252" i="11" s="1"/>
  <c r="P251" i="11"/>
  <c r="Y231" i="11"/>
  <c r="Y229" i="11"/>
  <c r="AX250" i="11"/>
  <c r="BC251" i="11"/>
  <c r="AW251" i="11"/>
  <c r="M251" i="11"/>
  <c r="K251" i="11"/>
  <c r="AE231" i="11"/>
  <c r="AE229" i="11"/>
  <c r="AE251" i="11"/>
  <c r="C251" i="11"/>
  <c r="AE249" i="11"/>
  <c r="Q252" i="11"/>
  <c r="O252" i="11"/>
  <c r="H252" i="11"/>
  <c r="F252" i="11"/>
  <c r="B252" i="11"/>
  <c r="BD252" i="11" s="1"/>
  <c r="A253" i="11"/>
  <c r="R252" i="11"/>
  <c r="N252" i="11"/>
  <c r="L252" i="11"/>
  <c r="I252" i="11"/>
  <c r="G252" i="11"/>
  <c r="AU252" i="11" s="1"/>
  <c r="E252" i="11"/>
  <c r="AV252" i="11" l="1"/>
  <c r="AY252" i="11" s="1"/>
  <c r="BA252" i="11" s="1"/>
  <c r="Y252" i="11"/>
  <c r="S252" i="11"/>
  <c r="D252" i="11"/>
  <c r="AZ252" i="11"/>
  <c r="T252" i="11"/>
  <c r="W252" i="11" s="1"/>
  <c r="U253" i="11" s="1"/>
  <c r="P252" i="11"/>
  <c r="Y232" i="11"/>
  <c r="AX251" i="11"/>
  <c r="BC252" i="11"/>
  <c r="AW252" i="11"/>
  <c r="M252" i="11"/>
  <c r="K252" i="11"/>
  <c r="AE232" i="11"/>
  <c r="AE252" i="11"/>
  <c r="C252" i="11"/>
  <c r="Q253" i="11"/>
  <c r="O253" i="11"/>
  <c r="H253" i="11"/>
  <c r="F253" i="11"/>
  <c r="B253" i="11"/>
  <c r="BD253" i="11" s="1"/>
  <c r="A254" i="11"/>
  <c r="R253" i="11"/>
  <c r="N253" i="11"/>
  <c r="L253" i="11"/>
  <c r="I253" i="11"/>
  <c r="G253" i="11"/>
  <c r="AU253" i="11" s="1"/>
  <c r="AV253" i="11" s="1"/>
  <c r="E253" i="11"/>
  <c r="AY253" i="11" l="1"/>
  <c r="BA253" i="11" s="1"/>
  <c r="Y253" i="11"/>
  <c r="S253" i="11"/>
  <c r="D253" i="11"/>
  <c r="AZ253" i="11"/>
  <c r="T253" i="11"/>
  <c r="W253" i="11" s="1"/>
  <c r="U254" i="11" s="1"/>
  <c r="P253" i="11"/>
  <c r="Y233" i="11"/>
  <c r="AX252" i="11"/>
  <c r="BC253" i="11"/>
  <c r="AW253" i="11"/>
  <c r="M253" i="11"/>
  <c r="K253" i="11"/>
  <c r="AE233" i="11"/>
  <c r="AE253" i="11"/>
  <c r="C253" i="11"/>
  <c r="Q254" i="11"/>
  <c r="O254" i="11"/>
  <c r="H254" i="11"/>
  <c r="F254" i="11"/>
  <c r="B254" i="11"/>
  <c r="BD254" i="11" s="1"/>
  <c r="A255" i="11"/>
  <c r="R254" i="11"/>
  <c r="N254" i="11"/>
  <c r="L254" i="11"/>
  <c r="I254" i="11"/>
  <c r="G254" i="11"/>
  <c r="AU254" i="11" s="1"/>
  <c r="E254" i="11"/>
  <c r="AV254" i="11" l="1"/>
  <c r="AY254" i="11" s="1"/>
  <c r="BA254" i="11" s="1"/>
  <c r="Y254" i="11"/>
  <c r="S254" i="11"/>
  <c r="D254" i="11"/>
  <c r="AZ254" i="11"/>
  <c r="T254" i="11"/>
  <c r="W254" i="11" s="1"/>
  <c r="U255" i="11" s="1"/>
  <c r="P254" i="11"/>
  <c r="AX253" i="11"/>
  <c r="BC254" i="11"/>
  <c r="AW254" i="11"/>
  <c r="M254" i="11"/>
  <c r="K254" i="11"/>
  <c r="AE254" i="11"/>
  <c r="C254" i="11"/>
  <c r="Q255" i="11"/>
  <c r="O255" i="11"/>
  <c r="H255" i="11"/>
  <c r="F255" i="11"/>
  <c r="B255" i="11"/>
  <c r="BD255" i="11" s="1"/>
  <c r="A256" i="11"/>
  <c r="R255" i="11"/>
  <c r="N255" i="11"/>
  <c r="L255" i="11"/>
  <c r="I255" i="11"/>
  <c r="G255" i="11"/>
  <c r="AU255" i="11" s="1"/>
  <c r="E255" i="11"/>
  <c r="AX254" i="11" l="1"/>
  <c r="BC255" i="11"/>
  <c r="AV255" i="11"/>
  <c r="AY255" i="11" s="1"/>
  <c r="BA255" i="11" s="1"/>
  <c r="Y255" i="11"/>
  <c r="S255" i="11"/>
  <c r="D255" i="11"/>
  <c r="AZ255" i="11"/>
  <c r="T255" i="11"/>
  <c r="W255" i="11" s="1"/>
  <c r="U256" i="11" s="1"/>
  <c r="P255" i="11"/>
  <c r="M255" i="11"/>
  <c r="K255" i="11"/>
  <c r="AE255" i="11"/>
  <c r="C255" i="11"/>
  <c r="Q256" i="11"/>
  <c r="O256" i="11"/>
  <c r="H256" i="11"/>
  <c r="F256" i="11"/>
  <c r="B256" i="11"/>
  <c r="BD256" i="11" s="1"/>
  <c r="A257" i="11"/>
  <c r="R256" i="11"/>
  <c r="N256" i="11"/>
  <c r="L256" i="11"/>
  <c r="I256" i="11"/>
  <c r="G256" i="11"/>
  <c r="AU256" i="11" s="1"/>
  <c r="E256" i="11"/>
  <c r="BC256" i="11" l="1"/>
  <c r="AW255" i="11"/>
  <c r="AX255" i="11" s="1"/>
  <c r="M256" i="11"/>
  <c r="K256" i="11"/>
  <c r="AE256" i="11"/>
  <c r="C256" i="11"/>
  <c r="Q257" i="11"/>
  <c r="O257" i="11"/>
  <c r="H257" i="11"/>
  <c r="F257" i="11"/>
  <c r="B257" i="11"/>
  <c r="BD257" i="11" s="1"/>
  <c r="A258" i="11"/>
  <c r="R257" i="11"/>
  <c r="N257" i="11"/>
  <c r="L257" i="11"/>
  <c r="I257" i="11"/>
  <c r="G257" i="11"/>
  <c r="AU257" i="11" s="1"/>
  <c r="E257" i="11"/>
  <c r="BC257" i="11" s="1"/>
  <c r="AV256" i="11"/>
  <c r="AW256" i="11" s="1"/>
  <c r="AY256" i="11"/>
  <c r="BA256" i="11" s="1"/>
  <c r="Y256" i="11"/>
  <c r="S256" i="11"/>
  <c r="D256" i="11"/>
  <c r="AZ256" i="11"/>
  <c r="T256" i="11"/>
  <c r="W256" i="11" s="1"/>
  <c r="U257" i="11" s="1"/>
  <c r="P256" i="11"/>
  <c r="AX256" i="11" l="1"/>
  <c r="AV257" i="11"/>
  <c r="AW257" i="11" s="1"/>
  <c r="M257" i="11"/>
  <c r="K257" i="11"/>
  <c r="AE257" i="11"/>
  <c r="C257" i="11"/>
  <c r="Q258" i="11"/>
  <c r="O258" i="11"/>
  <c r="H258" i="11"/>
  <c r="F258" i="11"/>
  <c r="B258" i="11"/>
  <c r="BD258" i="11" s="1"/>
  <c r="A259" i="11"/>
  <c r="R258" i="11"/>
  <c r="N258" i="11"/>
  <c r="L258" i="11"/>
  <c r="I258" i="11"/>
  <c r="G258" i="11"/>
  <c r="AU258" i="11" s="1"/>
  <c r="E258" i="11"/>
  <c r="AY257" i="11"/>
  <c r="BA257" i="11" s="1"/>
  <c r="Y257" i="11"/>
  <c r="S257" i="11"/>
  <c r="D257" i="11"/>
  <c r="AZ257" i="11"/>
  <c r="T257" i="11"/>
  <c r="W257" i="11" s="1"/>
  <c r="U258" i="11" s="1"/>
  <c r="P257" i="11"/>
  <c r="AX257" i="11" l="1"/>
  <c r="BC258" i="11"/>
  <c r="M258" i="11"/>
  <c r="K258" i="11"/>
  <c r="AE258" i="11"/>
  <c r="C258" i="11"/>
  <c r="Q259" i="11"/>
  <c r="O259" i="11"/>
  <c r="H259" i="11"/>
  <c r="F259" i="11"/>
  <c r="B259" i="11"/>
  <c r="BD259" i="11" s="1"/>
  <c r="A260" i="11"/>
  <c r="R259" i="11"/>
  <c r="N259" i="11"/>
  <c r="L259" i="11"/>
  <c r="I259" i="11"/>
  <c r="G259" i="11"/>
  <c r="AU259" i="11" s="1"/>
  <c r="AV259" i="11" s="1"/>
  <c r="E259" i="11"/>
  <c r="AV258" i="11"/>
  <c r="AW258" i="11" s="1"/>
  <c r="AX258" i="11" s="1"/>
  <c r="Y258" i="11"/>
  <c r="S258" i="11"/>
  <c r="D258" i="11"/>
  <c r="AZ258" i="11"/>
  <c r="T258" i="11"/>
  <c r="W258" i="11" s="1"/>
  <c r="U259" i="11" s="1"/>
  <c r="P258" i="11"/>
  <c r="AY258" i="11" l="1"/>
  <c r="BA258" i="11" s="1"/>
  <c r="BC259" i="11"/>
  <c r="AW259" i="11"/>
  <c r="AX259" i="11" s="1"/>
  <c r="M259" i="11"/>
  <c r="K259" i="11"/>
  <c r="C259" i="11"/>
  <c r="Q260" i="11"/>
  <c r="O260" i="11"/>
  <c r="H260" i="11"/>
  <c r="F260" i="11"/>
  <c r="B260" i="11"/>
  <c r="BD260" i="11" s="1"/>
  <c r="A261" i="11"/>
  <c r="R260" i="11"/>
  <c r="N260" i="11"/>
  <c r="L260" i="11"/>
  <c r="I260" i="11"/>
  <c r="G260" i="11"/>
  <c r="AU260" i="11" s="1"/>
  <c r="E260" i="11"/>
  <c r="AY259" i="11"/>
  <c r="BA259" i="11" s="1"/>
  <c r="S259" i="11"/>
  <c r="D259" i="11"/>
  <c r="AZ259" i="11"/>
  <c r="T259" i="11"/>
  <c r="W259" i="11" s="1"/>
  <c r="U260" i="11" s="1"/>
  <c r="P259" i="11"/>
  <c r="AV260" i="11" l="1"/>
  <c r="AY260" i="11"/>
  <c r="BA260" i="11" s="1"/>
  <c r="Y260" i="11"/>
  <c r="S260" i="11"/>
  <c r="D260" i="11"/>
  <c r="AZ260" i="11"/>
  <c r="T260" i="11"/>
  <c r="W260" i="11" s="1"/>
  <c r="U261" i="11" s="1"/>
  <c r="P260" i="11"/>
  <c r="BC260" i="11"/>
  <c r="AW260" i="11"/>
  <c r="AX260" i="11" s="1"/>
  <c r="M260" i="11"/>
  <c r="K260" i="11"/>
  <c r="AE260" i="11"/>
  <c r="C260" i="11"/>
  <c r="Q261" i="11"/>
  <c r="O261" i="11"/>
  <c r="H261" i="11"/>
  <c r="F261" i="11"/>
  <c r="B261" i="11"/>
  <c r="BD261" i="11" s="1"/>
  <c r="A262" i="11"/>
  <c r="R261" i="11"/>
  <c r="N261" i="11"/>
  <c r="L261" i="11"/>
  <c r="I261" i="11"/>
  <c r="G261" i="11"/>
  <c r="AU261" i="11" s="1"/>
  <c r="E261" i="11"/>
  <c r="BC261" i="11" s="1"/>
  <c r="M261" i="11" l="1"/>
  <c r="K261" i="11"/>
  <c r="AE261" i="11"/>
  <c r="C261" i="11"/>
  <c r="AE259" i="11"/>
  <c r="Q262" i="11"/>
  <c r="O262" i="11"/>
  <c r="H262" i="11"/>
  <c r="F262" i="11"/>
  <c r="B262" i="11"/>
  <c r="BD262" i="11" s="1"/>
  <c r="A263" i="11"/>
  <c r="R262" i="11"/>
  <c r="N262" i="11"/>
  <c r="L262" i="11"/>
  <c r="I262" i="11"/>
  <c r="G262" i="11"/>
  <c r="AU262" i="11" s="1"/>
  <c r="AV262" i="11" s="1"/>
  <c r="E262" i="11"/>
  <c r="AV261" i="11"/>
  <c r="AY261" i="11" s="1"/>
  <c r="BA261" i="11" s="1"/>
  <c r="Y261" i="11"/>
  <c r="S261" i="11"/>
  <c r="D261" i="11"/>
  <c r="Y259" i="11"/>
  <c r="AZ261" i="11"/>
  <c r="T261" i="11"/>
  <c r="W261" i="11" s="1"/>
  <c r="U262" i="11" s="1"/>
  <c r="P261" i="11"/>
  <c r="AY262" i="11" l="1"/>
  <c r="BA262" i="11" s="1"/>
  <c r="Y262" i="11"/>
  <c r="S262" i="11"/>
  <c r="D262" i="11"/>
  <c r="AZ262" i="11"/>
  <c r="T262" i="11"/>
  <c r="W262" i="11" s="1"/>
  <c r="U263" i="11" s="1"/>
  <c r="P262" i="11"/>
  <c r="AW261" i="11"/>
  <c r="AX261" i="11" s="1"/>
  <c r="BC262" i="11"/>
  <c r="AW262" i="11"/>
  <c r="M262" i="11"/>
  <c r="K262" i="11"/>
  <c r="AE262" i="11"/>
  <c r="C262" i="11"/>
  <c r="Q263" i="11"/>
  <c r="O263" i="11"/>
  <c r="H263" i="11"/>
  <c r="F263" i="11"/>
  <c r="B263" i="11"/>
  <c r="BD263" i="11" s="1"/>
  <c r="A264" i="11"/>
  <c r="R263" i="11"/>
  <c r="N263" i="11"/>
  <c r="L263" i="11"/>
  <c r="I263" i="11"/>
  <c r="G263" i="11"/>
  <c r="AU263" i="11" s="1"/>
  <c r="E263" i="11"/>
  <c r="BC263" i="11" s="1"/>
  <c r="AX262" i="11" l="1"/>
  <c r="AV263" i="11"/>
  <c r="AY263" i="11" s="1"/>
  <c r="BA263" i="11" s="1"/>
  <c r="Y263" i="11"/>
  <c r="S263" i="11"/>
  <c r="D263" i="11"/>
  <c r="AZ263" i="11"/>
  <c r="T263" i="11"/>
  <c r="W263" i="11" s="1"/>
  <c r="U264" i="11" s="1"/>
  <c r="P263" i="11"/>
  <c r="AW263" i="11"/>
  <c r="AX263" i="11" s="1"/>
  <c r="M263" i="11"/>
  <c r="K263" i="11"/>
  <c r="AE263" i="11"/>
  <c r="C263" i="11"/>
  <c r="Q264" i="11"/>
  <c r="O264" i="11"/>
  <c r="H264" i="11"/>
  <c r="F264" i="11"/>
  <c r="B264" i="11"/>
  <c r="BD264" i="11" s="1"/>
  <c r="A265" i="11"/>
  <c r="R264" i="11"/>
  <c r="N264" i="11"/>
  <c r="L264" i="11"/>
  <c r="I264" i="11"/>
  <c r="G264" i="11"/>
  <c r="AU264" i="11" s="1"/>
  <c r="E264" i="11"/>
  <c r="BC264" i="11" s="1"/>
  <c r="M264" i="11" l="1"/>
  <c r="K264" i="11"/>
  <c r="AE264" i="11"/>
  <c r="C264" i="11"/>
  <c r="Q265" i="11"/>
  <c r="O265" i="11"/>
  <c r="H265" i="11"/>
  <c r="F265" i="11"/>
  <c r="B265" i="11"/>
  <c r="BD265" i="11" s="1"/>
  <c r="A266" i="11"/>
  <c r="R265" i="11"/>
  <c r="N265" i="11"/>
  <c r="L265" i="11"/>
  <c r="I265" i="11"/>
  <c r="G265" i="11"/>
  <c r="AU265" i="11" s="1"/>
  <c r="E265" i="11"/>
  <c r="AV264" i="11"/>
  <c r="AW264" i="11" s="1"/>
  <c r="AX264" i="11" s="1"/>
  <c r="Y264" i="11"/>
  <c r="S264" i="11"/>
  <c r="D264" i="11"/>
  <c r="AZ264" i="11"/>
  <c r="T264" i="11"/>
  <c r="W264" i="11" s="1"/>
  <c r="U265" i="11" s="1"/>
  <c r="P264" i="11"/>
  <c r="AY264" i="11" l="1"/>
  <c r="BA264" i="11" s="1"/>
  <c r="BC265" i="11"/>
  <c r="AV265" i="11"/>
  <c r="AW265" i="11" s="1"/>
  <c r="AX265" i="11" s="1"/>
  <c r="M265" i="11"/>
  <c r="K265" i="11"/>
  <c r="AE265" i="11"/>
  <c r="C265" i="11"/>
  <c r="Q266" i="11"/>
  <c r="O266" i="11"/>
  <c r="H266" i="11"/>
  <c r="F266" i="11"/>
  <c r="B266" i="11"/>
  <c r="BD266" i="11" s="1"/>
  <c r="A267" i="11"/>
  <c r="R266" i="11"/>
  <c r="N266" i="11"/>
  <c r="L266" i="11"/>
  <c r="I266" i="11"/>
  <c r="G266" i="11"/>
  <c r="AU266" i="11" s="1"/>
  <c r="E266" i="11"/>
  <c r="AY265" i="11"/>
  <c r="BA265" i="11" s="1"/>
  <c r="Y265" i="11"/>
  <c r="S265" i="11"/>
  <c r="D265" i="11"/>
  <c r="AZ265" i="11"/>
  <c r="T265" i="11"/>
  <c r="W265" i="11" s="1"/>
  <c r="U266" i="11" s="1"/>
  <c r="P265" i="11"/>
  <c r="BC266" i="11" l="1"/>
  <c r="M266" i="11"/>
  <c r="K266" i="11"/>
  <c r="AE266" i="11"/>
  <c r="C266" i="11"/>
  <c r="Q267" i="11"/>
  <c r="O267" i="11"/>
  <c r="H267" i="11"/>
  <c r="F267" i="11"/>
  <c r="B267" i="11"/>
  <c r="BD267" i="11" s="1"/>
  <c r="A268" i="11"/>
  <c r="R267" i="11"/>
  <c r="N267" i="11"/>
  <c r="L267" i="11"/>
  <c r="I267" i="11"/>
  <c r="G267" i="11"/>
  <c r="AU267" i="11" s="1"/>
  <c r="E267" i="11"/>
  <c r="AV266" i="11"/>
  <c r="AW266" i="11" s="1"/>
  <c r="AX266" i="11" s="1"/>
  <c r="Y266" i="11"/>
  <c r="S266" i="11"/>
  <c r="D266" i="11"/>
  <c r="AZ266" i="11"/>
  <c r="T266" i="11"/>
  <c r="W266" i="11" s="1"/>
  <c r="U267" i="11" s="1"/>
  <c r="P266" i="11"/>
  <c r="AY266" i="11" l="1"/>
  <c r="BA266" i="11" s="1"/>
  <c r="BC267" i="11"/>
  <c r="AV267" i="11"/>
  <c r="AW267" i="11" s="1"/>
  <c r="AX267" i="11" s="1"/>
  <c r="M267" i="11"/>
  <c r="K267" i="11"/>
  <c r="AE267" i="11"/>
  <c r="C267" i="11"/>
  <c r="Q268" i="11"/>
  <c r="O268" i="11"/>
  <c r="H268" i="11"/>
  <c r="F268" i="11"/>
  <c r="B268" i="11"/>
  <c r="BD268" i="11" s="1"/>
  <c r="A269" i="11"/>
  <c r="R268" i="11"/>
  <c r="N268" i="11"/>
  <c r="L268" i="11"/>
  <c r="I268" i="11"/>
  <c r="G268" i="11"/>
  <c r="AU268" i="11" s="1"/>
  <c r="E268" i="11"/>
  <c r="AY267" i="11"/>
  <c r="BA267" i="11" s="1"/>
  <c r="Y267" i="11"/>
  <c r="S267" i="11"/>
  <c r="D267" i="11"/>
  <c r="AZ267" i="11"/>
  <c r="T267" i="11"/>
  <c r="W267" i="11" s="1"/>
  <c r="U268" i="11" s="1"/>
  <c r="P267" i="11"/>
  <c r="BC268" i="11" l="1"/>
  <c r="M268" i="11"/>
  <c r="K268" i="11"/>
  <c r="AE268" i="11"/>
  <c r="C268" i="11"/>
  <c r="Q269" i="11"/>
  <c r="O269" i="11"/>
  <c r="H269" i="11"/>
  <c r="F269" i="11"/>
  <c r="B269" i="11"/>
  <c r="BD269" i="11" s="1"/>
  <c r="A270" i="11"/>
  <c r="R269" i="11"/>
  <c r="N269" i="11"/>
  <c r="L269" i="11"/>
  <c r="I269" i="11"/>
  <c r="G269" i="11"/>
  <c r="AU269" i="11" s="1"/>
  <c r="E269" i="11"/>
  <c r="BC269" i="11" s="1"/>
  <c r="AV268" i="11"/>
  <c r="AW268" i="11" s="1"/>
  <c r="AX268" i="11" s="1"/>
  <c r="AY268" i="11"/>
  <c r="BA268" i="11" s="1"/>
  <c r="Y268" i="11"/>
  <c r="S268" i="11"/>
  <c r="D268" i="11"/>
  <c r="AZ268" i="11"/>
  <c r="T268" i="11"/>
  <c r="W268" i="11" s="1"/>
  <c r="U269" i="11" s="1"/>
  <c r="P268" i="11"/>
  <c r="AV269" i="11" l="1"/>
  <c r="AW269" i="11" s="1"/>
  <c r="AX269" i="11" s="1"/>
  <c r="M269" i="11"/>
  <c r="K269" i="11"/>
  <c r="C269" i="11"/>
  <c r="Q270" i="11"/>
  <c r="O270" i="11"/>
  <c r="H270" i="11"/>
  <c r="F270" i="11"/>
  <c r="B270" i="11"/>
  <c r="BD270" i="11" s="1"/>
  <c r="A271" i="11"/>
  <c r="R270" i="11"/>
  <c r="N270" i="11"/>
  <c r="L270" i="11"/>
  <c r="I270" i="11"/>
  <c r="G270" i="11"/>
  <c r="AU270" i="11" s="1"/>
  <c r="AV270" i="11" s="1"/>
  <c r="E270" i="11"/>
  <c r="AY269" i="11"/>
  <c r="BA269" i="11" s="1"/>
  <c r="S269" i="11"/>
  <c r="D269" i="11"/>
  <c r="AZ269" i="11"/>
  <c r="T269" i="11"/>
  <c r="W269" i="11" s="1"/>
  <c r="U270" i="11" s="1"/>
  <c r="P269" i="11"/>
  <c r="AY270" i="11" l="1"/>
  <c r="BA270" i="11" s="1"/>
  <c r="Y270" i="11"/>
  <c r="S270" i="11"/>
  <c r="D270" i="11"/>
  <c r="AZ270" i="11"/>
  <c r="T270" i="11"/>
  <c r="W270" i="11" s="1"/>
  <c r="U271" i="11" s="1"/>
  <c r="P270" i="11"/>
  <c r="BC270" i="11"/>
  <c r="AW270" i="11"/>
  <c r="AX270" i="11" s="1"/>
  <c r="M270" i="11"/>
  <c r="K270" i="11"/>
  <c r="AE270" i="11"/>
  <c r="C270" i="11"/>
  <c r="Q271" i="11"/>
  <c r="O271" i="11"/>
  <c r="H271" i="11"/>
  <c r="F271" i="11"/>
  <c r="B271" i="11"/>
  <c r="BD271" i="11" s="1"/>
  <c r="A272" i="11"/>
  <c r="R271" i="11"/>
  <c r="N271" i="11"/>
  <c r="L271" i="11"/>
  <c r="I271" i="11"/>
  <c r="G271" i="11"/>
  <c r="AU271" i="11" s="1"/>
  <c r="E271" i="11"/>
  <c r="BC271" i="11" l="1"/>
  <c r="M271" i="11"/>
  <c r="K271" i="11"/>
  <c r="AE271" i="11"/>
  <c r="C271" i="11"/>
  <c r="AE269" i="11"/>
  <c r="Q272" i="11"/>
  <c r="O272" i="11"/>
  <c r="H272" i="11"/>
  <c r="F272" i="11"/>
  <c r="B272" i="11"/>
  <c r="BD272" i="11" s="1"/>
  <c r="A273" i="11"/>
  <c r="R272" i="11"/>
  <c r="N272" i="11"/>
  <c r="L272" i="11"/>
  <c r="I272" i="11"/>
  <c r="G272" i="11"/>
  <c r="AU272" i="11" s="1"/>
  <c r="E272" i="11"/>
  <c r="BC272" i="11" s="1"/>
  <c r="AV271" i="11"/>
  <c r="AY271" i="11" s="1"/>
  <c r="BA271" i="11" s="1"/>
  <c r="Y271" i="11"/>
  <c r="S271" i="11"/>
  <c r="D271" i="11"/>
  <c r="Y269" i="11"/>
  <c r="AZ271" i="11"/>
  <c r="T271" i="11"/>
  <c r="W271" i="11" s="1"/>
  <c r="U272" i="11" s="1"/>
  <c r="P271" i="11"/>
  <c r="AV272" i="11" l="1"/>
  <c r="AY272" i="11"/>
  <c r="BA272" i="11" s="1"/>
  <c r="Y272" i="11"/>
  <c r="S272" i="11"/>
  <c r="D272" i="11"/>
  <c r="AZ272" i="11"/>
  <c r="T272" i="11"/>
  <c r="W272" i="11" s="1"/>
  <c r="U273" i="11" s="1"/>
  <c r="P272" i="11"/>
  <c r="AW271" i="11"/>
  <c r="AX271" i="11" s="1"/>
  <c r="AW272" i="11"/>
  <c r="M272" i="11"/>
  <c r="K272" i="11"/>
  <c r="AE272" i="11"/>
  <c r="C272" i="11"/>
  <c r="Q273" i="11"/>
  <c r="O273" i="11"/>
  <c r="H273" i="11"/>
  <c r="F273" i="11"/>
  <c r="B273" i="11"/>
  <c r="BD273" i="11" s="1"/>
  <c r="A274" i="11"/>
  <c r="R273" i="11"/>
  <c r="N273" i="11"/>
  <c r="L273" i="11"/>
  <c r="I273" i="11"/>
  <c r="G273" i="11"/>
  <c r="AU273" i="11" s="1"/>
  <c r="AV273" i="11" s="1"/>
  <c r="E273" i="11"/>
  <c r="BC273" i="11" l="1"/>
  <c r="AW273" i="11"/>
  <c r="M273" i="11"/>
  <c r="K273" i="11"/>
  <c r="AE273" i="11"/>
  <c r="C273" i="11"/>
  <c r="Q274" i="11"/>
  <c r="O274" i="11"/>
  <c r="H274" i="11"/>
  <c r="F274" i="11"/>
  <c r="B274" i="11"/>
  <c r="BD274" i="11" s="1"/>
  <c r="A275" i="11"/>
  <c r="R274" i="11"/>
  <c r="N274" i="11"/>
  <c r="L274" i="11"/>
  <c r="I274" i="11"/>
  <c r="G274" i="11"/>
  <c r="AU274" i="11" s="1"/>
  <c r="E274" i="11"/>
  <c r="BC274" i="11" s="1"/>
  <c r="AX272" i="11"/>
  <c r="AY273" i="11"/>
  <c r="BA273" i="11" s="1"/>
  <c r="Y273" i="11"/>
  <c r="S273" i="11"/>
  <c r="D273" i="11"/>
  <c r="AZ273" i="11"/>
  <c r="T273" i="11"/>
  <c r="W273" i="11" s="1"/>
  <c r="U274" i="11" s="1"/>
  <c r="P273" i="11"/>
  <c r="AV274" i="11" l="1"/>
  <c r="AY274" i="11" s="1"/>
  <c r="BA274" i="11" s="1"/>
  <c r="Y274" i="11"/>
  <c r="S274" i="11"/>
  <c r="D274" i="11"/>
  <c r="AZ274" i="11"/>
  <c r="T274" i="11"/>
  <c r="W274" i="11" s="1"/>
  <c r="U275" i="11" s="1"/>
  <c r="P274" i="11"/>
  <c r="AW274" i="11"/>
  <c r="M274" i="11"/>
  <c r="K274" i="11"/>
  <c r="AE274" i="11"/>
  <c r="C274" i="11"/>
  <c r="Q275" i="11"/>
  <c r="O275" i="11"/>
  <c r="H275" i="11"/>
  <c r="F275" i="11"/>
  <c r="B275" i="11"/>
  <c r="BD275" i="11" s="1"/>
  <c r="A276" i="11"/>
  <c r="R275" i="11"/>
  <c r="N275" i="11"/>
  <c r="L275" i="11"/>
  <c r="I275" i="11"/>
  <c r="G275" i="11"/>
  <c r="AU275" i="11" s="1"/>
  <c r="E275" i="11"/>
  <c r="AX273" i="11"/>
  <c r="BC275" i="11" l="1"/>
  <c r="M275" i="11"/>
  <c r="K275" i="11"/>
  <c r="AE275" i="11"/>
  <c r="C275" i="11"/>
  <c r="Q276" i="11"/>
  <c r="O276" i="11"/>
  <c r="H276" i="11"/>
  <c r="F276" i="11"/>
  <c r="B276" i="11"/>
  <c r="BD276" i="11" s="1"/>
  <c r="A277" i="11"/>
  <c r="R276" i="11"/>
  <c r="N276" i="11"/>
  <c r="L276" i="11"/>
  <c r="I276" i="11"/>
  <c r="G276" i="11"/>
  <c r="AU276" i="11" s="1"/>
  <c r="E276" i="11"/>
  <c r="AX274" i="11"/>
  <c r="AV275" i="11"/>
  <c r="AW275" i="11" s="1"/>
  <c r="AY275" i="11"/>
  <c r="BA275" i="11" s="1"/>
  <c r="Y275" i="11"/>
  <c r="S275" i="11"/>
  <c r="D275" i="11"/>
  <c r="AZ275" i="11"/>
  <c r="T275" i="11"/>
  <c r="W275" i="11" s="1"/>
  <c r="U276" i="11" s="1"/>
  <c r="P275" i="11"/>
  <c r="AX275" i="11" l="1"/>
  <c r="BC276" i="11"/>
  <c r="M276" i="11"/>
  <c r="K276" i="11"/>
  <c r="AE276" i="11"/>
  <c r="C276" i="11"/>
  <c r="Q277" i="11"/>
  <c r="O277" i="11"/>
  <c r="H277" i="11"/>
  <c r="F277" i="11"/>
  <c r="B277" i="11"/>
  <c r="BD277" i="11" s="1"/>
  <c r="A278" i="11"/>
  <c r="R277" i="11"/>
  <c r="N277" i="11"/>
  <c r="L277" i="11"/>
  <c r="I277" i="11"/>
  <c r="G277" i="11"/>
  <c r="AU277" i="11" s="1"/>
  <c r="AV277" i="11" s="1"/>
  <c r="E277" i="11"/>
  <c r="AV276" i="11"/>
  <c r="AW276" i="11" s="1"/>
  <c r="Y276" i="11"/>
  <c r="S276" i="11"/>
  <c r="D276" i="11"/>
  <c r="AZ276" i="11"/>
  <c r="T276" i="11"/>
  <c r="W276" i="11" s="1"/>
  <c r="U277" i="11" s="1"/>
  <c r="P276" i="11"/>
  <c r="AX276" i="11" l="1"/>
  <c r="AY276" i="11"/>
  <c r="BA276" i="11" s="1"/>
  <c r="BC277" i="11"/>
  <c r="AW277" i="11"/>
  <c r="AX277" i="11" s="1"/>
  <c r="M277" i="11"/>
  <c r="K277" i="11"/>
  <c r="AE277" i="11"/>
  <c r="C277" i="11"/>
  <c r="Q278" i="11"/>
  <c r="O278" i="11"/>
  <c r="H278" i="11"/>
  <c r="F278" i="11"/>
  <c r="B278" i="11"/>
  <c r="BD278" i="11" s="1"/>
  <c r="A279" i="11"/>
  <c r="R278" i="11"/>
  <c r="N278" i="11"/>
  <c r="L278" i="11"/>
  <c r="I278" i="11"/>
  <c r="G278" i="11"/>
  <c r="AU278" i="11" s="1"/>
  <c r="E278" i="11"/>
  <c r="BC278" i="11" s="1"/>
  <c r="AY277" i="11"/>
  <c r="BA277" i="11" s="1"/>
  <c r="Y277" i="11"/>
  <c r="S277" i="11"/>
  <c r="D277" i="11"/>
  <c r="AZ277" i="11"/>
  <c r="T277" i="11"/>
  <c r="W277" i="11" s="1"/>
  <c r="U278" i="11" s="1"/>
  <c r="P277" i="11"/>
  <c r="M278" i="11" l="1"/>
  <c r="K278" i="11"/>
  <c r="AE278" i="11"/>
  <c r="C278" i="11"/>
  <c r="Q279" i="11"/>
  <c r="O279" i="11"/>
  <c r="H279" i="11"/>
  <c r="F279" i="11"/>
  <c r="B279" i="11"/>
  <c r="BD279" i="11" s="1"/>
  <c r="A280" i="11"/>
  <c r="R279" i="11"/>
  <c r="N279" i="11"/>
  <c r="L279" i="11"/>
  <c r="I279" i="11"/>
  <c r="G279" i="11"/>
  <c r="AU279" i="11" s="1"/>
  <c r="E279" i="11"/>
  <c r="BC279" i="11" s="1"/>
  <c r="AV278" i="11"/>
  <c r="AW278" i="11" s="1"/>
  <c r="AX278" i="11" s="1"/>
  <c r="Y278" i="11"/>
  <c r="S278" i="11"/>
  <c r="D278" i="11"/>
  <c r="AZ278" i="11"/>
  <c r="T278" i="11"/>
  <c r="W278" i="11" s="1"/>
  <c r="U279" i="11" s="1"/>
  <c r="P278" i="11"/>
  <c r="AY278" i="11" l="1"/>
  <c r="BA278" i="11" s="1"/>
  <c r="AV279" i="11"/>
  <c r="AW279" i="11"/>
  <c r="AX279" i="11" s="1"/>
  <c r="M279" i="11"/>
  <c r="K279" i="11"/>
  <c r="C279" i="11"/>
  <c r="Q280" i="11"/>
  <c r="O280" i="11"/>
  <c r="H280" i="11"/>
  <c r="F280" i="11"/>
  <c r="B280" i="11"/>
  <c r="BD280" i="11" s="1"/>
  <c r="A281" i="11"/>
  <c r="R280" i="11"/>
  <c r="N280" i="11"/>
  <c r="L280" i="11"/>
  <c r="I280" i="11"/>
  <c r="G280" i="11"/>
  <c r="AU280" i="11" s="1"/>
  <c r="AV280" i="11" s="1"/>
  <c r="E280" i="11"/>
  <c r="AY279" i="11"/>
  <c r="BA279" i="11" s="1"/>
  <c r="S279" i="11"/>
  <c r="D279" i="11"/>
  <c r="AZ279" i="11"/>
  <c r="T279" i="11"/>
  <c r="W279" i="11" s="1"/>
  <c r="U280" i="11" s="1"/>
  <c r="P279" i="11"/>
  <c r="AY280" i="11" l="1"/>
  <c r="BA280" i="11" s="1"/>
  <c r="Y280" i="11"/>
  <c r="S280" i="11"/>
  <c r="D280" i="11"/>
  <c r="AZ280" i="11"/>
  <c r="T280" i="11"/>
  <c r="W280" i="11" s="1"/>
  <c r="U281" i="11" s="1"/>
  <c r="P280" i="11"/>
  <c r="BC280" i="11"/>
  <c r="AW280" i="11"/>
  <c r="AX280" i="11" s="1"/>
  <c r="M280" i="11"/>
  <c r="K280" i="11"/>
  <c r="AE280" i="11"/>
  <c r="C280" i="11"/>
  <c r="Q281" i="11"/>
  <c r="O281" i="11"/>
  <c r="H281" i="11"/>
  <c r="F281" i="11"/>
  <c r="B281" i="11"/>
  <c r="BD281" i="11" s="1"/>
  <c r="A282" i="11"/>
  <c r="R281" i="11"/>
  <c r="N281" i="11"/>
  <c r="L281" i="11"/>
  <c r="I281" i="11"/>
  <c r="G281" i="11"/>
  <c r="AU281" i="11" s="1"/>
  <c r="E281" i="11"/>
  <c r="BC281" i="11" s="1"/>
  <c r="M281" i="11" l="1"/>
  <c r="K281" i="11"/>
  <c r="AE281" i="11"/>
  <c r="C281" i="11"/>
  <c r="AE279" i="11"/>
  <c r="Q282" i="11"/>
  <c r="O282" i="11"/>
  <c r="H282" i="11"/>
  <c r="F282" i="11"/>
  <c r="B282" i="11"/>
  <c r="BD282" i="11" s="1"/>
  <c r="A283" i="11"/>
  <c r="R282" i="11"/>
  <c r="N282" i="11"/>
  <c r="L282" i="11"/>
  <c r="I282" i="11"/>
  <c r="G282" i="11"/>
  <c r="AU282" i="11" s="1"/>
  <c r="AV282" i="11" s="1"/>
  <c r="E282" i="11"/>
  <c r="BC282" i="11" s="1"/>
  <c r="AV281" i="11"/>
  <c r="AY281" i="11" s="1"/>
  <c r="BA281" i="11" s="1"/>
  <c r="Y281" i="11"/>
  <c r="S281" i="11"/>
  <c r="D281" i="11"/>
  <c r="Y279" i="11"/>
  <c r="AZ281" i="11"/>
  <c r="T281" i="11"/>
  <c r="W281" i="11" s="1"/>
  <c r="U282" i="11" s="1"/>
  <c r="P281" i="11"/>
  <c r="AY282" i="11" l="1"/>
  <c r="BA282" i="11" s="1"/>
  <c r="Y282" i="11"/>
  <c r="S282" i="11"/>
  <c r="D282" i="11"/>
  <c r="AZ282" i="11"/>
  <c r="T282" i="11"/>
  <c r="W282" i="11" s="1"/>
  <c r="U283" i="11" s="1"/>
  <c r="P282" i="11"/>
  <c r="AW281" i="11"/>
  <c r="AX281" i="11" s="1"/>
  <c r="AW282" i="11"/>
  <c r="M282" i="11"/>
  <c r="K282" i="11"/>
  <c r="AE282" i="11"/>
  <c r="C282" i="11"/>
  <c r="Q283" i="11"/>
  <c r="O283" i="11"/>
  <c r="H283" i="11"/>
  <c r="F283" i="11"/>
  <c r="B283" i="11"/>
  <c r="BD283" i="11" s="1"/>
  <c r="A284" i="11"/>
  <c r="R283" i="11"/>
  <c r="N283" i="11"/>
  <c r="L283" i="11"/>
  <c r="I283" i="11"/>
  <c r="G283" i="11"/>
  <c r="AU283" i="11" s="1"/>
  <c r="E283" i="11"/>
  <c r="BC283" i="11" l="1"/>
  <c r="AX282" i="11"/>
  <c r="M283" i="11"/>
  <c r="K283" i="11"/>
  <c r="AE283" i="11"/>
  <c r="C283" i="11"/>
  <c r="Q284" i="11"/>
  <c r="O284" i="11"/>
  <c r="H284" i="11"/>
  <c r="F284" i="11"/>
  <c r="B284" i="11"/>
  <c r="BD284" i="11" s="1"/>
  <c r="A285" i="11"/>
  <c r="R284" i="11"/>
  <c r="N284" i="11"/>
  <c r="L284" i="11"/>
  <c r="I284" i="11"/>
  <c r="G284" i="11"/>
  <c r="AU284" i="11" s="1"/>
  <c r="E284" i="11"/>
  <c r="AV283" i="11"/>
  <c r="AW283" i="11" s="1"/>
  <c r="Y283" i="11"/>
  <c r="S283" i="11"/>
  <c r="D283" i="11"/>
  <c r="AZ283" i="11"/>
  <c r="T283" i="11"/>
  <c r="W283" i="11" s="1"/>
  <c r="U284" i="11" s="1"/>
  <c r="P283" i="11"/>
  <c r="AX283" i="11" l="1"/>
  <c r="AY283" i="11"/>
  <c r="BA283" i="11" s="1"/>
  <c r="BC284" i="11"/>
  <c r="M284" i="11"/>
  <c r="K284" i="11"/>
  <c r="AE284" i="11"/>
  <c r="C284" i="11"/>
  <c r="A286" i="11"/>
  <c r="Q285" i="11"/>
  <c r="O285" i="11"/>
  <c r="H285" i="11"/>
  <c r="F285" i="11"/>
  <c r="B285" i="11"/>
  <c r="BD285" i="11" s="1"/>
  <c r="R285" i="11"/>
  <c r="N285" i="11"/>
  <c r="L285" i="11"/>
  <c r="I285" i="11"/>
  <c r="G285" i="11"/>
  <c r="AU285" i="11" s="1"/>
  <c r="AV285" i="11" s="1"/>
  <c r="E285" i="11"/>
  <c r="BC285" i="11" s="1"/>
  <c r="AV284" i="11"/>
  <c r="AW284" i="11" s="1"/>
  <c r="AX284" i="11" s="1"/>
  <c r="Y284" i="11"/>
  <c r="S284" i="11"/>
  <c r="D284" i="11"/>
  <c r="AZ284" i="11"/>
  <c r="T284" i="11"/>
  <c r="W284" i="11" s="1"/>
  <c r="U285" i="11" s="1"/>
  <c r="P284" i="11"/>
  <c r="AY284" i="11" l="1"/>
  <c r="BA284" i="11" s="1"/>
  <c r="AE285" i="11"/>
  <c r="M285" i="11"/>
  <c r="K285" i="11"/>
  <c r="AW285" i="11"/>
  <c r="AX285" i="11" s="1"/>
  <c r="C285" i="11"/>
  <c r="AZ285" i="11"/>
  <c r="S285" i="11"/>
  <c r="D285" i="11"/>
  <c r="AY285" i="11"/>
  <c r="BA285" i="11" s="1"/>
  <c r="Y285" i="11"/>
  <c r="T285" i="11"/>
  <c r="P285" i="11"/>
  <c r="A287" i="11"/>
  <c r="R286" i="11"/>
  <c r="N286" i="11"/>
  <c r="L286" i="11"/>
  <c r="I286" i="11"/>
  <c r="G286" i="11"/>
  <c r="AU286" i="11" s="1"/>
  <c r="AV286" i="11" s="1"/>
  <c r="E286" i="11"/>
  <c r="Q286" i="11"/>
  <c r="O286" i="11"/>
  <c r="H286" i="11"/>
  <c r="F286" i="11"/>
  <c r="B286" i="11"/>
  <c r="BD286" i="11" s="1"/>
  <c r="BC286" i="11" l="1"/>
  <c r="AE286" i="11"/>
  <c r="C286" i="11"/>
  <c r="AW286" i="11"/>
  <c r="AX286" i="11" s="1"/>
  <c r="M286" i="11"/>
  <c r="K286" i="11"/>
  <c r="A288" i="11"/>
  <c r="R287" i="11"/>
  <c r="N287" i="11"/>
  <c r="L287" i="11"/>
  <c r="I287" i="11"/>
  <c r="G287" i="11"/>
  <c r="AU287" i="11" s="1"/>
  <c r="E287" i="11"/>
  <c r="Q287" i="11"/>
  <c r="O287" i="11"/>
  <c r="H287" i="11"/>
  <c r="F287" i="11"/>
  <c r="B287" i="11"/>
  <c r="BD287" i="11" s="1"/>
  <c r="AZ286" i="11"/>
  <c r="T286" i="11"/>
  <c r="P286" i="11"/>
  <c r="AY286" i="11"/>
  <c r="BA286" i="11" s="1"/>
  <c r="Y286" i="11"/>
  <c r="S286" i="11"/>
  <c r="D286" i="11"/>
  <c r="BC287" i="11" l="1"/>
  <c r="AE287" i="11"/>
  <c r="C287" i="11"/>
  <c r="M287" i="11"/>
  <c r="K287" i="11"/>
  <c r="A289" i="11"/>
  <c r="R288" i="11"/>
  <c r="N288" i="11"/>
  <c r="L288" i="11"/>
  <c r="I288" i="11"/>
  <c r="G288" i="11"/>
  <c r="AU288" i="11" s="1"/>
  <c r="E288" i="11"/>
  <c r="Q288" i="11"/>
  <c r="O288" i="11"/>
  <c r="H288" i="11"/>
  <c r="F288" i="11"/>
  <c r="B288" i="11"/>
  <c r="BD288" i="11" s="1"/>
  <c r="AZ287" i="11"/>
  <c r="T287" i="11"/>
  <c r="P287" i="11"/>
  <c r="Y287" i="11"/>
  <c r="S287" i="11"/>
  <c r="D287" i="11"/>
  <c r="AV287" i="11"/>
  <c r="AW287" i="11" s="1"/>
  <c r="AX287" i="11" s="1"/>
  <c r="BC288" i="11" l="1"/>
  <c r="AE288" i="11"/>
  <c r="C288" i="11"/>
  <c r="M288" i="11"/>
  <c r="K288" i="11"/>
  <c r="A290" i="11"/>
  <c r="R289" i="11"/>
  <c r="N289" i="11"/>
  <c r="L289" i="11"/>
  <c r="I289" i="11"/>
  <c r="G289" i="11"/>
  <c r="AU289" i="11" s="1"/>
  <c r="E289" i="11"/>
  <c r="Q289" i="11"/>
  <c r="O289" i="11"/>
  <c r="H289" i="11"/>
  <c r="F289" i="11"/>
  <c r="B289" i="11"/>
  <c r="BD289" i="11" s="1"/>
  <c r="AY287" i="11"/>
  <c r="BA287" i="11" s="1"/>
  <c r="AZ288" i="11"/>
  <c r="T288" i="11"/>
  <c r="P288" i="11"/>
  <c r="Y288" i="11"/>
  <c r="S288" i="11"/>
  <c r="D288" i="11"/>
  <c r="AV288" i="11"/>
  <c r="AW288" i="11" s="1"/>
  <c r="AX288" i="11" s="1"/>
  <c r="BC289" i="11" l="1"/>
  <c r="AY288" i="11"/>
  <c r="BA288" i="11" s="1"/>
  <c r="A291" i="11"/>
  <c r="R290" i="11"/>
  <c r="N290" i="11"/>
  <c r="L290" i="11"/>
  <c r="I290" i="11"/>
  <c r="G290" i="11"/>
  <c r="AU290" i="11" s="1"/>
  <c r="AV290" i="11" s="1"/>
  <c r="E290" i="11"/>
  <c r="Q290" i="11"/>
  <c r="O290" i="11"/>
  <c r="H290" i="11"/>
  <c r="F290" i="11"/>
  <c r="B290" i="11"/>
  <c r="BD290" i="11" s="1"/>
  <c r="C289" i="11"/>
  <c r="AW289" i="11"/>
  <c r="AX289" i="11" s="1"/>
  <c r="M289" i="11"/>
  <c r="K289" i="11"/>
  <c r="AZ289" i="11"/>
  <c r="T289" i="11"/>
  <c r="P289" i="11"/>
  <c r="AY289" i="11"/>
  <c r="BA289" i="11" s="1"/>
  <c r="S289" i="11"/>
  <c r="D289" i="11"/>
  <c r="AV289" i="11"/>
  <c r="AZ290" i="11" l="1"/>
  <c r="T290" i="11"/>
  <c r="P290" i="11"/>
  <c r="AY290" i="11"/>
  <c r="BA290" i="11" s="1"/>
  <c r="Y290" i="11"/>
  <c r="S290" i="11"/>
  <c r="D290" i="11"/>
  <c r="BC290" i="11"/>
  <c r="AE290" i="11"/>
  <c r="C290" i="11"/>
  <c r="AW290" i="11"/>
  <c r="AX290" i="11" s="1"/>
  <c r="M290" i="11"/>
  <c r="K290" i="11"/>
  <c r="A292" i="11"/>
  <c r="R291" i="11"/>
  <c r="N291" i="11"/>
  <c r="L291" i="11"/>
  <c r="V285" i="11" s="1"/>
  <c r="W285" i="11" s="1"/>
  <c r="U286" i="11" s="1"/>
  <c r="W286" i="11" s="1"/>
  <c r="U287" i="11" s="1"/>
  <c r="W287" i="11" s="1"/>
  <c r="U288" i="11" s="1"/>
  <c r="W288" i="11" s="1"/>
  <c r="U289" i="11" s="1"/>
  <c r="W289" i="11" s="1"/>
  <c r="U290" i="11" s="1"/>
  <c r="W290" i="11" s="1"/>
  <c r="U291" i="11" s="1"/>
  <c r="I291" i="11"/>
  <c r="G291" i="11"/>
  <c r="AU291" i="11" s="1"/>
  <c r="AV291" i="11" s="1"/>
  <c r="E291" i="11"/>
  <c r="Q291" i="11"/>
  <c r="O291" i="11"/>
  <c r="H291" i="11"/>
  <c r="F291" i="11"/>
  <c r="B291" i="11"/>
  <c r="BD291" i="11" s="1"/>
  <c r="AZ291" i="11" l="1"/>
  <c r="T291" i="11"/>
  <c r="W291" i="11" s="1"/>
  <c r="U292" i="11" s="1"/>
  <c r="P291" i="11"/>
  <c r="AY291" i="11"/>
  <c r="BA291" i="11" s="1"/>
  <c r="Y291" i="11"/>
  <c r="S291" i="11"/>
  <c r="D291" i="11"/>
  <c r="Y289" i="11"/>
  <c r="BC291" i="11"/>
  <c r="AE291" i="11"/>
  <c r="C291" i="11"/>
  <c r="AE289" i="11"/>
  <c r="AW291" i="11"/>
  <c r="AX291" i="11" s="1"/>
  <c r="M291" i="11"/>
  <c r="K291" i="11"/>
  <c r="A293" i="11"/>
  <c r="R292" i="11"/>
  <c r="N292" i="11"/>
  <c r="L292" i="11"/>
  <c r="I292" i="11"/>
  <c r="G292" i="11"/>
  <c r="AU292" i="11" s="1"/>
  <c r="AV292" i="11" s="1"/>
  <c r="E292" i="11"/>
  <c r="Q292" i="11"/>
  <c r="O292" i="11"/>
  <c r="H292" i="11"/>
  <c r="F292" i="11"/>
  <c r="B292" i="11"/>
  <c r="BD292" i="11" s="1"/>
  <c r="AZ292" i="11" l="1"/>
  <c r="T292" i="11"/>
  <c r="W292" i="11" s="1"/>
  <c r="U293" i="11" s="1"/>
  <c r="P292" i="11"/>
  <c r="AY292" i="11"/>
  <c r="BA292" i="11" s="1"/>
  <c r="Y292" i="11"/>
  <c r="S292" i="11"/>
  <c r="D292" i="11"/>
  <c r="BC292" i="11"/>
  <c r="AE292" i="11"/>
  <c r="C292" i="11"/>
  <c r="AW292" i="11"/>
  <c r="AX292" i="11" s="1"/>
  <c r="M292" i="11"/>
  <c r="K292" i="11"/>
  <c r="R293" i="11"/>
  <c r="N293" i="11"/>
  <c r="L293" i="11"/>
  <c r="I293" i="11"/>
  <c r="G293" i="11"/>
  <c r="AU293" i="11" s="1"/>
  <c r="E293" i="11"/>
  <c r="A294" i="11"/>
  <c r="Q293" i="11"/>
  <c r="O293" i="11"/>
  <c r="H293" i="11"/>
  <c r="F293" i="11"/>
  <c r="B293" i="11"/>
  <c r="BD293" i="11" s="1"/>
  <c r="Y293" i="11" l="1"/>
  <c r="T293" i="11"/>
  <c r="P293" i="11"/>
  <c r="AZ293" i="11"/>
  <c r="S293" i="11"/>
  <c r="D293" i="11"/>
  <c r="BC293" i="11"/>
  <c r="C293" i="11"/>
  <c r="AE293" i="11"/>
  <c r="M293" i="11"/>
  <c r="K293" i="11"/>
  <c r="A295" i="11"/>
  <c r="Q294" i="11"/>
  <c r="O294" i="11"/>
  <c r="H294" i="11"/>
  <c r="F294" i="11"/>
  <c r="B294" i="11"/>
  <c r="BD294" i="11" s="1"/>
  <c r="R294" i="11"/>
  <c r="N294" i="11"/>
  <c r="L294" i="11"/>
  <c r="I294" i="11"/>
  <c r="G294" i="11"/>
  <c r="AU294" i="11" s="1"/>
  <c r="AV294" i="11" s="1"/>
  <c r="E294" i="11"/>
  <c r="BC294" i="11" s="1"/>
  <c r="AV293" i="11"/>
  <c r="AY293" i="11" s="1"/>
  <c r="BA293" i="11" s="1"/>
  <c r="R295" i="11" l="1"/>
  <c r="N295" i="11"/>
  <c r="L295" i="11"/>
  <c r="I295" i="11"/>
  <c r="G295" i="11"/>
  <c r="AU295" i="11" s="1"/>
  <c r="E295" i="11"/>
  <c r="A296" i="11"/>
  <c r="Q295" i="11"/>
  <c r="O295" i="11"/>
  <c r="H295" i="11"/>
  <c r="F295" i="11"/>
  <c r="B295" i="11"/>
  <c r="BD295" i="11" s="1"/>
  <c r="AE294" i="11"/>
  <c r="M294" i="11"/>
  <c r="K294" i="11"/>
  <c r="AW294" i="11"/>
  <c r="C294" i="11"/>
  <c r="AZ294" i="11"/>
  <c r="S294" i="11"/>
  <c r="D294" i="11"/>
  <c r="AY294" i="11"/>
  <c r="BA294" i="11" s="1"/>
  <c r="Y294" i="11"/>
  <c r="T294" i="11"/>
  <c r="P294" i="11"/>
  <c r="AW293" i="11"/>
  <c r="AX293" i="11" s="1"/>
  <c r="Q296" i="11" l="1"/>
  <c r="O296" i="11"/>
  <c r="H296" i="11"/>
  <c r="F296" i="11"/>
  <c r="B296" i="11"/>
  <c r="BD296" i="11" s="1"/>
  <c r="A297" i="11"/>
  <c r="R296" i="11"/>
  <c r="N296" i="11"/>
  <c r="L296" i="11"/>
  <c r="I296" i="11"/>
  <c r="G296" i="11"/>
  <c r="AU296" i="11" s="1"/>
  <c r="AV296" i="11" s="1"/>
  <c r="E296" i="11"/>
  <c r="BC296" i="11" s="1"/>
  <c r="AV295" i="11"/>
  <c r="AX294" i="11"/>
  <c r="AY295" i="11"/>
  <c r="BA295" i="11" s="1"/>
  <c r="Y295" i="11"/>
  <c r="T295" i="11"/>
  <c r="P295" i="11"/>
  <c r="AZ295" i="11"/>
  <c r="S295" i="11"/>
  <c r="D295" i="11"/>
  <c r="BC295" i="11"/>
  <c r="AW295" i="11"/>
  <c r="C295" i="11"/>
  <c r="AE295" i="11"/>
  <c r="M295" i="11"/>
  <c r="K295" i="11"/>
  <c r="AX295" i="11" l="1"/>
  <c r="AW296" i="11"/>
  <c r="M296" i="11"/>
  <c r="K296" i="11"/>
  <c r="AE296" i="11"/>
  <c r="C296" i="11"/>
  <c r="Q297" i="11"/>
  <c r="O297" i="11"/>
  <c r="H297" i="11"/>
  <c r="F297" i="11"/>
  <c r="B297" i="11"/>
  <c r="BD297" i="11" s="1"/>
  <c r="A298" i="11"/>
  <c r="R297" i="11"/>
  <c r="N297" i="11"/>
  <c r="L297" i="11"/>
  <c r="I297" i="11"/>
  <c r="G297" i="11"/>
  <c r="AU297" i="11" s="1"/>
  <c r="E297" i="11"/>
  <c r="V295" i="11"/>
  <c r="V293" i="11"/>
  <c r="W293" i="11" s="1"/>
  <c r="U294" i="11" s="1"/>
  <c r="V294" i="11"/>
  <c r="AY296" i="11"/>
  <c r="BA296" i="11" s="1"/>
  <c r="Y296" i="11"/>
  <c r="S296" i="11"/>
  <c r="D296" i="11"/>
  <c r="AZ296" i="11"/>
  <c r="T296" i="11"/>
  <c r="P296" i="11"/>
  <c r="W294" i="11" l="1"/>
  <c r="U295" i="11" s="1"/>
  <c r="W295" i="11" s="1"/>
  <c r="U296" i="11" s="1"/>
  <c r="W296" i="11" s="1"/>
  <c r="U297" i="11" s="1"/>
  <c r="BC297" i="11"/>
  <c r="AX296" i="11"/>
  <c r="M297" i="11"/>
  <c r="K297" i="11"/>
  <c r="AE297" i="11"/>
  <c r="C297" i="11"/>
  <c r="A299" i="11"/>
  <c r="Q298" i="11"/>
  <c r="O298" i="11"/>
  <c r="H298" i="11"/>
  <c r="F298" i="11"/>
  <c r="B298" i="11"/>
  <c r="BD298" i="11" s="1"/>
  <c r="R298" i="11"/>
  <c r="N298" i="11"/>
  <c r="L298" i="11"/>
  <c r="I298" i="11"/>
  <c r="G298" i="11"/>
  <c r="AU298" i="11" s="1"/>
  <c r="AV298" i="11" s="1"/>
  <c r="E298" i="11"/>
  <c r="BC298" i="11" s="1"/>
  <c r="AV297" i="11"/>
  <c r="AW297" i="11" s="1"/>
  <c r="AY297" i="11"/>
  <c r="BA297" i="11" s="1"/>
  <c r="Y297" i="11"/>
  <c r="S297" i="11"/>
  <c r="D297" i="11"/>
  <c r="AZ297" i="11"/>
  <c r="T297" i="11"/>
  <c r="W297" i="11" s="1"/>
  <c r="U298" i="11" s="1"/>
  <c r="P297" i="11"/>
  <c r="AX297" i="11" l="1"/>
  <c r="AE298" i="11"/>
  <c r="M298" i="11"/>
  <c r="K298" i="11"/>
  <c r="AW298" i="11"/>
  <c r="AX298" i="11" s="1"/>
  <c r="C298" i="11"/>
  <c r="AZ298" i="11"/>
  <c r="S298" i="11"/>
  <c r="D298" i="11"/>
  <c r="AY298" i="11"/>
  <c r="BA298" i="11" s="1"/>
  <c r="Y298" i="11"/>
  <c r="T298" i="11"/>
  <c r="P298" i="11"/>
  <c r="A300" i="11"/>
  <c r="R299" i="11"/>
  <c r="N299" i="11"/>
  <c r="L299" i="11"/>
  <c r="I299" i="11"/>
  <c r="G299" i="11"/>
  <c r="AU299" i="11" s="1"/>
  <c r="AV299" i="11" s="1"/>
  <c r="E299" i="11"/>
  <c r="Q299" i="11"/>
  <c r="O299" i="11"/>
  <c r="H299" i="11"/>
  <c r="F299" i="11"/>
  <c r="B299" i="11"/>
  <c r="BD299" i="11" s="1"/>
  <c r="AZ299" i="11" l="1"/>
  <c r="T299" i="11"/>
  <c r="P299" i="11"/>
  <c r="AY299" i="11"/>
  <c r="BA299" i="11" s="1"/>
  <c r="S299" i="11"/>
  <c r="D299" i="11"/>
  <c r="BC299" i="11"/>
  <c r="C299" i="11"/>
  <c r="AW299" i="11"/>
  <c r="AX299" i="11" s="1"/>
  <c r="M299" i="11"/>
  <c r="K299" i="11"/>
  <c r="A301" i="11"/>
  <c r="R300" i="11"/>
  <c r="N300" i="11"/>
  <c r="L300" i="11"/>
  <c r="V298" i="11" s="1"/>
  <c r="W298" i="11" s="1"/>
  <c r="U299" i="11" s="1"/>
  <c r="W299" i="11" s="1"/>
  <c r="U300" i="11" s="1"/>
  <c r="I300" i="11"/>
  <c r="G300" i="11"/>
  <c r="AU300" i="11" s="1"/>
  <c r="AV300" i="11" s="1"/>
  <c r="E300" i="11"/>
  <c r="Q300" i="11"/>
  <c r="O300" i="11"/>
  <c r="H300" i="11"/>
  <c r="F300" i="11"/>
  <c r="B300" i="11"/>
  <c r="BD300" i="11" s="1"/>
  <c r="AZ300" i="11" l="1"/>
  <c r="T300" i="11"/>
  <c r="W300" i="11" s="1"/>
  <c r="U301" i="11" s="1"/>
  <c r="P300" i="11"/>
  <c r="AY300" i="11"/>
  <c r="BA300" i="11" s="1"/>
  <c r="Y300" i="11"/>
  <c r="S300" i="11"/>
  <c r="D300" i="11"/>
  <c r="BC300" i="11"/>
  <c r="AE300" i="11"/>
  <c r="C300" i="11"/>
  <c r="AW300" i="11"/>
  <c r="AX300" i="11" s="1"/>
  <c r="M300" i="11"/>
  <c r="K300" i="11"/>
  <c r="A302" i="11"/>
  <c r="R301" i="11"/>
  <c r="N301" i="11"/>
  <c r="L301" i="11"/>
  <c r="I301" i="11"/>
  <c r="G301" i="11"/>
  <c r="AU301" i="11" s="1"/>
  <c r="AV301" i="11" s="1"/>
  <c r="E301" i="11"/>
  <c r="Q301" i="11"/>
  <c r="O301" i="11"/>
  <c r="H301" i="11"/>
  <c r="F301" i="11"/>
  <c r="B301" i="11"/>
  <c r="BD301" i="11" s="1"/>
  <c r="AZ301" i="11" l="1"/>
  <c r="T301" i="11"/>
  <c r="W301" i="11" s="1"/>
  <c r="U302" i="11" s="1"/>
  <c r="P301" i="11"/>
  <c r="AY301" i="11"/>
  <c r="BA301" i="11" s="1"/>
  <c r="Y301" i="11"/>
  <c r="S301" i="11"/>
  <c r="D301" i="11"/>
  <c r="Y299" i="11"/>
  <c r="BC301" i="11"/>
  <c r="AE301" i="11"/>
  <c r="C301" i="11"/>
  <c r="AE299" i="11"/>
  <c r="AW301" i="11"/>
  <c r="AX301" i="11" s="1"/>
  <c r="M301" i="11"/>
  <c r="K301" i="11"/>
  <c r="A303" i="11"/>
  <c r="R302" i="11"/>
  <c r="N302" i="11"/>
  <c r="L302" i="11"/>
  <c r="I302" i="11"/>
  <c r="G302" i="11"/>
  <c r="AU302" i="11" s="1"/>
  <c r="AV302" i="11" s="1"/>
  <c r="E302" i="11"/>
  <c r="Q302" i="11"/>
  <c r="O302" i="11"/>
  <c r="H302" i="11"/>
  <c r="F302" i="11"/>
  <c r="B302" i="11"/>
  <c r="BD302" i="11" s="1"/>
  <c r="AZ302" i="11" l="1"/>
  <c r="T302" i="11"/>
  <c r="W302" i="11" s="1"/>
  <c r="U303" i="11" s="1"/>
  <c r="P302" i="11"/>
  <c r="AY302" i="11"/>
  <c r="BA302" i="11" s="1"/>
  <c r="Y302" i="11"/>
  <c r="S302" i="11"/>
  <c r="D302" i="11"/>
  <c r="BC302" i="11"/>
  <c r="AE302" i="11"/>
  <c r="C302" i="11"/>
  <c r="AW302" i="11"/>
  <c r="AX302" i="11" s="1"/>
  <c r="M302" i="11"/>
  <c r="K302" i="11"/>
  <c r="A304" i="11"/>
  <c r="R303" i="11"/>
  <c r="N303" i="11"/>
  <c r="L303" i="11"/>
  <c r="I303" i="11"/>
  <c r="G303" i="11"/>
  <c r="AU303" i="11" s="1"/>
  <c r="AV303" i="11" s="1"/>
  <c r="E303" i="11"/>
  <c r="Q303" i="11"/>
  <c r="O303" i="11"/>
  <c r="H303" i="11"/>
  <c r="F303" i="11"/>
  <c r="B303" i="11"/>
  <c r="BD303" i="11" s="1"/>
  <c r="AZ303" i="11" l="1"/>
  <c r="T303" i="11"/>
  <c r="W303" i="11" s="1"/>
  <c r="U304" i="11" s="1"/>
  <c r="P303" i="11"/>
  <c r="AY303" i="11"/>
  <c r="BA303" i="11" s="1"/>
  <c r="Y303" i="11"/>
  <c r="S303" i="11"/>
  <c r="D303" i="11"/>
  <c r="BC303" i="11"/>
  <c r="AE303" i="11"/>
  <c r="C303" i="11"/>
  <c r="AW303" i="11"/>
  <c r="AX303" i="11" s="1"/>
  <c r="M303" i="11"/>
  <c r="K303" i="11"/>
  <c r="A305" i="11"/>
  <c r="R304" i="11"/>
  <c r="N304" i="11"/>
  <c r="L304" i="11"/>
  <c r="I304" i="11"/>
  <c r="G304" i="11"/>
  <c r="AU304" i="11" s="1"/>
  <c r="AV304" i="11" s="1"/>
  <c r="E304" i="11"/>
  <c r="Q304" i="11"/>
  <c r="O304" i="11"/>
  <c r="H304" i="11"/>
  <c r="F304" i="11"/>
  <c r="B304" i="11"/>
  <c r="BD304" i="11" s="1"/>
  <c r="AZ304" i="11" l="1"/>
  <c r="T304" i="11"/>
  <c r="W304" i="11" s="1"/>
  <c r="U305" i="11" s="1"/>
  <c r="P304" i="11"/>
  <c r="AY304" i="11"/>
  <c r="BA304" i="11" s="1"/>
  <c r="Y304" i="11"/>
  <c r="S304" i="11"/>
  <c r="D304" i="11"/>
  <c r="BC304" i="11"/>
  <c r="AE304" i="11"/>
  <c r="C304" i="11"/>
  <c r="AW304" i="11"/>
  <c r="AX304" i="11" s="1"/>
  <c r="M304" i="11"/>
  <c r="K304" i="11"/>
  <c r="A306" i="11"/>
  <c r="R305" i="11"/>
  <c r="N305" i="11"/>
  <c r="L305" i="11"/>
  <c r="I305" i="11"/>
  <c r="G305" i="11"/>
  <c r="AU305" i="11" s="1"/>
  <c r="AV305" i="11" s="1"/>
  <c r="E305" i="11"/>
  <c r="Q305" i="11"/>
  <c r="O305" i="11"/>
  <c r="H305" i="11"/>
  <c r="F305" i="11"/>
  <c r="B305" i="11"/>
  <c r="BD305" i="11" s="1"/>
  <c r="AZ305" i="11" l="1"/>
  <c r="T305" i="11"/>
  <c r="W305" i="11" s="1"/>
  <c r="U306" i="11" s="1"/>
  <c r="P305" i="11"/>
  <c r="AY305" i="11"/>
  <c r="BA305" i="11" s="1"/>
  <c r="Y305" i="11"/>
  <c r="S305" i="11"/>
  <c r="D305" i="11"/>
  <c r="BC305" i="11"/>
  <c r="AE305" i="11"/>
  <c r="C305" i="11"/>
  <c r="AW305" i="11"/>
  <c r="AX305" i="11" s="1"/>
  <c r="M305" i="11"/>
  <c r="K305" i="11"/>
  <c r="R306" i="11"/>
  <c r="N306" i="11"/>
  <c r="L306" i="11"/>
  <c r="I306" i="11"/>
  <c r="G306" i="11"/>
  <c r="AU306" i="11" s="1"/>
  <c r="E306" i="11"/>
  <c r="A307" i="11"/>
  <c r="Q306" i="11"/>
  <c r="O306" i="11"/>
  <c r="H306" i="11"/>
  <c r="F306" i="11"/>
  <c r="B306" i="11"/>
  <c r="BD306" i="11" s="1"/>
  <c r="Y306" i="11" l="1"/>
  <c r="T306" i="11"/>
  <c r="P306" i="11"/>
  <c r="AZ306" i="11"/>
  <c r="S306" i="11"/>
  <c r="D306" i="11"/>
  <c r="BC306" i="11"/>
  <c r="C306" i="11"/>
  <c r="AE306" i="11"/>
  <c r="M306" i="11"/>
  <c r="K306" i="11"/>
  <c r="A308" i="11"/>
  <c r="Q307" i="11"/>
  <c r="O307" i="11"/>
  <c r="H307" i="11"/>
  <c r="F307" i="11"/>
  <c r="B307" i="11"/>
  <c r="BD307" i="11" s="1"/>
  <c r="R307" i="11"/>
  <c r="N307" i="11"/>
  <c r="L307" i="11"/>
  <c r="I307" i="11"/>
  <c r="G307" i="11"/>
  <c r="AU307" i="11" s="1"/>
  <c r="AV307" i="11" s="1"/>
  <c r="E307" i="11"/>
  <c r="BC307" i="11" s="1"/>
  <c r="AV306" i="11"/>
  <c r="AY306" i="11" s="1"/>
  <c r="BA306" i="11" s="1"/>
  <c r="AE307" i="11" l="1"/>
  <c r="M307" i="11"/>
  <c r="K307" i="11"/>
  <c r="AW307" i="11"/>
  <c r="C307" i="11"/>
  <c r="AZ307" i="11"/>
  <c r="S307" i="11"/>
  <c r="D307" i="11"/>
  <c r="AY307" i="11"/>
  <c r="BA307" i="11" s="1"/>
  <c r="Y307" i="11"/>
  <c r="T307" i="11"/>
  <c r="P307" i="11"/>
  <c r="AW306" i="11"/>
  <c r="AX306" i="11" s="1"/>
  <c r="R308" i="11"/>
  <c r="N308" i="11"/>
  <c r="L308" i="11"/>
  <c r="I308" i="11"/>
  <c r="G308" i="11"/>
  <c r="AU308" i="11" s="1"/>
  <c r="E308" i="11"/>
  <c r="A309" i="11"/>
  <c r="Q308" i="11"/>
  <c r="O308" i="11"/>
  <c r="H308" i="11"/>
  <c r="F308" i="11"/>
  <c r="B308" i="11"/>
  <c r="BD308" i="11" s="1"/>
  <c r="Y308" i="11" l="1"/>
  <c r="T308" i="11"/>
  <c r="P308" i="11"/>
  <c r="AZ308" i="11"/>
  <c r="S308" i="11"/>
  <c r="D308" i="11"/>
  <c r="BC308" i="11"/>
  <c r="C308" i="11"/>
  <c r="AE308" i="11"/>
  <c r="M308" i="11"/>
  <c r="K308" i="11"/>
  <c r="A310" i="11"/>
  <c r="Q309" i="11"/>
  <c r="O309" i="11"/>
  <c r="H309" i="11"/>
  <c r="F309" i="11"/>
  <c r="B309" i="11"/>
  <c r="BD309" i="11" s="1"/>
  <c r="R309" i="11"/>
  <c r="N309" i="11"/>
  <c r="L309" i="11"/>
  <c r="I309" i="11"/>
  <c r="G309" i="11"/>
  <c r="AU309" i="11" s="1"/>
  <c r="AV309" i="11" s="1"/>
  <c r="E309" i="11"/>
  <c r="BC309" i="11" s="1"/>
  <c r="AV308" i="11"/>
  <c r="AY308" i="11" s="1"/>
  <c r="BA308" i="11" s="1"/>
  <c r="AX307" i="11"/>
  <c r="A311" i="11" l="1"/>
  <c r="R310" i="11"/>
  <c r="N310" i="11"/>
  <c r="L310" i="11"/>
  <c r="V306" i="11" s="1"/>
  <c r="W306" i="11" s="1"/>
  <c r="U307" i="11" s="1"/>
  <c r="I310" i="11"/>
  <c r="G310" i="11"/>
  <c r="AU310" i="11" s="1"/>
  <c r="E310" i="11"/>
  <c r="Q310" i="11"/>
  <c r="O310" i="11"/>
  <c r="H310" i="11"/>
  <c r="F310" i="11"/>
  <c r="B310" i="11"/>
  <c r="BD310" i="11" s="1"/>
  <c r="M309" i="11"/>
  <c r="K309" i="11"/>
  <c r="AW309" i="11"/>
  <c r="C309" i="11"/>
  <c r="AZ309" i="11"/>
  <c r="S309" i="11"/>
  <c r="D309" i="11"/>
  <c r="AY309" i="11"/>
  <c r="BA309" i="11" s="1"/>
  <c r="T309" i="11"/>
  <c r="P309" i="11"/>
  <c r="AW308" i="11"/>
  <c r="AX308" i="11" s="1"/>
  <c r="AV310" i="11" l="1"/>
  <c r="AZ310" i="11"/>
  <c r="T310" i="11"/>
  <c r="P310" i="11"/>
  <c r="AY310" i="11"/>
  <c r="BA310" i="11" s="1"/>
  <c r="Y310" i="11"/>
  <c r="S310" i="11"/>
  <c r="D310" i="11"/>
  <c r="AX309" i="11"/>
  <c r="BC310" i="11"/>
  <c r="AE310" i="11"/>
  <c r="C310" i="11"/>
  <c r="AW310" i="11"/>
  <c r="M310" i="11"/>
  <c r="K310" i="11"/>
  <c r="R311" i="11"/>
  <c r="N311" i="11"/>
  <c r="L311" i="11"/>
  <c r="I311" i="11"/>
  <c r="G311" i="11"/>
  <c r="AU311" i="11" s="1"/>
  <c r="E311" i="11"/>
  <c r="A312" i="11"/>
  <c r="Q311" i="11"/>
  <c r="O311" i="11"/>
  <c r="H311" i="11"/>
  <c r="F311" i="11"/>
  <c r="B311" i="11"/>
  <c r="BD311" i="11" s="1"/>
  <c r="AX310" i="11" l="1"/>
  <c r="Q312" i="11"/>
  <c r="O312" i="11"/>
  <c r="H312" i="11"/>
  <c r="F312" i="11"/>
  <c r="B312" i="11"/>
  <c r="BD312" i="11" s="1"/>
  <c r="A313" i="11"/>
  <c r="R312" i="11"/>
  <c r="N312" i="11"/>
  <c r="L312" i="11"/>
  <c r="I312" i="11"/>
  <c r="G312" i="11"/>
  <c r="AU312" i="11" s="1"/>
  <c r="E312" i="11"/>
  <c r="BC312" i="11" s="1"/>
  <c r="AV311" i="11"/>
  <c r="AY311" i="11" s="1"/>
  <c r="BA311" i="11" s="1"/>
  <c r="Y311" i="11"/>
  <c r="T311" i="11"/>
  <c r="P311" i="11"/>
  <c r="AZ311" i="11"/>
  <c r="S311" i="11"/>
  <c r="D311" i="11"/>
  <c r="Y309" i="11"/>
  <c r="BC311" i="11"/>
  <c r="AW311" i="11"/>
  <c r="C311" i="11"/>
  <c r="AE309" i="11"/>
  <c r="AE311" i="11"/>
  <c r="M311" i="11"/>
  <c r="K311" i="11"/>
  <c r="AX311" i="11" l="1"/>
  <c r="AV312" i="11"/>
  <c r="AW312" i="11" s="1"/>
  <c r="AX312" i="11" s="1"/>
  <c r="M312" i="11"/>
  <c r="K312" i="11"/>
  <c r="AE312" i="11"/>
  <c r="C312" i="11"/>
  <c r="Q313" i="11"/>
  <c r="O313" i="11"/>
  <c r="H313" i="11"/>
  <c r="F313" i="11"/>
  <c r="B313" i="11"/>
  <c r="BD313" i="11" s="1"/>
  <c r="A314" i="11"/>
  <c r="R313" i="11"/>
  <c r="N313" i="11"/>
  <c r="L313" i="11"/>
  <c r="V311" i="11" s="1"/>
  <c r="I313" i="11"/>
  <c r="G313" i="11"/>
  <c r="AU313" i="11" s="1"/>
  <c r="E313" i="11"/>
  <c r="AY312" i="11"/>
  <c r="BA312" i="11" s="1"/>
  <c r="Y312" i="11"/>
  <c r="S312" i="11"/>
  <c r="D312" i="11"/>
  <c r="AZ312" i="11"/>
  <c r="T312" i="11"/>
  <c r="P312" i="11"/>
  <c r="BC313" i="11" l="1"/>
  <c r="M313" i="11"/>
  <c r="K313" i="11"/>
  <c r="AE313" i="11"/>
  <c r="C313" i="11"/>
  <c r="A315" i="11"/>
  <c r="Q314" i="11"/>
  <c r="O314" i="11"/>
  <c r="H314" i="11"/>
  <c r="F314" i="11"/>
  <c r="B314" i="11"/>
  <c r="BD314" i="11" s="1"/>
  <c r="R314" i="11"/>
  <c r="N314" i="11"/>
  <c r="L314" i="11"/>
  <c r="I314" i="11"/>
  <c r="G314" i="11"/>
  <c r="AU314" i="11" s="1"/>
  <c r="AV314" i="11" s="1"/>
  <c r="E314" i="11"/>
  <c r="BC314" i="11" s="1"/>
  <c r="AV313" i="11"/>
  <c r="AW313" i="11" s="1"/>
  <c r="AX313" i="11" s="1"/>
  <c r="Y313" i="11"/>
  <c r="S313" i="11"/>
  <c r="D313" i="11"/>
  <c r="AZ313" i="11"/>
  <c r="T313" i="11"/>
  <c r="P313" i="11"/>
  <c r="AY313" i="11" l="1"/>
  <c r="BA313" i="11" s="1"/>
  <c r="AE314" i="11"/>
  <c r="M314" i="11"/>
  <c r="K314" i="11"/>
  <c r="AW314" i="11"/>
  <c r="AX314" i="11" s="1"/>
  <c r="C314" i="11"/>
  <c r="A316" i="11"/>
  <c r="R315" i="11"/>
  <c r="N315" i="11"/>
  <c r="L315" i="11"/>
  <c r="I315" i="11"/>
  <c r="G315" i="11"/>
  <c r="AU315" i="11" s="1"/>
  <c r="E315" i="11"/>
  <c r="BC315" i="11" s="1"/>
  <c r="Q315" i="11"/>
  <c r="O315" i="11"/>
  <c r="H315" i="11"/>
  <c r="F315" i="11"/>
  <c r="B315" i="11"/>
  <c r="BD315" i="11" s="1"/>
  <c r="AZ314" i="11"/>
  <c r="S314" i="11"/>
  <c r="D314" i="11"/>
  <c r="AY314" i="11"/>
  <c r="BA314" i="11" s="1"/>
  <c r="Y314" i="11"/>
  <c r="T314" i="11"/>
  <c r="P314" i="11"/>
  <c r="AE315" i="11" l="1"/>
  <c r="C315" i="11"/>
  <c r="M315" i="11"/>
  <c r="K315" i="11"/>
  <c r="A317" i="11"/>
  <c r="R316" i="11"/>
  <c r="N316" i="11"/>
  <c r="L316" i="11"/>
  <c r="V307" i="11" s="1"/>
  <c r="W307" i="11" s="1"/>
  <c r="U308" i="11" s="1"/>
  <c r="I316" i="11"/>
  <c r="G316" i="11"/>
  <c r="AU316" i="11" s="1"/>
  <c r="AV316" i="11" s="1"/>
  <c r="E316" i="11"/>
  <c r="Q316" i="11"/>
  <c r="O316" i="11"/>
  <c r="H316" i="11"/>
  <c r="F316" i="11"/>
  <c r="B316" i="11"/>
  <c r="BD316" i="11" s="1"/>
  <c r="AZ315" i="11"/>
  <c r="T315" i="11"/>
  <c r="P315" i="11"/>
  <c r="Y315" i="11"/>
  <c r="S315" i="11"/>
  <c r="D315" i="11"/>
  <c r="AV315" i="11"/>
  <c r="AW315" i="11" s="1"/>
  <c r="AX315" i="11" s="1"/>
  <c r="V308" i="11"/>
  <c r="V309" i="11"/>
  <c r="BC316" i="11" l="1"/>
  <c r="AE316" i="11"/>
  <c r="C316" i="11"/>
  <c r="AW316" i="11"/>
  <c r="M316" i="11"/>
  <c r="K316" i="11"/>
  <c r="A318" i="11"/>
  <c r="R317" i="11"/>
  <c r="N317" i="11"/>
  <c r="L317" i="11"/>
  <c r="V314" i="11" s="1"/>
  <c r="I317" i="11"/>
  <c r="G317" i="11"/>
  <c r="AU317" i="11" s="1"/>
  <c r="AV317" i="11" s="1"/>
  <c r="E317" i="11"/>
  <c r="Q317" i="11"/>
  <c r="O317" i="11"/>
  <c r="H317" i="11"/>
  <c r="F317" i="11"/>
  <c r="B317" i="11"/>
  <c r="BD317" i="11" s="1"/>
  <c r="AY315" i="11"/>
  <c r="BA315" i="11" s="1"/>
  <c r="AZ316" i="11"/>
  <c r="T316" i="11"/>
  <c r="P316" i="11"/>
  <c r="AY316" i="11"/>
  <c r="BA316" i="11" s="1"/>
  <c r="Y316" i="11"/>
  <c r="S316" i="11"/>
  <c r="D316" i="11"/>
  <c r="W308" i="11"/>
  <c r="U309" i="11" s="1"/>
  <c r="W309" i="11" s="1"/>
  <c r="U310" i="11" s="1"/>
  <c r="W310" i="11" s="1"/>
  <c r="U311" i="11" s="1"/>
  <c r="W311" i="11" s="1"/>
  <c r="U312" i="11" s="1"/>
  <c r="W312" i="11" s="1"/>
  <c r="U313" i="11" s="1"/>
  <c r="W313" i="11" s="1"/>
  <c r="U314" i="11" s="1"/>
  <c r="W314" i="11" s="1"/>
  <c r="U315" i="11" s="1"/>
  <c r="W315" i="11" s="1"/>
  <c r="U316" i="11" s="1"/>
  <c r="W316" i="11" s="1"/>
  <c r="U317" i="11" s="1"/>
  <c r="AZ317" i="11" l="1"/>
  <c r="T317" i="11"/>
  <c r="W317" i="11" s="1"/>
  <c r="U318" i="11" s="1"/>
  <c r="P317" i="11"/>
  <c r="AY317" i="11"/>
  <c r="BA317" i="11" s="1"/>
  <c r="Y317" i="11"/>
  <c r="S317" i="11"/>
  <c r="D317" i="11"/>
  <c r="AX316" i="11"/>
  <c r="BC317" i="11"/>
  <c r="AE317" i="11"/>
  <c r="C317" i="11"/>
  <c r="AW317" i="11"/>
  <c r="M317" i="11"/>
  <c r="K317" i="11"/>
  <c r="A319" i="11"/>
  <c r="R318" i="11"/>
  <c r="N318" i="11"/>
  <c r="L318" i="11"/>
  <c r="I318" i="11"/>
  <c r="G318" i="11"/>
  <c r="AU318" i="11" s="1"/>
  <c r="AV318" i="11" s="1"/>
  <c r="E318" i="11"/>
  <c r="Q318" i="11"/>
  <c r="O318" i="11"/>
  <c r="H318" i="11"/>
  <c r="F318" i="11"/>
  <c r="B318" i="11"/>
  <c r="BD318" i="11" s="1"/>
  <c r="BC318" i="11" l="1"/>
  <c r="AE318" i="11"/>
  <c r="C318" i="11"/>
  <c r="AW318" i="11"/>
  <c r="M318" i="11"/>
  <c r="K318" i="11"/>
  <c r="A320" i="11"/>
  <c r="R319" i="11"/>
  <c r="N319" i="11"/>
  <c r="L319" i="11"/>
  <c r="I319" i="11"/>
  <c r="G319" i="11"/>
  <c r="AU319" i="11" s="1"/>
  <c r="AV319" i="11" s="1"/>
  <c r="E319" i="11"/>
  <c r="Q319" i="11"/>
  <c r="O319" i="11"/>
  <c r="H319" i="11"/>
  <c r="F319" i="11"/>
  <c r="B319" i="11"/>
  <c r="BD319" i="11" s="1"/>
  <c r="AZ318" i="11"/>
  <c r="T318" i="11"/>
  <c r="W318" i="11" s="1"/>
  <c r="U319" i="11" s="1"/>
  <c r="P318" i="11"/>
  <c r="AY318" i="11"/>
  <c r="BA318" i="11" s="1"/>
  <c r="Y318" i="11"/>
  <c r="S318" i="11"/>
  <c r="D318" i="11"/>
  <c r="AX317" i="11"/>
  <c r="AZ319" i="11" l="1"/>
  <c r="T319" i="11"/>
  <c r="W319" i="11" s="1"/>
  <c r="U320" i="11" s="1"/>
  <c r="P319" i="11"/>
  <c r="AY319" i="11"/>
  <c r="BA319" i="11" s="1"/>
  <c r="S319" i="11"/>
  <c r="D319" i="11"/>
  <c r="BC319" i="11"/>
  <c r="C319" i="11"/>
  <c r="AW319" i="11"/>
  <c r="M319" i="11"/>
  <c r="K319" i="11"/>
  <c r="A321" i="11"/>
  <c r="R320" i="11"/>
  <c r="N320" i="11"/>
  <c r="L320" i="11"/>
  <c r="I320" i="11"/>
  <c r="G320" i="11"/>
  <c r="AU320" i="11" s="1"/>
  <c r="E320" i="11"/>
  <c r="Q320" i="11"/>
  <c r="O320" i="11"/>
  <c r="H320" i="11"/>
  <c r="F320" i="11"/>
  <c r="B320" i="11"/>
  <c r="BD320" i="11" s="1"/>
  <c r="AX318" i="11"/>
  <c r="AV320" i="11" l="1"/>
  <c r="AX319" i="11"/>
  <c r="AZ320" i="11"/>
  <c r="T320" i="11"/>
  <c r="W320" i="11" s="1"/>
  <c r="U321" i="11" s="1"/>
  <c r="P320" i="11"/>
  <c r="AY320" i="11"/>
  <c r="BA320" i="11" s="1"/>
  <c r="Y320" i="11"/>
  <c r="S320" i="11"/>
  <c r="D320" i="11"/>
  <c r="BC320" i="11"/>
  <c r="AE320" i="11"/>
  <c r="C320" i="11"/>
  <c r="AW320" i="11"/>
  <c r="M320" i="11"/>
  <c r="K320" i="11"/>
  <c r="A322" i="11"/>
  <c r="R321" i="11"/>
  <c r="N321" i="11"/>
  <c r="L321" i="11"/>
  <c r="I321" i="11"/>
  <c r="G321" i="11"/>
  <c r="AU321" i="11" s="1"/>
  <c r="E321" i="11"/>
  <c r="BC321" i="11" s="1"/>
  <c r="Q321" i="11"/>
  <c r="O321" i="11"/>
  <c r="H321" i="11"/>
  <c r="F321" i="11"/>
  <c r="B321" i="11"/>
  <c r="BD321" i="11" s="1"/>
  <c r="AE321" i="11" l="1"/>
  <c r="C321" i="11"/>
  <c r="AE319" i="11"/>
  <c r="M321" i="11"/>
  <c r="K321" i="11"/>
  <c r="A323" i="11"/>
  <c r="R322" i="11"/>
  <c r="N322" i="11"/>
  <c r="L322" i="11"/>
  <c r="I322" i="11"/>
  <c r="G322" i="11"/>
  <c r="AU322" i="11" s="1"/>
  <c r="E322" i="11"/>
  <c r="Q322" i="11"/>
  <c r="O322" i="11"/>
  <c r="H322" i="11"/>
  <c r="F322" i="11"/>
  <c r="B322" i="11"/>
  <c r="BD322" i="11" s="1"/>
  <c r="AZ321" i="11"/>
  <c r="T321" i="11"/>
  <c r="W321" i="11" s="1"/>
  <c r="U322" i="11" s="1"/>
  <c r="P321" i="11"/>
  <c r="AY321" i="11"/>
  <c r="BA321" i="11" s="1"/>
  <c r="Y321" i="11"/>
  <c r="S321" i="11"/>
  <c r="D321" i="11"/>
  <c r="Y319" i="11"/>
  <c r="AV321" i="11"/>
  <c r="AW321" i="11" s="1"/>
  <c r="AX320" i="11"/>
  <c r="AX321" i="11" l="1"/>
  <c r="AV322" i="11"/>
  <c r="AZ322" i="11"/>
  <c r="T322" i="11"/>
  <c r="W322" i="11" s="1"/>
  <c r="U323" i="11" s="1"/>
  <c r="P322" i="11"/>
  <c r="AY322" i="11"/>
  <c r="BA322" i="11" s="1"/>
  <c r="Y322" i="11"/>
  <c r="S322" i="11"/>
  <c r="D322" i="11"/>
  <c r="BC322" i="11"/>
  <c r="AE322" i="11"/>
  <c r="C322" i="11"/>
  <c r="AW322" i="11"/>
  <c r="AX322" i="11" s="1"/>
  <c r="M322" i="11"/>
  <c r="K322" i="11"/>
  <c r="A324" i="11"/>
  <c r="R323" i="11"/>
  <c r="N323" i="11"/>
  <c r="L323" i="11"/>
  <c r="I323" i="11"/>
  <c r="G323" i="11"/>
  <c r="AU323" i="11" s="1"/>
  <c r="AV323" i="11" s="1"/>
  <c r="E323" i="11"/>
  <c r="Q323" i="11"/>
  <c r="O323" i="11"/>
  <c r="H323" i="11"/>
  <c r="F323" i="11"/>
  <c r="B323" i="11"/>
  <c r="BD323" i="11" s="1"/>
  <c r="AZ323" i="11" l="1"/>
  <c r="T323" i="11"/>
  <c r="W323" i="11" s="1"/>
  <c r="U324" i="11" s="1"/>
  <c r="P323" i="11"/>
  <c r="AY323" i="11"/>
  <c r="BA323" i="11" s="1"/>
  <c r="Y323" i="11"/>
  <c r="S323" i="11"/>
  <c r="D323" i="11"/>
  <c r="BC323" i="11"/>
  <c r="AE323" i="11"/>
  <c r="C323" i="11"/>
  <c r="AW323" i="11"/>
  <c r="AX323" i="11" s="1"/>
  <c r="M323" i="11"/>
  <c r="K323" i="11"/>
  <c r="A325" i="11"/>
  <c r="R324" i="11"/>
  <c r="N324" i="11"/>
  <c r="L324" i="11"/>
  <c r="I324" i="11"/>
  <c r="G324" i="11"/>
  <c r="AU324" i="11" s="1"/>
  <c r="AV324" i="11" s="1"/>
  <c r="E324" i="11"/>
  <c r="Q324" i="11"/>
  <c r="O324" i="11"/>
  <c r="H324" i="11"/>
  <c r="F324" i="11"/>
  <c r="B324" i="11"/>
  <c r="BD324" i="11" s="1"/>
  <c r="AZ324" i="11" l="1"/>
  <c r="T324" i="11"/>
  <c r="W324" i="11" s="1"/>
  <c r="U325" i="11" s="1"/>
  <c r="P324" i="11"/>
  <c r="AY324" i="11"/>
  <c r="BA324" i="11" s="1"/>
  <c r="S324" i="11"/>
  <c r="D324" i="11"/>
  <c r="BC324" i="11"/>
  <c r="C324" i="11"/>
  <c r="AW324" i="11"/>
  <c r="AX324" i="11" s="1"/>
  <c r="M324" i="11"/>
  <c r="K324" i="11"/>
  <c r="A326" i="11"/>
  <c r="R325" i="11"/>
  <c r="N325" i="11"/>
  <c r="L325" i="11"/>
  <c r="I325" i="11"/>
  <c r="G325" i="11"/>
  <c r="AU325" i="11" s="1"/>
  <c r="AV325" i="11" s="1"/>
  <c r="E325" i="11"/>
  <c r="Q325" i="11"/>
  <c r="O325" i="11"/>
  <c r="H325" i="11"/>
  <c r="F325" i="11"/>
  <c r="B325" i="11"/>
  <c r="BD325" i="11" s="1"/>
  <c r="AZ325" i="11" l="1"/>
  <c r="T325" i="11"/>
  <c r="W325" i="11" s="1"/>
  <c r="U326" i="11" s="1"/>
  <c r="P325" i="11"/>
  <c r="AY325" i="11"/>
  <c r="BA325" i="11" s="1"/>
  <c r="S325" i="11"/>
  <c r="D325" i="11"/>
  <c r="BC325" i="11"/>
  <c r="C325" i="11"/>
  <c r="AW325" i="11"/>
  <c r="AX325" i="11" s="1"/>
  <c r="M325" i="11"/>
  <c r="K325" i="11"/>
  <c r="A327" i="11"/>
  <c r="R326" i="11"/>
  <c r="N326" i="11"/>
  <c r="L326" i="11"/>
  <c r="I326" i="11"/>
  <c r="G326" i="11"/>
  <c r="AU326" i="11" s="1"/>
  <c r="AV326" i="11" s="1"/>
  <c r="E326" i="11"/>
  <c r="Q326" i="11"/>
  <c r="O326" i="11"/>
  <c r="H326" i="11"/>
  <c r="F326" i="11"/>
  <c r="B326" i="11"/>
  <c r="BD326" i="11" s="1"/>
  <c r="AZ326" i="11" l="1"/>
  <c r="T326" i="11"/>
  <c r="W326" i="11" s="1"/>
  <c r="U327" i="11" s="1"/>
  <c r="P326" i="11"/>
  <c r="AY326" i="11"/>
  <c r="BA326" i="11" s="1"/>
  <c r="S326" i="11"/>
  <c r="D326" i="11"/>
  <c r="BC326" i="11"/>
  <c r="C326" i="11"/>
  <c r="AW326" i="11"/>
  <c r="AX326" i="11" s="1"/>
  <c r="M326" i="11"/>
  <c r="K326" i="11"/>
  <c r="A328" i="11"/>
  <c r="R327" i="11"/>
  <c r="N327" i="11"/>
  <c r="L327" i="11"/>
  <c r="I327" i="11"/>
  <c r="G327" i="11"/>
  <c r="AU327" i="11" s="1"/>
  <c r="AV327" i="11" s="1"/>
  <c r="E327" i="11"/>
  <c r="Q327" i="11"/>
  <c r="O327" i="11"/>
  <c r="H327" i="11"/>
  <c r="F327" i="11"/>
  <c r="B327" i="11"/>
  <c r="BD327" i="11" s="1"/>
  <c r="AZ327" i="11" l="1"/>
  <c r="T327" i="11"/>
  <c r="W327" i="11" s="1"/>
  <c r="U328" i="11" s="1"/>
  <c r="P327" i="11"/>
  <c r="AY327" i="11"/>
  <c r="BA327" i="11" s="1"/>
  <c r="S327" i="11"/>
  <c r="D327" i="11"/>
  <c r="BC327" i="11"/>
  <c r="C327" i="11"/>
  <c r="AW327" i="11"/>
  <c r="AX327" i="11" s="1"/>
  <c r="M327" i="11"/>
  <c r="K327" i="11"/>
  <c r="A329" i="11"/>
  <c r="R328" i="11"/>
  <c r="N328" i="11"/>
  <c r="L328" i="11"/>
  <c r="I328" i="11"/>
  <c r="G328" i="11"/>
  <c r="AU328" i="11" s="1"/>
  <c r="AV328" i="11" s="1"/>
  <c r="E328" i="11"/>
  <c r="Q328" i="11"/>
  <c r="O328" i="11"/>
  <c r="H328" i="11"/>
  <c r="F328" i="11"/>
  <c r="B328" i="11"/>
  <c r="BD328" i="11" s="1"/>
  <c r="AZ328" i="11" l="1"/>
  <c r="T328" i="11"/>
  <c r="W328" i="11" s="1"/>
  <c r="U329" i="11" s="1"/>
  <c r="P328" i="11"/>
  <c r="AY328" i="11"/>
  <c r="BA328" i="11" s="1"/>
  <c r="S328" i="11"/>
  <c r="D328" i="11"/>
  <c r="BC328" i="11"/>
  <c r="C328" i="11"/>
  <c r="AW328" i="11"/>
  <c r="AX328" i="11" s="1"/>
  <c r="M328" i="11"/>
  <c r="K328" i="11"/>
  <c r="A330" i="11"/>
  <c r="R329" i="11"/>
  <c r="N329" i="11"/>
  <c r="L329" i="11"/>
  <c r="I329" i="11"/>
  <c r="G329" i="11"/>
  <c r="AU329" i="11" s="1"/>
  <c r="AV329" i="11" s="1"/>
  <c r="E329" i="11"/>
  <c r="Q329" i="11"/>
  <c r="O329" i="11"/>
  <c r="H329" i="11"/>
  <c r="F329" i="11"/>
  <c r="B329" i="11"/>
  <c r="BD329" i="11" s="1"/>
  <c r="AZ329" i="11" l="1"/>
  <c r="T329" i="11"/>
  <c r="W329" i="11" s="1"/>
  <c r="U330" i="11" s="1"/>
  <c r="P329" i="11"/>
  <c r="AY329" i="11"/>
  <c r="BA329" i="11" s="1"/>
  <c r="S329" i="11"/>
  <c r="D329" i="11"/>
  <c r="BC329" i="11"/>
  <c r="C329" i="11"/>
  <c r="AW329" i="11"/>
  <c r="AX329" i="11" s="1"/>
  <c r="M329" i="11"/>
  <c r="K329" i="11"/>
  <c r="A331" i="11"/>
  <c r="R330" i="11"/>
  <c r="N330" i="11"/>
  <c r="L330" i="11"/>
  <c r="I330" i="11"/>
  <c r="G330" i="11"/>
  <c r="AU330" i="11" s="1"/>
  <c r="AV330" i="11" s="1"/>
  <c r="E330" i="11"/>
  <c r="Q330" i="11"/>
  <c r="O330" i="11"/>
  <c r="H330" i="11"/>
  <c r="F330" i="11"/>
  <c r="B330" i="11"/>
  <c r="BD330" i="11" s="1"/>
  <c r="AZ330" i="11" l="1"/>
  <c r="T330" i="11"/>
  <c r="W330" i="11" s="1"/>
  <c r="U331" i="11" s="1"/>
  <c r="P330" i="11"/>
  <c r="AY330" i="11"/>
  <c r="BA330" i="11" s="1"/>
  <c r="S330" i="11"/>
  <c r="D330" i="11"/>
  <c r="BC330" i="11"/>
  <c r="C330" i="11"/>
  <c r="AW330" i="11"/>
  <c r="AX330" i="11" s="1"/>
  <c r="M330" i="11"/>
  <c r="K330" i="11"/>
  <c r="A332" i="11"/>
  <c r="R331" i="11"/>
  <c r="N331" i="11"/>
  <c r="L331" i="11"/>
  <c r="I331" i="11"/>
  <c r="G331" i="11"/>
  <c r="AU331" i="11" s="1"/>
  <c r="E331" i="11"/>
  <c r="Q331" i="11"/>
  <c r="O331" i="11"/>
  <c r="H331" i="11"/>
  <c r="F331" i="11"/>
  <c r="B331" i="11"/>
  <c r="BD331" i="11" s="1"/>
  <c r="AV331" i="11" l="1"/>
  <c r="AZ331" i="11"/>
  <c r="T331" i="11"/>
  <c r="W331" i="11" s="1"/>
  <c r="U332" i="11" s="1"/>
  <c r="P331" i="11"/>
  <c r="AY331" i="11"/>
  <c r="BA331" i="11" s="1"/>
  <c r="S331" i="11"/>
  <c r="D331" i="11"/>
  <c r="BC331" i="11"/>
  <c r="C331" i="11"/>
  <c r="AW331" i="11"/>
  <c r="AX331" i="11" s="1"/>
  <c r="M331" i="11"/>
  <c r="K331" i="11"/>
  <c r="A333" i="11"/>
  <c r="R332" i="11"/>
  <c r="N332" i="11"/>
  <c r="L332" i="11"/>
  <c r="I332" i="11"/>
  <c r="G332" i="11"/>
  <c r="AU332" i="11" s="1"/>
  <c r="AV332" i="11" s="1"/>
  <c r="E332" i="11"/>
  <c r="Q332" i="11"/>
  <c r="O332" i="11"/>
  <c r="H332" i="11"/>
  <c r="F332" i="11"/>
  <c r="B332" i="11"/>
  <c r="BD332" i="11" s="1"/>
  <c r="AZ332" i="11" l="1"/>
  <c r="T332" i="11"/>
  <c r="W332" i="11" s="1"/>
  <c r="U333" i="11" s="1"/>
  <c r="P332" i="11"/>
  <c r="AY332" i="11"/>
  <c r="BA332" i="11" s="1"/>
  <c r="S332" i="11"/>
  <c r="D332" i="11"/>
  <c r="BC332" i="11"/>
  <c r="C332" i="11"/>
  <c r="AW332" i="11"/>
  <c r="AX332" i="11" s="1"/>
  <c r="M332" i="11"/>
  <c r="K332" i="11"/>
  <c r="A334" i="11"/>
  <c r="R333" i="11"/>
  <c r="N333" i="11"/>
  <c r="L333" i="11"/>
  <c r="I333" i="11"/>
  <c r="G333" i="11"/>
  <c r="AU333" i="11" s="1"/>
  <c r="AV333" i="11" s="1"/>
  <c r="E333" i="11"/>
  <c r="Q333" i="11"/>
  <c r="O333" i="11"/>
  <c r="H333" i="11"/>
  <c r="F333" i="11"/>
  <c r="B333" i="11"/>
  <c r="BD333" i="11" s="1"/>
  <c r="AZ333" i="11" l="1"/>
  <c r="T333" i="11"/>
  <c r="W333" i="11" s="1"/>
  <c r="U334" i="11" s="1"/>
  <c r="P333" i="11"/>
  <c r="AY333" i="11"/>
  <c r="BA333" i="11" s="1"/>
  <c r="S333" i="11"/>
  <c r="D333" i="11"/>
  <c r="BC333" i="11"/>
  <c r="C333" i="11"/>
  <c r="AW333" i="11"/>
  <c r="AX333" i="11" s="1"/>
  <c r="M333" i="11"/>
  <c r="K333" i="11"/>
  <c r="A335" i="11"/>
  <c r="R334" i="11"/>
  <c r="N334" i="11"/>
  <c r="L334" i="11"/>
  <c r="I334" i="11"/>
  <c r="G334" i="11"/>
  <c r="AU334" i="11" s="1"/>
  <c r="AV334" i="11" s="1"/>
  <c r="E334" i="11"/>
  <c r="Q334" i="11"/>
  <c r="O334" i="11"/>
  <c r="H334" i="11"/>
  <c r="F334" i="11"/>
  <c r="B334" i="11"/>
  <c r="BD334" i="11" s="1"/>
  <c r="AZ334" i="11" l="1"/>
  <c r="T334" i="11"/>
  <c r="W334" i="11" s="1"/>
  <c r="U335" i="11" s="1"/>
  <c r="P334" i="11"/>
  <c r="AY334" i="11"/>
  <c r="BA334" i="11" s="1"/>
  <c r="Y334" i="11"/>
  <c r="S334" i="11"/>
  <c r="D334" i="11"/>
  <c r="BC334" i="11"/>
  <c r="AE334" i="11"/>
  <c r="C334" i="11"/>
  <c r="AW334" i="11"/>
  <c r="AX334" i="11" s="1"/>
  <c r="M334" i="11"/>
  <c r="K334" i="11"/>
  <c r="A336" i="11"/>
  <c r="R335" i="11"/>
  <c r="N335" i="11"/>
  <c r="L335" i="11"/>
  <c r="I335" i="11"/>
  <c r="G335" i="11"/>
  <c r="AU335" i="11" s="1"/>
  <c r="AV335" i="11" s="1"/>
  <c r="E335" i="11"/>
  <c r="Q335" i="11"/>
  <c r="O335" i="11"/>
  <c r="H335" i="11"/>
  <c r="F335" i="11"/>
  <c r="B335" i="11"/>
  <c r="BD335" i="11" s="1"/>
  <c r="AZ335" i="11" l="1"/>
  <c r="T335" i="11"/>
  <c r="W335" i="11" s="1"/>
  <c r="U336" i="11" s="1"/>
  <c r="P335" i="11"/>
  <c r="AY335" i="11"/>
  <c r="BA335" i="11" s="1"/>
  <c r="Y335" i="11"/>
  <c r="S335" i="11"/>
  <c r="D335" i="11"/>
  <c r="BC335" i="11"/>
  <c r="AE335" i="11"/>
  <c r="C335" i="11"/>
  <c r="AW335" i="11"/>
  <c r="AX335" i="11" s="1"/>
  <c r="M335" i="11"/>
  <c r="K335" i="11"/>
  <c r="A337" i="11"/>
  <c r="R336" i="11"/>
  <c r="N336" i="11"/>
  <c r="L336" i="11"/>
  <c r="I336" i="11"/>
  <c r="G336" i="11"/>
  <c r="AU336" i="11" s="1"/>
  <c r="AV336" i="11" s="1"/>
  <c r="E336" i="11"/>
  <c r="Q336" i="11"/>
  <c r="O336" i="11"/>
  <c r="H336" i="11"/>
  <c r="F336" i="11"/>
  <c r="B336" i="11"/>
  <c r="BD336" i="11" s="1"/>
  <c r="AZ336" i="11" l="1"/>
  <c r="T336" i="11"/>
  <c r="W336" i="11" s="1"/>
  <c r="U337" i="11" s="1"/>
  <c r="P336" i="11"/>
  <c r="AY336" i="11"/>
  <c r="BA336" i="11" s="1"/>
  <c r="Y336" i="11"/>
  <c r="S336" i="11"/>
  <c r="D336" i="11"/>
  <c r="BC336" i="11"/>
  <c r="AE336" i="11"/>
  <c r="C336" i="11"/>
  <c r="AW336" i="11"/>
  <c r="AX336" i="11" s="1"/>
  <c r="M336" i="11"/>
  <c r="K336" i="11"/>
  <c r="A338" i="11"/>
  <c r="R337" i="11"/>
  <c r="N337" i="11"/>
  <c r="L337" i="11"/>
  <c r="I337" i="11"/>
  <c r="G337" i="11"/>
  <c r="AU337" i="11" s="1"/>
  <c r="AV337" i="11" s="1"/>
  <c r="E337" i="11"/>
  <c r="Q337" i="11"/>
  <c r="O337" i="11"/>
  <c r="H337" i="11"/>
  <c r="F337" i="11"/>
  <c r="B337" i="11"/>
  <c r="BD337" i="11" s="1"/>
  <c r="AZ337" i="11" l="1"/>
  <c r="T337" i="11"/>
  <c r="W337" i="11" s="1"/>
  <c r="U338" i="11" s="1"/>
  <c r="P337" i="11"/>
  <c r="AY337" i="11"/>
  <c r="BA337" i="11" s="1"/>
  <c r="Y337" i="11"/>
  <c r="S337" i="11"/>
  <c r="D337" i="11"/>
  <c r="BC337" i="11"/>
  <c r="AE337" i="11"/>
  <c r="C337" i="11"/>
  <c r="AW337" i="11"/>
  <c r="AX337" i="11" s="1"/>
  <c r="M337" i="11"/>
  <c r="K337" i="11"/>
  <c r="A339" i="11"/>
  <c r="R338" i="11"/>
  <c r="N338" i="11"/>
  <c r="L338" i="11"/>
  <c r="I338" i="11"/>
  <c r="G338" i="11"/>
  <c r="AU338" i="11" s="1"/>
  <c r="AV338" i="11" s="1"/>
  <c r="E338" i="11"/>
  <c r="Q338" i="11"/>
  <c r="O338" i="11"/>
  <c r="H338" i="11"/>
  <c r="F338" i="11"/>
  <c r="B338" i="11"/>
  <c r="BD338" i="11" s="1"/>
  <c r="AZ338" i="11" l="1"/>
  <c r="T338" i="11"/>
  <c r="W338" i="11" s="1"/>
  <c r="U339" i="11" s="1"/>
  <c r="P338" i="11"/>
  <c r="AY338" i="11"/>
  <c r="BA338" i="11" s="1"/>
  <c r="Y338" i="11"/>
  <c r="S338" i="11"/>
  <c r="D338" i="11"/>
  <c r="BC338" i="11"/>
  <c r="AE338" i="11"/>
  <c r="C338" i="11"/>
  <c r="AW338" i="11"/>
  <c r="AX338" i="11" s="1"/>
  <c r="M338" i="11"/>
  <c r="K338" i="11"/>
  <c r="R339" i="11"/>
  <c r="N339" i="11"/>
  <c r="L339" i="11"/>
  <c r="I339" i="11"/>
  <c r="G339" i="11"/>
  <c r="AU339" i="11" s="1"/>
  <c r="E339" i="11"/>
  <c r="A340" i="11"/>
  <c r="Q339" i="11"/>
  <c r="O339" i="11"/>
  <c r="H339" i="11"/>
  <c r="F339" i="11"/>
  <c r="B339" i="11"/>
  <c r="BD339" i="11" s="1"/>
  <c r="T339" i="11" l="1"/>
  <c r="P339" i="11"/>
  <c r="AZ339" i="11"/>
  <c r="S339" i="11"/>
  <c r="D339" i="11"/>
  <c r="BC339" i="11"/>
  <c r="C339" i="11"/>
  <c r="M339" i="11"/>
  <c r="K339" i="11"/>
  <c r="A341" i="11"/>
  <c r="Q340" i="11"/>
  <c r="O340" i="11"/>
  <c r="H340" i="11"/>
  <c r="F340" i="11"/>
  <c r="B340" i="11"/>
  <c r="BD340" i="11" s="1"/>
  <c r="R340" i="11"/>
  <c r="N340" i="11"/>
  <c r="L340" i="11"/>
  <c r="I340" i="11"/>
  <c r="G340" i="11"/>
  <c r="AU340" i="11" s="1"/>
  <c r="AV340" i="11" s="1"/>
  <c r="E340" i="11"/>
  <c r="BC340" i="11" s="1"/>
  <c r="AV339" i="11"/>
  <c r="AW339" i="11" s="1"/>
  <c r="AX339" i="11" s="1"/>
  <c r="AE340" i="11" l="1"/>
  <c r="M340" i="11"/>
  <c r="K340" i="11"/>
  <c r="AW340" i="11"/>
  <c r="C340" i="11"/>
  <c r="AZ340" i="11"/>
  <c r="S340" i="11"/>
  <c r="D340" i="11"/>
  <c r="AY340" i="11"/>
  <c r="BA340" i="11" s="1"/>
  <c r="Y340" i="11"/>
  <c r="T340" i="11"/>
  <c r="P340" i="11"/>
  <c r="AY339" i="11"/>
  <c r="BA339" i="11" s="1"/>
  <c r="R341" i="11"/>
  <c r="N341" i="11"/>
  <c r="L341" i="11"/>
  <c r="I341" i="11"/>
  <c r="G341" i="11"/>
  <c r="AU341" i="11" s="1"/>
  <c r="E341" i="11"/>
  <c r="A342" i="11"/>
  <c r="Q341" i="11"/>
  <c r="O341" i="11"/>
  <c r="H341" i="11"/>
  <c r="F341" i="11"/>
  <c r="B341" i="11"/>
  <c r="BD341" i="11" s="1"/>
  <c r="Y341" i="11" l="1"/>
  <c r="T341" i="11"/>
  <c r="P341" i="11"/>
  <c r="Y339" i="11"/>
  <c r="AZ341" i="11"/>
  <c r="S341" i="11"/>
  <c r="D341" i="11"/>
  <c r="BC341" i="11"/>
  <c r="C341" i="11"/>
  <c r="AE341" i="11"/>
  <c r="M341" i="11"/>
  <c r="K341" i="11"/>
  <c r="AE339" i="11"/>
  <c r="Q342" i="11"/>
  <c r="O342" i="11"/>
  <c r="H342" i="11"/>
  <c r="F342" i="11"/>
  <c r="B342" i="11"/>
  <c r="BD342" i="11" s="1"/>
  <c r="A343" i="11"/>
  <c r="R342" i="11"/>
  <c r="N342" i="11"/>
  <c r="L342" i="11"/>
  <c r="I342" i="11"/>
  <c r="G342" i="11"/>
  <c r="AU342" i="11" s="1"/>
  <c r="AV342" i="11" s="1"/>
  <c r="E342" i="11"/>
  <c r="BC342" i="11" s="1"/>
  <c r="AV341" i="11"/>
  <c r="AY341" i="11" s="1"/>
  <c r="BA341" i="11" s="1"/>
  <c r="AX340" i="11"/>
  <c r="V341" i="11" l="1"/>
  <c r="V339" i="11"/>
  <c r="W339" i="11" s="1"/>
  <c r="U340" i="11" s="1"/>
  <c r="W340" i="11" s="1"/>
  <c r="U341" i="11" s="1"/>
  <c r="W341" i="11" s="1"/>
  <c r="U342" i="11" s="1"/>
  <c r="W342" i="11" s="1"/>
  <c r="U343" i="11" s="1"/>
  <c r="V340" i="11"/>
  <c r="AY342" i="11"/>
  <c r="BA342" i="11" s="1"/>
  <c r="Y342" i="11"/>
  <c r="S342" i="11"/>
  <c r="D342" i="11"/>
  <c r="AZ342" i="11"/>
  <c r="T342" i="11"/>
  <c r="P342" i="11"/>
  <c r="AW341" i="11"/>
  <c r="AX341" i="11" s="1"/>
  <c r="AW342" i="11"/>
  <c r="M342" i="11"/>
  <c r="K342" i="11"/>
  <c r="AE342" i="11"/>
  <c r="C342" i="11"/>
  <c r="Q343" i="11"/>
  <c r="O343" i="11"/>
  <c r="H343" i="11"/>
  <c r="F343" i="11"/>
  <c r="B343" i="11"/>
  <c r="BD343" i="11" s="1"/>
  <c r="A344" i="11"/>
  <c r="R343" i="11"/>
  <c r="N343" i="11"/>
  <c r="L343" i="11"/>
  <c r="I343" i="11"/>
  <c r="G343" i="11"/>
  <c r="AU343" i="11" s="1"/>
  <c r="AV343" i="11" s="1"/>
  <c r="E343" i="11"/>
  <c r="BC343" i="11" l="1"/>
  <c r="AW343" i="11"/>
  <c r="M343" i="11"/>
  <c r="K343" i="11"/>
  <c r="AE343" i="11"/>
  <c r="C343" i="11"/>
  <c r="Q344" i="11"/>
  <c r="O344" i="11"/>
  <c r="H344" i="11"/>
  <c r="F344" i="11"/>
  <c r="B344" i="11"/>
  <c r="BD344" i="11" s="1"/>
  <c r="A345" i="11"/>
  <c r="R344" i="11"/>
  <c r="N344" i="11"/>
  <c r="L344" i="11"/>
  <c r="I344" i="11"/>
  <c r="G344" i="11"/>
  <c r="AU344" i="11" s="1"/>
  <c r="E344" i="11"/>
  <c r="BC344" i="11" s="1"/>
  <c r="AX342" i="11"/>
  <c r="AY343" i="11"/>
  <c r="BA343" i="11" s="1"/>
  <c r="Y343" i="11"/>
  <c r="S343" i="11"/>
  <c r="D343" i="11"/>
  <c r="AZ343" i="11"/>
  <c r="T343" i="11"/>
  <c r="W343" i="11" s="1"/>
  <c r="U344" i="11" s="1"/>
  <c r="P343" i="11"/>
  <c r="M344" i="11" l="1"/>
  <c r="K344" i="11"/>
  <c r="AE324" i="11"/>
  <c r="AE344" i="11"/>
  <c r="C344" i="11"/>
  <c r="Q345" i="11"/>
  <c r="O345" i="11"/>
  <c r="H345" i="11"/>
  <c r="F345" i="11"/>
  <c r="B345" i="11"/>
  <c r="BD345" i="11" s="1"/>
  <c r="A346" i="11"/>
  <c r="R345" i="11"/>
  <c r="N345" i="11"/>
  <c r="L345" i="11"/>
  <c r="I345" i="11"/>
  <c r="G345" i="11"/>
  <c r="AU345" i="11" s="1"/>
  <c r="AV345" i="11" s="1"/>
  <c r="E345" i="11"/>
  <c r="BC345" i="11" s="1"/>
  <c r="AX343" i="11"/>
  <c r="AV344" i="11"/>
  <c r="AW344" i="11" s="1"/>
  <c r="AY344" i="11"/>
  <c r="BA344" i="11" s="1"/>
  <c r="Y344" i="11"/>
  <c r="S344" i="11"/>
  <c r="D344" i="11"/>
  <c r="AZ344" i="11"/>
  <c r="T344" i="11"/>
  <c r="W344" i="11" s="1"/>
  <c r="U345" i="11" s="1"/>
  <c r="P344" i="11"/>
  <c r="Y324" i="11"/>
  <c r="AX344" i="11" l="1"/>
  <c r="AY345" i="11"/>
  <c r="BA345" i="11" s="1"/>
  <c r="Y345" i="11"/>
  <c r="S345" i="11"/>
  <c r="D345" i="11"/>
  <c r="AZ345" i="11"/>
  <c r="T345" i="11"/>
  <c r="W345" i="11" s="1"/>
  <c r="U346" i="11" s="1"/>
  <c r="P345" i="11"/>
  <c r="Y325" i="11"/>
  <c r="AW345" i="11"/>
  <c r="M345" i="11"/>
  <c r="K345" i="11"/>
  <c r="AE325" i="11"/>
  <c r="AE345" i="11"/>
  <c r="C345" i="11"/>
  <c r="Q346" i="11"/>
  <c r="O346" i="11"/>
  <c r="H346" i="11"/>
  <c r="F346" i="11"/>
  <c r="B346" i="11"/>
  <c r="BD346" i="11" s="1"/>
  <c r="A347" i="11"/>
  <c r="R346" i="11"/>
  <c r="N346" i="11"/>
  <c r="L346" i="11"/>
  <c r="I346" i="11"/>
  <c r="G346" i="11"/>
  <c r="AU346" i="11" s="1"/>
  <c r="E346" i="11"/>
  <c r="AV346" i="11" l="1"/>
  <c r="AX345" i="11"/>
  <c r="AY346" i="11"/>
  <c r="BA346" i="11" s="1"/>
  <c r="Y346" i="11"/>
  <c r="S346" i="11"/>
  <c r="D346" i="11"/>
  <c r="AZ346" i="11"/>
  <c r="T346" i="11"/>
  <c r="W346" i="11" s="1"/>
  <c r="U347" i="11" s="1"/>
  <c r="P346" i="11"/>
  <c r="Y326" i="11"/>
  <c r="BC346" i="11"/>
  <c r="AW346" i="11"/>
  <c r="AX346" i="11" s="1"/>
  <c r="M346" i="11"/>
  <c r="K346" i="11"/>
  <c r="AE326" i="11"/>
  <c r="AE346" i="11"/>
  <c r="C346" i="11"/>
  <c r="Q347" i="11"/>
  <c r="O347" i="11"/>
  <c r="H347" i="11"/>
  <c r="F347" i="11"/>
  <c r="B347" i="11"/>
  <c r="BD347" i="11" s="1"/>
  <c r="A348" i="11"/>
  <c r="R347" i="11"/>
  <c r="N347" i="11"/>
  <c r="L347" i="11"/>
  <c r="I347" i="11"/>
  <c r="G347" i="11"/>
  <c r="AU347" i="11" s="1"/>
  <c r="AV347" i="11" s="1"/>
  <c r="E347" i="11"/>
  <c r="AY347" i="11" l="1"/>
  <c r="BA347" i="11" s="1"/>
  <c r="Y347" i="11"/>
  <c r="S347" i="11"/>
  <c r="D347" i="11"/>
  <c r="AZ347" i="11"/>
  <c r="T347" i="11"/>
  <c r="W347" i="11" s="1"/>
  <c r="U348" i="11" s="1"/>
  <c r="P347" i="11"/>
  <c r="Y327" i="11"/>
  <c r="BC347" i="11"/>
  <c r="AW347" i="11"/>
  <c r="AX347" i="11" s="1"/>
  <c r="M347" i="11"/>
  <c r="K347" i="11"/>
  <c r="AE327" i="11"/>
  <c r="AE347" i="11"/>
  <c r="C347" i="11"/>
  <c r="Q348" i="11"/>
  <c r="O348" i="11"/>
  <c r="H348" i="11"/>
  <c r="F348" i="11"/>
  <c r="B348" i="11"/>
  <c r="BD348" i="11" s="1"/>
  <c r="A349" i="11"/>
  <c r="R348" i="11"/>
  <c r="N348" i="11"/>
  <c r="L348" i="11"/>
  <c r="I348" i="11"/>
  <c r="G348" i="11"/>
  <c r="AU348" i="11" s="1"/>
  <c r="AV348" i="11" s="1"/>
  <c r="E348" i="11"/>
  <c r="AY348" i="11" l="1"/>
  <c r="BA348" i="11" s="1"/>
  <c r="Y348" i="11"/>
  <c r="S348" i="11"/>
  <c r="D348" i="11"/>
  <c r="AZ348" i="11"/>
  <c r="T348" i="11"/>
  <c r="W348" i="11" s="1"/>
  <c r="U349" i="11" s="1"/>
  <c r="P348" i="11"/>
  <c r="Y328" i="11"/>
  <c r="BC348" i="11"/>
  <c r="AW348" i="11"/>
  <c r="AX348" i="11" s="1"/>
  <c r="M348" i="11"/>
  <c r="K348" i="11"/>
  <c r="AE328" i="11"/>
  <c r="AE348" i="11"/>
  <c r="C348" i="11"/>
  <c r="Q349" i="11"/>
  <c r="O349" i="11"/>
  <c r="H349" i="11"/>
  <c r="F349" i="11"/>
  <c r="B349" i="11"/>
  <c r="BD349" i="11" s="1"/>
  <c r="A350" i="11"/>
  <c r="R349" i="11"/>
  <c r="N349" i="11"/>
  <c r="L349" i="11"/>
  <c r="I349" i="11"/>
  <c r="G349" i="11"/>
  <c r="AU349" i="11" s="1"/>
  <c r="E349" i="11"/>
  <c r="BC349" i="11" l="1"/>
  <c r="M349" i="11"/>
  <c r="K349" i="11"/>
  <c r="C349" i="11"/>
  <c r="Q350" i="11"/>
  <c r="O350" i="11"/>
  <c r="H350" i="11"/>
  <c r="F350" i="11"/>
  <c r="B350" i="11"/>
  <c r="BD350" i="11" s="1"/>
  <c r="A351" i="11"/>
  <c r="R350" i="11"/>
  <c r="N350" i="11"/>
  <c r="L350" i="11"/>
  <c r="I350" i="11"/>
  <c r="G350" i="11"/>
  <c r="AU350" i="11" s="1"/>
  <c r="AV350" i="11" s="1"/>
  <c r="E350" i="11"/>
  <c r="AV349" i="11"/>
  <c r="AY349" i="11" s="1"/>
  <c r="BA349" i="11" s="1"/>
  <c r="S349" i="11"/>
  <c r="D349" i="11"/>
  <c r="AZ349" i="11"/>
  <c r="T349" i="11"/>
  <c r="W349" i="11" s="1"/>
  <c r="U350" i="11" s="1"/>
  <c r="P349" i="11"/>
  <c r="AY350" i="11" l="1"/>
  <c r="BA350" i="11" s="1"/>
  <c r="Y350" i="11"/>
  <c r="S350" i="11"/>
  <c r="D350" i="11"/>
  <c r="AZ350" i="11"/>
  <c r="T350" i="11"/>
  <c r="W350" i="11" s="1"/>
  <c r="U351" i="11" s="1"/>
  <c r="P350" i="11"/>
  <c r="Y330" i="11"/>
  <c r="AW349" i="11"/>
  <c r="AX349" i="11" s="1"/>
  <c r="BC350" i="11"/>
  <c r="AW350" i="11"/>
  <c r="M350" i="11"/>
  <c r="K350" i="11"/>
  <c r="AE330" i="11"/>
  <c r="AE350" i="11"/>
  <c r="C350" i="11"/>
  <c r="Q351" i="11"/>
  <c r="O351" i="11"/>
  <c r="H351" i="11"/>
  <c r="F351" i="11"/>
  <c r="B351" i="11"/>
  <c r="BD351" i="11" s="1"/>
  <c r="A352" i="11"/>
  <c r="R351" i="11"/>
  <c r="N351" i="11"/>
  <c r="L351" i="11"/>
  <c r="I351" i="11"/>
  <c r="G351" i="11"/>
  <c r="AU351" i="11" s="1"/>
  <c r="AV351" i="11" s="1"/>
  <c r="E351" i="11"/>
  <c r="AX350" i="11" l="1"/>
  <c r="AY351" i="11"/>
  <c r="BA351" i="11" s="1"/>
  <c r="Y351" i="11"/>
  <c r="S351" i="11"/>
  <c r="D351" i="11"/>
  <c r="Y349" i="11"/>
  <c r="AZ351" i="11"/>
  <c r="T351" i="11"/>
  <c r="W351" i="11" s="1"/>
  <c r="U352" i="11" s="1"/>
  <c r="P351" i="11"/>
  <c r="Y331" i="11"/>
  <c r="Y329" i="11"/>
  <c r="BC351" i="11"/>
  <c r="AW351" i="11"/>
  <c r="AX351" i="11" s="1"/>
  <c r="M351" i="11"/>
  <c r="K351" i="11"/>
  <c r="AE331" i="11"/>
  <c r="AE329" i="11"/>
  <c r="AE351" i="11"/>
  <c r="C351" i="11"/>
  <c r="AE349" i="11"/>
  <c r="Q352" i="11"/>
  <c r="O352" i="11"/>
  <c r="H352" i="11"/>
  <c r="F352" i="11"/>
  <c r="B352" i="11"/>
  <c r="BD352" i="11" s="1"/>
  <c r="A353" i="11"/>
  <c r="R352" i="11"/>
  <c r="N352" i="11"/>
  <c r="L352" i="11"/>
  <c r="I352" i="11"/>
  <c r="G352" i="11"/>
  <c r="AU352" i="11" s="1"/>
  <c r="E352" i="11"/>
  <c r="BC352" i="11" l="1"/>
  <c r="M352" i="11"/>
  <c r="K352" i="11"/>
  <c r="AE332" i="11"/>
  <c r="AE352" i="11"/>
  <c r="C352" i="11"/>
  <c r="Q353" i="11"/>
  <c r="O353" i="11"/>
  <c r="H353" i="11"/>
  <c r="F353" i="11"/>
  <c r="B353" i="11"/>
  <c r="BD353" i="11" s="1"/>
  <c r="A354" i="11"/>
  <c r="R353" i="11"/>
  <c r="N353" i="11"/>
  <c r="L353" i="11"/>
  <c r="I353" i="11"/>
  <c r="G353" i="11"/>
  <c r="AU353" i="11" s="1"/>
  <c r="AV353" i="11" s="1"/>
  <c r="E353" i="11"/>
  <c r="AV352" i="11"/>
  <c r="AY352" i="11" s="1"/>
  <c r="BA352" i="11" s="1"/>
  <c r="Y352" i="11"/>
  <c r="S352" i="11"/>
  <c r="D352" i="11"/>
  <c r="AZ352" i="11"/>
  <c r="T352" i="11"/>
  <c r="W352" i="11" s="1"/>
  <c r="U353" i="11" s="1"/>
  <c r="P352" i="11"/>
  <c r="Y332" i="11"/>
  <c r="AY353" i="11" l="1"/>
  <c r="BA353" i="11" s="1"/>
  <c r="Y353" i="11"/>
  <c r="S353" i="11"/>
  <c r="D353" i="11"/>
  <c r="AZ353" i="11"/>
  <c r="T353" i="11"/>
  <c r="W353" i="11" s="1"/>
  <c r="U354" i="11" s="1"/>
  <c r="P353" i="11"/>
  <c r="Y333" i="11"/>
  <c r="AW352" i="11"/>
  <c r="AX352" i="11" s="1"/>
  <c r="BC353" i="11"/>
  <c r="AW353" i="11"/>
  <c r="M353" i="11"/>
  <c r="K353" i="11"/>
  <c r="AE333" i="11"/>
  <c r="AE353" i="11"/>
  <c r="C353" i="11"/>
  <c r="Q354" i="11"/>
  <c r="O354" i="11"/>
  <c r="H354" i="11"/>
  <c r="F354" i="11"/>
  <c r="B354" i="11"/>
  <c r="BD354" i="11" s="1"/>
  <c r="A355" i="11"/>
  <c r="R354" i="11"/>
  <c r="N354" i="11"/>
  <c r="L354" i="11"/>
  <c r="I354" i="11"/>
  <c r="G354" i="11"/>
  <c r="AU354" i="11" s="1"/>
  <c r="AV354" i="11" s="1"/>
  <c r="E354" i="11"/>
  <c r="AX353" i="11" l="1"/>
  <c r="AY354" i="11"/>
  <c r="BA354" i="11" s="1"/>
  <c r="Y354" i="11"/>
  <c r="S354" i="11"/>
  <c r="D354" i="11"/>
  <c r="AZ354" i="11"/>
  <c r="T354" i="11"/>
  <c r="W354" i="11" s="1"/>
  <c r="U355" i="11" s="1"/>
  <c r="P354" i="11"/>
  <c r="BC354" i="11"/>
  <c r="AW354" i="11"/>
  <c r="AX354" i="11" s="1"/>
  <c r="M354" i="11"/>
  <c r="K354" i="11"/>
  <c r="AE354" i="11"/>
  <c r="C354" i="11"/>
  <c r="Q355" i="11"/>
  <c r="O355" i="11"/>
  <c r="H355" i="11"/>
  <c r="F355" i="11"/>
  <c r="B355" i="11"/>
  <c r="BD355" i="11" s="1"/>
  <c r="A356" i="11"/>
  <c r="R355" i="11"/>
  <c r="N355" i="11"/>
  <c r="L355" i="11"/>
  <c r="I355" i="11"/>
  <c r="G355" i="11"/>
  <c r="AU355" i="11" s="1"/>
  <c r="E355" i="11"/>
  <c r="BC355" i="11" s="1"/>
  <c r="M355" i="11" l="1"/>
  <c r="K355" i="11"/>
  <c r="AE355" i="11"/>
  <c r="C355" i="11"/>
  <c r="Q356" i="11"/>
  <c r="O356" i="11"/>
  <c r="H356" i="11"/>
  <c r="F356" i="11"/>
  <c r="B356" i="11"/>
  <c r="BD356" i="11" s="1"/>
  <c r="A357" i="11"/>
  <c r="R356" i="11"/>
  <c r="N356" i="11"/>
  <c r="L356" i="11"/>
  <c r="I356" i="11"/>
  <c r="G356" i="11"/>
  <c r="AU356" i="11" s="1"/>
  <c r="E356" i="11"/>
  <c r="BC356" i="11" s="1"/>
  <c r="AV355" i="11"/>
  <c r="AW355" i="11" s="1"/>
  <c r="AX355" i="11" s="1"/>
  <c r="AY355" i="11"/>
  <c r="BA355" i="11" s="1"/>
  <c r="Y355" i="11"/>
  <c r="S355" i="11"/>
  <c r="D355" i="11"/>
  <c r="AZ355" i="11"/>
  <c r="T355" i="11"/>
  <c r="W355" i="11" s="1"/>
  <c r="U356" i="11" s="1"/>
  <c r="P355" i="11"/>
  <c r="M356" i="11" l="1"/>
  <c r="K356" i="11"/>
  <c r="AE356" i="11"/>
  <c r="C356" i="11"/>
  <c r="Q357" i="11"/>
  <c r="O357" i="11"/>
  <c r="H357" i="11"/>
  <c r="F357" i="11"/>
  <c r="B357" i="11"/>
  <c r="BD357" i="11" s="1"/>
  <c r="A358" i="11"/>
  <c r="R357" i="11"/>
  <c r="N357" i="11"/>
  <c r="L357" i="11"/>
  <c r="I357" i="11"/>
  <c r="G357" i="11"/>
  <c r="AU357" i="11" s="1"/>
  <c r="E357" i="11"/>
  <c r="BC357" i="11" s="1"/>
  <c r="AV356" i="11"/>
  <c r="AW356" i="11" s="1"/>
  <c r="AX356" i="11" s="1"/>
  <c r="Y356" i="11"/>
  <c r="S356" i="11"/>
  <c r="D356" i="11"/>
  <c r="AZ356" i="11"/>
  <c r="T356" i="11"/>
  <c r="W356" i="11" s="1"/>
  <c r="U357" i="11" s="1"/>
  <c r="P356" i="11"/>
  <c r="AY356" i="11" l="1"/>
  <c r="BA356" i="11" s="1"/>
  <c r="M357" i="11"/>
  <c r="K357" i="11"/>
  <c r="AE357" i="11"/>
  <c r="C357" i="11"/>
  <c r="Q358" i="11"/>
  <c r="O358" i="11"/>
  <c r="H358" i="11"/>
  <c r="F358" i="11"/>
  <c r="B358" i="11"/>
  <c r="BD358" i="11" s="1"/>
  <c r="A359" i="11"/>
  <c r="R358" i="11"/>
  <c r="N358" i="11"/>
  <c r="L358" i="11"/>
  <c r="I358" i="11"/>
  <c r="G358" i="11"/>
  <c r="AU358" i="11" s="1"/>
  <c r="E358" i="11"/>
  <c r="BC358" i="11" s="1"/>
  <c r="AV357" i="11"/>
  <c r="AW357" i="11" s="1"/>
  <c r="AX357" i="11" s="1"/>
  <c r="Y357" i="11"/>
  <c r="S357" i="11"/>
  <c r="D357" i="11"/>
  <c r="AZ357" i="11"/>
  <c r="T357" i="11"/>
  <c r="W357" i="11" s="1"/>
  <c r="U358" i="11" s="1"/>
  <c r="P357" i="11"/>
  <c r="AY357" i="11" l="1"/>
  <c r="BA357" i="11" s="1"/>
  <c r="M358" i="11"/>
  <c r="K358" i="11"/>
  <c r="AE358" i="11"/>
  <c r="C358" i="11"/>
  <c r="Q359" i="11"/>
  <c r="O359" i="11"/>
  <c r="H359" i="11"/>
  <c r="F359" i="11"/>
  <c r="B359" i="11"/>
  <c r="BD359" i="11" s="1"/>
  <c r="A360" i="11"/>
  <c r="R359" i="11"/>
  <c r="N359" i="11"/>
  <c r="L359" i="11"/>
  <c r="I359" i="11"/>
  <c r="G359" i="11"/>
  <c r="AU359" i="11" s="1"/>
  <c r="E359" i="11"/>
  <c r="AV358" i="11"/>
  <c r="AW358" i="11" s="1"/>
  <c r="AX358" i="11" s="1"/>
  <c r="Y358" i="11"/>
  <c r="S358" i="11"/>
  <c r="D358" i="11"/>
  <c r="AZ358" i="11"/>
  <c r="T358" i="11"/>
  <c r="W358" i="11" s="1"/>
  <c r="U359" i="11" s="1"/>
  <c r="P358" i="11"/>
  <c r="AY358" i="11" l="1"/>
  <c r="BA358" i="11" s="1"/>
  <c r="BC359" i="11"/>
  <c r="M359" i="11"/>
  <c r="K359" i="11"/>
  <c r="C359" i="11"/>
  <c r="Q360" i="11"/>
  <c r="O360" i="11"/>
  <c r="H360" i="11"/>
  <c r="F360" i="11"/>
  <c r="B360" i="11"/>
  <c r="BD360" i="11" s="1"/>
  <c r="A361" i="11"/>
  <c r="R360" i="11"/>
  <c r="N360" i="11"/>
  <c r="L360" i="11"/>
  <c r="I360" i="11"/>
  <c r="G360" i="11"/>
  <c r="AU360" i="11" s="1"/>
  <c r="E360" i="11"/>
  <c r="AV359" i="11"/>
  <c r="AY359" i="11" s="1"/>
  <c r="BA359" i="11" s="1"/>
  <c r="S359" i="11"/>
  <c r="D359" i="11"/>
  <c r="AZ359" i="11"/>
  <c r="T359" i="11"/>
  <c r="W359" i="11" s="1"/>
  <c r="U360" i="11" s="1"/>
  <c r="P359" i="11"/>
  <c r="AV360" i="11" l="1"/>
  <c r="AY360" i="11" s="1"/>
  <c r="BA360" i="11" s="1"/>
  <c r="Y360" i="11"/>
  <c r="S360" i="11"/>
  <c r="D360" i="11"/>
  <c r="AZ360" i="11"/>
  <c r="T360" i="11"/>
  <c r="W360" i="11" s="1"/>
  <c r="U361" i="11" s="1"/>
  <c r="P360" i="11"/>
  <c r="AW359" i="11"/>
  <c r="AX359" i="11" s="1"/>
  <c r="BC360" i="11"/>
  <c r="AW360" i="11"/>
  <c r="M360" i="11"/>
  <c r="K360" i="11"/>
  <c r="AE360" i="11"/>
  <c r="C360" i="11"/>
  <c r="Q361" i="11"/>
  <c r="O361" i="11"/>
  <c r="H361" i="11"/>
  <c r="F361" i="11"/>
  <c r="B361" i="11"/>
  <c r="BD361" i="11" s="1"/>
  <c r="A362" i="11"/>
  <c r="R361" i="11"/>
  <c r="N361" i="11"/>
  <c r="L361" i="11"/>
  <c r="I361" i="11"/>
  <c r="G361" i="11"/>
  <c r="AU361" i="11" s="1"/>
  <c r="E361" i="11"/>
  <c r="AX360" i="11" l="1"/>
  <c r="AV361" i="11"/>
  <c r="AY361" i="11"/>
  <c r="BA361" i="11" s="1"/>
  <c r="Y361" i="11"/>
  <c r="S361" i="11"/>
  <c r="D361" i="11"/>
  <c r="Y359" i="11"/>
  <c r="AZ361" i="11"/>
  <c r="T361" i="11"/>
  <c r="W361" i="11" s="1"/>
  <c r="U362" i="11" s="1"/>
  <c r="P361" i="11"/>
  <c r="BC361" i="11"/>
  <c r="AW361" i="11"/>
  <c r="M361" i="11"/>
  <c r="K361" i="11"/>
  <c r="AE361" i="11"/>
  <c r="C361" i="11"/>
  <c r="AE359" i="11"/>
  <c r="Q362" i="11"/>
  <c r="O362" i="11"/>
  <c r="H362" i="11"/>
  <c r="F362" i="11"/>
  <c r="B362" i="11"/>
  <c r="BD362" i="11" s="1"/>
  <c r="A363" i="11"/>
  <c r="R362" i="11"/>
  <c r="N362" i="11"/>
  <c r="L362" i="11"/>
  <c r="I362" i="11"/>
  <c r="G362" i="11"/>
  <c r="AU362" i="11" s="1"/>
  <c r="E362" i="11"/>
  <c r="BC362" i="11" s="1"/>
  <c r="AX361" i="11" l="1"/>
  <c r="M362" i="11"/>
  <c r="K362" i="11"/>
  <c r="AE362" i="11"/>
  <c r="C362" i="11"/>
  <c r="Q363" i="11"/>
  <c r="O363" i="11"/>
  <c r="H363" i="11"/>
  <c r="F363" i="11"/>
  <c r="B363" i="11"/>
  <c r="BD363" i="11" s="1"/>
  <c r="A364" i="11"/>
  <c r="R363" i="11"/>
  <c r="N363" i="11"/>
  <c r="L363" i="11"/>
  <c r="I363" i="11"/>
  <c r="G363" i="11"/>
  <c r="AU363" i="11" s="1"/>
  <c r="E363" i="11"/>
  <c r="AV362" i="11"/>
  <c r="AW362" i="11" s="1"/>
  <c r="Y362" i="11"/>
  <c r="S362" i="11"/>
  <c r="D362" i="11"/>
  <c r="AZ362" i="11"/>
  <c r="T362" i="11"/>
  <c r="W362" i="11" s="1"/>
  <c r="U363" i="11" s="1"/>
  <c r="P362" i="11"/>
  <c r="AX362" i="11" l="1"/>
  <c r="AY362" i="11"/>
  <c r="BA362" i="11" s="1"/>
  <c r="BC363" i="11"/>
  <c r="M363" i="11"/>
  <c r="K363" i="11"/>
  <c r="AE363" i="11"/>
  <c r="C363" i="11"/>
  <c r="Q364" i="11"/>
  <c r="O364" i="11"/>
  <c r="H364" i="11"/>
  <c r="F364" i="11"/>
  <c r="B364" i="11"/>
  <c r="BD364" i="11" s="1"/>
  <c r="A365" i="11"/>
  <c r="R364" i="11"/>
  <c r="N364" i="11"/>
  <c r="L364" i="11"/>
  <c r="I364" i="11"/>
  <c r="G364" i="11"/>
  <c r="AU364" i="11" s="1"/>
  <c r="E364" i="11"/>
  <c r="AV363" i="11"/>
  <c r="AW363" i="11" s="1"/>
  <c r="AX363" i="11" s="1"/>
  <c r="Y363" i="11"/>
  <c r="S363" i="11"/>
  <c r="D363" i="11"/>
  <c r="AZ363" i="11"/>
  <c r="T363" i="11"/>
  <c r="W363" i="11" s="1"/>
  <c r="U364" i="11" s="1"/>
  <c r="P363" i="11"/>
  <c r="AY363" i="11" l="1"/>
  <c r="BA363" i="11" s="1"/>
  <c r="BC364" i="11"/>
  <c r="M364" i="11"/>
  <c r="K364" i="11"/>
  <c r="AE364" i="11"/>
  <c r="C364" i="11"/>
  <c r="Q365" i="11"/>
  <c r="O365" i="11"/>
  <c r="H365" i="11"/>
  <c r="F365" i="11"/>
  <c r="B365" i="11"/>
  <c r="BD365" i="11" s="1"/>
  <c r="A366" i="11"/>
  <c r="R365" i="11"/>
  <c r="N365" i="11"/>
  <c r="L365" i="11"/>
  <c r="I365" i="11"/>
  <c r="G365" i="11"/>
  <c r="AU365" i="11" s="1"/>
  <c r="E365" i="11"/>
  <c r="AV364" i="11"/>
  <c r="AW364" i="11" s="1"/>
  <c r="AX364" i="11" s="1"/>
  <c r="Y364" i="11"/>
  <c r="S364" i="11"/>
  <c r="D364" i="11"/>
  <c r="AZ364" i="11"/>
  <c r="T364" i="11"/>
  <c r="W364" i="11" s="1"/>
  <c r="U365" i="11" s="1"/>
  <c r="P364" i="11"/>
  <c r="BC365" i="11" l="1"/>
  <c r="AY364" i="11"/>
  <c r="BA364" i="11" s="1"/>
  <c r="M365" i="11"/>
  <c r="K365" i="11"/>
  <c r="AE365" i="11"/>
  <c r="C365" i="11"/>
  <c r="Q366" i="11"/>
  <c r="O366" i="11"/>
  <c r="H366" i="11"/>
  <c r="F366" i="11"/>
  <c r="B366" i="11"/>
  <c r="BD366" i="11" s="1"/>
  <c r="A367" i="11"/>
  <c r="R366" i="11"/>
  <c r="N366" i="11"/>
  <c r="L366" i="11"/>
  <c r="I366" i="11"/>
  <c r="G366" i="11"/>
  <c r="AU366" i="11" s="1"/>
  <c r="E366" i="11"/>
  <c r="AV365" i="11"/>
  <c r="AW365" i="11" s="1"/>
  <c r="AX365" i="11" s="1"/>
  <c r="Y365" i="11"/>
  <c r="S365" i="11"/>
  <c r="D365" i="11"/>
  <c r="AZ365" i="11"/>
  <c r="T365" i="11"/>
  <c r="W365" i="11" s="1"/>
  <c r="U366" i="11" s="1"/>
  <c r="P365" i="11"/>
  <c r="AY365" i="11" l="1"/>
  <c r="BA365" i="11" s="1"/>
  <c r="BC366" i="11"/>
  <c r="AW366" i="11"/>
  <c r="AX366" i="11" s="1"/>
  <c r="M366" i="11"/>
  <c r="K366" i="11"/>
  <c r="AE366" i="11"/>
  <c r="C366" i="11"/>
  <c r="Q367" i="11"/>
  <c r="O367" i="11"/>
  <c r="H367" i="11"/>
  <c r="F367" i="11"/>
  <c r="B367" i="11"/>
  <c r="BD367" i="11" s="1"/>
  <c r="A368" i="11"/>
  <c r="R367" i="11"/>
  <c r="N367" i="11"/>
  <c r="L367" i="11"/>
  <c r="I367" i="11"/>
  <c r="G367" i="11"/>
  <c r="AU367" i="11" s="1"/>
  <c r="E367" i="11"/>
  <c r="BC367" i="11" s="1"/>
  <c r="AV366" i="11"/>
  <c r="AY366" i="11"/>
  <c r="BA366" i="11" s="1"/>
  <c r="Y366" i="11"/>
  <c r="S366" i="11"/>
  <c r="D366" i="11"/>
  <c r="AZ366" i="11"/>
  <c r="T366" i="11"/>
  <c r="W366" i="11" s="1"/>
  <c r="U367" i="11" s="1"/>
  <c r="P366" i="11"/>
  <c r="M367" i="11" l="1"/>
  <c r="K367" i="11"/>
  <c r="AE367" i="11"/>
  <c r="C367" i="11"/>
  <c r="Q368" i="11"/>
  <c r="O368" i="11"/>
  <c r="H368" i="11"/>
  <c r="F368" i="11"/>
  <c r="B368" i="11"/>
  <c r="BD368" i="11" s="1"/>
  <c r="A369" i="11"/>
  <c r="R368" i="11"/>
  <c r="N368" i="11"/>
  <c r="L368" i="11"/>
  <c r="I368" i="11"/>
  <c r="G368" i="11"/>
  <c r="AU368" i="11" s="1"/>
  <c r="E368" i="11"/>
  <c r="BC368" i="11" s="1"/>
  <c r="AV367" i="11"/>
  <c r="AW367" i="11" s="1"/>
  <c r="AX367" i="11" s="1"/>
  <c r="Y367" i="11"/>
  <c r="S367" i="11"/>
  <c r="D367" i="11"/>
  <c r="AZ367" i="11"/>
  <c r="T367" i="11"/>
  <c r="W367" i="11" s="1"/>
  <c r="U368" i="11" s="1"/>
  <c r="P367" i="11"/>
  <c r="AY367" i="11" l="1"/>
  <c r="BA367" i="11" s="1"/>
  <c r="M368" i="11"/>
  <c r="K368" i="11"/>
  <c r="AE368" i="11"/>
  <c r="C368" i="11"/>
  <c r="Q369" i="11"/>
  <c r="O369" i="11"/>
  <c r="H369" i="11"/>
  <c r="F369" i="11"/>
  <c r="B369" i="11"/>
  <c r="BD369" i="11" s="1"/>
  <c r="A370" i="11"/>
  <c r="R369" i="11"/>
  <c r="N369" i="11"/>
  <c r="L369" i="11"/>
  <c r="I369" i="11"/>
  <c r="G369" i="11"/>
  <c r="AU369" i="11" s="1"/>
  <c r="E369" i="11"/>
  <c r="AV368" i="11"/>
  <c r="AW368" i="11" s="1"/>
  <c r="AX368" i="11" s="1"/>
  <c r="Y368" i="11"/>
  <c r="S368" i="11"/>
  <c r="D368" i="11"/>
  <c r="AZ368" i="11"/>
  <c r="T368" i="11"/>
  <c r="W368" i="11" s="1"/>
  <c r="U369" i="11" s="1"/>
  <c r="P368" i="11"/>
  <c r="AY368" i="11" l="1"/>
  <c r="BA368" i="11" s="1"/>
  <c r="BC369" i="11"/>
  <c r="M369" i="11"/>
  <c r="K369" i="11"/>
  <c r="C369" i="11"/>
  <c r="Q370" i="11"/>
  <c r="O370" i="11"/>
  <c r="H370" i="11"/>
  <c r="F370" i="11"/>
  <c r="B370" i="11"/>
  <c r="BD370" i="11" s="1"/>
  <c r="A371" i="11"/>
  <c r="R370" i="11"/>
  <c r="N370" i="11"/>
  <c r="L370" i="11"/>
  <c r="I370" i="11"/>
  <c r="G370" i="11"/>
  <c r="AU370" i="11" s="1"/>
  <c r="E370" i="11"/>
  <c r="AV369" i="11"/>
  <c r="AY369" i="11" s="1"/>
  <c r="BA369" i="11" s="1"/>
  <c r="S369" i="11"/>
  <c r="D369" i="11"/>
  <c r="AZ369" i="11"/>
  <c r="T369" i="11"/>
  <c r="W369" i="11" s="1"/>
  <c r="U370" i="11" s="1"/>
  <c r="P369" i="11"/>
  <c r="AV370" i="11" l="1"/>
  <c r="AY370" i="11" s="1"/>
  <c r="BA370" i="11" s="1"/>
  <c r="Y370" i="11"/>
  <c r="S370" i="11"/>
  <c r="D370" i="11"/>
  <c r="AZ370" i="11"/>
  <c r="T370" i="11"/>
  <c r="W370" i="11" s="1"/>
  <c r="U371" i="11" s="1"/>
  <c r="P370" i="11"/>
  <c r="AW369" i="11"/>
  <c r="AX369" i="11" s="1"/>
  <c r="BC370" i="11"/>
  <c r="AW370" i="11"/>
  <c r="M370" i="11"/>
  <c r="K370" i="11"/>
  <c r="AE370" i="11"/>
  <c r="C370" i="11"/>
  <c r="Q371" i="11"/>
  <c r="O371" i="11"/>
  <c r="H371" i="11"/>
  <c r="F371" i="11"/>
  <c r="B371" i="11"/>
  <c r="BD371" i="11" s="1"/>
  <c r="A372" i="11"/>
  <c r="R371" i="11"/>
  <c r="N371" i="11"/>
  <c r="L371" i="11"/>
  <c r="I371" i="11"/>
  <c r="G371" i="11"/>
  <c r="AU371" i="11" s="1"/>
  <c r="E371" i="11"/>
  <c r="AX370" i="11" l="1"/>
  <c r="AV371" i="11"/>
  <c r="AY371" i="11"/>
  <c r="BA371" i="11" s="1"/>
  <c r="Y371" i="11"/>
  <c r="S371" i="11"/>
  <c r="D371" i="11"/>
  <c r="Y369" i="11"/>
  <c r="AZ371" i="11"/>
  <c r="T371" i="11"/>
  <c r="W371" i="11" s="1"/>
  <c r="U372" i="11" s="1"/>
  <c r="P371" i="11"/>
  <c r="BC371" i="11"/>
  <c r="AW371" i="11"/>
  <c r="M371" i="11"/>
  <c r="K371" i="11"/>
  <c r="AE371" i="11"/>
  <c r="C371" i="11"/>
  <c r="AE369" i="11"/>
  <c r="Q372" i="11"/>
  <c r="O372" i="11"/>
  <c r="H372" i="11"/>
  <c r="F372" i="11"/>
  <c r="B372" i="11"/>
  <c r="BD372" i="11" s="1"/>
  <c r="A373" i="11"/>
  <c r="R372" i="11"/>
  <c r="N372" i="11"/>
  <c r="L372" i="11"/>
  <c r="I372" i="11"/>
  <c r="G372" i="11"/>
  <c r="AU372" i="11" s="1"/>
  <c r="E372" i="11"/>
  <c r="BC372" i="11" s="1"/>
  <c r="AX371" i="11" l="1"/>
  <c r="M372" i="11"/>
  <c r="K372" i="11"/>
  <c r="AE372" i="11"/>
  <c r="C372" i="11"/>
  <c r="Q373" i="11"/>
  <c r="O373" i="11"/>
  <c r="H373" i="11"/>
  <c r="F373" i="11"/>
  <c r="B373" i="11"/>
  <c r="BD373" i="11" s="1"/>
  <c r="A374" i="11"/>
  <c r="R373" i="11"/>
  <c r="N373" i="11"/>
  <c r="L373" i="11"/>
  <c r="I373" i="11"/>
  <c r="G373" i="11"/>
  <c r="AU373" i="11" s="1"/>
  <c r="E373" i="11"/>
  <c r="AV372" i="11"/>
  <c r="AW372" i="11" s="1"/>
  <c r="Y372" i="11"/>
  <c r="S372" i="11"/>
  <c r="D372" i="11"/>
  <c r="AZ372" i="11"/>
  <c r="T372" i="11"/>
  <c r="W372" i="11" s="1"/>
  <c r="U373" i="11" s="1"/>
  <c r="P372" i="11"/>
  <c r="AX372" i="11" l="1"/>
  <c r="AY372" i="11"/>
  <c r="BA372" i="11" s="1"/>
  <c r="BC373" i="11"/>
  <c r="M373" i="11"/>
  <c r="K373" i="11"/>
  <c r="AE373" i="11"/>
  <c r="C373" i="11"/>
  <c r="Q374" i="11"/>
  <c r="O374" i="11"/>
  <c r="H374" i="11"/>
  <c r="F374" i="11"/>
  <c r="B374" i="11"/>
  <c r="BD374" i="11" s="1"/>
  <c r="A375" i="11"/>
  <c r="R374" i="11"/>
  <c r="N374" i="11"/>
  <c r="L374" i="11"/>
  <c r="I374" i="11"/>
  <c r="G374" i="11"/>
  <c r="AU374" i="11" s="1"/>
  <c r="E374" i="11"/>
  <c r="AV373" i="11"/>
  <c r="AW373" i="11" s="1"/>
  <c r="AX373" i="11" s="1"/>
  <c r="Y373" i="11"/>
  <c r="S373" i="11"/>
  <c r="D373" i="11"/>
  <c r="AZ373" i="11"/>
  <c r="T373" i="11"/>
  <c r="W373" i="11" s="1"/>
  <c r="U374" i="11" s="1"/>
  <c r="P373" i="11"/>
  <c r="AY373" i="11" l="1"/>
  <c r="BA373" i="11" s="1"/>
  <c r="BC374" i="11"/>
  <c r="M374" i="11"/>
  <c r="K374" i="11"/>
  <c r="AE374" i="11"/>
  <c r="C374" i="11"/>
  <c r="Q375" i="11"/>
  <c r="O375" i="11"/>
  <c r="H375" i="11"/>
  <c r="F375" i="11"/>
  <c r="B375" i="11"/>
  <c r="BD375" i="11" s="1"/>
  <c r="A376" i="11"/>
  <c r="R375" i="11"/>
  <c r="N375" i="11"/>
  <c r="L375" i="11"/>
  <c r="I375" i="11"/>
  <c r="G375" i="11"/>
  <c r="AU375" i="11" s="1"/>
  <c r="E375" i="11"/>
  <c r="AV374" i="11"/>
  <c r="AW374" i="11" s="1"/>
  <c r="AX374" i="11" s="1"/>
  <c r="Y374" i="11"/>
  <c r="S374" i="11"/>
  <c r="D374" i="11"/>
  <c r="AZ374" i="11"/>
  <c r="T374" i="11"/>
  <c r="W374" i="11" s="1"/>
  <c r="U375" i="11" s="1"/>
  <c r="P374" i="11"/>
  <c r="BC375" i="11" l="1"/>
  <c r="AY374" i="11"/>
  <c r="BA374" i="11" s="1"/>
  <c r="M375" i="11"/>
  <c r="K375" i="11"/>
  <c r="AE375" i="11"/>
  <c r="C375" i="11"/>
  <c r="Q376" i="11"/>
  <c r="O376" i="11"/>
  <c r="H376" i="11"/>
  <c r="F376" i="11"/>
  <c r="B376" i="11"/>
  <c r="BD376" i="11" s="1"/>
  <c r="A377" i="11"/>
  <c r="R376" i="11"/>
  <c r="N376" i="11"/>
  <c r="L376" i="11"/>
  <c r="I376" i="11"/>
  <c r="G376" i="11"/>
  <c r="AU376" i="11" s="1"/>
  <c r="E376" i="11"/>
  <c r="AV375" i="11"/>
  <c r="AW375" i="11" s="1"/>
  <c r="AX375" i="11" s="1"/>
  <c r="Y375" i="11"/>
  <c r="S375" i="11"/>
  <c r="D375" i="11"/>
  <c r="AZ375" i="11"/>
  <c r="T375" i="11"/>
  <c r="W375" i="11" s="1"/>
  <c r="U376" i="11" s="1"/>
  <c r="P375" i="11"/>
  <c r="AY375" i="11" l="1"/>
  <c r="BA375" i="11" s="1"/>
  <c r="BC376" i="11"/>
  <c r="AW376" i="11"/>
  <c r="AX376" i="11" s="1"/>
  <c r="M376" i="11"/>
  <c r="K376" i="11"/>
  <c r="AE376" i="11"/>
  <c r="C376" i="11"/>
  <c r="Q377" i="11"/>
  <c r="O377" i="11"/>
  <c r="H377" i="11"/>
  <c r="F377" i="11"/>
  <c r="B377" i="11"/>
  <c r="BD377" i="11" s="1"/>
  <c r="A378" i="11"/>
  <c r="R377" i="11"/>
  <c r="N377" i="11"/>
  <c r="L377" i="11"/>
  <c r="I377" i="11"/>
  <c r="G377" i="11"/>
  <c r="AU377" i="11" s="1"/>
  <c r="E377" i="11"/>
  <c r="BC377" i="11" s="1"/>
  <c r="AV376" i="11"/>
  <c r="AY376" i="11"/>
  <c r="BA376" i="11" s="1"/>
  <c r="Y376" i="11"/>
  <c r="S376" i="11"/>
  <c r="D376" i="11"/>
  <c r="AZ376" i="11"/>
  <c r="T376" i="11"/>
  <c r="W376" i="11" s="1"/>
  <c r="U377" i="11" s="1"/>
  <c r="P376" i="11"/>
  <c r="M377" i="11" l="1"/>
  <c r="K377" i="11"/>
  <c r="AE377" i="11"/>
  <c r="C377" i="11"/>
  <c r="Q378" i="11"/>
  <c r="O378" i="11"/>
  <c r="H378" i="11"/>
  <c r="F378" i="11"/>
  <c r="B378" i="11"/>
  <c r="BD378" i="11" s="1"/>
  <c r="A379" i="11"/>
  <c r="R378" i="11"/>
  <c r="N378" i="11"/>
  <c r="L378" i="11"/>
  <c r="I378" i="11"/>
  <c r="G378" i="11"/>
  <c r="AU378" i="11" s="1"/>
  <c r="E378" i="11"/>
  <c r="BC378" i="11" s="1"/>
  <c r="AV377" i="11"/>
  <c r="AW377" i="11" s="1"/>
  <c r="AX377" i="11" s="1"/>
  <c r="Y377" i="11"/>
  <c r="S377" i="11"/>
  <c r="D377" i="11"/>
  <c r="AZ377" i="11"/>
  <c r="T377" i="11"/>
  <c r="W377" i="11" s="1"/>
  <c r="U378" i="11" s="1"/>
  <c r="P377" i="11"/>
  <c r="AY377" i="11" l="1"/>
  <c r="BA377" i="11" s="1"/>
  <c r="M378" i="11"/>
  <c r="K378" i="11"/>
  <c r="AE378" i="11"/>
  <c r="C378" i="11"/>
  <c r="Q379" i="11"/>
  <c r="O379" i="11"/>
  <c r="H379" i="11"/>
  <c r="F379" i="11"/>
  <c r="B379" i="11"/>
  <c r="BD379" i="11" s="1"/>
  <c r="A380" i="11"/>
  <c r="R379" i="11"/>
  <c r="N379" i="11"/>
  <c r="L379" i="11"/>
  <c r="I379" i="11"/>
  <c r="G379" i="11"/>
  <c r="AU379" i="11" s="1"/>
  <c r="E379" i="11"/>
  <c r="AV378" i="11"/>
  <c r="AW378" i="11" s="1"/>
  <c r="AX378" i="11" s="1"/>
  <c r="Y378" i="11"/>
  <c r="S378" i="11"/>
  <c r="D378" i="11"/>
  <c r="AZ378" i="11"/>
  <c r="T378" i="11"/>
  <c r="W378" i="11" s="1"/>
  <c r="U379" i="11" s="1"/>
  <c r="P378" i="11"/>
  <c r="AY378" i="11" l="1"/>
  <c r="BA378" i="11" s="1"/>
  <c r="BC379" i="11"/>
  <c r="M379" i="11"/>
  <c r="K379" i="11"/>
  <c r="C379" i="11"/>
  <c r="Q380" i="11"/>
  <c r="O380" i="11"/>
  <c r="H380" i="11"/>
  <c r="F380" i="11"/>
  <c r="B380" i="11"/>
  <c r="BD380" i="11" s="1"/>
  <c r="A381" i="11"/>
  <c r="R380" i="11"/>
  <c r="N380" i="11"/>
  <c r="L380" i="11"/>
  <c r="I380" i="11"/>
  <c r="G380" i="11"/>
  <c r="AU380" i="11" s="1"/>
  <c r="E380" i="11"/>
  <c r="AV379" i="11"/>
  <c r="AY379" i="11" s="1"/>
  <c r="BA379" i="11" s="1"/>
  <c r="S379" i="11"/>
  <c r="D379" i="11"/>
  <c r="AZ379" i="11"/>
  <c r="T379" i="11"/>
  <c r="W379" i="11" s="1"/>
  <c r="U380" i="11" s="1"/>
  <c r="P379" i="11"/>
  <c r="AV380" i="11" l="1"/>
  <c r="AY380" i="11" s="1"/>
  <c r="BA380" i="11" s="1"/>
  <c r="Y380" i="11"/>
  <c r="S380" i="11"/>
  <c r="D380" i="11"/>
  <c r="AZ380" i="11"/>
  <c r="T380" i="11"/>
  <c r="W380" i="11" s="1"/>
  <c r="U381" i="11" s="1"/>
  <c r="P380" i="11"/>
  <c r="AW379" i="11"/>
  <c r="AX379" i="11" s="1"/>
  <c r="BC380" i="11"/>
  <c r="AW380" i="11"/>
  <c r="M380" i="11"/>
  <c r="K380" i="11"/>
  <c r="AE380" i="11"/>
  <c r="C380" i="11"/>
  <c r="Q381" i="11"/>
  <c r="O381" i="11"/>
  <c r="H381" i="11"/>
  <c r="F381" i="11"/>
  <c r="B381" i="11"/>
  <c r="BD381" i="11" s="1"/>
  <c r="A382" i="11"/>
  <c r="R381" i="11"/>
  <c r="N381" i="11"/>
  <c r="L381" i="11"/>
  <c r="I381" i="11"/>
  <c r="G381" i="11"/>
  <c r="AU381" i="11" s="1"/>
  <c r="E381" i="11"/>
  <c r="AX380" i="11" l="1"/>
  <c r="AV381" i="11"/>
  <c r="AY381" i="11"/>
  <c r="BA381" i="11" s="1"/>
  <c r="Y381" i="11"/>
  <c r="S381" i="11"/>
  <c r="D381" i="11"/>
  <c r="Y379" i="11"/>
  <c r="AZ381" i="11"/>
  <c r="T381" i="11"/>
  <c r="W381" i="11" s="1"/>
  <c r="U382" i="11" s="1"/>
  <c r="P381" i="11"/>
  <c r="BC381" i="11"/>
  <c r="AW381" i="11"/>
  <c r="M381" i="11"/>
  <c r="K381" i="11"/>
  <c r="AE381" i="11"/>
  <c r="C381" i="11"/>
  <c r="AE379" i="11"/>
  <c r="Q382" i="11"/>
  <c r="O382" i="11"/>
  <c r="H382" i="11"/>
  <c r="F382" i="11"/>
  <c r="B382" i="11"/>
  <c r="BD382" i="11" s="1"/>
  <c r="A383" i="11"/>
  <c r="R382" i="11"/>
  <c r="N382" i="11"/>
  <c r="L382" i="11"/>
  <c r="I382" i="11"/>
  <c r="G382" i="11"/>
  <c r="AU382" i="11" s="1"/>
  <c r="E382" i="11"/>
  <c r="BC382" i="11" s="1"/>
  <c r="AX381" i="11" l="1"/>
  <c r="M382" i="11"/>
  <c r="K382" i="11"/>
  <c r="AE382" i="11"/>
  <c r="C382" i="11"/>
  <c r="Q383" i="11"/>
  <c r="O383" i="11"/>
  <c r="H383" i="11"/>
  <c r="F383" i="11"/>
  <c r="B383" i="11"/>
  <c r="BD383" i="11" s="1"/>
  <c r="A384" i="11"/>
  <c r="R383" i="11"/>
  <c r="N383" i="11"/>
  <c r="L383" i="11"/>
  <c r="I383" i="11"/>
  <c r="G383" i="11"/>
  <c r="AU383" i="11" s="1"/>
  <c r="E383" i="11"/>
  <c r="AV382" i="11"/>
  <c r="AW382" i="11" s="1"/>
  <c r="Y382" i="11"/>
  <c r="S382" i="11"/>
  <c r="D382" i="11"/>
  <c r="AZ382" i="11"/>
  <c r="T382" i="11"/>
  <c r="W382" i="11" s="1"/>
  <c r="U383" i="11" s="1"/>
  <c r="P382" i="11"/>
  <c r="AX382" i="11" l="1"/>
  <c r="AY382" i="11"/>
  <c r="BA382" i="11" s="1"/>
  <c r="BC383" i="11"/>
  <c r="M383" i="11"/>
  <c r="K383" i="11"/>
  <c r="AE383" i="11"/>
  <c r="C383" i="11"/>
  <c r="Q384" i="11"/>
  <c r="O384" i="11"/>
  <c r="H384" i="11"/>
  <c r="F384" i="11"/>
  <c r="B384" i="11"/>
  <c r="BD384" i="11" s="1"/>
  <c r="A385" i="11"/>
  <c r="R384" i="11"/>
  <c r="N384" i="11"/>
  <c r="L384" i="11"/>
  <c r="I384" i="11"/>
  <c r="G384" i="11"/>
  <c r="AU384" i="11" s="1"/>
  <c r="E384" i="11"/>
  <c r="AV383" i="11"/>
  <c r="AW383" i="11" s="1"/>
  <c r="AX383" i="11" s="1"/>
  <c r="Y383" i="11"/>
  <c r="S383" i="11"/>
  <c r="D383" i="11"/>
  <c r="AZ383" i="11"/>
  <c r="T383" i="11"/>
  <c r="W383" i="11" s="1"/>
  <c r="U384" i="11" s="1"/>
  <c r="P383" i="11"/>
  <c r="AY383" i="11" l="1"/>
  <c r="BA383" i="11" s="1"/>
  <c r="BC384" i="11"/>
  <c r="M384" i="11"/>
  <c r="K384" i="11"/>
  <c r="AE384" i="11"/>
  <c r="C384" i="11"/>
  <c r="Q385" i="11"/>
  <c r="O385" i="11"/>
  <c r="H385" i="11"/>
  <c r="F385" i="11"/>
  <c r="B385" i="11"/>
  <c r="BD385" i="11" s="1"/>
  <c r="A386" i="11"/>
  <c r="R385" i="11"/>
  <c r="N385" i="11"/>
  <c r="L385" i="11"/>
  <c r="I385" i="11"/>
  <c r="G385" i="11"/>
  <c r="AU385" i="11" s="1"/>
  <c r="E385" i="11"/>
  <c r="AV384" i="11"/>
  <c r="AW384" i="11" s="1"/>
  <c r="AX384" i="11" s="1"/>
  <c r="Y384" i="11"/>
  <c r="S384" i="11"/>
  <c r="D384" i="11"/>
  <c r="AZ384" i="11"/>
  <c r="T384" i="11"/>
  <c r="W384" i="11" s="1"/>
  <c r="U385" i="11" s="1"/>
  <c r="P384" i="11"/>
  <c r="AY384" i="11" l="1"/>
  <c r="BA384" i="11" s="1"/>
  <c r="BC385" i="11"/>
  <c r="M385" i="11"/>
  <c r="K385" i="11"/>
  <c r="AE385" i="11"/>
  <c r="C385" i="11"/>
  <c r="Q386" i="11"/>
  <c r="O386" i="11"/>
  <c r="H386" i="11"/>
  <c r="F386" i="11"/>
  <c r="B386" i="11"/>
  <c r="BD386" i="11" s="1"/>
  <c r="A387" i="11"/>
  <c r="R386" i="11"/>
  <c r="N386" i="11"/>
  <c r="L386" i="11"/>
  <c r="I386" i="11"/>
  <c r="G386" i="11"/>
  <c r="AU386" i="11" s="1"/>
  <c r="E386" i="11"/>
  <c r="AV385" i="11"/>
  <c r="AW385" i="11" s="1"/>
  <c r="AX385" i="11" s="1"/>
  <c r="Y385" i="11"/>
  <c r="S385" i="11"/>
  <c r="D385" i="11"/>
  <c r="AZ385" i="11"/>
  <c r="T385" i="11"/>
  <c r="W385" i="11" s="1"/>
  <c r="U386" i="11" s="1"/>
  <c r="P385" i="11"/>
  <c r="AY385" i="11" l="1"/>
  <c r="BA385" i="11" s="1"/>
  <c r="BC386" i="11"/>
  <c r="M386" i="11"/>
  <c r="K386" i="11"/>
  <c r="AE386" i="11"/>
  <c r="C386" i="11"/>
  <c r="Q387" i="11"/>
  <c r="O387" i="11"/>
  <c r="H387" i="11"/>
  <c r="F387" i="11"/>
  <c r="B387" i="11"/>
  <c r="BD387" i="11" s="1"/>
  <c r="A388" i="11"/>
  <c r="R387" i="11"/>
  <c r="N387" i="11"/>
  <c r="L387" i="11"/>
  <c r="I387" i="11"/>
  <c r="G387" i="11"/>
  <c r="AU387" i="11" s="1"/>
  <c r="E387" i="11"/>
  <c r="AV386" i="11"/>
  <c r="AW386" i="11" s="1"/>
  <c r="AX386" i="11" s="1"/>
  <c r="Y386" i="11"/>
  <c r="S386" i="11"/>
  <c r="D386" i="11"/>
  <c r="AZ386" i="11"/>
  <c r="T386" i="11"/>
  <c r="W386" i="11" s="1"/>
  <c r="U387" i="11" s="1"/>
  <c r="P386" i="11"/>
  <c r="AY386" i="11" l="1"/>
  <c r="BA386" i="11" s="1"/>
  <c r="BC387" i="11"/>
  <c r="M387" i="11"/>
  <c r="K387" i="11"/>
  <c r="AE387" i="11"/>
  <c r="C387" i="11"/>
  <c r="Q388" i="11"/>
  <c r="O388" i="11"/>
  <c r="H388" i="11"/>
  <c r="F388" i="11"/>
  <c r="B388" i="11"/>
  <c r="BD388" i="11" s="1"/>
  <c r="A389" i="11"/>
  <c r="R388" i="11"/>
  <c r="N388" i="11"/>
  <c r="L388" i="11"/>
  <c r="I388" i="11"/>
  <c r="G388" i="11"/>
  <c r="AU388" i="11" s="1"/>
  <c r="E388" i="11"/>
  <c r="AV387" i="11"/>
  <c r="AW387" i="11" s="1"/>
  <c r="AX387" i="11" s="1"/>
  <c r="Y387" i="11"/>
  <c r="S387" i="11"/>
  <c r="D387" i="11"/>
  <c r="AZ387" i="11"/>
  <c r="T387" i="11"/>
  <c r="W387" i="11" s="1"/>
  <c r="U388" i="11" s="1"/>
  <c r="P387" i="11"/>
  <c r="AY387" i="11" l="1"/>
  <c r="BA387" i="11" s="1"/>
  <c r="BC388" i="11"/>
  <c r="M388" i="11"/>
  <c r="K388" i="11"/>
  <c r="AE388" i="11"/>
  <c r="C388" i="11"/>
  <c r="Q389" i="11"/>
  <c r="O389" i="11"/>
  <c r="H389" i="11"/>
  <c r="F389" i="11"/>
  <c r="B389" i="11"/>
  <c r="BD389" i="11" s="1"/>
  <c r="A390" i="11"/>
  <c r="R389" i="11"/>
  <c r="N389" i="11"/>
  <c r="L389" i="11"/>
  <c r="I389" i="11"/>
  <c r="G389" i="11"/>
  <c r="AU389" i="11" s="1"/>
  <c r="E389" i="11"/>
  <c r="AV388" i="11"/>
  <c r="AW388" i="11" s="1"/>
  <c r="AX388" i="11" s="1"/>
  <c r="Y388" i="11"/>
  <c r="S388" i="11"/>
  <c r="D388" i="11"/>
  <c r="AZ388" i="11"/>
  <c r="T388" i="11"/>
  <c r="W388" i="11" s="1"/>
  <c r="U389" i="11" s="1"/>
  <c r="P388" i="11"/>
  <c r="AY388" i="11" l="1"/>
  <c r="BA388" i="11" s="1"/>
  <c r="BC389" i="11"/>
  <c r="M389" i="11"/>
  <c r="K389" i="11"/>
  <c r="C389" i="11"/>
  <c r="Q390" i="11"/>
  <c r="O390" i="11"/>
  <c r="H390" i="11"/>
  <c r="F390" i="11"/>
  <c r="B390" i="11"/>
  <c r="BD390" i="11" s="1"/>
  <c r="A391" i="11"/>
  <c r="R390" i="11"/>
  <c r="N390" i="11"/>
  <c r="L390" i="11"/>
  <c r="I390" i="11"/>
  <c r="G390" i="11"/>
  <c r="AU390" i="11" s="1"/>
  <c r="E390" i="11"/>
  <c r="AV389" i="11"/>
  <c r="AY389" i="11" s="1"/>
  <c r="BA389" i="11" s="1"/>
  <c r="S389" i="11"/>
  <c r="D389" i="11"/>
  <c r="AZ389" i="11"/>
  <c r="T389" i="11"/>
  <c r="W389" i="11" s="1"/>
  <c r="U390" i="11" s="1"/>
  <c r="P389" i="11"/>
  <c r="AV390" i="11" l="1"/>
  <c r="AY390" i="11" s="1"/>
  <c r="BA390" i="11" s="1"/>
  <c r="Y390" i="11"/>
  <c r="S390" i="11"/>
  <c r="D390" i="11"/>
  <c r="AZ390" i="11"/>
  <c r="T390" i="11"/>
  <c r="W390" i="11" s="1"/>
  <c r="U391" i="11" s="1"/>
  <c r="P390" i="11"/>
  <c r="AW389" i="11"/>
  <c r="AX389" i="11" s="1"/>
  <c r="BC390" i="11"/>
  <c r="AW390" i="11"/>
  <c r="M390" i="11"/>
  <c r="K390" i="11"/>
  <c r="AE390" i="11"/>
  <c r="C390" i="11"/>
  <c r="Q391" i="11"/>
  <c r="O391" i="11"/>
  <c r="H391" i="11"/>
  <c r="F391" i="11"/>
  <c r="B391" i="11"/>
  <c r="BD391" i="11" s="1"/>
  <c r="A392" i="11"/>
  <c r="R391" i="11"/>
  <c r="N391" i="11"/>
  <c r="L391" i="11"/>
  <c r="I391" i="11"/>
  <c r="G391" i="11"/>
  <c r="AU391" i="11" s="1"/>
  <c r="E391" i="11"/>
  <c r="AX390" i="11" l="1"/>
  <c r="AV391" i="11"/>
  <c r="AY391" i="11"/>
  <c r="BA391" i="11" s="1"/>
  <c r="Y391" i="11"/>
  <c r="S391" i="11"/>
  <c r="D391" i="11"/>
  <c r="Y389" i="11"/>
  <c r="AZ391" i="11"/>
  <c r="T391" i="11"/>
  <c r="W391" i="11" s="1"/>
  <c r="U392" i="11" s="1"/>
  <c r="P391" i="11"/>
  <c r="BC391" i="11"/>
  <c r="AW391" i="11"/>
  <c r="M391" i="11"/>
  <c r="K391" i="11"/>
  <c r="AE391" i="11"/>
  <c r="C391" i="11"/>
  <c r="AE389" i="11"/>
  <c r="Q392" i="11"/>
  <c r="O392" i="11"/>
  <c r="H392" i="11"/>
  <c r="F392" i="11"/>
  <c r="B392" i="11"/>
  <c r="BD392" i="11" s="1"/>
  <c r="A393" i="11"/>
  <c r="R392" i="11"/>
  <c r="N392" i="11"/>
  <c r="L392" i="11"/>
  <c r="I392" i="11"/>
  <c r="G392" i="11"/>
  <c r="AU392" i="11" s="1"/>
  <c r="E392" i="11"/>
  <c r="AX391" i="11" l="1"/>
  <c r="AV392" i="11"/>
  <c r="BC392" i="11"/>
  <c r="AW392" i="11"/>
  <c r="M392" i="11"/>
  <c r="K392" i="11"/>
  <c r="AE392" i="11"/>
  <c r="C392" i="11"/>
  <c r="A394" i="11"/>
  <c r="Q393" i="11"/>
  <c r="O393" i="11"/>
  <c r="H393" i="11"/>
  <c r="F393" i="11"/>
  <c r="B393" i="11"/>
  <c r="BD393" i="11" s="1"/>
  <c r="R393" i="11"/>
  <c r="N393" i="11"/>
  <c r="L393" i="11"/>
  <c r="I393" i="11"/>
  <c r="G393" i="11"/>
  <c r="AU393" i="11" s="1"/>
  <c r="AV393" i="11" s="1"/>
  <c r="E393" i="11"/>
  <c r="BC393" i="11" s="1"/>
  <c r="AY392" i="11"/>
  <c r="BA392" i="11" s="1"/>
  <c r="Y392" i="11"/>
  <c r="S392" i="11"/>
  <c r="D392" i="11"/>
  <c r="AZ392" i="11"/>
  <c r="T392" i="11"/>
  <c r="W392" i="11" s="1"/>
  <c r="U393" i="11" s="1"/>
  <c r="P392" i="11"/>
  <c r="AX392" i="11" l="1"/>
  <c r="AE393" i="11"/>
  <c r="M393" i="11"/>
  <c r="K393" i="11"/>
  <c r="AW393" i="11"/>
  <c r="AX393" i="11" s="1"/>
  <c r="C393" i="11"/>
  <c r="AZ393" i="11"/>
  <c r="S393" i="11"/>
  <c r="D393" i="11"/>
  <c r="AY393" i="11"/>
  <c r="BA393" i="11" s="1"/>
  <c r="Y393" i="11"/>
  <c r="T393" i="11"/>
  <c r="P393" i="11"/>
  <c r="R394" i="11"/>
  <c r="N394" i="11"/>
  <c r="L394" i="11"/>
  <c r="I394" i="11"/>
  <c r="G394" i="11"/>
  <c r="AU394" i="11" s="1"/>
  <c r="E394" i="11"/>
  <c r="A395" i="11"/>
  <c r="Q394" i="11"/>
  <c r="O394" i="11"/>
  <c r="H394" i="11"/>
  <c r="F394" i="11"/>
  <c r="B394" i="11"/>
  <c r="BD394" i="11" s="1"/>
  <c r="Y394" i="11" l="1"/>
  <c r="T394" i="11"/>
  <c r="P394" i="11"/>
  <c r="AZ394" i="11"/>
  <c r="S394" i="11"/>
  <c r="D394" i="11"/>
  <c r="BC394" i="11"/>
  <c r="C394" i="11"/>
  <c r="AE394" i="11"/>
  <c r="M394" i="11"/>
  <c r="K394" i="11"/>
  <c r="A396" i="11"/>
  <c r="Q395" i="11"/>
  <c r="O395" i="11"/>
  <c r="H395" i="11"/>
  <c r="F395" i="11"/>
  <c r="B395" i="11"/>
  <c r="BD395" i="11" s="1"/>
  <c r="R395" i="11"/>
  <c r="N395" i="11"/>
  <c r="L395" i="11"/>
  <c r="I395" i="11"/>
  <c r="G395" i="11"/>
  <c r="AU395" i="11" s="1"/>
  <c r="AV395" i="11" s="1"/>
  <c r="E395" i="11"/>
  <c r="BC395" i="11" s="1"/>
  <c r="AV394" i="11"/>
  <c r="AY394" i="11" s="1"/>
  <c r="BA394" i="11" s="1"/>
  <c r="AE395" i="11" l="1"/>
  <c r="M395" i="11"/>
  <c r="K395" i="11"/>
  <c r="AW395" i="11"/>
  <c r="C395" i="11"/>
  <c r="AZ395" i="11"/>
  <c r="S395" i="11"/>
  <c r="D395" i="11"/>
  <c r="AY395" i="11"/>
  <c r="BA395" i="11" s="1"/>
  <c r="Y395" i="11"/>
  <c r="T395" i="11"/>
  <c r="P395" i="11"/>
  <c r="AW394" i="11"/>
  <c r="AX394" i="11" s="1"/>
  <c r="A397" i="11"/>
  <c r="R396" i="11"/>
  <c r="N396" i="11"/>
  <c r="L396" i="11"/>
  <c r="I396" i="11"/>
  <c r="G396" i="11"/>
  <c r="AU396" i="11" s="1"/>
  <c r="E396" i="11"/>
  <c r="Q396" i="11"/>
  <c r="O396" i="11"/>
  <c r="H396" i="11"/>
  <c r="F396" i="11"/>
  <c r="B396" i="11"/>
  <c r="BD396" i="11" s="1"/>
  <c r="AV396" i="11" l="1"/>
  <c r="BC396" i="11"/>
  <c r="AE396" i="11"/>
  <c r="C396" i="11"/>
  <c r="AW396" i="11"/>
  <c r="M396" i="11"/>
  <c r="K396" i="11"/>
  <c r="A398" i="11"/>
  <c r="R397" i="11"/>
  <c r="N397" i="11"/>
  <c r="L397" i="11"/>
  <c r="I397" i="11"/>
  <c r="G397" i="11"/>
  <c r="AU397" i="11" s="1"/>
  <c r="E397" i="11"/>
  <c r="Q397" i="11"/>
  <c r="O397" i="11"/>
  <c r="H397" i="11"/>
  <c r="F397" i="11"/>
  <c r="B397" i="11"/>
  <c r="BD397" i="11" s="1"/>
  <c r="AX395" i="11"/>
  <c r="AZ396" i="11"/>
  <c r="T396" i="11"/>
  <c r="P396" i="11"/>
  <c r="AY396" i="11"/>
  <c r="BA396" i="11" s="1"/>
  <c r="Y396" i="11"/>
  <c r="S396" i="11"/>
  <c r="D396" i="11"/>
  <c r="V394" i="11"/>
  <c r="V393" i="11"/>
  <c r="W393" i="11" s="1"/>
  <c r="U394" i="11" s="1"/>
  <c r="AV397" i="11" l="1"/>
  <c r="W394" i="11"/>
  <c r="U395" i="11" s="1"/>
  <c r="AZ397" i="11"/>
  <c r="T397" i="11"/>
  <c r="P397" i="11"/>
  <c r="AY397" i="11"/>
  <c r="BA397" i="11" s="1"/>
  <c r="Y397" i="11"/>
  <c r="S397" i="11"/>
  <c r="D397" i="11"/>
  <c r="AX396" i="11"/>
  <c r="BC397" i="11"/>
  <c r="AE397" i="11"/>
  <c r="C397" i="11"/>
  <c r="AW397" i="11"/>
  <c r="M397" i="11"/>
  <c r="K397" i="11"/>
  <c r="A399" i="11"/>
  <c r="R398" i="11"/>
  <c r="N398" i="11"/>
  <c r="L398" i="11"/>
  <c r="I398" i="11"/>
  <c r="G398" i="11"/>
  <c r="AU398" i="11" s="1"/>
  <c r="AV398" i="11" s="1"/>
  <c r="E398" i="11"/>
  <c r="Q398" i="11"/>
  <c r="O398" i="11"/>
  <c r="H398" i="11"/>
  <c r="F398" i="11"/>
  <c r="B398" i="11"/>
  <c r="BD398" i="11" s="1"/>
  <c r="AX397" i="11" l="1"/>
  <c r="AZ398" i="11"/>
  <c r="T398" i="11"/>
  <c r="P398" i="11"/>
  <c r="AY398" i="11"/>
  <c r="BA398" i="11" s="1"/>
  <c r="Y398" i="11"/>
  <c r="S398" i="11"/>
  <c r="D398" i="11"/>
  <c r="BC398" i="11"/>
  <c r="AE398" i="11"/>
  <c r="C398" i="11"/>
  <c r="AW398" i="11"/>
  <c r="M398" i="11"/>
  <c r="K398" i="11"/>
  <c r="A400" i="11"/>
  <c r="R399" i="11"/>
  <c r="N399" i="11"/>
  <c r="L399" i="11"/>
  <c r="I399" i="11"/>
  <c r="G399" i="11"/>
  <c r="AU399" i="11" s="1"/>
  <c r="E399" i="11"/>
  <c r="BC399" i="11" s="1"/>
  <c r="Q399" i="11"/>
  <c r="O399" i="11"/>
  <c r="H399" i="11"/>
  <c r="F399" i="11"/>
  <c r="B399" i="11"/>
  <c r="BD399" i="11" s="1"/>
  <c r="AX398" i="11" l="1"/>
  <c r="C399" i="11"/>
  <c r="M399" i="11"/>
  <c r="K399" i="11"/>
  <c r="A401" i="11"/>
  <c r="R400" i="11"/>
  <c r="N400" i="11"/>
  <c r="L400" i="11"/>
  <c r="V395" i="11" s="1"/>
  <c r="W395" i="11" s="1"/>
  <c r="U396" i="11" s="1"/>
  <c r="W396" i="11" s="1"/>
  <c r="U397" i="11" s="1"/>
  <c r="W397" i="11" s="1"/>
  <c r="U398" i="11" s="1"/>
  <c r="W398" i="11" s="1"/>
  <c r="U399" i="11" s="1"/>
  <c r="I400" i="11"/>
  <c r="G400" i="11"/>
  <c r="AU400" i="11" s="1"/>
  <c r="E400" i="11"/>
  <c r="Q400" i="11"/>
  <c r="O400" i="11"/>
  <c r="H400" i="11"/>
  <c r="F400" i="11"/>
  <c r="B400" i="11"/>
  <c r="BD400" i="11" s="1"/>
  <c r="AZ399" i="11"/>
  <c r="T399" i="11"/>
  <c r="P399" i="11"/>
  <c r="S399" i="11"/>
  <c r="D399" i="11"/>
  <c r="AV399" i="11"/>
  <c r="AW399" i="11" s="1"/>
  <c r="AX399" i="11" l="1"/>
  <c r="AY399" i="11"/>
  <c r="BA399" i="11" s="1"/>
  <c r="AZ400" i="11"/>
  <c r="T400" i="11"/>
  <c r="P400" i="11"/>
  <c r="Y400" i="11"/>
  <c r="S400" i="11"/>
  <c r="D400" i="11"/>
  <c r="AV400" i="11"/>
  <c r="AW400" i="11" s="1"/>
  <c r="AX400" i="11" s="1"/>
  <c r="W399" i="11"/>
  <c r="U400" i="11" s="1"/>
  <c r="BC400" i="11"/>
  <c r="AE400" i="11"/>
  <c r="C400" i="11"/>
  <c r="M400" i="11"/>
  <c r="K400" i="11"/>
  <c r="A402" i="11"/>
  <c r="R401" i="11"/>
  <c r="N401" i="11"/>
  <c r="L401" i="11"/>
  <c r="I401" i="11"/>
  <c r="G401" i="11"/>
  <c r="AU401" i="11" s="1"/>
  <c r="E401" i="11"/>
  <c r="Q401" i="11"/>
  <c r="O401" i="11"/>
  <c r="H401" i="11"/>
  <c r="F401" i="11"/>
  <c r="B401" i="11"/>
  <c r="BD401" i="11" s="1"/>
  <c r="BC401" i="11" l="1"/>
  <c r="AE401" i="11"/>
  <c r="C401" i="11"/>
  <c r="AE399" i="11"/>
  <c r="M401" i="11"/>
  <c r="K401" i="11"/>
  <c r="A403" i="11"/>
  <c r="R402" i="11"/>
  <c r="N402" i="11"/>
  <c r="L402" i="11"/>
  <c r="I402" i="11"/>
  <c r="G402" i="11"/>
  <c r="AU402" i="11" s="1"/>
  <c r="AV402" i="11" s="1"/>
  <c r="E402" i="11"/>
  <c r="Q402" i="11"/>
  <c r="O402" i="11"/>
  <c r="H402" i="11"/>
  <c r="F402" i="11"/>
  <c r="B402" i="11"/>
  <c r="BD402" i="11" s="1"/>
  <c r="AY400" i="11"/>
  <c r="BA400" i="11" s="1"/>
  <c r="AZ401" i="11"/>
  <c r="T401" i="11"/>
  <c r="P401" i="11"/>
  <c r="Y401" i="11"/>
  <c r="S401" i="11"/>
  <c r="D401" i="11"/>
  <c r="Y399" i="11"/>
  <c r="AV401" i="11"/>
  <c r="AW401" i="11" s="1"/>
  <c r="AX401" i="11" s="1"/>
  <c r="W400" i="11"/>
  <c r="U401" i="11" s="1"/>
  <c r="W401" i="11" l="1"/>
  <c r="U402" i="11" s="1"/>
  <c r="AY401" i="11"/>
  <c r="BA401" i="11" s="1"/>
  <c r="AZ402" i="11"/>
  <c r="T402" i="11"/>
  <c r="P402" i="11"/>
  <c r="AY402" i="11"/>
  <c r="BA402" i="11" s="1"/>
  <c r="Y402" i="11"/>
  <c r="S402" i="11"/>
  <c r="D402" i="11"/>
  <c r="W402" i="11"/>
  <c r="U403" i="11" s="1"/>
  <c r="BC402" i="11"/>
  <c r="AE402" i="11"/>
  <c r="C402" i="11"/>
  <c r="AW402" i="11"/>
  <c r="AX402" i="11" s="1"/>
  <c r="M402" i="11"/>
  <c r="K402" i="11"/>
  <c r="A404" i="11"/>
  <c r="R403" i="11"/>
  <c r="N403" i="11"/>
  <c r="L403" i="11"/>
  <c r="I403" i="11"/>
  <c r="G403" i="11"/>
  <c r="AU403" i="11" s="1"/>
  <c r="E403" i="11"/>
  <c r="Q403" i="11"/>
  <c r="O403" i="11"/>
  <c r="H403" i="11"/>
  <c r="F403" i="11"/>
  <c r="B403" i="11"/>
  <c r="BD403" i="11" s="1"/>
  <c r="AV403" i="11" l="1"/>
  <c r="AZ403" i="11"/>
  <c r="T403" i="11"/>
  <c r="P403" i="11"/>
  <c r="AY403" i="11"/>
  <c r="BA403" i="11" s="1"/>
  <c r="Y403" i="11"/>
  <c r="S403" i="11"/>
  <c r="D403" i="11"/>
  <c r="W403" i="11"/>
  <c r="U404" i="11" s="1"/>
  <c r="BC403" i="11"/>
  <c r="AE403" i="11"/>
  <c r="C403" i="11"/>
  <c r="AW403" i="11"/>
  <c r="AX403" i="11" s="1"/>
  <c r="M403" i="11"/>
  <c r="K403" i="11"/>
  <c r="A405" i="11"/>
  <c r="R404" i="11"/>
  <c r="N404" i="11"/>
  <c r="L404" i="11"/>
  <c r="I404" i="11"/>
  <c r="G404" i="11"/>
  <c r="AU404" i="11" s="1"/>
  <c r="E404" i="11"/>
  <c r="Q404" i="11"/>
  <c r="O404" i="11"/>
  <c r="H404" i="11"/>
  <c r="F404" i="11"/>
  <c r="B404" i="11"/>
  <c r="BD404" i="11" s="1"/>
  <c r="AV404" i="11" l="1"/>
  <c r="AZ404" i="11"/>
  <c r="T404" i="11"/>
  <c r="P404" i="11"/>
  <c r="AY404" i="11"/>
  <c r="BA404" i="11" s="1"/>
  <c r="Y404" i="11"/>
  <c r="S404" i="11"/>
  <c r="D404" i="11"/>
  <c r="W404" i="11"/>
  <c r="U405" i="11" s="1"/>
  <c r="BC404" i="11"/>
  <c r="AE404" i="11"/>
  <c r="C404" i="11"/>
  <c r="AW404" i="11"/>
  <c r="AX404" i="11" s="1"/>
  <c r="M404" i="11"/>
  <c r="K404" i="11"/>
  <c r="A406" i="11"/>
  <c r="R405" i="11"/>
  <c r="N405" i="11"/>
  <c r="L405" i="11"/>
  <c r="I405" i="11"/>
  <c r="G405" i="11"/>
  <c r="AU405" i="11" s="1"/>
  <c r="E405" i="11"/>
  <c r="Q405" i="11"/>
  <c r="O405" i="11"/>
  <c r="H405" i="11"/>
  <c r="F405" i="11"/>
  <c r="B405" i="11"/>
  <c r="BD405" i="11" s="1"/>
  <c r="AV405" i="11" l="1"/>
  <c r="AZ405" i="11"/>
  <c r="T405" i="11"/>
  <c r="P405" i="11"/>
  <c r="AY405" i="11"/>
  <c r="BA405" i="11" s="1"/>
  <c r="Y405" i="11"/>
  <c r="S405" i="11"/>
  <c r="D405" i="11"/>
  <c r="W405" i="11"/>
  <c r="U406" i="11" s="1"/>
  <c r="BC405" i="11"/>
  <c r="AE405" i="11"/>
  <c r="C405" i="11"/>
  <c r="AW405" i="11"/>
  <c r="AX405" i="11" s="1"/>
  <c r="M405" i="11"/>
  <c r="K405" i="11"/>
  <c r="A407" i="11"/>
  <c r="R406" i="11"/>
  <c r="N406" i="11"/>
  <c r="L406" i="11"/>
  <c r="I406" i="11"/>
  <c r="G406" i="11"/>
  <c r="AU406" i="11" s="1"/>
  <c r="E406" i="11"/>
  <c r="Q406" i="11"/>
  <c r="O406" i="11"/>
  <c r="H406" i="11"/>
  <c r="F406" i="11"/>
  <c r="B406" i="11"/>
  <c r="BD406" i="11" s="1"/>
  <c r="AV406" i="11" l="1"/>
  <c r="AZ406" i="11"/>
  <c r="T406" i="11"/>
  <c r="P406" i="11"/>
  <c r="AY406" i="11"/>
  <c r="BA406" i="11" s="1"/>
  <c r="Y406" i="11"/>
  <c r="S406" i="11"/>
  <c r="D406" i="11"/>
  <c r="W406" i="11"/>
  <c r="U407" i="11" s="1"/>
  <c r="BC406" i="11"/>
  <c r="AE406" i="11"/>
  <c r="C406" i="11"/>
  <c r="AW406" i="11"/>
  <c r="AX406" i="11" s="1"/>
  <c r="M406" i="11"/>
  <c r="K406" i="11"/>
  <c r="A408" i="11"/>
  <c r="R407" i="11"/>
  <c r="N407" i="11"/>
  <c r="L407" i="11"/>
  <c r="I407" i="11"/>
  <c r="G407" i="11"/>
  <c r="AU407" i="11" s="1"/>
  <c r="E407" i="11"/>
  <c r="Q407" i="11"/>
  <c r="O407" i="11"/>
  <c r="H407" i="11"/>
  <c r="F407" i="11"/>
  <c r="B407" i="11"/>
  <c r="BD407" i="11" s="1"/>
  <c r="AV407" i="11" l="1"/>
  <c r="AZ407" i="11"/>
  <c r="T407" i="11"/>
  <c r="P407" i="11"/>
  <c r="AY407" i="11"/>
  <c r="BA407" i="11" s="1"/>
  <c r="Y407" i="11"/>
  <c r="S407" i="11"/>
  <c r="D407" i="11"/>
  <c r="W407" i="11"/>
  <c r="U408" i="11" s="1"/>
  <c r="BC407" i="11"/>
  <c r="AE407" i="11"/>
  <c r="C407" i="11"/>
  <c r="AW407" i="11"/>
  <c r="AX407" i="11" s="1"/>
  <c r="M407" i="11"/>
  <c r="K407" i="11"/>
  <c r="A409" i="11"/>
  <c r="R408" i="11"/>
  <c r="N408" i="11"/>
  <c r="L408" i="11"/>
  <c r="I408" i="11"/>
  <c r="G408" i="11"/>
  <c r="AU408" i="11" s="1"/>
  <c r="E408" i="11"/>
  <c r="Q408" i="11"/>
  <c r="O408" i="11"/>
  <c r="H408" i="11"/>
  <c r="F408" i="11"/>
  <c r="B408" i="11"/>
  <c r="BD408" i="11" s="1"/>
  <c r="AV408" i="11" l="1"/>
  <c r="AZ408" i="11"/>
  <c r="T408" i="11"/>
  <c r="P408" i="11"/>
  <c r="AY408" i="11"/>
  <c r="BA408" i="11" s="1"/>
  <c r="Y408" i="11"/>
  <c r="S408" i="11"/>
  <c r="D408" i="11"/>
  <c r="W408" i="11"/>
  <c r="U409" i="11" s="1"/>
  <c r="BC408" i="11"/>
  <c r="AE408" i="11"/>
  <c r="C408" i="11"/>
  <c r="AW408" i="11"/>
  <c r="AX408" i="11" s="1"/>
  <c r="M408" i="11"/>
  <c r="K408" i="11"/>
  <c r="A410" i="11"/>
  <c r="R409" i="11"/>
  <c r="N409" i="11"/>
  <c r="L409" i="11"/>
  <c r="I409" i="11"/>
  <c r="G409" i="11"/>
  <c r="AU409" i="11" s="1"/>
  <c r="E409" i="11"/>
  <c r="Q409" i="11"/>
  <c r="O409" i="11"/>
  <c r="H409" i="11"/>
  <c r="F409" i="11"/>
  <c r="B409" i="11"/>
  <c r="BD409" i="11" s="1"/>
  <c r="AV409" i="11" l="1"/>
  <c r="AZ409" i="11"/>
  <c r="T409" i="11"/>
  <c r="W409" i="11" s="1"/>
  <c r="U410" i="11" s="1"/>
  <c r="P409" i="11"/>
  <c r="AY409" i="11"/>
  <c r="BA409" i="11" s="1"/>
  <c r="S409" i="11"/>
  <c r="D409" i="11"/>
  <c r="BC409" i="11"/>
  <c r="C409" i="11"/>
  <c r="AW409" i="11"/>
  <c r="AX409" i="11" s="1"/>
  <c r="M409" i="11"/>
  <c r="K409" i="11"/>
  <c r="A411" i="11"/>
  <c r="R410" i="11"/>
  <c r="N410" i="11"/>
  <c r="L410" i="11"/>
  <c r="I410" i="11"/>
  <c r="G410" i="11"/>
  <c r="AU410" i="11" s="1"/>
  <c r="AV410" i="11" s="1"/>
  <c r="E410" i="11"/>
  <c r="Q410" i="11"/>
  <c r="O410" i="11"/>
  <c r="H410" i="11"/>
  <c r="F410" i="11"/>
  <c r="B410" i="11"/>
  <c r="BD410" i="11" s="1"/>
  <c r="AZ410" i="11" l="1"/>
  <c r="T410" i="11"/>
  <c r="W410" i="11" s="1"/>
  <c r="U411" i="11" s="1"/>
  <c r="P410" i="11"/>
  <c r="AY410" i="11"/>
  <c r="BA410" i="11" s="1"/>
  <c r="Y410" i="11"/>
  <c r="S410" i="11"/>
  <c r="D410" i="11"/>
  <c r="BC410" i="11"/>
  <c r="AE410" i="11"/>
  <c r="C410" i="11"/>
  <c r="AW410" i="11"/>
  <c r="AX410" i="11" s="1"/>
  <c r="M410" i="11"/>
  <c r="K410" i="11"/>
  <c r="A412" i="11"/>
  <c r="R411" i="11"/>
  <c r="N411" i="11"/>
  <c r="L411" i="11"/>
  <c r="I411" i="11"/>
  <c r="G411" i="11"/>
  <c r="AU411" i="11" s="1"/>
  <c r="E411" i="11"/>
  <c r="Q411" i="11"/>
  <c r="O411" i="11"/>
  <c r="H411" i="11"/>
  <c r="F411" i="11"/>
  <c r="B411" i="11"/>
  <c r="BD411" i="11" s="1"/>
  <c r="AV411" i="11" l="1"/>
  <c r="AZ411" i="11"/>
  <c r="T411" i="11"/>
  <c r="W411" i="11" s="1"/>
  <c r="U412" i="11" s="1"/>
  <c r="P411" i="11"/>
  <c r="AY411" i="11"/>
  <c r="BA411" i="11" s="1"/>
  <c r="Y411" i="11"/>
  <c r="S411" i="11"/>
  <c r="D411" i="11"/>
  <c r="Y409" i="11"/>
  <c r="BC411" i="11"/>
  <c r="AE411" i="11"/>
  <c r="C411" i="11"/>
  <c r="AE409" i="11"/>
  <c r="AW411" i="11"/>
  <c r="AX411" i="11" s="1"/>
  <c r="M411" i="11"/>
  <c r="K411" i="11"/>
  <c r="A413" i="11"/>
  <c r="R412" i="11"/>
  <c r="N412" i="11"/>
  <c r="L412" i="11"/>
  <c r="I412" i="11"/>
  <c r="G412" i="11"/>
  <c r="AU412" i="11" s="1"/>
  <c r="AV412" i="11" s="1"/>
  <c r="E412" i="11"/>
  <c r="Q412" i="11"/>
  <c r="O412" i="11"/>
  <c r="H412" i="11"/>
  <c r="F412" i="11"/>
  <c r="B412" i="11"/>
  <c r="BD412" i="11" s="1"/>
  <c r="AZ412" i="11" l="1"/>
  <c r="T412" i="11"/>
  <c r="W412" i="11" s="1"/>
  <c r="U413" i="11" s="1"/>
  <c r="P412" i="11"/>
  <c r="AY412" i="11"/>
  <c r="BA412" i="11" s="1"/>
  <c r="Y412" i="11"/>
  <c r="S412" i="11"/>
  <c r="D412" i="11"/>
  <c r="BC412" i="11"/>
  <c r="AE412" i="11"/>
  <c r="C412" i="11"/>
  <c r="AW412" i="11"/>
  <c r="AX412" i="11" s="1"/>
  <c r="M412" i="11"/>
  <c r="K412" i="11"/>
  <c r="A414" i="11"/>
  <c r="R413" i="11"/>
  <c r="N413" i="11"/>
  <c r="L413" i="11"/>
  <c r="I413" i="11"/>
  <c r="G413" i="11"/>
  <c r="AU413" i="11" s="1"/>
  <c r="E413" i="11"/>
  <c r="Q413" i="11"/>
  <c r="O413" i="11"/>
  <c r="H413" i="11"/>
  <c r="F413" i="11"/>
  <c r="B413" i="11"/>
  <c r="BD413" i="11" s="1"/>
  <c r="AV413" i="11" l="1"/>
  <c r="AZ413" i="11"/>
  <c r="T413" i="11"/>
  <c r="W413" i="11" s="1"/>
  <c r="U414" i="11" s="1"/>
  <c r="P413" i="11"/>
  <c r="AY413" i="11"/>
  <c r="BA413" i="11" s="1"/>
  <c r="Y413" i="11"/>
  <c r="S413" i="11"/>
  <c r="D413" i="11"/>
  <c r="BC413" i="11"/>
  <c r="AE413" i="11"/>
  <c r="C413" i="11"/>
  <c r="AW413" i="11"/>
  <c r="AX413" i="11" s="1"/>
  <c r="M413" i="11"/>
  <c r="K413" i="11"/>
  <c r="A415" i="11"/>
  <c r="R414" i="11"/>
  <c r="N414" i="11"/>
  <c r="L414" i="11"/>
  <c r="I414" i="11"/>
  <c r="G414" i="11"/>
  <c r="AU414" i="11" s="1"/>
  <c r="AV414" i="11" s="1"/>
  <c r="E414" i="11"/>
  <c r="Q414" i="11"/>
  <c r="O414" i="11"/>
  <c r="H414" i="11"/>
  <c r="F414" i="11"/>
  <c r="B414" i="11"/>
  <c r="BD414" i="11" s="1"/>
  <c r="AZ414" i="11" l="1"/>
  <c r="T414" i="11"/>
  <c r="W414" i="11" s="1"/>
  <c r="U415" i="11" s="1"/>
  <c r="P414" i="11"/>
  <c r="AY414" i="11"/>
  <c r="BA414" i="11" s="1"/>
  <c r="Y414" i="11"/>
  <c r="S414" i="11"/>
  <c r="D414" i="11"/>
  <c r="BC414" i="11"/>
  <c r="AE414" i="11"/>
  <c r="C414" i="11"/>
  <c r="AW414" i="11"/>
  <c r="AX414" i="11" s="1"/>
  <c r="M414" i="11"/>
  <c r="K414" i="11"/>
  <c r="A416" i="11"/>
  <c r="R415" i="11"/>
  <c r="N415" i="11"/>
  <c r="L415" i="11"/>
  <c r="I415" i="11"/>
  <c r="G415" i="11"/>
  <c r="AU415" i="11" s="1"/>
  <c r="E415" i="11"/>
  <c r="Q415" i="11"/>
  <c r="O415" i="11"/>
  <c r="H415" i="11"/>
  <c r="F415" i="11"/>
  <c r="B415" i="11"/>
  <c r="BD415" i="11" s="1"/>
  <c r="AV415" i="11" l="1"/>
  <c r="AZ415" i="11"/>
  <c r="T415" i="11"/>
  <c r="W415" i="11" s="1"/>
  <c r="U416" i="11" s="1"/>
  <c r="P415" i="11"/>
  <c r="AY415" i="11"/>
  <c r="BA415" i="11" s="1"/>
  <c r="Y415" i="11"/>
  <c r="S415" i="11"/>
  <c r="D415" i="11"/>
  <c r="BC415" i="11"/>
  <c r="AE415" i="11"/>
  <c r="C415" i="11"/>
  <c r="AW415" i="11"/>
  <c r="AX415" i="11" s="1"/>
  <c r="M415" i="11"/>
  <c r="K415" i="11"/>
  <c r="A417" i="11"/>
  <c r="R416" i="11"/>
  <c r="N416" i="11"/>
  <c r="L416" i="11"/>
  <c r="I416" i="11"/>
  <c r="G416" i="11"/>
  <c r="AU416" i="11" s="1"/>
  <c r="AV416" i="11" s="1"/>
  <c r="E416" i="11"/>
  <c r="Q416" i="11"/>
  <c r="O416" i="11"/>
  <c r="H416" i="11"/>
  <c r="F416" i="11"/>
  <c r="B416" i="11"/>
  <c r="BD416" i="11" s="1"/>
  <c r="AZ416" i="11" l="1"/>
  <c r="T416" i="11"/>
  <c r="W416" i="11" s="1"/>
  <c r="U417" i="11" s="1"/>
  <c r="P416" i="11"/>
  <c r="AY416" i="11"/>
  <c r="BA416" i="11" s="1"/>
  <c r="Y416" i="11"/>
  <c r="S416" i="11"/>
  <c r="D416" i="11"/>
  <c r="BC416" i="11"/>
  <c r="AE416" i="11"/>
  <c r="C416" i="11"/>
  <c r="AW416" i="11"/>
  <c r="AX416" i="11" s="1"/>
  <c r="M416" i="11"/>
  <c r="K416" i="11"/>
  <c r="A418" i="11"/>
  <c r="R417" i="11"/>
  <c r="N417" i="11"/>
  <c r="L417" i="11"/>
  <c r="I417" i="11"/>
  <c r="G417" i="11"/>
  <c r="AU417" i="11" s="1"/>
  <c r="E417" i="11"/>
  <c r="Q417" i="11"/>
  <c r="O417" i="11"/>
  <c r="H417" i="11"/>
  <c r="F417" i="11"/>
  <c r="B417" i="11"/>
  <c r="BD417" i="11" s="1"/>
  <c r="AV417" i="11" l="1"/>
  <c r="AZ417" i="11"/>
  <c r="T417" i="11"/>
  <c r="W417" i="11" s="1"/>
  <c r="U418" i="11" s="1"/>
  <c r="P417" i="11"/>
  <c r="AY417" i="11"/>
  <c r="BA417" i="11" s="1"/>
  <c r="Y417" i="11"/>
  <c r="S417" i="11"/>
  <c r="D417" i="11"/>
  <c r="BC417" i="11"/>
  <c r="AE417" i="11"/>
  <c r="C417" i="11"/>
  <c r="AW417" i="11"/>
  <c r="AX417" i="11" s="1"/>
  <c r="M417" i="11"/>
  <c r="K417" i="11"/>
  <c r="A419" i="11"/>
  <c r="R418" i="11"/>
  <c r="N418" i="11"/>
  <c r="L418" i="11"/>
  <c r="I418" i="11"/>
  <c r="G418" i="11"/>
  <c r="AU418" i="11" s="1"/>
  <c r="AV418" i="11" s="1"/>
  <c r="E418" i="11"/>
  <c r="Q418" i="11"/>
  <c r="O418" i="11"/>
  <c r="H418" i="11"/>
  <c r="F418" i="11"/>
  <c r="B418" i="11"/>
  <c r="BD418" i="11" s="1"/>
  <c r="AZ418" i="11" l="1"/>
  <c r="T418" i="11"/>
  <c r="W418" i="11" s="1"/>
  <c r="U419" i="11" s="1"/>
  <c r="P418" i="11"/>
  <c r="AY418" i="11"/>
  <c r="BA418" i="11" s="1"/>
  <c r="Y418" i="11"/>
  <c r="S418" i="11"/>
  <c r="D418" i="11"/>
  <c r="BC418" i="11"/>
  <c r="AE418" i="11"/>
  <c r="C418" i="11"/>
  <c r="AW418" i="11"/>
  <c r="AX418" i="11" s="1"/>
  <c r="M418" i="11"/>
  <c r="K418" i="11"/>
  <c r="A420" i="11"/>
  <c r="R419" i="11"/>
  <c r="N419" i="11"/>
  <c r="L419" i="11"/>
  <c r="I419" i="11"/>
  <c r="G419" i="11"/>
  <c r="AU419" i="11" s="1"/>
  <c r="E419" i="11"/>
  <c r="Q419" i="11"/>
  <c r="O419" i="11"/>
  <c r="H419" i="11"/>
  <c r="F419" i="11"/>
  <c r="B419" i="11"/>
  <c r="BD419" i="11" s="1"/>
  <c r="AV419" i="11" l="1"/>
  <c r="AZ419" i="11"/>
  <c r="T419" i="11"/>
  <c r="W419" i="11" s="1"/>
  <c r="U420" i="11" s="1"/>
  <c r="P419" i="11"/>
  <c r="AY419" i="11"/>
  <c r="BA419" i="11" s="1"/>
  <c r="S419" i="11"/>
  <c r="D419" i="11"/>
  <c r="BC419" i="11"/>
  <c r="C419" i="11"/>
  <c r="AW419" i="11"/>
  <c r="AX419" i="11" s="1"/>
  <c r="M419" i="11"/>
  <c r="K419" i="11"/>
  <c r="A421" i="11"/>
  <c r="R420" i="11"/>
  <c r="N420" i="11"/>
  <c r="L420" i="11"/>
  <c r="I420" i="11"/>
  <c r="G420" i="11"/>
  <c r="AU420" i="11" s="1"/>
  <c r="AV420" i="11" s="1"/>
  <c r="E420" i="11"/>
  <c r="Q420" i="11"/>
  <c r="O420" i="11"/>
  <c r="H420" i="11"/>
  <c r="F420" i="11"/>
  <c r="B420" i="11"/>
  <c r="BD420" i="11" s="1"/>
  <c r="AZ420" i="11" l="1"/>
  <c r="T420" i="11"/>
  <c r="W420" i="11" s="1"/>
  <c r="U421" i="11" s="1"/>
  <c r="P420" i="11"/>
  <c r="AY420" i="11"/>
  <c r="BA420" i="11" s="1"/>
  <c r="Y420" i="11"/>
  <c r="S420" i="11"/>
  <c r="D420" i="11"/>
  <c r="BC420" i="11"/>
  <c r="AE420" i="11"/>
  <c r="C420" i="11"/>
  <c r="AW420" i="11"/>
  <c r="AX420" i="11" s="1"/>
  <c r="M420" i="11"/>
  <c r="K420" i="11"/>
  <c r="A422" i="11"/>
  <c r="R421" i="11"/>
  <c r="N421" i="11"/>
  <c r="L421" i="11"/>
  <c r="I421" i="11"/>
  <c r="G421" i="11"/>
  <c r="AU421" i="11" s="1"/>
  <c r="E421" i="11"/>
  <c r="Q421" i="11"/>
  <c r="O421" i="11"/>
  <c r="H421" i="11"/>
  <c r="F421" i="11"/>
  <c r="B421" i="11"/>
  <c r="BD421" i="11" s="1"/>
  <c r="AV421" i="11" l="1"/>
  <c r="AZ421" i="11"/>
  <c r="T421" i="11"/>
  <c r="W421" i="11" s="1"/>
  <c r="U422" i="11" s="1"/>
  <c r="P421" i="11"/>
  <c r="AY421" i="11"/>
  <c r="BA421" i="11" s="1"/>
  <c r="Y421" i="11"/>
  <c r="S421" i="11"/>
  <c r="D421" i="11"/>
  <c r="Y419" i="11"/>
  <c r="BC421" i="11"/>
  <c r="AE421" i="11"/>
  <c r="C421" i="11"/>
  <c r="AE419" i="11"/>
  <c r="AW421" i="11"/>
  <c r="AX421" i="11" s="1"/>
  <c r="M421" i="11"/>
  <c r="K421" i="11"/>
  <c r="A423" i="11"/>
  <c r="R422" i="11"/>
  <c r="N422" i="11"/>
  <c r="L422" i="11"/>
  <c r="I422" i="11"/>
  <c r="G422" i="11"/>
  <c r="AU422" i="11" s="1"/>
  <c r="AV422" i="11" s="1"/>
  <c r="E422" i="11"/>
  <c r="Q422" i="11"/>
  <c r="O422" i="11"/>
  <c r="H422" i="11"/>
  <c r="F422" i="11"/>
  <c r="B422" i="11"/>
  <c r="BD422" i="11" s="1"/>
  <c r="AZ422" i="11" l="1"/>
  <c r="T422" i="11"/>
  <c r="W422" i="11" s="1"/>
  <c r="U423" i="11" s="1"/>
  <c r="P422" i="11"/>
  <c r="AY422" i="11"/>
  <c r="BA422" i="11" s="1"/>
  <c r="Y422" i="11"/>
  <c r="S422" i="11"/>
  <c r="D422" i="11"/>
  <c r="BC422" i="11"/>
  <c r="AE422" i="11"/>
  <c r="C422" i="11"/>
  <c r="AW422" i="11"/>
  <c r="AX422" i="11" s="1"/>
  <c r="M422" i="11"/>
  <c r="K422" i="11"/>
  <c r="A424" i="11"/>
  <c r="R423" i="11"/>
  <c r="N423" i="11"/>
  <c r="L423" i="11"/>
  <c r="I423" i="11"/>
  <c r="G423" i="11"/>
  <c r="AU423" i="11" s="1"/>
  <c r="E423" i="11"/>
  <c r="Q423" i="11"/>
  <c r="O423" i="11"/>
  <c r="H423" i="11"/>
  <c r="F423" i="11"/>
  <c r="B423" i="11"/>
  <c r="BD423" i="11" s="1"/>
  <c r="AV423" i="11" l="1"/>
  <c r="AZ423" i="11"/>
  <c r="T423" i="11"/>
  <c r="W423" i="11" s="1"/>
  <c r="U424" i="11" s="1"/>
  <c r="P423" i="11"/>
  <c r="AY423" i="11"/>
  <c r="BA423" i="11" s="1"/>
  <c r="Y423" i="11"/>
  <c r="S423" i="11"/>
  <c r="D423" i="11"/>
  <c r="BC423" i="11"/>
  <c r="AE423" i="11"/>
  <c r="C423" i="11"/>
  <c r="AW423" i="11"/>
  <c r="AX423" i="11" s="1"/>
  <c r="M423" i="11"/>
  <c r="K423" i="11"/>
  <c r="A425" i="11"/>
  <c r="R424" i="11"/>
  <c r="N424" i="11"/>
  <c r="L424" i="11"/>
  <c r="I424" i="11"/>
  <c r="G424" i="11"/>
  <c r="AU424" i="11" s="1"/>
  <c r="AV424" i="11" s="1"/>
  <c r="E424" i="11"/>
  <c r="Q424" i="11"/>
  <c r="O424" i="11"/>
  <c r="H424" i="11"/>
  <c r="F424" i="11"/>
  <c r="B424" i="11"/>
  <c r="BD424" i="11" s="1"/>
  <c r="AZ424" i="11" l="1"/>
  <c r="T424" i="11"/>
  <c r="W424" i="11" s="1"/>
  <c r="U425" i="11" s="1"/>
  <c r="P424" i="11"/>
  <c r="AY424" i="11"/>
  <c r="BA424" i="11" s="1"/>
  <c r="S424" i="11"/>
  <c r="D424" i="11"/>
  <c r="BC424" i="11"/>
  <c r="C424" i="11"/>
  <c r="AW424" i="11"/>
  <c r="AX424" i="11" s="1"/>
  <c r="M424" i="11"/>
  <c r="K424" i="11"/>
  <c r="A426" i="11"/>
  <c r="R425" i="11"/>
  <c r="N425" i="11"/>
  <c r="L425" i="11"/>
  <c r="I425" i="11"/>
  <c r="G425" i="11"/>
  <c r="AU425" i="11" s="1"/>
  <c r="E425" i="11"/>
  <c r="Q425" i="11"/>
  <c r="O425" i="11"/>
  <c r="H425" i="11"/>
  <c r="F425" i="11"/>
  <c r="B425" i="11"/>
  <c r="BD425" i="11" s="1"/>
  <c r="AV425" i="11" l="1"/>
  <c r="AZ425" i="11"/>
  <c r="T425" i="11"/>
  <c r="W425" i="11" s="1"/>
  <c r="U426" i="11" s="1"/>
  <c r="P425" i="11"/>
  <c r="AY425" i="11"/>
  <c r="BA425" i="11" s="1"/>
  <c r="S425" i="11"/>
  <c r="D425" i="11"/>
  <c r="BC425" i="11"/>
  <c r="C425" i="11"/>
  <c r="AW425" i="11"/>
  <c r="AX425" i="11" s="1"/>
  <c r="M425" i="11"/>
  <c r="K425" i="11"/>
  <c r="A427" i="11"/>
  <c r="R426" i="11"/>
  <c r="N426" i="11"/>
  <c r="L426" i="11"/>
  <c r="I426" i="11"/>
  <c r="G426" i="11"/>
  <c r="AU426" i="11" s="1"/>
  <c r="AV426" i="11" s="1"/>
  <c r="E426" i="11"/>
  <c r="Q426" i="11"/>
  <c r="O426" i="11"/>
  <c r="H426" i="11"/>
  <c r="F426" i="11"/>
  <c r="B426" i="11"/>
  <c r="BD426" i="11" s="1"/>
  <c r="AZ426" i="11" l="1"/>
  <c r="T426" i="11"/>
  <c r="W426" i="11" s="1"/>
  <c r="U427" i="11" s="1"/>
  <c r="P426" i="11"/>
  <c r="AY426" i="11"/>
  <c r="BA426" i="11" s="1"/>
  <c r="S426" i="11"/>
  <c r="D426" i="11"/>
  <c r="BC426" i="11"/>
  <c r="C426" i="11"/>
  <c r="AW426" i="11"/>
  <c r="AX426" i="11" s="1"/>
  <c r="M426" i="11"/>
  <c r="K426" i="11"/>
  <c r="A428" i="11"/>
  <c r="R427" i="11"/>
  <c r="N427" i="11"/>
  <c r="L427" i="11"/>
  <c r="I427" i="11"/>
  <c r="G427" i="11"/>
  <c r="AU427" i="11" s="1"/>
  <c r="E427" i="11"/>
  <c r="Q427" i="11"/>
  <c r="O427" i="11"/>
  <c r="H427" i="11"/>
  <c r="F427" i="11"/>
  <c r="B427" i="11"/>
  <c r="BD427" i="11" s="1"/>
  <c r="AV427" i="11" l="1"/>
  <c r="AZ427" i="11"/>
  <c r="T427" i="11"/>
  <c r="W427" i="11" s="1"/>
  <c r="U428" i="11" s="1"/>
  <c r="P427" i="11"/>
  <c r="AY427" i="11"/>
  <c r="BA427" i="11" s="1"/>
  <c r="S427" i="11"/>
  <c r="D427" i="11"/>
  <c r="BC427" i="11"/>
  <c r="C427" i="11"/>
  <c r="AW427" i="11"/>
  <c r="AX427" i="11" s="1"/>
  <c r="M427" i="11"/>
  <c r="K427" i="11"/>
  <c r="A429" i="11"/>
  <c r="R428" i="11"/>
  <c r="N428" i="11"/>
  <c r="L428" i="11"/>
  <c r="I428" i="11"/>
  <c r="G428" i="11"/>
  <c r="AU428" i="11" s="1"/>
  <c r="AV428" i="11" s="1"/>
  <c r="E428" i="11"/>
  <c r="Q428" i="11"/>
  <c r="O428" i="11"/>
  <c r="H428" i="11"/>
  <c r="F428" i="11"/>
  <c r="B428" i="11"/>
  <c r="BD428" i="11" s="1"/>
  <c r="AZ428" i="11" l="1"/>
  <c r="T428" i="11"/>
  <c r="W428" i="11" s="1"/>
  <c r="U429" i="11" s="1"/>
  <c r="P428" i="11"/>
  <c r="AY428" i="11"/>
  <c r="BA428" i="11" s="1"/>
  <c r="S428" i="11"/>
  <c r="D428" i="11"/>
  <c r="BC428" i="11"/>
  <c r="C428" i="11"/>
  <c r="AW428" i="11"/>
  <c r="AX428" i="11" s="1"/>
  <c r="M428" i="11"/>
  <c r="K428" i="11"/>
  <c r="R429" i="11"/>
  <c r="N429" i="11"/>
  <c r="L429" i="11"/>
  <c r="I429" i="11"/>
  <c r="G429" i="11"/>
  <c r="AU429" i="11" s="1"/>
  <c r="E429" i="11"/>
  <c r="A430" i="11"/>
  <c r="Q429" i="11"/>
  <c r="O429" i="11"/>
  <c r="H429" i="11"/>
  <c r="F429" i="11"/>
  <c r="B429" i="11"/>
  <c r="BD429" i="11" s="1"/>
  <c r="T429" i="11" l="1"/>
  <c r="P429" i="11"/>
  <c r="AZ429" i="11"/>
  <c r="S429" i="11"/>
  <c r="D429" i="11"/>
  <c r="BC429" i="11"/>
  <c r="C429" i="11"/>
  <c r="M429" i="11"/>
  <c r="K429" i="11"/>
  <c r="A431" i="11"/>
  <c r="Q430" i="11"/>
  <c r="O430" i="11"/>
  <c r="H430" i="11"/>
  <c r="F430" i="11"/>
  <c r="B430" i="11"/>
  <c r="BD430" i="11" s="1"/>
  <c r="R430" i="11"/>
  <c r="N430" i="11"/>
  <c r="L430" i="11"/>
  <c r="I430" i="11"/>
  <c r="G430" i="11"/>
  <c r="AU430" i="11" s="1"/>
  <c r="AV430" i="11" s="1"/>
  <c r="E430" i="11"/>
  <c r="BC430" i="11" s="1"/>
  <c r="AV429" i="11"/>
  <c r="AW429" i="11" s="1"/>
  <c r="AX429" i="11" s="1"/>
  <c r="AY429" i="11" l="1"/>
  <c r="BA429" i="11" s="1"/>
  <c r="M430" i="11"/>
  <c r="K430" i="11"/>
  <c r="AW430" i="11"/>
  <c r="AX430" i="11" s="1"/>
  <c r="C430" i="11"/>
  <c r="AZ430" i="11"/>
  <c r="S430" i="11"/>
  <c r="D430" i="11"/>
  <c r="AY430" i="11"/>
  <c r="BA430" i="11" s="1"/>
  <c r="T430" i="11"/>
  <c r="P430" i="11"/>
  <c r="A432" i="11"/>
  <c r="R431" i="11"/>
  <c r="N431" i="11"/>
  <c r="L431" i="11"/>
  <c r="I431" i="11"/>
  <c r="G431" i="11"/>
  <c r="AU431" i="11" s="1"/>
  <c r="E431" i="11"/>
  <c r="Q431" i="11"/>
  <c r="O431" i="11"/>
  <c r="H431" i="11"/>
  <c r="F431" i="11"/>
  <c r="B431" i="11"/>
  <c r="BD431" i="11" s="1"/>
  <c r="BC431" i="11" l="1"/>
  <c r="C431" i="11"/>
  <c r="M431" i="11"/>
  <c r="K431" i="11"/>
  <c r="A433" i="11"/>
  <c r="R432" i="11"/>
  <c r="N432" i="11"/>
  <c r="L432" i="11"/>
  <c r="I432" i="11"/>
  <c r="G432" i="11"/>
  <c r="AU432" i="11" s="1"/>
  <c r="AV432" i="11" s="1"/>
  <c r="E432" i="11"/>
  <c r="Q432" i="11"/>
  <c r="O432" i="11"/>
  <c r="H432" i="11"/>
  <c r="F432" i="11"/>
  <c r="B432" i="11"/>
  <c r="BD432" i="11" s="1"/>
  <c r="AZ431" i="11"/>
  <c r="T431" i="11"/>
  <c r="P431" i="11"/>
  <c r="AY431" i="11"/>
  <c r="BA431" i="11" s="1"/>
  <c r="S431" i="11"/>
  <c r="D431" i="11"/>
  <c r="AV431" i="11"/>
  <c r="AW431" i="11" s="1"/>
  <c r="AX431" i="11" s="1"/>
  <c r="AZ432" i="11" l="1"/>
  <c r="T432" i="11"/>
  <c r="P432" i="11"/>
  <c r="AY432" i="11"/>
  <c r="BA432" i="11" s="1"/>
  <c r="S432" i="11"/>
  <c r="D432" i="11"/>
  <c r="BC432" i="11"/>
  <c r="C432" i="11"/>
  <c r="AW432" i="11"/>
  <c r="AX432" i="11" s="1"/>
  <c r="M432" i="11"/>
  <c r="K432" i="11"/>
  <c r="A434" i="11"/>
  <c r="R433" i="11"/>
  <c r="N433" i="11"/>
  <c r="L433" i="11"/>
  <c r="I433" i="11"/>
  <c r="G433" i="11"/>
  <c r="AU433" i="11" s="1"/>
  <c r="E433" i="11"/>
  <c r="Q433" i="11"/>
  <c r="O433" i="11"/>
  <c r="H433" i="11"/>
  <c r="F433" i="11"/>
  <c r="B433" i="11"/>
  <c r="BD433" i="11" s="1"/>
  <c r="BC433" i="11" l="1"/>
  <c r="C433" i="11"/>
  <c r="M433" i="11"/>
  <c r="K433" i="11"/>
  <c r="A435" i="11"/>
  <c r="R434" i="11"/>
  <c r="N434" i="11"/>
  <c r="L434" i="11"/>
  <c r="I434" i="11"/>
  <c r="G434" i="11"/>
  <c r="AU434" i="11" s="1"/>
  <c r="AV434" i="11" s="1"/>
  <c r="E434" i="11"/>
  <c r="Q434" i="11"/>
  <c r="O434" i="11"/>
  <c r="H434" i="11"/>
  <c r="F434" i="11"/>
  <c r="B434" i="11"/>
  <c r="BD434" i="11" s="1"/>
  <c r="AZ433" i="11"/>
  <c r="T433" i="11"/>
  <c r="P433" i="11"/>
  <c r="AY433" i="11"/>
  <c r="BA433" i="11" s="1"/>
  <c r="S433" i="11"/>
  <c r="D433" i="11"/>
  <c r="AV433" i="11"/>
  <c r="AW433" i="11" s="1"/>
  <c r="AX433" i="11" s="1"/>
  <c r="AZ434" i="11" l="1"/>
  <c r="T434" i="11"/>
  <c r="P434" i="11"/>
  <c r="AY434" i="11"/>
  <c r="BA434" i="11" s="1"/>
  <c r="Y434" i="11"/>
  <c r="S434" i="11"/>
  <c r="D434" i="11"/>
  <c r="BC434" i="11"/>
  <c r="AE434" i="11"/>
  <c r="C434" i="11"/>
  <c r="AW434" i="11"/>
  <c r="AX434" i="11" s="1"/>
  <c r="M434" i="11"/>
  <c r="K434" i="11"/>
  <c r="A436" i="11"/>
  <c r="R435" i="11"/>
  <c r="N435" i="11"/>
  <c r="L435" i="11"/>
  <c r="I435" i="11"/>
  <c r="G435" i="11"/>
  <c r="AU435" i="11" s="1"/>
  <c r="E435" i="11"/>
  <c r="Q435" i="11"/>
  <c r="O435" i="11"/>
  <c r="H435" i="11"/>
  <c r="F435" i="11"/>
  <c r="B435" i="11"/>
  <c r="BD435" i="11" s="1"/>
  <c r="BC435" i="11" l="1"/>
  <c r="AE435" i="11"/>
  <c r="C435" i="11"/>
  <c r="M435" i="11"/>
  <c r="K435" i="11"/>
  <c r="A437" i="11"/>
  <c r="R436" i="11"/>
  <c r="N436" i="11"/>
  <c r="L436" i="11"/>
  <c r="I436" i="11"/>
  <c r="G436" i="11"/>
  <c r="AU436" i="11" s="1"/>
  <c r="E436" i="11"/>
  <c r="Q436" i="11"/>
  <c r="O436" i="11"/>
  <c r="H436" i="11"/>
  <c r="F436" i="11"/>
  <c r="B436" i="11"/>
  <c r="BD436" i="11" s="1"/>
  <c r="AZ435" i="11"/>
  <c r="T435" i="11"/>
  <c r="P435" i="11"/>
  <c r="Y435" i="11"/>
  <c r="S435" i="11"/>
  <c r="D435" i="11"/>
  <c r="AV435" i="11"/>
  <c r="AW435" i="11" s="1"/>
  <c r="AX435" i="11" s="1"/>
  <c r="BC436" i="11" l="1"/>
  <c r="AE436" i="11"/>
  <c r="C436" i="11"/>
  <c r="M436" i="11"/>
  <c r="K436" i="11"/>
  <c r="A438" i="11"/>
  <c r="R437" i="11"/>
  <c r="N437" i="11"/>
  <c r="L437" i="11"/>
  <c r="I437" i="11"/>
  <c r="G437" i="11"/>
  <c r="AU437" i="11" s="1"/>
  <c r="E437" i="11"/>
  <c r="Q437" i="11"/>
  <c r="O437" i="11"/>
  <c r="H437" i="11"/>
  <c r="F437" i="11"/>
  <c r="B437" i="11"/>
  <c r="BD437" i="11" s="1"/>
  <c r="AY435" i="11"/>
  <c r="BA435" i="11" s="1"/>
  <c r="AZ436" i="11"/>
  <c r="T436" i="11"/>
  <c r="P436" i="11"/>
  <c r="Y436" i="11"/>
  <c r="S436" i="11"/>
  <c r="D436" i="11"/>
  <c r="AV436" i="11"/>
  <c r="AW436" i="11" s="1"/>
  <c r="BC437" i="11" l="1"/>
  <c r="AX436" i="11"/>
  <c r="AY436" i="11"/>
  <c r="BA436" i="11" s="1"/>
  <c r="AE437" i="11"/>
  <c r="C437" i="11"/>
  <c r="M437" i="11"/>
  <c r="K437" i="11"/>
  <c r="A439" i="11"/>
  <c r="R438" i="11"/>
  <c r="N438" i="11"/>
  <c r="L438" i="11"/>
  <c r="I438" i="11"/>
  <c r="G438" i="11"/>
  <c r="AU438" i="11" s="1"/>
  <c r="AV438" i="11" s="1"/>
  <c r="E438" i="11"/>
  <c r="Q438" i="11"/>
  <c r="O438" i="11"/>
  <c r="H438" i="11"/>
  <c r="F438" i="11"/>
  <c r="B438" i="11"/>
  <c r="BD438" i="11" s="1"/>
  <c r="AZ437" i="11"/>
  <c r="T437" i="11"/>
  <c r="P437" i="11"/>
  <c r="Y437" i="11"/>
  <c r="S437" i="11"/>
  <c r="D437" i="11"/>
  <c r="AV437" i="11"/>
  <c r="AW437" i="11" s="1"/>
  <c r="AX437" i="11" l="1"/>
  <c r="AY437" i="11"/>
  <c r="BA437" i="11" s="1"/>
  <c r="AZ438" i="11"/>
  <c r="T438" i="11"/>
  <c r="P438" i="11"/>
  <c r="AY438" i="11"/>
  <c r="BA438" i="11" s="1"/>
  <c r="Y438" i="11"/>
  <c r="S438" i="11"/>
  <c r="D438" i="11"/>
  <c r="BC438" i="11"/>
  <c r="AE438" i="11"/>
  <c r="C438" i="11"/>
  <c r="AW438" i="11"/>
  <c r="AX438" i="11" s="1"/>
  <c r="M438" i="11"/>
  <c r="K438" i="11"/>
  <c r="A440" i="11"/>
  <c r="R439" i="11"/>
  <c r="N439" i="11"/>
  <c r="L439" i="11"/>
  <c r="I439" i="11"/>
  <c r="G439" i="11"/>
  <c r="AU439" i="11" s="1"/>
  <c r="AV439" i="11" s="1"/>
  <c r="E439" i="11"/>
  <c r="Q439" i="11"/>
  <c r="O439" i="11"/>
  <c r="H439" i="11"/>
  <c r="F439" i="11"/>
  <c r="B439" i="11"/>
  <c r="BD439" i="11" s="1"/>
  <c r="AZ439" i="11" l="1"/>
  <c r="T439" i="11"/>
  <c r="P439" i="11"/>
  <c r="AY439" i="11"/>
  <c r="BA439" i="11" s="1"/>
  <c r="S439" i="11"/>
  <c r="D439" i="11"/>
  <c r="BC439" i="11"/>
  <c r="C439" i="11"/>
  <c r="AW439" i="11"/>
  <c r="AX439" i="11" s="1"/>
  <c r="M439" i="11"/>
  <c r="K439" i="11"/>
  <c r="A441" i="11"/>
  <c r="R440" i="11"/>
  <c r="N440" i="11"/>
  <c r="L440" i="11"/>
  <c r="I440" i="11"/>
  <c r="G440" i="11"/>
  <c r="AU440" i="11" s="1"/>
  <c r="E440" i="11"/>
  <c r="Q440" i="11"/>
  <c r="O440" i="11"/>
  <c r="H440" i="11"/>
  <c r="F440" i="11"/>
  <c r="B440" i="11"/>
  <c r="BD440" i="11" s="1"/>
  <c r="BC440" i="11" l="1"/>
  <c r="AE440" i="11"/>
  <c r="C440" i="11"/>
  <c r="M440" i="11"/>
  <c r="K440" i="11"/>
  <c r="A442" i="11"/>
  <c r="R441" i="11"/>
  <c r="N441" i="11"/>
  <c r="L441" i="11"/>
  <c r="I441" i="11"/>
  <c r="G441" i="11"/>
  <c r="AU441" i="11" s="1"/>
  <c r="E441" i="11"/>
  <c r="Q441" i="11"/>
  <c r="O441" i="11"/>
  <c r="H441" i="11"/>
  <c r="F441" i="11"/>
  <c r="B441" i="11"/>
  <c r="BD441" i="11" s="1"/>
  <c r="AZ440" i="11"/>
  <c r="T440" i="11"/>
  <c r="P440" i="11"/>
  <c r="Y440" i="11"/>
  <c r="S440" i="11"/>
  <c r="D440" i="11"/>
  <c r="AV440" i="11"/>
  <c r="AW440" i="11" s="1"/>
  <c r="AX440" i="11" s="1"/>
  <c r="BC441" i="11" l="1"/>
  <c r="AE441" i="11"/>
  <c r="C441" i="11"/>
  <c r="AE439" i="11"/>
  <c r="M441" i="11"/>
  <c r="K441" i="11"/>
  <c r="A443" i="11"/>
  <c r="R442" i="11"/>
  <c r="N442" i="11"/>
  <c r="L442" i="11"/>
  <c r="I442" i="11"/>
  <c r="G442" i="11"/>
  <c r="AU442" i="11" s="1"/>
  <c r="E442" i="11"/>
  <c r="Q442" i="11"/>
  <c r="O442" i="11"/>
  <c r="H442" i="11"/>
  <c r="F442" i="11"/>
  <c r="B442" i="11"/>
  <c r="BD442" i="11" s="1"/>
  <c r="AY440" i="11"/>
  <c r="BA440" i="11" s="1"/>
  <c r="AZ441" i="11"/>
  <c r="T441" i="11"/>
  <c r="P441" i="11"/>
  <c r="Y441" i="11"/>
  <c r="S441" i="11"/>
  <c r="D441" i="11"/>
  <c r="Y439" i="11"/>
  <c r="AV441" i="11"/>
  <c r="AY441" i="11" s="1"/>
  <c r="BA441" i="11" s="1"/>
  <c r="AV442" i="11" l="1"/>
  <c r="AZ442" i="11"/>
  <c r="T442" i="11"/>
  <c r="P442" i="11"/>
  <c r="AY442" i="11"/>
  <c r="BA442" i="11" s="1"/>
  <c r="Y442" i="11"/>
  <c r="S442" i="11"/>
  <c r="D442" i="11"/>
  <c r="AW441" i="11"/>
  <c r="AX441" i="11" s="1"/>
  <c r="BC442" i="11"/>
  <c r="AE442" i="11"/>
  <c r="C442" i="11"/>
  <c r="AW442" i="11"/>
  <c r="M442" i="11"/>
  <c r="K442" i="11"/>
  <c r="A444" i="11"/>
  <c r="R443" i="11"/>
  <c r="N443" i="11"/>
  <c r="L443" i="11"/>
  <c r="I443" i="11"/>
  <c r="G443" i="11"/>
  <c r="AU443" i="11" s="1"/>
  <c r="AV443" i="11" s="1"/>
  <c r="E443" i="11"/>
  <c r="Q443" i="11"/>
  <c r="O443" i="11"/>
  <c r="H443" i="11"/>
  <c r="F443" i="11"/>
  <c r="B443" i="11"/>
  <c r="BD443" i="11" s="1"/>
  <c r="AZ443" i="11" l="1"/>
  <c r="T443" i="11"/>
  <c r="P443" i="11"/>
  <c r="AY443" i="11"/>
  <c r="BA443" i="11" s="1"/>
  <c r="Y443" i="11"/>
  <c r="S443" i="11"/>
  <c r="D443" i="11"/>
  <c r="AX442" i="11"/>
  <c r="BC443" i="11"/>
  <c r="AE443" i="11"/>
  <c r="C443" i="11"/>
  <c r="AW443" i="11"/>
  <c r="M443" i="11"/>
  <c r="K443" i="11"/>
  <c r="A445" i="11"/>
  <c r="R444" i="11"/>
  <c r="N444" i="11"/>
  <c r="L444" i="11"/>
  <c r="I444" i="11"/>
  <c r="G444" i="11"/>
  <c r="AU444" i="11" s="1"/>
  <c r="AV444" i="11" s="1"/>
  <c r="E444" i="11"/>
  <c r="Q444" i="11"/>
  <c r="O444" i="11"/>
  <c r="H444" i="11"/>
  <c r="F444" i="11"/>
  <c r="B444" i="11"/>
  <c r="BD444" i="11" s="1"/>
  <c r="AZ444" i="11" l="1"/>
  <c r="T444" i="11"/>
  <c r="P444" i="11"/>
  <c r="AY444" i="11"/>
  <c r="BA444" i="11" s="1"/>
  <c r="Y444" i="11"/>
  <c r="S444" i="11"/>
  <c r="D444" i="11"/>
  <c r="Y424" i="11"/>
  <c r="AX443" i="11"/>
  <c r="BC444" i="11"/>
  <c r="AE444" i="11"/>
  <c r="C444" i="11"/>
  <c r="AE424" i="11"/>
  <c r="AW444" i="11"/>
  <c r="M444" i="11"/>
  <c r="K444" i="11"/>
  <c r="A446" i="11"/>
  <c r="R445" i="11"/>
  <c r="N445" i="11"/>
  <c r="L445" i="11"/>
  <c r="I445" i="11"/>
  <c r="G445" i="11"/>
  <c r="AU445" i="11" s="1"/>
  <c r="E445" i="11"/>
  <c r="BC445" i="11" s="1"/>
  <c r="Q445" i="11"/>
  <c r="O445" i="11"/>
  <c r="H445" i="11"/>
  <c r="F445" i="11"/>
  <c r="B445" i="11"/>
  <c r="BD445" i="11" s="1"/>
  <c r="AE445" i="11" l="1"/>
  <c r="C445" i="11"/>
  <c r="AE425" i="11"/>
  <c r="M445" i="11"/>
  <c r="K445" i="11"/>
  <c r="AZ445" i="11"/>
  <c r="T445" i="11"/>
  <c r="P445" i="11"/>
  <c r="Y445" i="11"/>
  <c r="S445" i="11"/>
  <c r="D445" i="11"/>
  <c r="Y425" i="11"/>
  <c r="AV445" i="11"/>
  <c r="AW445" i="11" s="1"/>
  <c r="AX444" i="11"/>
  <c r="R446" i="11"/>
  <c r="N446" i="11"/>
  <c r="L446" i="11"/>
  <c r="I446" i="11"/>
  <c r="G446" i="11"/>
  <c r="AU446" i="11" s="1"/>
  <c r="E446" i="11"/>
  <c r="A447" i="11"/>
  <c r="Q446" i="11"/>
  <c r="O446" i="11"/>
  <c r="H446" i="11"/>
  <c r="F446" i="11"/>
  <c r="B446" i="11"/>
  <c r="BD446" i="11" s="1"/>
  <c r="AY445" i="11" l="1"/>
  <c r="BA445" i="11" s="1"/>
  <c r="AX445" i="11"/>
  <c r="Y446" i="11"/>
  <c r="T446" i="11"/>
  <c r="P446" i="11"/>
  <c r="AZ446" i="11"/>
  <c r="S446" i="11"/>
  <c r="D446" i="11"/>
  <c r="Y426" i="11"/>
  <c r="BC446" i="11"/>
  <c r="C446" i="11"/>
  <c r="AE426" i="11"/>
  <c r="AE446" i="11"/>
  <c r="M446" i="11"/>
  <c r="K446" i="11"/>
  <c r="A448" i="11"/>
  <c r="Q447" i="11"/>
  <c r="O447" i="11"/>
  <c r="H447" i="11"/>
  <c r="F447" i="11"/>
  <c r="B447" i="11"/>
  <c r="BD447" i="11" s="1"/>
  <c r="R447" i="11"/>
  <c r="N447" i="11"/>
  <c r="L447" i="11"/>
  <c r="I447" i="11"/>
  <c r="G447" i="11"/>
  <c r="AU447" i="11" s="1"/>
  <c r="AV447" i="11" s="1"/>
  <c r="E447" i="11"/>
  <c r="BC447" i="11" s="1"/>
  <c r="AV446" i="11"/>
  <c r="AY446" i="11" s="1"/>
  <c r="BA446" i="11" s="1"/>
  <c r="R448" i="11" l="1"/>
  <c r="N448" i="11"/>
  <c r="L448" i="11"/>
  <c r="I448" i="11"/>
  <c r="G448" i="11"/>
  <c r="AU448" i="11" s="1"/>
  <c r="E448" i="11"/>
  <c r="A449" i="11"/>
  <c r="Q448" i="11"/>
  <c r="O448" i="11"/>
  <c r="H448" i="11"/>
  <c r="F448" i="11"/>
  <c r="B448" i="11"/>
  <c r="BD448" i="11" s="1"/>
  <c r="AW446" i="11"/>
  <c r="AX446" i="11" s="1"/>
  <c r="AE447" i="11"/>
  <c r="M447" i="11"/>
  <c r="K447" i="11"/>
  <c r="AE427" i="11"/>
  <c r="AW447" i="11"/>
  <c r="C447" i="11"/>
  <c r="AZ447" i="11"/>
  <c r="S447" i="11"/>
  <c r="D447" i="11"/>
  <c r="AY447" i="11"/>
  <c r="BA447" i="11" s="1"/>
  <c r="Y447" i="11"/>
  <c r="T447" i="11"/>
  <c r="P447" i="11"/>
  <c r="Y427" i="11"/>
  <c r="AX447" i="11" l="1"/>
  <c r="Y448" i="11"/>
  <c r="T448" i="11"/>
  <c r="P448" i="11"/>
  <c r="AZ448" i="11"/>
  <c r="S448" i="11"/>
  <c r="D448" i="11"/>
  <c r="Y428" i="11"/>
  <c r="BC448" i="11"/>
  <c r="C448" i="11"/>
  <c r="AE428" i="11"/>
  <c r="AE448" i="11"/>
  <c r="M448" i="11"/>
  <c r="K448" i="11"/>
  <c r="A450" i="11"/>
  <c r="Q449" i="11"/>
  <c r="O449" i="11"/>
  <c r="H449" i="11"/>
  <c r="F449" i="11"/>
  <c r="B449" i="11"/>
  <c r="BD449" i="11" s="1"/>
  <c r="R449" i="11"/>
  <c r="N449" i="11"/>
  <c r="L449" i="11"/>
  <c r="I449" i="11"/>
  <c r="G449" i="11"/>
  <c r="AU449" i="11" s="1"/>
  <c r="AV449" i="11" s="1"/>
  <c r="E449" i="11"/>
  <c r="BC449" i="11" s="1"/>
  <c r="AV448" i="11"/>
  <c r="AY448" i="11" s="1"/>
  <c r="BA448" i="11" s="1"/>
  <c r="R450" i="11" l="1"/>
  <c r="N450" i="11"/>
  <c r="L450" i="11"/>
  <c r="I450" i="11"/>
  <c r="G450" i="11"/>
  <c r="AU450" i="11" s="1"/>
  <c r="E450" i="11"/>
  <c r="A451" i="11"/>
  <c r="Q450" i="11"/>
  <c r="O450" i="11"/>
  <c r="H450" i="11"/>
  <c r="F450" i="11"/>
  <c r="B450" i="11"/>
  <c r="BD450" i="11" s="1"/>
  <c r="AW448" i="11"/>
  <c r="AX448" i="11" s="1"/>
  <c r="M449" i="11"/>
  <c r="K449" i="11"/>
  <c r="AW449" i="11"/>
  <c r="C449" i="11"/>
  <c r="AZ449" i="11"/>
  <c r="S449" i="11"/>
  <c r="D449" i="11"/>
  <c r="AY449" i="11"/>
  <c r="BA449" i="11" s="1"/>
  <c r="T449" i="11"/>
  <c r="P449" i="11"/>
  <c r="AX449" i="11" l="1"/>
  <c r="Y450" i="11"/>
  <c r="T450" i="11"/>
  <c r="P450" i="11"/>
  <c r="AZ450" i="11"/>
  <c r="S450" i="11"/>
  <c r="D450" i="11"/>
  <c r="Y430" i="11"/>
  <c r="BC450" i="11"/>
  <c r="C450" i="11"/>
  <c r="AE430" i="11"/>
  <c r="AE450" i="11"/>
  <c r="M450" i="11"/>
  <c r="K450" i="11"/>
  <c r="A452" i="11"/>
  <c r="Q451" i="11"/>
  <c r="O451" i="11"/>
  <c r="H451" i="11"/>
  <c r="F451" i="11"/>
  <c r="B451" i="11"/>
  <c r="BD451" i="11" s="1"/>
  <c r="R451" i="11"/>
  <c r="N451" i="11"/>
  <c r="L451" i="11"/>
  <c r="V430" i="11" s="1"/>
  <c r="I451" i="11"/>
  <c r="G451" i="11"/>
  <c r="AU451" i="11" s="1"/>
  <c r="AV451" i="11" s="1"/>
  <c r="E451" i="11"/>
  <c r="BC451" i="11" s="1"/>
  <c r="AV450" i="11"/>
  <c r="AY450" i="11" s="1"/>
  <c r="BA450" i="11" s="1"/>
  <c r="R452" i="11" l="1"/>
  <c r="N452" i="11"/>
  <c r="L452" i="11"/>
  <c r="V429" i="11" s="1"/>
  <c r="W429" i="11" s="1"/>
  <c r="U430" i="11" s="1"/>
  <c r="W430" i="11" s="1"/>
  <c r="U431" i="11" s="1"/>
  <c r="W431" i="11" s="1"/>
  <c r="U432" i="11" s="1"/>
  <c r="W432" i="11" s="1"/>
  <c r="U433" i="11" s="1"/>
  <c r="W433" i="11" s="1"/>
  <c r="U434" i="11" s="1"/>
  <c r="W434" i="11" s="1"/>
  <c r="U435" i="11" s="1"/>
  <c r="W435" i="11" s="1"/>
  <c r="U436" i="11" s="1"/>
  <c r="W436" i="11" s="1"/>
  <c r="U437" i="11" s="1"/>
  <c r="W437" i="11" s="1"/>
  <c r="U438" i="11" s="1"/>
  <c r="W438" i="11" s="1"/>
  <c r="U439" i="11" s="1"/>
  <c r="W439" i="11" s="1"/>
  <c r="U440" i="11" s="1"/>
  <c r="W440" i="11" s="1"/>
  <c r="U441" i="11" s="1"/>
  <c r="W441" i="11" s="1"/>
  <c r="U442" i="11" s="1"/>
  <c r="W442" i="11" s="1"/>
  <c r="U443" i="11" s="1"/>
  <c r="W443" i="11" s="1"/>
  <c r="U444" i="11" s="1"/>
  <c r="W444" i="11" s="1"/>
  <c r="U445" i="11" s="1"/>
  <c r="W445" i="11" s="1"/>
  <c r="U446" i="11" s="1"/>
  <c r="I452" i="11"/>
  <c r="G452" i="11"/>
  <c r="AU452" i="11" s="1"/>
  <c r="E452" i="11"/>
  <c r="A453" i="11"/>
  <c r="Q452" i="11"/>
  <c r="O452" i="11"/>
  <c r="H452" i="11"/>
  <c r="F452" i="11"/>
  <c r="B452" i="11"/>
  <c r="BD452" i="11" s="1"/>
  <c r="AW450" i="11"/>
  <c r="AX450" i="11" s="1"/>
  <c r="AE451" i="11"/>
  <c r="M451" i="11"/>
  <c r="K451" i="11"/>
  <c r="AE449" i="11"/>
  <c r="AE431" i="11"/>
  <c r="AW451" i="11"/>
  <c r="C451" i="11"/>
  <c r="AE429" i="11"/>
  <c r="AZ451" i="11"/>
  <c r="S451" i="11"/>
  <c r="D451" i="11"/>
  <c r="Y429" i="11"/>
  <c r="AY451" i="11"/>
  <c r="BA451" i="11" s="1"/>
  <c r="Y451" i="11"/>
  <c r="T451" i="11"/>
  <c r="P451" i="11"/>
  <c r="Y449" i="11"/>
  <c r="Y431" i="11"/>
  <c r="AX451" i="11" l="1"/>
  <c r="Y452" i="11"/>
  <c r="T452" i="11"/>
  <c r="P452" i="11"/>
  <c r="AZ452" i="11"/>
  <c r="S452" i="11"/>
  <c r="D452" i="11"/>
  <c r="Y432" i="11"/>
  <c r="BC452" i="11"/>
  <c r="C452" i="11"/>
  <c r="AE432" i="11"/>
  <c r="AE452" i="11"/>
  <c r="M452" i="11"/>
  <c r="K452" i="11"/>
  <c r="A454" i="11"/>
  <c r="Q453" i="11"/>
  <c r="O453" i="11"/>
  <c r="H453" i="11"/>
  <c r="F453" i="11"/>
  <c r="B453" i="11"/>
  <c r="BD453" i="11" s="1"/>
  <c r="R453" i="11"/>
  <c r="N453" i="11"/>
  <c r="L453" i="11"/>
  <c r="I453" i="11"/>
  <c r="G453" i="11"/>
  <c r="AU453" i="11" s="1"/>
  <c r="AV453" i="11" s="1"/>
  <c r="E453" i="11"/>
  <c r="BC453" i="11" s="1"/>
  <c r="AV452" i="11"/>
  <c r="AY452" i="11" s="1"/>
  <c r="BA452" i="11" s="1"/>
  <c r="R454" i="11" l="1"/>
  <c r="N454" i="11"/>
  <c r="L454" i="11"/>
  <c r="I454" i="11"/>
  <c r="G454" i="11"/>
  <c r="AU454" i="11" s="1"/>
  <c r="E454" i="11"/>
  <c r="A455" i="11"/>
  <c r="Q454" i="11"/>
  <c r="O454" i="11"/>
  <c r="H454" i="11"/>
  <c r="F454" i="11"/>
  <c r="B454" i="11"/>
  <c r="BD454" i="11" s="1"/>
  <c r="AW452" i="11"/>
  <c r="AX452" i="11" s="1"/>
  <c r="AE453" i="11"/>
  <c r="M453" i="11"/>
  <c r="K453" i="11"/>
  <c r="AE433" i="11"/>
  <c r="AW453" i="11"/>
  <c r="C453" i="11"/>
  <c r="AZ453" i="11"/>
  <c r="S453" i="11"/>
  <c r="D453" i="11"/>
  <c r="AY453" i="11"/>
  <c r="BA453" i="11" s="1"/>
  <c r="Y453" i="11"/>
  <c r="T453" i="11"/>
  <c r="P453" i="11"/>
  <c r="Y433" i="11"/>
  <c r="AX453" i="11" l="1"/>
  <c r="Y454" i="11"/>
  <c r="T454" i="11"/>
  <c r="P454" i="11"/>
  <c r="AZ454" i="11"/>
  <c r="S454" i="11"/>
  <c r="D454" i="11"/>
  <c r="BC454" i="11"/>
  <c r="C454" i="11"/>
  <c r="AE454" i="11"/>
  <c r="M454" i="11"/>
  <c r="K454" i="11"/>
  <c r="A456" i="11"/>
  <c r="Q455" i="11"/>
  <c r="O455" i="11"/>
  <c r="H455" i="11"/>
  <c r="F455" i="11"/>
  <c r="B455" i="11"/>
  <c r="BD455" i="11" s="1"/>
  <c r="R455" i="11"/>
  <c r="N455" i="11"/>
  <c r="L455" i="11"/>
  <c r="I455" i="11"/>
  <c r="G455" i="11"/>
  <c r="AU455" i="11" s="1"/>
  <c r="AV455" i="11" s="1"/>
  <c r="E455" i="11"/>
  <c r="BC455" i="11" s="1"/>
  <c r="AV454" i="11"/>
  <c r="AY454" i="11" s="1"/>
  <c r="BA454" i="11" s="1"/>
  <c r="R456" i="11" l="1"/>
  <c r="N456" i="11"/>
  <c r="L456" i="11"/>
  <c r="I456" i="11"/>
  <c r="G456" i="11"/>
  <c r="AU456" i="11" s="1"/>
  <c r="E456" i="11"/>
  <c r="A457" i="11"/>
  <c r="Q456" i="11"/>
  <c r="O456" i="11"/>
  <c r="H456" i="11"/>
  <c r="F456" i="11"/>
  <c r="B456" i="11"/>
  <c r="BD456" i="11" s="1"/>
  <c r="AE455" i="11"/>
  <c r="M455" i="11"/>
  <c r="K455" i="11"/>
  <c r="AW455" i="11"/>
  <c r="C455" i="11"/>
  <c r="AZ455" i="11"/>
  <c r="S455" i="11"/>
  <c r="D455" i="11"/>
  <c r="AY455" i="11"/>
  <c r="BA455" i="11" s="1"/>
  <c r="Y455" i="11"/>
  <c r="T455" i="11"/>
  <c r="P455" i="11"/>
  <c r="AW454" i="11"/>
  <c r="AX454" i="11" s="1"/>
  <c r="AX455" i="11" l="1"/>
  <c r="Y456" i="11"/>
  <c r="T456" i="11"/>
  <c r="P456" i="11"/>
  <c r="AZ456" i="11"/>
  <c r="S456" i="11"/>
  <c r="D456" i="11"/>
  <c r="BC456" i="11"/>
  <c r="C456" i="11"/>
  <c r="AE456" i="11"/>
  <c r="M456" i="11"/>
  <c r="K456" i="11"/>
  <c r="A458" i="11"/>
  <c r="Q457" i="11"/>
  <c r="O457" i="11"/>
  <c r="H457" i="11"/>
  <c r="F457" i="11"/>
  <c r="B457" i="11"/>
  <c r="BD457" i="11" s="1"/>
  <c r="R457" i="11"/>
  <c r="N457" i="11"/>
  <c r="L457" i="11"/>
  <c r="I457" i="11"/>
  <c r="G457" i="11"/>
  <c r="AU457" i="11" s="1"/>
  <c r="AV457" i="11" s="1"/>
  <c r="E457" i="11"/>
  <c r="BC457" i="11" s="1"/>
  <c r="AV456" i="11"/>
  <c r="AY456" i="11" s="1"/>
  <c r="BA456" i="11" s="1"/>
  <c r="A459" i="11" l="1"/>
  <c r="R458" i="11"/>
  <c r="N458" i="11"/>
  <c r="L458" i="11"/>
  <c r="I458" i="11"/>
  <c r="G458" i="11"/>
  <c r="AU458" i="11" s="1"/>
  <c r="E458" i="11"/>
  <c r="Q458" i="11"/>
  <c r="O458" i="11"/>
  <c r="H458" i="11"/>
  <c r="F458" i="11"/>
  <c r="B458" i="11"/>
  <c r="BD458" i="11" s="1"/>
  <c r="AE457" i="11"/>
  <c r="M457" i="11"/>
  <c r="K457" i="11"/>
  <c r="AW457" i="11"/>
  <c r="C457" i="11"/>
  <c r="AZ457" i="11"/>
  <c r="S457" i="11"/>
  <c r="D457" i="11"/>
  <c r="AY457" i="11"/>
  <c r="BA457" i="11" s="1"/>
  <c r="Y457" i="11"/>
  <c r="T457" i="11"/>
  <c r="P457" i="11"/>
  <c r="AW456" i="11"/>
  <c r="AX456" i="11" s="1"/>
  <c r="AX457" i="11" l="1"/>
  <c r="AZ458" i="11"/>
  <c r="T458" i="11"/>
  <c r="P458" i="11"/>
  <c r="Y458" i="11"/>
  <c r="S458" i="11"/>
  <c r="D458" i="11"/>
  <c r="AV458" i="11"/>
  <c r="AY458" i="11" s="1"/>
  <c r="BA458" i="11" s="1"/>
  <c r="V448" i="11"/>
  <c r="V446" i="11"/>
  <c r="W446" i="11" s="1"/>
  <c r="U447" i="11" s="1"/>
  <c r="BC458" i="11"/>
  <c r="AE458" i="11"/>
  <c r="C458" i="11"/>
  <c r="AW458" i="11"/>
  <c r="M458" i="11"/>
  <c r="K458" i="11"/>
  <c r="A460" i="11"/>
  <c r="R459" i="11"/>
  <c r="N459" i="11"/>
  <c r="L459" i="11"/>
  <c r="I459" i="11"/>
  <c r="G459" i="11"/>
  <c r="AU459" i="11" s="1"/>
  <c r="E459" i="11"/>
  <c r="Q459" i="11"/>
  <c r="O459" i="11"/>
  <c r="H459" i="11"/>
  <c r="F459" i="11"/>
  <c r="B459" i="11"/>
  <c r="BD459" i="11" s="1"/>
  <c r="AV459" i="11" l="1"/>
  <c r="AX458" i="11"/>
  <c r="AZ459" i="11"/>
  <c r="T459" i="11"/>
  <c r="P459" i="11"/>
  <c r="AY459" i="11"/>
  <c r="BA459" i="11" s="1"/>
  <c r="S459" i="11"/>
  <c r="D459" i="11"/>
  <c r="BC459" i="11"/>
  <c r="C459" i="11"/>
  <c r="AW459" i="11"/>
  <c r="M459" i="11"/>
  <c r="K459" i="11"/>
  <c r="A461" i="11"/>
  <c r="R460" i="11"/>
  <c r="N460" i="11"/>
  <c r="L460" i="11"/>
  <c r="I460" i="11"/>
  <c r="G460" i="11"/>
  <c r="AU460" i="11" s="1"/>
  <c r="E460" i="11"/>
  <c r="Q460" i="11"/>
  <c r="O460" i="11"/>
  <c r="H460" i="11"/>
  <c r="F460" i="11"/>
  <c r="B460" i="11"/>
  <c r="BD460" i="11" s="1"/>
  <c r="AX459" i="11" l="1"/>
  <c r="BC460" i="11"/>
  <c r="AE460" i="11"/>
  <c r="C460" i="11"/>
  <c r="M460" i="11"/>
  <c r="K460" i="11"/>
  <c r="A462" i="11"/>
  <c r="R461" i="11"/>
  <c r="N461" i="11"/>
  <c r="L461" i="11"/>
  <c r="I461" i="11"/>
  <c r="G461" i="11"/>
  <c r="AU461" i="11" s="1"/>
  <c r="E461" i="11"/>
  <c r="Q461" i="11"/>
  <c r="O461" i="11"/>
  <c r="H461" i="11"/>
  <c r="F461" i="11"/>
  <c r="B461" i="11"/>
  <c r="BD461" i="11" s="1"/>
  <c r="AZ460" i="11"/>
  <c r="T460" i="11"/>
  <c r="P460" i="11"/>
  <c r="Y460" i="11"/>
  <c r="S460" i="11"/>
  <c r="D460" i="11"/>
  <c r="AV460" i="11"/>
  <c r="AW460" i="11" s="1"/>
  <c r="V447" i="11"/>
  <c r="W447" i="11" s="1"/>
  <c r="U448" i="11" s="1"/>
  <c r="W448" i="11" s="1"/>
  <c r="U449" i="11" s="1"/>
  <c r="AX460" i="11" l="1"/>
  <c r="BC461" i="11"/>
  <c r="AE461" i="11"/>
  <c r="C461" i="11"/>
  <c r="AE459" i="11"/>
  <c r="M461" i="11"/>
  <c r="K461" i="11"/>
  <c r="R462" i="11"/>
  <c r="N462" i="11"/>
  <c r="L462" i="11"/>
  <c r="I462" i="11"/>
  <c r="G462" i="11"/>
  <c r="AU462" i="11" s="1"/>
  <c r="E462" i="11"/>
  <c r="A463" i="11"/>
  <c r="Q462" i="11"/>
  <c r="O462" i="11"/>
  <c r="H462" i="11"/>
  <c r="F462" i="11"/>
  <c r="B462" i="11"/>
  <c r="BD462" i="11" s="1"/>
  <c r="AY460" i="11"/>
  <c r="BA460" i="11" s="1"/>
  <c r="AZ461" i="11"/>
  <c r="T461" i="11"/>
  <c r="P461" i="11"/>
  <c r="Y461" i="11"/>
  <c r="S461" i="11"/>
  <c r="D461" i="11"/>
  <c r="Y459" i="11"/>
  <c r="AV461" i="11"/>
  <c r="AW461" i="11" s="1"/>
  <c r="V456" i="11"/>
  <c r="V452" i="11"/>
  <c r="V450" i="11"/>
  <c r="V453" i="11"/>
  <c r="V451" i="11"/>
  <c r="V449" i="11"/>
  <c r="W449" i="11" s="1"/>
  <c r="U450" i="11" s="1"/>
  <c r="AY461" i="11" l="1"/>
  <c r="BA461" i="11" s="1"/>
  <c r="W450" i="11"/>
  <c r="U451" i="11" s="1"/>
  <c r="W451" i="11" s="1"/>
  <c r="U452" i="11" s="1"/>
  <c r="W452" i="11" s="1"/>
  <c r="U453" i="11" s="1"/>
  <c r="W453" i="11" s="1"/>
  <c r="U454" i="11" s="1"/>
  <c r="Y462" i="11"/>
  <c r="T462" i="11"/>
  <c r="P462" i="11"/>
  <c r="AZ462" i="11"/>
  <c r="S462" i="11"/>
  <c r="D462" i="11"/>
  <c r="BC462" i="11"/>
  <c r="C462" i="11"/>
  <c r="AE462" i="11"/>
  <c r="M462" i="11"/>
  <c r="K462" i="11"/>
  <c r="AX461" i="11"/>
  <c r="Q463" i="11"/>
  <c r="O463" i="11"/>
  <c r="H463" i="11"/>
  <c r="F463" i="11"/>
  <c r="B463" i="11"/>
  <c r="BD463" i="11" s="1"/>
  <c r="A464" i="11"/>
  <c r="R463" i="11"/>
  <c r="N463" i="11"/>
  <c r="L463" i="11"/>
  <c r="I463" i="11"/>
  <c r="G463" i="11"/>
  <c r="AU463" i="11" s="1"/>
  <c r="E463" i="11"/>
  <c r="AV462" i="11"/>
  <c r="AY462" i="11" s="1"/>
  <c r="BA462" i="11" s="1"/>
  <c r="AV463" i="11" l="1"/>
  <c r="V454" i="11"/>
  <c r="W454" i="11" s="1"/>
  <c r="U455" i="11" s="1"/>
  <c r="AY463" i="11"/>
  <c r="BA463" i="11" s="1"/>
  <c r="Y463" i="11"/>
  <c r="S463" i="11"/>
  <c r="D463" i="11"/>
  <c r="AZ463" i="11"/>
  <c r="T463" i="11"/>
  <c r="P463" i="11"/>
  <c r="AW462" i="11"/>
  <c r="AX462" i="11" s="1"/>
  <c r="BC463" i="11"/>
  <c r="AW463" i="11"/>
  <c r="M463" i="11"/>
  <c r="K463" i="11"/>
  <c r="AE463" i="11"/>
  <c r="C463" i="11"/>
  <c r="Q464" i="11"/>
  <c r="O464" i="11"/>
  <c r="H464" i="11"/>
  <c r="F464" i="11"/>
  <c r="B464" i="11"/>
  <c r="BD464" i="11" s="1"/>
  <c r="A465" i="11"/>
  <c r="R464" i="11"/>
  <c r="N464" i="11"/>
  <c r="L464" i="11"/>
  <c r="I464" i="11"/>
  <c r="G464" i="11"/>
  <c r="AU464" i="11" s="1"/>
  <c r="E464" i="11"/>
  <c r="BC464" i="11" s="1"/>
  <c r="AX463" i="11" l="1"/>
  <c r="M464" i="11"/>
  <c r="K464" i="11"/>
  <c r="AE464" i="11"/>
  <c r="C464" i="11"/>
  <c r="Q465" i="11"/>
  <c r="O465" i="11"/>
  <c r="H465" i="11"/>
  <c r="F465" i="11"/>
  <c r="B465" i="11"/>
  <c r="BD465" i="11" s="1"/>
  <c r="A466" i="11"/>
  <c r="R465" i="11"/>
  <c r="N465" i="11"/>
  <c r="L465" i="11"/>
  <c r="I465" i="11"/>
  <c r="G465" i="11"/>
  <c r="AU465" i="11" s="1"/>
  <c r="E465" i="11"/>
  <c r="AV464" i="11"/>
  <c r="AW464" i="11" s="1"/>
  <c r="Y464" i="11"/>
  <c r="S464" i="11"/>
  <c r="D464" i="11"/>
  <c r="AZ464" i="11"/>
  <c r="T464" i="11"/>
  <c r="P464" i="11"/>
  <c r="AX464" i="11" l="1"/>
  <c r="AV465" i="11"/>
  <c r="AY464" i="11"/>
  <c r="BA464" i="11" s="1"/>
  <c r="AY465" i="11"/>
  <c r="BA465" i="11" s="1"/>
  <c r="Y465" i="11"/>
  <c r="S465" i="11"/>
  <c r="D465" i="11"/>
  <c r="AZ465" i="11"/>
  <c r="T465" i="11"/>
  <c r="P465" i="11"/>
  <c r="BC465" i="11"/>
  <c r="AW465" i="11"/>
  <c r="M465" i="11"/>
  <c r="K465" i="11"/>
  <c r="AE465" i="11"/>
  <c r="C465" i="11"/>
  <c r="A467" i="11"/>
  <c r="Q466" i="11"/>
  <c r="O466" i="11"/>
  <c r="H466" i="11"/>
  <c r="F466" i="11"/>
  <c r="B466" i="11"/>
  <c r="BD466" i="11" s="1"/>
  <c r="R466" i="11"/>
  <c r="N466" i="11"/>
  <c r="L466" i="11"/>
  <c r="I466" i="11"/>
  <c r="G466" i="11"/>
  <c r="AU466" i="11" s="1"/>
  <c r="AV466" i="11" s="1"/>
  <c r="E466" i="11"/>
  <c r="BC466" i="11" s="1"/>
  <c r="AX465" i="11" l="1"/>
  <c r="AE466" i="11"/>
  <c r="M466" i="11"/>
  <c r="K466" i="11"/>
  <c r="AW466" i="11"/>
  <c r="AX466" i="11" s="1"/>
  <c r="C466" i="11"/>
  <c r="AZ466" i="11"/>
  <c r="S466" i="11"/>
  <c r="D466" i="11"/>
  <c r="AY466" i="11"/>
  <c r="BA466" i="11" s="1"/>
  <c r="Y466" i="11"/>
  <c r="T466" i="11"/>
  <c r="P466" i="11"/>
  <c r="A468" i="11"/>
  <c r="R467" i="11"/>
  <c r="N467" i="11"/>
  <c r="L467" i="11"/>
  <c r="I467" i="11"/>
  <c r="G467" i="11"/>
  <c r="AU467" i="11" s="1"/>
  <c r="AV467" i="11" s="1"/>
  <c r="E467" i="11"/>
  <c r="Q467" i="11"/>
  <c r="O467" i="11"/>
  <c r="H467" i="11"/>
  <c r="F467" i="11"/>
  <c r="B467" i="11"/>
  <c r="BD467" i="11" s="1"/>
  <c r="AZ467" i="11" l="1"/>
  <c r="T467" i="11"/>
  <c r="P467" i="11"/>
  <c r="AY467" i="11"/>
  <c r="BA467" i="11" s="1"/>
  <c r="Y467" i="11"/>
  <c r="S467" i="11"/>
  <c r="D467" i="11"/>
  <c r="BC467" i="11"/>
  <c r="AE467" i="11"/>
  <c r="C467" i="11"/>
  <c r="AW467" i="11"/>
  <c r="AX467" i="11" s="1"/>
  <c r="M467" i="11"/>
  <c r="K467" i="11"/>
  <c r="A469" i="11"/>
  <c r="R468" i="11"/>
  <c r="N468" i="11"/>
  <c r="L468" i="11"/>
  <c r="V457" i="11" s="1"/>
  <c r="I468" i="11"/>
  <c r="G468" i="11"/>
  <c r="AU468" i="11" s="1"/>
  <c r="AV468" i="11" s="1"/>
  <c r="E468" i="11"/>
  <c r="Q468" i="11"/>
  <c r="O468" i="11"/>
  <c r="H468" i="11"/>
  <c r="F468" i="11"/>
  <c r="B468" i="11"/>
  <c r="BD468" i="11" s="1"/>
  <c r="AZ468" i="11" l="1"/>
  <c r="T468" i="11"/>
  <c r="P468" i="11"/>
  <c r="AY468" i="11"/>
  <c r="BA468" i="11" s="1"/>
  <c r="Y468" i="11"/>
  <c r="S468" i="11"/>
  <c r="D468" i="11"/>
  <c r="BC468" i="11"/>
  <c r="AE468" i="11"/>
  <c r="C468" i="11"/>
  <c r="AW468" i="11"/>
  <c r="AX468" i="11" s="1"/>
  <c r="M468" i="11"/>
  <c r="K468" i="11"/>
  <c r="A470" i="11"/>
  <c r="R469" i="11"/>
  <c r="N469" i="11"/>
  <c r="L469" i="11"/>
  <c r="I469" i="11"/>
  <c r="G469" i="11"/>
  <c r="AU469" i="11" s="1"/>
  <c r="AV469" i="11" s="1"/>
  <c r="E469" i="11"/>
  <c r="Q469" i="11"/>
  <c r="O469" i="11"/>
  <c r="H469" i="11"/>
  <c r="F469" i="11"/>
  <c r="B469" i="11"/>
  <c r="BD469" i="11" s="1"/>
  <c r="AZ469" i="11" l="1"/>
  <c r="T469" i="11"/>
  <c r="P469" i="11"/>
  <c r="AY469" i="11"/>
  <c r="BA469" i="11" s="1"/>
  <c r="S469" i="11"/>
  <c r="D469" i="11"/>
  <c r="BC469" i="11"/>
  <c r="C469" i="11"/>
  <c r="AW469" i="11"/>
  <c r="AX469" i="11" s="1"/>
  <c r="M469" i="11"/>
  <c r="K469" i="11"/>
  <c r="A471" i="11"/>
  <c r="R470" i="11"/>
  <c r="N470" i="11"/>
  <c r="L470" i="11"/>
  <c r="I470" i="11"/>
  <c r="G470" i="11"/>
  <c r="AU470" i="11" s="1"/>
  <c r="AV470" i="11" s="1"/>
  <c r="E470" i="11"/>
  <c r="Q470" i="11"/>
  <c r="O470" i="11"/>
  <c r="H470" i="11"/>
  <c r="F470" i="11"/>
  <c r="B470" i="11"/>
  <c r="BD470" i="11" s="1"/>
  <c r="AZ470" i="11" l="1"/>
  <c r="T470" i="11"/>
  <c r="P470" i="11"/>
  <c r="AY470" i="11"/>
  <c r="BA470" i="11" s="1"/>
  <c r="Y470" i="11"/>
  <c r="S470" i="11"/>
  <c r="D470" i="11"/>
  <c r="BC470" i="11"/>
  <c r="AE470" i="11"/>
  <c r="C470" i="11"/>
  <c r="AW470" i="11"/>
  <c r="AX470" i="11" s="1"/>
  <c r="M470" i="11"/>
  <c r="K470" i="11"/>
  <c r="A472" i="11"/>
  <c r="R471" i="11"/>
  <c r="N471" i="11"/>
  <c r="L471" i="11"/>
  <c r="I471" i="11"/>
  <c r="G471" i="11"/>
  <c r="AU471" i="11" s="1"/>
  <c r="AV471" i="11" s="1"/>
  <c r="E471" i="11"/>
  <c r="Q471" i="11"/>
  <c r="O471" i="11"/>
  <c r="H471" i="11"/>
  <c r="F471" i="11"/>
  <c r="B471" i="11"/>
  <c r="BD471" i="11" s="1"/>
  <c r="AZ471" i="11" l="1"/>
  <c r="T471" i="11"/>
  <c r="P471" i="11"/>
  <c r="AY471" i="11"/>
  <c r="BA471" i="11" s="1"/>
  <c r="Y471" i="11"/>
  <c r="S471" i="11"/>
  <c r="D471" i="11"/>
  <c r="Y469" i="11"/>
  <c r="BC471" i="11"/>
  <c r="AE471" i="11"/>
  <c r="C471" i="11"/>
  <c r="AE469" i="11"/>
  <c r="AW471" i="11"/>
  <c r="AX471" i="11" s="1"/>
  <c r="M471" i="11"/>
  <c r="K471" i="11"/>
  <c r="A473" i="11"/>
  <c r="R472" i="11"/>
  <c r="N472" i="11"/>
  <c r="L472" i="11"/>
  <c r="I472" i="11"/>
  <c r="G472" i="11"/>
  <c r="AU472" i="11" s="1"/>
  <c r="AV472" i="11" s="1"/>
  <c r="E472" i="11"/>
  <c r="Q472" i="11"/>
  <c r="O472" i="11"/>
  <c r="H472" i="11"/>
  <c r="F472" i="11"/>
  <c r="B472" i="11"/>
  <c r="BD472" i="11" s="1"/>
  <c r="AZ472" i="11" l="1"/>
  <c r="T472" i="11"/>
  <c r="P472" i="11"/>
  <c r="AY472" i="11"/>
  <c r="BA472" i="11" s="1"/>
  <c r="Y472" i="11"/>
  <c r="S472" i="11"/>
  <c r="D472" i="11"/>
  <c r="BC472" i="11"/>
  <c r="AE472" i="11"/>
  <c r="C472" i="11"/>
  <c r="AW472" i="11"/>
  <c r="AX472" i="11" s="1"/>
  <c r="M472" i="11"/>
  <c r="K472" i="11"/>
  <c r="A474" i="11"/>
  <c r="R473" i="11"/>
  <c r="N473" i="11"/>
  <c r="L473" i="11"/>
  <c r="I473" i="11"/>
  <c r="G473" i="11"/>
  <c r="AU473" i="11" s="1"/>
  <c r="AV473" i="11" s="1"/>
  <c r="E473" i="11"/>
  <c r="Q473" i="11"/>
  <c r="O473" i="11"/>
  <c r="H473" i="11"/>
  <c r="F473" i="11"/>
  <c r="B473" i="11"/>
  <c r="BD473" i="11" s="1"/>
  <c r="AZ473" i="11" l="1"/>
  <c r="T473" i="11"/>
  <c r="P473" i="11"/>
  <c r="AY473" i="11"/>
  <c r="BA473" i="11" s="1"/>
  <c r="Y473" i="11"/>
  <c r="S473" i="11"/>
  <c r="D473" i="11"/>
  <c r="BC473" i="11"/>
  <c r="AE473" i="11"/>
  <c r="C473" i="11"/>
  <c r="AW473" i="11"/>
  <c r="AX473" i="11" s="1"/>
  <c r="M473" i="11"/>
  <c r="K473" i="11"/>
  <c r="A475" i="11"/>
  <c r="R474" i="11"/>
  <c r="N474" i="11"/>
  <c r="L474" i="11"/>
  <c r="I474" i="11"/>
  <c r="G474" i="11"/>
  <c r="AU474" i="11" s="1"/>
  <c r="AV474" i="11" s="1"/>
  <c r="E474" i="11"/>
  <c r="Q474" i="11"/>
  <c r="O474" i="11"/>
  <c r="H474" i="11"/>
  <c r="F474" i="11"/>
  <c r="B474" i="11"/>
  <c r="BD474" i="11" s="1"/>
  <c r="AZ474" i="11" l="1"/>
  <c r="T474" i="11"/>
  <c r="P474" i="11"/>
  <c r="AY474" i="11"/>
  <c r="BA474" i="11" s="1"/>
  <c r="Y474" i="11"/>
  <c r="S474" i="11"/>
  <c r="D474" i="11"/>
  <c r="BC474" i="11"/>
  <c r="AE474" i="11"/>
  <c r="C474" i="11"/>
  <c r="AW474" i="11"/>
  <c r="AX474" i="11" s="1"/>
  <c r="M474" i="11"/>
  <c r="K474" i="11"/>
  <c r="A476" i="11"/>
  <c r="R475" i="11"/>
  <c r="N475" i="11"/>
  <c r="L475" i="11"/>
  <c r="I475" i="11"/>
  <c r="G475" i="11"/>
  <c r="AU475" i="11" s="1"/>
  <c r="E475" i="11"/>
  <c r="Q475" i="11"/>
  <c r="O475" i="11"/>
  <c r="H475" i="11"/>
  <c r="F475" i="11"/>
  <c r="B475" i="11"/>
  <c r="BD475" i="11" s="1"/>
  <c r="BC475" i="11" l="1"/>
  <c r="AE475" i="11"/>
  <c r="C475" i="11"/>
  <c r="M475" i="11"/>
  <c r="K475" i="11"/>
  <c r="AZ475" i="11"/>
  <c r="T475" i="11"/>
  <c r="P475" i="11"/>
  <c r="Y475" i="11"/>
  <c r="S475" i="11"/>
  <c r="D475" i="11"/>
  <c r="AV475" i="11"/>
  <c r="AW475" i="11" s="1"/>
  <c r="AX475" i="11" s="1"/>
  <c r="A477" i="11"/>
  <c r="R476" i="11"/>
  <c r="N476" i="11"/>
  <c r="L476" i="11"/>
  <c r="V455" i="11" s="1"/>
  <c r="W455" i="11" s="1"/>
  <c r="U456" i="11" s="1"/>
  <c r="W456" i="11" s="1"/>
  <c r="U457" i="11" s="1"/>
  <c r="W457" i="11" s="1"/>
  <c r="U458" i="11" s="1"/>
  <c r="W458" i="11" s="1"/>
  <c r="U459" i="11" s="1"/>
  <c r="W459" i="11" s="1"/>
  <c r="U460" i="11" s="1"/>
  <c r="W460" i="11" s="1"/>
  <c r="U461" i="11" s="1"/>
  <c r="W461" i="11" s="1"/>
  <c r="U462" i="11" s="1"/>
  <c r="I476" i="11"/>
  <c r="G476" i="11"/>
  <c r="AU476" i="11" s="1"/>
  <c r="E476" i="11"/>
  <c r="Q476" i="11"/>
  <c r="O476" i="11"/>
  <c r="H476" i="11"/>
  <c r="F476" i="11"/>
  <c r="B476" i="11"/>
  <c r="BD476" i="11" s="1"/>
  <c r="BC476" i="11" l="1"/>
  <c r="AZ476" i="11"/>
  <c r="T476" i="11"/>
  <c r="P476" i="11"/>
  <c r="Y476" i="11"/>
  <c r="S476" i="11"/>
  <c r="D476" i="11"/>
  <c r="AV476" i="11"/>
  <c r="AY476" i="11" s="1"/>
  <c r="BA476" i="11" s="1"/>
  <c r="AY475" i="11"/>
  <c r="BA475" i="11" s="1"/>
  <c r="AE476" i="11"/>
  <c r="C476" i="11"/>
  <c r="AW476" i="11"/>
  <c r="AX476" i="11" s="1"/>
  <c r="M476" i="11"/>
  <c r="K476" i="11"/>
  <c r="A478" i="11"/>
  <c r="R477" i="11"/>
  <c r="N477" i="11"/>
  <c r="L477" i="11"/>
  <c r="I477" i="11"/>
  <c r="G477" i="11"/>
  <c r="AU477" i="11" s="1"/>
  <c r="AV477" i="11" s="1"/>
  <c r="E477" i="11"/>
  <c r="Q477" i="11"/>
  <c r="O477" i="11"/>
  <c r="H477" i="11"/>
  <c r="F477" i="11"/>
  <c r="B477" i="11"/>
  <c r="BD477" i="11" s="1"/>
  <c r="AZ477" i="11" l="1"/>
  <c r="T477" i="11"/>
  <c r="P477" i="11"/>
  <c r="AY477" i="11"/>
  <c r="BA477" i="11" s="1"/>
  <c r="Y477" i="11"/>
  <c r="S477" i="11"/>
  <c r="D477" i="11"/>
  <c r="V462" i="11"/>
  <c r="W462" i="11" s="1"/>
  <c r="U463" i="11" s="1"/>
  <c r="W463" i="11" s="1"/>
  <c r="U464" i="11" s="1"/>
  <c r="W464" i="11" s="1"/>
  <c r="U465" i="11" s="1"/>
  <c r="W465" i="11" s="1"/>
  <c r="U466" i="11" s="1"/>
  <c r="W466" i="11" s="1"/>
  <c r="U467" i="11" s="1"/>
  <c r="W467" i="11" s="1"/>
  <c r="U468" i="11" s="1"/>
  <c r="W468" i="11" s="1"/>
  <c r="U469" i="11" s="1"/>
  <c r="W469" i="11" s="1"/>
  <c r="U470" i="11" s="1"/>
  <c r="W470" i="11" s="1"/>
  <c r="U471" i="11" s="1"/>
  <c r="W471" i="11" s="1"/>
  <c r="U472" i="11" s="1"/>
  <c r="W472" i="11" s="1"/>
  <c r="U473" i="11" s="1"/>
  <c r="W473" i="11" s="1"/>
  <c r="U474" i="11" s="1"/>
  <c r="W474" i="11" s="1"/>
  <c r="U475" i="11" s="1"/>
  <c r="W475" i="11" s="1"/>
  <c r="U476" i="11" s="1"/>
  <c r="W476" i="11" s="1"/>
  <c r="U477" i="11" s="1"/>
  <c r="W477" i="11" s="1"/>
  <c r="U478" i="11" s="1"/>
  <c r="V466" i="11"/>
  <c r="BC477" i="11"/>
  <c r="AE477" i="11"/>
  <c r="C477" i="11"/>
  <c r="AW477" i="11"/>
  <c r="AX477" i="11" s="1"/>
  <c r="M477" i="11"/>
  <c r="K477" i="11"/>
  <c r="A479" i="11"/>
  <c r="R478" i="11"/>
  <c r="N478" i="11"/>
  <c r="L478" i="11"/>
  <c r="I478" i="11"/>
  <c r="G478" i="11"/>
  <c r="AU478" i="11" s="1"/>
  <c r="AV478" i="11" s="1"/>
  <c r="E478" i="11"/>
  <c r="Q478" i="11"/>
  <c r="O478" i="11"/>
  <c r="H478" i="11"/>
  <c r="F478" i="11"/>
  <c r="B478" i="11"/>
  <c r="BD478" i="11" s="1"/>
  <c r="AZ478" i="11" l="1"/>
  <c r="T478" i="11"/>
  <c r="P478" i="11"/>
  <c r="AY478" i="11"/>
  <c r="BA478" i="11" s="1"/>
  <c r="Y478" i="11"/>
  <c r="S478" i="11"/>
  <c r="D478" i="11"/>
  <c r="BC478" i="11"/>
  <c r="AE478" i="11"/>
  <c r="C478" i="11"/>
  <c r="AW478" i="11"/>
  <c r="AX478" i="11" s="1"/>
  <c r="M478" i="11"/>
  <c r="K478" i="11"/>
  <c r="A480" i="11"/>
  <c r="R479" i="11"/>
  <c r="N479" i="11"/>
  <c r="L479" i="11"/>
  <c r="I479" i="11"/>
  <c r="G479" i="11"/>
  <c r="AU479" i="11" s="1"/>
  <c r="AV479" i="11" s="1"/>
  <c r="E479" i="11"/>
  <c r="Q479" i="11"/>
  <c r="O479" i="11"/>
  <c r="H479" i="11"/>
  <c r="F479" i="11"/>
  <c r="B479" i="11"/>
  <c r="BD479" i="11" s="1"/>
  <c r="W478" i="11"/>
  <c r="U479" i="11" s="1"/>
  <c r="AZ479" i="11" l="1"/>
  <c r="T479" i="11"/>
  <c r="W479" i="11" s="1"/>
  <c r="U480" i="11" s="1"/>
  <c r="P479" i="11"/>
  <c r="AY479" i="11"/>
  <c r="BA479" i="11" s="1"/>
  <c r="S479" i="11"/>
  <c r="D479" i="11"/>
  <c r="BC479" i="11"/>
  <c r="C479" i="11"/>
  <c r="AW479" i="11"/>
  <c r="AX479" i="11" s="1"/>
  <c r="M479" i="11"/>
  <c r="K479" i="11"/>
  <c r="A481" i="11"/>
  <c r="R480" i="11"/>
  <c r="N480" i="11"/>
  <c r="L480" i="11"/>
  <c r="I480" i="11"/>
  <c r="G480" i="11"/>
  <c r="AU480" i="11" s="1"/>
  <c r="AV480" i="11" s="1"/>
  <c r="E480" i="11"/>
  <c r="Q480" i="11"/>
  <c r="O480" i="11"/>
  <c r="H480" i="11"/>
  <c r="F480" i="11"/>
  <c r="B480" i="11"/>
  <c r="BD480" i="11" s="1"/>
  <c r="AZ480" i="11" l="1"/>
  <c r="T480" i="11"/>
  <c r="W480" i="11" s="1"/>
  <c r="U481" i="11" s="1"/>
  <c r="P480" i="11"/>
  <c r="AY480" i="11"/>
  <c r="BA480" i="11" s="1"/>
  <c r="Y480" i="11"/>
  <c r="S480" i="11"/>
  <c r="D480" i="11"/>
  <c r="BC480" i="11"/>
  <c r="AE480" i="11"/>
  <c r="C480" i="11"/>
  <c r="AW480" i="11"/>
  <c r="AX480" i="11" s="1"/>
  <c r="M480" i="11"/>
  <c r="K480" i="11"/>
  <c r="A482" i="11"/>
  <c r="R481" i="11"/>
  <c r="N481" i="11"/>
  <c r="L481" i="11"/>
  <c r="V482" i="11" s="1"/>
  <c r="I481" i="11"/>
  <c r="G481" i="11"/>
  <c r="AU481" i="11" s="1"/>
  <c r="AV481" i="11" s="1"/>
  <c r="E481" i="11"/>
  <c r="Q481" i="11"/>
  <c r="O481" i="11"/>
  <c r="H481" i="11"/>
  <c r="F481" i="11"/>
  <c r="B481" i="11"/>
  <c r="BD481" i="11" s="1"/>
  <c r="AZ481" i="11" l="1"/>
  <c r="T481" i="11"/>
  <c r="W481" i="11" s="1"/>
  <c r="U482" i="11" s="1"/>
  <c r="P481" i="11"/>
  <c r="AY481" i="11"/>
  <c r="BA481" i="11" s="1"/>
  <c r="Y481" i="11"/>
  <c r="S481" i="11"/>
  <c r="D481" i="11"/>
  <c r="Y479" i="11"/>
  <c r="BC481" i="11"/>
  <c r="AE481" i="11"/>
  <c r="C481" i="11"/>
  <c r="AE479" i="11"/>
  <c r="AW481" i="11"/>
  <c r="AX481" i="11" s="1"/>
  <c r="M481" i="11"/>
  <c r="K481" i="11"/>
  <c r="R482" i="11"/>
  <c r="N482" i="11"/>
  <c r="L482" i="11"/>
  <c r="I482" i="11"/>
  <c r="G482" i="11"/>
  <c r="AU482" i="11" s="1"/>
  <c r="E482" i="11"/>
  <c r="A483" i="11"/>
  <c r="Q482" i="11"/>
  <c r="O482" i="11"/>
  <c r="H482" i="11"/>
  <c r="F482" i="11"/>
  <c r="B482" i="11"/>
  <c r="BD482" i="11" s="1"/>
  <c r="Y482" i="11" l="1"/>
  <c r="T482" i="11"/>
  <c r="W482" i="11" s="1"/>
  <c r="U483" i="11" s="1"/>
  <c r="P482" i="11"/>
  <c r="AZ482" i="11"/>
  <c r="S482" i="11"/>
  <c r="D482" i="11"/>
  <c r="BC482" i="11"/>
  <c r="C482" i="11"/>
  <c r="AE482" i="11"/>
  <c r="M482" i="11"/>
  <c r="K482" i="11"/>
  <c r="Q483" i="11"/>
  <c r="O483" i="11"/>
  <c r="H483" i="11"/>
  <c r="F483" i="11"/>
  <c r="B483" i="11"/>
  <c r="BD483" i="11" s="1"/>
  <c r="A484" i="11"/>
  <c r="R483" i="11"/>
  <c r="N483" i="11"/>
  <c r="L483" i="11"/>
  <c r="I483" i="11"/>
  <c r="G483" i="11"/>
  <c r="AU483" i="11" s="1"/>
  <c r="E483" i="11"/>
  <c r="BC483" i="11" s="1"/>
  <c r="AV482" i="11"/>
  <c r="AY482" i="11" s="1"/>
  <c r="BA482" i="11" s="1"/>
  <c r="AW482" i="11" l="1"/>
  <c r="AX482" i="11" s="1"/>
  <c r="M483" i="11"/>
  <c r="K483" i="11"/>
  <c r="AE483" i="11"/>
  <c r="C483" i="11"/>
  <c r="Q484" i="11"/>
  <c r="O484" i="11"/>
  <c r="H484" i="11"/>
  <c r="F484" i="11"/>
  <c r="B484" i="11"/>
  <c r="BD484" i="11" s="1"/>
  <c r="A485" i="11"/>
  <c r="R484" i="11"/>
  <c r="N484" i="11"/>
  <c r="L484" i="11"/>
  <c r="I484" i="11"/>
  <c r="G484" i="11"/>
  <c r="AU484" i="11" s="1"/>
  <c r="E484" i="11"/>
  <c r="BC484" i="11" s="1"/>
  <c r="AV483" i="11"/>
  <c r="AW483" i="11" s="1"/>
  <c r="AY483" i="11"/>
  <c r="BA483" i="11" s="1"/>
  <c r="Y483" i="11"/>
  <c r="S483" i="11"/>
  <c r="D483" i="11"/>
  <c r="AZ483" i="11"/>
  <c r="T483" i="11"/>
  <c r="W483" i="11" s="1"/>
  <c r="U484" i="11" s="1"/>
  <c r="P483" i="11"/>
  <c r="AX483" i="11" l="1"/>
  <c r="AV484" i="11"/>
  <c r="AW484" i="11"/>
  <c r="AX484" i="11" s="1"/>
  <c r="M484" i="11"/>
  <c r="K484" i="11"/>
  <c r="AE484" i="11"/>
  <c r="C484" i="11"/>
  <c r="Q485" i="11"/>
  <c r="O485" i="11"/>
  <c r="H485" i="11"/>
  <c r="F485" i="11"/>
  <c r="B485" i="11"/>
  <c r="BD485" i="11" s="1"/>
  <c r="A486" i="11"/>
  <c r="R485" i="11"/>
  <c r="N485" i="11"/>
  <c r="L485" i="11"/>
  <c r="I485" i="11"/>
  <c r="G485" i="11"/>
  <c r="AU485" i="11" s="1"/>
  <c r="E485" i="11"/>
  <c r="BC485" i="11" s="1"/>
  <c r="AY484" i="11"/>
  <c r="BA484" i="11" s="1"/>
  <c r="Y484" i="11"/>
  <c r="S484" i="11"/>
  <c r="D484" i="11"/>
  <c r="AZ484" i="11"/>
  <c r="T484" i="11"/>
  <c r="W484" i="11" s="1"/>
  <c r="U485" i="11" s="1"/>
  <c r="P484" i="11"/>
  <c r="M485" i="11" l="1"/>
  <c r="K485" i="11"/>
  <c r="AE485" i="11"/>
  <c r="C485" i="11"/>
  <c r="Q486" i="11"/>
  <c r="O486" i="11"/>
  <c r="H486" i="11"/>
  <c r="F486" i="11"/>
  <c r="B486" i="11"/>
  <c r="BD486" i="11" s="1"/>
  <c r="A487" i="11"/>
  <c r="R486" i="11"/>
  <c r="N486" i="11"/>
  <c r="L486" i="11"/>
  <c r="I486" i="11"/>
  <c r="G486" i="11"/>
  <c r="AU486" i="11" s="1"/>
  <c r="AV486" i="11" s="1"/>
  <c r="E486" i="11"/>
  <c r="BC486" i="11" s="1"/>
  <c r="AV485" i="11"/>
  <c r="AW485" i="11" s="1"/>
  <c r="AX485" i="11" s="1"/>
  <c r="Y485" i="11"/>
  <c r="S485" i="11"/>
  <c r="D485" i="11"/>
  <c r="AZ485" i="11"/>
  <c r="T485" i="11"/>
  <c r="W485" i="11" s="1"/>
  <c r="U486" i="11" s="1"/>
  <c r="P485" i="11"/>
  <c r="AY485" i="11" l="1"/>
  <c r="BA485" i="11" s="1"/>
  <c r="AW486" i="11"/>
  <c r="M486" i="11"/>
  <c r="K486" i="11"/>
  <c r="AE486" i="11"/>
  <c r="C486" i="11"/>
  <c r="Q487" i="11"/>
  <c r="O487" i="11"/>
  <c r="H487" i="11"/>
  <c r="F487" i="11"/>
  <c r="B487" i="11"/>
  <c r="BD487" i="11" s="1"/>
  <c r="A488" i="11"/>
  <c r="R487" i="11"/>
  <c r="N487" i="11"/>
  <c r="L487" i="11"/>
  <c r="I487" i="11"/>
  <c r="G487" i="11"/>
  <c r="AU487" i="11" s="1"/>
  <c r="AV487" i="11" s="1"/>
  <c r="E487" i="11"/>
  <c r="AY486" i="11"/>
  <c r="BA486" i="11" s="1"/>
  <c r="Y486" i="11"/>
  <c r="S486" i="11"/>
  <c r="D486" i="11"/>
  <c r="AZ486" i="11"/>
  <c r="T486" i="11"/>
  <c r="W486" i="11" s="1"/>
  <c r="U487" i="11" s="1"/>
  <c r="P486" i="11"/>
  <c r="AY487" i="11" l="1"/>
  <c r="BA487" i="11" s="1"/>
  <c r="Y487" i="11"/>
  <c r="S487" i="11"/>
  <c r="D487" i="11"/>
  <c r="AZ487" i="11"/>
  <c r="T487" i="11"/>
  <c r="W487" i="11" s="1"/>
  <c r="U488" i="11" s="1"/>
  <c r="P487" i="11"/>
  <c r="BC487" i="11"/>
  <c r="AW487" i="11"/>
  <c r="M487" i="11"/>
  <c r="K487" i="11"/>
  <c r="AE487" i="11"/>
  <c r="C487" i="11"/>
  <c r="Q488" i="11"/>
  <c r="O488" i="11"/>
  <c r="H488" i="11"/>
  <c r="F488" i="11"/>
  <c r="B488" i="11"/>
  <c r="BD488" i="11" s="1"/>
  <c r="A489" i="11"/>
  <c r="R488" i="11"/>
  <c r="N488" i="11"/>
  <c r="L488" i="11"/>
  <c r="I488" i="11"/>
  <c r="G488" i="11"/>
  <c r="AU488" i="11" s="1"/>
  <c r="E488" i="11"/>
  <c r="BC488" i="11" s="1"/>
  <c r="AX486" i="11"/>
  <c r="M488" i="11" l="1"/>
  <c r="K488" i="11"/>
  <c r="AE488" i="11"/>
  <c r="C488" i="11"/>
  <c r="Q489" i="11"/>
  <c r="O489" i="11"/>
  <c r="H489" i="11"/>
  <c r="F489" i="11"/>
  <c r="B489" i="11"/>
  <c r="BD489" i="11" s="1"/>
  <c r="A490" i="11"/>
  <c r="R489" i="11"/>
  <c r="N489" i="11"/>
  <c r="L489" i="11"/>
  <c r="I489" i="11"/>
  <c r="G489" i="11"/>
  <c r="AU489" i="11" s="1"/>
  <c r="E489" i="11"/>
  <c r="BC489" i="11" s="1"/>
  <c r="AX487" i="11"/>
  <c r="AV488" i="11"/>
  <c r="AW488" i="11" s="1"/>
  <c r="AY488" i="11"/>
  <c r="BA488" i="11" s="1"/>
  <c r="Y488" i="11"/>
  <c r="S488" i="11"/>
  <c r="D488" i="11"/>
  <c r="AZ488" i="11"/>
  <c r="T488" i="11"/>
  <c r="W488" i="11" s="1"/>
  <c r="U489" i="11" s="1"/>
  <c r="P488" i="11"/>
  <c r="AV489" i="11" l="1"/>
  <c r="AX488" i="11"/>
  <c r="AW489" i="11"/>
  <c r="M489" i="11"/>
  <c r="K489" i="11"/>
  <c r="C489" i="11"/>
  <c r="Q490" i="11"/>
  <c r="O490" i="11"/>
  <c r="H490" i="11"/>
  <c r="F490" i="11"/>
  <c r="B490" i="11"/>
  <c r="BD490" i="11" s="1"/>
  <c r="A491" i="11"/>
  <c r="R490" i="11"/>
  <c r="N490" i="11"/>
  <c r="L490" i="11"/>
  <c r="I490" i="11"/>
  <c r="G490" i="11"/>
  <c r="AU490" i="11" s="1"/>
  <c r="E490" i="11"/>
  <c r="AY489" i="11"/>
  <c r="BA489" i="11" s="1"/>
  <c r="S489" i="11"/>
  <c r="D489" i="11"/>
  <c r="AZ489" i="11"/>
  <c r="T489" i="11"/>
  <c r="W489" i="11" s="1"/>
  <c r="U490" i="11" s="1"/>
  <c r="P489" i="11"/>
  <c r="AV490" i="11" l="1"/>
  <c r="AX489" i="11"/>
  <c r="AY490" i="11"/>
  <c r="BA490" i="11" s="1"/>
  <c r="Y490" i="11"/>
  <c r="S490" i="11"/>
  <c r="D490" i="11"/>
  <c r="AZ490" i="11"/>
  <c r="T490" i="11"/>
  <c r="W490" i="11" s="1"/>
  <c r="U491" i="11" s="1"/>
  <c r="P490" i="11"/>
  <c r="BC490" i="11"/>
  <c r="AW490" i="11"/>
  <c r="M490" i="11"/>
  <c r="K490" i="11"/>
  <c r="AE490" i="11"/>
  <c r="C490" i="11"/>
  <c r="Q491" i="11"/>
  <c r="O491" i="11"/>
  <c r="H491" i="11"/>
  <c r="F491" i="11"/>
  <c r="B491" i="11"/>
  <c r="BD491" i="11" s="1"/>
  <c r="A492" i="11"/>
  <c r="R491" i="11"/>
  <c r="N491" i="11"/>
  <c r="L491" i="11"/>
  <c r="I491" i="11"/>
  <c r="G491" i="11"/>
  <c r="AU491" i="11" s="1"/>
  <c r="E491" i="11"/>
  <c r="BC491" i="11" l="1"/>
  <c r="AX490" i="11"/>
  <c r="M491" i="11"/>
  <c r="K491" i="11"/>
  <c r="AE491" i="11"/>
  <c r="C491" i="11"/>
  <c r="AE489" i="11"/>
  <c r="Q492" i="11"/>
  <c r="O492" i="11"/>
  <c r="H492" i="11"/>
  <c r="F492" i="11"/>
  <c r="B492" i="11"/>
  <c r="BD492" i="11" s="1"/>
  <c r="A493" i="11"/>
  <c r="R492" i="11"/>
  <c r="N492" i="11"/>
  <c r="L492" i="11"/>
  <c r="I492" i="11"/>
  <c r="G492" i="11"/>
  <c r="AU492" i="11" s="1"/>
  <c r="AV492" i="11" s="1"/>
  <c r="E492" i="11"/>
  <c r="AV491" i="11"/>
  <c r="AY491" i="11" s="1"/>
  <c r="BA491" i="11" s="1"/>
  <c r="Y491" i="11"/>
  <c r="S491" i="11"/>
  <c r="D491" i="11"/>
  <c r="Y489" i="11"/>
  <c r="AZ491" i="11"/>
  <c r="T491" i="11"/>
  <c r="W491" i="11" s="1"/>
  <c r="U492" i="11" s="1"/>
  <c r="P491" i="11"/>
  <c r="AY492" i="11" l="1"/>
  <c r="BA492" i="11" s="1"/>
  <c r="Y492" i="11"/>
  <c r="S492" i="11"/>
  <c r="D492" i="11"/>
  <c r="AZ492" i="11"/>
  <c r="T492" i="11"/>
  <c r="W492" i="11" s="1"/>
  <c r="U493" i="11" s="1"/>
  <c r="P492" i="11"/>
  <c r="AW491" i="11"/>
  <c r="AX491" i="11" s="1"/>
  <c r="BC492" i="11"/>
  <c r="AW492" i="11"/>
  <c r="M492" i="11"/>
  <c r="K492" i="11"/>
  <c r="AE492" i="11"/>
  <c r="C492" i="11"/>
  <c r="Q493" i="11"/>
  <c r="O493" i="11"/>
  <c r="H493" i="11"/>
  <c r="F493" i="11"/>
  <c r="B493" i="11"/>
  <c r="BD493" i="11" s="1"/>
  <c r="A494" i="11"/>
  <c r="R493" i="11"/>
  <c r="N493" i="11"/>
  <c r="L493" i="11"/>
  <c r="I493" i="11"/>
  <c r="G493" i="11"/>
  <c r="AU493" i="11" s="1"/>
  <c r="E493" i="11"/>
  <c r="BC493" i="11" s="1"/>
  <c r="AX492" i="11" l="1"/>
  <c r="AV493" i="11"/>
  <c r="AY493" i="11" s="1"/>
  <c r="BA493" i="11" s="1"/>
  <c r="Y493" i="11"/>
  <c r="S493" i="11"/>
  <c r="D493" i="11"/>
  <c r="AZ493" i="11"/>
  <c r="T493" i="11"/>
  <c r="W493" i="11" s="1"/>
  <c r="U494" i="11" s="1"/>
  <c r="P493" i="11"/>
  <c r="AW493" i="11"/>
  <c r="AX493" i="11" s="1"/>
  <c r="M493" i="11"/>
  <c r="K493" i="11"/>
  <c r="AE493" i="11"/>
  <c r="C493" i="11"/>
  <c r="Q494" i="11"/>
  <c r="O494" i="11"/>
  <c r="H494" i="11"/>
  <c r="F494" i="11"/>
  <c r="B494" i="11"/>
  <c r="BD494" i="11" s="1"/>
  <c r="A495" i="11"/>
  <c r="R494" i="11"/>
  <c r="N494" i="11"/>
  <c r="L494" i="11"/>
  <c r="I494" i="11"/>
  <c r="G494" i="11"/>
  <c r="AU494" i="11" s="1"/>
  <c r="E494" i="11"/>
  <c r="BC494" i="11" s="1"/>
  <c r="Q495" i="11" l="1"/>
  <c r="O495" i="11"/>
  <c r="H495" i="11"/>
  <c r="F495" i="11"/>
  <c r="B495" i="11"/>
  <c r="BD495" i="11" s="1"/>
  <c r="A496" i="11"/>
  <c r="R495" i="11"/>
  <c r="N495" i="11"/>
  <c r="L495" i="11"/>
  <c r="I495" i="11"/>
  <c r="G495" i="11"/>
  <c r="AU495" i="11" s="1"/>
  <c r="AV495" i="11" s="1"/>
  <c r="E495" i="11"/>
  <c r="BC495" i="11" s="1"/>
  <c r="M494" i="11"/>
  <c r="K494" i="11"/>
  <c r="AE494" i="11"/>
  <c r="C494" i="11"/>
  <c r="AV494" i="11"/>
  <c r="AW494" i="11" s="1"/>
  <c r="AX494" i="11" s="1"/>
  <c r="AY494" i="11"/>
  <c r="BA494" i="11" s="1"/>
  <c r="Y494" i="11"/>
  <c r="S494" i="11"/>
  <c r="D494" i="11"/>
  <c r="AZ494" i="11"/>
  <c r="T494" i="11"/>
  <c r="W494" i="11" s="1"/>
  <c r="U495" i="11" s="1"/>
  <c r="P494" i="11"/>
  <c r="AY495" i="11" l="1"/>
  <c r="BA495" i="11" s="1"/>
  <c r="Y495" i="11"/>
  <c r="S495" i="11"/>
  <c r="D495" i="11"/>
  <c r="AZ495" i="11"/>
  <c r="T495" i="11"/>
  <c r="W495" i="11" s="1"/>
  <c r="U496" i="11" s="1"/>
  <c r="P495" i="11"/>
  <c r="AW495" i="11"/>
  <c r="AX495" i="11" s="1"/>
  <c r="M495" i="11"/>
  <c r="K495" i="11"/>
  <c r="AE495" i="11"/>
  <c r="C495" i="11"/>
  <c r="Q496" i="11"/>
  <c r="O496" i="11"/>
  <c r="H496" i="11"/>
  <c r="F496" i="11"/>
  <c r="B496" i="11"/>
  <c r="BD496" i="11" s="1"/>
  <c r="A497" i="11"/>
  <c r="R496" i="11"/>
  <c r="N496" i="11"/>
  <c r="L496" i="11"/>
  <c r="I496" i="11"/>
  <c r="G496" i="11"/>
  <c r="AU496" i="11" s="1"/>
  <c r="E496" i="11"/>
  <c r="BC496" i="11" s="1"/>
  <c r="M496" i="11" l="1"/>
  <c r="K496" i="11"/>
  <c r="AE496" i="11"/>
  <c r="C496" i="11"/>
  <c r="Q497" i="11"/>
  <c r="O497" i="11"/>
  <c r="H497" i="11"/>
  <c r="F497" i="11"/>
  <c r="B497" i="11"/>
  <c r="BD497" i="11" s="1"/>
  <c r="A498" i="11"/>
  <c r="R497" i="11"/>
  <c r="N497" i="11"/>
  <c r="L497" i="11"/>
  <c r="I497" i="11"/>
  <c r="G497" i="11"/>
  <c r="AU497" i="11" s="1"/>
  <c r="AV497" i="11" s="1"/>
  <c r="E497" i="11"/>
  <c r="BC497" i="11" s="1"/>
  <c r="AV496" i="11"/>
  <c r="AW496" i="11" s="1"/>
  <c r="AX496" i="11" s="1"/>
  <c r="Y496" i="11"/>
  <c r="S496" i="11"/>
  <c r="D496" i="11"/>
  <c r="AZ496" i="11"/>
  <c r="T496" i="11"/>
  <c r="W496" i="11" s="1"/>
  <c r="U497" i="11" s="1"/>
  <c r="P496" i="11"/>
  <c r="AY496" i="11" l="1"/>
  <c r="BA496" i="11" s="1"/>
  <c r="AW497" i="11"/>
  <c r="M497" i="11"/>
  <c r="K497" i="11"/>
  <c r="AE497" i="11"/>
  <c r="C497" i="11"/>
  <c r="Q498" i="11"/>
  <c r="O498" i="11"/>
  <c r="H498" i="11"/>
  <c r="F498" i="11"/>
  <c r="B498" i="11"/>
  <c r="BD498" i="11" s="1"/>
  <c r="A499" i="11"/>
  <c r="R498" i="11"/>
  <c r="N498" i="11"/>
  <c r="L498" i="11"/>
  <c r="I498" i="11"/>
  <c r="G498" i="11"/>
  <c r="AU498" i="11" s="1"/>
  <c r="AV498" i="11" s="1"/>
  <c r="E498" i="11"/>
  <c r="AY497" i="11"/>
  <c r="BA497" i="11" s="1"/>
  <c r="Y497" i="11"/>
  <c r="S497" i="11"/>
  <c r="D497" i="11"/>
  <c r="AZ497" i="11"/>
  <c r="T497" i="11"/>
  <c r="W497" i="11" s="1"/>
  <c r="U498" i="11" s="1"/>
  <c r="P497" i="11"/>
  <c r="AY498" i="11" l="1"/>
  <c r="BA498" i="11" s="1"/>
  <c r="Y498" i="11"/>
  <c r="S498" i="11"/>
  <c r="D498" i="11"/>
  <c r="AZ498" i="11"/>
  <c r="T498" i="11"/>
  <c r="W498" i="11" s="1"/>
  <c r="U499" i="11" s="1"/>
  <c r="P498" i="11"/>
  <c r="BC498" i="11"/>
  <c r="AW498" i="11"/>
  <c r="M498" i="11"/>
  <c r="K498" i="11"/>
  <c r="AE498" i="11"/>
  <c r="C498" i="11"/>
  <c r="Q499" i="11"/>
  <c r="O499" i="11"/>
  <c r="H499" i="11"/>
  <c r="F499" i="11"/>
  <c r="B499" i="11"/>
  <c r="BD499" i="11" s="1"/>
  <c r="A500" i="11"/>
  <c r="R499" i="11"/>
  <c r="N499" i="11"/>
  <c r="L499" i="11"/>
  <c r="I499" i="11"/>
  <c r="G499" i="11"/>
  <c r="AU499" i="11" s="1"/>
  <c r="E499" i="11"/>
  <c r="BC499" i="11" s="1"/>
  <c r="AX497" i="11"/>
  <c r="M499" i="11" l="1"/>
  <c r="K499" i="11"/>
  <c r="C499" i="11"/>
  <c r="Q500" i="11"/>
  <c r="O500" i="11"/>
  <c r="H500" i="11"/>
  <c r="F500" i="11"/>
  <c r="B500" i="11"/>
  <c r="BD500" i="11" s="1"/>
  <c r="A501" i="11"/>
  <c r="R500" i="11"/>
  <c r="N500" i="11"/>
  <c r="L500" i="11"/>
  <c r="I500" i="11"/>
  <c r="G500" i="11"/>
  <c r="AU500" i="11" s="1"/>
  <c r="E500" i="11"/>
  <c r="BC500" i="11" s="1"/>
  <c r="AX498" i="11"/>
  <c r="AV499" i="11"/>
  <c r="AW499" i="11" s="1"/>
  <c r="AY499" i="11"/>
  <c r="BA499" i="11" s="1"/>
  <c r="S499" i="11"/>
  <c r="D499" i="11"/>
  <c r="AZ499" i="11"/>
  <c r="T499" i="11"/>
  <c r="W499" i="11" s="1"/>
  <c r="U500" i="11" s="1"/>
  <c r="P499" i="11"/>
  <c r="AV500" i="11" l="1"/>
  <c r="AX499" i="11"/>
  <c r="AY500" i="11"/>
  <c r="BA500" i="11" s="1"/>
  <c r="Y500" i="11"/>
  <c r="S500" i="11"/>
  <c r="D500" i="11"/>
  <c r="AZ500" i="11"/>
  <c r="T500" i="11"/>
  <c r="W500" i="11" s="1"/>
  <c r="U501" i="11" s="1"/>
  <c r="P500" i="11"/>
  <c r="AW500" i="11"/>
  <c r="AX500" i="11" s="1"/>
  <c r="M500" i="11"/>
  <c r="K500" i="11"/>
  <c r="AE500" i="11"/>
  <c r="C500" i="11"/>
  <c r="Q501" i="11"/>
  <c r="O501" i="11"/>
  <c r="H501" i="11"/>
  <c r="F501" i="11"/>
  <c r="B501" i="11"/>
  <c r="BD501" i="11" s="1"/>
  <c r="A502" i="11"/>
  <c r="R501" i="11"/>
  <c r="N501" i="11"/>
  <c r="L501" i="11"/>
  <c r="I501" i="11"/>
  <c r="G501" i="11"/>
  <c r="AU501" i="11" s="1"/>
  <c r="E501" i="11"/>
  <c r="BC501" i="11" s="1"/>
  <c r="M501" i="11" l="1"/>
  <c r="K501" i="11"/>
  <c r="AE501" i="11"/>
  <c r="C501" i="11"/>
  <c r="AE499" i="11"/>
  <c r="A503" i="11"/>
  <c r="Q502" i="11"/>
  <c r="O502" i="11"/>
  <c r="H502" i="11"/>
  <c r="F502" i="11"/>
  <c r="B502" i="11"/>
  <c r="BD502" i="11" s="1"/>
  <c r="R502" i="11"/>
  <c r="N502" i="11"/>
  <c r="L502" i="11"/>
  <c r="I502" i="11"/>
  <c r="G502" i="11"/>
  <c r="AU502" i="11" s="1"/>
  <c r="AV502" i="11" s="1"/>
  <c r="E502" i="11"/>
  <c r="BC502" i="11" s="1"/>
  <c r="AV501" i="11"/>
  <c r="AY501" i="11" s="1"/>
  <c r="BA501" i="11" s="1"/>
  <c r="Y501" i="11"/>
  <c r="S501" i="11"/>
  <c r="D501" i="11"/>
  <c r="Y499" i="11"/>
  <c r="AZ501" i="11"/>
  <c r="T501" i="11"/>
  <c r="W501" i="11" s="1"/>
  <c r="U502" i="11" s="1"/>
  <c r="P501" i="11"/>
  <c r="A504" i="11" l="1"/>
  <c r="R503" i="11"/>
  <c r="N503" i="11"/>
  <c r="L503" i="11"/>
  <c r="I503" i="11"/>
  <c r="G503" i="11"/>
  <c r="AU503" i="11" s="1"/>
  <c r="E503" i="11"/>
  <c r="Q503" i="11"/>
  <c r="O503" i="11"/>
  <c r="H503" i="11"/>
  <c r="F503" i="11"/>
  <c r="B503" i="11"/>
  <c r="BD503" i="11" s="1"/>
  <c r="AW501" i="11"/>
  <c r="AX501" i="11" s="1"/>
  <c r="AE502" i="11"/>
  <c r="M502" i="11"/>
  <c r="K502" i="11"/>
  <c r="AW502" i="11"/>
  <c r="C502" i="11"/>
  <c r="AZ502" i="11"/>
  <c r="S502" i="11"/>
  <c r="D502" i="11"/>
  <c r="AY502" i="11"/>
  <c r="BA502" i="11" s="1"/>
  <c r="Y502" i="11"/>
  <c r="T502" i="11"/>
  <c r="P502" i="11"/>
  <c r="BC503" i="11" l="1"/>
  <c r="AE503" i="11"/>
  <c r="C503" i="11"/>
  <c r="M503" i="11"/>
  <c r="K503" i="11"/>
  <c r="A505" i="11"/>
  <c r="R504" i="11"/>
  <c r="N504" i="11"/>
  <c r="L504" i="11"/>
  <c r="I504" i="11"/>
  <c r="G504" i="11"/>
  <c r="AU504" i="11" s="1"/>
  <c r="E504" i="11"/>
  <c r="Q504" i="11"/>
  <c r="O504" i="11"/>
  <c r="H504" i="11"/>
  <c r="F504" i="11"/>
  <c r="B504" i="11"/>
  <c r="BD504" i="11" s="1"/>
  <c r="AX502" i="11"/>
  <c r="AZ503" i="11"/>
  <c r="T503" i="11"/>
  <c r="P503" i="11"/>
  <c r="Y503" i="11"/>
  <c r="S503" i="11"/>
  <c r="D503" i="11"/>
  <c r="AV503" i="11"/>
  <c r="AW503" i="11" s="1"/>
  <c r="V509" i="11"/>
  <c r="V502" i="11"/>
  <c r="W502" i="11" s="1"/>
  <c r="U503" i="11" s="1"/>
  <c r="BC504" i="11" l="1"/>
  <c r="W503" i="11"/>
  <c r="U504" i="11" s="1"/>
  <c r="AX503" i="11"/>
  <c r="AY503" i="11"/>
  <c r="BA503" i="11" s="1"/>
  <c r="AE504" i="11"/>
  <c r="C504" i="11"/>
  <c r="M504" i="11"/>
  <c r="K504" i="11"/>
  <c r="A506" i="11"/>
  <c r="R505" i="11"/>
  <c r="N505" i="11"/>
  <c r="L505" i="11"/>
  <c r="I505" i="11"/>
  <c r="G505" i="11"/>
  <c r="AU505" i="11" s="1"/>
  <c r="E505" i="11"/>
  <c r="BC505" i="11" s="1"/>
  <c r="Q505" i="11"/>
  <c r="O505" i="11"/>
  <c r="H505" i="11"/>
  <c r="F505" i="11"/>
  <c r="B505" i="11"/>
  <c r="BD505" i="11" s="1"/>
  <c r="AZ504" i="11"/>
  <c r="T504" i="11"/>
  <c r="W504" i="11" s="1"/>
  <c r="U505" i="11" s="1"/>
  <c r="P504" i="11"/>
  <c r="Y504" i="11"/>
  <c r="S504" i="11"/>
  <c r="D504" i="11"/>
  <c r="AV504" i="11"/>
  <c r="AW504" i="11" s="1"/>
  <c r="AX504" i="11" s="1"/>
  <c r="AE505" i="11" l="1"/>
  <c r="C505" i="11"/>
  <c r="M505" i="11"/>
  <c r="K505" i="11"/>
  <c r="A507" i="11"/>
  <c r="R506" i="11"/>
  <c r="N506" i="11"/>
  <c r="L506" i="11"/>
  <c r="I506" i="11"/>
  <c r="G506" i="11"/>
  <c r="AU506" i="11" s="1"/>
  <c r="AV506" i="11" s="1"/>
  <c r="E506" i="11"/>
  <c r="Q506" i="11"/>
  <c r="O506" i="11"/>
  <c r="H506" i="11"/>
  <c r="F506" i="11"/>
  <c r="B506" i="11"/>
  <c r="BD506" i="11" s="1"/>
  <c r="AY504" i="11"/>
  <c r="BA504" i="11" s="1"/>
  <c r="AZ505" i="11"/>
  <c r="T505" i="11"/>
  <c r="W505" i="11" s="1"/>
  <c r="U506" i="11" s="1"/>
  <c r="P505" i="11"/>
  <c r="Y505" i="11"/>
  <c r="S505" i="11"/>
  <c r="D505" i="11"/>
  <c r="AV505" i="11"/>
  <c r="AW505" i="11" s="1"/>
  <c r="AX505" i="11" s="1"/>
  <c r="AY505" i="11" l="1"/>
  <c r="BA505" i="11" s="1"/>
  <c r="AZ506" i="11"/>
  <c r="T506" i="11"/>
  <c r="W506" i="11" s="1"/>
  <c r="U507" i="11" s="1"/>
  <c r="P506" i="11"/>
  <c r="AY506" i="11"/>
  <c r="BA506" i="11" s="1"/>
  <c r="Y506" i="11"/>
  <c r="S506" i="11"/>
  <c r="D506" i="11"/>
  <c r="BC506" i="11"/>
  <c r="AE506" i="11"/>
  <c r="C506" i="11"/>
  <c r="AW506" i="11"/>
  <c r="AX506" i="11" s="1"/>
  <c r="M506" i="11"/>
  <c r="K506" i="11"/>
  <c r="A508" i="11"/>
  <c r="R507" i="11"/>
  <c r="N507" i="11"/>
  <c r="L507" i="11"/>
  <c r="I507" i="11"/>
  <c r="G507" i="11"/>
  <c r="AU507" i="11" s="1"/>
  <c r="E507" i="11"/>
  <c r="Q507" i="11"/>
  <c r="O507" i="11"/>
  <c r="H507" i="11"/>
  <c r="F507" i="11"/>
  <c r="B507" i="11"/>
  <c r="BD507" i="11" s="1"/>
  <c r="BC507" i="11" l="1"/>
  <c r="AE507" i="11"/>
  <c r="C507" i="11"/>
  <c r="M507" i="11"/>
  <c r="K507" i="11"/>
  <c r="A509" i="11"/>
  <c r="R508" i="11"/>
  <c r="N508" i="11"/>
  <c r="L508" i="11"/>
  <c r="I508" i="11"/>
  <c r="G508" i="11"/>
  <c r="AU508" i="11" s="1"/>
  <c r="E508" i="11"/>
  <c r="Q508" i="11"/>
  <c r="O508" i="11"/>
  <c r="H508" i="11"/>
  <c r="F508" i="11"/>
  <c r="B508" i="11"/>
  <c r="BD508" i="11" s="1"/>
  <c r="AZ507" i="11"/>
  <c r="T507" i="11"/>
  <c r="W507" i="11" s="1"/>
  <c r="U508" i="11" s="1"/>
  <c r="P507" i="11"/>
  <c r="Y507" i="11"/>
  <c r="S507" i="11"/>
  <c r="D507" i="11"/>
  <c r="AV507" i="11"/>
  <c r="AW507" i="11" s="1"/>
  <c r="AX507" i="11" s="1"/>
  <c r="AV508" i="11" l="1"/>
  <c r="AY507" i="11"/>
  <c r="BA507" i="11" s="1"/>
  <c r="AZ508" i="11"/>
  <c r="T508" i="11"/>
  <c r="W508" i="11" s="1"/>
  <c r="U509" i="11" s="1"/>
  <c r="P508" i="11"/>
  <c r="AY508" i="11"/>
  <c r="BA508" i="11" s="1"/>
  <c r="Y508" i="11"/>
  <c r="S508" i="11"/>
  <c r="D508" i="11"/>
  <c r="BC508" i="11"/>
  <c r="AE508" i="11"/>
  <c r="C508" i="11"/>
  <c r="AW508" i="11"/>
  <c r="M508" i="11"/>
  <c r="K508" i="11"/>
  <c r="R509" i="11"/>
  <c r="N509" i="11"/>
  <c r="L509" i="11"/>
  <c r="I509" i="11"/>
  <c r="G509" i="11"/>
  <c r="AU509" i="11" s="1"/>
  <c r="E509" i="11"/>
  <c r="A510" i="11"/>
  <c r="Q509" i="11"/>
  <c r="O509" i="11"/>
  <c r="H509" i="11"/>
  <c r="F509" i="11"/>
  <c r="B509" i="11"/>
  <c r="BD509" i="11" s="1"/>
  <c r="AV509" i="11" l="1"/>
  <c r="Q510" i="11"/>
  <c r="O510" i="11"/>
  <c r="H510" i="11"/>
  <c r="F510" i="11"/>
  <c r="B510" i="11"/>
  <c r="BD510" i="11" s="1"/>
  <c r="A511" i="11"/>
  <c r="R510" i="11"/>
  <c r="N510" i="11"/>
  <c r="L510" i="11"/>
  <c r="I510" i="11"/>
  <c r="G510" i="11"/>
  <c r="AU510" i="11" s="1"/>
  <c r="AV510" i="11" s="1"/>
  <c r="E510" i="11"/>
  <c r="BC510" i="11" s="1"/>
  <c r="AY509" i="11"/>
  <c r="BA509" i="11" s="1"/>
  <c r="T509" i="11"/>
  <c r="W509" i="11" s="1"/>
  <c r="U510" i="11" s="1"/>
  <c r="P509" i="11"/>
  <c r="AZ509" i="11"/>
  <c r="S509" i="11"/>
  <c r="D509" i="11"/>
  <c r="BC509" i="11"/>
  <c r="AW509" i="11"/>
  <c r="C509" i="11"/>
  <c r="M509" i="11"/>
  <c r="K509" i="11"/>
  <c r="AX508" i="11"/>
  <c r="AY510" i="11" l="1"/>
  <c r="BA510" i="11" s="1"/>
  <c r="Y510" i="11"/>
  <c r="S510" i="11"/>
  <c r="D510" i="11"/>
  <c r="AZ510" i="11"/>
  <c r="T510" i="11"/>
  <c r="W510" i="11" s="1"/>
  <c r="U511" i="11" s="1"/>
  <c r="P510" i="11"/>
  <c r="AX509" i="11"/>
  <c r="AW510" i="11"/>
  <c r="M510" i="11"/>
  <c r="K510" i="11"/>
  <c r="AE510" i="11"/>
  <c r="C510" i="11"/>
  <c r="Q511" i="11"/>
  <c r="O511" i="11"/>
  <c r="H511" i="11"/>
  <c r="F511" i="11"/>
  <c r="B511" i="11"/>
  <c r="BD511" i="11" s="1"/>
  <c r="A512" i="11"/>
  <c r="R511" i="11"/>
  <c r="N511" i="11"/>
  <c r="L511" i="11"/>
  <c r="I511" i="11"/>
  <c r="G511" i="11"/>
  <c r="AU511" i="11" s="1"/>
  <c r="AV511" i="11" s="1"/>
  <c r="E511" i="11"/>
  <c r="BC511" i="11" l="1"/>
  <c r="AW511" i="11"/>
  <c r="M511" i="11"/>
  <c r="K511" i="11"/>
  <c r="AE511" i="11"/>
  <c r="C511" i="11"/>
  <c r="AE509" i="11"/>
  <c r="Q512" i="11"/>
  <c r="O512" i="11"/>
  <c r="H512" i="11"/>
  <c r="F512" i="11"/>
  <c r="B512" i="11"/>
  <c r="BD512" i="11" s="1"/>
  <c r="A513" i="11"/>
  <c r="R512" i="11"/>
  <c r="N512" i="11"/>
  <c r="L512" i="11"/>
  <c r="I512" i="11"/>
  <c r="G512" i="11"/>
  <c r="AU512" i="11" s="1"/>
  <c r="AV512" i="11" s="1"/>
  <c r="E512" i="11"/>
  <c r="AX510" i="11"/>
  <c r="AY511" i="11"/>
  <c r="BA511" i="11" s="1"/>
  <c r="Y511" i="11"/>
  <c r="S511" i="11"/>
  <c r="D511" i="11"/>
  <c r="Y509" i="11"/>
  <c r="AZ511" i="11"/>
  <c r="T511" i="11"/>
  <c r="W511" i="11" s="1"/>
  <c r="U512" i="11" s="1"/>
  <c r="P511" i="11"/>
  <c r="AX511" i="11" l="1"/>
  <c r="AY512" i="11"/>
  <c r="BA512" i="11" s="1"/>
  <c r="Y512" i="11"/>
  <c r="S512" i="11"/>
  <c r="D512" i="11"/>
  <c r="AZ512" i="11"/>
  <c r="T512" i="11"/>
  <c r="W512" i="11" s="1"/>
  <c r="U513" i="11" s="1"/>
  <c r="P512" i="11"/>
  <c r="BC512" i="11"/>
  <c r="AW512" i="11"/>
  <c r="AX512" i="11" s="1"/>
  <c r="M512" i="11"/>
  <c r="K512" i="11"/>
  <c r="AE512" i="11"/>
  <c r="C512" i="11"/>
  <c r="Q513" i="11"/>
  <c r="O513" i="11"/>
  <c r="H513" i="11"/>
  <c r="F513" i="11"/>
  <c r="B513" i="11"/>
  <c r="BD513" i="11" s="1"/>
  <c r="A514" i="11"/>
  <c r="R513" i="11"/>
  <c r="N513" i="11"/>
  <c r="L513" i="11"/>
  <c r="I513" i="11"/>
  <c r="G513" i="11"/>
  <c r="AU513" i="11" s="1"/>
  <c r="E513" i="11"/>
  <c r="BC513" i="11" s="1"/>
  <c r="M513" i="11" l="1"/>
  <c r="K513" i="11"/>
  <c r="AE513" i="11"/>
  <c r="C513" i="11"/>
  <c r="Q514" i="11"/>
  <c r="O514" i="11"/>
  <c r="H514" i="11"/>
  <c r="F514" i="11"/>
  <c r="B514" i="11"/>
  <c r="BD514" i="11" s="1"/>
  <c r="A515" i="11"/>
  <c r="R514" i="11"/>
  <c r="N514" i="11"/>
  <c r="L514" i="11"/>
  <c r="I514" i="11"/>
  <c r="G514" i="11"/>
  <c r="AU514" i="11" s="1"/>
  <c r="E514" i="11"/>
  <c r="AV513" i="11"/>
  <c r="AW513" i="11" s="1"/>
  <c r="AX513" i="11" s="1"/>
  <c r="Y513" i="11"/>
  <c r="S513" i="11"/>
  <c r="D513" i="11"/>
  <c r="AZ513" i="11"/>
  <c r="T513" i="11"/>
  <c r="W513" i="11" s="1"/>
  <c r="U514" i="11" s="1"/>
  <c r="P513" i="11"/>
  <c r="BC514" i="11" l="1"/>
  <c r="AY513" i="11"/>
  <c r="BA513" i="11" s="1"/>
  <c r="M514" i="11"/>
  <c r="K514" i="11"/>
  <c r="AE514" i="11"/>
  <c r="C514" i="11"/>
  <c r="Q515" i="11"/>
  <c r="O515" i="11"/>
  <c r="H515" i="11"/>
  <c r="F515" i="11"/>
  <c r="B515" i="11"/>
  <c r="BD515" i="11" s="1"/>
  <c r="A516" i="11"/>
  <c r="R515" i="11"/>
  <c r="N515" i="11"/>
  <c r="L515" i="11"/>
  <c r="I515" i="11"/>
  <c r="G515" i="11"/>
  <c r="AU515" i="11" s="1"/>
  <c r="E515" i="11"/>
  <c r="BC515" i="11" s="1"/>
  <c r="AV514" i="11"/>
  <c r="AW514" i="11" s="1"/>
  <c r="AY514" i="11"/>
  <c r="BA514" i="11" s="1"/>
  <c r="Y514" i="11"/>
  <c r="S514" i="11"/>
  <c r="D514" i="11"/>
  <c r="AZ514" i="11"/>
  <c r="T514" i="11"/>
  <c r="W514" i="11" s="1"/>
  <c r="U515" i="11" s="1"/>
  <c r="P514" i="11"/>
  <c r="AX514" i="11" l="1"/>
  <c r="AV515" i="11"/>
  <c r="AW515" i="11"/>
  <c r="AX515" i="11" s="1"/>
  <c r="M515" i="11"/>
  <c r="K515" i="11"/>
  <c r="AE515" i="11"/>
  <c r="C515" i="11"/>
  <c r="Q516" i="11"/>
  <c r="O516" i="11"/>
  <c r="H516" i="11"/>
  <c r="F516" i="11"/>
  <c r="B516" i="11"/>
  <c r="BD516" i="11" s="1"/>
  <c r="A517" i="11"/>
  <c r="R516" i="11"/>
  <c r="N516" i="11"/>
  <c r="L516" i="11"/>
  <c r="I516" i="11"/>
  <c r="G516" i="11"/>
  <c r="AU516" i="11" s="1"/>
  <c r="E516" i="11"/>
  <c r="BC516" i="11" s="1"/>
  <c r="AY515" i="11"/>
  <c r="BA515" i="11" s="1"/>
  <c r="Y515" i="11"/>
  <c r="S515" i="11"/>
  <c r="D515" i="11"/>
  <c r="AZ515" i="11"/>
  <c r="T515" i="11"/>
  <c r="W515" i="11" s="1"/>
  <c r="U516" i="11" s="1"/>
  <c r="P515" i="11"/>
  <c r="M516" i="11" l="1"/>
  <c r="K516" i="11"/>
  <c r="AE516" i="11"/>
  <c r="C516" i="11"/>
  <c r="Q517" i="11"/>
  <c r="O517" i="11"/>
  <c r="H517" i="11"/>
  <c r="F517" i="11"/>
  <c r="B517" i="11"/>
  <c r="BD517" i="11" s="1"/>
  <c r="A518" i="11"/>
  <c r="R517" i="11"/>
  <c r="N517" i="11"/>
  <c r="L517" i="11"/>
  <c r="I517" i="11"/>
  <c r="G517" i="11"/>
  <c r="AU517" i="11" s="1"/>
  <c r="E517" i="11"/>
  <c r="BC517" i="11" s="1"/>
  <c r="AV516" i="11"/>
  <c r="AW516" i="11" s="1"/>
  <c r="AX516" i="11" s="1"/>
  <c r="Y516" i="11"/>
  <c r="S516" i="11"/>
  <c r="D516" i="11"/>
  <c r="AZ516" i="11"/>
  <c r="T516" i="11"/>
  <c r="W516" i="11" s="1"/>
  <c r="U517" i="11" s="1"/>
  <c r="P516" i="11"/>
  <c r="AV517" i="11" l="1"/>
  <c r="AY517" i="11" s="1"/>
  <c r="BA517" i="11" s="1"/>
  <c r="AY516" i="11"/>
  <c r="BA516" i="11" s="1"/>
  <c r="AW517" i="11"/>
  <c r="AX517" i="11" s="1"/>
  <c r="M517" i="11"/>
  <c r="K517" i="11"/>
  <c r="AE517" i="11"/>
  <c r="C517" i="11"/>
  <c r="Q518" i="11"/>
  <c r="O518" i="11"/>
  <c r="H518" i="11"/>
  <c r="F518" i="11"/>
  <c r="B518" i="11"/>
  <c r="BD518" i="11" s="1"/>
  <c r="A519" i="11"/>
  <c r="R518" i="11"/>
  <c r="N518" i="11"/>
  <c r="L518" i="11"/>
  <c r="I518" i="11"/>
  <c r="G518" i="11"/>
  <c r="AU518" i="11" s="1"/>
  <c r="E518" i="11"/>
  <c r="BC518" i="11" s="1"/>
  <c r="Y517" i="11"/>
  <c r="S517" i="11"/>
  <c r="D517" i="11"/>
  <c r="AZ517" i="11"/>
  <c r="T517" i="11"/>
  <c r="W517" i="11" s="1"/>
  <c r="U518" i="11" s="1"/>
  <c r="P517" i="11"/>
  <c r="M518" i="11" l="1"/>
  <c r="K518" i="11"/>
  <c r="AE518" i="11"/>
  <c r="C518" i="11"/>
  <c r="Q519" i="11"/>
  <c r="O519" i="11"/>
  <c r="H519" i="11"/>
  <c r="F519" i="11"/>
  <c r="B519" i="11"/>
  <c r="BD519" i="11" s="1"/>
  <c r="A520" i="11"/>
  <c r="R519" i="11"/>
  <c r="N519" i="11"/>
  <c r="L519" i="11"/>
  <c r="I519" i="11"/>
  <c r="G519" i="11"/>
  <c r="AU519" i="11" s="1"/>
  <c r="AV519" i="11" s="1"/>
  <c r="E519" i="11"/>
  <c r="AV518" i="11"/>
  <c r="AW518" i="11" s="1"/>
  <c r="AX518" i="11" s="1"/>
  <c r="Y518" i="11"/>
  <c r="S518" i="11"/>
  <c r="D518" i="11"/>
  <c r="AZ518" i="11"/>
  <c r="T518" i="11"/>
  <c r="W518" i="11" s="1"/>
  <c r="U519" i="11" s="1"/>
  <c r="P518" i="11"/>
  <c r="BC519" i="11" l="1"/>
  <c r="AY518" i="11"/>
  <c r="BA518" i="11" s="1"/>
  <c r="AW519" i="11"/>
  <c r="M519" i="11"/>
  <c r="K519" i="11"/>
  <c r="C519" i="11"/>
  <c r="Q520" i="11"/>
  <c r="O520" i="11"/>
  <c r="H520" i="11"/>
  <c r="F520" i="11"/>
  <c r="B520" i="11"/>
  <c r="BD520" i="11" s="1"/>
  <c r="A521" i="11"/>
  <c r="R520" i="11"/>
  <c r="N520" i="11"/>
  <c r="L520" i="11"/>
  <c r="I520" i="11"/>
  <c r="G520" i="11"/>
  <c r="AU520" i="11" s="1"/>
  <c r="E520" i="11"/>
  <c r="BC520" i="11" s="1"/>
  <c r="AY519" i="11"/>
  <c r="BA519" i="11" s="1"/>
  <c r="S519" i="11"/>
  <c r="D519" i="11"/>
  <c r="AZ519" i="11"/>
  <c r="T519" i="11"/>
  <c r="W519" i="11" s="1"/>
  <c r="U520" i="11" s="1"/>
  <c r="P519" i="11"/>
  <c r="M520" i="11" l="1"/>
  <c r="K520" i="11"/>
  <c r="AE520" i="11"/>
  <c r="C520" i="11"/>
  <c r="Q521" i="11"/>
  <c r="O521" i="11"/>
  <c r="H521" i="11"/>
  <c r="F521" i="11"/>
  <c r="B521" i="11"/>
  <c r="BD521" i="11" s="1"/>
  <c r="A522" i="11"/>
  <c r="R521" i="11"/>
  <c r="N521" i="11"/>
  <c r="L521" i="11"/>
  <c r="I521" i="11"/>
  <c r="G521" i="11"/>
  <c r="AU521" i="11" s="1"/>
  <c r="AV521" i="11" s="1"/>
  <c r="E521" i="11"/>
  <c r="AV520" i="11"/>
  <c r="AW520" i="11" s="1"/>
  <c r="Y520" i="11"/>
  <c r="S520" i="11"/>
  <c r="D520" i="11"/>
  <c r="AZ520" i="11"/>
  <c r="T520" i="11"/>
  <c r="W520" i="11" s="1"/>
  <c r="U521" i="11" s="1"/>
  <c r="P520" i="11"/>
  <c r="AX519" i="11"/>
  <c r="BC521" i="11" l="1"/>
  <c r="AX520" i="11"/>
  <c r="AY520" i="11"/>
  <c r="BA520" i="11" s="1"/>
  <c r="AW521" i="11"/>
  <c r="AX521" i="11" s="1"/>
  <c r="M521" i="11"/>
  <c r="K521" i="11"/>
  <c r="AE521" i="11"/>
  <c r="C521" i="11"/>
  <c r="AE519" i="11"/>
  <c r="Q522" i="11"/>
  <c r="O522" i="11"/>
  <c r="H522" i="11"/>
  <c r="F522" i="11"/>
  <c r="B522" i="11"/>
  <c r="BD522" i="11" s="1"/>
  <c r="A523" i="11"/>
  <c r="R522" i="11"/>
  <c r="N522" i="11"/>
  <c r="L522" i="11"/>
  <c r="I522" i="11"/>
  <c r="G522" i="11"/>
  <c r="AU522" i="11" s="1"/>
  <c r="AV522" i="11" s="1"/>
  <c r="E522" i="11"/>
  <c r="AY521" i="11"/>
  <c r="BA521" i="11" s="1"/>
  <c r="Y521" i="11"/>
  <c r="S521" i="11"/>
  <c r="D521" i="11"/>
  <c r="Y519" i="11"/>
  <c r="AZ521" i="11"/>
  <c r="T521" i="11"/>
  <c r="W521" i="11" s="1"/>
  <c r="U522" i="11" s="1"/>
  <c r="P521" i="11"/>
  <c r="AY522" i="11" l="1"/>
  <c r="BA522" i="11" s="1"/>
  <c r="Y522" i="11"/>
  <c r="S522" i="11"/>
  <c r="D522" i="11"/>
  <c r="AZ522" i="11"/>
  <c r="T522" i="11"/>
  <c r="W522" i="11" s="1"/>
  <c r="U523" i="11" s="1"/>
  <c r="P522" i="11"/>
  <c r="BC522" i="11"/>
  <c r="AW522" i="11"/>
  <c r="AX522" i="11" s="1"/>
  <c r="M522" i="11"/>
  <c r="K522" i="11"/>
  <c r="AE522" i="11"/>
  <c r="C522" i="11"/>
  <c r="Q523" i="11"/>
  <c r="O523" i="11"/>
  <c r="H523" i="11"/>
  <c r="F523" i="11"/>
  <c r="B523" i="11"/>
  <c r="BD523" i="11" s="1"/>
  <c r="A524" i="11"/>
  <c r="R523" i="11"/>
  <c r="N523" i="11"/>
  <c r="L523" i="11"/>
  <c r="I523" i="11"/>
  <c r="G523" i="11"/>
  <c r="AU523" i="11" s="1"/>
  <c r="E523" i="11"/>
  <c r="BC523" i="11" s="1"/>
  <c r="M523" i="11" l="1"/>
  <c r="K523" i="11"/>
  <c r="AE523" i="11"/>
  <c r="C523" i="11"/>
  <c r="Q524" i="11"/>
  <c r="O524" i="11"/>
  <c r="H524" i="11"/>
  <c r="F524" i="11"/>
  <c r="B524" i="11"/>
  <c r="BD524" i="11" s="1"/>
  <c r="A525" i="11"/>
  <c r="R524" i="11"/>
  <c r="N524" i="11"/>
  <c r="L524" i="11"/>
  <c r="I524" i="11"/>
  <c r="G524" i="11"/>
  <c r="AU524" i="11" s="1"/>
  <c r="E524" i="11"/>
  <c r="BC524" i="11" s="1"/>
  <c r="AV523" i="11"/>
  <c r="AW523" i="11" s="1"/>
  <c r="AX523" i="11" s="1"/>
  <c r="AY523" i="11"/>
  <c r="BA523" i="11" s="1"/>
  <c r="Y523" i="11"/>
  <c r="S523" i="11"/>
  <c r="D523" i="11"/>
  <c r="AZ523" i="11"/>
  <c r="T523" i="11"/>
  <c r="W523" i="11" s="1"/>
  <c r="U524" i="11" s="1"/>
  <c r="P523" i="11"/>
  <c r="M524" i="11" l="1"/>
  <c r="K524" i="11"/>
  <c r="C524" i="11"/>
  <c r="Q525" i="11"/>
  <c r="O525" i="11"/>
  <c r="H525" i="11"/>
  <c r="F525" i="11"/>
  <c r="B525" i="11"/>
  <c r="BD525" i="11" s="1"/>
  <c r="A526" i="11"/>
  <c r="R525" i="11"/>
  <c r="N525" i="11"/>
  <c r="L525" i="11"/>
  <c r="I525" i="11"/>
  <c r="G525" i="11"/>
  <c r="AU525" i="11" s="1"/>
  <c r="AV525" i="11" s="1"/>
  <c r="E525" i="11"/>
  <c r="BC525" i="11" s="1"/>
  <c r="AV524" i="11"/>
  <c r="AY524" i="11" s="1"/>
  <c r="BA524" i="11" s="1"/>
  <c r="S524" i="11"/>
  <c r="D524" i="11"/>
  <c r="AZ524" i="11"/>
  <c r="T524" i="11"/>
  <c r="W524" i="11" s="1"/>
  <c r="U525" i="11" s="1"/>
  <c r="P524" i="11"/>
  <c r="AY525" i="11" l="1"/>
  <c r="BA525" i="11" s="1"/>
  <c r="S525" i="11"/>
  <c r="D525" i="11"/>
  <c r="AZ525" i="11"/>
  <c r="T525" i="11"/>
  <c r="W525" i="11" s="1"/>
  <c r="U526" i="11" s="1"/>
  <c r="P525" i="11"/>
  <c r="AW524" i="11"/>
  <c r="AX524" i="11" s="1"/>
  <c r="AW525" i="11"/>
  <c r="M525" i="11"/>
  <c r="K525" i="11"/>
  <c r="C525" i="11"/>
  <c r="Q526" i="11"/>
  <c r="O526" i="11"/>
  <c r="H526" i="11"/>
  <c r="F526" i="11"/>
  <c r="B526" i="11"/>
  <c r="BD526" i="11" s="1"/>
  <c r="A527" i="11"/>
  <c r="R526" i="11"/>
  <c r="N526" i="11"/>
  <c r="L526" i="11"/>
  <c r="I526" i="11"/>
  <c r="G526" i="11"/>
  <c r="AU526" i="11" s="1"/>
  <c r="E526" i="11"/>
  <c r="BC526" i="11" s="1"/>
  <c r="M526" i="11" l="1"/>
  <c r="K526" i="11"/>
  <c r="C526" i="11"/>
  <c r="Q527" i="11"/>
  <c r="O527" i="11"/>
  <c r="H527" i="11"/>
  <c r="F527" i="11"/>
  <c r="B527" i="11"/>
  <c r="BD527" i="11" s="1"/>
  <c r="A528" i="11"/>
  <c r="R527" i="11"/>
  <c r="N527" i="11"/>
  <c r="L527" i="11"/>
  <c r="I527" i="11"/>
  <c r="G527" i="11"/>
  <c r="AU527" i="11" s="1"/>
  <c r="AV527" i="11" s="1"/>
  <c r="E527" i="11"/>
  <c r="BC527" i="11" s="1"/>
  <c r="AV526" i="11"/>
  <c r="AY526" i="11" s="1"/>
  <c r="BA526" i="11" s="1"/>
  <c r="S526" i="11"/>
  <c r="D526" i="11"/>
  <c r="AZ526" i="11"/>
  <c r="T526" i="11"/>
  <c r="W526" i="11" s="1"/>
  <c r="U527" i="11" s="1"/>
  <c r="P526" i="11"/>
  <c r="AX525" i="11"/>
  <c r="AY527" i="11" l="1"/>
  <c r="BA527" i="11" s="1"/>
  <c r="S527" i="11"/>
  <c r="D527" i="11"/>
  <c r="AZ527" i="11"/>
  <c r="T527" i="11"/>
  <c r="W527" i="11" s="1"/>
  <c r="U528" i="11" s="1"/>
  <c r="P527" i="11"/>
  <c r="AW526" i="11"/>
  <c r="AX526" i="11" s="1"/>
  <c r="AW527" i="11"/>
  <c r="M527" i="11"/>
  <c r="K527" i="11"/>
  <c r="C527" i="11"/>
  <c r="Q528" i="11"/>
  <c r="O528" i="11"/>
  <c r="H528" i="11"/>
  <c r="F528" i="11"/>
  <c r="B528" i="11"/>
  <c r="BD528" i="11" s="1"/>
  <c r="A529" i="11"/>
  <c r="R528" i="11"/>
  <c r="N528" i="11"/>
  <c r="L528" i="11"/>
  <c r="I528" i="11"/>
  <c r="G528" i="11"/>
  <c r="AU528" i="11" s="1"/>
  <c r="E528" i="11"/>
  <c r="BC528" i="11" s="1"/>
  <c r="M528" i="11" l="1"/>
  <c r="K528" i="11"/>
  <c r="C528" i="11"/>
  <c r="Q529" i="11"/>
  <c r="O529" i="11"/>
  <c r="H529" i="11"/>
  <c r="F529" i="11"/>
  <c r="B529" i="11"/>
  <c r="BD529" i="11" s="1"/>
  <c r="A530" i="11"/>
  <c r="R529" i="11"/>
  <c r="N529" i="11"/>
  <c r="L529" i="11"/>
  <c r="I529" i="11"/>
  <c r="G529" i="11"/>
  <c r="AU529" i="11" s="1"/>
  <c r="AV529" i="11" s="1"/>
  <c r="E529" i="11"/>
  <c r="BC529" i="11" s="1"/>
  <c r="AV528" i="11"/>
  <c r="AY528" i="11" s="1"/>
  <c r="BA528" i="11" s="1"/>
  <c r="S528" i="11"/>
  <c r="D528" i="11"/>
  <c r="AZ528" i="11"/>
  <c r="T528" i="11"/>
  <c r="W528" i="11" s="1"/>
  <c r="U529" i="11" s="1"/>
  <c r="P528" i="11"/>
  <c r="AX527" i="11"/>
  <c r="AY529" i="11" l="1"/>
  <c r="BA529" i="11" s="1"/>
  <c r="S529" i="11"/>
  <c r="D529" i="11"/>
  <c r="AZ529" i="11"/>
  <c r="T529" i="11"/>
  <c r="W529" i="11" s="1"/>
  <c r="U530" i="11" s="1"/>
  <c r="P529" i="11"/>
  <c r="AW528" i="11"/>
  <c r="AX528" i="11" s="1"/>
  <c r="AW529" i="11"/>
  <c r="M529" i="11"/>
  <c r="K529" i="11"/>
  <c r="C529" i="11"/>
  <c r="Q530" i="11"/>
  <c r="O530" i="11"/>
  <c r="H530" i="11"/>
  <c r="F530" i="11"/>
  <c r="B530" i="11"/>
  <c r="BD530" i="11" s="1"/>
  <c r="A531" i="11"/>
  <c r="R530" i="11"/>
  <c r="N530" i="11"/>
  <c r="L530" i="11"/>
  <c r="I530" i="11"/>
  <c r="G530" i="11"/>
  <c r="AU530" i="11" s="1"/>
  <c r="E530" i="11"/>
  <c r="BC530" i="11" s="1"/>
  <c r="M530" i="11" l="1"/>
  <c r="K530" i="11"/>
  <c r="C530" i="11"/>
  <c r="Q531" i="11"/>
  <c r="O531" i="11"/>
  <c r="H531" i="11"/>
  <c r="F531" i="11"/>
  <c r="B531" i="11"/>
  <c r="BD531" i="11" s="1"/>
  <c r="A532" i="11"/>
  <c r="R531" i="11"/>
  <c r="N531" i="11"/>
  <c r="L531" i="11"/>
  <c r="I531" i="11"/>
  <c r="G531" i="11"/>
  <c r="AU531" i="11" s="1"/>
  <c r="AV531" i="11" s="1"/>
  <c r="E531" i="11"/>
  <c r="BC531" i="11" s="1"/>
  <c r="AV530" i="11"/>
  <c r="AY530" i="11" s="1"/>
  <c r="BA530" i="11" s="1"/>
  <c r="S530" i="11"/>
  <c r="D530" i="11"/>
  <c r="AZ530" i="11"/>
  <c r="T530" i="11"/>
  <c r="W530" i="11" s="1"/>
  <c r="U531" i="11" s="1"/>
  <c r="P530" i="11"/>
  <c r="AX529" i="11"/>
  <c r="AY531" i="11" l="1"/>
  <c r="BA531" i="11" s="1"/>
  <c r="S531" i="11"/>
  <c r="D531" i="11"/>
  <c r="AZ531" i="11"/>
  <c r="T531" i="11"/>
  <c r="W531" i="11" s="1"/>
  <c r="U532" i="11" s="1"/>
  <c r="P531" i="11"/>
  <c r="AW530" i="11"/>
  <c r="AX530" i="11" s="1"/>
  <c r="AW531" i="11"/>
  <c r="M531" i="11"/>
  <c r="K531" i="11"/>
  <c r="C531" i="11"/>
  <c r="Q532" i="11"/>
  <c r="O532" i="11"/>
  <c r="H532" i="11"/>
  <c r="F532" i="11"/>
  <c r="B532" i="11"/>
  <c r="BD532" i="11" s="1"/>
  <c r="A533" i="11"/>
  <c r="R532" i="11"/>
  <c r="N532" i="11"/>
  <c r="L532" i="11"/>
  <c r="I532" i="11"/>
  <c r="G532" i="11"/>
  <c r="AU532" i="11" s="1"/>
  <c r="E532" i="11"/>
  <c r="BC532" i="11" s="1"/>
  <c r="M532" i="11" l="1"/>
  <c r="K532" i="11"/>
  <c r="C532" i="11"/>
  <c r="Q533" i="11"/>
  <c r="O533" i="11"/>
  <c r="H533" i="11"/>
  <c r="F533" i="11"/>
  <c r="B533" i="11"/>
  <c r="BD533" i="11" s="1"/>
  <c r="A534" i="11"/>
  <c r="R533" i="11"/>
  <c r="N533" i="11"/>
  <c r="L533" i="11"/>
  <c r="I533" i="11"/>
  <c r="G533" i="11"/>
  <c r="AU533" i="11" s="1"/>
  <c r="AV533" i="11" s="1"/>
  <c r="E533" i="11"/>
  <c r="AV532" i="11"/>
  <c r="AY532" i="11" s="1"/>
  <c r="BA532" i="11" s="1"/>
  <c r="S532" i="11"/>
  <c r="D532" i="11"/>
  <c r="AZ532" i="11"/>
  <c r="T532" i="11"/>
  <c r="W532" i="11" s="1"/>
  <c r="U533" i="11" s="1"/>
  <c r="P532" i="11"/>
  <c r="AX531" i="11"/>
  <c r="AY533" i="11" l="1"/>
  <c r="BA533" i="11" s="1"/>
  <c r="S533" i="11"/>
  <c r="D533" i="11"/>
  <c r="AZ533" i="11"/>
  <c r="T533" i="11"/>
  <c r="W533" i="11" s="1"/>
  <c r="U534" i="11" s="1"/>
  <c r="P533" i="11"/>
  <c r="AW532" i="11"/>
  <c r="AX532" i="11" s="1"/>
  <c r="BC533" i="11"/>
  <c r="AW533" i="11"/>
  <c r="M533" i="11"/>
  <c r="K533" i="11"/>
  <c r="C533" i="11"/>
  <c r="Q534" i="11"/>
  <c r="O534" i="11"/>
  <c r="H534" i="11"/>
  <c r="F534" i="11"/>
  <c r="B534" i="11"/>
  <c r="BD534" i="11" s="1"/>
  <c r="A535" i="11"/>
  <c r="R534" i="11"/>
  <c r="N534" i="11"/>
  <c r="L534" i="11"/>
  <c r="I534" i="11"/>
  <c r="G534" i="11"/>
  <c r="AU534" i="11" s="1"/>
  <c r="E534" i="11"/>
  <c r="AX533" i="11" l="1"/>
  <c r="AV534" i="11"/>
  <c r="AY534" i="11"/>
  <c r="BA534" i="11" s="1"/>
  <c r="Y534" i="11"/>
  <c r="S534" i="11"/>
  <c r="D534" i="11"/>
  <c r="AZ534" i="11"/>
  <c r="T534" i="11"/>
  <c r="W534" i="11" s="1"/>
  <c r="U535" i="11" s="1"/>
  <c r="P534" i="11"/>
  <c r="BC534" i="11"/>
  <c r="AW534" i="11"/>
  <c r="AX534" i="11" s="1"/>
  <c r="M534" i="11"/>
  <c r="K534" i="11"/>
  <c r="AE534" i="11"/>
  <c r="C534" i="11"/>
  <c r="Q535" i="11"/>
  <c r="O535" i="11"/>
  <c r="H535" i="11"/>
  <c r="F535" i="11"/>
  <c r="B535" i="11"/>
  <c r="BD535" i="11" s="1"/>
  <c r="A536" i="11"/>
  <c r="R535" i="11"/>
  <c r="N535" i="11"/>
  <c r="L535" i="11"/>
  <c r="I535" i="11"/>
  <c r="G535" i="11"/>
  <c r="AU535" i="11" s="1"/>
  <c r="E535" i="11"/>
  <c r="BC535" i="11" s="1"/>
  <c r="M535" i="11" l="1"/>
  <c r="K535" i="11"/>
  <c r="AE535" i="11"/>
  <c r="C535" i="11"/>
  <c r="Q536" i="11"/>
  <c r="O536" i="11"/>
  <c r="H536" i="11"/>
  <c r="F536" i="11"/>
  <c r="B536" i="11"/>
  <c r="BD536" i="11" s="1"/>
  <c r="A537" i="11"/>
  <c r="R536" i="11"/>
  <c r="N536" i="11"/>
  <c r="L536" i="11"/>
  <c r="I536" i="11"/>
  <c r="G536" i="11"/>
  <c r="AU536" i="11" s="1"/>
  <c r="E536" i="11"/>
  <c r="AV535" i="11"/>
  <c r="AW535" i="11" s="1"/>
  <c r="AX535" i="11" s="1"/>
  <c r="Y535" i="11"/>
  <c r="S535" i="11"/>
  <c r="D535" i="11"/>
  <c r="AZ535" i="11"/>
  <c r="T535" i="11"/>
  <c r="W535" i="11" s="1"/>
  <c r="U536" i="11" s="1"/>
  <c r="P535" i="11"/>
  <c r="AY535" i="11" l="1"/>
  <c r="BA535" i="11" s="1"/>
  <c r="BC536" i="11"/>
  <c r="M536" i="11"/>
  <c r="K536" i="11"/>
  <c r="AE536" i="11"/>
  <c r="C536" i="11"/>
  <c r="Q537" i="11"/>
  <c r="O537" i="11"/>
  <c r="H537" i="11"/>
  <c r="F537" i="11"/>
  <c r="B537" i="11"/>
  <c r="BD537" i="11" s="1"/>
  <c r="A538" i="11"/>
  <c r="R537" i="11"/>
  <c r="N537" i="11"/>
  <c r="L537" i="11"/>
  <c r="I537" i="11"/>
  <c r="G537" i="11"/>
  <c r="AU537" i="11" s="1"/>
  <c r="E537" i="11"/>
  <c r="AV536" i="11"/>
  <c r="AW536" i="11" s="1"/>
  <c r="AX536" i="11" s="1"/>
  <c r="Y536" i="11"/>
  <c r="S536" i="11"/>
  <c r="D536" i="11"/>
  <c r="AZ536" i="11"/>
  <c r="T536" i="11"/>
  <c r="W536" i="11" s="1"/>
  <c r="U537" i="11" s="1"/>
  <c r="P536" i="11"/>
  <c r="AY536" i="11" l="1"/>
  <c r="BA536" i="11" s="1"/>
  <c r="BC537" i="11"/>
  <c r="M537" i="11"/>
  <c r="K537" i="11"/>
  <c r="AE537" i="11"/>
  <c r="C537" i="11"/>
  <c r="Q538" i="11"/>
  <c r="O538" i="11"/>
  <c r="H538" i="11"/>
  <c r="F538" i="11"/>
  <c r="B538" i="11"/>
  <c r="BD538" i="11" s="1"/>
  <c r="A539" i="11"/>
  <c r="R538" i="11"/>
  <c r="N538" i="11"/>
  <c r="L538" i="11"/>
  <c r="I538" i="11"/>
  <c r="G538" i="11"/>
  <c r="AU538" i="11" s="1"/>
  <c r="E538" i="11"/>
  <c r="AV537" i="11"/>
  <c r="AW537" i="11" s="1"/>
  <c r="AX537" i="11" s="1"/>
  <c r="Y537" i="11"/>
  <c r="S537" i="11"/>
  <c r="D537" i="11"/>
  <c r="AZ537" i="11"/>
  <c r="T537" i="11"/>
  <c r="W537" i="11" s="1"/>
  <c r="U538" i="11" s="1"/>
  <c r="P537" i="11"/>
  <c r="AY537" i="11" l="1"/>
  <c r="BA537" i="11" s="1"/>
  <c r="BC538" i="11"/>
  <c r="M538" i="11"/>
  <c r="K538" i="11"/>
  <c r="AE538" i="11"/>
  <c r="C538" i="11"/>
  <c r="Q539" i="11"/>
  <c r="O539" i="11"/>
  <c r="H539" i="11"/>
  <c r="F539" i="11"/>
  <c r="B539" i="11"/>
  <c r="BD539" i="11" s="1"/>
  <c r="A540" i="11"/>
  <c r="R539" i="11"/>
  <c r="N539" i="11"/>
  <c r="L539" i="11"/>
  <c r="I539" i="11"/>
  <c r="G539" i="11"/>
  <c r="AU539" i="11" s="1"/>
  <c r="E539" i="11"/>
  <c r="AV538" i="11"/>
  <c r="AW538" i="11" s="1"/>
  <c r="AX538" i="11" s="1"/>
  <c r="Y538" i="11"/>
  <c r="S538" i="11"/>
  <c r="D538" i="11"/>
  <c r="AZ538" i="11"/>
  <c r="T538" i="11"/>
  <c r="W538" i="11" s="1"/>
  <c r="U539" i="11" s="1"/>
  <c r="P538" i="11"/>
  <c r="AY538" i="11" l="1"/>
  <c r="BA538" i="11" s="1"/>
  <c r="BC539" i="11"/>
  <c r="M539" i="11"/>
  <c r="K539" i="11"/>
  <c r="C539" i="11"/>
  <c r="Q540" i="11"/>
  <c r="O540" i="11"/>
  <c r="H540" i="11"/>
  <c r="F540" i="11"/>
  <c r="B540" i="11"/>
  <c r="BD540" i="11" s="1"/>
  <c r="A541" i="11"/>
  <c r="R540" i="11"/>
  <c r="N540" i="11"/>
  <c r="L540" i="11"/>
  <c r="I540" i="11"/>
  <c r="G540" i="11"/>
  <c r="AU540" i="11" s="1"/>
  <c r="E540" i="11"/>
  <c r="AV539" i="11"/>
  <c r="AY539" i="11" s="1"/>
  <c r="BA539" i="11" s="1"/>
  <c r="S539" i="11"/>
  <c r="D539" i="11"/>
  <c r="AZ539" i="11"/>
  <c r="T539" i="11"/>
  <c r="W539" i="11" s="1"/>
  <c r="U540" i="11" s="1"/>
  <c r="P539" i="11"/>
  <c r="AV540" i="11" l="1"/>
  <c r="AY540" i="11" s="1"/>
  <c r="BA540" i="11" s="1"/>
  <c r="Y540" i="11"/>
  <c r="S540" i="11"/>
  <c r="D540" i="11"/>
  <c r="AZ540" i="11"/>
  <c r="T540" i="11"/>
  <c r="W540" i="11" s="1"/>
  <c r="U541" i="11" s="1"/>
  <c r="P540" i="11"/>
  <c r="AW539" i="11"/>
  <c r="AX539" i="11" s="1"/>
  <c r="BC540" i="11"/>
  <c r="AW540" i="11"/>
  <c r="AX540" i="11" s="1"/>
  <c r="M540" i="11"/>
  <c r="K540" i="11"/>
  <c r="AE540" i="11"/>
  <c r="C540" i="11"/>
  <c r="Q541" i="11"/>
  <c r="O541" i="11"/>
  <c r="H541" i="11"/>
  <c r="F541" i="11"/>
  <c r="B541" i="11"/>
  <c r="BD541" i="11" s="1"/>
  <c r="A542" i="11"/>
  <c r="R541" i="11"/>
  <c r="N541" i="11"/>
  <c r="L541" i="11"/>
  <c r="I541" i="11"/>
  <c r="G541" i="11"/>
  <c r="AU541" i="11" s="1"/>
  <c r="E541" i="11"/>
  <c r="AV541" i="11" l="1"/>
  <c r="AY541" i="11" s="1"/>
  <c r="BA541" i="11" s="1"/>
  <c r="Y541" i="11"/>
  <c r="S541" i="11"/>
  <c r="D541" i="11"/>
  <c r="Y539" i="11"/>
  <c r="AZ541" i="11"/>
  <c r="T541" i="11"/>
  <c r="W541" i="11" s="1"/>
  <c r="U542" i="11" s="1"/>
  <c r="P541" i="11"/>
  <c r="BC541" i="11"/>
  <c r="AW541" i="11"/>
  <c r="AX541" i="11" s="1"/>
  <c r="M541" i="11"/>
  <c r="K541" i="11"/>
  <c r="AE541" i="11"/>
  <c r="C541" i="11"/>
  <c r="AE539" i="11"/>
  <c r="Q542" i="11"/>
  <c r="O542" i="11"/>
  <c r="H542" i="11"/>
  <c r="F542" i="11"/>
  <c r="B542" i="11"/>
  <c r="BD542" i="11" s="1"/>
  <c r="A543" i="11"/>
  <c r="R542" i="11"/>
  <c r="N542" i="11"/>
  <c r="L542" i="11"/>
  <c r="I542" i="11"/>
  <c r="G542" i="11"/>
  <c r="AU542" i="11" s="1"/>
  <c r="E542" i="11"/>
  <c r="BC542" i="11" l="1"/>
  <c r="M542" i="11"/>
  <c r="K542" i="11"/>
  <c r="AE542" i="11"/>
  <c r="C542" i="11"/>
  <c r="Q543" i="11"/>
  <c r="O543" i="11"/>
  <c r="H543" i="11"/>
  <c r="F543" i="11"/>
  <c r="B543" i="11"/>
  <c r="BD543" i="11" s="1"/>
  <c r="A544" i="11"/>
  <c r="R543" i="11"/>
  <c r="N543" i="11"/>
  <c r="L543" i="11"/>
  <c r="I543" i="11"/>
  <c r="G543" i="11"/>
  <c r="AU543" i="11" s="1"/>
  <c r="E543" i="11"/>
  <c r="AV542" i="11"/>
  <c r="AW542" i="11" s="1"/>
  <c r="AX542" i="11" s="1"/>
  <c r="Y542" i="11"/>
  <c r="S542" i="11"/>
  <c r="D542" i="11"/>
  <c r="AZ542" i="11"/>
  <c r="T542" i="11"/>
  <c r="W542" i="11" s="1"/>
  <c r="U543" i="11" s="1"/>
  <c r="P542" i="11"/>
  <c r="AY542" i="11" l="1"/>
  <c r="BA542" i="11" s="1"/>
  <c r="BC543" i="11"/>
  <c r="AW543" i="11"/>
  <c r="AX543" i="11" s="1"/>
  <c r="M543" i="11"/>
  <c r="K543" i="11"/>
  <c r="AE543" i="11"/>
  <c r="C543" i="11"/>
  <c r="Q544" i="11"/>
  <c r="O544" i="11"/>
  <c r="H544" i="11"/>
  <c r="F544" i="11"/>
  <c r="B544" i="11"/>
  <c r="BD544" i="11" s="1"/>
  <c r="A545" i="11"/>
  <c r="R544" i="11"/>
  <c r="N544" i="11"/>
  <c r="L544" i="11"/>
  <c r="I544" i="11"/>
  <c r="G544" i="11"/>
  <c r="AU544" i="11" s="1"/>
  <c r="E544" i="11"/>
  <c r="BC544" i="11" s="1"/>
  <c r="AV543" i="11"/>
  <c r="AY543" i="11"/>
  <c r="BA543" i="11" s="1"/>
  <c r="Y543" i="11"/>
  <c r="S543" i="11"/>
  <c r="D543" i="11"/>
  <c r="AZ543" i="11"/>
  <c r="T543" i="11"/>
  <c r="W543" i="11" s="1"/>
  <c r="U544" i="11" s="1"/>
  <c r="P543" i="11"/>
  <c r="M544" i="11" l="1"/>
  <c r="K544" i="11"/>
  <c r="AE544" i="11"/>
  <c r="C544" i="11"/>
  <c r="AE524" i="11"/>
  <c r="Q545" i="11"/>
  <c r="O545" i="11"/>
  <c r="H545" i="11"/>
  <c r="F545" i="11"/>
  <c r="B545" i="11"/>
  <c r="BD545" i="11" s="1"/>
  <c r="A546" i="11"/>
  <c r="R545" i="11"/>
  <c r="N545" i="11"/>
  <c r="L545" i="11"/>
  <c r="I545" i="11"/>
  <c r="G545" i="11"/>
  <c r="AU545" i="11" s="1"/>
  <c r="AV545" i="11" s="1"/>
  <c r="E545" i="11"/>
  <c r="AV544" i="11"/>
  <c r="AY544" i="11" s="1"/>
  <c r="BA544" i="11" s="1"/>
  <c r="Y544" i="11"/>
  <c r="S544" i="11"/>
  <c r="D544" i="11"/>
  <c r="Y524" i="11"/>
  <c r="AZ544" i="11"/>
  <c r="T544" i="11"/>
  <c r="W544" i="11" s="1"/>
  <c r="U545" i="11" s="1"/>
  <c r="P544" i="11"/>
  <c r="AY545" i="11" l="1"/>
  <c r="BA545" i="11" s="1"/>
  <c r="Y545" i="11"/>
  <c r="S545" i="11"/>
  <c r="D545" i="11"/>
  <c r="Y525" i="11"/>
  <c r="AZ545" i="11"/>
  <c r="T545" i="11"/>
  <c r="W545" i="11" s="1"/>
  <c r="U546" i="11" s="1"/>
  <c r="P545" i="11"/>
  <c r="AW544" i="11"/>
  <c r="AX544" i="11" s="1"/>
  <c r="BC545" i="11"/>
  <c r="AW545" i="11"/>
  <c r="M545" i="11"/>
  <c r="K545" i="11"/>
  <c r="AE545" i="11"/>
  <c r="C545" i="11"/>
  <c r="AE525" i="11"/>
  <c r="Q546" i="11"/>
  <c r="O546" i="11"/>
  <c r="H546" i="11"/>
  <c r="F546" i="11"/>
  <c r="B546" i="11"/>
  <c r="BD546" i="11" s="1"/>
  <c r="A547" i="11"/>
  <c r="R546" i="11"/>
  <c r="N546" i="11"/>
  <c r="L546" i="11"/>
  <c r="I546" i="11"/>
  <c r="G546" i="11"/>
  <c r="AU546" i="11" s="1"/>
  <c r="AV546" i="11" s="1"/>
  <c r="E546" i="11"/>
  <c r="AX545" i="11" l="1"/>
  <c r="AY546" i="11"/>
  <c r="BA546" i="11" s="1"/>
  <c r="Y546" i="11"/>
  <c r="S546" i="11"/>
  <c r="D546" i="11"/>
  <c r="Y526" i="11"/>
  <c r="AZ546" i="11"/>
  <c r="T546" i="11"/>
  <c r="W546" i="11" s="1"/>
  <c r="U547" i="11" s="1"/>
  <c r="P546" i="11"/>
  <c r="BC546" i="11"/>
  <c r="AW546" i="11"/>
  <c r="AX546" i="11" s="1"/>
  <c r="M546" i="11"/>
  <c r="K546" i="11"/>
  <c r="AE546" i="11"/>
  <c r="C546" i="11"/>
  <c r="AE526" i="11"/>
  <c r="Q547" i="11"/>
  <c r="O547" i="11"/>
  <c r="H547" i="11"/>
  <c r="F547" i="11"/>
  <c r="B547" i="11"/>
  <c r="BD547" i="11" s="1"/>
  <c r="A548" i="11"/>
  <c r="R547" i="11"/>
  <c r="N547" i="11"/>
  <c r="L547" i="11"/>
  <c r="I547" i="11"/>
  <c r="G547" i="11"/>
  <c r="AU547" i="11" s="1"/>
  <c r="E547" i="11"/>
  <c r="BC547" i="11" l="1"/>
  <c r="M547" i="11"/>
  <c r="K547" i="11"/>
  <c r="AE547" i="11"/>
  <c r="C547" i="11"/>
  <c r="AE527" i="11"/>
  <c r="Q548" i="11"/>
  <c r="O548" i="11"/>
  <c r="H548" i="11"/>
  <c r="F548" i="11"/>
  <c r="B548" i="11"/>
  <c r="BD548" i="11" s="1"/>
  <c r="A549" i="11"/>
  <c r="R548" i="11"/>
  <c r="N548" i="11"/>
  <c r="L548" i="11"/>
  <c r="I548" i="11"/>
  <c r="G548" i="11"/>
  <c r="AU548" i="11" s="1"/>
  <c r="AV548" i="11" s="1"/>
  <c r="E548" i="11"/>
  <c r="AV547" i="11"/>
  <c r="AY547" i="11" s="1"/>
  <c r="BA547" i="11" s="1"/>
  <c r="Y547" i="11"/>
  <c r="S547" i="11"/>
  <c r="D547" i="11"/>
  <c r="Y527" i="11"/>
  <c r="AZ547" i="11"/>
  <c r="T547" i="11"/>
  <c r="W547" i="11" s="1"/>
  <c r="U548" i="11" s="1"/>
  <c r="P547" i="11"/>
  <c r="AY548" i="11" l="1"/>
  <c r="BA548" i="11" s="1"/>
  <c r="Y548" i="11"/>
  <c r="S548" i="11"/>
  <c r="D548" i="11"/>
  <c r="Y528" i="11"/>
  <c r="AZ548" i="11"/>
  <c r="T548" i="11"/>
  <c r="W548" i="11" s="1"/>
  <c r="U549" i="11" s="1"/>
  <c r="P548" i="11"/>
  <c r="AW547" i="11"/>
  <c r="AX547" i="11" s="1"/>
  <c r="BC548" i="11"/>
  <c r="AW548" i="11"/>
  <c r="M548" i="11"/>
  <c r="K548" i="11"/>
  <c r="AE548" i="11"/>
  <c r="C548" i="11"/>
  <c r="AE528" i="11"/>
  <c r="Q549" i="11"/>
  <c r="O549" i="11"/>
  <c r="H549" i="11"/>
  <c r="F549" i="11"/>
  <c r="B549" i="11"/>
  <c r="BD549" i="11" s="1"/>
  <c r="A550" i="11"/>
  <c r="R549" i="11"/>
  <c r="N549" i="11"/>
  <c r="L549" i="11"/>
  <c r="I549" i="11"/>
  <c r="G549" i="11"/>
  <c r="AU549" i="11" s="1"/>
  <c r="AV549" i="11" s="1"/>
  <c r="E549" i="11"/>
  <c r="AY549" i="11" l="1"/>
  <c r="BA549" i="11" s="1"/>
  <c r="S549" i="11"/>
  <c r="D549" i="11"/>
  <c r="AZ549" i="11"/>
  <c r="T549" i="11"/>
  <c r="W549" i="11" s="1"/>
  <c r="U550" i="11" s="1"/>
  <c r="P549" i="11"/>
  <c r="AX548" i="11"/>
  <c r="BC549" i="11"/>
  <c r="AW549" i="11"/>
  <c r="M549" i="11"/>
  <c r="K549" i="11"/>
  <c r="C549" i="11"/>
  <c r="Q550" i="11"/>
  <c r="O550" i="11"/>
  <c r="H550" i="11"/>
  <c r="F550" i="11"/>
  <c r="B550" i="11"/>
  <c r="BD550" i="11" s="1"/>
  <c r="A551" i="11"/>
  <c r="R550" i="11"/>
  <c r="N550" i="11"/>
  <c r="L550" i="11"/>
  <c r="I550" i="11"/>
  <c r="G550" i="11"/>
  <c r="AU550" i="11" s="1"/>
  <c r="AV550" i="11" s="1"/>
  <c r="E550" i="11"/>
  <c r="AX549" i="11" l="1"/>
  <c r="AY550" i="11"/>
  <c r="BA550" i="11" s="1"/>
  <c r="Y550" i="11"/>
  <c r="S550" i="11"/>
  <c r="D550" i="11"/>
  <c r="Y530" i="11"/>
  <c r="AZ550" i="11"/>
  <c r="T550" i="11"/>
  <c r="W550" i="11" s="1"/>
  <c r="U551" i="11" s="1"/>
  <c r="P550" i="11"/>
  <c r="BC550" i="11"/>
  <c r="AW550" i="11"/>
  <c r="AX550" i="11" s="1"/>
  <c r="M550" i="11"/>
  <c r="K550" i="11"/>
  <c r="AE550" i="11"/>
  <c r="C550" i="11"/>
  <c r="AE530" i="11"/>
  <c r="Q551" i="11"/>
  <c r="O551" i="11"/>
  <c r="H551" i="11"/>
  <c r="F551" i="11"/>
  <c r="B551" i="11"/>
  <c r="BD551" i="11" s="1"/>
  <c r="A552" i="11"/>
  <c r="R551" i="11"/>
  <c r="N551" i="11"/>
  <c r="L551" i="11"/>
  <c r="I551" i="11"/>
  <c r="G551" i="11"/>
  <c r="AU551" i="11" s="1"/>
  <c r="E551" i="11"/>
  <c r="BC551" i="11" l="1"/>
  <c r="M551" i="11"/>
  <c r="K551" i="11"/>
  <c r="AE551" i="11"/>
  <c r="C551" i="11"/>
  <c r="AE549" i="11"/>
  <c r="AE531" i="11"/>
  <c r="AE529" i="11"/>
  <c r="Q552" i="11"/>
  <c r="O552" i="11"/>
  <c r="H552" i="11"/>
  <c r="F552" i="11"/>
  <c r="B552" i="11"/>
  <c r="BD552" i="11" s="1"/>
  <c r="A553" i="11"/>
  <c r="R552" i="11"/>
  <c r="N552" i="11"/>
  <c r="L552" i="11"/>
  <c r="I552" i="11"/>
  <c r="G552" i="11"/>
  <c r="AU552" i="11" s="1"/>
  <c r="AV552" i="11" s="1"/>
  <c r="E552" i="11"/>
  <c r="AV551" i="11"/>
  <c r="AW551" i="11" s="1"/>
  <c r="AX551" i="11" s="1"/>
  <c r="Y551" i="11"/>
  <c r="S551" i="11"/>
  <c r="D551" i="11"/>
  <c r="Y549" i="11"/>
  <c r="Y531" i="11"/>
  <c r="Y529" i="11"/>
  <c r="AZ551" i="11"/>
  <c r="T551" i="11"/>
  <c r="W551" i="11" s="1"/>
  <c r="U552" i="11" s="1"/>
  <c r="P551" i="11"/>
  <c r="BC552" i="11" l="1"/>
  <c r="AY551" i="11"/>
  <c r="BA551" i="11" s="1"/>
  <c r="AY552" i="11"/>
  <c r="BA552" i="11" s="1"/>
  <c r="Y552" i="11"/>
  <c r="S552" i="11"/>
  <c r="D552" i="11"/>
  <c r="Y532" i="11"/>
  <c r="AZ552" i="11"/>
  <c r="T552" i="11"/>
  <c r="W552" i="11" s="1"/>
  <c r="U553" i="11" s="1"/>
  <c r="P552" i="11"/>
  <c r="AW552" i="11"/>
  <c r="AX552" i="11" s="1"/>
  <c r="M552" i="11"/>
  <c r="K552" i="11"/>
  <c r="AE552" i="11"/>
  <c r="C552" i="11"/>
  <c r="AE532" i="11"/>
  <c r="Q553" i="11"/>
  <c r="O553" i="11"/>
  <c r="H553" i="11"/>
  <c r="F553" i="11"/>
  <c r="B553" i="11"/>
  <c r="BD553" i="11" s="1"/>
  <c r="A554" i="11"/>
  <c r="R553" i="11"/>
  <c r="N553" i="11"/>
  <c r="L553" i="11"/>
  <c r="I553" i="11"/>
  <c r="G553" i="11"/>
  <c r="AU553" i="11" s="1"/>
  <c r="AV553" i="11" s="1"/>
  <c r="E553" i="11"/>
  <c r="AY553" i="11" l="1"/>
  <c r="BA553" i="11" s="1"/>
  <c r="Y553" i="11"/>
  <c r="S553" i="11"/>
  <c r="D553" i="11"/>
  <c r="Y533" i="11"/>
  <c r="AZ553" i="11"/>
  <c r="T553" i="11"/>
  <c r="W553" i="11" s="1"/>
  <c r="U554" i="11" s="1"/>
  <c r="P553" i="11"/>
  <c r="BC553" i="11"/>
  <c r="AW553" i="11"/>
  <c r="AX553" i="11" s="1"/>
  <c r="M553" i="11"/>
  <c r="K553" i="11"/>
  <c r="AE553" i="11"/>
  <c r="C553" i="11"/>
  <c r="AE533" i="11"/>
  <c r="Q554" i="11"/>
  <c r="O554" i="11"/>
  <c r="H554" i="11"/>
  <c r="F554" i="11"/>
  <c r="B554" i="11"/>
  <c r="BD554" i="11" s="1"/>
  <c r="A555" i="11"/>
  <c r="R554" i="11"/>
  <c r="N554" i="11"/>
  <c r="L554" i="11"/>
  <c r="I554" i="11"/>
  <c r="G554" i="11"/>
  <c r="AU554" i="11" s="1"/>
  <c r="AV554" i="11" s="1"/>
  <c r="E554" i="11"/>
  <c r="AY554" i="11" l="1"/>
  <c r="BA554" i="11" s="1"/>
  <c r="Y554" i="11"/>
  <c r="S554" i="11"/>
  <c r="D554" i="11"/>
  <c r="AZ554" i="11"/>
  <c r="T554" i="11"/>
  <c r="W554" i="11" s="1"/>
  <c r="U555" i="11" s="1"/>
  <c r="P554" i="11"/>
  <c r="BC554" i="11"/>
  <c r="AW554" i="11"/>
  <c r="AX554" i="11" s="1"/>
  <c r="M554" i="11"/>
  <c r="K554" i="11"/>
  <c r="AE554" i="11"/>
  <c r="C554" i="11"/>
  <c r="Q555" i="11"/>
  <c r="O555" i="11"/>
  <c r="H555" i="11"/>
  <c r="F555" i="11"/>
  <c r="B555" i="11"/>
  <c r="BD555" i="11" s="1"/>
  <c r="A556" i="11"/>
  <c r="R555" i="11"/>
  <c r="N555" i="11"/>
  <c r="L555" i="11"/>
  <c r="I555" i="11"/>
  <c r="G555" i="11"/>
  <c r="AU555" i="11" s="1"/>
  <c r="E555" i="11"/>
  <c r="BC555" i="11" s="1"/>
  <c r="M555" i="11" l="1"/>
  <c r="K555" i="11"/>
  <c r="AE555" i="11"/>
  <c r="C555" i="11"/>
  <c r="Q556" i="11"/>
  <c r="O556" i="11"/>
  <c r="H556" i="11"/>
  <c r="F556" i="11"/>
  <c r="B556" i="11"/>
  <c r="BD556" i="11" s="1"/>
  <c r="A557" i="11"/>
  <c r="R556" i="11"/>
  <c r="N556" i="11"/>
  <c r="L556" i="11"/>
  <c r="I556" i="11"/>
  <c r="G556" i="11"/>
  <c r="AU556" i="11" s="1"/>
  <c r="AV556" i="11" s="1"/>
  <c r="E556" i="11"/>
  <c r="BC556" i="11" s="1"/>
  <c r="AV555" i="11"/>
  <c r="AW555" i="11" s="1"/>
  <c r="AX555" i="11" s="1"/>
  <c r="Y555" i="11"/>
  <c r="S555" i="11"/>
  <c r="D555" i="11"/>
  <c r="AZ555" i="11"/>
  <c r="T555" i="11"/>
  <c r="W555" i="11" s="1"/>
  <c r="U556" i="11" s="1"/>
  <c r="P555" i="11"/>
  <c r="AY555" i="11" l="1"/>
  <c r="BA555" i="11" s="1"/>
  <c r="AW556" i="11"/>
  <c r="AX556" i="11" s="1"/>
  <c r="M556" i="11"/>
  <c r="K556" i="11"/>
  <c r="AE556" i="11"/>
  <c r="C556" i="11"/>
  <c r="Q557" i="11"/>
  <c r="O557" i="11"/>
  <c r="H557" i="11"/>
  <c r="F557" i="11"/>
  <c r="B557" i="11"/>
  <c r="BD557" i="11" s="1"/>
  <c r="A558" i="11"/>
  <c r="R557" i="11"/>
  <c r="N557" i="11"/>
  <c r="L557" i="11"/>
  <c r="I557" i="11"/>
  <c r="G557" i="11"/>
  <c r="AU557" i="11" s="1"/>
  <c r="E557" i="11"/>
  <c r="BC557" i="11" s="1"/>
  <c r="AY556" i="11"/>
  <c r="BA556" i="11" s="1"/>
  <c r="Y556" i="11"/>
  <c r="S556" i="11"/>
  <c r="D556" i="11"/>
  <c r="AZ556" i="11"/>
  <c r="T556" i="11"/>
  <c r="W556" i="11" s="1"/>
  <c r="U557" i="11" s="1"/>
  <c r="P556" i="11"/>
  <c r="M557" i="11" l="1"/>
  <c r="K557" i="11"/>
  <c r="AE557" i="11"/>
  <c r="C557" i="11"/>
  <c r="Q558" i="11"/>
  <c r="O558" i="11"/>
  <c r="H558" i="11"/>
  <c r="F558" i="11"/>
  <c r="B558" i="11"/>
  <c r="BD558" i="11" s="1"/>
  <c r="A559" i="11"/>
  <c r="R558" i="11"/>
  <c r="N558" i="11"/>
  <c r="L558" i="11"/>
  <c r="I558" i="11"/>
  <c r="G558" i="11"/>
  <c r="AU558" i="11" s="1"/>
  <c r="E558" i="11"/>
  <c r="BC558" i="11" s="1"/>
  <c r="AV557" i="11"/>
  <c r="AW557" i="11" s="1"/>
  <c r="AX557" i="11" s="1"/>
  <c r="AY557" i="11"/>
  <c r="BA557" i="11" s="1"/>
  <c r="Y557" i="11"/>
  <c r="S557" i="11"/>
  <c r="D557" i="11"/>
  <c r="AZ557" i="11"/>
  <c r="T557" i="11"/>
  <c r="W557" i="11" s="1"/>
  <c r="U558" i="11" s="1"/>
  <c r="P557" i="11"/>
  <c r="M558" i="11" l="1"/>
  <c r="K558" i="11"/>
  <c r="AE558" i="11"/>
  <c r="C558" i="11"/>
  <c r="Q559" i="11"/>
  <c r="O559" i="11"/>
  <c r="H559" i="11"/>
  <c r="F559" i="11"/>
  <c r="B559" i="11"/>
  <c r="BD559" i="11" s="1"/>
  <c r="A560" i="11"/>
  <c r="R559" i="11"/>
  <c r="N559" i="11"/>
  <c r="L559" i="11"/>
  <c r="I559" i="11"/>
  <c r="G559" i="11"/>
  <c r="AU559" i="11" s="1"/>
  <c r="AV559" i="11" s="1"/>
  <c r="E559" i="11"/>
  <c r="BC559" i="11" s="1"/>
  <c r="AV558" i="11"/>
  <c r="AW558" i="11" s="1"/>
  <c r="AX558" i="11" s="1"/>
  <c r="AY558" i="11"/>
  <c r="BA558" i="11" s="1"/>
  <c r="Y558" i="11"/>
  <c r="S558" i="11"/>
  <c r="D558" i="11"/>
  <c r="AZ558" i="11"/>
  <c r="T558" i="11"/>
  <c r="W558" i="11" s="1"/>
  <c r="U559" i="11" s="1"/>
  <c r="P558" i="11"/>
  <c r="AW559" i="11" l="1"/>
  <c r="AX559" i="11" s="1"/>
  <c r="M559" i="11"/>
  <c r="K559" i="11"/>
  <c r="C559" i="11"/>
  <c r="A561" i="11"/>
  <c r="Q560" i="11"/>
  <c r="O560" i="11"/>
  <c r="H560" i="11"/>
  <c r="F560" i="11"/>
  <c r="B560" i="11"/>
  <c r="BD560" i="11" s="1"/>
  <c r="R560" i="11"/>
  <c r="N560" i="11"/>
  <c r="L560" i="11"/>
  <c r="I560" i="11"/>
  <c r="G560" i="11"/>
  <c r="AU560" i="11" s="1"/>
  <c r="AV560" i="11" s="1"/>
  <c r="E560" i="11"/>
  <c r="BC560" i="11" s="1"/>
  <c r="AY559" i="11"/>
  <c r="BA559" i="11" s="1"/>
  <c r="S559" i="11"/>
  <c r="D559" i="11"/>
  <c r="AZ559" i="11"/>
  <c r="T559" i="11"/>
  <c r="W559" i="11" s="1"/>
  <c r="U560" i="11" s="1"/>
  <c r="P559" i="11"/>
  <c r="A562" i="11" l="1"/>
  <c r="R561" i="11"/>
  <c r="N561" i="11"/>
  <c r="L561" i="11"/>
  <c r="I561" i="11"/>
  <c r="G561" i="11"/>
  <c r="AU561" i="11" s="1"/>
  <c r="AV561" i="11" s="1"/>
  <c r="E561" i="11"/>
  <c r="Q561" i="11"/>
  <c r="O561" i="11"/>
  <c r="H561" i="11"/>
  <c r="F561" i="11"/>
  <c r="B561" i="11"/>
  <c r="BD561" i="11" s="1"/>
  <c r="AE560" i="11"/>
  <c r="M560" i="11"/>
  <c r="K560" i="11"/>
  <c r="AW560" i="11"/>
  <c r="AX560" i="11" s="1"/>
  <c r="C560" i="11"/>
  <c r="AZ560" i="11"/>
  <c r="S560" i="11"/>
  <c r="D560" i="11"/>
  <c r="AY560" i="11"/>
  <c r="BA560" i="11" s="1"/>
  <c r="Y560" i="11"/>
  <c r="T560" i="11"/>
  <c r="P560" i="11"/>
  <c r="BC561" i="11" l="1"/>
  <c r="AE561" i="11"/>
  <c r="C561" i="11"/>
  <c r="AW561" i="11"/>
  <c r="AX561" i="11" s="1"/>
  <c r="M561" i="11"/>
  <c r="K561" i="11"/>
  <c r="AE559" i="11"/>
  <c r="A563" i="11"/>
  <c r="R562" i="11"/>
  <c r="N562" i="11"/>
  <c r="L562" i="11"/>
  <c r="I562" i="11"/>
  <c r="G562" i="11"/>
  <c r="AU562" i="11" s="1"/>
  <c r="E562" i="11"/>
  <c r="BC562" i="11" s="1"/>
  <c r="Q562" i="11"/>
  <c r="O562" i="11"/>
  <c r="H562" i="11"/>
  <c r="F562" i="11"/>
  <c r="B562" i="11"/>
  <c r="BD562" i="11" s="1"/>
  <c r="AZ561" i="11"/>
  <c r="T561" i="11"/>
  <c r="P561" i="11"/>
  <c r="Y559" i="11"/>
  <c r="AY561" i="11"/>
  <c r="BA561" i="11" s="1"/>
  <c r="Y561" i="11"/>
  <c r="S561" i="11"/>
  <c r="D561" i="11"/>
  <c r="AE562" i="11" l="1"/>
  <c r="C562" i="11"/>
  <c r="M562" i="11"/>
  <c r="K562" i="11"/>
  <c r="A564" i="11"/>
  <c r="R563" i="11"/>
  <c r="N563" i="11"/>
  <c r="L563" i="11"/>
  <c r="I563" i="11"/>
  <c r="G563" i="11"/>
  <c r="AU563" i="11" s="1"/>
  <c r="AV563" i="11" s="1"/>
  <c r="E563" i="11"/>
  <c r="Q563" i="11"/>
  <c r="O563" i="11"/>
  <c r="H563" i="11"/>
  <c r="F563" i="11"/>
  <c r="B563" i="11"/>
  <c r="BD563" i="11" s="1"/>
  <c r="AZ562" i="11"/>
  <c r="T562" i="11"/>
  <c r="P562" i="11"/>
  <c r="Y562" i="11"/>
  <c r="S562" i="11"/>
  <c r="D562" i="11"/>
  <c r="AV562" i="11"/>
  <c r="AW562" i="11" s="1"/>
  <c r="AX562" i="11" s="1"/>
  <c r="AY562" i="11" l="1"/>
  <c r="BA562" i="11" s="1"/>
  <c r="BC563" i="11"/>
  <c r="AE563" i="11"/>
  <c r="C563" i="11"/>
  <c r="AW563" i="11"/>
  <c r="AX563" i="11" s="1"/>
  <c r="M563" i="11"/>
  <c r="K563" i="11"/>
  <c r="A565" i="11"/>
  <c r="R564" i="11"/>
  <c r="N564" i="11"/>
  <c r="L564" i="11"/>
  <c r="I564" i="11"/>
  <c r="G564" i="11"/>
  <c r="AU564" i="11" s="1"/>
  <c r="E564" i="11"/>
  <c r="Q564" i="11"/>
  <c r="O564" i="11"/>
  <c r="H564" i="11"/>
  <c r="F564" i="11"/>
  <c r="B564" i="11"/>
  <c r="BD564" i="11" s="1"/>
  <c r="AZ563" i="11"/>
  <c r="T563" i="11"/>
  <c r="P563" i="11"/>
  <c r="AY563" i="11"/>
  <c r="BA563" i="11" s="1"/>
  <c r="Y563" i="11"/>
  <c r="S563" i="11"/>
  <c r="D563" i="11"/>
  <c r="AV564" i="11" l="1"/>
  <c r="BC564" i="11"/>
  <c r="AE564" i="11"/>
  <c r="C564" i="11"/>
  <c r="AW564" i="11"/>
  <c r="AX564" i="11" s="1"/>
  <c r="M564" i="11"/>
  <c r="K564" i="11"/>
  <c r="A566" i="11"/>
  <c r="R565" i="11"/>
  <c r="N565" i="11"/>
  <c r="L565" i="11"/>
  <c r="I565" i="11"/>
  <c r="G565" i="11"/>
  <c r="AU565" i="11" s="1"/>
  <c r="E565" i="11"/>
  <c r="Q565" i="11"/>
  <c r="O565" i="11"/>
  <c r="H565" i="11"/>
  <c r="F565" i="11"/>
  <c r="B565" i="11"/>
  <c r="BD565" i="11" s="1"/>
  <c r="AZ564" i="11"/>
  <c r="T564" i="11"/>
  <c r="P564" i="11"/>
  <c r="AY564" i="11"/>
  <c r="BA564" i="11" s="1"/>
  <c r="Y564" i="11"/>
  <c r="S564" i="11"/>
  <c r="D564" i="11"/>
  <c r="AV565" i="11" l="1"/>
  <c r="AZ565" i="11"/>
  <c r="T565" i="11"/>
  <c r="P565" i="11"/>
  <c r="AY565" i="11"/>
  <c r="BA565" i="11" s="1"/>
  <c r="Y565" i="11"/>
  <c r="S565" i="11"/>
  <c r="D565" i="11"/>
  <c r="BC565" i="11"/>
  <c r="AE565" i="11"/>
  <c r="C565" i="11"/>
  <c r="AW565" i="11"/>
  <c r="AX565" i="11" s="1"/>
  <c r="M565" i="11"/>
  <c r="K565" i="11"/>
  <c r="A567" i="11"/>
  <c r="R566" i="11"/>
  <c r="N566" i="11"/>
  <c r="L566" i="11"/>
  <c r="I566" i="11"/>
  <c r="G566" i="11"/>
  <c r="AU566" i="11" s="1"/>
  <c r="AV566" i="11" s="1"/>
  <c r="E566" i="11"/>
  <c r="Q566" i="11"/>
  <c r="O566" i="11"/>
  <c r="H566" i="11"/>
  <c r="F566" i="11"/>
  <c r="B566" i="11"/>
  <c r="BD566" i="11" s="1"/>
  <c r="AZ566" i="11" l="1"/>
  <c r="T566" i="11"/>
  <c r="P566" i="11"/>
  <c r="AY566" i="11"/>
  <c r="BA566" i="11" s="1"/>
  <c r="Y566" i="11"/>
  <c r="S566" i="11"/>
  <c r="D566" i="11"/>
  <c r="BC566" i="11"/>
  <c r="AE566" i="11"/>
  <c r="C566" i="11"/>
  <c r="AW566" i="11"/>
  <c r="AX566" i="11" s="1"/>
  <c r="M566" i="11"/>
  <c r="K566" i="11"/>
  <c r="A568" i="11"/>
  <c r="R567" i="11"/>
  <c r="N567" i="11"/>
  <c r="L567" i="11"/>
  <c r="I567" i="11"/>
  <c r="G567" i="11"/>
  <c r="AU567" i="11" s="1"/>
  <c r="E567" i="11"/>
  <c r="Q567" i="11"/>
  <c r="O567" i="11"/>
  <c r="H567" i="11"/>
  <c r="F567" i="11"/>
  <c r="B567" i="11"/>
  <c r="BD567" i="11" s="1"/>
  <c r="AV567" i="11" l="1"/>
  <c r="AZ567" i="11"/>
  <c r="T567" i="11"/>
  <c r="P567" i="11"/>
  <c r="AY567" i="11"/>
  <c r="BA567" i="11" s="1"/>
  <c r="Y567" i="11"/>
  <c r="S567" i="11"/>
  <c r="D567" i="11"/>
  <c r="BC567" i="11"/>
  <c r="AE567" i="11"/>
  <c r="C567" i="11"/>
  <c r="AW567" i="11"/>
  <c r="AX567" i="11" s="1"/>
  <c r="M567" i="11"/>
  <c r="K567" i="11"/>
  <c r="A569" i="11"/>
  <c r="R568" i="11"/>
  <c r="N568" i="11"/>
  <c r="L568" i="11"/>
  <c r="I568" i="11"/>
  <c r="G568" i="11"/>
  <c r="AU568" i="11" s="1"/>
  <c r="AV568" i="11" s="1"/>
  <c r="E568" i="11"/>
  <c r="Q568" i="11"/>
  <c r="O568" i="11"/>
  <c r="H568" i="11"/>
  <c r="F568" i="11"/>
  <c r="B568" i="11"/>
  <c r="BD568" i="11" s="1"/>
  <c r="AZ568" i="11" l="1"/>
  <c r="T568" i="11"/>
  <c r="P568" i="11"/>
  <c r="AY568" i="11"/>
  <c r="BA568" i="11" s="1"/>
  <c r="Y568" i="11"/>
  <c r="S568" i="11"/>
  <c r="D568" i="11"/>
  <c r="BC568" i="11"/>
  <c r="AE568" i="11"/>
  <c r="C568" i="11"/>
  <c r="AW568" i="11"/>
  <c r="AX568" i="11" s="1"/>
  <c r="M568" i="11"/>
  <c r="K568" i="11"/>
  <c r="A570" i="11"/>
  <c r="R569" i="11"/>
  <c r="N569" i="11"/>
  <c r="L569" i="11"/>
  <c r="I569" i="11"/>
  <c r="G569" i="11"/>
  <c r="AU569" i="11" s="1"/>
  <c r="E569" i="11"/>
  <c r="Q569" i="11"/>
  <c r="O569" i="11"/>
  <c r="H569" i="11"/>
  <c r="F569" i="11"/>
  <c r="B569" i="11"/>
  <c r="BD569" i="11" s="1"/>
  <c r="AV569" i="11" l="1"/>
  <c r="AZ569" i="11"/>
  <c r="T569" i="11"/>
  <c r="P569" i="11"/>
  <c r="AY569" i="11"/>
  <c r="BA569" i="11" s="1"/>
  <c r="S569" i="11"/>
  <c r="D569" i="11"/>
  <c r="BC569" i="11"/>
  <c r="C569" i="11"/>
  <c r="AW569" i="11"/>
  <c r="AX569" i="11" s="1"/>
  <c r="M569" i="11"/>
  <c r="K569" i="11"/>
  <c r="A571" i="11"/>
  <c r="R570" i="11"/>
  <c r="N570" i="11"/>
  <c r="L570" i="11"/>
  <c r="I570" i="11"/>
  <c r="G570" i="11"/>
  <c r="AU570" i="11" s="1"/>
  <c r="AV570" i="11" s="1"/>
  <c r="E570" i="11"/>
  <c r="Q570" i="11"/>
  <c r="O570" i="11"/>
  <c r="H570" i="11"/>
  <c r="F570" i="11"/>
  <c r="B570" i="11"/>
  <c r="BD570" i="11" s="1"/>
  <c r="AZ570" i="11" l="1"/>
  <c r="T570" i="11"/>
  <c r="P570" i="11"/>
  <c r="AY570" i="11"/>
  <c r="BA570" i="11" s="1"/>
  <c r="Y570" i="11"/>
  <c r="S570" i="11"/>
  <c r="D570" i="11"/>
  <c r="BC570" i="11"/>
  <c r="AE570" i="11"/>
  <c r="C570" i="11"/>
  <c r="AW570" i="11"/>
  <c r="AX570" i="11" s="1"/>
  <c r="M570" i="11"/>
  <c r="K570" i="11"/>
  <c r="A572" i="11"/>
  <c r="R571" i="11"/>
  <c r="N571" i="11"/>
  <c r="L571" i="11"/>
  <c r="V560" i="11" s="1"/>
  <c r="W560" i="11" s="1"/>
  <c r="U561" i="11" s="1"/>
  <c r="W561" i="11" s="1"/>
  <c r="U562" i="11" s="1"/>
  <c r="W562" i="11" s="1"/>
  <c r="U563" i="11" s="1"/>
  <c r="W563" i="11" s="1"/>
  <c r="U564" i="11" s="1"/>
  <c r="W564" i="11" s="1"/>
  <c r="U565" i="11" s="1"/>
  <c r="W565" i="11" s="1"/>
  <c r="U566" i="11" s="1"/>
  <c r="W566" i="11" s="1"/>
  <c r="U567" i="11" s="1"/>
  <c r="W567" i="11" s="1"/>
  <c r="U568" i="11" s="1"/>
  <c r="W568" i="11" s="1"/>
  <c r="U569" i="11" s="1"/>
  <c r="W569" i="11" s="1"/>
  <c r="U570" i="11" s="1"/>
  <c r="W570" i="11" s="1"/>
  <c r="U571" i="11" s="1"/>
  <c r="I571" i="11"/>
  <c r="G571" i="11"/>
  <c r="AU571" i="11" s="1"/>
  <c r="AV571" i="11" s="1"/>
  <c r="E571" i="11"/>
  <c r="Q571" i="11"/>
  <c r="O571" i="11"/>
  <c r="H571" i="11"/>
  <c r="F571" i="11"/>
  <c r="B571" i="11"/>
  <c r="BD571" i="11" s="1"/>
  <c r="AZ571" i="11" l="1"/>
  <c r="T571" i="11"/>
  <c r="W571" i="11" s="1"/>
  <c r="U572" i="11" s="1"/>
  <c r="P571" i="11"/>
  <c r="AY571" i="11"/>
  <c r="BA571" i="11" s="1"/>
  <c r="Y571" i="11"/>
  <c r="S571" i="11"/>
  <c r="D571" i="11"/>
  <c r="Y569" i="11"/>
  <c r="BC571" i="11"/>
  <c r="AE571" i="11"/>
  <c r="C571" i="11"/>
  <c r="AE569" i="11"/>
  <c r="AW571" i="11"/>
  <c r="AX571" i="11" s="1"/>
  <c r="M571" i="11"/>
  <c r="K571" i="11"/>
  <c r="A573" i="11"/>
  <c r="R572" i="11"/>
  <c r="N572" i="11"/>
  <c r="L572" i="11"/>
  <c r="I572" i="11"/>
  <c r="G572" i="11"/>
  <c r="AU572" i="11" s="1"/>
  <c r="E572" i="11"/>
  <c r="Q572" i="11"/>
  <c r="O572" i="11"/>
  <c r="H572" i="11"/>
  <c r="F572" i="11"/>
  <c r="B572" i="11"/>
  <c r="BD572" i="11" s="1"/>
  <c r="AV572" i="11" l="1"/>
  <c r="AZ572" i="11"/>
  <c r="T572" i="11"/>
  <c r="W572" i="11" s="1"/>
  <c r="U573" i="11" s="1"/>
  <c r="P572" i="11"/>
  <c r="AY572" i="11"/>
  <c r="BA572" i="11" s="1"/>
  <c r="Y572" i="11"/>
  <c r="S572" i="11"/>
  <c r="D572" i="11"/>
  <c r="BC572" i="11"/>
  <c r="AE572" i="11"/>
  <c r="C572" i="11"/>
  <c r="AW572" i="11"/>
  <c r="AX572" i="11" s="1"/>
  <c r="M572" i="11"/>
  <c r="K572" i="11"/>
  <c r="A574" i="11"/>
  <c r="R573" i="11"/>
  <c r="N573" i="11"/>
  <c r="L573" i="11"/>
  <c r="I573" i="11"/>
  <c r="G573" i="11"/>
  <c r="AU573" i="11" s="1"/>
  <c r="E573" i="11"/>
  <c r="Q573" i="11"/>
  <c r="O573" i="11"/>
  <c r="H573" i="11"/>
  <c r="F573" i="11"/>
  <c r="B573" i="11"/>
  <c r="BD573" i="11" s="1"/>
  <c r="AV573" i="11" l="1"/>
  <c r="AZ573" i="11"/>
  <c r="T573" i="11"/>
  <c r="W573" i="11" s="1"/>
  <c r="U574" i="11" s="1"/>
  <c r="P573" i="11"/>
  <c r="AY573" i="11"/>
  <c r="BA573" i="11" s="1"/>
  <c r="Y573" i="11"/>
  <c r="S573" i="11"/>
  <c r="D573" i="11"/>
  <c r="BC573" i="11"/>
  <c r="AE573" i="11"/>
  <c r="C573" i="11"/>
  <c r="AW573" i="11"/>
  <c r="AX573" i="11" s="1"/>
  <c r="M573" i="11"/>
  <c r="K573" i="11"/>
  <c r="A575" i="11"/>
  <c r="R574" i="11"/>
  <c r="N574" i="11"/>
  <c r="L574" i="11"/>
  <c r="I574" i="11"/>
  <c r="G574" i="11"/>
  <c r="AU574" i="11" s="1"/>
  <c r="AV574" i="11" s="1"/>
  <c r="E574" i="11"/>
  <c r="Q574" i="11"/>
  <c r="O574" i="11"/>
  <c r="H574" i="11"/>
  <c r="F574" i="11"/>
  <c r="B574" i="11"/>
  <c r="BD574" i="11" s="1"/>
  <c r="AZ574" i="11" l="1"/>
  <c r="T574" i="11"/>
  <c r="W574" i="11" s="1"/>
  <c r="U575" i="11" s="1"/>
  <c r="P574" i="11"/>
  <c r="AY574" i="11"/>
  <c r="BA574" i="11" s="1"/>
  <c r="Y574" i="11"/>
  <c r="S574" i="11"/>
  <c r="D574" i="11"/>
  <c r="BC574" i="11"/>
  <c r="AE574" i="11"/>
  <c r="C574" i="11"/>
  <c r="AW574" i="11"/>
  <c r="AX574" i="11" s="1"/>
  <c r="M574" i="11"/>
  <c r="K574" i="11"/>
  <c r="A576" i="11"/>
  <c r="R575" i="11"/>
  <c r="N575" i="11"/>
  <c r="L575" i="11"/>
  <c r="I575" i="11"/>
  <c r="G575" i="11"/>
  <c r="AU575" i="11" s="1"/>
  <c r="E575" i="11"/>
  <c r="Q575" i="11"/>
  <c r="O575" i="11"/>
  <c r="H575" i="11"/>
  <c r="F575" i="11"/>
  <c r="B575" i="11"/>
  <c r="BD575" i="11" s="1"/>
  <c r="AV575" i="11" l="1"/>
  <c r="AZ575" i="11"/>
  <c r="T575" i="11"/>
  <c r="W575" i="11" s="1"/>
  <c r="U576" i="11" s="1"/>
  <c r="P575" i="11"/>
  <c r="AY575" i="11"/>
  <c r="BA575" i="11" s="1"/>
  <c r="Y575" i="11"/>
  <c r="S575" i="11"/>
  <c r="D575" i="11"/>
  <c r="BC575" i="11"/>
  <c r="AE575" i="11"/>
  <c r="C575" i="11"/>
  <c r="AW575" i="11"/>
  <c r="AX575" i="11" s="1"/>
  <c r="M575" i="11"/>
  <c r="K575" i="11"/>
  <c r="A577" i="11"/>
  <c r="R576" i="11"/>
  <c r="N576" i="11"/>
  <c r="L576" i="11"/>
  <c r="I576" i="11"/>
  <c r="G576" i="11"/>
  <c r="AU576" i="11" s="1"/>
  <c r="AV576" i="11" s="1"/>
  <c r="E576" i="11"/>
  <c r="Q576" i="11"/>
  <c r="O576" i="11"/>
  <c r="H576" i="11"/>
  <c r="F576" i="11"/>
  <c r="B576" i="11"/>
  <c r="BD576" i="11" s="1"/>
  <c r="AZ576" i="11" l="1"/>
  <c r="T576" i="11"/>
  <c r="W576" i="11" s="1"/>
  <c r="U577" i="11" s="1"/>
  <c r="P576" i="11"/>
  <c r="AY576" i="11"/>
  <c r="BA576" i="11" s="1"/>
  <c r="Y576" i="11"/>
  <c r="S576" i="11"/>
  <c r="D576" i="11"/>
  <c r="BC576" i="11"/>
  <c r="AE576" i="11"/>
  <c r="C576" i="11"/>
  <c r="AW576" i="11"/>
  <c r="AX576" i="11" s="1"/>
  <c r="M576" i="11"/>
  <c r="K576" i="11"/>
  <c r="A578" i="11"/>
  <c r="R577" i="11"/>
  <c r="N577" i="11"/>
  <c r="L577" i="11"/>
  <c r="I577" i="11"/>
  <c r="G577" i="11"/>
  <c r="AU577" i="11" s="1"/>
  <c r="AV577" i="11" s="1"/>
  <c r="E577" i="11"/>
  <c r="Q577" i="11"/>
  <c r="O577" i="11"/>
  <c r="H577" i="11"/>
  <c r="F577" i="11"/>
  <c r="B577" i="11"/>
  <c r="BD577" i="11" s="1"/>
  <c r="AZ577" i="11" l="1"/>
  <c r="T577" i="11"/>
  <c r="W577" i="11" s="1"/>
  <c r="U578" i="11" s="1"/>
  <c r="P577" i="11"/>
  <c r="AY577" i="11"/>
  <c r="BA577" i="11" s="1"/>
  <c r="Y577" i="11"/>
  <c r="S577" i="11"/>
  <c r="D577" i="11"/>
  <c r="BC577" i="11"/>
  <c r="AE577" i="11"/>
  <c r="C577" i="11"/>
  <c r="AW577" i="11"/>
  <c r="AX577" i="11" s="1"/>
  <c r="M577" i="11"/>
  <c r="K577" i="11"/>
  <c r="A579" i="11"/>
  <c r="R578" i="11"/>
  <c r="N578" i="11"/>
  <c r="L578" i="11"/>
  <c r="I578" i="11"/>
  <c r="G578" i="11"/>
  <c r="AU578" i="11" s="1"/>
  <c r="AV578" i="11" s="1"/>
  <c r="E578" i="11"/>
  <c r="Q578" i="11"/>
  <c r="O578" i="11"/>
  <c r="H578" i="11"/>
  <c r="F578" i="11"/>
  <c r="B578" i="11"/>
  <c r="BD578" i="11" s="1"/>
  <c r="AZ578" i="11" l="1"/>
  <c r="T578" i="11"/>
  <c r="W578" i="11" s="1"/>
  <c r="U579" i="11" s="1"/>
  <c r="P578" i="11"/>
  <c r="AY578" i="11"/>
  <c r="BA578" i="11" s="1"/>
  <c r="Y578" i="11"/>
  <c r="S578" i="11"/>
  <c r="D578" i="11"/>
  <c r="BC578" i="11"/>
  <c r="AE578" i="11"/>
  <c r="C578" i="11"/>
  <c r="AW578" i="11"/>
  <c r="AX578" i="11" s="1"/>
  <c r="M578" i="11"/>
  <c r="K578" i="11"/>
  <c r="A580" i="11"/>
  <c r="R579" i="11"/>
  <c r="N579" i="11"/>
  <c r="L579" i="11"/>
  <c r="I579" i="11"/>
  <c r="G579" i="11"/>
  <c r="AU579" i="11" s="1"/>
  <c r="AV579" i="11" s="1"/>
  <c r="E579" i="11"/>
  <c r="Q579" i="11"/>
  <c r="O579" i="11"/>
  <c r="H579" i="11"/>
  <c r="F579" i="11"/>
  <c r="B579" i="11"/>
  <c r="BD579" i="11" s="1"/>
  <c r="AZ579" i="11" l="1"/>
  <c r="T579" i="11"/>
  <c r="W579" i="11" s="1"/>
  <c r="U580" i="11" s="1"/>
  <c r="P579" i="11"/>
  <c r="AY579" i="11"/>
  <c r="BA579" i="11" s="1"/>
  <c r="S579" i="11"/>
  <c r="D579" i="11"/>
  <c r="BC579" i="11"/>
  <c r="C579" i="11"/>
  <c r="AW579" i="11"/>
  <c r="AX579" i="11" s="1"/>
  <c r="M579" i="11"/>
  <c r="K579" i="11"/>
  <c r="A581" i="11"/>
  <c r="R580" i="11"/>
  <c r="N580" i="11"/>
  <c r="L580" i="11"/>
  <c r="I580" i="11"/>
  <c r="G580" i="11"/>
  <c r="AU580" i="11" s="1"/>
  <c r="AV580" i="11" s="1"/>
  <c r="E580" i="11"/>
  <c r="Q580" i="11"/>
  <c r="O580" i="11"/>
  <c r="H580" i="11"/>
  <c r="F580" i="11"/>
  <c r="B580" i="11"/>
  <c r="BD580" i="11" s="1"/>
  <c r="AZ580" i="11" l="1"/>
  <c r="T580" i="11"/>
  <c r="W580" i="11" s="1"/>
  <c r="U581" i="11" s="1"/>
  <c r="P580" i="11"/>
  <c r="AY580" i="11"/>
  <c r="BA580" i="11" s="1"/>
  <c r="Y580" i="11"/>
  <c r="S580" i="11"/>
  <c r="D580" i="11"/>
  <c r="BC580" i="11"/>
  <c r="AE580" i="11"/>
  <c r="C580" i="11"/>
  <c r="AW580" i="11"/>
  <c r="AX580" i="11" s="1"/>
  <c r="M580" i="11"/>
  <c r="K580" i="11"/>
  <c r="A582" i="11"/>
  <c r="R581" i="11"/>
  <c r="N581" i="11"/>
  <c r="L581" i="11"/>
  <c r="I581" i="11"/>
  <c r="G581" i="11"/>
  <c r="AU581" i="11" s="1"/>
  <c r="AV581" i="11" s="1"/>
  <c r="E581" i="11"/>
  <c r="Q581" i="11"/>
  <c r="O581" i="11"/>
  <c r="H581" i="11"/>
  <c r="F581" i="11"/>
  <c r="B581" i="11"/>
  <c r="BD581" i="11" s="1"/>
  <c r="AZ581" i="11" l="1"/>
  <c r="T581" i="11"/>
  <c r="W581" i="11" s="1"/>
  <c r="U582" i="11" s="1"/>
  <c r="P581" i="11"/>
  <c r="AY581" i="11"/>
  <c r="BA581" i="11" s="1"/>
  <c r="Y581" i="11"/>
  <c r="S581" i="11"/>
  <c r="D581" i="11"/>
  <c r="Y579" i="11"/>
  <c r="BC581" i="11"/>
  <c r="AE581" i="11"/>
  <c r="C581" i="11"/>
  <c r="AE579" i="11"/>
  <c r="AW581" i="11"/>
  <c r="AX581" i="11" s="1"/>
  <c r="M581" i="11"/>
  <c r="K581" i="11"/>
  <c r="A583" i="11"/>
  <c r="R582" i="11"/>
  <c r="N582" i="11"/>
  <c r="L582" i="11"/>
  <c r="I582" i="11"/>
  <c r="G582" i="11"/>
  <c r="AU582" i="11" s="1"/>
  <c r="AV582" i="11" s="1"/>
  <c r="E582" i="11"/>
  <c r="Q582" i="11"/>
  <c r="O582" i="11"/>
  <c r="H582" i="11"/>
  <c r="F582" i="11"/>
  <c r="B582" i="11"/>
  <c r="BD582" i="11" s="1"/>
  <c r="AZ582" i="11" l="1"/>
  <c r="T582" i="11"/>
  <c r="W582" i="11" s="1"/>
  <c r="U583" i="11" s="1"/>
  <c r="P582" i="11"/>
  <c r="AY582" i="11"/>
  <c r="BA582" i="11" s="1"/>
  <c r="Y582" i="11"/>
  <c r="S582" i="11"/>
  <c r="D582" i="11"/>
  <c r="BC582" i="11"/>
  <c r="AE582" i="11"/>
  <c r="C582" i="11"/>
  <c r="AW582" i="11"/>
  <c r="AX582" i="11" s="1"/>
  <c r="M582" i="11"/>
  <c r="K582" i="11"/>
  <c r="A584" i="11"/>
  <c r="R583" i="11"/>
  <c r="N583" i="11"/>
  <c r="L583" i="11"/>
  <c r="I583" i="11"/>
  <c r="G583" i="11"/>
  <c r="AU583" i="11" s="1"/>
  <c r="AV583" i="11" s="1"/>
  <c r="E583" i="11"/>
  <c r="Q583" i="11"/>
  <c r="O583" i="11"/>
  <c r="H583" i="11"/>
  <c r="F583" i="11"/>
  <c r="B583" i="11"/>
  <c r="BD583" i="11" s="1"/>
  <c r="AZ583" i="11" l="1"/>
  <c r="T583" i="11"/>
  <c r="W583" i="11" s="1"/>
  <c r="U584" i="11" s="1"/>
  <c r="P583" i="11"/>
  <c r="AY583" i="11"/>
  <c r="BA583" i="11" s="1"/>
  <c r="Y583" i="11"/>
  <c r="S583" i="11"/>
  <c r="D583" i="11"/>
  <c r="BC583" i="11"/>
  <c r="AE583" i="11"/>
  <c r="C583" i="11"/>
  <c r="AW583" i="11"/>
  <c r="AX583" i="11" s="1"/>
  <c r="M583" i="11"/>
  <c r="K583" i="11"/>
  <c r="A585" i="11"/>
  <c r="R584" i="11"/>
  <c r="N584" i="11"/>
  <c r="L584" i="11"/>
  <c r="I584" i="11"/>
  <c r="G584" i="11"/>
  <c r="AU584" i="11" s="1"/>
  <c r="AV584" i="11" s="1"/>
  <c r="E584" i="11"/>
  <c r="Q584" i="11"/>
  <c r="O584" i="11"/>
  <c r="H584" i="11"/>
  <c r="F584" i="11"/>
  <c r="B584" i="11"/>
  <c r="BD584" i="11" s="1"/>
  <c r="AZ584" i="11" l="1"/>
  <c r="T584" i="11"/>
  <c r="W584" i="11" s="1"/>
  <c r="U585" i="11" s="1"/>
  <c r="P584" i="11"/>
  <c r="AY584" i="11"/>
  <c r="BA584" i="11" s="1"/>
  <c r="Y584" i="11"/>
  <c r="S584" i="11"/>
  <c r="D584" i="11"/>
  <c r="BC584" i="11"/>
  <c r="AE584" i="11"/>
  <c r="C584" i="11"/>
  <c r="AW584" i="11"/>
  <c r="AX584" i="11" s="1"/>
  <c r="M584" i="11"/>
  <c r="K584" i="11"/>
  <c r="A586" i="11"/>
  <c r="R585" i="11"/>
  <c r="N585" i="11"/>
  <c r="L585" i="11"/>
  <c r="I585" i="11"/>
  <c r="G585" i="11"/>
  <c r="AU585" i="11" s="1"/>
  <c r="AV585" i="11" s="1"/>
  <c r="E585" i="11"/>
  <c r="Q585" i="11"/>
  <c r="O585" i="11"/>
  <c r="H585" i="11"/>
  <c r="F585" i="11"/>
  <c r="B585" i="11"/>
  <c r="BD585" i="11" s="1"/>
  <c r="AZ585" i="11" l="1"/>
  <c r="T585" i="11"/>
  <c r="W585" i="11" s="1"/>
  <c r="U586" i="11" s="1"/>
  <c r="P585" i="11"/>
  <c r="AY585" i="11"/>
  <c r="BA585" i="11" s="1"/>
  <c r="Y585" i="11"/>
  <c r="S585" i="11"/>
  <c r="D585" i="11"/>
  <c r="BC585" i="11"/>
  <c r="AE585" i="11"/>
  <c r="C585" i="11"/>
  <c r="AW585" i="11"/>
  <c r="AX585" i="11" s="1"/>
  <c r="M585" i="11"/>
  <c r="K585" i="11"/>
  <c r="A587" i="11"/>
  <c r="R586" i="11"/>
  <c r="N586" i="11"/>
  <c r="L586" i="11"/>
  <c r="I586" i="11"/>
  <c r="G586" i="11"/>
  <c r="AU586" i="11" s="1"/>
  <c r="AV586" i="11" s="1"/>
  <c r="E586" i="11"/>
  <c r="Q586" i="11"/>
  <c r="O586" i="11"/>
  <c r="H586" i="11"/>
  <c r="F586" i="11"/>
  <c r="B586" i="11"/>
  <c r="BD586" i="11" s="1"/>
  <c r="AZ586" i="11" l="1"/>
  <c r="T586" i="11"/>
  <c r="W586" i="11" s="1"/>
  <c r="U587" i="11" s="1"/>
  <c r="P586" i="11"/>
  <c r="AY586" i="11"/>
  <c r="BA586" i="11" s="1"/>
  <c r="Y586" i="11"/>
  <c r="S586" i="11"/>
  <c r="D586" i="11"/>
  <c r="BC586" i="11"/>
  <c r="AE586" i="11"/>
  <c r="C586" i="11"/>
  <c r="AW586" i="11"/>
  <c r="AX586" i="11" s="1"/>
  <c r="M586" i="11"/>
  <c r="K586" i="11"/>
  <c r="A588" i="11"/>
  <c r="R587" i="11"/>
  <c r="N587" i="11"/>
  <c r="L587" i="11"/>
  <c r="I587" i="11"/>
  <c r="G587" i="11"/>
  <c r="AU587" i="11" s="1"/>
  <c r="AV587" i="11" s="1"/>
  <c r="E587" i="11"/>
  <c r="Q587" i="11"/>
  <c r="O587" i="11"/>
  <c r="H587" i="11"/>
  <c r="F587" i="11"/>
  <c r="B587" i="11"/>
  <c r="BD587" i="11" s="1"/>
  <c r="AY587" i="11" l="1"/>
  <c r="BA587" i="11" s="1"/>
  <c r="AZ587" i="11"/>
  <c r="T587" i="11"/>
  <c r="W587" i="11" s="1"/>
  <c r="U588" i="11" s="1"/>
  <c r="P587" i="11"/>
  <c r="Y587" i="11"/>
  <c r="S587" i="11"/>
  <c r="D587" i="11"/>
  <c r="BC587" i="11"/>
  <c r="AW587" i="11"/>
  <c r="AX587" i="11" s="1"/>
  <c r="AE587" i="11"/>
  <c r="C587" i="11"/>
  <c r="M587" i="11"/>
  <c r="K587" i="11"/>
  <c r="Q588" i="11"/>
  <c r="O588" i="11"/>
  <c r="H588" i="11"/>
  <c r="F588" i="11"/>
  <c r="B588" i="11"/>
  <c r="BD588" i="11" s="1"/>
  <c r="A589" i="11"/>
  <c r="R588" i="11"/>
  <c r="N588" i="11"/>
  <c r="L588" i="11"/>
  <c r="I588" i="11"/>
  <c r="G588" i="11"/>
  <c r="AU588" i="11" s="1"/>
  <c r="E588" i="11"/>
  <c r="BC588" i="11" s="1"/>
  <c r="M588" i="11" l="1"/>
  <c r="K588" i="11"/>
  <c r="AE588" i="11"/>
  <c r="C588" i="11"/>
  <c r="Q589" i="11"/>
  <c r="O589" i="11"/>
  <c r="H589" i="11"/>
  <c r="F589" i="11"/>
  <c r="B589" i="11"/>
  <c r="BD589" i="11" s="1"/>
  <c r="A590" i="11"/>
  <c r="R589" i="11"/>
  <c r="N589" i="11"/>
  <c r="L589" i="11"/>
  <c r="I589" i="11"/>
  <c r="G589" i="11"/>
  <c r="AU589" i="11" s="1"/>
  <c r="E589" i="11"/>
  <c r="BC589" i="11" s="1"/>
  <c r="AV588" i="11"/>
  <c r="AW588" i="11" s="1"/>
  <c r="AX588" i="11" s="1"/>
  <c r="Y588" i="11"/>
  <c r="S588" i="11"/>
  <c r="D588" i="11"/>
  <c r="AZ588" i="11"/>
  <c r="T588" i="11"/>
  <c r="W588" i="11" s="1"/>
  <c r="U589" i="11" s="1"/>
  <c r="P588" i="11"/>
  <c r="AY588" i="11" l="1"/>
  <c r="BA588" i="11" s="1"/>
  <c r="M589" i="11"/>
  <c r="K589" i="11"/>
  <c r="C589" i="11"/>
  <c r="Q590" i="11"/>
  <c r="O590" i="11"/>
  <c r="H590" i="11"/>
  <c r="F590" i="11"/>
  <c r="B590" i="11"/>
  <c r="BD590" i="11" s="1"/>
  <c r="A591" i="11"/>
  <c r="R590" i="11"/>
  <c r="N590" i="11"/>
  <c r="L590" i="11"/>
  <c r="I590" i="11"/>
  <c r="G590" i="11"/>
  <c r="AU590" i="11" s="1"/>
  <c r="AV590" i="11" s="1"/>
  <c r="E590" i="11"/>
  <c r="AV589" i="11"/>
  <c r="AY589" i="11" s="1"/>
  <c r="BA589" i="11" s="1"/>
  <c r="S589" i="11"/>
  <c r="D589" i="11"/>
  <c r="AZ589" i="11"/>
  <c r="T589" i="11"/>
  <c r="W589" i="11" s="1"/>
  <c r="U590" i="11" s="1"/>
  <c r="P589" i="11"/>
  <c r="BC590" i="11" l="1"/>
  <c r="AY590" i="11"/>
  <c r="BA590" i="11" s="1"/>
  <c r="Y590" i="11"/>
  <c r="S590" i="11"/>
  <c r="D590" i="11"/>
  <c r="AZ590" i="11"/>
  <c r="T590" i="11"/>
  <c r="W590" i="11" s="1"/>
  <c r="U591" i="11" s="1"/>
  <c r="P590" i="11"/>
  <c r="AW589" i="11"/>
  <c r="AX589" i="11" s="1"/>
  <c r="AW590" i="11"/>
  <c r="M590" i="11"/>
  <c r="K590" i="11"/>
  <c r="AE590" i="11"/>
  <c r="C590" i="11"/>
  <c r="Q591" i="11"/>
  <c r="O591" i="11"/>
  <c r="H591" i="11"/>
  <c r="F591" i="11"/>
  <c r="B591" i="11"/>
  <c r="BD591" i="11" s="1"/>
  <c r="A592" i="11"/>
  <c r="R591" i="11"/>
  <c r="N591" i="11"/>
  <c r="L591" i="11"/>
  <c r="I591" i="11"/>
  <c r="G591" i="11"/>
  <c r="AU591" i="11" s="1"/>
  <c r="AV591" i="11" s="1"/>
  <c r="E591" i="11"/>
  <c r="AY591" i="11" l="1"/>
  <c r="BA591" i="11" s="1"/>
  <c r="Y591" i="11"/>
  <c r="S591" i="11"/>
  <c r="D591" i="11"/>
  <c r="Y589" i="11"/>
  <c r="AZ591" i="11"/>
  <c r="T591" i="11"/>
  <c r="W591" i="11" s="1"/>
  <c r="U592" i="11" s="1"/>
  <c r="P591" i="11"/>
  <c r="BC591" i="11"/>
  <c r="AW591" i="11"/>
  <c r="M591" i="11"/>
  <c r="K591" i="11"/>
  <c r="AE591" i="11"/>
  <c r="C591" i="11"/>
  <c r="AE589" i="11"/>
  <c r="Q592" i="11"/>
  <c r="O592" i="11"/>
  <c r="H592" i="11"/>
  <c r="F592" i="11"/>
  <c r="B592" i="11"/>
  <c r="BD592" i="11" s="1"/>
  <c r="A593" i="11"/>
  <c r="R592" i="11"/>
  <c r="N592" i="11"/>
  <c r="L592" i="11"/>
  <c r="I592" i="11"/>
  <c r="G592" i="11"/>
  <c r="AU592" i="11" s="1"/>
  <c r="E592" i="11"/>
  <c r="BC592" i="11" s="1"/>
  <c r="AX590" i="11"/>
  <c r="M592" i="11" l="1"/>
  <c r="K592" i="11"/>
  <c r="AE592" i="11"/>
  <c r="C592" i="11"/>
  <c r="Q593" i="11"/>
  <c r="O593" i="11"/>
  <c r="H593" i="11"/>
  <c r="F593" i="11"/>
  <c r="B593" i="11"/>
  <c r="BD593" i="11" s="1"/>
  <c r="A594" i="11"/>
  <c r="R593" i="11"/>
  <c r="N593" i="11"/>
  <c r="L593" i="11"/>
  <c r="I593" i="11"/>
  <c r="G593" i="11"/>
  <c r="AU593" i="11" s="1"/>
  <c r="AV593" i="11" s="1"/>
  <c r="E593" i="11"/>
  <c r="BC593" i="11" s="1"/>
  <c r="AV592" i="11"/>
  <c r="AW592" i="11" s="1"/>
  <c r="Y592" i="11"/>
  <c r="S592" i="11"/>
  <c r="D592" i="11"/>
  <c r="AZ592" i="11"/>
  <c r="T592" i="11"/>
  <c r="W592" i="11" s="1"/>
  <c r="U593" i="11" s="1"/>
  <c r="P592" i="11"/>
  <c r="AX591" i="11"/>
  <c r="AY592" i="11" l="1"/>
  <c r="BA592" i="11" s="1"/>
  <c r="AX592" i="11"/>
  <c r="AW593" i="11"/>
  <c r="M593" i="11"/>
  <c r="K593" i="11"/>
  <c r="AE593" i="11"/>
  <c r="C593" i="11"/>
  <c r="Q594" i="11"/>
  <c r="O594" i="11"/>
  <c r="H594" i="11"/>
  <c r="F594" i="11"/>
  <c r="B594" i="11"/>
  <c r="BD594" i="11" s="1"/>
  <c r="A595" i="11"/>
  <c r="R594" i="11"/>
  <c r="N594" i="11"/>
  <c r="L594" i="11"/>
  <c r="I594" i="11"/>
  <c r="G594" i="11"/>
  <c r="AU594" i="11" s="1"/>
  <c r="E594" i="11"/>
  <c r="AY593" i="11"/>
  <c r="BA593" i="11" s="1"/>
  <c r="Y593" i="11"/>
  <c r="S593" i="11"/>
  <c r="D593" i="11"/>
  <c r="AZ593" i="11"/>
  <c r="T593" i="11"/>
  <c r="W593" i="11" s="1"/>
  <c r="U594" i="11" s="1"/>
  <c r="P593" i="11"/>
  <c r="BC594" i="11" l="1"/>
  <c r="AX593" i="11"/>
  <c r="M594" i="11"/>
  <c r="K594" i="11"/>
  <c r="AE594" i="11"/>
  <c r="C594" i="11"/>
  <c r="Q595" i="11"/>
  <c r="O595" i="11"/>
  <c r="H595" i="11"/>
  <c r="F595" i="11"/>
  <c r="B595" i="11"/>
  <c r="BD595" i="11" s="1"/>
  <c r="A596" i="11"/>
  <c r="R595" i="11"/>
  <c r="N595" i="11"/>
  <c r="L595" i="11"/>
  <c r="I595" i="11"/>
  <c r="G595" i="11"/>
  <c r="AU595" i="11" s="1"/>
  <c r="E595" i="11"/>
  <c r="BC595" i="11" s="1"/>
  <c r="AV594" i="11"/>
  <c r="AW594" i="11" s="1"/>
  <c r="AY594" i="11"/>
  <c r="BA594" i="11" s="1"/>
  <c r="Y594" i="11"/>
  <c r="S594" i="11"/>
  <c r="D594" i="11"/>
  <c r="AZ594" i="11"/>
  <c r="T594" i="11"/>
  <c r="W594" i="11" s="1"/>
  <c r="U595" i="11" s="1"/>
  <c r="P594" i="11"/>
  <c r="AX594" i="11" l="1"/>
  <c r="AV595" i="11"/>
  <c r="AW595" i="11"/>
  <c r="AX595" i="11" s="1"/>
  <c r="M595" i="11"/>
  <c r="K595" i="11"/>
  <c r="AE595" i="11"/>
  <c r="C595" i="11"/>
  <c r="Q596" i="11"/>
  <c r="O596" i="11"/>
  <c r="H596" i="11"/>
  <c r="F596" i="11"/>
  <c r="B596" i="11"/>
  <c r="BD596" i="11" s="1"/>
  <c r="A597" i="11"/>
  <c r="R596" i="11"/>
  <c r="N596" i="11"/>
  <c r="L596" i="11"/>
  <c r="I596" i="11"/>
  <c r="G596" i="11"/>
  <c r="AU596" i="11" s="1"/>
  <c r="E596" i="11"/>
  <c r="BC596" i="11" s="1"/>
  <c r="AY595" i="11"/>
  <c r="BA595" i="11" s="1"/>
  <c r="Y595" i="11"/>
  <c r="S595" i="11"/>
  <c r="D595" i="11"/>
  <c r="AZ595" i="11"/>
  <c r="T595" i="11"/>
  <c r="W595" i="11" s="1"/>
  <c r="U596" i="11" s="1"/>
  <c r="P595" i="11"/>
  <c r="M596" i="11" l="1"/>
  <c r="K596" i="11"/>
  <c r="AE596" i="11"/>
  <c r="C596" i="11"/>
  <c r="Q597" i="11"/>
  <c r="O597" i="11"/>
  <c r="H597" i="11"/>
  <c r="F597" i="11"/>
  <c r="B597" i="11"/>
  <c r="BD597" i="11" s="1"/>
  <c r="A598" i="11"/>
  <c r="R597" i="11"/>
  <c r="N597" i="11"/>
  <c r="L597" i="11"/>
  <c r="I597" i="11"/>
  <c r="G597" i="11"/>
  <c r="AU597" i="11" s="1"/>
  <c r="AV597" i="11" s="1"/>
  <c r="E597" i="11"/>
  <c r="BC597" i="11" s="1"/>
  <c r="AV596" i="11"/>
  <c r="AW596" i="11" s="1"/>
  <c r="AX596" i="11" s="1"/>
  <c r="Y596" i="11"/>
  <c r="S596" i="11"/>
  <c r="D596" i="11"/>
  <c r="AZ596" i="11"/>
  <c r="T596" i="11"/>
  <c r="W596" i="11" s="1"/>
  <c r="U597" i="11" s="1"/>
  <c r="P596" i="11"/>
  <c r="AY596" i="11" l="1"/>
  <c r="BA596" i="11" s="1"/>
  <c r="AW597" i="11"/>
  <c r="AX597" i="11" s="1"/>
  <c r="M597" i="11"/>
  <c r="K597" i="11"/>
  <c r="AE597" i="11"/>
  <c r="C597" i="11"/>
  <c r="Q598" i="11"/>
  <c r="O598" i="11"/>
  <c r="H598" i="11"/>
  <c r="F598" i="11"/>
  <c r="B598" i="11"/>
  <c r="BD598" i="11" s="1"/>
  <c r="A599" i="11"/>
  <c r="R598" i="11"/>
  <c r="N598" i="11"/>
  <c r="L598" i="11"/>
  <c r="I598" i="11"/>
  <c r="G598" i="11"/>
  <c r="AU598" i="11" s="1"/>
  <c r="E598" i="11"/>
  <c r="BC598" i="11" s="1"/>
  <c r="AY597" i="11"/>
  <c r="BA597" i="11" s="1"/>
  <c r="Y597" i="11"/>
  <c r="S597" i="11"/>
  <c r="D597" i="11"/>
  <c r="AZ597" i="11"/>
  <c r="T597" i="11"/>
  <c r="W597" i="11" s="1"/>
  <c r="U598" i="11" s="1"/>
  <c r="P597" i="11"/>
  <c r="M598" i="11" l="1"/>
  <c r="K598" i="11"/>
  <c r="AE598" i="11"/>
  <c r="C598" i="11"/>
  <c r="Q599" i="11"/>
  <c r="O599" i="11"/>
  <c r="H599" i="11"/>
  <c r="F599" i="11"/>
  <c r="B599" i="11"/>
  <c r="BD599" i="11" s="1"/>
  <c r="A600" i="11"/>
  <c r="R599" i="11"/>
  <c r="N599" i="11"/>
  <c r="L599" i="11"/>
  <c r="I599" i="11"/>
  <c r="G599" i="11"/>
  <c r="AU599" i="11" s="1"/>
  <c r="AV599" i="11" s="1"/>
  <c r="E599" i="11"/>
  <c r="BC599" i="11" s="1"/>
  <c r="AV598" i="11"/>
  <c r="AW598" i="11" s="1"/>
  <c r="AX598" i="11" s="1"/>
  <c r="AY598" i="11"/>
  <c r="BA598" i="11" s="1"/>
  <c r="Y598" i="11"/>
  <c r="S598" i="11"/>
  <c r="D598" i="11"/>
  <c r="AZ598" i="11"/>
  <c r="T598" i="11"/>
  <c r="W598" i="11" s="1"/>
  <c r="U599" i="11" s="1"/>
  <c r="P598" i="11"/>
  <c r="AW599" i="11" l="1"/>
  <c r="AX599" i="11" s="1"/>
  <c r="M599" i="11"/>
  <c r="K599" i="11"/>
  <c r="C599" i="11"/>
  <c r="Q600" i="11"/>
  <c r="O600" i="11"/>
  <c r="H600" i="11"/>
  <c r="F600" i="11"/>
  <c r="B600" i="11"/>
  <c r="BD600" i="11" s="1"/>
  <c r="A601" i="11"/>
  <c r="R600" i="11"/>
  <c r="N600" i="11"/>
  <c r="L600" i="11"/>
  <c r="I600" i="11"/>
  <c r="G600" i="11"/>
  <c r="AU600" i="11" s="1"/>
  <c r="AV600" i="11" s="1"/>
  <c r="E600" i="11"/>
  <c r="AY599" i="11"/>
  <c r="BA599" i="11" s="1"/>
  <c r="S599" i="11"/>
  <c r="D599" i="11"/>
  <c r="AZ599" i="11"/>
  <c r="T599" i="11"/>
  <c r="W599" i="11" s="1"/>
  <c r="U600" i="11" s="1"/>
  <c r="P599" i="11"/>
  <c r="AY600" i="11" l="1"/>
  <c r="BA600" i="11" s="1"/>
  <c r="Y600" i="11"/>
  <c r="S600" i="11"/>
  <c r="D600" i="11"/>
  <c r="AZ600" i="11"/>
  <c r="T600" i="11"/>
  <c r="W600" i="11" s="1"/>
  <c r="U601" i="11" s="1"/>
  <c r="P600" i="11"/>
  <c r="BC600" i="11"/>
  <c r="AW600" i="11"/>
  <c r="AX600" i="11" s="1"/>
  <c r="M600" i="11"/>
  <c r="K600" i="11"/>
  <c r="AE600" i="11"/>
  <c r="C600" i="11"/>
  <c r="Q601" i="11"/>
  <c r="O601" i="11"/>
  <c r="H601" i="11"/>
  <c r="F601" i="11"/>
  <c r="B601" i="11"/>
  <c r="BD601" i="11" s="1"/>
  <c r="A602" i="11"/>
  <c r="R601" i="11"/>
  <c r="N601" i="11"/>
  <c r="L601" i="11"/>
  <c r="I601" i="11"/>
  <c r="G601" i="11"/>
  <c r="AU601" i="11" s="1"/>
  <c r="E601" i="11"/>
  <c r="BC601" i="11" s="1"/>
  <c r="M601" i="11" l="1"/>
  <c r="K601" i="11"/>
  <c r="AE601" i="11"/>
  <c r="C601" i="11"/>
  <c r="AE599" i="11"/>
  <c r="Q602" i="11"/>
  <c r="O602" i="11"/>
  <c r="H602" i="11"/>
  <c r="F602" i="11"/>
  <c r="B602" i="11"/>
  <c r="BD602" i="11" s="1"/>
  <c r="A603" i="11"/>
  <c r="R602" i="11"/>
  <c r="N602" i="11"/>
  <c r="L602" i="11"/>
  <c r="I602" i="11"/>
  <c r="G602" i="11"/>
  <c r="AU602" i="11" s="1"/>
  <c r="AV602" i="11" s="1"/>
  <c r="E602" i="11"/>
  <c r="BC602" i="11" s="1"/>
  <c r="AV601" i="11"/>
  <c r="AY601" i="11" s="1"/>
  <c r="BA601" i="11" s="1"/>
  <c r="Y601" i="11"/>
  <c r="S601" i="11"/>
  <c r="D601" i="11"/>
  <c r="Y599" i="11"/>
  <c r="AZ601" i="11"/>
  <c r="T601" i="11"/>
  <c r="W601" i="11" s="1"/>
  <c r="U602" i="11" s="1"/>
  <c r="P601" i="11"/>
  <c r="AY602" i="11" l="1"/>
  <c r="BA602" i="11" s="1"/>
  <c r="Y602" i="11"/>
  <c r="S602" i="11"/>
  <c r="D602" i="11"/>
  <c r="AZ602" i="11"/>
  <c r="T602" i="11"/>
  <c r="W602" i="11" s="1"/>
  <c r="U603" i="11" s="1"/>
  <c r="P602" i="11"/>
  <c r="AW601" i="11"/>
  <c r="AX601" i="11" s="1"/>
  <c r="AW602" i="11"/>
  <c r="M602" i="11"/>
  <c r="K602" i="11"/>
  <c r="AE602" i="11"/>
  <c r="C602" i="11"/>
  <c r="Q603" i="11"/>
  <c r="O603" i="11"/>
  <c r="H603" i="11"/>
  <c r="F603" i="11"/>
  <c r="B603" i="11"/>
  <c r="BD603" i="11" s="1"/>
  <c r="A604" i="11"/>
  <c r="R603" i="11"/>
  <c r="N603" i="11"/>
  <c r="L603" i="11"/>
  <c r="I603" i="11"/>
  <c r="G603" i="11"/>
  <c r="AU603" i="11" s="1"/>
  <c r="AV603" i="11" s="1"/>
  <c r="E603" i="11"/>
  <c r="AY603" i="11" l="1"/>
  <c r="BA603" i="11" s="1"/>
  <c r="Y603" i="11"/>
  <c r="S603" i="11"/>
  <c r="D603" i="11"/>
  <c r="AZ603" i="11"/>
  <c r="T603" i="11"/>
  <c r="W603" i="11" s="1"/>
  <c r="U604" i="11" s="1"/>
  <c r="P603" i="11"/>
  <c r="BC603" i="11"/>
  <c r="AW603" i="11"/>
  <c r="M603" i="11"/>
  <c r="K603" i="11"/>
  <c r="AE603" i="11"/>
  <c r="C603" i="11"/>
  <c r="Q604" i="11"/>
  <c r="O604" i="11"/>
  <c r="H604" i="11"/>
  <c r="F604" i="11"/>
  <c r="B604" i="11"/>
  <c r="BD604" i="11" s="1"/>
  <c r="A605" i="11"/>
  <c r="R604" i="11"/>
  <c r="N604" i="11"/>
  <c r="L604" i="11"/>
  <c r="I604" i="11"/>
  <c r="G604" i="11"/>
  <c r="AU604" i="11" s="1"/>
  <c r="E604" i="11"/>
  <c r="BC604" i="11" s="1"/>
  <c r="AX602" i="11"/>
  <c r="M604" i="11" l="1"/>
  <c r="K604" i="11"/>
  <c r="AE604" i="11"/>
  <c r="C604" i="11"/>
  <c r="Q605" i="11"/>
  <c r="O605" i="11"/>
  <c r="H605" i="11"/>
  <c r="F605" i="11"/>
  <c r="B605" i="11"/>
  <c r="BD605" i="11" s="1"/>
  <c r="A606" i="11"/>
  <c r="R605" i="11"/>
  <c r="N605" i="11"/>
  <c r="L605" i="11"/>
  <c r="I605" i="11"/>
  <c r="G605" i="11"/>
  <c r="AU605" i="11" s="1"/>
  <c r="AV605" i="11" s="1"/>
  <c r="E605" i="11"/>
  <c r="BC605" i="11" s="1"/>
  <c r="AX603" i="11"/>
  <c r="AV604" i="11"/>
  <c r="AW604" i="11" s="1"/>
  <c r="AY604" i="11"/>
  <c r="BA604" i="11" s="1"/>
  <c r="Y604" i="11"/>
  <c r="S604" i="11"/>
  <c r="D604" i="11"/>
  <c r="AZ604" i="11"/>
  <c r="T604" i="11"/>
  <c r="W604" i="11" s="1"/>
  <c r="U605" i="11" s="1"/>
  <c r="P604" i="11"/>
  <c r="AX604" i="11" l="1"/>
  <c r="AW605" i="11"/>
  <c r="M605" i="11"/>
  <c r="K605" i="11"/>
  <c r="AE605" i="11"/>
  <c r="C605" i="11"/>
  <c r="Q606" i="11"/>
  <c r="O606" i="11"/>
  <c r="H606" i="11"/>
  <c r="F606" i="11"/>
  <c r="B606" i="11"/>
  <c r="BD606" i="11" s="1"/>
  <c r="A607" i="11"/>
  <c r="R606" i="11"/>
  <c r="N606" i="11"/>
  <c r="L606" i="11"/>
  <c r="I606" i="11"/>
  <c r="G606" i="11"/>
  <c r="AU606" i="11" s="1"/>
  <c r="E606" i="11"/>
  <c r="AY605" i="11"/>
  <c r="BA605" i="11" s="1"/>
  <c r="Y605" i="11"/>
  <c r="S605" i="11"/>
  <c r="D605" i="11"/>
  <c r="AZ605" i="11"/>
  <c r="T605" i="11"/>
  <c r="W605" i="11" s="1"/>
  <c r="U606" i="11" s="1"/>
  <c r="P605" i="11"/>
  <c r="BC606" i="11" l="1"/>
  <c r="AX605" i="11"/>
  <c r="M606" i="11"/>
  <c r="K606" i="11"/>
  <c r="AE606" i="11"/>
  <c r="C606" i="11"/>
  <c r="Q607" i="11"/>
  <c r="O607" i="11"/>
  <c r="H607" i="11"/>
  <c r="F607" i="11"/>
  <c r="B607" i="11"/>
  <c r="BD607" i="11" s="1"/>
  <c r="A608" i="11"/>
  <c r="R607" i="11"/>
  <c r="N607" i="11"/>
  <c r="L607" i="11"/>
  <c r="I607" i="11"/>
  <c r="G607" i="11"/>
  <c r="AU607" i="11" s="1"/>
  <c r="E607" i="11"/>
  <c r="BC607" i="11" s="1"/>
  <c r="AV606" i="11"/>
  <c r="AW606" i="11" s="1"/>
  <c r="AY606" i="11"/>
  <c r="BA606" i="11" s="1"/>
  <c r="Y606" i="11"/>
  <c r="S606" i="11"/>
  <c r="D606" i="11"/>
  <c r="AZ606" i="11"/>
  <c r="T606" i="11"/>
  <c r="W606" i="11" s="1"/>
  <c r="U607" i="11" s="1"/>
  <c r="P606" i="11"/>
  <c r="AX606" i="11" l="1"/>
  <c r="AV607" i="11"/>
  <c r="AW607" i="11"/>
  <c r="AX607" i="11" s="1"/>
  <c r="M607" i="11"/>
  <c r="K607" i="11"/>
  <c r="AE607" i="11"/>
  <c r="C607" i="11"/>
  <c r="Q608" i="11"/>
  <c r="O608" i="11"/>
  <c r="H608" i="11"/>
  <c r="F608" i="11"/>
  <c r="B608" i="11"/>
  <c r="BD608" i="11" s="1"/>
  <c r="A609" i="11"/>
  <c r="R608" i="11"/>
  <c r="N608" i="11"/>
  <c r="L608" i="11"/>
  <c r="I608" i="11"/>
  <c r="G608" i="11"/>
  <c r="AU608" i="11" s="1"/>
  <c r="E608" i="11"/>
  <c r="BC608" i="11" s="1"/>
  <c r="AY607" i="11"/>
  <c r="BA607" i="11" s="1"/>
  <c r="Y607" i="11"/>
  <c r="S607" i="11"/>
  <c r="D607" i="11"/>
  <c r="AZ607" i="11"/>
  <c r="T607" i="11"/>
  <c r="W607" i="11" s="1"/>
  <c r="U608" i="11" s="1"/>
  <c r="P607" i="11"/>
  <c r="M608" i="11" l="1"/>
  <c r="K608" i="11"/>
  <c r="AE608" i="11"/>
  <c r="C608" i="11"/>
  <c r="Q609" i="11"/>
  <c r="O609" i="11"/>
  <c r="H609" i="11"/>
  <c r="F609" i="11"/>
  <c r="B609" i="11"/>
  <c r="BD609" i="11" s="1"/>
  <c r="A610" i="11"/>
  <c r="R609" i="11"/>
  <c r="N609" i="11"/>
  <c r="L609" i="11"/>
  <c r="I609" i="11"/>
  <c r="G609" i="11"/>
  <c r="AU609" i="11" s="1"/>
  <c r="AV609" i="11" s="1"/>
  <c r="E609" i="11"/>
  <c r="BC609" i="11" s="1"/>
  <c r="AV608" i="11"/>
  <c r="AW608" i="11" s="1"/>
  <c r="AX608" i="11" s="1"/>
  <c r="Y608" i="11"/>
  <c r="S608" i="11"/>
  <c r="D608" i="11"/>
  <c r="AZ608" i="11"/>
  <c r="T608" i="11"/>
  <c r="W608" i="11" s="1"/>
  <c r="U609" i="11" s="1"/>
  <c r="P608" i="11"/>
  <c r="AY608" i="11" l="1"/>
  <c r="BA608" i="11" s="1"/>
  <c r="AW609" i="11"/>
  <c r="AX609" i="11" s="1"/>
  <c r="M609" i="11"/>
  <c r="K609" i="11"/>
  <c r="C609" i="11"/>
  <c r="Q610" i="11"/>
  <c r="O610" i="11"/>
  <c r="H610" i="11"/>
  <c r="F610" i="11"/>
  <c r="B610" i="11"/>
  <c r="BD610" i="11" s="1"/>
  <c r="A611" i="11"/>
  <c r="R610" i="11"/>
  <c r="N610" i="11"/>
  <c r="L610" i="11"/>
  <c r="I610" i="11"/>
  <c r="G610" i="11"/>
  <c r="AU610" i="11" s="1"/>
  <c r="AV610" i="11" s="1"/>
  <c r="E610" i="11"/>
  <c r="AY609" i="11"/>
  <c r="BA609" i="11" s="1"/>
  <c r="S609" i="11"/>
  <c r="D609" i="11"/>
  <c r="AZ609" i="11"/>
  <c r="T609" i="11"/>
  <c r="W609" i="11" s="1"/>
  <c r="U610" i="11" s="1"/>
  <c r="P609" i="11"/>
  <c r="AY610" i="11" l="1"/>
  <c r="BA610" i="11" s="1"/>
  <c r="Y610" i="11"/>
  <c r="S610" i="11"/>
  <c r="D610" i="11"/>
  <c r="AZ610" i="11"/>
  <c r="T610" i="11"/>
  <c r="W610" i="11" s="1"/>
  <c r="U611" i="11" s="1"/>
  <c r="P610" i="11"/>
  <c r="BC610" i="11"/>
  <c r="AW610" i="11"/>
  <c r="AX610" i="11" s="1"/>
  <c r="M610" i="11"/>
  <c r="K610" i="11"/>
  <c r="AE610" i="11"/>
  <c r="C610" i="11"/>
  <c r="A612" i="11"/>
  <c r="Q611" i="11"/>
  <c r="O611" i="11"/>
  <c r="H611" i="11"/>
  <c r="F611" i="11"/>
  <c r="B611" i="11"/>
  <c r="BD611" i="11" s="1"/>
  <c r="R611" i="11"/>
  <c r="N611" i="11"/>
  <c r="L611" i="11"/>
  <c r="I611" i="11"/>
  <c r="G611" i="11"/>
  <c r="AU611" i="11" s="1"/>
  <c r="AV611" i="11" s="1"/>
  <c r="E611" i="11"/>
  <c r="BC611" i="11" s="1"/>
  <c r="AE611" i="11" l="1"/>
  <c r="M611" i="11"/>
  <c r="K611" i="11"/>
  <c r="AW611" i="11"/>
  <c r="AX611" i="11" s="1"/>
  <c r="C611" i="11"/>
  <c r="AE609" i="11"/>
  <c r="AZ611" i="11"/>
  <c r="S611" i="11"/>
  <c r="D611" i="11"/>
  <c r="Y609" i="11"/>
  <c r="AY611" i="11"/>
  <c r="BA611" i="11" s="1"/>
  <c r="Y611" i="11"/>
  <c r="T611" i="11"/>
  <c r="P611" i="11"/>
  <c r="R612" i="11"/>
  <c r="N612" i="11"/>
  <c r="L612" i="11"/>
  <c r="I612" i="11"/>
  <c r="G612" i="11"/>
  <c r="AU612" i="11" s="1"/>
  <c r="E612" i="11"/>
  <c r="A613" i="11"/>
  <c r="Q612" i="11"/>
  <c r="O612" i="11"/>
  <c r="H612" i="11"/>
  <c r="F612" i="11"/>
  <c r="B612" i="11"/>
  <c r="BD612" i="11" s="1"/>
  <c r="Y612" i="11" l="1"/>
  <c r="T612" i="11"/>
  <c r="P612" i="11"/>
  <c r="AZ612" i="11"/>
  <c r="S612" i="11"/>
  <c r="D612" i="11"/>
  <c r="BC612" i="11"/>
  <c r="C612" i="11"/>
  <c r="AE612" i="11"/>
  <c r="M612" i="11"/>
  <c r="K612" i="11"/>
  <c r="A614" i="11"/>
  <c r="Q613" i="11"/>
  <c r="O613" i="11"/>
  <c r="H613" i="11"/>
  <c r="F613" i="11"/>
  <c r="B613" i="11"/>
  <c r="BD613" i="11" s="1"/>
  <c r="R613" i="11"/>
  <c r="N613" i="11"/>
  <c r="L613" i="11"/>
  <c r="I613" i="11"/>
  <c r="G613" i="11"/>
  <c r="AU613" i="11" s="1"/>
  <c r="AV613" i="11" s="1"/>
  <c r="E613" i="11"/>
  <c r="BC613" i="11" s="1"/>
  <c r="AV612" i="11"/>
  <c r="AY612" i="11" s="1"/>
  <c r="BA612" i="11" s="1"/>
  <c r="AW612" i="11" l="1"/>
  <c r="AX612" i="11" s="1"/>
  <c r="AE613" i="11"/>
  <c r="M613" i="11"/>
  <c r="K613" i="11"/>
  <c r="AW613" i="11"/>
  <c r="C613" i="11"/>
  <c r="AZ613" i="11"/>
  <c r="S613" i="11"/>
  <c r="D613" i="11"/>
  <c r="AY613" i="11"/>
  <c r="BA613" i="11" s="1"/>
  <c r="Y613" i="11"/>
  <c r="T613" i="11"/>
  <c r="P613" i="11"/>
  <c r="R614" i="11"/>
  <c r="N614" i="11"/>
  <c r="L614" i="11"/>
  <c r="I614" i="11"/>
  <c r="G614" i="11"/>
  <c r="AU614" i="11" s="1"/>
  <c r="E614" i="11"/>
  <c r="A615" i="11"/>
  <c r="Q614" i="11"/>
  <c r="O614" i="11"/>
  <c r="H614" i="11"/>
  <c r="F614" i="11"/>
  <c r="B614" i="11"/>
  <c r="BD614" i="11" s="1"/>
  <c r="AX613" i="11" l="1"/>
  <c r="Y614" i="11"/>
  <c r="T614" i="11"/>
  <c r="P614" i="11"/>
  <c r="AZ614" i="11"/>
  <c r="S614" i="11"/>
  <c r="D614" i="11"/>
  <c r="BC614" i="11"/>
  <c r="C614" i="11"/>
  <c r="AE614" i="11"/>
  <c r="M614" i="11"/>
  <c r="K614" i="11"/>
  <c r="Q615" i="11"/>
  <c r="O615" i="11"/>
  <c r="H615" i="11"/>
  <c r="F615" i="11"/>
  <c r="B615" i="11"/>
  <c r="BD615" i="11" s="1"/>
  <c r="A616" i="11"/>
  <c r="R615" i="11"/>
  <c r="N615" i="11"/>
  <c r="L615" i="11"/>
  <c r="I615" i="11"/>
  <c r="G615" i="11"/>
  <c r="AU615" i="11" s="1"/>
  <c r="AV615" i="11" s="1"/>
  <c r="E615" i="11"/>
  <c r="AV614" i="11"/>
  <c r="AY614" i="11" s="1"/>
  <c r="BA614" i="11" s="1"/>
  <c r="AY615" i="11" l="1"/>
  <c r="BA615" i="11" s="1"/>
  <c r="Y615" i="11"/>
  <c r="S615" i="11"/>
  <c r="D615" i="11"/>
  <c r="AZ615" i="11"/>
  <c r="T615" i="11"/>
  <c r="P615" i="11"/>
  <c r="BC615" i="11"/>
  <c r="AW615" i="11"/>
  <c r="M615" i="11"/>
  <c r="K615" i="11"/>
  <c r="AE615" i="11"/>
  <c r="C615" i="11"/>
  <c r="Q616" i="11"/>
  <c r="O616" i="11"/>
  <c r="H616" i="11"/>
  <c r="F616" i="11"/>
  <c r="B616" i="11"/>
  <c r="BD616" i="11" s="1"/>
  <c r="A617" i="11"/>
  <c r="R616" i="11"/>
  <c r="N616" i="11"/>
  <c r="L616" i="11"/>
  <c r="V611" i="11" s="1"/>
  <c r="W611" i="11" s="1"/>
  <c r="U612" i="11" s="1"/>
  <c r="I616" i="11"/>
  <c r="G616" i="11"/>
  <c r="AU616" i="11" s="1"/>
  <c r="E616" i="11"/>
  <c r="BC616" i="11" s="1"/>
  <c r="AW614" i="11"/>
  <c r="AX614" i="11" s="1"/>
  <c r="AV616" i="11" l="1"/>
  <c r="AY616" i="11" s="1"/>
  <c r="BA616" i="11" s="1"/>
  <c r="Y616" i="11"/>
  <c r="S616" i="11"/>
  <c r="D616" i="11"/>
  <c r="AZ616" i="11"/>
  <c r="T616" i="11"/>
  <c r="P616" i="11"/>
  <c r="AW616" i="11"/>
  <c r="M616" i="11"/>
  <c r="K616" i="11"/>
  <c r="AE616" i="11"/>
  <c r="C616" i="11"/>
  <c r="Q617" i="11"/>
  <c r="O617" i="11"/>
  <c r="H617" i="11"/>
  <c r="F617" i="11"/>
  <c r="B617" i="11"/>
  <c r="BD617" i="11" s="1"/>
  <c r="A618" i="11"/>
  <c r="R617" i="11"/>
  <c r="N617" i="11"/>
  <c r="L617" i="11"/>
  <c r="I617" i="11"/>
  <c r="G617" i="11"/>
  <c r="AU617" i="11" s="1"/>
  <c r="E617" i="11"/>
  <c r="AX615" i="11"/>
  <c r="AV617" i="11" l="1"/>
  <c r="V612" i="11"/>
  <c r="W612" i="11" s="1"/>
  <c r="U613" i="11" s="1"/>
  <c r="AY617" i="11"/>
  <c r="BA617" i="11" s="1"/>
  <c r="Y617" i="11"/>
  <c r="S617" i="11"/>
  <c r="D617" i="11"/>
  <c r="AZ617" i="11"/>
  <c r="T617" i="11"/>
  <c r="P617" i="11"/>
  <c r="BC617" i="11"/>
  <c r="AW617" i="11"/>
  <c r="M617" i="11"/>
  <c r="K617" i="11"/>
  <c r="AE617" i="11"/>
  <c r="C617" i="11"/>
  <c r="Q618" i="11"/>
  <c r="O618" i="11"/>
  <c r="H618" i="11"/>
  <c r="F618" i="11"/>
  <c r="B618" i="11"/>
  <c r="BD618" i="11" s="1"/>
  <c r="A619" i="11"/>
  <c r="R618" i="11"/>
  <c r="N618" i="11"/>
  <c r="L618" i="11"/>
  <c r="V614" i="11" s="1"/>
  <c r="I618" i="11"/>
  <c r="G618" i="11"/>
  <c r="AU618" i="11" s="1"/>
  <c r="E618" i="11"/>
  <c r="BC618" i="11" s="1"/>
  <c r="AX616" i="11"/>
  <c r="AV618" i="11" l="1"/>
  <c r="AY618" i="11" s="1"/>
  <c r="BA618" i="11" s="1"/>
  <c r="Y618" i="11"/>
  <c r="S618" i="11"/>
  <c r="D618" i="11"/>
  <c r="AZ618" i="11"/>
  <c r="T618" i="11"/>
  <c r="P618" i="11"/>
  <c r="V613" i="11"/>
  <c r="AW618" i="11"/>
  <c r="M618" i="11"/>
  <c r="K618" i="11"/>
  <c r="AE618" i="11"/>
  <c r="C618" i="11"/>
  <c r="Q619" i="11"/>
  <c r="O619" i="11"/>
  <c r="H619" i="11"/>
  <c r="F619" i="11"/>
  <c r="B619" i="11"/>
  <c r="BD619" i="11" s="1"/>
  <c r="A620" i="11"/>
  <c r="R619" i="11"/>
  <c r="N619" i="11"/>
  <c r="L619" i="11"/>
  <c r="I619" i="11"/>
  <c r="G619" i="11"/>
  <c r="AU619" i="11" s="1"/>
  <c r="E619" i="11"/>
  <c r="BC619" i="11" s="1"/>
  <c r="AX617" i="11"/>
  <c r="W613" i="11"/>
  <c r="U614" i="11" s="1"/>
  <c r="W614" i="11" s="1"/>
  <c r="U615" i="11" s="1"/>
  <c r="W615" i="11" s="1"/>
  <c r="U616" i="11" s="1"/>
  <c r="W616" i="11" s="1"/>
  <c r="U617" i="11" s="1"/>
  <c r="W617" i="11" s="1"/>
  <c r="U618" i="11" s="1"/>
  <c r="W618" i="11" s="1"/>
  <c r="U619" i="11" s="1"/>
  <c r="M619" i="11" l="1"/>
  <c r="K619" i="11"/>
  <c r="C619" i="11"/>
  <c r="Q620" i="11"/>
  <c r="O620" i="11"/>
  <c r="H620" i="11"/>
  <c r="F620" i="11"/>
  <c r="B620" i="11"/>
  <c r="BD620" i="11" s="1"/>
  <c r="A621" i="11"/>
  <c r="R620" i="11"/>
  <c r="N620" i="11"/>
  <c r="L620" i="11"/>
  <c r="I620" i="11"/>
  <c r="G620" i="11"/>
  <c r="AU620" i="11" s="1"/>
  <c r="AV620" i="11" s="1"/>
  <c r="E620" i="11"/>
  <c r="BC620" i="11" s="1"/>
  <c r="AX618" i="11"/>
  <c r="AV619" i="11"/>
  <c r="AW619" i="11" s="1"/>
  <c r="AY619" i="11"/>
  <c r="BA619" i="11" s="1"/>
  <c r="S619" i="11"/>
  <c r="D619" i="11"/>
  <c r="AZ619" i="11"/>
  <c r="T619" i="11"/>
  <c r="W619" i="11" s="1"/>
  <c r="U620" i="11" s="1"/>
  <c r="P619" i="11"/>
  <c r="AX619" i="11" l="1"/>
  <c r="AY620" i="11"/>
  <c r="BA620" i="11" s="1"/>
  <c r="Y620" i="11"/>
  <c r="S620" i="11"/>
  <c r="D620" i="11"/>
  <c r="AZ620" i="11"/>
  <c r="T620" i="11"/>
  <c r="W620" i="11" s="1"/>
  <c r="U621" i="11" s="1"/>
  <c r="P620" i="11"/>
  <c r="AW620" i="11"/>
  <c r="AX620" i="11" s="1"/>
  <c r="M620" i="11"/>
  <c r="K620" i="11"/>
  <c r="AE620" i="11"/>
  <c r="C620" i="11"/>
  <c r="Q621" i="11"/>
  <c r="O621" i="11"/>
  <c r="H621" i="11"/>
  <c r="F621" i="11"/>
  <c r="B621" i="11"/>
  <c r="BD621" i="11" s="1"/>
  <c r="A622" i="11"/>
  <c r="R621" i="11"/>
  <c r="N621" i="11"/>
  <c r="L621" i="11"/>
  <c r="V634" i="11" s="1"/>
  <c r="I621" i="11"/>
  <c r="G621" i="11"/>
  <c r="AU621" i="11" s="1"/>
  <c r="E621" i="11"/>
  <c r="BC621" i="11" s="1"/>
  <c r="M621" i="11" l="1"/>
  <c r="K621" i="11"/>
  <c r="AE621" i="11"/>
  <c r="C621" i="11"/>
  <c r="AE619" i="11"/>
  <c r="Q622" i="11"/>
  <c r="O622" i="11"/>
  <c r="H622" i="11"/>
  <c r="F622" i="11"/>
  <c r="B622" i="11"/>
  <c r="BD622" i="11" s="1"/>
  <c r="A623" i="11"/>
  <c r="R622" i="11"/>
  <c r="N622" i="11"/>
  <c r="L622" i="11"/>
  <c r="I622" i="11"/>
  <c r="G622" i="11"/>
  <c r="AU622" i="11" s="1"/>
  <c r="AV622" i="11" s="1"/>
  <c r="E622" i="11"/>
  <c r="AV621" i="11"/>
  <c r="AY621" i="11" s="1"/>
  <c r="BA621" i="11" s="1"/>
  <c r="Y621" i="11"/>
  <c r="S621" i="11"/>
  <c r="D621" i="11"/>
  <c r="Y619" i="11"/>
  <c r="AZ621" i="11"/>
  <c r="T621" i="11"/>
  <c r="W621" i="11" s="1"/>
  <c r="U622" i="11" s="1"/>
  <c r="P621" i="11"/>
  <c r="BC622" i="11" l="1"/>
  <c r="V635" i="11"/>
  <c r="V629" i="11"/>
  <c r="AY622" i="11"/>
  <c r="BA622" i="11" s="1"/>
  <c r="Y622" i="11"/>
  <c r="S622" i="11"/>
  <c r="D622" i="11"/>
  <c r="AZ622" i="11"/>
  <c r="T622" i="11"/>
  <c r="W622" i="11" s="1"/>
  <c r="U623" i="11" s="1"/>
  <c r="P622" i="11"/>
  <c r="AW621" i="11"/>
  <c r="AX621" i="11" s="1"/>
  <c r="AW622" i="11"/>
  <c r="M622" i="11"/>
  <c r="K622" i="11"/>
  <c r="AE622" i="11"/>
  <c r="C622" i="11"/>
  <c r="Q623" i="11"/>
  <c r="O623" i="11"/>
  <c r="H623" i="11"/>
  <c r="F623" i="11"/>
  <c r="B623" i="11"/>
  <c r="BD623" i="11" s="1"/>
  <c r="A624" i="11"/>
  <c r="R623" i="11"/>
  <c r="N623" i="11"/>
  <c r="L623" i="11"/>
  <c r="I623" i="11"/>
  <c r="G623" i="11"/>
  <c r="AU623" i="11" s="1"/>
  <c r="AV623" i="11" s="1"/>
  <c r="E623" i="11"/>
  <c r="AY623" i="11" l="1"/>
  <c r="BA623" i="11" s="1"/>
  <c r="Y623" i="11"/>
  <c r="S623" i="11"/>
  <c r="D623" i="11"/>
  <c r="AZ623" i="11"/>
  <c r="T623" i="11"/>
  <c r="W623" i="11" s="1"/>
  <c r="U624" i="11" s="1"/>
  <c r="P623" i="11"/>
  <c r="BC623" i="11"/>
  <c r="AW623" i="11"/>
  <c r="M623" i="11"/>
  <c r="K623" i="11"/>
  <c r="AE623" i="11"/>
  <c r="C623" i="11"/>
  <c r="Q624" i="11"/>
  <c r="O624" i="11"/>
  <c r="H624" i="11"/>
  <c r="F624" i="11"/>
  <c r="B624" i="11"/>
  <c r="BD624" i="11" s="1"/>
  <c r="A625" i="11"/>
  <c r="R624" i="11"/>
  <c r="N624" i="11"/>
  <c r="L624" i="11"/>
  <c r="I624" i="11"/>
  <c r="G624" i="11"/>
  <c r="AU624" i="11" s="1"/>
  <c r="E624" i="11"/>
  <c r="BC624" i="11" s="1"/>
  <c r="AX622" i="11"/>
  <c r="M624" i="11" l="1"/>
  <c r="K624" i="11"/>
  <c r="C624" i="11"/>
  <c r="Q625" i="11"/>
  <c r="O625" i="11"/>
  <c r="H625" i="11"/>
  <c r="F625" i="11"/>
  <c r="B625" i="11"/>
  <c r="BD625" i="11" s="1"/>
  <c r="A626" i="11"/>
  <c r="R625" i="11"/>
  <c r="N625" i="11"/>
  <c r="L625" i="11"/>
  <c r="I625" i="11"/>
  <c r="G625" i="11"/>
  <c r="AU625" i="11" s="1"/>
  <c r="AV625" i="11" s="1"/>
  <c r="E625" i="11"/>
  <c r="BC625" i="11" s="1"/>
  <c r="AX623" i="11"/>
  <c r="AV624" i="11"/>
  <c r="AW624" i="11" s="1"/>
  <c r="AY624" i="11"/>
  <c r="BA624" i="11" s="1"/>
  <c r="S624" i="11"/>
  <c r="D624" i="11"/>
  <c r="AZ624" i="11"/>
  <c r="T624" i="11"/>
  <c r="W624" i="11" s="1"/>
  <c r="U625" i="11" s="1"/>
  <c r="P624" i="11"/>
  <c r="AX624" i="11" l="1"/>
  <c r="AY625" i="11"/>
  <c r="BA625" i="11" s="1"/>
  <c r="S625" i="11"/>
  <c r="D625" i="11"/>
  <c r="AZ625" i="11"/>
  <c r="T625" i="11"/>
  <c r="W625" i="11" s="1"/>
  <c r="U626" i="11" s="1"/>
  <c r="P625" i="11"/>
  <c r="AW625" i="11"/>
  <c r="M625" i="11"/>
  <c r="K625" i="11"/>
  <c r="C625" i="11"/>
  <c r="Q626" i="11"/>
  <c r="O626" i="11"/>
  <c r="H626" i="11"/>
  <c r="F626" i="11"/>
  <c r="B626" i="11"/>
  <c r="BD626" i="11" s="1"/>
  <c r="A627" i="11"/>
  <c r="R626" i="11"/>
  <c r="N626" i="11"/>
  <c r="L626" i="11"/>
  <c r="I626" i="11"/>
  <c r="G626" i="11"/>
  <c r="AU626" i="11" s="1"/>
  <c r="E626" i="11"/>
  <c r="AV626" i="11" l="1"/>
  <c r="AX625" i="11"/>
  <c r="AY626" i="11"/>
  <c r="BA626" i="11" s="1"/>
  <c r="S626" i="11"/>
  <c r="D626" i="11"/>
  <c r="AZ626" i="11"/>
  <c r="T626" i="11"/>
  <c r="W626" i="11" s="1"/>
  <c r="U627" i="11" s="1"/>
  <c r="P626" i="11"/>
  <c r="BC626" i="11"/>
  <c r="AW626" i="11"/>
  <c r="AX626" i="11" s="1"/>
  <c r="M626" i="11"/>
  <c r="K626" i="11"/>
  <c r="C626" i="11"/>
  <c r="Q627" i="11"/>
  <c r="O627" i="11"/>
  <c r="H627" i="11"/>
  <c r="F627" i="11"/>
  <c r="B627" i="11"/>
  <c r="BD627" i="11" s="1"/>
  <c r="A628" i="11"/>
  <c r="R627" i="11"/>
  <c r="N627" i="11"/>
  <c r="L627" i="11"/>
  <c r="I627" i="11"/>
  <c r="G627" i="11"/>
  <c r="AU627" i="11" s="1"/>
  <c r="AV627" i="11" s="1"/>
  <c r="E627" i="11"/>
  <c r="AY627" i="11" l="1"/>
  <c r="BA627" i="11" s="1"/>
  <c r="S627" i="11"/>
  <c r="D627" i="11"/>
  <c r="AZ627" i="11"/>
  <c r="T627" i="11"/>
  <c r="W627" i="11" s="1"/>
  <c r="U628" i="11" s="1"/>
  <c r="P627" i="11"/>
  <c r="BC627" i="11"/>
  <c r="AW627" i="11"/>
  <c r="AX627" i="11" s="1"/>
  <c r="M627" i="11"/>
  <c r="K627" i="11"/>
  <c r="C627" i="11"/>
  <c r="Q628" i="11"/>
  <c r="O628" i="11"/>
  <c r="H628" i="11"/>
  <c r="F628" i="11"/>
  <c r="B628" i="11"/>
  <c r="BD628" i="11" s="1"/>
  <c r="A629" i="11"/>
  <c r="R628" i="11"/>
  <c r="N628" i="11"/>
  <c r="L628" i="11"/>
  <c r="I628" i="11"/>
  <c r="G628" i="11"/>
  <c r="AU628" i="11" s="1"/>
  <c r="AV628" i="11" s="1"/>
  <c r="E628" i="11"/>
  <c r="AY628" i="11" l="1"/>
  <c r="BA628" i="11" s="1"/>
  <c r="S628" i="11"/>
  <c r="D628" i="11"/>
  <c r="AZ628" i="11"/>
  <c r="T628" i="11"/>
  <c r="W628" i="11" s="1"/>
  <c r="U629" i="11" s="1"/>
  <c r="P628" i="11"/>
  <c r="BC628" i="11"/>
  <c r="AW628" i="11"/>
  <c r="AX628" i="11" s="1"/>
  <c r="M628" i="11"/>
  <c r="K628" i="11"/>
  <c r="C628" i="11"/>
  <c r="A630" i="11"/>
  <c r="Q629" i="11"/>
  <c r="O629" i="11"/>
  <c r="H629" i="11"/>
  <c r="F629" i="11"/>
  <c r="B629" i="11"/>
  <c r="BD629" i="11" s="1"/>
  <c r="R629" i="11"/>
  <c r="N629" i="11"/>
  <c r="L629" i="11"/>
  <c r="I629" i="11"/>
  <c r="G629" i="11"/>
  <c r="AU629" i="11" s="1"/>
  <c r="AV629" i="11" s="1"/>
  <c r="E629" i="11"/>
  <c r="BC629" i="11" s="1"/>
  <c r="A631" i="11" l="1"/>
  <c r="R630" i="11"/>
  <c r="N630" i="11"/>
  <c r="L630" i="11"/>
  <c r="I630" i="11"/>
  <c r="G630" i="11"/>
  <c r="AU630" i="11" s="1"/>
  <c r="AV630" i="11" s="1"/>
  <c r="E630" i="11"/>
  <c r="Q630" i="11"/>
  <c r="O630" i="11"/>
  <c r="H630" i="11"/>
  <c r="F630" i="11"/>
  <c r="B630" i="11"/>
  <c r="BD630" i="11" s="1"/>
  <c r="M629" i="11"/>
  <c r="K629" i="11"/>
  <c r="AW629" i="11"/>
  <c r="AX629" i="11" s="1"/>
  <c r="C629" i="11"/>
  <c r="AZ629" i="11"/>
  <c r="S629" i="11"/>
  <c r="D629" i="11"/>
  <c r="AY629" i="11"/>
  <c r="BA629" i="11" s="1"/>
  <c r="T629" i="11"/>
  <c r="W629" i="11" s="1"/>
  <c r="U630" i="11" s="1"/>
  <c r="P629" i="11"/>
  <c r="BC630" i="11" l="1"/>
  <c r="C630" i="11"/>
  <c r="AW630" i="11"/>
  <c r="AX630" i="11" s="1"/>
  <c r="M630" i="11"/>
  <c r="K630" i="11"/>
  <c r="A632" i="11"/>
  <c r="R631" i="11"/>
  <c r="N631" i="11"/>
  <c r="L631" i="11"/>
  <c r="I631" i="11"/>
  <c r="G631" i="11"/>
  <c r="AU631" i="11" s="1"/>
  <c r="AV631" i="11" s="1"/>
  <c r="E631" i="11"/>
  <c r="Q631" i="11"/>
  <c r="O631" i="11"/>
  <c r="H631" i="11"/>
  <c r="F631" i="11"/>
  <c r="B631" i="11"/>
  <c r="BD631" i="11" s="1"/>
  <c r="AZ630" i="11"/>
  <c r="T630" i="11"/>
  <c r="W630" i="11" s="1"/>
  <c r="U631" i="11" s="1"/>
  <c r="P630" i="11"/>
  <c r="AY630" i="11"/>
  <c r="BA630" i="11" s="1"/>
  <c r="S630" i="11"/>
  <c r="D630" i="11"/>
  <c r="AZ631" i="11" l="1"/>
  <c r="T631" i="11"/>
  <c r="W631" i="11" s="1"/>
  <c r="U632" i="11" s="1"/>
  <c r="P631" i="11"/>
  <c r="AY631" i="11"/>
  <c r="BA631" i="11" s="1"/>
  <c r="S631" i="11"/>
  <c r="D631" i="11"/>
  <c r="BC631" i="11"/>
  <c r="C631" i="11"/>
  <c r="AW631" i="11"/>
  <c r="AX631" i="11" s="1"/>
  <c r="M631" i="11"/>
  <c r="K631" i="11"/>
  <c r="A633" i="11"/>
  <c r="R632" i="11"/>
  <c r="N632" i="11"/>
  <c r="L632" i="11"/>
  <c r="I632" i="11"/>
  <c r="G632" i="11"/>
  <c r="AU632" i="11" s="1"/>
  <c r="AV632" i="11" s="1"/>
  <c r="E632" i="11"/>
  <c r="Q632" i="11"/>
  <c r="O632" i="11"/>
  <c r="H632" i="11"/>
  <c r="F632" i="11"/>
  <c r="B632" i="11"/>
  <c r="BD632" i="11" s="1"/>
  <c r="AZ632" i="11" l="1"/>
  <c r="T632" i="11"/>
  <c r="W632" i="11" s="1"/>
  <c r="U633" i="11" s="1"/>
  <c r="P632" i="11"/>
  <c r="AY632" i="11"/>
  <c r="BA632" i="11" s="1"/>
  <c r="S632" i="11"/>
  <c r="D632" i="11"/>
  <c r="BC632" i="11"/>
  <c r="C632" i="11"/>
  <c r="AW632" i="11"/>
  <c r="AX632" i="11" s="1"/>
  <c r="M632" i="11"/>
  <c r="K632" i="11"/>
  <c r="A634" i="11"/>
  <c r="R633" i="11"/>
  <c r="N633" i="11"/>
  <c r="L633" i="11"/>
  <c r="I633" i="11"/>
  <c r="G633" i="11"/>
  <c r="AU633" i="11" s="1"/>
  <c r="AV633" i="11" s="1"/>
  <c r="E633" i="11"/>
  <c r="Q633" i="11"/>
  <c r="O633" i="11"/>
  <c r="H633" i="11"/>
  <c r="F633" i="11"/>
  <c r="B633" i="11"/>
  <c r="BD633" i="11" s="1"/>
  <c r="AZ633" i="11" l="1"/>
  <c r="T633" i="11"/>
  <c r="W633" i="11" s="1"/>
  <c r="U634" i="11" s="1"/>
  <c r="P633" i="11"/>
  <c r="AY633" i="11"/>
  <c r="BA633" i="11" s="1"/>
  <c r="S633" i="11"/>
  <c r="D633" i="11"/>
  <c r="BC633" i="11"/>
  <c r="C633" i="11"/>
  <c r="AW633" i="11"/>
  <c r="AX633" i="11" s="1"/>
  <c r="M633" i="11"/>
  <c r="K633" i="11"/>
  <c r="R634" i="11"/>
  <c r="N634" i="11"/>
  <c r="L634" i="11"/>
  <c r="I634" i="11"/>
  <c r="G634" i="11"/>
  <c r="AU634" i="11" s="1"/>
  <c r="E634" i="11"/>
  <c r="A635" i="11"/>
  <c r="Q634" i="11"/>
  <c r="O634" i="11"/>
  <c r="H634" i="11"/>
  <c r="F634" i="11"/>
  <c r="B634" i="11"/>
  <c r="BD634" i="11" s="1"/>
  <c r="Y634" i="11" l="1"/>
  <c r="T634" i="11"/>
  <c r="W634" i="11" s="1"/>
  <c r="U635" i="11" s="1"/>
  <c r="P634" i="11"/>
  <c r="AZ634" i="11"/>
  <c r="S634" i="11"/>
  <c r="D634" i="11"/>
  <c r="BC634" i="11"/>
  <c r="C634" i="11"/>
  <c r="AE634" i="11"/>
  <c r="M634" i="11"/>
  <c r="K634" i="11"/>
  <c r="A636" i="11"/>
  <c r="Q635" i="11"/>
  <c r="O635" i="11"/>
  <c r="H635" i="11"/>
  <c r="F635" i="11"/>
  <c r="B635" i="11"/>
  <c r="BD635" i="11" s="1"/>
  <c r="R635" i="11"/>
  <c r="N635" i="11"/>
  <c r="L635" i="11"/>
  <c r="I635" i="11"/>
  <c r="G635" i="11"/>
  <c r="AU635" i="11" s="1"/>
  <c r="AV635" i="11" s="1"/>
  <c r="E635" i="11"/>
  <c r="BC635" i="11" s="1"/>
  <c r="AV634" i="11"/>
  <c r="AY634" i="11" s="1"/>
  <c r="BA634" i="11" s="1"/>
  <c r="AE635" i="11" l="1"/>
  <c r="M635" i="11"/>
  <c r="K635" i="11"/>
  <c r="AW635" i="11"/>
  <c r="C635" i="11"/>
  <c r="AZ635" i="11"/>
  <c r="S635" i="11"/>
  <c r="D635" i="11"/>
  <c r="AY635" i="11"/>
  <c r="BA635" i="11" s="1"/>
  <c r="Y635" i="11"/>
  <c r="T635" i="11"/>
  <c r="W635" i="11" s="1"/>
  <c r="U636" i="11" s="1"/>
  <c r="P635" i="11"/>
  <c r="AW634" i="11"/>
  <c r="AX634" i="11" s="1"/>
  <c r="A637" i="11"/>
  <c r="R636" i="11"/>
  <c r="N636" i="11"/>
  <c r="L636" i="11"/>
  <c r="I636" i="11"/>
  <c r="G636" i="11"/>
  <c r="AU636" i="11" s="1"/>
  <c r="AV636" i="11" s="1"/>
  <c r="E636" i="11"/>
  <c r="Q636" i="11"/>
  <c r="O636" i="11"/>
  <c r="H636" i="11"/>
  <c r="F636" i="11"/>
  <c r="B636" i="11"/>
  <c r="BD636" i="11" s="1"/>
  <c r="AZ636" i="11" l="1"/>
  <c r="T636" i="11"/>
  <c r="W636" i="11" s="1"/>
  <c r="U637" i="11" s="1"/>
  <c r="P636" i="11"/>
  <c r="AY636" i="11"/>
  <c r="BA636" i="11" s="1"/>
  <c r="Y636" i="11"/>
  <c r="S636" i="11"/>
  <c r="D636" i="11"/>
  <c r="BC636" i="11"/>
  <c r="AE636" i="11"/>
  <c r="C636" i="11"/>
  <c r="AW636" i="11"/>
  <c r="M636" i="11"/>
  <c r="K636" i="11"/>
  <c r="A638" i="11"/>
  <c r="R637" i="11"/>
  <c r="N637" i="11"/>
  <c r="L637" i="11"/>
  <c r="I637" i="11"/>
  <c r="G637" i="11"/>
  <c r="AU637" i="11" s="1"/>
  <c r="E637" i="11"/>
  <c r="BC637" i="11" s="1"/>
  <c r="Q637" i="11"/>
  <c r="O637" i="11"/>
  <c r="H637" i="11"/>
  <c r="F637" i="11"/>
  <c r="B637" i="11"/>
  <c r="BD637" i="11" s="1"/>
  <c r="AX635" i="11"/>
  <c r="AE637" i="11" l="1"/>
  <c r="C637" i="11"/>
  <c r="M637" i="11"/>
  <c r="K637" i="11"/>
  <c r="A639" i="11"/>
  <c r="R638" i="11"/>
  <c r="N638" i="11"/>
  <c r="L638" i="11"/>
  <c r="I638" i="11"/>
  <c r="G638" i="11"/>
  <c r="AU638" i="11" s="1"/>
  <c r="AV638" i="11" s="1"/>
  <c r="E638" i="11"/>
  <c r="Q638" i="11"/>
  <c r="O638" i="11"/>
  <c r="H638" i="11"/>
  <c r="F638" i="11"/>
  <c r="B638" i="11"/>
  <c r="BD638" i="11" s="1"/>
  <c r="AZ637" i="11"/>
  <c r="T637" i="11"/>
  <c r="W637" i="11" s="1"/>
  <c r="U638" i="11" s="1"/>
  <c r="P637" i="11"/>
  <c r="Y637" i="11"/>
  <c r="S637" i="11"/>
  <c r="D637" i="11"/>
  <c r="AV637" i="11"/>
  <c r="AW637" i="11" s="1"/>
  <c r="AX636" i="11"/>
  <c r="AX637" i="11" l="1"/>
  <c r="AY637" i="11"/>
  <c r="BA637" i="11" s="1"/>
  <c r="AZ638" i="11"/>
  <c r="T638" i="11"/>
  <c r="W638" i="11" s="1"/>
  <c r="U639" i="11" s="1"/>
  <c r="P638" i="11"/>
  <c r="AY638" i="11"/>
  <c r="BA638" i="11" s="1"/>
  <c r="Y638" i="11"/>
  <c r="S638" i="11"/>
  <c r="D638" i="11"/>
  <c r="BC638" i="11"/>
  <c r="AE638" i="11"/>
  <c r="C638" i="11"/>
  <c r="AW638" i="11"/>
  <c r="AX638" i="11" s="1"/>
  <c r="M638" i="11"/>
  <c r="K638" i="11"/>
  <c r="A640" i="11"/>
  <c r="R639" i="11"/>
  <c r="N639" i="11"/>
  <c r="L639" i="11"/>
  <c r="I639" i="11"/>
  <c r="G639" i="11"/>
  <c r="AU639" i="11" s="1"/>
  <c r="AV639" i="11" s="1"/>
  <c r="E639" i="11"/>
  <c r="Q639" i="11"/>
  <c r="O639" i="11"/>
  <c r="H639" i="11"/>
  <c r="F639" i="11"/>
  <c r="B639" i="11"/>
  <c r="BD639" i="11" s="1"/>
  <c r="BC639" i="11" l="1"/>
  <c r="C639" i="11"/>
  <c r="AW639" i="11"/>
  <c r="AX639" i="11" s="1"/>
  <c r="M639" i="11"/>
  <c r="K639" i="11"/>
  <c r="A641" i="11"/>
  <c r="R640" i="11"/>
  <c r="N640" i="11"/>
  <c r="L640" i="11"/>
  <c r="I640" i="11"/>
  <c r="G640" i="11"/>
  <c r="AU640" i="11" s="1"/>
  <c r="AV640" i="11" s="1"/>
  <c r="E640" i="11"/>
  <c r="Q640" i="11"/>
  <c r="O640" i="11"/>
  <c r="H640" i="11"/>
  <c r="F640" i="11"/>
  <c r="B640" i="11"/>
  <c r="BD640" i="11" s="1"/>
  <c r="AZ639" i="11"/>
  <c r="T639" i="11"/>
  <c r="W639" i="11" s="1"/>
  <c r="U640" i="11" s="1"/>
  <c r="P639" i="11"/>
  <c r="AY639" i="11"/>
  <c r="BA639" i="11" s="1"/>
  <c r="S639" i="11"/>
  <c r="D639" i="11"/>
  <c r="AZ640" i="11" l="1"/>
  <c r="T640" i="11"/>
  <c r="W640" i="11" s="1"/>
  <c r="U641" i="11" s="1"/>
  <c r="P640" i="11"/>
  <c r="AY640" i="11"/>
  <c r="BA640" i="11" s="1"/>
  <c r="Y640" i="11"/>
  <c r="S640" i="11"/>
  <c r="D640" i="11"/>
  <c r="BC640" i="11"/>
  <c r="AE640" i="11"/>
  <c r="C640" i="11"/>
  <c r="AW640" i="11"/>
  <c r="AX640" i="11" s="1"/>
  <c r="M640" i="11"/>
  <c r="K640" i="11"/>
  <c r="A642" i="11"/>
  <c r="R641" i="11"/>
  <c r="N641" i="11"/>
  <c r="L641" i="11"/>
  <c r="I641" i="11"/>
  <c r="G641" i="11"/>
  <c r="AU641" i="11" s="1"/>
  <c r="AV641" i="11" s="1"/>
  <c r="E641" i="11"/>
  <c r="Q641" i="11"/>
  <c r="O641" i="11"/>
  <c r="H641" i="11"/>
  <c r="F641" i="11"/>
  <c r="B641" i="11"/>
  <c r="BD641" i="11" s="1"/>
  <c r="AZ641" i="11" l="1"/>
  <c r="T641" i="11"/>
  <c r="W641" i="11" s="1"/>
  <c r="U642" i="11" s="1"/>
  <c r="P641" i="11"/>
  <c r="AY641" i="11"/>
  <c r="BA641" i="11" s="1"/>
  <c r="Y641" i="11"/>
  <c r="S641" i="11"/>
  <c r="D641" i="11"/>
  <c r="Y639" i="11"/>
  <c r="BC641" i="11"/>
  <c r="AE641" i="11"/>
  <c r="C641" i="11"/>
  <c r="AE639" i="11"/>
  <c r="AW641" i="11"/>
  <c r="AX641" i="11" s="1"/>
  <c r="M641" i="11"/>
  <c r="K641" i="11"/>
  <c r="A643" i="11"/>
  <c r="R642" i="11"/>
  <c r="N642" i="11"/>
  <c r="L642" i="11"/>
  <c r="I642" i="11"/>
  <c r="G642" i="11"/>
  <c r="AU642" i="11" s="1"/>
  <c r="E642" i="11"/>
  <c r="Q642" i="11"/>
  <c r="O642" i="11"/>
  <c r="H642" i="11"/>
  <c r="F642" i="11"/>
  <c r="B642" i="11"/>
  <c r="BD642" i="11" s="1"/>
  <c r="AV642" i="11" l="1"/>
  <c r="AZ642" i="11"/>
  <c r="T642" i="11"/>
  <c r="W642" i="11" s="1"/>
  <c r="U643" i="11" s="1"/>
  <c r="P642" i="11"/>
  <c r="AY642" i="11"/>
  <c r="BA642" i="11" s="1"/>
  <c r="Y642" i="11"/>
  <c r="S642" i="11"/>
  <c r="D642" i="11"/>
  <c r="BC642" i="11"/>
  <c r="AE642" i="11"/>
  <c r="C642" i="11"/>
  <c r="AW642" i="11"/>
  <c r="AX642" i="11" s="1"/>
  <c r="M642" i="11"/>
  <c r="K642" i="11"/>
  <c r="A644" i="11"/>
  <c r="R643" i="11"/>
  <c r="N643" i="11"/>
  <c r="L643" i="11"/>
  <c r="I643" i="11"/>
  <c r="G643" i="11"/>
  <c r="AU643" i="11" s="1"/>
  <c r="AV643" i="11" s="1"/>
  <c r="E643" i="11"/>
  <c r="Q643" i="11"/>
  <c r="O643" i="11"/>
  <c r="H643" i="11"/>
  <c r="F643" i="11"/>
  <c r="B643" i="11"/>
  <c r="BD643" i="11" s="1"/>
  <c r="AZ643" i="11" l="1"/>
  <c r="T643" i="11"/>
  <c r="W643" i="11" s="1"/>
  <c r="U644" i="11" s="1"/>
  <c r="P643" i="11"/>
  <c r="AY643" i="11"/>
  <c r="BA643" i="11" s="1"/>
  <c r="Y643" i="11"/>
  <c r="S643" i="11"/>
  <c r="D643" i="11"/>
  <c r="BC643" i="11"/>
  <c r="AE643" i="11"/>
  <c r="C643" i="11"/>
  <c r="AW643" i="11"/>
  <c r="AX643" i="11" s="1"/>
  <c r="M643" i="11"/>
  <c r="K643" i="11"/>
  <c r="A645" i="11"/>
  <c r="R644" i="11"/>
  <c r="N644" i="11"/>
  <c r="L644" i="11"/>
  <c r="I644" i="11"/>
  <c r="G644" i="11"/>
  <c r="AU644" i="11" s="1"/>
  <c r="E644" i="11"/>
  <c r="Q644" i="11"/>
  <c r="O644" i="11"/>
  <c r="H644" i="11"/>
  <c r="F644" i="11"/>
  <c r="B644" i="11"/>
  <c r="BD644" i="11" s="1"/>
  <c r="AV644" i="11" l="1"/>
  <c r="AZ644" i="11"/>
  <c r="T644" i="11"/>
  <c r="W644" i="11" s="1"/>
  <c r="U645" i="11" s="1"/>
  <c r="P644" i="11"/>
  <c r="Y624" i="11"/>
  <c r="AY644" i="11"/>
  <c r="BA644" i="11" s="1"/>
  <c r="Y644" i="11"/>
  <c r="S644" i="11"/>
  <c r="D644" i="11"/>
  <c r="BC644" i="11"/>
  <c r="AE644" i="11"/>
  <c r="C644" i="11"/>
  <c r="AW644" i="11"/>
  <c r="AX644" i="11" s="1"/>
  <c r="M644" i="11"/>
  <c r="K644" i="11"/>
  <c r="AE624" i="11"/>
  <c r="A646" i="11"/>
  <c r="R645" i="11"/>
  <c r="N645" i="11"/>
  <c r="L645" i="11"/>
  <c r="I645" i="11"/>
  <c r="G645" i="11"/>
  <c r="AU645" i="11" s="1"/>
  <c r="E645" i="11"/>
  <c r="Q645" i="11"/>
  <c r="O645" i="11"/>
  <c r="H645" i="11"/>
  <c r="F645" i="11"/>
  <c r="B645" i="11"/>
  <c r="BD645" i="11" s="1"/>
  <c r="AV645" i="11" l="1"/>
  <c r="AY645" i="11" s="1"/>
  <c r="BA645" i="11" s="1"/>
  <c r="AZ645" i="11"/>
  <c r="T645" i="11"/>
  <c r="W645" i="11" s="1"/>
  <c r="U646" i="11" s="1"/>
  <c r="P645" i="11"/>
  <c r="Y625" i="11"/>
  <c r="Y645" i="11"/>
  <c r="S645" i="11"/>
  <c r="D645" i="11"/>
  <c r="BC645" i="11"/>
  <c r="AE645" i="11"/>
  <c r="C645" i="11"/>
  <c r="AW645" i="11"/>
  <c r="AX645" i="11" s="1"/>
  <c r="M645" i="11"/>
  <c r="K645" i="11"/>
  <c r="AE625" i="11"/>
  <c r="A647" i="11"/>
  <c r="R646" i="11"/>
  <c r="N646" i="11"/>
  <c r="L646" i="11"/>
  <c r="I646" i="11"/>
  <c r="G646" i="11"/>
  <c r="AU646" i="11" s="1"/>
  <c r="E646" i="11"/>
  <c r="Q646" i="11"/>
  <c r="O646" i="11"/>
  <c r="H646" i="11"/>
  <c r="F646" i="11"/>
  <c r="B646" i="11"/>
  <c r="BD646" i="11" s="1"/>
  <c r="AV646" i="11" l="1"/>
  <c r="AZ646" i="11"/>
  <c r="T646" i="11"/>
  <c r="W646" i="11" s="1"/>
  <c r="U647" i="11" s="1"/>
  <c r="P646" i="11"/>
  <c r="Y626" i="11"/>
  <c r="AY646" i="11"/>
  <c r="BA646" i="11" s="1"/>
  <c r="Y646" i="11"/>
  <c r="S646" i="11"/>
  <c r="D646" i="11"/>
  <c r="BC646" i="11"/>
  <c r="AE646" i="11"/>
  <c r="C646" i="11"/>
  <c r="AW646" i="11"/>
  <c r="AX646" i="11" s="1"/>
  <c r="M646" i="11"/>
  <c r="K646" i="11"/>
  <c r="AE626" i="11"/>
  <c r="A648" i="11"/>
  <c r="R647" i="11"/>
  <c r="N647" i="11"/>
  <c r="L647" i="11"/>
  <c r="I647" i="11"/>
  <c r="G647" i="11"/>
  <c r="AU647" i="11" s="1"/>
  <c r="E647" i="11"/>
  <c r="Q647" i="11"/>
  <c r="O647" i="11"/>
  <c r="H647" i="11"/>
  <c r="F647" i="11"/>
  <c r="B647" i="11"/>
  <c r="BD647" i="11" s="1"/>
  <c r="BC647" i="11" l="1"/>
  <c r="AE647" i="11"/>
  <c r="C647" i="11"/>
  <c r="M647" i="11"/>
  <c r="K647" i="11"/>
  <c r="AE627" i="11"/>
  <c r="A649" i="11"/>
  <c r="R648" i="11"/>
  <c r="N648" i="11"/>
  <c r="L648" i="11"/>
  <c r="I648" i="11"/>
  <c r="G648" i="11"/>
  <c r="AU648" i="11" s="1"/>
  <c r="E648" i="11"/>
  <c r="Q648" i="11"/>
  <c r="O648" i="11"/>
  <c r="H648" i="11"/>
  <c r="F648" i="11"/>
  <c r="B648" i="11"/>
  <c r="BD648" i="11" s="1"/>
  <c r="AZ647" i="11"/>
  <c r="T647" i="11"/>
  <c r="W647" i="11" s="1"/>
  <c r="U648" i="11" s="1"/>
  <c r="P647" i="11"/>
  <c r="Y627" i="11"/>
  <c r="Y647" i="11"/>
  <c r="S647" i="11"/>
  <c r="D647" i="11"/>
  <c r="AV647" i="11"/>
  <c r="AW647" i="11" s="1"/>
  <c r="AX647" i="11" s="1"/>
  <c r="AV648" i="11" l="1"/>
  <c r="AY647" i="11"/>
  <c r="BA647" i="11" s="1"/>
  <c r="BC648" i="11"/>
  <c r="AE648" i="11"/>
  <c r="C648" i="11"/>
  <c r="AW648" i="11"/>
  <c r="AX648" i="11" s="1"/>
  <c r="M648" i="11"/>
  <c r="K648" i="11"/>
  <c r="AE628" i="11"/>
  <c r="A650" i="11"/>
  <c r="R649" i="11"/>
  <c r="N649" i="11"/>
  <c r="L649" i="11"/>
  <c r="I649" i="11"/>
  <c r="G649" i="11"/>
  <c r="AU649" i="11" s="1"/>
  <c r="E649" i="11"/>
  <c r="Q649" i="11"/>
  <c r="O649" i="11"/>
  <c r="H649" i="11"/>
  <c r="F649" i="11"/>
  <c r="B649" i="11"/>
  <c r="BD649" i="11" s="1"/>
  <c r="AZ648" i="11"/>
  <c r="T648" i="11"/>
  <c r="W648" i="11" s="1"/>
  <c r="U649" i="11" s="1"/>
  <c r="P648" i="11"/>
  <c r="Y628" i="11"/>
  <c r="AY648" i="11"/>
  <c r="BA648" i="11" s="1"/>
  <c r="Y648" i="11"/>
  <c r="S648" i="11"/>
  <c r="D648" i="11"/>
  <c r="BC649" i="11" l="1"/>
  <c r="C649" i="11"/>
  <c r="M649" i="11"/>
  <c r="K649" i="11"/>
  <c r="A651" i="11"/>
  <c r="R650" i="11"/>
  <c r="N650" i="11"/>
  <c r="L650" i="11"/>
  <c r="I650" i="11"/>
  <c r="G650" i="11"/>
  <c r="AU650" i="11" s="1"/>
  <c r="E650" i="11"/>
  <c r="Q650" i="11"/>
  <c r="O650" i="11"/>
  <c r="H650" i="11"/>
  <c r="F650" i="11"/>
  <c r="B650" i="11"/>
  <c r="BD650" i="11" s="1"/>
  <c r="AZ649" i="11"/>
  <c r="T649" i="11"/>
  <c r="W649" i="11" s="1"/>
  <c r="U650" i="11" s="1"/>
  <c r="P649" i="11"/>
  <c r="AY649" i="11"/>
  <c r="BA649" i="11" s="1"/>
  <c r="S649" i="11"/>
  <c r="D649" i="11"/>
  <c r="AV649" i="11"/>
  <c r="AW649" i="11" s="1"/>
  <c r="AX649" i="11" s="1"/>
  <c r="BC650" i="11" l="1"/>
  <c r="AE650" i="11"/>
  <c r="C650" i="11"/>
  <c r="AE630" i="11"/>
  <c r="M650" i="11"/>
  <c r="K650" i="11"/>
  <c r="A652" i="11"/>
  <c r="R651" i="11"/>
  <c r="N651" i="11"/>
  <c r="L651" i="11"/>
  <c r="I651" i="11"/>
  <c r="G651" i="11"/>
  <c r="AU651" i="11" s="1"/>
  <c r="E651" i="11"/>
  <c r="Q651" i="11"/>
  <c r="O651" i="11"/>
  <c r="H651" i="11"/>
  <c r="F651" i="11"/>
  <c r="B651" i="11"/>
  <c r="BD651" i="11" s="1"/>
  <c r="AZ650" i="11"/>
  <c r="T650" i="11"/>
  <c r="W650" i="11" s="1"/>
  <c r="U651" i="11" s="1"/>
  <c r="P650" i="11"/>
  <c r="AY650" i="11"/>
  <c r="BA650" i="11" s="1"/>
  <c r="Y650" i="11"/>
  <c r="S650" i="11"/>
  <c r="D650" i="11"/>
  <c r="Y630" i="11"/>
  <c r="AV650" i="11"/>
  <c r="AW650" i="11" s="1"/>
  <c r="AX650" i="11" s="1"/>
  <c r="AV651" i="11" l="1"/>
  <c r="AZ651" i="11"/>
  <c r="T651" i="11"/>
  <c r="W651" i="11" s="1"/>
  <c r="U652" i="11" s="1"/>
  <c r="P651" i="11"/>
  <c r="AY651" i="11"/>
  <c r="BA651" i="11" s="1"/>
  <c r="Y651" i="11"/>
  <c r="S651" i="11"/>
  <c r="D651" i="11"/>
  <c r="Y649" i="11"/>
  <c r="Y631" i="11"/>
  <c r="Y629" i="11"/>
  <c r="BC651" i="11"/>
  <c r="AE651" i="11"/>
  <c r="C651" i="11"/>
  <c r="AE649" i="11"/>
  <c r="AE631" i="11"/>
  <c r="AE629" i="11"/>
  <c r="AW651" i="11"/>
  <c r="AX651" i="11" s="1"/>
  <c r="M651" i="11"/>
  <c r="K651" i="11"/>
  <c r="A653" i="11"/>
  <c r="R652" i="11"/>
  <c r="N652" i="11"/>
  <c r="L652" i="11"/>
  <c r="I652" i="11"/>
  <c r="G652" i="11"/>
  <c r="AU652" i="11" s="1"/>
  <c r="AV652" i="11" s="1"/>
  <c r="E652" i="11"/>
  <c r="Q652" i="11"/>
  <c r="O652" i="11"/>
  <c r="H652" i="11"/>
  <c r="F652" i="11"/>
  <c r="B652" i="11"/>
  <c r="BD652" i="11" s="1"/>
  <c r="AZ652" i="11" l="1"/>
  <c r="T652" i="11"/>
  <c r="W652" i="11" s="1"/>
  <c r="U653" i="11" s="1"/>
  <c r="P652" i="11"/>
  <c r="AY652" i="11"/>
  <c r="BA652" i="11" s="1"/>
  <c r="Y652" i="11"/>
  <c r="S652" i="11"/>
  <c r="D652" i="11"/>
  <c r="Y632" i="11"/>
  <c r="BC652" i="11"/>
  <c r="AE652" i="11"/>
  <c r="C652" i="11"/>
  <c r="AE632" i="11"/>
  <c r="AW652" i="11"/>
  <c r="AX652" i="11" s="1"/>
  <c r="M652" i="11"/>
  <c r="K652" i="11"/>
  <c r="A654" i="11"/>
  <c r="R653" i="11"/>
  <c r="N653" i="11"/>
  <c r="L653" i="11"/>
  <c r="I653" i="11"/>
  <c r="G653" i="11"/>
  <c r="AU653" i="11" s="1"/>
  <c r="AV653" i="11" s="1"/>
  <c r="E653" i="11"/>
  <c r="Q653" i="11"/>
  <c r="O653" i="11"/>
  <c r="H653" i="11"/>
  <c r="F653" i="11"/>
  <c r="B653" i="11"/>
  <c r="BD653" i="11" s="1"/>
  <c r="AZ653" i="11" l="1"/>
  <c r="T653" i="11"/>
  <c r="W653" i="11" s="1"/>
  <c r="U654" i="11" s="1"/>
  <c r="P653" i="11"/>
  <c r="AY653" i="11"/>
  <c r="BA653" i="11" s="1"/>
  <c r="Y653" i="11"/>
  <c r="S653" i="11"/>
  <c r="D653" i="11"/>
  <c r="Y633" i="11"/>
  <c r="BC653" i="11"/>
  <c r="AE653" i="11"/>
  <c r="C653" i="11"/>
  <c r="AE633" i="11"/>
  <c r="AW653" i="11"/>
  <c r="AX653" i="11" s="1"/>
  <c r="M653" i="11"/>
  <c r="K653" i="11"/>
  <c r="A655" i="11"/>
  <c r="R654" i="11"/>
  <c r="N654" i="11"/>
  <c r="L654" i="11"/>
  <c r="I654" i="11"/>
  <c r="G654" i="11"/>
  <c r="AU654" i="11" s="1"/>
  <c r="AV654" i="11" s="1"/>
  <c r="E654" i="11"/>
  <c r="Q654" i="11"/>
  <c r="O654" i="11"/>
  <c r="H654" i="11"/>
  <c r="F654" i="11"/>
  <c r="B654" i="11"/>
  <c r="BD654" i="11" s="1"/>
  <c r="AZ654" i="11" l="1"/>
  <c r="T654" i="11"/>
  <c r="W654" i="11" s="1"/>
  <c r="U655" i="11" s="1"/>
  <c r="P654" i="11"/>
  <c r="AY654" i="11"/>
  <c r="BA654" i="11" s="1"/>
  <c r="Y654" i="11"/>
  <c r="S654" i="11"/>
  <c r="D654" i="11"/>
  <c r="BC654" i="11"/>
  <c r="AE654" i="11"/>
  <c r="C654" i="11"/>
  <c r="AW654" i="11"/>
  <c r="AX654" i="11" s="1"/>
  <c r="M654" i="11"/>
  <c r="K654" i="11"/>
  <c r="A656" i="11"/>
  <c r="R655" i="11"/>
  <c r="N655" i="11"/>
  <c r="L655" i="11"/>
  <c r="I655" i="11"/>
  <c r="G655" i="11"/>
  <c r="AU655" i="11" s="1"/>
  <c r="AV655" i="11" s="1"/>
  <c r="E655" i="11"/>
  <c r="Q655" i="11"/>
  <c r="O655" i="11"/>
  <c r="H655" i="11"/>
  <c r="F655" i="11"/>
  <c r="B655" i="11"/>
  <c r="BD655" i="11" s="1"/>
  <c r="AZ655" i="11" l="1"/>
  <c r="T655" i="11"/>
  <c r="W655" i="11" s="1"/>
  <c r="U656" i="11" s="1"/>
  <c r="P655" i="11"/>
  <c r="AY655" i="11"/>
  <c r="BA655" i="11" s="1"/>
  <c r="Y655" i="11"/>
  <c r="S655" i="11"/>
  <c r="D655" i="11"/>
  <c r="BC655" i="11"/>
  <c r="AE655" i="11"/>
  <c r="C655" i="11"/>
  <c r="AW655" i="11"/>
  <c r="AX655" i="11" s="1"/>
  <c r="M655" i="11"/>
  <c r="K655" i="11"/>
  <c r="A657" i="11"/>
  <c r="R656" i="11"/>
  <c r="N656" i="11"/>
  <c r="L656" i="11"/>
  <c r="I656" i="11"/>
  <c r="G656" i="11"/>
  <c r="AU656" i="11" s="1"/>
  <c r="AV656" i="11" s="1"/>
  <c r="E656" i="11"/>
  <c r="Q656" i="11"/>
  <c r="O656" i="11"/>
  <c r="H656" i="11"/>
  <c r="F656" i="11"/>
  <c r="B656" i="11"/>
  <c r="BD656" i="11" s="1"/>
  <c r="AZ656" i="11" l="1"/>
  <c r="T656" i="11"/>
  <c r="W656" i="11" s="1"/>
  <c r="U657" i="11" s="1"/>
  <c r="P656" i="11"/>
  <c r="AY656" i="11"/>
  <c r="BA656" i="11" s="1"/>
  <c r="Y656" i="11"/>
  <c r="S656" i="11"/>
  <c r="D656" i="11"/>
  <c r="BC656" i="11"/>
  <c r="AE656" i="11"/>
  <c r="C656" i="11"/>
  <c r="AW656" i="11"/>
  <c r="AX656" i="11" s="1"/>
  <c r="M656" i="11"/>
  <c r="K656" i="11"/>
  <c r="A658" i="11"/>
  <c r="R657" i="11"/>
  <c r="N657" i="11"/>
  <c r="L657" i="11"/>
  <c r="I657" i="11"/>
  <c r="G657" i="11"/>
  <c r="AU657" i="11" s="1"/>
  <c r="AV657" i="11" s="1"/>
  <c r="E657" i="11"/>
  <c r="Q657" i="11"/>
  <c r="O657" i="11"/>
  <c r="H657" i="11"/>
  <c r="F657" i="11"/>
  <c r="B657" i="11"/>
  <c r="BD657" i="11" s="1"/>
  <c r="AZ657" i="11" l="1"/>
  <c r="T657" i="11"/>
  <c r="W657" i="11" s="1"/>
  <c r="U658" i="11" s="1"/>
  <c r="P657" i="11"/>
  <c r="AY657" i="11"/>
  <c r="BA657" i="11" s="1"/>
  <c r="Y657" i="11"/>
  <c r="S657" i="11"/>
  <c r="D657" i="11"/>
  <c r="BC657" i="11"/>
  <c r="AE657" i="11"/>
  <c r="C657" i="11"/>
  <c r="AW657" i="11"/>
  <c r="AX657" i="11" s="1"/>
  <c r="M657" i="11"/>
  <c r="K657" i="11"/>
  <c r="A659" i="11"/>
  <c r="R658" i="11"/>
  <c r="N658" i="11"/>
  <c r="L658" i="11"/>
  <c r="I658" i="11"/>
  <c r="G658" i="11"/>
  <c r="AU658" i="11" s="1"/>
  <c r="AV658" i="11" s="1"/>
  <c r="E658" i="11"/>
  <c r="Q658" i="11"/>
  <c r="O658" i="11"/>
  <c r="H658" i="11"/>
  <c r="F658" i="11"/>
  <c r="B658" i="11"/>
  <c r="BD658" i="11" s="1"/>
  <c r="AZ658" i="11" l="1"/>
  <c r="T658" i="11"/>
  <c r="W658" i="11" s="1"/>
  <c r="U659" i="11" s="1"/>
  <c r="P658" i="11"/>
  <c r="AY658" i="11"/>
  <c r="BA658" i="11" s="1"/>
  <c r="Y658" i="11"/>
  <c r="S658" i="11"/>
  <c r="D658" i="11"/>
  <c r="BC658" i="11"/>
  <c r="AE658" i="11"/>
  <c r="C658" i="11"/>
  <c r="AW658" i="11"/>
  <c r="AX658" i="11" s="1"/>
  <c r="M658" i="11"/>
  <c r="K658" i="11"/>
  <c r="A660" i="11"/>
  <c r="R659" i="11"/>
  <c r="N659" i="11"/>
  <c r="L659" i="11"/>
  <c r="I659" i="11"/>
  <c r="G659" i="11"/>
  <c r="AU659" i="11" s="1"/>
  <c r="AV659" i="11" s="1"/>
  <c r="E659" i="11"/>
  <c r="Q659" i="11"/>
  <c r="O659" i="11"/>
  <c r="H659" i="11"/>
  <c r="F659" i="11"/>
  <c r="B659" i="11"/>
  <c r="BD659" i="11" s="1"/>
  <c r="AZ659" i="11" l="1"/>
  <c r="T659" i="11"/>
  <c r="W659" i="11" s="1"/>
  <c r="U660" i="11" s="1"/>
  <c r="P659" i="11"/>
  <c r="AY659" i="11"/>
  <c r="BA659" i="11" s="1"/>
  <c r="S659" i="11"/>
  <c r="D659" i="11"/>
  <c r="BC659" i="11"/>
  <c r="C659" i="11"/>
  <c r="AW659" i="11"/>
  <c r="AX659" i="11" s="1"/>
  <c r="M659" i="11"/>
  <c r="K659" i="11"/>
  <c r="A661" i="11"/>
  <c r="R660" i="11"/>
  <c r="N660" i="11"/>
  <c r="L660" i="11"/>
  <c r="I660" i="11"/>
  <c r="G660" i="11"/>
  <c r="AU660" i="11" s="1"/>
  <c r="AV660" i="11" s="1"/>
  <c r="E660" i="11"/>
  <c r="Q660" i="11"/>
  <c r="O660" i="11"/>
  <c r="H660" i="11"/>
  <c r="F660" i="11"/>
  <c r="B660" i="11"/>
  <c r="BD660" i="11" s="1"/>
  <c r="AZ660" i="11" l="1"/>
  <c r="T660" i="11"/>
  <c r="W660" i="11" s="1"/>
  <c r="U661" i="11" s="1"/>
  <c r="P660" i="11"/>
  <c r="AY660" i="11"/>
  <c r="BA660" i="11" s="1"/>
  <c r="Y660" i="11"/>
  <c r="S660" i="11"/>
  <c r="D660" i="11"/>
  <c r="BC660" i="11"/>
  <c r="AE660" i="11"/>
  <c r="C660" i="11"/>
  <c r="AW660" i="11"/>
  <c r="AX660" i="11" s="1"/>
  <c r="M660" i="11"/>
  <c r="K660" i="11"/>
  <c r="A662" i="11"/>
  <c r="R661" i="11"/>
  <c r="N661" i="11"/>
  <c r="L661" i="11"/>
  <c r="I661" i="11"/>
  <c r="G661" i="11"/>
  <c r="AU661" i="11" s="1"/>
  <c r="AV661" i="11" s="1"/>
  <c r="E661" i="11"/>
  <c r="Q661" i="11"/>
  <c r="O661" i="11"/>
  <c r="H661" i="11"/>
  <c r="F661" i="11"/>
  <c r="B661" i="11"/>
  <c r="BD661" i="11" s="1"/>
  <c r="AZ661" i="11" l="1"/>
  <c r="T661" i="11"/>
  <c r="W661" i="11" s="1"/>
  <c r="U662" i="11" s="1"/>
  <c r="P661" i="11"/>
  <c r="AY661" i="11"/>
  <c r="BA661" i="11" s="1"/>
  <c r="Y661" i="11"/>
  <c r="S661" i="11"/>
  <c r="D661" i="11"/>
  <c r="Y659" i="11"/>
  <c r="BC661" i="11"/>
  <c r="AE661" i="11"/>
  <c r="C661" i="11"/>
  <c r="AE659" i="11"/>
  <c r="AW661" i="11"/>
  <c r="AX661" i="11" s="1"/>
  <c r="M661" i="11"/>
  <c r="K661" i="11"/>
  <c r="A663" i="11"/>
  <c r="R662" i="11"/>
  <c r="N662" i="11"/>
  <c r="L662" i="11"/>
  <c r="I662" i="11"/>
  <c r="G662" i="11"/>
  <c r="AU662" i="11" s="1"/>
  <c r="AV662" i="11" s="1"/>
  <c r="E662" i="11"/>
  <c r="Q662" i="11"/>
  <c r="O662" i="11"/>
  <c r="H662" i="11"/>
  <c r="F662" i="11"/>
  <c r="B662" i="11"/>
  <c r="BD662" i="11" s="1"/>
  <c r="AZ662" i="11" l="1"/>
  <c r="T662" i="11"/>
  <c r="W662" i="11" s="1"/>
  <c r="U663" i="11" s="1"/>
  <c r="P662" i="11"/>
  <c r="AY662" i="11"/>
  <c r="BA662" i="11" s="1"/>
  <c r="Y662" i="11"/>
  <c r="S662" i="11"/>
  <c r="D662" i="11"/>
  <c r="BC662" i="11"/>
  <c r="AE662" i="11"/>
  <c r="C662" i="11"/>
  <c r="AW662" i="11"/>
  <c r="AX662" i="11" s="1"/>
  <c r="M662" i="11"/>
  <c r="K662" i="11"/>
  <c r="A664" i="11"/>
  <c r="R663" i="11"/>
  <c r="N663" i="11"/>
  <c r="L663" i="11"/>
  <c r="I663" i="11"/>
  <c r="G663" i="11"/>
  <c r="AU663" i="11" s="1"/>
  <c r="AV663" i="11" s="1"/>
  <c r="E663" i="11"/>
  <c r="Q663" i="11"/>
  <c r="O663" i="11"/>
  <c r="H663" i="11"/>
  <c r="F663" i="11"/>
  <c r="B663" i="11"/>
  <c r="BD663" i="11" s="1"/>
  <c r="AZ663" i="11" l="1"/>
  <c r="T663" i="11"/>
  <c r="W663" i="11" s="1"/>
  <c r="U664" i="11" s="1"/>
  <c r="P663" i="11"/>
  <c r="AY663" i="11"/>
  <c r="BA663" i="11" s="1"/>
  <c r="Y663" i="11"/>
  <c r="S663" i="11"/>
  <c r="D663" i="11"/>
  <c r="BC663" i="11"/>
  <c r="AE663" i="11"/>
  <c r="C663" i="11"/>
  <c r="AW663" i="11"/>
  <c r="AX663" i="11" s="1"/>
  <c r="M663" i="11"/>
  <c r="K663" i="11"/>
  <c r="A665" i="11"/>
  <c r="R664" i="11"/>
  <c r="N664" i="11"/>
  <c r="L664" i="11"/>
  <c r="I664" i="11"/>
  <c r="G664" i="11"/>
  <c r="AU664" i="11" s="1"/>
  <c r="AV664" i="11" s="1"/>
  <c r="E664" i="11"/>
  <c r="Q664" i="11"/>
  <c r="O664" i="11"/>
  <c r="H664" i="11"/>
  <c r="F664" i="11"/>
  <c r="B664" i="11"/>
  <c r="BD664" i="11" s="1"/>
  <c r="AZ664" i="11" l="1"/>
  <c r="T664" i="11"/>
  <c r="W664" i="11" s="1"/>
  <c r="U665" i="11" s="1"/>
  <c r="P664" i="11"/>
  <c r="AY664" i="11"/>
  <c r="BA664" i="11" s="1"/>
  <c r="Y664" i="11"/>
  <c r="S664" i="11"/>
  <c r="D664" i="11"/>
  <c r="BC664" i="11"/>
  <c r="AE664" i="11"/>
  <c r="C664" i="11"/>
  <c r="AW664" i="11"/>
  <c r="AX664" i="11" s="1"/>
  <c r="M664" i="11"/>
  <c r="K664" i="11"/>
  <c r="A666" i="11"/>
  <c r="R665" i="11"/>
  <c r="N665" i="11"/>
  <c r="L665" i="11"/>
  <c r="I665" i="11"/>
  <c r="G665" i="11"/>
  <c r="AU665" i="11" s="1"/>
  <c r="AV665" i="11" s="1"/>
  <c r="E665" i="11"/>
  <c r="Q665" i="11"/>
  <c r="O665" i="11"/>
  <c r="H665" i="11"/>
  <c r="F665" i="11"/>
  <c r="B665" i="11"/>
  <c r="BD665" i="11" s="1"/>
  <c r="AZ665" i="11" l="1"/>
  <c r="T665" i="11"/>
  <c r="W665" i="11" s="1"/>
  <c r="U666" i="11" s="1"/>
  <c r="P665" i="11"/>
  <c r="AY665" i="11"/>
  <c r="BA665" i="11" s="1"/>
  <c r="Y665" i="11"/>
  <c r="S665" i="11"/>
  <c r="D665" i="11"/>
  <c r="BC665" i="11"/>
  <c r="AE665" i="11"/>
  <c r="C665" i="11"/>
  <c r="AW665" i="11"/>
  <c r="AX665" i="11" s="1"/>
  <c r="M665" i="11"/>
  <c r="K665" i="11"/>
  <c r="A667" i="11"/>
  <c r="R666" i="11"/>
  <c r="N666" i="11"/>
  <c r="L666" i="11"/>
  <c r="I666" i="11"/>
  <c r="G666" i="11"/>
  <c r="AU666" i="11" s="1"/>
  <c r="AV666" i="11" s="1"/>
  <c r="E666" i="11"/>
  <c r="Q666" i="11"/>
  <c r="O666" i="11"/>
  <c r="H666" i="11"/>
  <c r="F666" i="11"/>
  <c r="B666" i="11"/>
  <c r="BD666" i="11" s="1"/>
  <c r="AZ666" i="11" l="1"/>
  <c r="T666" i="11"/>
  <c r="W666" i="11" s="1"/>
  <c r="U667" i="11" s="1"/>
  <c r="P666" i="11"/>
  <c r="AY666" i="11"/>
  <c r="BA666" i="11" s="1"/>
  <c r="Y666" i="11"/>
  <c r="S666" i="11"/>
  <c r="D666" i="11"/>
  <c r="BC666" i="11"/>
  <c r="AE666" i="11"/>
  <c r="C666" i="11"/>
  <c r="AW666" i="11"/>
  <c r="AX666" i="11" s="1"/>
  <c r="M666" i="11"/>
  <c r="K666" i="11"/>
  <c r="A668" i="11"/>
  <c r="R667" i="11"/>
  <c r="N667" i="11"/>
  <c r="L667" i="11"/>
  <c r="I667" i="11"/>
  <c r="G667" i="11"/>
  <c r="AU667" i="11" s="1"/>
  <c r="AV667" i="11" s="1"/>
  <c r="E667" i="11"/>
  <c r="Q667" i="11"/>
  <c r="O667" i="11"/>
  <c r="H667" i="11"/>
  <c r="F667" i="11"/>
  <c r="B667" i="11"/>
  <c r="BD667" i="11" s="1"/>
  <c r="AZ667" i="11" l="1"/>
  <c r="T667" i="11"/>
  <c r="W667" i="11" s="1"/>
  <c r="U668" i="11" s="1"/>
  <c r="P667" i="11"/>
  <c r="AY667" i="11"/>
  <c r="BA667" i="11" s="1"/>
  <c r="Y667" i="11"/>
  <c r="S667" i="11"/>
  <c r="D667" i="11"/>
  <c r="BC667" i="11"/>
  <c r="AE667" i="11"/>
  <c r="C667" i="11"/>
  <c r="AW667" i="11"/>
  <c r="AX667" i="11" s="1"/>
  <c r="M667" i="11"/>
  <c r="K667" i="11"/>
  <c r="A669" i="11"/>
  <c r="R668" i="11"/>
  <c r="N668" i="11"/>
  <c r="L668" i="11"/>
  <c r="V681" i="11" s="1"/>
  <c r="I668" i="11"/>
  <c r="G668" i="11"/>
  <c r="AU668" i="11" s="1"/>
  <c r="E668" i="11"/>
  <c r="Q668" i="11"/>
  <c r="O668" i="11"/>
  <c r="H668" i="11"/>
  <c r="F668" i="11"/>
  <c r="B668" i="11"/>
  <c r="BD668" i="11" s="1"/>
  <c r="AV668" i="11" l="1"/>
  <c r="AZ668" i="11"/>
  <c r="T668" i="11"/>
  <c r="W668" i="11" s="1"/>
  <c r="U669" i="11" s="1"/>
  <c r="P668" i="11"/>
  <c r="AY668" i="11"/>
  <c r="BA668" i="11" s="1"/>
  <c r="Y668" i="11"/>
  <c r="S668" i="11"/>
  <c r="D668" i="11"/>
  <c r="BC668" i="11"/>
  <c r="AE668" i="11"/>
  <c r="C668" i="11"/>
  <c r="AW668" i="11"/>
  <c r="AX668" i="11" s="1"/>
  <c r="M668" i="11"/>
  <c r="K668" i="11"/>
  <c r="A670" i="11"/>
  <c r="R669" i="11"/>
  <c r="N669" i="11"/>
  <c r="L669" i="11"/>
  <c r="I669" i="11"/>
  <c r="G669" i="11"/>
  <c r="AU669" i="11" s="1"/>
  <c r="AV669" i="11" s="1"/>
  <c r="E669" i="11"/>
  <c r="Q669" i="11"/>
  <c r="O669" i="11"/>
  <c r="H669" i="11"/>
  <c r="F669" i="11"/>
  <c r="B669" i="11"/>
  <c r="BD669" i="11" s="1"/>
  <c r="AZ669" i="11" l="1"/>
  <c r="T669" i="11"/>
  <c r="W669" i="11" s="1"/>
  <c r="U670" i="11" s="1"/>
  <c r="P669" i="11"/>
  <c r="AY669" i="11"/>
  <c r="BA669" i="11" s="1"/>
  <c r="S669" i="11"/>
  <c r="D669" i="11"/>
  <c r="BC669" i="11"/>
  <c r="C669" i="11"/>
  <c r="AW669" i="11"/>
  <c r="AX669" i="11" s="1"/>
  <c r="M669" i="11"/>
  <c r="K669" i="11"/>
  <c r="A671" i="11"/>
  <c r="R670" i="11"/>
  <c r="N670" i="11"/>
  <c r="L670" i="11"/>
  <c r="I670" i="11"/>
  <c r="G670" i="11"/>
  <c r="AU670" i="11" s="1"/>
  <c r="AV670" i="11" s="1"/>
  <c r="E670" i="11"/>
  <c r="Q670" i="11"/>
  <c r="O670" i="11"/>
  <c r="H670" i="11"/>
  <c r="AS670" i="11" s="1"/>
  <c r="AR670" i="11" s="1"/>
  <c r="F670" i="11"/>
  <c r="B670" i="11"/>
  <c r="BD670" i="11" s="1"/>
  <c r="AZ670" i="11" l="1"/>
  <c r="T670" i="11"/>
  <c r="W670" i="11" s="1"/>
  <c r="U671" i="11" s="1"/>
  <c r="P670" i="11"/>
  <c r="AY670" i="11"/>
  <c r="BA670" i="11" s="1"/>
  <c r="Y670" i="11"/>
  <c r="S670" i="11"/>
  <c r="D670" i="11"/>
  <c r="BC670" i="11"/>
  <c r="AE670" i="11"/>
  <c r="C670" i="11"/>
  <c r="AW670" i="11"/>
  <c r="AX670" i="11" s="1"/>
  <c r="M670" i="11"/>
  <c r="K670" i="11"/>
  <c r="A672" i="11"/>
  <c r="R671" i="11"/>
  <c r="N671" i="11"/>
  <c r="L671" i="11"/>
  <c r="I671" i="11"/>
  <c r="G671" i="11"/>
  <c r="AU671" i="11" s="1"/>
  <c r="AV671" i="11" s="1"/>
  <c r="E671" i="11"/>
  <c r="Q671" i="11"/>
  <c r="O671" i="11"/>
  <c r="H671" i="11"/>
  <c r="F671" i="11"/>
  <c r="B671" i="11"/>
  <c r="BD671" i="11" s="1"/>
  <c r="AS671" i="11" l="1"/>
  <c r="AS669" i="11"/>
  <c r="AZ671" i="11"/>
  <c r="T671" i="11"/>
  <c r="W671" i="11" s="1"/>
  <c r="U672" i="11" s="1"/>
  <c r="P671" i="11"/>
  <c r="AY671" i="11"/>
  <c r="BA671" i="11" s="1"/>
  <c r="Y671" i="11"/>
  <c r="S671" i="11"/>
  <c r="D671" i="11"/>
  <c r="Y669" i="11"/>
  <c r="BC671" i="11"/>
  <c r="AE671" i="11"/>
  <c r="C671" i="11"/>
  <c r="AE669" i="11"/>
  <c r="AW671" i="11"/>
  <c r="AX671" i="11" s="1"/>
  <c r="M671" i="11"/>
  <c r="K671" i="11"/>
  <c r="A673" i="11"/>
  <c r="R672" i="11"/>
  <c r="N672" i="11"/>
  <c r="L672" i="11"/>
  <c r="I672" i="11"/>
  <c r="G672" i="11"/>
  <c r="AU672" i="11" s="1"/>
  <c r="AV672" i="11" s="1"/>
  <c r="E672" i="11"/>
  <c r="Q672" i="11"/>
  <c r="O672" i="11"/>
  <c r="H672" i="11"/>
  <c r="AS672" i="11" s="1"/>
  <c r="AR672" i="11" s="1"/>
  <c r="F672" i="11"/>
  <c r="B672" i="11"/>
  <c r="BD672" i="11" s="1"/>
  <c r="AR671" i="11" l="1"/>
  <c r="AR669" i="11"/>
  <c r="AZ672" i="11"/>
  <c r="T672" i="11"/>
  <c r="W672" i="11" s="1"/>
  <c r="U673" i="11" s="1"/>
  <c r="P672" i="11"/>
  <c r="AY672" i="11"/>
  <c r="BA672" i="11" s="1"/>
  <c r="Y672" i="11"/>
  <c r="S672" i="11"/>
  <c r="D672" i="11"/>
  <c r="BC672" i="11"/>
  <c r="AE672" i="11"/>
  <c r="C672" i="11"/>
  <c r="AW672" i="11"/>
  <c r="AX672" i="11" s="1"/>
  <c r="M672" i="11"/>
  <c r="K672" i="11"/>
  <c r="A674" i="11"/>
  <c r="R673" i="11"/>
  <c r="N673" i="11"/>
  <c r="L673" i="11"/>
  <c r="I673" i="11"/>
  <c r="G673" i="11"/>
  <c r="AU673" i="11" s="1"/>
  <c r="AV673" i="11" s="1"/>
  <c r="E673" i="11"/>
  <c r="Q673" i="11"/>
  <c r="O673" i="11"/>
  <c r="H673" i="11"/>
  <c r="AS673" i="11" s="1"/>
  <c r="AR673" i="11" s="1"/>
  <c r="F673" i="11"/>
  <c r="B673" i="11"/>
  <c r="BD673" i="11" s="1"/>
  <c r="AZ673" i="11" l="1"/>
  <c r="T673" i="11"/>
  <c r="W673" i="11" s="1"/>
  <c r="U674" i="11" s="1"/>
  <c r="P673" i="11"/>
  <c r="AY673" i="11"/>
  <c r="BA673" i="11" s="1"/>
  <c r="Y673" i="11"/>
  <c r="S673" i="11"/>
  <c r="D673" i="11"/>
  <c r="BC673" i="11"/>
  <c r="AE673" i="11"/>
  <c r="C673" i="11"/>
  <c r="AW673" i="11"/>
  <c r="AX673" i="11" s="1"/>
  <c r="M673" i="11"/>
  <c r="K673" i="11"/>
  <c r="A675" i="11"/>
  <c r="R674" i="11"/>
  <c r="N674" i="11"/>
  <c r="L674" i="11"/>
  <c r="I674" i="11"/>
  <c r="G674" i="11"/>
  <c r="AU674" i="11" s="1"/>
  <c r="AV674" i="11" s="1"/>
  <c r="E674" i="11"/>
  <c r="Q674" i="11"/>
  <c r="O674" i="11"/>
  <c r="H674" i="11"/>
  <c r="AS674" i="11" s="1"/>
  <c r="AR674" i="11" s="1"/>
  <c r="F674" i="11"/>
  <c r="B674" i="11"/>
  <c r="BD674" i="11" s="1"/>
  <c r="AZ674" i="11" l="1"/>
  <c r="T674" i="11"/>
  <c r="W674" i="11" s="1"/>
  <c r="U675" i="11" s="1"/>
  <c r="P674" i="11"/>
  <c r="AY674" i="11"/>
  <c r="BA674" i="11" s="1"/>
  <c r="Y674" i="11"/>
  <c r="S674" i="11"/>
  <c r="D674" i="11"/>
  <c r="BC674" i="11"/>
  <c r="AE674" i="11"/>
  <c r="C674" i="11"/>
  <c r="AW674" i="11"/>
  <c r="AX674" i="11" s="1"/>
  <c r="M674" i="11"/>
  <c r="K674" i="11"/>
  <c r="A676" i="11"/>
  <c r="R675" i="11"/>
  <c r="N675" i="11"/>
  <c r="L675" i="11"/>
  <c r="I675" i="11"/>
  <c r="G675" i="11"/>
  <c r="AU675" i="11" s="1"/>
  <c r="AV675" i="11" s="1"/>
  <c r="E675" i="11"/>
  <c r="Q675" i="11"/>
  <c r="O675" i="11"/>
  <c r="H675" i="11"/>
  <c r="AS675" i="11" s="1"/>
  <c r="AR675" i="11" s="1"/>
  <c r="F675" i="11"/>
  <c r="B675" i="11"/>
  <c r="BD675" i="11" s="1"/>
  <c r="AZ675" i="11" l="1"/>
  <c r="T675" i="11"/>
  <c r="W675" i="11" s="1"/>
  <c r="U676" i="11" s="1"/>
  <c r="P675" i="11"/>
  <c r="AY675" i="11"/>
  <c r="BA675" i="11" s="1"/>
  <c r="Y675" i="11"/>
  <c r="S675" i="11"/>
  <c r="D675" i="11"/>
  <c r="BC675" i="11"/>
  <c r="AE675" i="11"/>
  <c r="C675" i="11"/>
  <c r="AW675" i="11"/>
  <c r="AX675" i="11" s="1"/>
  <c r="M675" i="11"/>
  <c r="K675" i="11"/>
  <c r="A677" i="11"/>
  <c r="R676" i="11"/>
  <c r="N676" i="11"/>
  <c r="L676" i="11"/>
  <c r="I676" i="11"/>
  <c r="G676" i="11"/>
  <c r="AU676" i="11" s="1"/>
  <c r="AV676" i="11" s="1"/>
  <c r="E676" i="11"/>
  <c r="Q676" i="11"/>
  <c r="O676" i="11"/>
  <c r="H676" i="11"/>
  <c r="AS676" i="11" s="1"/>
  <c r="AR676" i="11" s="1"/>
  <c r="F676" i="11"/>
  <c r="B676" i="11"/>
  <c r="BD676" i="11" s="1"/>
  <c r="AZ676" i="11" l="1"/>
  <c r="T676" i="11"/>
  <c r="W676" i="11" s="1"/>
  <c r="U677" i="11" s="1"/>
  <c r="P676" i="11"/>
  <c r="AY676" i="11"/>
  <c r="BA676" i="11" s="1"/>
  <c r="Y676" i="11"/>
  <c r="S676" i="11"/>
  <c r="D676" i="11"/>
  <c r="BC676" i="11"/>
  <c r="AE676" i="11"/>
  <c r="C676" i="11"/>
  <c r="AW676" i="11"/>
  <c r="AX676" i="11" s="1"/>
  <c r="M676" i="11"/>
  <c r="K676" i="11"/>
  <c r="A678" i="11"/>
  <c r="R677" i="11"/>
  <c r="N677" i="11"/>
  <c r="L677" i="11"/>
  <c r="I677" i="11"/>
  <c r="G677" i="11"/>
  <c r="AU677" i="11" s="1"/>
  <c r="AV677" i="11" s="1"/>
  <c r="E677" i="11"/>
  <c r="Q677" i="11"/>
  <c r="O677" i="11"/>
  <c r="H677" i="11"/>
  <c r="AS677" i="11" s="1"/>
  <c r="AR677" i="11" s="1"/>
  <c r="F677" i="11"/>
  <c r="B677" i="11"/>
  <c r="BD677" i="11" s="1"/>
  <c r="AZ677" i="11" l="1"/>
  <c r="T677" i="11"/>
  <c r="W677" i="11" s="1"/>
  <c r="U678" i="11" s="1"/>
  <c r="P677" i="11"/>
  <c r="AY677" i="11"/>
  <c r="BA677" i="11" s="1"/>
  <c r="Y677" i="11"/>
  <c r="S677" i="11"/>
  <c r="D677" i="11"/>
  <c r="BC677" i="11"/>
  <c r="AE677" i="11"/>
  <c r="C677" i="11"/>
  <c r="AW677" i="11"/>
  <c r="AX677" i="11" s="1"/>
  <c r="M677" i="11"/>
  <c r="K677" i="11"/>
  <c r="A679" i="11"/>
  <c r="R678" i="11"/>
  <c r="N678" i="11"/>
  <c r="L678" i="11"/>
  <c r="I678" i="11"/>
  <c r="G678" i="11"/>
  <c r="AU678" i="11" s="1"/>
  <c r="AV678" i="11" s="1"/>
  <c r="E678" i="11"/>
  <c r="Q678" i="11"/>
  <c r="O678" i="11"/>
  <c r="H678" i="11"/>
  <c r="AS678" i="11" s="1"/>
  <c r="AR678" i="11" s="1"/>
  <c r="F678" i="11"/>
  <c r="B678" i="11"/>
  <c r="BD678" i="11" s="1"/>
  <c r="AZ678" i="11" l="1"/>
  <c r="T678" i="11"/>
  <c r="W678" i="11" s="1"/>
  <c r="U679" i="11" s="1"/>
  <c r="P678" i="11"/>
  <c r="AY678" i="11"/>
  <c r="BA678" i="11" s="1"/>
  <c r="Y678" i="11"/>
  <c r="S678" i="11"/>
  <c r="D678" i="11"/>
  <c r="BC678" i="11"/>
  <c r="AE678" i="11"/>
  <c r="C678" i="11"/>
  <c r="AW678" i="11"/>
  <c r="AX678" i="11" s="1"/>
  <c r="M678" i="11"/>
  <c r="K678" i="11"/>
  <c r="A680" i="11"/>
  <c r="R679" i="11"/>
  <c r="N679" i="11"/>
  <c r="L679" i="11"/>
  <c r="I679" i="11"/>
  <c r="G679" i="11"/>
  <c r="AU679" i="11" s="1"/>
  <c r="E679" i="11"/>
  <c r="Q679" i="11"/>
  <c r="O679" i="11"/>
  <c r="H679" i="11"/>
  <c r="F679" i="11"/>
  <c r="B679" i="11"/>
  <c r="BD679" i="11" s="1"/>
  <c r="AV679" i="11" l="1"/>
  <c r="AZ679" i="11"/>
  <c r="T679" i="11"/>
  <c r="W679" i="11" s="1"/>
  <c r="U680" i="11" s="1"/>
  <c r="P679" i="11"/>
  <c r="AY679" i="11"/>
  <c r="BA679" i="11" s="1"/>
  <c r="S679" i="11"/>
  <c r="D679" i="11"/>
  <c r="BC679" i="11"/>
  <c r="C679" i="11"/>
  <c r="AW679" i="11"/>
  <c r="AX679" i="11" s="1"/>
  <c r="M679" i="11"/>
  <c r="K679" i="11"/>
  <c r="A681" i="11"/>
  <c r="R680" i="11"/>
  <c r="N680" i="11"/>
  <c r="L680" i="11"/>
  <c r="I680" i="11"/>
  <c r="G680" i="11"/>
  <c r="AU680" i="11" s="1"/>
  <c r="AV680" i="11" s="1"/>
  <c r="E680" i="11"/>
  <c r="Q680" i="11"/>
  <c r="O680" i="11"/>
  <c r="H680" i="11"/>
  <c r="AS680" i="11" s="1"/>
  <c r="AR680" i="11" s="1"/>
  <c r="F680" i="11"/>
  <c r="B680" i="11"/>
  <c r="BD680" i="11" s="1"/>
  <c r="AZ680" i="11" l="1"/>
  <c r="T680" i="11"/>
  <c r="W680" i="11" s="1"/>
  <c r="U681" i="11" s="1"/>
  <c r="P680" i="11"/>
  <c r="AY680" i="11"/>
  <c r="BA680" i="11" s="1"/>
  <c r="Y680" i="11"/>
  <c r="S680" i="11"/>
  <c r="D680" i="11"/>
  <c r="BC680" i="11"/>
  <c r="AE680" i="11"/>
  <c r="C680" i="11"/>
  <c r="AW680" i="11"/>
  <c r="AX680" i="11" s="1"/>
  <c r="M680" i="11"/>
  <c r="K680" i="11"/>
  <c r="R681" i="11"/>
  <c r="N681" i="11"/>
  <c r="L681" i="11"/>
  <c r="I681" i="11"/>
  <c r="G681" i="11"/>
  <c r="AU681" i="11" s="1"/>
  <c r="E681" i="11"/>
  <c r="A682" i="11"/>
  <c r="Q681" i="11"/>
  <c r="O681" i="11"/>
  <c r="H681" i="11"/>
  <c r="F681" i="11"/>
  <c r="B681" i="11"/>
  <c r="BD681" i="11" s="1"/>
  <c r="AS679" i="11" l="1"/>
  <c r="AS681" i="11"/>
  <c r="Y681" i="11"/>
  <c r="T681" i="11"/>
  <c r="W681" i="11" s="1"/>
  <c r="U682" i="11" s="1"/>
  <c r="P681" i="11"/>
  <c r="AZ681" i="11"/>
  <c r="S681" i="11"/>
  <c r="D681" i="11"/>
  <c r="Y679" i="11"/>
  <c r="BC681" i="11"/>
  <c r="C681" i="11"/>
  <c r="AE679" i="11"/>
  <c r="AE681" i="11"/>
  <c r="M681" i="11"/>
  <c r="K681" i="11"/>
  <c r="Q682" i="11"/>
  <c r="O682" i="11"/>
  <c r="H682" i="11"/>
  <c r="AS682" i="11" s="1"/>
  <c r="AR682" i="11" s="1"/>
  <c r="F682" i="11"/>
  <c r="B682" i="11"/>
  <c r="BD682" i="11" s="1"/>
  <c r="A683" i="11"/>
  <c r="R682" i="11"/>
  <c r="N682" i="11"/>
  <c r="L682" i="11"/>
  <c r="I682" i="11"/>
  <c r="G682" i="11"/>
  <c r="AU682" i="11" s="1"/>
  <c r="E682" i="11"/>
  <c r="BC682" i="11" s="1"/>
  <c r="AV681" i="11"/>
  <c r="AW681" i="11" s="1"/>
  <c r="AX681" i="11" s="1"/>
  <c r="AV682" i="11" l="1"/>
  <c r="AW682" i="11"/>
  <c r="M682" i="11"/>
  <c r="K682" i="11"/>
  <c r="AE682" i="11"/>
  <c r="C682" i="11"/>
  <c r="Q683" i="11"/>
  <c r="O683" i="11"/>
  <c r="H683" i="11"/>
  <c r="AS683" i="11" s="1"/>
  <c r="AR683" i="11" s="1"/>
  <c r="F683" i="11"/>
  <c r="B683" i="11"/>
  <c r="BD683" i="11" s="1"/>
  <c r="A684" i="11"/>
  <c r="R683" i="11"/>
  <c r="N683" i="11"/>
  <c r="L683" i="11"/>
  <c r="I683" i="11"/>
  <c r="G683" i="11"/>
  <c r="AU683" i="11" s="1"/>
  <c r="E683" i="11"/>
  <c r="BC683" i="11" s="1"/>
  <c r="AY681" i="11"/>
  <c r="BA681" i="11" s="1"/>
  <c r="AY682" i="11"/>
  <c r="BA682" i="11" s="1"/>
  <c r="Y682" i="11"/>
  <c r="S682" i="11"/>
  <c r="D682" i="11"/>
  <c r="AZ682" i="11"/>
  <c r="T682" i="11"/>
  <c r="W682" i="11" s="1"/>
  <c r="U683" i="11" s="1"/>
  <c r="P682" i="11"/>
  <c r="AR681" i="11"/>
  <c r="AR679" i="11"/>
  <c r="M683" i="11" l="1"/>
  <c r="K683" i="11"/>
  <c r="AE683" i="11"/>
  <c r="C683" i="11"/>
  <c r="Q684" i="11"/>
  <c r="O684" i="11"/>
  <c r="H684" i="11"/>
  <c r="AS684" i="11" s="1"/>
  <c r="AR684" i="11" s="1"/>
  <c r="F684" i="11"/>
  <c r="B684" i="11"/>
  <c r="BD684" i="11" s="1"/>
  <c r="A685" i="11"/>
  <c r="R684" i="11"/>
  <c r="N684" i="11"/>
  <c r="L684" i="11"/>
  <c r="I684" i="11"/>
  <c r="G684" i="11"/>
  <c r="AU684" i="11" s="1"/>
  <c r="E684" i="11"/>
  <c r="BC684" i="11" s="1"/>
  <c r="AX682" i="11"/>
  <c r="AV683" i="11"/>
  <c r="AW683" i="11" s="1"/>
  <c r="AY683" i="11"/>
  <c r="BA683" i="11" s="1"/>
  <c r="Y683" i="11"/>
  <c r="S683" i="11"/>
  <c r="D683" i="11"/>
  <c r="AZ683" i="11"/>
  <c r="T683" i="11"/>
  <c r="W683" i="11" s="1"/>
  <c r="U684" i="11" s="1"/>
  <c r="P683" i="11"/>
  <c r="AX683" i="11" l="1"/>
  <c r="M684" i="11"/>
  <c r="K684" i="11"/>
  <c r="AE684" i="11"/>
  <c r="C684" i="11"/>
  <c r="Q685" i="11"/>
  <c r="O685" i="11"/>
  <c r="H685" i="11"/>
  <c r="AS685" i="11" s="1"/>
  <c r="AR685" i="11" s="1"/>
  <c r="F685" i="11"/>
  <c r="B685" i="11"/>
  <c r="BD685" i="11" s="1"/>
  <c r="A686" i="11"/>
  <c r="R685" i="11"/>
  <c r="N685" i="11"/>
  <c r="L685" i="11"/>
  <c r="I685" i="11"/>
  <c r="G685" i="11"/>
  <c r="AU685" i="11" s="1"/>
  <c r="E685" i="11"/>
  <c r="BC685" i="11" s="1"/>
  <c r="AV684" i="11"/>
  <c r="AW684" i="11" s="1"/>
  <c r="Y684" i="11"/>
  <c r="S684" i="11"/>
  <c r="D684" i="11"/>
  <c r="AZ684" i="11"/>
  <c r="T684" i="11"/>
  <c r="W684" i="11" s="1"/>
  <c r="U685" i="11" s="1"/>
  <c r="P684" i="11"/>
  <c r="AX684" i="11" l="1"/>
  <c r="AV685" i="11"/>
  <c r="AY684" i="11"/>
  <c r="BA684" i="11" s="1"/>
  <c r="AW685" i="11"/>
  <c r="M685" i="11"/>
  <c r="K685" i="11"/>
  <c r="AE685" i="11"/>
  <c r="C685" i="11"/>
  <c r="Q686" i="11"/>
  <c r="O686" i="11"/>
  <c r="H686" i="11"/>
  <c r="AS686" i="11" s="1"/>
  <c r="AR686" i="11" s="1"/>
  <c r="F686" i="11"/>
  <c r="B686" i="11"/>
  <c r="BD686" i="11" s="1"/>
  <c r="A687" i="11"/>
  <c r="R686" i="11"/>
  <c r="N686" i="11"/>
  <c r="L686" i="11"/>
  <c r="I686" i="11"/>
  <c r="G686" i="11"/>
  <c r="AU686" i="11" s="1"/>
  <c r="E686" i="11"/>
  <c r="AY685" i="11"/>
  <c r="BA685" i="11" s="1"/>
  <c r="Y685" i="11"/>
  <c r="S685" i="11"/>
  <c r="D685" i="11"/>
  <c r="AZ685" i="11"/>
  <c r="T685" i="11"/>
  <c r="W685" i="11" s="1"/>
  <c r="U686" i="11" s="1"/>
  <c r="P685" i="11"/>
  <c r="BC686" i="11" l="1"/>
  <c r="AX685" i="11"/>
  <c r="M686" i="11"/>
  <c r="K686" i="11"/>
  <c r="AE686" i="11"/>
  <c r="C686" i="11"/>
  <c r="Q687" i="11"/>
  <c r="O687" i="11"/>
  <c r="H687" i="11"/>
  <c r="AS687" i="11" s="1"/>
  <c r="AR687" i="11" s="1"/>
  <c r="F687" i="11"/>
  <c r="B687" i="11"/>
  <c r="BD687" i="11" s="1"/>
  <c r="A688" i="11"/>
  <c r="R687" i="11"/>
  <c r="N687" i="11"/>
  <c r="L687" i="11"/>
  <c r="I687" i="11"/>
  <c r="G687" i="11"/>
  <c r="AU687" i="11" s="1"/>
  <c r="E687" i="11"/>
  <c r="AV686" i="11"/>
  <c r="AW686" i="11" s="1"/>
  <c r="Y686" i="11"/>
  <c r="S686" i="11"/>
  <c r="D686" i="11"/>
  <c r="AZ686" i="11"/>
  <c r="T686" i="11"/>
  <c r="W686" i="11" s="1"/>
  <c r="U687" i="11" s="1"/>
  <c r="P686" i="11"/>
  <c r="AX686" i="11" l="1"/>
  <c r="AY686" i="11"/>
  <c r="BA686" i="11" s="1"/>
  <c r="BC687" i="11"/>
  <c r="M687" i="11"/>
  <c r="K687" i="11"/>
  <c r="AE687" i="11"/>
  <c r="C687" i="11"/>
  <c r="Q688" i="11"/>
  <c r="O688" i="11"/>
  <c r="H688" i="11"/>
  <c r="AS688" i="11" s="1"/>
  <c r="AR688" i="11" s="1"/>
  <c r="F688" i="11"/>
  <c r="B688" i="11"/>
  <c r="BD688" i="11" s="1"/>
  <c r="A689" i="11"/>
  <c r="R688" i="11"/>
  <c r="N688" i="11"/>
  <c r="L688" i="11"/>
  <c r="I688" i="11"/>
  <c r="G688" i="11"/>
  <c r="AU688" i="11" s="1"/>
  <c r="E688" i="11"/>
  <c r="AV687" i="11"/>
  <c r="AW687" i="11" s="1"/>
  <c r="AX687" i="11" s="1"/>
  <c r="Y687" i="11"/>
  <c r="S687" i="11"/>
  <c r="D687" i="11"/>
  <c r="AZ687" i="11"/>
  <c r="T687" i="11"/>
  <c r="W687" i="11" s="1"/>
  <c r="U688" i="11" s="1"/>
  <c r="P687" i="11"/>
  <c r="AV688" i="11" l="1"/>
  <c r="BC688" i="11"/>
  <c r="AY687" i="11"/>
  <c r="BA687" i="11" s="1"/>
  <c r="AW688" i="11"/>
  <c r="AX688" i="11" s="1"/>
  <c r="M688" i="11"/>
  <c r="K688" i="11"/>
  <c r="AE688" i="11"/>
  <c r="C688" i="11"/>
  <c r="Q689" i="11"/>
  <c r="O689" i="11"/>
  <c r="H689" i="11"/>
  <c r="F689" i="11"/>
  <c r="B689" i="11"/>
  <c r="BD689" i="11" s="1"/>
  <c r="A690" i="11"/>
  <c r="R689" i="11"/>
  <c r="N689" i="11"/>
  <c r="L689" i="11"/>
  <c r="I689" i="11"/>
  <c r="G689" i="11"/>
  <c r="AU689" i="11" s="1"/>
  <c r="E689" i="11"/>
  <c r="BC689" i="11" s="1"/>
  <c r="AY688" i="11"/>
  <c r="BA688" i="11" s="1"/>
  <c r="Y688" i="11"/>
  <c r="S688" i="11"/>
  <c r="D688" i="11"/>
  <c r="AZ688" i="11"/>
  <c r="T688" i="11"/>
  <c r="W688" i="11" s="1"/>
  <c r="U689" i="11" s="1"/>
  <c r="P688" i="11"/>
  <c r="AV689" i="11" l="1"/>
  <c r="AY689" i="11" s="1"/>
  <c r="BA689" i="11" s="1"/>
  <c r="S689" i="11"/>
  <c r="D689" i="11"/>
  <c r="AZ689" i="11"/>
  <c r="T689" i="11"/>
  <c r="W689" i="11" s="1"/>
  <c r="U690" i="11" s="1"/>
  <c r="P689" i="11"/>
  <c r="AW689" i="11"/>
  <c r="AX689" i="11" s="1"/>
  <c r="M689" i="11"/>
  <c r="K689" i="11"/>
  <c r="C689" i="11"/>
  <c r="Q690" i="11"/>
  <c r="O690" i="11"/>
  <c r="H690" i="11"/>
  <c r="AS690" i="11" s="1"/>
  <c r="AR690" i="11" s="1"/>
  <c r="F690" i="11"/>
  <c r="B690" i="11"/>
  <c r="BD690" i="11" s="1"/>
  <c r="A691" i="11"/>
  <c r="R690" i="11"/>
  <c r="N690" i="11"/>
  <c r="L690" i="11"/>
  <c r="I690" i="11"/>
  <c r="G690" i="11"/>
  <c r="AU690" i="11" s="1"/>
  <c r="AV690" i="11" s="1"/>
  <c r="E690" i="11"/>
  <c r="AY690" i="11" l="1"/>
  <c r="BA690" i="11" s="1"/>
  <c r="Y690" i="11"/>
  <c r="S690" i="11"/>
  <c r="D690" i="11"/>
  <c r="AZ690" i="11"/>
  <c r="T690" i="11"/>
  <c r="W690" i="11" s="1"/>
  <c r="U691" i="11" s="1"/>
  <c r="P690" i="11"/>
  <c r="BC690" i="11"/>
  <c r="AW690" i="11"/>
  <c r="AX690" i="11" s="1"/>
  <c r="M690" i="11"/>
  <c r="K690" i="11"/>
  <c r="AE690" i="11"/>
  <c r="C690" i="11"/>
  <c r="Q691" i="11"/>
  <c r="O691" i="11"/>
  <c r="H691" i="11"/>
  <c r="F691" i="11"/>
  <c r="B691" i="11"/>
  <c r="BD691" i="11" s="1"/>
  <c r="A692" i="11"/>
  <c r="R691" i="11"/>
  <c r="N691" i="11"/>
  <c r="L691" i="11"/>
  <c r="I691" i="11"/>
  <c r="G691" i="11"/>
  <c r="AU691" i="11" s="1"/>
  <c r="E691" i="11"/>
  <c r="BC691" i="11" s="1"/>
  <c r="M691" i="11" l="1"/>
  <c r="K691" i="11"/>
  <c r="AE691" i="11"/>
  <c r="C691" i="11"/>
  <c r="AE689" i="11"/>
  <c r="Q692" i="11"/>
  <c r="O692" i="11"/>
  <c r="H692" i="11"/>
  <c r="AS692" i="11" s="1"/>
  <c r="AR692" i="11" s="1"/>
  <c r="F692" i="11"/>
  <c r="B692" i="11"/>
  <c r="BD692" i="11" s="1"/>
  <c r="A693" i="11"/>
  <c r="R692" i="11"/>
  <c r="N692" i="11"/>
  <c r="L692" i="11"/>
  <c r="I692" i="11"/>
  <c r="G692" i="11"/>
  <c r="AU692" i="11" s="1"/>
  <c r="AV692" i="11" s="1"/>
  <c r="E692" i="11"/>
  <c r="AV691" i="11"/>
  <c r="AY691" i="11" s="1"/>
  <c r="BA691" i="11" s="1"/>
  <c r="AS691" i="11"/>
  <c r="AS689" i="11"/>
  <c r="Y691" i="11"/>
  <c r="S691" i="11"/>
  <c r="D691" i="11"/>
  <c r="Y689" i="11"/>
  <c r="AZ691" i="11"/>
  <c r="T691" i="11"/>
  <c r="W691" i="11" s="1"/>
  <c r="U692" i="11" s="1"/>
  <c r="P691" i="11"/>
  <c r="AY692" i="11" l="1"/>
  <c r="BA692" i="11" s="1"/>
  <c r="Y692" i="11"/>
  <c r="S692" i="11"/>
  <c r="D692" i="11"/>
  <c r="AZ692" i="11"/>
  <c r="T692" i="11"/>
  <c r="W692" i="11" s="1"/>
  <c r="U693" i="11" s="1"/>
  <c r="P692" i="11"/>
  <c r="AW691" i="11"/>
  <c r="AX691" i="11" s="1"/>
  <c r="AR691" i="11"/>
  <c r="AR689" i="11"/>
  <c r="BC692" i="11"/>
  <c r="AW692" i="11"/>
  <c r="M692" i="11"/>
  <c r="K692" i="11"/>
  <c r="AE692" i="11"/>
  <c r="C692" i="11"/>
  <c r="Q693" i="11"/>
  <c r="O693" i="11"/>
  <c r="H693" i="11"/>
  <c r="AS693" i="11" s="1"/>
  <c r="AR693" i="11" s="1"/>
  <c r="F693" i="11"/>
  <c r="B693" i="11"/>
  <c r="BD693" i="11" s="1"/>
  <c r="A694" i="11"/>
  <c r="R693" i="11"/>
  <c r="N693" i="11"/>
  <c r="L693" i="11"/>
  <c r="I693" i="11"/>
  <c r="G693" i="11"/>
  <c r="AU693" i="11" s="1"/>
  <c r="E693" i="11"/>
  <c r="BC693" i="11" s="1"/>
  <c r="AX692" i="11" l="1"/>
  <c r="AV693" i="11"/>
  <c r="AY693" i="11"/>
  <c r="BA693" i="11" s="1"/>
  <c r="Y693" i="11"/>
  <c r="S693" i="11"/>
  <c r="D693" i="11"/>
  <c r="AZ693" i="11"/>
  <c r="T693" i="11"/>
  <c r="W693" i="11" s="1"/>
  <c r="U694" i="11" s="1"/>
  <c r="P693" i="11"/>
  <c r="AW693" i="11"/>
  <c r="M693" i="11"/>
  <c r="K693" i="11"/>
  <c r="AE693" i="11"/>
  <c r="C693" i="11"/>
  <c r="Q694" i="11"/>
  <c r="O694" i="11"/>
  <c r="H694" i="11"/>
  <c r="AS694" i="11" s="1"/>
  <c r="AR694" i="11" s="1"/>
  <c r="F694" i="11"/>
  <c r="B694" i="11"/>
  <c r="BD694" i="11" s="1"/>
  <c r="A695" i="11"/>
  <c r="R694" i="11"/>
  <c r="N694" i="11"/>
  <c r="L694" i="11"/>
  <c r="I694" i="11"/>
  <c r="G694" i="11"/>
  <c r="AU694" i="11" s="1"/>
  <c r="AV694" i="11" s="1"/>
  <c r="E694" i="11"/>
  <c r="AY694" i="11" l="1"/>
  <c r="BA694" i="11" s="1"/>
  <c r="Y694" i="11"/>
  <c r="S694" i="11"/>
  <c r="D694" i="11"/>
  <c r="AZ694" i="11"/>
  <c r="T694" i="11"/>
  <c r="W694" i="11" s="1"/>
  <c r="U695" i="11" s="1"/>
  <c r="P694" i="11"/>
  <c r="BC694" i="11"/>
  <c r="AW694" i="11"/>
  <c r="M694" i="11"/>
  <c r="K694" i="11"/>
  <c r="AE694" i="11"/>
  <c r="C694" i="11"/>
  <c r="Q695" i="11"/>
  <c r="O695" i="11"/>
  <c r="H695" i="11"/>
  <c r="AS695" i="11" s="1"/>
  <c r="AR695" i="11" s="1"/>
  <c r="F695" i="11"/>
  <c r="B695" i="11"/>
  <c r="BD695" i="11" s="1"/>
  <c r="A696" i="11"/>
  <c r="R695" i="11"/>
  <c r="N695" i="11"/>
  <c r="L695" i="11"/>
  <c r="I695" i="11"/>
  <c r="G695" i="11"/>
  <c r="AU695" i="11" s="1"/>
  <c r="E695" i="11"/>
  <c r="BC695" i="11" s="1"/>
  <c r="AX693" i="11"/>
  <c r="M695" i="11" l="1"/>
  <c r="K695" i="11"/>
  <c r="AE695" i="11"/>
  <c r="C695" i="11"/>
  <c r="Q696" i="11"/>
  <c r="O696" i="11"/>
  <c r="H696" i="11"/>
  <c r="AS696" i="11" s="1"/>
  <c r="AR696" i="11" s="1"/>
  <c r="F696" i="11"/>
  <c r="B696" i="11"/>
  <c r="BD696" i="11" s="1"/>
  <c r="A697" i="11"/>
  <c r="R696" i="11"/>
  <c r="N696" i="11"/>
  <c r="L696" i="11"/>
  <c r="I696" i="11"/>
  <c r="G696" i="11"/>
  <c r="AU696" i="11" s="1"/>
  <c r="E696" i="11"/>
  <c r="BC696" i="11" s="1"/>
  <c r="AX694" i="11"/>
  <c r="AV695" i="11"/>
  <c r="AW695" i="11" s="1"/>
  <c r="AY695" i="11"/>
  <c r="BA695" i="11" s="1"/>
  <c r="Y695" i="11"/>
  <c r="S695" i="11"/>
  <c r="D695" i="11"/>
  <c r="AZ695" i="11"/>
  <c r="T695" i="11"/>
  <c r="W695" i="11" s="1"/>
  <c r="U696" i="11" s="1"/>
  <c r="P695" i="11"/>
  <c r="AV696" i="11" l="1"/>
  <c r="AX695" i="11"/>
  <c r="AW696" i="11"/>
  <c r="M696" i="11"/>
  <c r="K696" i="11"/>
  <c r="AE696" i="11"/>
  <c r="C696" i="11"/>
  <c r="Q697" i="11"/>
  <c r="O697" i="11"/>
  <c r="H697" i="11"/>
  <c r="AS697" i="11" s="1"/>
  <c r="AR697" i="11" s="1"/>
  <c r="F697" i="11"/>
  <c r="B697" i="11"/>
  <c r="BD697" i="11" s="1"/>
  <c r="A698" i="11"/>
  <c r="R697" i="11"/>
  <c r="N697" i="11"/>
  <c r="L697" i="11"/>
  <c r="I697" i="11"/>
  <c r="G697" i="11"/>
  <c r="AU697" i="11" s="1"/>
  <c r="E697" i="11"/>
  <c r="AY696" i="11"/>
  <c r="BA696" i="11" s="1"/>
  <c r="Y696" i="11"/>
  <c r="S696" i="11"/>
  <c r="D696" i="11"/>
  <c r="AZ696" i="11"/>
  <c r="T696" i="11"/>
  <c r="W696" i="11" s="1"/>
  <c r="U697" i="11" s="1"/>
  <c r="P696" i="11"/>
  <c r="BC697" i="11" l="1"/>
  <c r="AX696" i="11"/>
  <c r="M697" i="11"/>
  <c r="K697" i="11"/>
  <c r="AE697" i="11"/>
  <c r="C697" i="11"/>
  <c r="Q698" i="11"/>
  <c r="O698" i="11"/>
  <c r="H698" i="11"/>
  <c r="AS698" i="11" s="1"/>
  <c r="AR698" i="11" s="1"/>
  <c r="F698" i="11"/>
  <c r="B698" i="11"/>
  <c r="BD698" i="11" s="1"/>
  <c r="A699" i="11"/>
  <c r="R698" i="11"/>
  <c r="N698" i="11"/>
  <c r="L698" i="11"/>
  <c r="I698" i="11"/>
  <c r="G698" i="11"/>
  <c r="AU698" i="11" s="1"/>
  <c r="E698" i="11"/>
  <c r="BC698" i="11" s="1"/>
  <c r="AV697" i="11"/>
  <c r="AW697" i="11" s="1"/>
  <c r="Y697" i="11"/>
  <c r="S697" i="11"/>
  <c r="D697" i="11"/>
  <c r="AZ697" i="11"/>
  <c r="T697" i="11"/>
  <c r="W697" i="11" s="1"/>
  <c r="U698" i="11" s="1"/>
  <c r="P697" i="11"/>
  <c r="AX697" i="11" l="1"/>
  <c r="AV698" i="11"/>
  <c r="AY697" i="11"/>
  <c r="BA697" i="11" s="1"/>
  <c r="AW698" i="11"/>
  <c r="M698" i="11"/>
  <c r="K698" i="11"/>
  <c r="AE698" i="11"/>
  <c r="C698" i="11"/>
  <c r="Q699" i="11"/>
  <c r="O699" i="11"/>
  <c r="H699" i="11"/>
  <c r="F699" i="11"/>
  <c r="B699" i="11"/>
  <c r="BD699" i="11" s="1"/>
  <c r="A700" i="11"/>
  <c r="R699" i="11"/>
  <c r="N699" i="11"/>
  <c r="L699" i="11"/>
  <c r="I699" i="11"/>
  <c r="G699" i="11"/>
  <c r="AU699" i="11" s="1"/>
  <c r="E699" i="11"/>
  <c r="AY698" i="11"/>
  <c r="BA698" i="11" s="1"/>
  <c r="Y698" i="11"/>
  <c r="S698" i="11"/>
  <c r="D698" i="11"/>
  <c r="AZ698" i="11"/>
  <c r="T698" i="11"/>
  <c r="W698" i="11" s="1"/>
  <c r="U699" i="11" s="1"/>
  <c r="P698" i="11"/>
  <c r="BC699" i="11" l="1"/>
  <c r="AX698" i="11"/>
  <c r="AV699" i="11"/>
  <c r="AY699" i="11" s="1"/>
  <c r="BA699" i="11" s="1"/>
  <c r="S699" i="11"/>
  <c r="D699" i="11"/>
  <c r="AZ699" i="11"/>
  <c r="T699" i="11"/>
  <c r="W699" i="11" s="1"/>
  <c r="U700" i="11" s="1"/>
  <c r="P699" i="11"/>
  <c r="AW699" i="11"/>
  <c r="M699" i="11"/>
  <c r="K699" i="11"/>
  <c r="C699" i="11"/>
  <c r="Q700" i="11"/>
  <c r="O700" i="11"/>
  <c r="H700" i="11"/>
  <c r="AS700" i="11" s="1"/>
  <c r="AR700" i="11" s="1"/>
  <c r="F700" i="11"/>
  <c r="B700" i="11"/>
  <c r="BD700" i="11" s="1"/>
  <c r="A701" i="11"/>
  <c r="R700" i="11"/>
  <c r="N700" i="11"/>
  <c r="L700" i="11"/>
  <c r="I700" i="11"/>
  <c r="G700" i="11"/>
  <c r="AU700" i="11" s="1"/>
  <c r="E700" i="11"/>
  <c r="AV700" i="11" l="1"/>
  <c r="AX699" i="11"/>
  <c r="AY700" i="11"/>
  <c r="BA700" i="11" s="1"/>
  <c r="Y700" i="11"/>
  <c r="S700" i="11"/>
  <c r="D700" i="11"/>
  <c r="AZ700" i="11"/>
  <c r="T700" i="11"/>
  <c r="W700" i="11" s="1"/>
  <c r="U701" i="11" s="1"/>
  <c r="P700" i="11"/>
  <c r="BC700" i="11"/>
  <c r="AW700" i="11"/>
  <c r="M700" i="11"/>
  <c r="K700" i="11"/>
  <c r="AE700" i="11"/>
  <c r="C700" i="11"/>
  <c r="Q701" i="11"/>
  <c r="O701" i="11"/>
  <c r="H701" i="11"/>
  <c r="F701" i="11"/>
  <c r="B701" i="11"/>
  <c r="BD701" i="11" s="1"/>
  <c r="A702" i="11"/>
  <c r="R701" i="11"/>
  <c r="N701" i="11"/>
  <c r="L701" i="11"/>
  <c r="I701" i="11"/>
  <c r="G701" i="11"/>
  <c r="AU701" i="11" s="1"/>
  <c r="E701" i="11"/>
  <c r="BC701" i="11" l="1"/>
  <c r="AX700" i="11"/>
  <c r="M701" i="11"/>
  <c r="K701" i="11"/>
  <c r="AE701" i="11"/>
  <c r="C701" i="11"/>
  <c r="AE699" i="11"/>
  <c r="Q702" i="11"/>
  <c r="O702" i="11"/>
  <c r="H702" i="11"/>
  <c r="AS702" i="11" s="1"/>
  <c r="AR702" i="11" s="1"/>
  <c r="F702" i="11"/>
  <c r="B702" i="11"/>
  <c r="BD702" i="11" s="1"/>
  <c r="A703" i="11"/>
  <c r="R702" i="11"/>
  <c r="N702" i="11"/>
  <c r="L702" i="11"/>
  <c r="I702" i="11"/>
  <c r="G702" i="11"/>
  <c r="AU702" i="11" s="1"/>
  <c r="AV702" i="11" s="1"/>
  <c r="E702" i="11"/>
  <c r="AV701" i="11"/>
  <c r="AY701" i="11" s="1"/>
  <c r="BA701" i="11" s="1"/>
  <c r="AS701" i="11"/>
  <c r="AS699" i="11"/>
  <c r="Y701" i="11"/>
  <c r="S701" i="11"/>
  <c r="D701" i="11"/>
  <c r="Y699" i="11"/>
  <c r="AZ701" i="11"/>
  <c r="T701" i="11"/>
  <c r="W701" i="11" s="1"/>
  <c r="U702" i="11" s="1"/>
  <c r="P701" i="11"/>
  <c r="AY702" i="11" l="1"/>
  <c r="BA702" i="11" s="1"/>
  <c r="Y702" i="11"/>
  <c r="S702" i="11"/>
  <c r="D702" i="11"/>
  <c r="AZ702" i="11"/>
  <c r="T702" i="11"/>
  <c r="W702" i="11" s="1"/>
  <c r="U703" i="11" s="1"/>
  <c r="P702" i="11"/>
  <c r="AW701" i="11"/>
  <c r="AX701" i="11" s="1"/>
  <c r="AR701" i="11"/>
  <c r="AR699" i="11"/>
  <c r="BC702" i="11"/>
  <c r="AW702" i="11"/>
  <c r="M702" i="11"/>
  <c r="K702" i="11"/>
  <c r="AE702" i="11"/>
  <c r="C702" i="11"/>
  <c r="A704" i="11"/>
  <c r="Q703" i="11"/>
  <c r="O703" i="11"/>
  <c r="H703" i="11"/>
  <c r="AS703" i="11" s="1"/>
  <c r="AR703" i="11" s="1"/>
  <c r="F703" i="11"/>
  <c r="B703" i="11"/>
  <c r="BD703" i="11" s="1"/>
  <c r="R703" i="11"/>
  <c r="N703" i="11"/>
  <c r="L703" i="11"/>
  <c r="I703" i="11"/>
  <c r="G703" i="11"/>
  <c r="AU703" i="11" s="1"/>
  <c r="AV703" i="11" s="1"/>
  <c r="E703" i="11"/>
  <c r="BC703" i="11" s="1"/>
  <c r="AE703" i="11" l="1"/>
  <c r="M703" i="11"/>
  <c r="K703" i="11"/>
  <c r="AW703" i="11"/>
  <c r="C703" i="11"/>
  <c r="AZ703" i="11"/>
  <c r="S703" i="11"/>
  <c r="D703" i="11"/>
  <c r="AY703" i="11"/>
  <c r="BA703" i="11" s="1"/>
  <c r="Y703" i="11"/>
  <c r="T703" i="11"/>
  <c r="P703" i="11"/>
  <c r="AX702" i="11"/>
  <c r="A705" i="11"/>
  <c r="R704" i="11"/>
  <c r="N704" i="11"/>
  <c r="L704" i="11"/>
  <c r="V703" i="11" s="1"/>
  <c r="I704" i="11"/>
  <c r="G704" i="11"/>
  <c r="AU704" i="11" s="1"/>
  <c r="AV704" i="11" s="1"/>
  <c r="E704" i="11"/>
  <c r="Q704" i="11"/>
  <c r="O704" i="11"/>
  <c r="H704" i="11"/>
  <c r="AS704" i="11" s="1"/>
  <c r="AR704" i="11" s="1"/>
  <c r="F704" i="11"/>
  <c r="B704" i="11"/>
  <c r="BD704" i="11" s="1"/>
  <c r="W703" i="11" l="1"/>
  <c r="U704" i="11" s="1"/>
  <c r="AZ704" i="11"/>
  <c r="T704" i="11"/>
  <c r="W704" i="11" s="1"/>
  <c r="U705" i="11" s="1"/>
  <c r="P704" i="11"/>
  <c r="AY704" i="11"/>
  <c r="BA704" i="11" s="1"/>
  <c r="Y704" i="11"/>
  <c r="S704" i="11"/>
  <c r="D704" i="11"/>
  <c r="BC704" i="11"/>
  <c r="AE704" i="11"/>
  <c r="C704" i="11"/>
  <c r="AW704" i="11"/>
  <c r="M704" i="11"/>
  <c r="K704" i="11"/>
  <c r="A706" i="11"/>
  <c r="R705" i="11"/>
  <c r="N705" i="11"/>
  <c r="L705" i="11"/>
  <c r="I705" i="11"/>
  <c r="G705" i="11"/>
  <c r="AU705" i="11" s="1"/>
  <c r="E705" i="11"/>
  <c r="BC705" i="11" s="1"/>
  <c r="Q705" i="11"/>
  <c r="O705" i="11"/>
  <c r="H705" i="11"/>
  <c r="AS705" i="11" s="1"/>
  <c r="AR705" i="11" s="1"/>
  <c r="F705" i="11"/>
  <c r="B705" i="11"/>
  <c r="BD705" i="11" s="1"/>
  <c r="AX703" i="11"/>
  <c r="A707" i="11" l="1"/>
  <c r="R706" i="11"/>
  <c r="N706" i="11"/>
  <c r="L706" i="11"/>
  <c r="I706" i="11"/>
  <c r="G706" i="11"/>
  <c r="AU706" i="11" s="1"/>
  <c r="E706" i="11"/>
  <c r="Q706" i="11"/>
  <c r="O706" i="11"/>
  <c r="H706" i="11"/>
  <c r="AS706" i="11" s="1"/>
  <c r="AR706" i="11" s="1"/>
  <c r="F706" i="11"/>
  <c r="B706" i="11"/>
  <c r="BD706" i="11" s="1"/>
  <c r="AZ705" i="11"/>
  <c r="T705" i="11"/>
  <c r="W705" i="11" s="1"/>
  <c r="U706" i="11" s="1"/>
  <c r="P705" i="11"/>
  <c r="Y705" i="11"/>
  <c r="S705" i="11"/>
  <c r="D705" i="11"/>
  <c r="AV705" i="11"/>
  <c r="AY705" i="11" s="1"/>
  <c r="BA705" i="11" s="1"/>
  <c r="AX704" i="11"/>
  <c r="AE705" i="11"/>
  <c r="C705" i="11"/>
  <c r="AW705" i="11"/>
  <c r="M705" i="11"/>
  <c r="K705" i="11"/>
  <c r="BC706" i="11" l="1"/>
  <c r="AE706" i="11"/>
  <c r="C706" i="11"/>
  <c r="M706" i="11"/>
  <c r="K706" i="11"/>
  <c r="R707" i="11"/>
  <c r="N707" i="11"/>
  <c r="L707" i="11"/>
  <c r="I707" i="11"/>
  <c r="G707" i="11"/>
  <c r="AU707" i="11" s="1"/>
  <c r="E707" i="11"/>
  <c r="A708" i="11"/>
  <c r="Q707" i="11"/>
  <c r="O707" i="11"/>
  <c r="H707" i="11"/>
  <c r="AS707" i="11" s="1"/>
  <c r="AR707" i="11" s="1"/>
  <c r="F707" i="11"/>
  <c r="B707" i="11"/>
  <c r="BD707" i="11" s="1"/>
  <c r="AX705" i="11"/>
  <c r="AZ706" i="11"/>
  <c r="T706" i="11"/>
  <c r="W706" i="11" s="1"/>
  <c r="U707" i="11" s="1"/>
  <c r="P706" i="11"/>
  <c r="Y706" i="11"/>
  <c r="S706" i="11"/>
  <c r="D706" i="11"/>
  <c r="AV706" i="11"/>
  <c r="AW706" i="11" s="1"/>
  <c r="AX706" i="11" l="1"/>
  <c r="Q708" i="11"/>
  <c r="O708" i="11"/>
  <c r="H708" i="11"/>
  <c r="AS708" i="11" s="1"/>
  <c r="AR708" i="11" s="1"/>
  <c r="F708" i="11"/>
  <c r="B708" i="11"/>
  <c r="BD708" i="11" s="1"/>
  <c r="A709" i="11"/>
  <c r="R708" i="11"/>
  <c r="N708" i="11"/>
  <c r="L708" i="11"/>
  <c r="I708" i="11"/>
  <c r="G708" i="11"/>
  <c r="AU708" i="11" s="1"/>
  <c r="E708" i="11"/>
  <c r="BC708" i="11" s="1"/>
  <c r="AV707" i="11"/>
  <c r="AY706" i="11"/>
  <c r="BA706" i="11" s="1"/>
  <c r="AY707" i="11"/>
  <c r="BA707" i="11" s="1"/>
  <c r="Y707" i="11"/>
  <c r="T707" i="11"/>
  <c r="P707" i="11"/>
  <c r="AZ707" i="11"/>
  <c r="S707" i="11"/>
  <c r="D707" i="11"/>
  <c r="BC707" i="11"/>
  <c r="AW707" i="11"/>
  <c r="C707" i="11"/>
  <c r="AE707" i="11"/>
  <c r="M707" i="11"/>
  <c r="K707" i="11"/>
  <c r="AX707" i="11" l="1"/>
  <c r="AV708" i="11"/>
  <c r="AY708" i="11"/>
  <c r="BA708" i="11" s="1"/>
  <c r="Y708" i="11"/>
  <c r="S708" i="11"/>
  <c r="D708" i="11"/>
  <c r="AZ708" i="11"/>
  <c r="T708" i="11"/>
  <c r="P708" i="11"/>
  <c r="AW708" i="11"/>
  <c r="M708" i="11"/>
  <c r="K708" i="11"/>
  <c r="AE708" i="11"/>
  <c r="C708" i="11"/>
  <c r="Q709" i="11"/>
  <c r="O709" i="11"/>
  <c r="H709" i="11"/>
  <c r="F709" i="11"/>
  <c r="B709" i="11"/>
  <c r="BD709" i="11" s="1"/>
  <c r="A710" i="11"/>
  <c r="R709" i="11"/>
  <c r="N709" i="11"/>
  <c r="L709" i="11"/>
  <c r="I709" i="11"/>
  <c r="G709" i="11"/>
  <c r="AU709" i="11" s="1"/>
  <c r="E709" i="11"/>
  <c r="BC709" i="11" l="1"/>
  <c r="AX708" i="11"/>
  <c r="M709" i="11"/>
  <c r="K709" i="11"/>
  <c r="C709" i="11"/>
  <c r="Q710" i="11"/>
  <c r="O710" i="11"/>
  <c r="H710" i="11"/>
  <c r="AS710" i="11" s="1"/>
  <c r="AR710" i="11" s="1"/>
  <c r="F710" i="11"/>
  <c r="B710" i="11"/>
  <c r="BD710" i="11" s="1"/>
  <c r="A711" i="11"/>
  <c r="R710" i="11"/>
  <c r="N710" i="11"/>
  <c r="L710" i="11"/>
  <c r="I710" i="11"/>
  <c r="G710" i="11"/>
  <c r="AU710" i="11" s="1"/>
  <c r="AV710" i="11" s="1"/>
  <c r="E710" i="11"/>
  <c r="AV709" i="11"/>
  <c r="AW709" i="11" s="1"/>
  <c r="S709" i="11"/>
  <c r="D709" i="11"/>
  <c r="AZ709" i="11"/>
  <c r="T709" i="11"/>
  <c r="P709" i="11"/>
  <c r="AX709" i="11" l="1"/>
  <c r="AY709" i="11"/>
  <c r="BA709" i="11" s="1"/>
  <c r="BC710" i="11"/>
  <c r="AW710" i="11"/>
  <c r="M710" i="11"/>
  <c r="K710" i="11"/>
  <c r="AE710" i="11"/>
  <c r="C710" i="11"/>
  <c r="Q711" i="11"/>
  <c r="O711" i="11"/>
  <c r="H711" i="11"/>
  <c r="F711" i="11"/>
  <c r="B711" i="11"/>
  <c r="BD711" i="11" s="1"/>
  <c r="A712" i="11"/>
  <c r="R711" i="11"/>
  <c r="N711" i="11"/>
  <c r="L711" i="11"/>
  <c r="I711" i="11"/>
  <c r="G711" i="11"/>
  <c r="AU711" i="11" s="1"/>
  <c r="E711" i="11"/>
  <c r="AY710" i="11"/>
  <c r="BA710" i="11" s="1"/>
  <c r="Y710" i="11"/>
  <c r="S710" i="11"/>
  <c r="D710" i="11"/>
  <c r="AZ710" i="11"/>
  <c r="T710" i="11"/>
  <c r="P710" i="11"/>
  <c r="BC711" i="11" l="1"/>
  <c r="AX710" i="11"/>
  <c r="M711" i="11"/>
  <c r="K711" i="11"/>
  <c r="AE711" i="11"/>
  <c r="C711" i="11"/>
  <c r="AE709" i="11"/>
  <c r="Q712" i="11"/>
  <c r="O712" i="11"/>
  <c r="H712" i="11"/>
  <c r="AS712" i="11" s="1"/>
  <c r="AR712" i="11" s="1"/>
  <c r="F712" i="11"/>
  <c r="B712" i="11"/>
  <c r="BD712" i="11" s="1"/>
  <c r="A713" i="11"/>
  <c r="R712" i="11"/>
  <c r="N712" i="11"/>
  <c r="L712" i="11"/>
  <c r="I712" i="11"/>
  <c r="G712" i="11"/>
  <c r="AU712" i="11" s="1"/>
  <c r="AV712" i="11" s="1"/>
  <c r="E712" i="11"/>
  <c r="AV711" i="11"/>
  <c r="AW711" i="11" s="1"/>
  <c r="AS711" i="11"/>
  <c r="AS709" i="11"/>
  <c r="Y711" i="11"/>
  <c r="S711" i="11"/>
  <c r="D711" i="11"/>
  <c r="Y709" i="11"/>
  <c r="AZ711" i="11"/>
  <c r="T711" i="11"/>
  <c r="P711" i="11"/>
  <c r="AX711" i="11" l="1"/>
  <c r="AY711" i="11"/>
  <c r="BA711" i="11" s="1"/>
  <c r="AR711" i="11"/>
  <c r="AR709" i="11"/>
  <c r="BC712" i="11"/>
  <c r="AW712" i="11"/>
  <c r="M712" i="11"/>
  <c r="K712" i="11"/>
  <c r="AE712" i="11"/>
  <c r="C712" i="11"/>
  <c r="Q713" i="11"/>
  <c r="O713" i="11"/>
  <c r="H713" i="11"/>
  <c r="AS713" i="11" s="1"/>
  <c r="AR713" i="11" s="1"/>
  <c r="F713" i="11"/>
  <c r="B713" i="11"/>
  <c r="BD713" i="11" s="1"/>
  <c r="A714" i="11"/>
  <c r="R713" i="11"/>
  <c r="N713" i="11"/>
  <c r="L713" i="11"/>
  <c r="V707" i="11" s="1"/>
  <c r="W707" i="11" s="1"/>
  <c r="U708" i="11" s="1"/>
  <c r="W708" i="11" s="1"/>
  <c r="U709" i="11" s="1"/>
  <c r="W709" i="11" s="1"/>
  <c r="U710" i="11" s="1"/>
  <c r="W710" i="11" s="1"/>
  <c r="U711" i="11" s="1"/>
  <c r="W711" i="11" s="1"/>
  <c r="U712" i="11" s="1"/>
  <c r="I713" i="11"/>
  <c r="G713" i="11"/>
  <c r="AU713" i="11" s="1"/>
  <c r="E713" i="11"/>
  <c r="AY712" i="11"/>
  <c r="BA712" i="11" s="1"/>
  <c r="Y712" i="11"/>
  <c r="S712" i="11"/>
  <c r="D712" i="11"/>
  <c r="AZ712" i="11"/>
  <c r="T712" i="11"/>
  <c r="P712" i="11"/>
  <c r="BC713" i="11" l="1"/>
  <c r="AX712" i="11"/>
  <c r="M713" i="11"/>
  <c r="K713" i="11"/>
  <c r="AE713" i="11"/>
  <c r="C713" i="11"/>
  <c r="Q714" i="11"/>
  <c r="O714" i="11"/>
  <c r="H714" i="11"/>
  <c r="AS714" i="11" s="1"/>
  <c r="AR714" i="11" s="1"/>
  <c r="F714" i="11"/>
  <c r="B714" i="11"/>
  <c r="BD714" i="11" s="1"/>
  <c r="A715" i="11"/>
  <c r="R714" i="11"/>
  <c r="N714" i="11"/>
  <c r="L714" i="11"/>
  <c r="I714" i="11"/>
  <c r="G714" i="11"/>
  <c r="AU714" i="11" s="1"/>
  <c r="E714" i="11"/>
  <c r="BC714" i="11" s="1"/>
  <c r="AV713" i="11"/>
  <c r="AW713" i="11" s="1"/>
  <c r="W712" i="11"/>
  <c r="U713" i="11" s="1"/>
  <c r="AY713" i="11"/>
  <c r="BA713" i="11" s="1"/>
  <c r="Y713" i="11"/>
  <c r="S713" i="11"/>
  <c r="D713" i="11"/>
  <c r="AZ713" i="11"/>
  <c r="T713" i="11"/>
  <c r="P713" i="11"/>
  <c r="AX713" i="11" l="1"/>
  <c r="AV714" i="11"/>
  <c r="AY714" i="11"/>
  <c r="BA714" i="11" s="1"/>
  <c r="Y714" i="11"/>
  <c r="S714" i="11"/>
  <c r="D714" i="11"/>
  <c r="AZ714" i="11"/>
  <c r="T714" i="11"/>
  <c r="P714" i="11"/>
  <c r="W713" i="11"/>
  <c r="U714" i="11" s="1"/>
  <c r="W714" i="11" s="1"/>
  <c r="U715" i="11" s="1"/>
  <c r="AW714" i="11"/>
  <c r="AX714" i="11" s="1"/>
  <c r="M714" i="11"/>
  <c r="K714" i="11"/>
  <c r="AE714" i="11"/>
  <c r="C714" i="11"/>
  <c r="Q715" i="11"/>
  <c r="O715" i="11"/>
  <c r="H715" i="11"/>
  <c r="AS715" i="11" s="1"/>
  <c r="AR715" i="11" s="1"/>
  <c r="F715" i="11"/>
  <c r="B715" i="11"/>
  <c r="BD715" i="11" s="1"/>
  <c r="A716" i="11"/>
  <c r="R715" i="11"/>
  <c r="N715" i="11"/>
  <c r="L715" i="11"/>
  <c r="I715" i="11"/>
  <c r="G715" i="11"/>
  <c r="AU715" i="11" s="1"/>
  <c r="E715" i="11"/>
  <c r="BC715" i="11" s="1"/>
  <c r="AV715" i="11" l="1"/>
  <c r="AY715" i="11" s="1"/>
  <c r="BA715" i="11" s="1"/>
  <c r="Y715" i="11"/>
  <c r="S715" i="11"/>
  <c r="D715" i="11"/>
  <c r="AZ715" i="11"/>
  <c r="T715" i="11"/>
  <c r="P715" i="11"/>
  <c r="W715" i="11"/>
  <c r="U716" i="11" s="1"/>
  <c r="AW715" i="11"/>
  <c r="AX715" i="11" s="1"/>
  <c r="M715" i="11"/>
  <c r="K715" i="11"/>
  <c r="AE715" i="11"/>
  <c r="C715" i="11"/>
  <c r="Q716" i="11"/>
  <c r="O716" i="11"/>
  <c r="H716" i="11"/>
  <c r="AS716" i="11" s="1"/>
  <c r="AR716" i="11" s="1"/>
  <c r="F716" i="11"/>
  <c r="B716" i="11"/>
  <c r="BD716" i="11" s="1"/>
  <c r="A717" i="11"/>
  <c r="R716" i="11"/>
  <c r="N716" i="11"/>
  <c r="L716" i="11"/>
  <c r="I716" i="11"/>
  <c r="G716" i="11"/>
  <c r="AU716" i="11" s="1"/>
  <c r="E716" i="11"/>
  <c r="BC716" i="11" s="1"/>
  <c r="M716" i="11" l="1"/>
  <c r="K716" i="11"/>
  <c r="AE716" i="11"/>
  <c r="C716" i="11"/>
  <c r="Q717" i="11"/>
  <c r="O717" i="11"/>
  <c r="H717" i="11"/>
  <c r="AS717" i="11" s="1"/>
  <c r="AR717" i="11" s="1"/>
  <c r="F717" i="11"/>
  <c r="B717" i="11"/>
  <c r="BD717" i="11" s="1"/>
  <c r="A718" i="11"/>
  <c r="R717" i="11"/>
  <c r="N717" i="11"/>
  <c r="L717" i="11"/>
  <c r="I717" i="11"/>
  <c r="G717" i="11"/>
  <c r="AU717" i="11" s="1"/>
  <c r="AV717" i="11" s="1"/>
  <c r="E717" i="11"/>
  <c r="BC717" i="11" s="1"/>
  <c r="AV716" i="11"/>
  <c r="AW716" i="11" s="1"/>
  <c r="AX716" i="11" s="1"/>
  <c r="Y716" i="11"/>
  <c r="S716" i="11"/>
  <c r="D716" i="11"/>
  <c r="AZ716" i="11"/>
  <c r="T716" i="11"/>
  <c r="P716" i="11"/>
  <c r="W716" i="11"/>
  <c r="U717" i="11" s="1"/>
  <c r="AY717" i="11" l="1"/>
  <c r="BA717" i="11" s="1"/>
  <c r="Y717" i="11"/>
  <c r="S717" i="11"/>
  <c r="D717" i="11"/>
  <c r="AZ717" i="11"/>
  <c r="T717" i="11"/>
  <c r="W717" i="11" s="1"/>
  <c r="U718" i="11" s="1"/>
  <c r="P717" i="11"/>
  <c r="AY716" i="11"/>
  <c r="BA716" i="11" s="1"/>
  <c r="AW717" i="11"/>
  <c r="AX717" i="11" s="1"/>
  <c r="M717" i="11"/>
  <c r="K717" i="11"/>
  <c r="AE717" i="11"/>
  <c r="C717" i="11"/>
  <c r="Q718" i="11"/>
  <c r="O718" i="11"/>
  <c r="H718" i="11"/>
  <c r="AS718" i="11" s="1"/>
  <c r="AR718" i="11" s="1"/>
  <c r="F718" i="11"/>
  <c r="B718" i="11"/>
  <c r="BD718" i="11" s="1"/>
  <c r="A719" i="11"/>
  <c r="R718" i="11"/>
  <c r="N718" i="11"/>
  <c r="L718" i="11"/>
  <c r="I718" i="11"/>
  <c r="G718" i="11"/>
  <c r="AU718" i="11" s="1"/>
  <c r="E718" i="11"/>
  <c r="BC718" i="11" s="1"/>
  <c r="M718" i="11" l="1"/>
  <c r="K718" i="11"/>
  <c r="AE718" i="11"/>
  <c r="C718" i="11"/>
  <c r="Q719" i="11"/>
  <c r="O719" i="11"/>
  <c r="H719" i="11"/>
  <c r="F719" i="11"/>
  <c r="B719" i="11"/>
  <c r="BD719" i="11" s="1"/>
  <c r="A720" i="11"/>
  <c r="R719" i="11"/>
  <c r="N719" i="11"/>
  <c r="L719" i="11"/>
  <c r="I719" i="11"/>
  <c r="G719" i="11"/>
  <c r="AU719" i="11" s="1"/>
  <c r="E719" i="11"/>
  <c r="BC719" i="11" s="1"/>
  <c r="AV718" i="11"/>
  <c r="AW718" i="11" s="1"/>
  <c r="AX718" i="11" s="1"/>
  <c r="AY718" i="11"/>
  <c r="BA718" i="11" s="1"/>
  <c r="Y718" i="11"/>
  <c r="S718" i="11"/>
  <c r="D718" i="11"/>
  <c r="AZ718" i="11"/>
  <c r="T718" i="11"/>
  <c r="W718" i="11" s="1"/>
  <c r="U719" i="11" s="1"/>
  <c r="P718" i="11"/>
  <c r="M719" i="11" l="1"/>
  <c r="K719" i="11"/>
  <c r="C719" i="11"/>
  <c r="Q720" i="11"/>
  <c r="O720" i="11"/>
  <c r="H720" i="11"/>
  <c r="AS720" i="11" s="1"/>
  <c r="AR720" i="11" s="1"/>
  <c r="F720" i="11"/>
  <c r="B720" i="11"/>
  <c r="BD720" i="11" s="1"/>
  <c r="A721" i="11"/>
  <c r="R720" i="11"/>
  <c r="N720" i="11"/>
  <c r="L720" i="11"/>
  <c r="I720" i="11"/>
  <c r="G720" i="11"/>
  <c r="AU720" i="11" s="1"/>
  <c r="AV720" i="11" s="1"/>
  <c r="E720" i="11"/>
  <c r="BC720" i="11" s="1"/>
  <c r="AV719" i="11"/>
  <c r="AW719" i="11" s="1"/>
  <c r="AX719" i="11" s="1"/>
  <c r="S719" i="11"/>
  <c r="D719" i="11"/>
  <c r="AZ719" i="11"/>
  <c r="T719" i="11"/>
  <c r="W719" i="11" s="1"/>
  <c r="U720" i="11" s="1"/>
  <c r="P719" i="11"/>
  <c r="AY719" i="11" l="1"/>
  <c r="BA719" i="11" s="1"/>
  <c r="AY720" i="11"/>
  <c r="BA720" i="11" s="1"/>
  <c r="Y720" i="11"/>
  <c r="S720" i="11"/>
  <c r="D720" i="11"/>
  <c r="AZ720" i="11"/>
  <c r="T720" i="11"/>
  <c r="W720" i="11" s="1"/>
  <c r="U721" i="11" s="1"/>
  <c r="P720" i="11"/>
  <c r="AW720" i="11"/>
  <c r="AX720" i="11" s="1"/>
  <c r="M720" i="11"/>
  <c r="K720" i="11"/>
  <c r="AE720" i="11"/>
  <c r="C720" i="11"/>
  <c r="Q721" i="11"/>
  <c r="O721" i="11"/>
  <c r="H721" i="11"/>
  <c r="F721" i="11"/>
  <c r="B721" i="11"/>
  <c r="BD721" i="11" s="1"/>
  <c r="A722" i="11"/>
  <c r="R721" i="11"/>
  <c r="N721" i="11"/>
  <c r="L721" i="11"/>
  <c r="I721" i="11"/>
  <c r="G721" i="11"/>
  <c r="AU721" i="11" s="1"/>
  <c r="E721" i="11"/>
  <c r="BC721" i="11" s="1"/>
  <c r="M721" i="11" l="1"/>
  <c r="K721" i="11"/>
  <c r="AE721" i="11"/>
  <c r="C721" i="11"/>
  <c r="AE719" i="11"/>
  <c r="Q722" i="11"/>
  <c r="O722" i="11"/>
  <c r="H722" i="11"/>
  <c r="AS722" i="11" s="1"/>
  <c r="AR722" i="11" s="1"/>
  <c r="F722" i="11"/>
  <c r="B722" i="11"/>
  <c r="BD722" i="11" s="1"/>
  <c r="A723" i="11"/>
  <c r="R722" i="11"/>
  <c r="N722" i="11"/>
  <c r="L722" i="11"/>
  <c r="I722" i="11"/>
  <c r="G722" i="11"/>
  <c r="AU722" i="11" s="1"/>
  <c r="AV722" i="11" s="1"/>
  <c r="E722" i="11"/>
  <c r="AV721" i="11"/>
  <c r="AY721" i="11" s="1"/>
  <c r="BA721" i="11" s="1"/>
  <c r="AS721" i="11"/>
  <c r="AS719" i="11"/>
  <c r="Y721" i="11"/>
  <c r="S721" i="11"/>
  <c r="D721" i="11"/>
  <c r="Y719" i="11"/>
  <c r="AZ721" i="11"/>
  <c r="T721" i="11"/>
  <c r="W721" i="11" s="1"/>
  <c r="U722" i="11" s="1"/>
  <c r="P721" i="11"/>
  <c r="AY722" i="11" l="1"/>
  <c r="BA722" i="11" s="1"/>
  <c r="Y722" i="11"/>
  <c r="S722" i="11"/>
  <c r="D722" i="11"/>
  <c r="AZ722" i="11"/>
  <c r="T722" i="11"/>
  <c r="W722" i="11" s="1"/>
  <c r="U723" i="11" s="1"/>
  <c r="P722" i="11"/>
  <c r="AW721" i="11"/>
  <c r="AX721" i="11" s="1"/>
  <c r="AR721" i="11"/>
  <c r="AR719" i="11"/>
  <c r="BC722" i="11"/>
  <c r="AW722" i="11"/>
  <c r="M722" i="11"/>
  <c r="K722" i="11"/>
  <c r="AE722" i="11"/>
  <c r="C722" i="11"/>
  <c r="Q723" i="11"/>
  <c r="O723" i="11"/>
  <c r="H723" i="11"/>
  <c r="AS723" i="11" s="1"/>
  <c r="AR723" i="11" s="1"/>
  <c r="F723" i="11"/>
  <c r="B723" i="11"/>
  <c r="BD723" i="11" s="1"/>
  <c r="A724" i="11"/>
  <c r="R723" i="11"/>
  <c r="N723" i="11"/>
  <c r="L723" i="11"/>
  <c r="I723" i="11"/>
  <c r="G723" i="11"/>
  <c r="AU723" i="11" s="1"/>
  <c r="E723" i="11"/>
  <c r="BC723" i="11" s="1"/>
  <c r="M723" i="11" l="1"/>
  <c r="K723" i="11"/>
  <c r="AE723" i="11"/>
  <c r="C723" i="11"/>
  <c r="Q724" i="11"/>
  <c r="O724" i="11"/>
  <c r="H724" i="11"/>
  <c r="F724" i="11"/>
  <c r="B724" i="11"/>
  <c r="BD724" i="11" s="1"/>
  <c r="A725" i="11"/>
  <c r="R724" i="11"/>
  <c r="N724" i="11"/>
  <c r="L724" i="11"/>
  <c r="I724" i="11"/>
  <c r="G724" i="11"/>
  <c r="AU724" i="11" s="1"/>
  <c r="E724" i="11"/>
  <c r="BC724" i="11" s="1"/>
  <c r="AX722" i="11"/>
  <c r="AV723" i="11"/>
  <c r="AW723" i="11" s="1"/>
  <c r="AY723" i="11"/>
  <c r="BA723" i="11" s="1"/>
  <c r="Y723" i="11"/>
  <c r="S723" i="11"/>
  <c r="D723" i="11"/>
  <c r="AZ723" i="11"/>
  <c r="T723" i="11"/>
  <c r="W723" i="11" s="1"/>
  <c r="U724" i="11" s="1"/>
  <c r="P723" i="11"/>
  <c r="AX723" i="11" l="1"/>
  <c r="M724" i="11"/>
  <c r="K724" i="11"/>
  <c r="C724" i="11"/>
  <c r="Q725" i="11"/>
  <c r="O725" i="11"/>
  <c r="H725" i="11"/>
  <c r="F725" i="11"/>
  <c r="B725" i="11"/>
  <c r="BD725" i="11" s="1"/>
  <c r="A726" i="11"/>
  <c r="R725" i="11"/>
  <c r="N725" i="11"/>
  <c r="L725" i="11"/>
  <c r="I725" i="11"/>
  <c r="G725" i="11"/>
  <c r="AU725" i="11" s="1"/>
  <c r="AV725" i="11" s="1"/>
  <c r="E725" i="11"/>
  <c r="AV724" i="11"/>
  <c r="AW724" i="11" s="1"/>
  <c r="S724" i="11"/>
  <c r="D724" i="11"/>
  <c r="AZ724" i="11"/>
  <c r="T724" i="11"/>
  <c r="W724" i="11" s="1"/>
  <c r="U725" i="11" s="1"/>
  <c r="P724" i="11"/>
  <c r="AX724" i="11" l="1"/>
  <c r="AY724" i="11"/>
  <c r="BA724" i="11" s="1"/>
  <c r="BC725" i="11"/>
  <c r="AY725" i="11"/>
  <c r="BA725" i="11" s="1"/>
  <c r="S725" i="11"/>
  <c r="D725" i="11"/>
  <c r="AZ725" i="11"/>
  <c r="T725" i="11"/>
  <c r="W725" i="11" s="1"/>
  <c r="U726" i="11" s="1"/>
  <c r="P725" i="11"/>
  <c r="AW725" i="11"/>
  <c r="AX725" i="11" s="1"/>
  <c r="M725" i="11"/>
  <c r="K725" i="11"/>
  <c r="C725" i="11"/>
  <c r="A727" i="11"/>
  <c r="Q726" i="11"/>
  <c r="O726" i="11"/>
  <c r="H726" i="11"/>
  <c r="F726" i="11"/>
  <c r="B726" i="11"/>
  <c r="BD726" i="11" s="1"/>
  <c r="R726" i="11"/>
  <c r="N726" i="11"/>
  <c r="L726" i="11"/>
  <c r="I726" i="11"/>
  <c r="G726" i="11"/>
  <c r="AU726" i="11" s="1"/>
  <c r="AV726" i="11" s="1"/>
  <c r="E726" i="11"/>
  <c r="BC726" i="11" s="1"/>
  <c r="R727" i="11" l="1"/>
  <c r="N727" i="11"/>
  <c r="L727" i="11"/>
  <c r="I727" i="11"/>
  <c r="G727" i="11"/>
  <c r="AU727" i="11" s="1"/>
  <c r="E727" i="11"/>
  <c r="A728" i="11"/>
  <c r="Q727" i="11"/>
  <c r="O727" i="11"/>
  <c r="H727" i="11"/>
  <c r="F727" i="11"/>
  <c r="B727" i="11"/>
  <c r="BD727" i="11" s="1"/>
  <c r="M726" i="11"/>
  <c r="K726" i="11"/>
  <c r="AW726" i="11"/>
  <c r="AX726" i="11" s="1"/>
  <c r="C726" i="11"/>
  <c r="AZ726" i="11"/>
  <c r="S726" i="11"/>
  <c r="D726" i="11"/>
  <c r="AY726" i="11"/>
  <c r="BA726" i="11" s="1"/>
  <c r="T726" i="11"/>
  <c r="W726" i="11" s="1"/>
  <c r="U727" i="11" s="1"/>
  <c r="P726" i="11"/>
  <c r="A729" i="11" l="1"/>
  <c r="Q728" i="11"/>
  <c r="O728" i="11"/>
  <c r="H728" i="11"/>
  <c r="F728" i="11"/>
  <c r="B728" i="11"/>
  <c r="BD728" i="11" s="1"/>
  <c r="R728" i="11"/>
  <c r="N728" i="11"/>
  <c r="L728" i="11"/>
  <c r="I728" i="11"/>
  <c r="G728" i="11"/>
  <c r="AU728" i="11" s="1"/>
  <c r="AV728" i="11" s="1"/>
  <c r="E728" i="11"/>
  <c r="BC728" i="11" s="1"/>
  <c r="AV727" i="11"/>
  <c r="AY727" i="11" s="1"/>
  <c r="BA727" i="11" s="1"/>
  <c r="T727" i="11"/>
  <c r="W727" i="11" s="1"/>
  <c r="U728" i="11" s="1"/>
  <c r="P727" i="11"/>
  <c r="AZ727" i="11"/>
  <c r="S727" i="11"/>
  <c r="D727" i="11"/>
  <c r="BC727" i="11"/>
  <c r="AW727" i="11"/>
  <c r="AX727" i="11" s="1"/>
  <c r="C727" i="11"/>
  <c r="M727" i="11"/>
  <c r="K727" i="11"/>
  <c r="R729" i="11" l="1"/>
  <c r="N729" i="11"/>
  <c r="L729" i="11"/>
  <c r="I729" i="11"/>
  <c r="G729" i="11"/>
  <c r="AU729" i="11" s="1"/>
  <c r="E729" i="11"/>
  <c r="A730" i="11"/>
  <c r="Q729" i="11"/>
  <c r="O729" i="11"/>
  <c r="H729" i="11"/>
  <c r="F729" i="11"/>
  <c r="B729" i="11"/>
  <c r="BD729" i="11" s="1"/>
  <c r="M728" i="11"/>
  <c r="K728" i="11"/>
  <c r="AW728" i="11"/>
  <c r="AX728" i="11" s="1"/>
  <c r="C728" i="11"/>
  <c r="AZ728" i="11"/>
  <c r="S728" i="11"/>
  <c r="D728" i="11"/>
  <c r="AY728" i="11"/>
  <c r="BA728" i="11" s="1"/>
  <c r="T728" i="11"/>
  <c r="W728" i="11" s="1"/>
  <c r="U729" i="11" s="1"/>
  <c r="P728" i="11"/>
  <c r="A731" i="11" l="1"/>
  <c r="Q730" i="11"/>
  <c r="O730" i="11"/>
  <c r="H730" i="11"/>
  <c r="F730" i="11"/>
  <c r="B730" i="11"/>
  <c r="BD730" i="11" s="1"/>
  <c r="R730" i="11"/>
  <c r="N730" i="11"/>
  <c r="L730" i="11"/>
  <c r="I730" i="11"/>
  <c r="G730" i="11"/>
  <c r="AU730" i="11" s="1"/>
  <c r="AV730" i="11" s="1"/>
  <c r="E730" i="11"/>
  <c r="BC730" i="11" s="1"/>
  <c r="AV729" i="11"/>
  <c r="AY729" i="11" s="1"/>
  <c r="BA729" i="11" s="1"/>
  <c r="T729" i="11"/>
  <c r="W729" i="11" s="1"/>
  <c r="U730" i="11" s="1"/>
  <c r="P729" i="11"/>
  <c r="AZ729" i="11"/>
  <c r="S729" i="11"/>
  <c r="D729" i="11"/>
  <c r="BC729" i="11"/>
  <c r="AW729" i="11"/>
  <c r="AX729" i="11" s="1"/>
  <c r="C729" i="11"/>
  <c r="M729" i="11"/>
  <c r="K729" i="11"/>
  <c r="R731" i="11" l="1"/>
  <c r="N731" i="11"/>
  <c r="L731" i="11"/>
  <c r="I731" i="11"/>
  <c r="G731" i="11"/>
  <c r="AU731" i="11" s="1"/>
  <c r="E731" i="11"/>
  <c r="A732" i="11"/>
  <c r="Q731" i="11"/>
  <c r="O731" i="11"/>
  <c r="H731" i="11"/>
  <c r="F731" i="11"/>
  <c r="B731" i="11"/>
  <c r="BD731" i="11" s="1"/>
  <c r="M730" i="11"/>
  <c r="K730" i="11"/>
  <c r="AW730" i="11"/>
  <c r="AX730" i="11" s="1"/>
  <c r="C730" i="11"/>
  <c r="AZ730" i="11"/>
  <c r="S730" i="11"/>
  <c r="D730" i="11"/>
  <c r="AY730" i="11"/>
  <c r="BA730" i="11" s="1"/>
  <c r="T730" i="11"/>
  <c r="W730" i="11" s="1"/>
  <c r="U731" i="11" s="1"/>
  <c r="P730" i="11"/>
  <c r="A733" i="11" l="1"/>
  <c r="Q732" i="11"/>
  <c r="O732" i="11"/>
  <c r="H732" i="11"/>
  <c r="F732" i="11"/>
  <c r="B732" i="11"/>
  <c r="BD732" i="11" s="1"/>
  <c r="R732" i="11"/>
  <c r="N732" i="11"/>
  <c r="L732" i="11"/>
  <c r="I732" i="11"/>
  <c r="G732" i="11"/>
  <c r="AU732" i="11" s="1"/>
  <c r="AV732" i="11" s="1"/>
  <c r="E732" i="11"/>
  <c r="BC732" i="11" s="1"/>
  <c r="AV731" i="11"/>
  <c r="AY731" i="11" s="1"/>
  <c r="BA731" i="11" s="1"/>
  <c r="T731" i="11"/>
  <c r="W731" i="11" s="1"/>
  <c r="U732" i="11" s="1"/>
  <c r="P731" i="11"/>
  <c r="AZ731" i="11"/>
  <c r="S731" i="11"/>
  <c r="D731" i="11"/>
  <c r="BC731" i="11"/>
  <c r="AW731" i="11"/>
  <c r="AX731" i="11" s="1"/>
  <c r="C731" i="11"/>
  <c r="M731" i="11"/>
  <c r="K731" i="11"/>
  <c r="R733" i="11" l="1"/>
  <c r="N733" i="11"/>
  <c r="L733" i="11"/>
  <c r="I733" i="11"/>
  <c r="G733" i="11"/>
  <c r="AU733" i="11" s="1"/>
  <c r="E733" i="11"/>
  <c r="A734" i="11"/>
  <c r="Q733" i="11"/>
  <c r="O733" i="11"/>
  <c r="H733" i="11"/>
  <c r="F733" i="11"/>
  <c r="B733" i="11"/>
  <c r="BD733" i="11" s="1"/>
  <c r="M732" i="11"/>
  <c r="K732" i="11"/>
  <c r="AW732" i="11"/>
  <c r="AX732" i="11" s="1"/>
  <c r="C732" i="11"/>
  <c r="AZ732" i="11"/>
  <c r="S732" i="11"/>
  <c r="D732" i="11"/>
  <c r="AY732" i="11"/>
  <c r="BA732" i="11" s="1"/>
  <c r="T732" i="11"/>
  <c r="W732" i="11" s="1"/>
  <c r="U733" i="11" s="1"/>
  <c r="P732" i="11"/>
  <c r="A735" i="11" l="1"/>
  <c r="Q734" i="11"/>
  <c r="O734" i="11"/>
  <c r="H734" i="11"/>
  <c r="AS734" i="11" s="1"/>
  <c r="AR734" i="11" s="1"/>
  <c r="F734" i="11"/>
  <c r="B734" i="11"/>
  <c r="BD734" i="11" s="1"/>
  <c r="R734" i="11"/>
  <c r="N734" i="11"/>
  <c r="L734" i="11"/>
  <c r="I734" i="11"/>
  <c r="G734" i="11"/>
  <c r="AU734" i="11" s="1"/>
  <c r="AV734" i="11" s="1"/>
  <c r="E734" i="11"/>
  <c r="BC734" i="11" s="1"/>
  <c r="AV733" i="11"/>
  <c r="AY733" i="11" s="1"/>
  <c r="BA733" i="11" s="1"/>
  <c r="T733" i="11"/>
  <c r="W733" i="11" s="1"/>
  <c r="U734" i="11" s="1"/>
  <c r="P733" i="11"/>
  <c r="AZ733" i="11"/>
  <c r="S733" i="11"/>
  <c r="D733" i="11"/>
  <c r="BC733" i="11"/>
  <c r="AW733" i="11"/>
  <c r="AX733" i="11" s="1"/>
  <c r="C733" i="11"/>
  <c r="M733" i="11"/>
  <c r="K733" i="11"/>
  <c r="R735" i="11" l="1"/>
  <c r="N735" i="11"/>
  <c r="L735" i="11"/>
  <c r="I735" i="11"/>
  <c r="G735" i="11"/>
  <c r="AU735" i="11" s="1"/>
  <c r="E735" i="11"/>
  <c r="A736" i="11"/>
  <c r="Q735" i="11"/>
  <c r="O735" i="11"/>
  <c r="H735" i="11"/>
  <c r="AS735" i="11" s="1"/>
  <c r="AR735" i="11" s="1"/>
  <c r="F735" i="11"/>
  <c r="B735" i="11"/>
  <c r="BD735" i="11" s="1"/>
  <c r="AE734" i="11"/>
  <c r="M734" i="11"/>
  <c r="K734" i="11"/>
  <c r="AW734" i="11"/>
  <c r="AX734" i="11" s="1"/>
  <c r="C734" i="11"/>
  <c r="AZ734" i="11"/>
  <c r="S734" i="11"/>
  <c r="D734" i="11"/>
  <c r="AY734" i="11"/>
  <c r="BA734" i="11" s="1"/>
  <c r="Y734" i="11"/>
  <c r="T734" i="11"/>
  <c r="W734" i="11" s="1"/>
  <c r="U735" i="11" s="1"/>
  <c r="P734" i="11"/>
  <c r="Q736" i="11" l="1"/>
  <c r="O736" i="11"/>
  <c r="H736" i="11"/>
  <c r="AS736" i="11" s="1"/>
  <c r="AR736" i="11" s="1"/>
  <c r="F736" i="11"/>
  <c r="B736" i="11"/>
  <c r="BD736" i="11" s="1"/>
  <c r="A737" i="11"/>
  <c r="R736" i="11"/>
  <c r="N736" i="11"/>
  <c r="L736" i="11"/>
  <c r="V735" i="11" s="1"/>
  <c r="I736" i="11"/>
  <c r="G736" i="11"/>
  <c r="AU736" i="11" s="1"/>
  <c r="AV736" i="11" s="1"/>
  <c r="E736" i="11"/>
  <c r="AV735" i="11"/>
  <c r="AY735" i="11" s="1"/>
  <c r="BA735" i="11" s="1"/>
  <c r="Y735" i="11"/>
  <c r="T735" i="11"/>
  <c r="W735" i="11" s="1"/>
  <c r="U736" i="11" s="1"/>
  <c r="P735" i="11"/>
  <c r="AZ735" i="11"/>
  <c r="S735" i="11"/>
  <c r="D735" i="11"/>
  <c r="BC735" i="11"/>
  <c r="C735" i="11"/>
  <c r="AE735" i="11"/>
  <c r="M735" i="11"/>
  <c r="K735" i="11"/>
  <c r="AY736" i="11" l="1"/>
  <c r="BA736" i="11" s="1"/>
  <c r="Y736" i="11"/>
  <c r="S736" i="11"/>
  <c r="D736" i="11"/>
  <c r="AZ736" i="11"/>
  <c r="T736" i="11"/>
  <c r="W736" i="11" s="1"/>
  <c r="U737" i="11" s="1"/>
  <c r="P736" i="11"/>
  <c r="AW735" i="11"/>
  <c r="AX735" i="11" s="1"/>
  <c r="BC736" i="11"/>
  <c r="AW736" i="11"/>
  <c r="M736" i="11"/>
  <c r="K736" i="11"/>
  <c r="AE736" i="11"/>
  <c r="C736" i="11"/>
  <c r="Q737" i="11"/>
  <c r="O737" i="11"/>
  <c r="H737" i="11"/>
  <c r="AS737" i="11" s="1"/>
  <c r="AR737" i="11" s="1"/>
  <c r="F737" i="11"/>
  <c r="B737" i="11"/>
  <c r="BD737" i="11" s="1"/>
  <c r="A738" i="11"/>
  <c r="R737" i="11"/>
  <c r="N737" i="11"/>
  <c r="L737" i="11"/>
  <c r="I737" i="11"/>
  <c r="G737" i="11"/>
  <c r="AU737" i="11" s="1"/>
  <c r="E737" i="11"/>
  <c r="AX736" i="11" l="1"/>
  <c r="AV737" i="11"/>
  <c r="AY737" i="11"/>
  <c r="BA737" i="11" s="1"/>
  <c r="Y737" i="11"/>
  <c r="S737" i="11"/>
  <c r="D737" i="11"/>
  <c r="AZ737" i="11"/>
  <c r="T737" i="11"/>
  <c r="W737" i="11" s="1"/>
  <c r="U738" i="11" s="1"/>
  <c r="P737" i="11"/>
  <c r="BC737" i="11"/>
  <c r="AW737" i="11"/>
  <c r="AX737" i="11" s="1"/>
  <c r="M737" i="11"/>
  <c r="K737" i="11"/>
  <c r="AE737" i="11"/>
  <c r="C737" i="11"/>
  <c r="Q738" i="11"/>
  <c r="O738" i="11"/>
  <c r="H738" i="11"/>
  <c r="AS738" i="11" s="1"/>
  <c r="AR738" i="11" s="1"/>
  <c r="F738" i="11"/>
  <c r="B738" i="11"/>
  <c r="BD738" i="11" s="1"/>
  <c r="A739" i="11"/>
  <c r="R738" i="11"/>
  <c r="N738" i="11"/>
  <c r="L738" i="11"/>
  <c r="I738" i="11"/>
  <c r="G738" i="11"/>
  <c r="AU738" i="11" s="1"/>
  <c r="E738" i="11"/>
  <c r="BC738" i="11" s="1"/>
  <c r="M738" i="11" l="1"/>
  <c r="K738" i="11"/>
  <c r="AE738" i="11"/>
  <c r="C738" i="11"/>
  <c r="Q739" i="11"/>
  <c r="O739" i="11"/>
  <c r="H739" i="11"/>
  <c r="F739" i="11"/>
  <c r="B739" i="11"/>
  <c r="BD739" i="11" s="1"/>
  <c r="A740" i="11"/>
  <c r="R739" i="11"/>
  <c r="N739" i="11"/>
  <c r="L739" i="11"/>
  <c r="I739" i="11"/>
  <c r="G739" i="11"/>
  <c r="AU739" i="11" s="1"/>
  <c r="E739" i="11"/>
  <c r="BC739" i="11" s="1"/>
  <c r="AV738" i="11"/>
  <c r="AW738" i="11" s="1"/>
  <c r="AX738" i="11" s="1"/>
  <c r="Y738" i="11"/>
  <c r="S738" i="11"/>
  <c r="D738" i="11"/>
  <c r="AZ738" i="11"/>
  <c r="T738" i="11"/>
  <c r="W738" i="11" s="1"/>
  <c r="U739" i="11" s="1"/>
  <c r="P738" i="11"/>
  <c r="AY738" i="11" l="1"/>
  <c r="BA738" i="11" s="1"/>
  <c r="M739" i="11"/>
  <c r="K739" i="11"/>
  <c r="C739" i="11"/>
  <c r="Q740" i="11"/>
  <c r="O740" i="11"/>
  <c r="H740" i="11"/>
  <c r="AS740" i="11" s="1"/>
  <c r="AR740" i="11" s="1"/>
  <c r="F740" i="11"/>
  <c r="B740" i="11"/>
  <c r="BD740" i="11" s="1"/>
  <c r="A741" i="11"/>
  <c r="R740" i="11"/>
  <c r="N740" i="11"/>
  <c r="L740" i="11"/>
  <c r="I740" i="11"/>
  <c r="G740" i="11"/>
  <c r="AU740" i="11" s="1"/>
  <c r="AV740" i="11" s="1"/>
  <c r="E740" i="11"/>
  <c r="AV739" i="11"/>
  <c r="AY739" i="11" s="1"/>
  <c r="BA739" i="11" s="1"/>
  <c r="S739" i="11"/>
  <c r="D739" i="11"/>
  <c r="AZ739" i="11"/>
  <c r="T739" i="11"/>
  <c r="W739" i="11" s="1"/>
  <c r="U740" i="11" s="1"/>
  <c r="P739" i="11"/>
  <c r="BC740" i="11" l="1"/>
  <c r="AY740" i="11"/>
  <c r="BA740" i="11" s="1"/>
  <c r="Y740" i="11"/>
  <c r="S740" i="11"/>
  <c r="D740" i="11"/>
  <c r="AZ740" i="11"/>
  <c r="T740" i="11"/>
  <c r="W740" i="11" s="1"/>
  <c r="U741" i="11" s="1"/>
  <c r="P740" i="11"/>
  <c r="AW739" i="11"/>
  <c r="AX739" i="11" s="1"/>
  <c r="AW740" i="11"/>
  <c r="M740" i="11"/>
  <c r="K740" i="11"/>
  <c r="AE740" i="11"/>
  <c r="C740" i="11"/>
  <c r="Q741" i="11"/>
  <c r="O741" i="11"/>
  <c r="H741" i="11"/>
  <c r="F741" i="11"/>
  <c r="B741" i="11"/>
  <c r="BD741" i="11" s="1"/>
  <c r="A742" i="11"/>
  <c r="R741" i="11"/>
  <c r="N741" i="11"/>
  <c r="L741" i="11"/>
  <c r="I741" i="11"/>
  <c r="G741" i="11"/>
  <c r="AU741" i="11" s="1"/>
  <c r="AV741" i="11" s="1"/>
  <c r="E741" i="11"/>
  <c r="AS741" i="11" l="1"/>
  <c r="AS739" i="11"/>
  <c r="AY741" i="11"/>
  <c r="BA741" i="11" s="1"/>
  <c r="Y741" i="11"/>
  <c r="S741" i="11"/>
  <c r="D741" i="11"/>
  <c r="Y739" i="11"/>
  <c r="AZ741" i="11"/>
  <c r="T741" i="11"/>
  <c r="W741" i="11" s="1"/>
  <c r="U742" i="11" s="1"/>
  <c r="P741" i="11"/>
  <c r="BC741" i="11"/>
  <c r="AW741" i="11"/>
  <c r="M741" i="11"/>
  <c r="K741" i="11"/>
  <c r="AE741" i="11"/>
  <c r="C741" i="11"/>
  <c r="AE739" i="11"/>
  <c r="Q742" i="11"/>
  <c r="O742" i="11"/>
  <c r="H742" i="11"/>
  <c r="AS742" i="11" s="1"/>
  <c r="AR742" i="11" s="1"/>
  <c r="F742" i="11"/>
  <c r="B742" i="11"/>
  <c r="BD742" i="11" s="1"/>
  <c r="A743" i="11"/>
  <c r="R742" i="11"/>
  <c r="N742" i="11"/>
  <c r="L742" i="11"/>
  <c r="I742" i="11"/>
  <c r="G742" i="11"/>
  <c r="AU742" i="11" s="1"/>
  <c r="E742" i="11"/>
  <c r="BC742" i="11" s="1"/>
  <c r="AX740" i="11"/>
  <c r="AV742" i="11" l="1"/>
  <c r="AW742" i="11" s="1"/>
  <c r="M742" i="11"/>
  <c r="K742" i="11"/>
  <c r="AE742" i="11"/>
  <c r="C742" i="11"/>
  <c r="Q743" i="11"/>
  <c r="O743" i="11"/>
  <c r="H743" i="11"/>
  <c r="AS743" i="11" s="1"/>
  <c r="AR743" i="11" s="1"/>
  <c r="F743" i="11"/>
  <c r="B743" i="11"/>
  <c r="BD743" i="11" s="1"/>
  <c r="A744" i="11"/>
  <c r="R743" i="11"/>
  <c r="N743" i="11"/>
  <c r="L743" i="11"/>
  <c r="I743" i="11"/>
  <c r="G743" i="11"/>
  <c r="AU743" i="11" s="1"/>
  <c r="E743" i="11"/>
  <c r="BC743" i="11" s="1"/>
  <c r="AR741" i="11"/>
  <c r="AR739" i="11"/>
  <c r="AY742" i="11"/>
  <c r="BA742" i="11" s="1"/>
  <c r="Y742" i="11"/>
  <c r="S742" i="11"/>
  <c r="D742" i="11"/>
  <c r="AZ742" i="11"/>
  <c r="T742" i="11"/>
  <c r="W742" i="11" s="1"/>
  <c r="U743" i="11" s="1"/>
  <c r="P742" i="11"/>
  <c r="AX741" i="11"/>
  <c r="M743" i="11" l="1"/>
  <c r="K743" i="11"/>
  <c r="AE743" i="11"/>
  <c r="C743" i="11"/>
  <c r="Q744" i="11"/>
  <c r="O744" i="11"/>
  <c r="H744" i="11"/>
  <c r="F744" i="11"/>
  <c r="B744" i="11"/>
  <c r="BD744" i="11" s="1"/>
  <c r="A745" i="11"/>
  <c r="R744" i="11"/>
  <c r="N744" i="11"/>
  <c r="L744" i="11"/>
  <c r="I744" i="11"/>
  <c r="G744" i="11"/>
  <c r="AU744" i="11" s="1"/>
  <c r="AV744" i="11" s="1"/>
  <c r="E744" i="11"/>
  <c r="BC744" i="11" s="1"/>
  <c r="AX742" i="11"/>
  <c r="AV743" i="11"/>
  <c r="AW743" i="11" s="1"/>
  <c r="AY743" i="11"/>
  <c r="BA743" i="11" s="1"/>
  <c r="Y743" i="11"/>
  <c r="S743" i="11"/>
  <c r="D743" i="11"/>
  <c r="AZ743" i="11"/>
  <c r="T743" i="11"/>
  <c r="W743" i="11" s="1"/>
  <c r="U744" i="11" s="1"/>
  <c r="P743" i="11"/>
  <c r="AX743" i="11" l="1"/>
  <c r="AW744" i="11"/>
  <c r="M744" i="11"/>
  <c r="K744" i="11"/>
  <c r="AE744" i="11"/>
  <c r="C744" i="11"/>
  <c r="AE724" i="11"/>
  <c r="Q745" i="11"/>
  <c r="O745" i="11"/>
  <c r="H745" i="11"/>
  <c r="F745" i="11"/>
  <c r="B745" i="11"/>
  <c r="BD745" i="11" s="1"/>
  <c r="A746" i="11"/>
  <c r="R745" i="11"/>
  <c r="N745" i="11"/>
  <c r="L745" i="11"/>
  <c r="I745" i="11"/>
  <c r="G745" i="11"/>
  <c r="AU745" i="11" s="1"/>
  <c r="E745" i="11"/>
  <c r="AS744" i="11"/>
  <c r="AS724" i="11"/>
  <c r="AY744" i="11"/>
  <c r="BA744" i="11" s="1"/>
  <c r="Y744" i="11"/>
  <c r="S744" i="11"/>
  <c r="D744" i="11"/>
  <c r="Y724" i="11"/>
  <c r="AZ744" i="11"/>
  <c r="T744" i="11"/>
  <c r="W744" i="11" s="1"/>
  <c r="U745" i="11" s="1"/>
  <c r="P744" i="11"/>
  <c r="AV745" i="11" l="1"/>
  <c r="AX744" i="11"/>
  <c r="AR744" i="11"/>
  <c r="AR724" i="11"/>
  <c r="AS745" i="11"/>
  <c r="AS725" i="11"/>
  <c r="AY745" i="11"/>
  <c r="BA745" i="11" s="1"/>
  <c r="Y745" i="11"/>
  <c r="S745" i="11"/>
  <c r="D745" i="11"/>
  <c r="Y725" i="11"/>
  <c r="AZ745" i="11"/>
  <c r="T745" i="11"/>
  <c r="W745" i="11" s="1"/>
  <c r="U746" i="11" s="1"/>
  <c r="P745" i="11"/>
  <c r="BC745" i="11"/>
  <c r="AW745" i="11"/>
  <c r="AX745" i="11" s="1"/>
  <c r="M745" i="11"/>
  <c r="K745" i="11"/>
  <c r="AE745" i="11"/>
  <c r="C745" i="11"/>
  <c r="AE725" i="11"/>
  <c r="Q746" i="11"/>
  <c r="O746" i="11"/>
  <c r="H746" i="11"/>
  <c r="F746" i="11"/>
  <c r="B746" i="11"/>
  <c r="BD746" i="11" s="1"/>
  <c r="A747" i="11"/>
  <c r="R746" i="11"/>
  <c r="N746" i="11"/>
  <c r="L746" i="11"/>
  <c r="I746" i="11"/>
  <c r="G746" i="11"/>
  <c r="AU746" i="11" s="1"/>
  <c r="AV746" i="11" s="1"/>
  <c r="E746" i="11"/>
  <c r="AS726" i="11" l="1"/>
  <c r="AS746" i="11"/>
  <c r="AY746" i="11"/>
  <c r="BA746" i="11" s="1"/>
  <c r="Y746" i="11"/>
  <c r="S746" i="11"/>
  <c r="D746" i="11"/>
  <c r="AZ746" i="11"/>
  <c r="T746" i="11"/>
  <c r="W746" i="11" s="1"/>
  <c r="U747" i="11" s="1"/>
  <c r="P746" i="11"/>
  <c r="Y726" i="11"/>
  <c r="BC746" i="11"/>
  <c r="AW746" i="11"/>
  <c r="AX746" i="11" s="1"/>
  <c r="M746" i="11"/>
  <c r="K746" i="11"/>
  <c r="AE726" i="11"/>
  <c r="AE746" i="11"/>
  <c r="C746" i="11"/>
  <c r="Q747" i="11"/>
  <c r="O747" i="11"/>
  <c r="H747" i="11"/>
  <c r="F747" i="11"/>
  <c r="B747" i="11"/>
  <c r="BD747" i="11" s="1"/>
  <c r="A748" i="11"/>
  <c r="R747" i="11"/>
  <c r="N747" i="11"/>
  <c r="L747" i="11"/>
  <c r="I747" i="11"/>
  <c r="G747" i="11"/>
  <c r="AU747" i="11" s="1"/>
  <c r="E747" i="11"/>
  <c r="AR745" i="11"/>
  <c r="AR725" i="11"/>
  <c r="BC747" i="11" l="1"/>
  <c r="Q748" i="11"/>
  <c r="O748" i="11"/>
  <c r="H748" i="11"/>
  <c r="F748" i="11"/>
  <c r="B748" i="11"/>
  <c r="BD748" i="11" s="1"/>
  <c r="A749" i="11"/>
  <c r="R748" i="11"/>
  <c r="N748" i="11"/>
  <c r="L748" i="11"/>
  <c r="I748" i="11"/>
  <c r="G748" i="11"/>
  <c r="AU748" i="11" s="1"/>
  <c r="AV748" i="11" s="1"/>
  <c r="E748" i="11"/>
  <c r="BC748" i="11" s="1"/>
  <c r="M747" i="11"/>
  <c r="K747" i="11"/>
  <c r="AE747" i="11"/>
  <c r="C747" i="11"/>
  <c r="AE727" i="11"/>
  <c r="AV747" i="11"/>
  <c r="AY747" i="11" s="1"/>
  <c r="BA747" i="11" s="1"/>
  <c r="AS747" i="11"/>
  <c r="AS727" i="11"/>
  <c r="Y747" i="11"/>
  <c r="S747" i="11"/>
  <c r="D747" i="11"/>
  <c r="Y727" i="11"/>
  <c r="AZ747" i="11"/>
  <c r="T747" i="11"/>
  <c r="W747" i="11" s="1"/>
  <c r="U748" i="11" s="1"/>
  <c r="P747" i="11"/>
  <c r="AR746" i="11"/>
  <c r="AR726" i="11"/>
  <c r="AW747" i="11" l="1"/>
  <c r="AX747" i="11" s="1"/>
  <c r="AS728" i="11"/>
  <c r="AS748" i="11"/>
  <c r="AY748" i="11"/>
  <c r="BA748" i="11" s="1"/>
  <c r="Y748" i="11"/>
  <c r="S748" i="11"/>
  <c r="D748" i="11"/>
  <c r="AZ748" i="11"/>
  <c r="T748" i="11"/>
  <c r="W748" i="11" s="1"/>
  <c r="U749" i="11" s="1"/>
  <c r="P748" i="11"/>
  <c r="Y728" i="11"/>
  <c r="AR747" i="11"/>
  <c r="AR727" i="11"/>
  <c r="AW748" i="11"/>
  <c r="M748" i="11"/>
  <c r="K748" i="11"/>
  <c r="AE728" i="11"/>
  <c r="AE748" i="11"/>
  <c r="C748" i="11"/>
  <c r="Q749" i="11"/>
  <c r="O749" i="11"/>
  <c r="H749" i="11"/>
  <c r="F749" i="11"/>
  <c r="B749" i="11"/>
  <c r="BD749" i="11" s="1"/>
  <c r="A750" i="11"/>
  <c r="R749" i="11"/>
  <c r="N749" i="11"/>
  <c r="L749" i="11"/>
  <c r="I749" i="11"/>
  <c r="G749" i="11"/>
  <c r="AU749" i="11" s="1"/>
  <c r="E749" i="11"/>
  <c r="BC749" i="11" s="1"/>
  <c r="M749" i="11" l="1"/>
  <c r="K749" i="11"/>
  <c r="C749" i="11"/>
  <c r="Q750" i="11"/>
  <c r="O750" i="11"/>
  <c r="H750" i="11"/>
  <c r="F750" i="11"/>
  <c r="B750" i="11"/>
  <c r="BD750" i="11" s="1"/>
  <c r="A751" i="11"/>
  <c r="R750" i="11"/>
  <c r="N750" i="11"/>
  <c r="L750" i="11"/>
  <c r="I750" i="11"/>
  <c r="G750" i="11"/>
  <c r="AU750" i="11" s="1"/>
  <c r="E750" i="11"/>
  <c r="AR748" i="11"/>
  <c r="AR728" i="11"/>
  <c r="AV749" i="11"/>
  <c r="AW749" i="11" s="1"/>
  <c r="S749" i="11"/>
  <c r="D749" i="11"/>
  <c r="AZ749" i="11"/>
  <c r="T749" i="11"/>
  <c r="W749" i="11" s="1"/>
  <c r="U750" i="11" s="1"/>
  <c r="P749" i="11"/>
  <c r="AX748" i="11"/>
  <c r="AX749" i="11" l="1"/>
  <c r="AY749" i="11"/>
  <c r="BA749" i="11" s="1"/>
  <c r="BC750" i="11"/>
  <c r="AV750" i="11"/>
  <c r="AS730" i="11"/>
  <c r="AS750" i="11"/>
  <c r="AY750" i="11"/>
  <c r="BA750" i="11" s="1"/>
  <c r="Y750" i="11"/>
  <c r="S750" i="11"/>
  <c r="D750" i="11"/>
  <c r="AZ750" i="11"/>
  <c r="T750" i="11"/>
  <c r="W750" i="11" s="1"/>
  <c r="U751" i="11" s="1"/>
  <c r="P750" i="11"/>
  <c r="Y730" i="11"/>
  <c r="AW750" i="11"/>
  <c r="AX750" i="11" s="1"/>
  <c r="M750" i="11"/>
  <c r="K750" i="11"/>
  <c r="AE730" i="11"/>
  <c r="AE750" i="11"/>
  <c r="C750" i="11"/>
  <c r="Q751" i="11"/>
  <c r="O751" i="11"/>
  <c r="H751" i="11"/>
  <c r="F751" i="11"/>
  <c r="B751" i="11"/>
  <c r="BD751" i="11" s="1"/>
  <c r="A752" i="11"/>
  <c r="R751" i="11"/>
  <c r="N751" i="11"/>
  <c r="L751" i="11"/>
  <c r="I751" i="11"/>
  <c r="G751" i="11"/>
  <c r="AU751" i="11" s="1"/>
  <c r="AV751" i="11" s="1"/>
  <c r="E751" i="11"/>
  <c r="BC751" i="11" l="1"/>
  <c r="AW751" i="11"/>
  <c r="AX751" i="11" s="1"/>
  <c r="M751" i="11"/>
  <c r="K751" i="11"/>
  <c r="AE751" i="11"/>
  <c r="C751" i="11"/>
  <c r="AE749" i="11"/>
  <c r="AE731" i="11"/>
  <c r="AE729" i="11"/>
  <c r="A753" i="11"/>
  <c r="Q752" i="11"/>
  <c r="O752" i="11"/>
  <c r="H752" i="11"/>
  <c r="F752" i="11"/>
  <c r="B752" i="11"/>
  <c r="BD752" i="11" s="1"/>
  <c r="R752" i="11"/>
  <c r="N752" i="11"/>
  <c r="L752" i="11"/>
  <c r="I752" i="11"/>
  <c r="G752" i="11"/>
  <c r="AU752" i="11" s="1"/>
  <c r="AV752" i="11" s="1"/>
  <c r="E752" i="11"/>
  <c r="BC752" i="11" s="1"/>
  <c r="AR750" i="11"/>
  <c r="AR730" i="11"/>
  <c r="AS751" i="11"/>
  <c r="AS749" i="11"/>
  <c r="AS731" i="11"/>
  <c r="AS729" i="11"/>
  <c r="AY751" i="11"/>
  <c r="BA751" i="11" s="1"/>
  <c r="Y751" i="11"/>
  <c r="S751" i="11"/>
  <c r="D751" i="11"/>
  <c r="Y749" i="11"/>
  <c r="Y731" i="11"/>
  <c r="Y729" i="11"/>
  <c r="AZ751" i="11"/>
  <c r="T751" i="11"/>
  <c r="W751" i="11" s="1"/>
  <c r="U752" i="11" s="1"/>
  <c r="P751" i="11"/>
  <c r="AR751" i="11" l="1"/>
  <c r="AR749" i="11"/>
  <c r="AR731" i="11"/>
  <c r="AR729" i="11"/>
  <c r="R753" i="11"/>
  <c r="N753" i="11"/>
  <c r="L753" i="11"/>
  <c r="I753" i="11"/>
  <c r="G753" i="11"/>
  <c r="AU753" i="11" s="1"/>
  <c r="E753" i="11"/>
  <c r="A754" i="11"/>
  <c r="Q753" i="11"/>
  <c r="O753" i="11"/>
  <c r="H753" i="11"/>
  <c r="F753" i="11"/>
  <c r="B753" i="11"/>
  <c r="BD753" i="11" s="1"/>
  <c r="AE752" i="11"/>
  <c r="M752" i="11"/>
  <c r="K752" i="11"/>
  <c r="AE732" i="11"/>
  <c r="AW752" i="11"/>
  <c r="AX752" i="11" s="1"/>
  <c r="C752" i="11"/>
  <c r="AS752" i="11"/>
  <c r="AS732" i="11"/>
  <c r="AZ752" i="11"/>
  <c r="S752" i="11"/>
  <c r="D752" i="11"/>
  <c r="AY752" i="11"/>
  <c r="BA752" i="11" s="1"/>
  <c r="Y752" i="11"/>
  <c r="T752" i="11"/>
  <c r="P752" i="11"/>
  <c r="Y732" i="11"/>
  <c r="A755" i="11" l="1"/>
  <c r="Q754" i="11"/>
  <c r="O754" i="11"/>
  <c r="H754" i="11"/>
  <c r="AS754" i="11" s="1"/>
  <c r="AR754" i="11" s="1"/>
  <c r="F754" i="11"/>
  <c r="B754" i="11"/>
  <c r="BD754" i="11" s="1"/>
  <c r="R754" i="11"/>
  <c r="N754" i="11"/>
  <c r="L754" i="11"/>
  <c r="I754" i="11"/>
  <c r="G754" i="11"/>
  <c r="AU754" i="11" s="1"/>
  <c r="AV754" i="11" s="1"/>
  <c r="E754" i="11"/>
  <c r="BC754" i="11" s="1"/>
  <c r="AV753" i="11"/>
  <c r="AR752" i="11"/>
  <c r="AR732" i="11"/>
  <c r="AS753" i="11"/>
  <c r="AS733" i="11"/>
  <c r="AY753" i="11"/>
  <c r="BA753" i="11" s="1"/>
  <c r="Y753" i="11"/>
  <c r="T753" i="11"/>
  <c r="P753" i="11"/>
  <c r="Y733" i="11"/>
  <c r="AZ753" i="11"/>
  <c r="S753" i="11"/>
  <c r="D753" i="11"/>
  <c r="BC753" i="11"/>
  <c r="AW753" i="11"/>
  <c r="AX753" i="11" s="1"/>
  <c r="C753" i="11"/>
  <c r="AE753" i="11"/>
  <c r="M753" i="11"/>
  <c r="K753" i="11"/>
  <c r="AE733" i="11"/>
  <c r="R755" i="11" l="1"/>
  <c r="N755" i="11"/>
  <c r="L755" i="11"/>
  <c r="V752" i="11" s="1"/>
  <c r="W752" i="11" s="1"/>
  <c r="U753" i="11" s="1"/>
  <c r="I755" i="11"/>
  <c r="G755" i="11"/>
  <c r="AU755" i="11" s="1"/>
  <c r="E755" i="11"/>
  <c r="A756" i="11"/>
  <c r="X755" i="11"/>
  <c r="Q755" i="11"/>
  <c r="O755" i="11"/>
  <c r="H755" i="11"/>
  <c r="AS755" i="11" s="1"/>
  <c r="AR755" i="11" s="1"/>
  <c r="F755" i="11"/>
  <c r="B755" i="11"/>
  <c r="BD755" i="11" s="1"/>
  <c r="AR753" i="11"/>
  <c r="AR733" i="11"/>
  <c r="AE754" i="11"/>
  <c r="M754" i="11"/>
  <c r="K754" i="11"/>
  <c r="AW754" i="11"/>
  <c r="AX754" i="11" s="1"/>
  <c r="C754" i="11"/>
  <c r="AZ754" i="11"/>
  <c r="S754" i="11"/>
  <c r="D754" i="11"/>
  <c r="AY754" i="11"/>
  <c r="BA754" i="11" s="1"/>
  <c r="Y754" i="11"/>
  <c r="T754" i="11"/>
  <c r="P754" i="11"/>
  <c r="BC755" i="11" l="1"/>
  <c r="C755" i="11"/>
  <c r="AE755" i="11"/>
  <c r="M755" i="11"/>
  <c r="K755" i="11"/>
  <c r="Y755" i="11"/>
  <c r="T755" i="11"/>
  <c r="P755" i="11"/>
  <c r="AZ755" i="11"/>
  <c r="S755" i="11"/>
  <c r="D755" i="11"/>
  <c r="A757" i="11"/>
  <c r="X756" i="11"/>
  <c r="Q756" i="11"/>
  <c r="O756" i="11"/>
  <c r="H756" i="11"/>
  <c r="AS756" i="11" s="1"/>
  <c r="AR756" i="11" s="1"/>
  <c r="F756" i="11"/>
  <c r="B756" i="11"/>
  <c r="BD756" i="11" s="1"/>
  <c r="R756" i="11"/>
  <c r="N756" i="11"/>
  <c r="L756" i="11"/>
  <c r="I756" i="11"/>
  <c r="G756" i="11"/>
  <c r="AU756" i="11" s="1"/>
  <c r="AV756" i="11" s="1"/>
  <c r="E756" i="11"/>
  <c r="BC756" i="11" s="1"/>
  <c r="AV755" i="11"/>
  <c r="AW755" i="11" s="1"/>
  <c r="AX755" i="11" s="1"/>
  <c r="V753" i="11" l="1"/>
  <c r="W753" i="11" s="1"/>
  <c r="U754" i="11" s="1"/>
  <c r="V754" i="11"/>
  <c r="AY755" i="11"/>
  <c r="BA755" i="11" s="1"/>
  <c r="AE756" i="11"/>
  <c r="M756" i="11"/>
  <c r="K756" i="11"/>
  <c r="AW756" i="11"/>
  <c r="AX756" i="11" s="1"/>
  <c r="C756" i="11"/>
  <c r="AZ756" i="11"/>
  <c r="S756" i="11"/>
  <c r="D756" i="11"/>
  <c r="AY756" i="11"/>
  <c r="BA756" i="11" s="1"/>
  <c r="Y756" i="11"/>
  <c r="T756" i="11"/>
  <c r="P756" i="11"/>
  <c r="R757" i="11"/>
  <c r="N757" i="11"/>
  <c r="L757" i="11"/>
  <c r="I757" i="11"/>
  <c r="G757" i="11"/>
  <c r="AU757" i="11" s="1"/>
  <c r="E757" i="11"/>
  <c r="BC757" i="11" s="1"/>
  <c r="A758" i="11"/>
  <c r="X757" i="11"/>
  <c r="Q757" i="11"/>
  <c r="O757" i="11"/>
  <c r="H757" i="11"/>
  <c r="AS757" i="11" s="1"/>
  <c r="AR757" i="11" s="1"/>
  <c r="F757" i="11"/>
  <c r="B757" i="11"/>
  <c r="BD757" i="11" s="1"/>
  <c r="W754" i="11" l="1"/>
  <c r="U755" i="11" s="1"/>
  <c r="W755" i="11" s="1"/>
  <c r="U756" i="11" s="1"/>
  <c r="W756" i="11" s="1"/>
  <c r="U757" i="11" s="1"/>
  <c r="C757" i="11"/>
  <c r="AE757" i="11"/>
  <c r="M757" i="11"/>
  <c r="K757" i="11"/>
  <c r="Y757" i="11"/>
  <c r="T757" i="11"/>
  <c r="P757" i="11"/>
  <c r="AZ757" i="11"/>
  <c r="S757" i="11"/>
  <c r="D757" i="11"/>
  <c r="A759" i="11"/>
  <c r="X758" i="11"/>
  <c r="Q758" i="11"/>
  <c r="O758" i="11"/>
  <c r="H758" i="11"/>
  <c r="AS758" i="11" s="1"/>
  <c r="AR758" i="11" s="1"/>
  <c r="F758" i="11"/>
  <c r="B758" i="11"/>
  <c r="BD758" i="11" s="1"/>
  <c r="R758" i="11"/>
  <c r="N758" i="11"/>
  <c r="L758" i="11"/>
  <c r="I758" i="11"/>
  <c r="G758" i="11"/>
  <c r="AU758" i="11" s="1"/>
  <c r="AV758" i="11" s="1"/>
  <c r="E758" i="11"/>
  <c r="BC758" i="11" s="1"/>
  <c r="AV757" i="11"/>
  <c r="AY757" i="11" s="1"/>
  <c r="BA757" i="11" s="1"/>
  <c r="AE758" i="11" l="1"/>
  <c r="M758" i="11"/>
  <c r="K758" i="11"/>
  <c r="AW758" i="11"/>
  <c r="C758" i="11"/>
  <c r="AZ758" i="11"/>
  <c r="S758" i="11"/>
  <c r="D758" i="11"/>
  <c r="AY758" i="11"/>
  <c r="BA758" i="11" s="1"/>
  <c r="Y758" i="11"/>
  <c r="T758" i="11"/>
  <c r="P758" i="11"/>
  <c r="R759" i="11"/>
  <c r="N759" i="11"/>
  <c r="L759" i="11"/>
  <c r="I759" i="11"/>
  <c r="G759" i="11"/>
  <c r="AU759" i="11" s="1"/>
  <c r="E759" i="11"/>
  <c r="A760" i="11"/>
  <c r="Q759" i="11"/>
  <c r="O759" i="11"/>
  <c r="H759" i="11"/>
  <c r="F759" i="11"/>
  <c r="B759" i="11"/>
  <c r="BD759" i="11" s="1"/>
  <c r="AW757" i="11"/>
  <c r="AX757" i="11" s="1"/>
  <c r="W757" i="11"/>
  <c r="U758" i="11" s="1"/>
  <c r="A761" i="11" l="1"/>
  <c r="X760" i="11"/>
  <c r="Q760" i="11"/>
  <c r="O760" i="11"/>
  <c r="H760" i="11"/>
  <c r="AS760" i="11" s="1"/>
  <c r="AR760" i="11" s="1"/>
  <c r="F760" i="11"/>
  <c r="B760" i="11"/>
  <c r="BD760" i="11" s="1"/>
  <c r="R760" i="11"/>
  <c r="N760" i="11"/>
  <c r="L760" i="11"/>
  <c r="I760" i="11"/>
  <c r="G760" i="11"/>
  <c r="AU760" i="11" s="1"/>
  <c r="AV760" i="11" s="1"/>
  <c r="E760" i="11"/>
  <c r="BC760" i="11" s="1"/>
  <c r="AV759" i="11"/>
  <c r="AW759" i="11" s="1"/>
  <c r="W758" i="11"/>
  <c r="U759" i="11" s="1"/>
  <c r="AY759" i="11"/>
  <c r="BA759" i="11" s="1"/>
  <c r="T759" i="11"/>
  <c r="P759" i="11"/>
  <c r="AZ759" i="11"/>
  <c r="S759" i="11"/>
  <c r="D759" i="11"/>
  <c r="BC759" i="11"/>
  <c r="C759" i="11"/>
  <c r="M759" i="11"/>
  <c r="K759" i="11"/>
  <c r="AX758" i="11"/>
  <c r="AX759" i="11" l="1"/>
  <c r="W759" i="11"/>
  <c r="U760" i="11" s="1"/>
  <c r="AE760" i="11"/>
  <c r="M760" i="11"/>
  <c r="K760" i="11"/>
  <c r="AW760" i="11"/>
  <c r="C760" i="11"/>
  <c r="AZ760" i="11"/>
  <c r="S760" i="11"/>
  <c r="D760" i="11"/>
  <c r="AY760" i="11"/>
  <c r="BA760" i="11" s="1"/>
  <c r="Y760" i="11"/>
  <c r="T760" i="11"/>
  <c r="P760" i="11"/>
  <c r="R761" i="11"/>
  <c r="N761" i="11"/>
  <c r="L761" i="11"/>
  <c r="I761" i="11"/>
  <c r="G761" i="11"/>
  <c r="AU761" i="11" s="1"/>
  <c r="AV761" i="11" s="1"/>
  <c r="E761" i="11"/>
  <c r="A762" i="11"/>
  <c r="X761" i="11"/>
  <c r="Q761" i="11"/>
  <c r="O761" i="11"/>
  <c r="H761" i="11"/>
  <c r="F761" i="11"/>
  <c r="B761" i="11"/>
  <c r="BD761" i="11" s="1"/>
  <c r="X759" i="11"/>
  <c r="AS761" i="11" l="1"/>
  <c r="AS759" i="11"/>
  <c r="BC761" i="11"/>
  <c r="AW761" i="11"/>
  <c r="C761" i="11"/>
  <c r="AE761" i="11"/>
  <c r="M761" i="11"/>
  <c r="K761" i="11"/>
  <c r="AE759" i="11"/>
  <c r="AX760" i="11"/>
  <c r="W760" i="11"/>
  <c r="U761" i="11" s="1"/>
  <c r="AY761" i="11"/>
  <c r="BA761" i="11" s="1"/>
  <c r="Y761" i="11"/>
  <c r="T761" i="11"/>
  <c r="P761" i="11"/>
  <c r="Y759" i="11"/>
  <c r="AZ761" i="11"/>
  <c r="S761" i="11"/>
  <c r="D761" i="11"/>
  <c r="A763" i="11"/>
  <c r="X762" i="11"/>
  <c r="Q762" i="11"/>
  <c r="O762" i="11"/>
  <c r="H762" i="11"/>
  <c r="AS762" i="11" s="1"/>
  <c r="AR762" i="11" s="1"/>
  <c r="F762" i="11"/>
  <c r="B762" i="11"/>
  <c r="BD762" i="11" s="1"/>
  <c r="R762" i="11"/>
  <c r="N762" i="11"/>
  <c r="L762" i="11"/>
  <c r="I762" i="11"/>
  <c r="G762" i="11"/>
  <c r="AU762" i="11" s="1"/>
  <c r="AV762" i="11" s="1"/>
  <c r="E762" i="11"/>
  <c r="BC762" i="11" s="1"/>
  <c r="AE762" i="11" l="1"/>
  <c r="M762" i="11"/>
  <c r="K762" i="11"/>
  <c r="AW762" i="11"/>
  <c r="C762" i="11"/>
  <c r="AZ762" i="11"/>
  <c r="S762" i="11"/>
  <c r="D762" i="11"/>
  <c r="AY762" i="11"/>
  <c r="BA762" i="11" s="1"/>
  <c r="Y762" i="11"/>
  <c r="T762" i="11"/>
  <c r="P762" i="11"/>
  <c r="R763" i="11"/>
  <c r="N763" i="11"/>
  <c r="L763" i="11"/>
  <c r="I763" i="11"/>
  <c r="G763" i="11"/>
  <c r="AU763" i="11" s="1"/>
  <c r="AV763" i="11" s="1"/>
  <c r="E763" i="11"/>
  <c r="A764" i="11"/>
  <c r="X763" i="11"/>
  <c r="Q763" i="11"/>
  <c r="O763" i="11"/>
  <c r="H763" i="11"/>
  <c r="AS763" i="11" s="1"/>
  <c r="AR763" i="11" s="1"/>
  <c r="F763" i="11"/>
  <c r="B763" i="11"/>
  <c r="BD763" i="11" s="1"/>
  <c r="AX761" i="11"/>
  <c r="W761" i="11"/>
  <c r="U762" i="11" s="1"/>
  <c r="W762" i="11" s="1"/>
  <c r="U763" i="11" s="1"/>
  <c r="AR761" i="11"/>
  <c r="AR759" i="11"/>
  <c r="BC763" i="11" l="1"/>
  <c r="AW763" i="11"/>
  <c r="C763" i="11"/>
  <c r="AE763" i="11"/>
  <c r="M763" i="11"/>
  <c r="K763" i="11"/>
  <c r="AX762" i="11"/>
  <c r="AY763" i="11"/>
  <c r="BA763" i="11" s="1"/>
  <c r="Y763" i="11"/>
  <c r="T763" i="11"/>
  <c r="W763" i="11" s="1"/>
  <c r="U764" i="11" s="1"/>
  <c r="P763" i="11"/>
  <c r="AZ763" i="11"/>
  <c r="S763" i="11"/>
  <c r="D763" i="11"/>
  <c r="A765" i="11"/>
  <c r="X764" i="11"/>
  <c r="Q764" i="11"/>
  <c r="O764" i="11"/>
  <c r="H764" i="11"/>
  <c r="AS764" i="11" s="1"/>
  <c r="AR764" i="11" s="1"/>
  <c r="F764" i="11"/>
  <c r="B764" i="11"/>
  <c r="BD764" i="11" s="1"/>
  <c r="R764" i="11"/>
  <c r="N764" i="11"/>
  <c r="L764" i="11"/>
  <c r="I764" i="11"/>
  <c r="G764" i="11"/>
  <c r="AU764" i="11" s="1"/>
  <c r="AV764" i="11" s="1"/>
  <c r="E764" i="11"/>
  <c r="BC764" i="11" s="1"/>
  <c r="AE764" i="11" l="1"/>
  <c r="M764" i="11"/>
  <c r="K764" i="11"/>
  <c r="AW764" i="11"/>
  <c r="C764" i="11"/>
  <c r="AZ764" i="11"/>
  <c r="S764" i="11"/>
  <c r="D764" i="11"/>
  <c r="AY764" i="11"/>
  <c r="BA764" i="11" s="1"/>
  <c r="Y764" i="11"/>
  <c r="T764" i="11"/>
  <c r="W764" i="11" s="1"/>
  <c r="U765" i="11" s="1"/>
  <c r="P764" i="11"/>
  <c r="R765" i="11"/>
  <c r="N765" i="11"/>
  <c r="L765" i="11"/>
  <c r="I765" i="11"/>
  <c r="G765" i="11"/>
  <c r="AU765" i="11" s="1"/>
  <c r="AV765" i="11" s="1"/>
  <c r="E765" i="11"/>
  <c r="A766" i="11"/>
  <c r="X765" i="11"/>
  <c r="Q765" i="11"/>
  <c r="O765" i="11"/>
  <c r="H765" i="11"/>
  <c r="AS765" i="11" s="1"/>
  <c r="AR765" i="11" s="1"/>
  <c r="F765" i="11"/>
  <c r="B765" i="11"/>
  <c r="BD765" i="11" s="1"/>
  <c r="AX763" i="11"/>
  <c r="AY765" i="11" l="1"/>
  <c r="BA765" i="11" s="1"/>
  <c r="Y765" i="11"/>
  <c r="T765" i="11"/>
  <c r="W765" i="11" s="1"/>
  <c r="U766" i="11" s="1"/>
  <c r="P765" i="11"/>
  <c r="AZ765" i="11"/>
  <c r="S765" i="11"/>
  <c r="D765" i="11"/>
  <c r="A767" i="11"/>
  <c r="X766" i="11"/>
  <c r="Q766" i="11"/>
  <c r="O766" i="11"/>
  <c r="H766" i="11"/>
  <c r="AS766" i="11" s="1"/>
  <c r="AR766" i="11" s="1"/>
  <c r="F766" i="11"/>
  <c r="B766" i="11"/>
  <c r="BD766" i="11" s="1"/>
  <c r="R766" i="11"/>
  <c r="N766" i="11"/>
  <c r="L766" i="11"/>
  <c r="I766" i="11"/>
  <c r="G766" i="11"/>
  <c r="AU766" i="11" s="1"/>
  <c r="AV766" i="11" s="1"/>
  <c r="E766" i="11"/>
  <c r="BC766" i="11" s="1"/>
  <c r="BC765" i="11"/>
  <c r="AW765" i="11"/>
  <c r="C765" i="11"/>
  <c r="AE765" i="11"/>
  <c r="M765" i="11"/>
  <c r="K765" i="11"/>
  <c r="AX764" i="11"/>
  <c r="AX765" i="11" l="1"/>
  <c r="AE766" i="11"/>
  <c r="M766" i="11"/>
  <c r="K766" i="11"/>
  <c r="AW766" i="11"/>
  <c r="AX766" i="11" s="1"/>
  <c r="C766" i="11"/>
  <c r="AZ766" i="11"/>
  <c r="S766" i="11"/>
  <c r="D766" i="11"/>
  <c r="AY766" i="11"/>
  <c r="BA766" i="11" s="1"/>
  <c r="Y766" i="11"/>
  <c r="T766" i="11"/>
  <c r="W766" i="11" s="1"/>
  <c r="U767" i="11" s="1"/>
  <c r="P766" i="11"/>
  <c r="R767" i="11"/>
  <c r="N767" i="11"/>
  <c r="L767" i="11"/>
  <c r="I767" i="11"/>
  <c r="G767" i="11"/>
  <c r="AU767" i="11" s="1"/>
  <c r="E767" i="11"/>
  <c r="BC767" i="11" s="1"/>
  <c r="A768" i="11"/>
  <c r="X767" i="11"/>
  <c r="Q767" i="11"/>
  <c r="O767" i="11"/>
  <c r="H767" i="11"/>
  <c r="AS767" i="11" s="1"/>
  <c r="AR767" i="11" s="1"/>
  <c r="F767" i="11"/>
  <c r="B767" i="11"/>
  <c r="BD767" i="11" s="1"/>
  <c r="C767" i="11" l="1"/>
  <c r="AE767" i="11"/>
  <c r="M767" i="11"/>
  <c r="K767" i="11"/>
  <c r="Y767" i="11"/>
  <c r="T767" i="11"/>
  <c r="W767" i="11" s="1"/>
  <c r="U768" i="11" s="1"/>
  <c r="P767" i="11"/>
  <c r="AZ767" i="11"/>
  <c r="S767" i="11"/>
  <c r="D767" i="11"/>
  <c r="A769" i="11"/>
  <c r="X768" i="11"/>
  <c r="Q768" i="11"/>
  <c r="O768" i="11"/>
  <c r="H768" i="11"/>
  <c r="AS768" i="11" s="1"/>
  <c r="AR768" i="11" s="1"/>
  <c r="F768" i="11"/>
  <c r="B768" i="11"/>
  <c r="BD768" i="11" s="1"/>
  <c r="R768" i="11"/>
  <c r="N768" i="11"/>
  <c r="L768" i="11"/>
  <c r="I768" i="11"/>
  <c r="G768" i="11"/>
  <c r="AU768" i="11" s="1"/>
  <c r="AV768" i="11" s="1"/>
  <c r="E768" i="11"/>
  <c r="BC768" i="11" s="1"/>
  <c r="AV767" i="11"/>
  <c r="AY767" i="11" s="1"/>
  <c r="BA767" i="11" s="1"/>
  <c r="AE768" i="11" l="1"/>
  <c r="AW768" i="11"/>
  <c r="M768" i="11"/>
  <c r="K768" i="11"/>
  <c r="C768" i="11"/>
  <c r="AZ768" i="11"/>
  <c r="S768" i="11"/>
  <c r="D768" i="11"/>
  <c r="AY768" i="11"/>
  <c r="BA768" i="11" s="1"/>
  <c r="Y768" i="11"/>
  <c r="T768" i="11"/>
  <c r="W768" i="11" s="1"/>
  <c r="U769" i="11" s="1"/>
  <c r="P768" i="11"/>
  <c r="R769" i="11"/>
  <c r="N769" i="11"/>
  <c r="L769" i="11"/>
  <c r="I769" i="11"/>
  <c r="G769" i="11"/>
  <c r="AU769" i="11" s="1"/>
  <c r="AV769" i="11" s="1"/>
  <c r="E769" i="11"/>
  <c r="O769" i="11"/>
  <c r="F769" i="11"/>
  <c r="B769" i="11"/>
  <c r="BD769" i="11" s="1"/>
  <c r="A770" i="11"/>
  <c r="Q769" i="11"/>
  <c r="H769" i="11"/>
  <c r="AW767" i="11"/>
  <c r="AX767" i="11" s="1"/>
  <c r="AY769" i="11" l="1"/>
  <c r="BA769" i="11" s="1"/>
  <c r="T769" i="11"/>
  <c r="W769" i="11" s="1"/>
  <c r="U770" i="11" s="1"/>
  <c r="P769" i="11"/>
  <c r="S769" i="11"/>
  <c r="AZ769" i="11"/>
  <c r="D769" i="11"/>
  <c r="A771" i="11"/>
  <c r="Q770" i="11"/>
  <c r="O770" i="11"/>
  <c r="H770" i="11"/>
  <c r="AS770" i="11" s="1"/>
  <c r="AR770" i="11" s="1"/>
  <c r="F770" i="11"/>
  <c r="B770" i="11"/>
  <c r="BD770" i="11" s="1"/>
  <c r="L770" i="11"/>
  <c r="G770" i="11"/>
  <c r="AU770" i="11" s="1"/>
  <c r="R770" i="11"/>
  <c r="N770" i="11"/>
  <c r="I770" i="11"/>
  <c r="E770" i="11"/>
  <c r="BC770" i="11" s="1"/>
  <c r="BC769" i="11"/>
  <c r="AW769" i="11"/>
  <c r="C769" i="11"/>
  <c r="K769" i="11"/>
  <c r="M769" i="11"/>
  <c r="AX768" i="11"/>
  <c r="AE770" i="11" l="1"/>
  <c r="M770" i="11"/>
  <c r="K770" i="11"/>
  <c r="C770" i="11"/>
  <c r="R771" i="11"/>
  <c r="N771" i="11"/>
  <c r="L771" i="11"/>
  <c r="I771" i="11"/>
  <c r="G771" i="11"/>
  <c r="AU771" i="11" s="1"/>
  <c r="E771" i="11"/>
  <c r="A772" i="11"/>
  <c r="Q771" i="11"/>
  <c r="H771" i="11"/>
  <c r="X769" i="11"/>
  <c r="X771" i="11"/>
  <c r="O771" i="11"/>
  <c r="F771" i="11"/>
  <c r="B771" i="11"/>
  <c r="BD771" i="11" s="1"/>
  <c r="AX769" i="11"/>
  <c r="AV770" i="11"/>
  <c r="AW770" i="11" s="1"/>
  <c r="AZ770" i="11"/>
  <c r="S770" i="11"/>
  <c r="D770" i="11"/>
  <c r="AY770" i="11"/>
  <c r="BA770" i="11" s="1"/>
  <c r="Y770" i="11"/>
  <c r="T770" i="11"/>
  <c r="P770" i="11"/>
  <c r="AX770" i="11" l="1"/>
  <c r="Y771" i="11"/>
  <c r="T771" i="11"/>
  <c r="P771" i="11"/>
  <c r="Y769" i="11"/>
  <c r="AZ771" i="11"/>
  <c r="D771" i="11"/>
  <c r="S771" i="11"/>
  <c r="BC771" i="11"/>
  <c r="C771" i="11"/>
  <c r="AE771" i="11"/>
  <c r="M771" i="11"/>
  <c r="K771" i="11"/>
  <c r="AE769" i="11"/>
  <c r="AS769" i="11"/>
  <c r="AS771" i="11"/>
  <c r="A773" i="11"/>
  <c r="X772" i="11"/>
  <c r="Q772" i="11"/>
  <c r="O772" i="11"/>
  <c r="H772" i="11"/>
  <c r="AS772" i="11" s="1"/>
  <c r="AR772" i="11" s="1"/>
  <c r="F772" i="11"/>
  <c r="B772" i="11"/>
  <c r="BD772" i="11" s="1"/>
  <c r="R772" i="11"/>
  <c r="N772" i="11"/>
  <c r="I772" i="11"/>
  <c r="E772" i="11"/>
  <c r="BC772" i="11" s="1"/>
  <c r="L772" i="11"/>
  <c r="G772" i="11"/>
  <c r="AU772" i="11" s="1"/>
  <c r="AV772" i="11" s="1"/>
  <c r="AV771" i="11"/>
  <c r="AW771" i="11" s="1"/>
  <c r="AX771" i="11" l="1"/>
  <c r="AE772" i="11"/>
  <c r="M772" i="11"/>
  <c r="K772" i="11"/>
  <c r="AW772" i="11"/>
  <c r="C772" i="11"/>
  <c r="AR771" i="11"/>
  <c r="AR769" i="11"/>
  <c r="AY771" i="11"/>
  <c r="BA771" i="11" s="1"/>
  <c r="AZ772" i="11"/>
  <c r="S772" i="11"/>
  <c r="D772" i="11"/>
  <c r="AY772" i="11"/>
  <c r="BA772" i="11" s="1"/>
  <c r="Y772" i="11"/>
  <c r="T772" i="11"/>
  <c r="P772" i="11"/>
  <c r="R773" i="11"/>
  <c r="N773" i="11"/>
  <c r="L773" i="11"/>
  <c r="V770" i="11" s="1"/>
  <c r="W770" i="11" s="1"/>
  <c r="U771" i="11" s="1"/>
  <c r="W771" i="11" s="1"/>
  <c r="U772" i="11" s="1"/>
  <c r="W772" i="11" s="1"/>
  <c r="U773" i="11" s="1"/>
  <c r="I773" i="11"/>
  <c r="G773" i="11"/>
  <c r="AU773" i="11" s="1"/>
  <c r="E773" i="11"/>
  <c r="X773" i="11"/>
  <c r="O773" i="11"/>
  <c r="F773" i="11"/>
  <c r="B773" i="11"/>
  <c r="BD773" i="11" s="1"/>
  <c r="A774" i="11"/>
  <c r="Q773" i="11"/>
  <c r="H773" i="11"/>
  <c r="AS773" i="11" s="1"/>
  <c r="AR773" i="11" s="1"/>
  <c r="AX772" i="11" l="1"/>
  <c r="A775" i="11"/>
  <c r="X774" i="11"/>
  <c r="Q774" i="11"/>
  <c r="O774" i="11"/>
  <c r="H774" i="11"/>
  <c r="AS774" i="11" s="1"/>
  <c r="AR774" i="11" s="1"/>
  <c r="F774" i="11"/>
  <c r="B774" i="11"/>
  <c r="BD774" i="11" s="1"/>
  <c r="L774" i="11"/>
  <c r="G774" i="11"/>
  <c r="AU774" i="11" s="1"/>
  <c r="R774" i="11"/>
  <c r="N774" i="11"/>
  <c r="I774" i="11"/>
  <c r="E774" i="11"/>
  <c r="BC774" i="11" s="1"/>
  <c r="AV773" i="11"/>
  <c r="AY773" i="11" s="1"/>
  <c r="BA773" i="11" s="1"/>
  <c r="Y773" i="11"/>
  <c r="T773" i="11"/>
  <c r="W773" i="11" s="1"/>
  <c r="U774" i="11" s="1"/>
  <c r="P773" i="11"/>
  <c r="S773" i="11"/>
  <c r="AZ773" i="11"/>
  <c r="D773" i="11"/>
  <c r="BC773" i="11"/>
  <c r="C773" i="11"/>
  <c r="K773" i="11"/>
  <c r="AE773" i="11"/>
  <c r="M773" i="11"/>
  <c r="AW773" i="11" l="1"/>
  <c r="AX773" i="11" s="1"/>
  <c r="AE774" i="11"/>
  <c r="M774" i="11"/>
  <c r="K774" i="11"/>
  <c r="C774" i="11"/>
  <c r="AV774" i="11"/>
  <c r="AW774" i="11" s="1"/>
  <c r="AZ774" i="11"/>
  <c r="S774" i="11"/>
  <c r="D774" i="11"/>
  <c r="AY774" i="11"/>
  <c r="BA774" i="11" s="1"/>
  <c r="Y774" i="11"/>
  <c r="T774" i="11"/>
  <c r="W774" i="11" s="1"/>
  <c r="U775" i="11" s="1"/>
  <c r="P774" i="11"/>
  <c r="R775" i="11"/>
  <c r="N775" i="11"/>
  <c r="L775" i="11"/>
  <c r="I775" i="11"/>
  <c r="G775" i="11"/>
  <c r="AU775" i="11" s="1"/>
  <c r="E775" i="11"/>
  <c r="A776" i="11"/>
  <c r="Q775" i="11"/>
  <c r="H775" i="11"/>
  <c r="AS775" i="11" s="1"/>
  <c r="AR775" i="11" s="1"/>
  <c r="X775" i="11"/>
  <c r="O775" i="11"/>
  <c r="F775" i="11"/>
  <c r="B775" i="11"/>
  <c r="BD775" i="11" s="1"/>
  <c r="AV775" i="11" l="1"/>
  <c r="AX774" i="11"/>
  <c r="A777" i="11"/>
  <c r="X776" i="11"/>
  <c r="Q776" i="11"/>
  <c r="O776" i="11"/>
  <c r="H776" i="11"/>
  <c r="AS776" i="11" s="1"/>
  <c r="AR776" i="11" s="1"/>
  <c r="F776" i="11"/>
  <c r="B776" i="11"/>
  <c r="BD776" i="11" s="1"/>
  <c r="R776" i="11"/>
  <c r="N776" i="11"/>
  <c r="I776" i="11"/>
  <c r="E776" i="11"/>
  <c r="BC776" i="11" s="1"/>
  <c r="L776" i="11"/>
  <c r="G776" i="11"/>
  <c r="AU776" i="11" s="1"/>
  <c r="AY775" i="11"/>
  <c r="BA775" i="11" s="1"/>
  <c r="Y775" i="11"/>
  <c r="T775" i="11"/>
  <c r="W775" i="11" s="1"/>
  <c r="U776" i="11" s="1"/>
  <c r="P775" i="11"/>
  <c r="AZ775" i="11"/>
  <c r="D775" i="11"/>
  <c r="S775" i="11"/>
  <c r="BC775" i="11"/>
  <c r="AW775" i="11"/>
  <c r="AX775" i="11" s="1"/>
  <c r="C775" i="11"/>
  <c r="AE775" i="11"/>
  <c r="M775" i="11"/>
  <c r="K775" i="11"/>
  <c r="AV776" i="11" l="1"/>
  <c r="AZ776" i="11"/>
  <c r="S776" i="11"/>
  <c r="D776" i="11"/>
  <c r="AY776" i="11"/>
  <c r="BA776" i="11" s="1"/>
  <c r="Y776" i="11"/>
  <c r="T776" i="11"/>
  <c r="W776" i="11" s="1"/>
  <c r="U777" i="11" s="1"/>
  <c r="P776" i="11"/>
  <c r="R777" i="11"/>
  <c r="N777" i="11"/>
  <c r="L777" i="11"/>
  <c r="I777" i="11"/>
  <c r="G777" i="11"/>
  <c r="AU777" i="11" s="1"/>
  <c r="E777" i="11"/>
  <c r="X777" i="11"/>
  <c r="O777" i="11"/>
  <c r="F777" i="11"/>
  <c r="B777" i="11"/>
  <c r="BD777" i="11" s="1"/>
  <c r="A778" i="11"/>
  <c r="Q777" i="11"/>
  <c r="H777" i="11"/>
  <c r="AS777" i="11" s="1"/>
  <c r="AR777" i="11" s="1"/>
  <c r="AE776" i="11"/>
  <c r="M776" i="11"/>
  <c r="K776" i="11"/>
  <c r="AW776" i="11"/>
  <c r="AX776" i="11" s="1"/>
  <c r="C776" i="11"/>
  <c r="A779" i="11" l="1"/>
  <c r="X778" i="11"/>
  <c r="Q778" i="11"/>
  <c r="O778" i="11"/>
  <c r="H778" i="11"/>
  <c r="AS778" i="11" s="1"/>
  <c r="AR778" i="11" s="1"/>
  <c r="F778" i="11"/>
  <c r="B778" i="11"/>
  <c r="BD778" i="11" s="1"/>
  <c r="L778" i="11"/>
  <c r="G778" i="11"/>
  <c r="AU778" i="11" s="1"/>
  <c r="AV778" i="11" s="1"/>
  <c r="R778" i="11"/>
  <c r="N778" i="11"/>
  <c r="I778" i="11"/>
  <c r="E778" i="11"/>
  <c r="BC778" i="11" s="1"/>
  <c r="AV777" i="11"/>
  <c r="AY777" i="11"/>
  <c r="BA777" i="11" s="1"/>
  <c r="Y777" i="11"/>
  <c r="T777" i="11"/>
  <c r="W777" i="11" s="1"/>
  <c r="U778" i="11" s="1"/>
  <c r="P777" i="11"/>
  <c r="S777" i="11"/>
  <c r="AZ777" i="11"/>
  <c r="D777" i="11"/>
  <c r="BC777" i="11"/>
  <c r="AW777" i="11"/>
  <c r="AX777" i="11" s="1"/>
  <c r="C777" i="11"/>
  <c r="K777" i="11"/>
  <c r="AE777" i="11"/>
  <c r="M777" i="11"/>
  <c r="AZ778" i="11" l="1"/>
  <c r="S778" i="11"/>
  <c r="D778" i="11"/>
  <c r="AY778" i="11"/>
  <c r="BA778" i="11" s="1"/>
  <c r="Y778" i="11"/>
  <c r="T778" i="11"/>
  <c r="W778" i="11" s="1"/>
  <c r="U779" i="11" s="1"/>
  <c r="P778" i="11"/>
  <c r="R779" i="11"/>
  <c r="N779" i="11"/>
  <c r="L779" i="11"/>
  <c r="I779" i="11"/>
  <c r="G779" i="11"/>
  <c r="AU779" i="11" s="1"/>
  <c r="E779" i="11"/>
  <c r="A780" i="11"/>
  <c r="Q779" i="11"/>
  <c r="H779" i="11"/>
  <c r="O779" i="11"/>
  <c r="F779" i="11"/>
  <c r="B779" i="11"/>
  <c r="BD779" i="11" s="1"/>
  <c r="AE778" i="11"/>
  <c r="M778" i="11"/>
  <c r="K778" i="11"/>
  <c r="C778" i="11"/>
  <c r="AW778" i="11"/>
  <c r="AX778" i="11" s="1"/>
  <c r="A781" i="11" l="1"/>
  <c r="X780" i="11"/>
  <c r="Q780" i="11"/>
  <c r="O780" i="11"/>
  <c r="H780" i="11"/>
  <c r="AS780" i="11" s="1"/>
  <c r="AR780" i="11" s="1"/>
  <c r="F780" i="11"/>
  <c r="B780" i="11"/>
  <c r="BD780" i="11" s="1"/>
  <c r="R780" i="11"/>
  <c r="N780" i="11"/>
  <c r="I780" i="11"/>
  <c r="E780" i="11"/>
  <c r="BC780" i="11" s="1"/>
  <c r="L780" i="11"/>
  <c r="G780" i="11"/>
  <c r="AU780" i="11" s="1"/>
  <c r="AV780" i="11" s="1"/>
  <c r="AV779" i="11"/>
  <c r="AY779" i="11"/>
  <c r="BA779" i="11" s="1"/>
  <c r="T779" i="11"/>
  <c r="W779" i="11" s="1"/>
  <c r="U780" i="11" s="1"/>
  <c r="P779" i="11"/>
  <c r="AZ779" i="11"/>
  <c r="D779" i="11"/>
  <c r="S779" i="11"/>
  <c r="BC779" i="11"/>
  <c r="AW779" i="11"/>
  <c r="AX779" i="11" s="1"/>
  <c r="C779" i="11"/>
  <c r="M779" i="11"/>
  <c r="K779" i="11"/>
  <c r="AZ780" i="11" l="1"/>
  <c r="S780" i="11"/>
  <c r="D780" i="11"/>
  <c r="AY780" i="11"/>
  <c r="BA780" i="11" s="1"/>
  <c r="Y780" i="11"/>
  <c r="T780" i="11"/>
  <c r="W780" i="11" s="1"/>
  <c r="U781" i="11" s="1"/>
  <c r="P780" i="11"/>
  <c r="R781" i="11"/>
  <c r="N781" i="11"/>
  <c r="L781" i="11"/>
  <c r="I781" i="11"/>
  <c r="G781" i="11"/>
  <c r="AU781" i="11" s="1"/>
  <c r="E781" i="11"/>
  <c r="X781" i="11"/>
  <c r="O781" i="11"/>
  <c r="F781" i="11"/>
  <c r="B781" i="11"/>
  <c r="BD781" i="11" s="1"/>
  <c r="A782" i="11"/>
  <c r="Q781" i="11"/>
  <c r="H781" i="11"/>
  <c r="X779" i="11"/>
  <c r="AE780" i="11"/>
  <c r="M780" i="11"/>
  <c r="K780" i="11"/>
  <c r="AW780" i="11"/>
  <c r="AX780" i="11" s="1"/>
  <c r="C780" i="11"/>
  <c r="Y781" i="11" l="1"/>
  <c r="T781" i="11"/>
  <c r="W781" i="11" s="1"/>
  <c r="U782" i="11" s="1"/>
  <c r="P781" i="11"/>
  <c r="Y779" i="11"/>
  <c r="S781" i="11"/>
  <c r="AZ781" i="11"/>
  <c r="D781" i="11"/>
  <c r="BC781" i="11"/>
  <c r="C781" i="11"/>
  <c r="K781" i="11"/>
  <c r="AE779" i="11"/>
  <c r="AE781" i="11"/>
  <c r="M781" i="11"/>
  <c r="AS781" i="11"/>
  <c r="AS779" i="11"/>
  <c r="A783" i="11"/>
  <c r="X782" i="11"/>
  <c r="Q782" i="11"/>
  <c r="O782" i="11"/>
  <c r="H782" i="11"/>
  <c r="AS782" i="11" s="1"/>
  <c r="AR782" i="11" s="1"/>
  <c r="F782" i="11"/>
  <c r="B782" i="11"/>
  <c r="BD782" i="11" s="1"/>
  <c r="L782" i="11"/>
  <c r="G782" i="11"/>
  <c r="AU782" i="11" s="1"/>
  <c r="R782" i="11"/>
  <c r="N782" i="11"/>
  <c r="I782" i="11"/>
  <c r="E782" i="11"/>
  <c r="BC782" i="11" s="1"/>
  <c r="AV781" i="11"/>
  <c r="AW781" i="11" s="1"/>
  <c r="AX781" i="11" s="1"/>
  <c r="AE782" i="11" l="1"/>
  <c r="M782" i="11"/>
  <c r="K782" i="11"/>
  <c r="C782" i="11"/>
  <c r="AY781" i="11"/>
  <c r="BA781" i="11" s="1"/>
  <c r="AV782" i="11"/>
  <c r="AW782" i="11" s="1"/>
  <c r="AX782" i="11" s="1"/>
  <c r="AZ782" i="11"/>
  <c r="S782" i="11"/>
  <c r="D782" i="11"/>
  <c r="AY782" i="11"/>
  <c r="BA782" i="11" s="1"/>
  <c r="Y782" i="11"/>
  <c r="T782" i="11"/>
  <c r="W782" i="11" s="1"/>
  <c r="U783" i="11" s="1"/>
  <c r="P782" i="11"/>
  <c r="R783" i="11"/>
  <c r="N783" i="11"/>
  <c r="L783" i="11"/>
  <c r="I783" i="11"/>
  <c r="G783" i="11"/>
  <c r="AU783" i="11" s="1"/>
  <c r="E783" i="11"/>
  <c r="A784" i="11"/>
  <c r="Q783" i="11"/>
  <c r="H783" i="11"/>
  <c r="AS783" i="11" s="1"/>
  <c r="AR783" i="11" s="1"/>
  <c r="X783" i="11"/>
  <c r="O783" i="11"/>
  <c r="F783" i="11"/>
  <c r="B783" i="11"/>
  <c r="BD783" i="11" s="1"/>
  <c r="AR781" i="11"/>
  <c r="AR779" i="11"/>
  <c r="A785" i="11" l="1"/>
  <c r="X784" i="11"/>
  <c r="Q784" i="11"/>
  <c r="O784" i="11"/>
  <c r="H784" i="11"/>
  <c r="AS784" i="11" s="1"/>
  <c r="AR784" i="11" s="1"/>
  <c r="F784" i="11"/>
  <c r="B784" i="11"/>
  <c r="BD784" i="11" s="1"/>
  <c r="R784" i="11"/>
  <c r="N784" i="11"/>
  <c r="I784" i="11"/>
  <c r="E784" i="11"/>
  <c r="BC784" i="11" s="1"/>
  <c r="L784" i="11"/>
  <c r="G784" i="11"/>
  <c r="AU784" i="11" s="1"/>
  <c r="AV784" i="11" s="1"/>
  <c r="AV783" i="11"/>
  <c r="AY783" i="11"/>
  <c r="BA783" i="11" s="1"/>
  <c r="Y783" i="11"/>
  <c r="T783" i="11"/>
  <c r="W783" i="11" s="1"/>
  <c r="U784" i="11" s="1"/>
  <c r="P783" i="11"/>
  <c r="AZ783" i="11"/>
  <c r="D783" i="11"/>
  <c r="S783" i="11"/>
  <c r="BC783" i="11"/>
  <c r="AW783" i="11"/>
  <c r="AX783" i="11" s="1"/>
  <c r="C783" i="11"/>
  <c r="AE783" i="11"/>
  <c r="M783" i="11"/>
  <c r="K783" i="11"/>
  <c r="AZ784" i="11" l="1"/>
  <c r="S784" i="11"/>
  <c r="D784" i="11"/>
  <c r="AY784" i="11"/>
  <c r="BA784" i="11" s="1"/>
  <c r="Y784" i="11"/>
  <c r="T784" i="11"/>
  <c r="W784" i="11" s="1"/>
  <c r="U785" i="11" s="1"/>
  <c r="P784" i="11"/>
  <c r="R785" i="11"/>
  <c r="N785" i="11"/>
  <c r="L785" i="11"/>
  <c r="I785" i="11"/>
  <c r="G785" i="11"/>
  <c r="AU785" i="11" s="1"/>
  <c r="E785" i="11"/>
  <c r="X785" i="11"/>
  <c r="O785" i="11"/>
  <c r="F785" i="11"/>
  <c r="B785" i="11"/>
  <c r="BD785" i="11" s="1"/>
  <c r="A786" i="11"/>
  <c r="Q785" i="11"/>
  <c r="H785" i="11"/>
  <c r="AS785" i="11" s="1"/>
  <c r="AR785" i="11" s="1"/>
  <c r="AE784" i="11"/>
  <c r="M784" i="11"/>
  <c r="K784" i="11"/>
  <c r="AW784" i="11"/>
  <c r="AX784" i="11" s="1"/>
  <c r="C784" i="11"/>
  <c r="A787" i="11" l="1"/>
  <c r="X786" i="11"/>
  <c r="Q786" i="11"/>
  <c r="O786" i="11"/>
  <c r="H786" i="11"/>
  <c r="AS786" i="11" s="1"/>
  <c r="AR786" i="11" s="1"/>
  <c r="F786" i="11"/>
  <c r="B786" i="11"/>
  <c r="BD786" i="11" s="1"/>
  <c r="L786" i="11"/>
  <c r="G786" i="11"/>
  <c r="AU786" i="11" s="1"/>
  <c r="AV786" i="11" s="1"/>
  <c r="R786" i="11"/>
  <c r="N786" i="11"/>
  <c r="I786" i="11"/>
  <c r="E786" i="11"/>
  <c r="BC786" i="11" s="1"/>
  <c r="AV785" i="11"/>
  <c r="AY785" i="11"/>
  <c r="BA785" i="11" s="1"/>
  <c r="Y785" i="11"/>
  <c r="T785" i="11"/>
  <c r="W785" i="11" s="1"/>
  <c r="U786" i="11" s="1"/>
  <c r="P785" i="11"/>
  <c r="S785" i="11"/>
  <c r="AZ785" i="11"/>
  <c r="D785" i="11"/>
  <c r="BC785" i="11"/>
  <c r="AW785" i="11"/>
  <c r="AX785" i="11" s="1"/>
  <c r="C785" i="11"/>
  <c r="K785" i="11"/>
  <c r="AE785" i="11"/>
  <c r="M785" i="11"/>
  <c r="AZ786" i="11" l="1"/>
  <c r="S786" i="11"/>
  <c r="D786" i="11"/>
  <c r="AY786" i="11"/>
  <c r="BA786" i="11" s="1"/>
  <c r="Y786" i="11"/>
  <c r="T786" i="11"/>
  <c r="W786" i="11" s="1"/>
  <c r="U787" i="11" s="1"/>
  <c r="P786" i="11"/>
  <c r="R787" i="11"/>
  <c r="N787" i="11"/>
  <c r="L787" i="11"/>
  <c r="I787" i="11"/>
  <c r="G787" i="11"/>
  <c r="AU787" i="11" s="1"/>
  <c r="AV787" i="11" s="1"/>
  <c r="E787" i="11"/>
  <c r="A788" i="11"/>
  <c r="Q787" i="11"/>
  <c r="H787" i="11"/>
  <c r="AS787" i="11" s="1"/>
  <c r="AR787" i="11" s="1"/>
  <c r="X787" i="11"/>
  <c r="O787" i="11"/>
  <c r="F787" i="11"/>
  <c r="B787" i="11"/>
  <c r="BD787" i="11" s="1"/>
  <c r="AE786" i="11"/>
  <c r="M786" i="11"/>
  <c r="K786" i="11"/>
  <c r="C786" i="11"/>
  <c r="AW786" i="11"/>
  <c r="AX786" i="11" s="1"/>
  <c r="AY787" i="11" l="1"/>
  <c r="BA787" i="11" s="1"/>
  <c r="Y787" i="11"/>
  <c r="T787" i="11"/>
  <c r="W787" i="11" s="1"/>
  <c r="U788" i="11" s="1"/>
  <c r="P787" i="11"/>
  <c r="AZ787" i="11"/>
  <c r="D787" i="11"/>
  <c r="S787" i="11"/>
  <c r="BC787" i="11"/>
  <c r="AW787" i="11"/>
  <c r="AX787" i="11" s="1"/>
  <c r="C787" i="11"/>
  <c r="AE787" i="11"/>
  <c r="M787" i="11"/>
  <c r="K787" i="11"/>
  <c r="A789" i="11"/>
  <c r="X788" i="11"/>
  <c r="Q788" i="11"/>
  <c r="O788" i="11"/>
  <c r="H788" i="11"/>
  <c r="AS788" i="11" s="1"/>
  <c r="AR788" i="11" s="1"/>
  <c r="F788" i="11"/>
  <c r="B788" i="11"/>
  <c r="BD788" i="11" s="1"/>
  <c r="R788" i="11"/>
  <c r="N788" i="11"/>
  <c r="I788" i="11"/>
  <c r="E788" i="11"/>
  <c r="BC788" i="11" s="1"/>
  <c r="L788" i="11"/>
  <c r="G788" i="11"/>
  <c r="AU788" i="11" s="1"/>
  <c r="AE788" i="11" l="1"/>
  <c r="M788" i="11"/>
  <c r="K788" i="11"/>
  <c r="C788" i="11"/>
  <c r="AV788" i="11"/>
  <c r="AW788" i="11" s="1"/>
  <c r="AX788" i="11" s="1"/>
  <c r="AZ788" i="11"/>
  <c r="S788" i="11"/>
  <c r="D788" i="11"/>
  <c r="AY788" i="11"/>
  <c r="BA788" i="11" s="1"/>
  <c r="Y788" i="11"/>
  <c r="T788" i="11"/>
  <c r="W788" i="11" s="1"/>
  <c r="U789" i="11" s="1"/>
  <c r="P788" i="11"/>
  <c r="R789" i="11"/>
  <c r="N789" i="11"/>
  <c r="L789" i="11"/>
  <c r="I789" i="11"/>
  <c r="G789" i="11"/>
  <c r="AU789" i="11" s="1"/>
  <c r="AV789" i="11" s="1"/>
  <c r="E789" i="11"/>
  <c r="O789" i="11"/>
  <c r="F789" i="11"/>
  <c r="B789" i="11"/>
  <c r="BD789" i="11" s="1"/>
  <c r="A790" i="11"/>
  <c r="Q789" i="11"/>
  <c r="H789" i="11"/>
  <c r="AY789" i="11" l="1"/>
  <c r="BA789" i="11" s="1"/>
  <c r="T789" i="11"/>
  <c r="W789" i="11" s="1"/>
  <c r="U790" i="11" s="1"/>
  <c r="P789" i="11"/>
  <c r="S789" i="11"/>
  <c r="AZ789" i="11"/>
  <c r="D789" i="11"/>
  <c r="A791" i="11"/>
  <c r="X790" i="11"/>
  <c r="Q790" i="11"/>
  <c r="O790" i="11"/>
  <c r="H790" i="11"/>
  <c r="AS790" i="11" s="1"/>
  <c r="AR790" i="11" s="1"/>
  <c r="F790" i="11"/>
  <c r="B790" i="11"/>
  <c r="BD790" i="11" s="1"/>
  <c r="L790" i="11"/>
  <c r="G790" i="11"/>
  <c r="AU790" i="11" s="1"/>
  <c r="AV790" i="11" s="1"/>
  <c r="R790" i="11"/>
  <c r="N790" i="11"/>
  <c r="I790" i="11"/>
  <c r="E790" i="11"/>
  <c r="BC790" i="11" s="1"/>
  <c r="BC789" i="11"/>
  <c r="AW789" i="11"/>
  <c r="AX789" i="11" s="1"/>
  <c r="C789" i="11"/>
  <c r="K789" i="11"/>
  <c r="M789" i="11"/>
  <c r="AZ790" i="11" l="1"/>
  <c r="S790" i="11"/>
  <c r="D790" i="11"/>
  <c r="AY790" i="11"/>
  <c r="BA790" i="11" s="1"/>
  <c r="Y790" i="11"/>
  <c r="T790" i="11"/>
  <c r="W790" i="11" s="1"/>
  <c r="U791" i="11" s="1"/>
  <c r="P790" i="11"/>
  <c r="R791" i="11"/>
  <c r="N791" i="11"/>
  <c r="L791" i="11"/>
  <c r="I791" i="11"/>
  <c r="G791" i="11"/>
  <c r="AU791" i="11" s="1"/>
  <c r="E791" i="11"/>
  <c r="A792" i="11"/>
  <c r="Q791" i="11"/>
  <c r="H791" i="11"/>
  <c r="X789" i="11"/>
  <c r="X791" i="11"/>
  <c r="O791" i="11"/>
  <c r="F791" i="11"/>
  <c r="B791" i="11"/>
  <c r="BD791" i="11" s="1"/>
  <c r="AE790" i="11"/>
  <c r="M790" i="11"/>
  <c r="K790" i="11"/>
  <c r="C790" i="11"/>
  <c r="AW790" i="11"/>
  <c r="AX790" i="11" s="1"/>
  <c r="AS789" i="11" l="1"/>
  <c r="AS791" i="11"/>
  <c r="A793" i="11"/>
  <c r="Q792" i="11"/>
  <c r="O792" i="11"/>
  <c r="H792" i="11"/>
  <c r="AS792" i="11" s="1"/>
  <c r="AR792" i="11" s="1"/>
  <c r="F792" i="11"/>
  <c r="B792" i="11"/>
  <c r="BD792" i="11" s="1"/>
  <c r="R792" i="11"/>
  <c r="N792" i="11"/>
  <c r="I792" i="11"/>
  <c r="E792" i="11"/>
  <c r="BC792" i="11" s="1"/>
  <c r="L792" i="11"/>
  <c r="G792" i="11"/>
  <c r="AU792" i="11" s="1"/>
  <c r="AV791" i="11"/>
  <c r="AY791" i="11" s="1"/>
  <c r="BA791" i="11" s="1"/>
  <c r="Y791" i="11"/>
  <c r="T791" i="11"/>
  <c r="W791" i="11" s="1"/>
  <c r="U792" i="11" s="1"/>
  <c r="P791" i="11"/>
  <c r="Y789" i="11"/>
  <c r="AZ791" i="11"/>
  <c r="D791" i="11"/>
  <c r="S791" i="11"/>
  <c r="BC791" i="11"/>
  <c r="AW791" i="11"/>
  <c r="AX791" i="11" s="1"/>
  <c r="C791" i="11"/>
  <c r="AE791" i="11"/>
  <c r="M791" i="11"/>
  <c r="K791" i="11"/>
  <c r="AE789" i="11"/>
  <c r="AV792" i="11" l="1"/>
  <c r="AE792" i="11"/>
  <c r="M792" i="11"/>
  <c r="K792" i="11"/>
  <c r="AW792" i="11"/>
  <c r="AX792" i="11" s="1"/>
  <c r="C792" i="11"/>
  <c r="A794" i="11"/>
  <c r="R793" i="11"/>
  <c r="N793" i="11"/>
  <c r="L793" i="11"/>
  <c r="V797" i="11" s="1"/>
  <c r="I793" i="11"/>
  <c r="G793" i="11"/>
  <c r="AU793" i="11" s="1"/>
  <c r="E793" i="11"/>
  <c r="O793" i="11"/>
  <c r="F793" i="11"/>
  <c r="B793" i="11"/>
  <c r="BD793" i="11" s="1"/>
  <c r="Q793" i="11"/>
  <c r="H793" i="11"/>
  <c r="AS793" i="11" s="1"/>
  <c r="AR793" i="11" s="1"/>
  <c r="AZ792" i="11"/>
  <c r="S792" i="11"/>
  <c r="D792" i="11"/>
  <c r="AY792" i="11"/>
  <c r="BA792" i="11" s="1"/>
  <c r="Y792" i="11"/>
  <c r="T792" i="11"/>
  <c r="P792" i="11"/>
  <c r="AR791" i="11"/>
  <c r="AR789" i="11"/>
  <c r="AZ793" i="11" l="1"/>
  <c r="T793" i="11"/>
  <c r="P793" i="11"/>
  <c r="Y793" i="11"/>
  <c r="S793" i="11"/>
  <c r="D793" i="11"/>
  <c r="BC793" i="11"/>
  <c r="AE793" i="11"/>
  <c r="C793" i="11"/>
  <c r="K793" i="11"/>
  <c r="M793" i="11"/>
  <c r="A795" i="11"/>
  <c r="R794" i="11"/>
  <c r="N794" i="11"/>
  <c r="L794" i="11"/>
  <c r="V792" i="11" s="1"/>
  <c r="W792" i="11" s="1"/>
  <c r="U793" i="11" s="1"/>
  <c r="W793" i="11" s="1"/>
  <c r="U794" i="11" s="1"/>
  <c r="I794" i="11"/>
  <c r="G794" i="11"/>
  <c r="AU794" i="11" s="1"/>
  <c r="E794" i="11"/>
  <c r="Q794" i="11"/>
  <c r="H794" i="11"/>
  <c r="AS794" i="11" s="1"/>
  <c r="AR794" i="11" s="1"/>
  <c r="O794" i="11"/>
  <c r="F794" i="11"/>
  <c r="B794" i="11"/>
  <c r="BD794" i="11" s="1"/>
  <c r="AV793" i="11"/>
  <c r="AY793" i="11" s="1"/>
  <c r="BA793" i="11" s="1"/>
  <c r="AZ794" i="11" l="1"/>
  <c r="T794" i="11"/>
  <c r="W794" i="11" s="1"/>
  <c r="U795" i="11" s="1"/>
  <c r="P794" i="11"/>
  <c r="D794" i="11"/>
  <c r="Y794" i="11"/>
  <c r="S794" i="11"/>
  <c r="AV794" i="11"/>
  <c r="AY794" i="11" s="1"/>
  <c r="BA794" i="11" s="1"/>
  <c r="BC794" i="11"/>
  <c r="AE794" i="11"/>
  <c r="C794" i="11"/>
  <c r="AW794" i="11"/>
  <c r="M794" i="11"/>
  <c r="K794" i="11"/>
  <c r="A796" i="11"/>
  <c r="R795" i="11"/>
  <c r="N795" i="11"/>
  <c r="L795" i="11"/>
  <c r="I795" i="11"/>
  <c r="G795" i="11"/>
  <c r="AU795" i="11" s="1"/>
  <c r="AV795" i="11" s="1"/>
  <c r="E795" i="11"/>
  <c r="O795" i="11"/>
  <c r="F795" i="11"/>
  <c r="B795" i="11"/>
  <c r="BD795" i="11" s="1"/>
  <c r="Q795" i="11"/>
  <c r="H795" i="11"/>
  <c r="AS795" i="11" s="1"/>
  <c r="AR795" i="11" s="1"/>
  <c r="AW793" i="11"/>
  <c r="AX793" i="11" s="1"/>
  <c r="AZ795" i="11" l="1"/>
  <c r="T795" i="11"/>
  <c r="W795" i="11" s="1"/>
  <c r="U796" i="11" s="1"/>
  <c r="P795" i="11"/>
  <c r="AY795" i="11"/>
  <c r="BA795" i="11" s="1"/>
  <c r="Y795" i="11"/>
  <c r="S795" i="11"/>
  <c r="D795" i="11"/>
  <c r="BC795" i="11"/>
  <c r="AE795" i="11"/>
  <c r="C795" i="11"/>
  <c r="K795" i="11"/>
  <c r="AW795" i="11"/>
  <c r="M795" i="11"/>
  <c r="A797" i="11"/>
  <c r="R796" i="11"/>
  <c r="N796" i="11"/>
  <c r="L796" i="11"/>
  <c r="I796" i="11"/>
  <c r="G796" i="11"/>
  <c r="AU796" i="11" s="1"/>
  <c r="E796" i="11"/>
  <c r="Q796" i="11"/>
  <c r="H796" i="11"/>
  <c r="AS796" i="11" s="1"/>
  <c r="AR796" i="11" s="1"/>
  <c r="O796" i="11"/>
  <c r="F796" i="11"/>
  <c r="B796" i="11"/>
  <c r="BD796" i="11" s="1"/>
  <c r="AX794" i="11"/>
  <c r="BC796" i="11" l="1"/>
  <c r="R797" i="11"/>
  <c r="N797" i="11"/>
  <c r="L797" i="11"/>
  <c r="I797" i="11"/>
  <c r="G797" i="11"/>
  <c r="AU797" i="11" s="1"/>
  <c r="E797" i="11"/>
  <c r="O797" i="11"/>
  <c r="F797" i="11"/>
  <c r="B797" i="11"/>
  <c r="BD797" i="11" s="1"/>
  <c r="A798" i="11"/>
  <c r="Q797" i="11"/>
  <c r="H797" i="11"/>
  <c r="AS797" i="11" s="1"/>
  <c r="AR797" i="11" s="1"/>
  <c r="AX795" i="11"/>
  <c r="AZ796" i="11"/>
  <c r="T796" i="11"/>
  <c r="W796" i="11" s="1"/>
  <c r="U797" i="11" s="1"/>
  <c r="P796" i="11"/>
  <c r="D796" i="11"/>
  <c r="Y796" i="11"/>
  <c r="S796" i="11"/>
  <c r="AV796" i="11"/>
  <c r="AY796" i="11" s="1"/>
  <c r="BA796" i="11" s="1"/>
  <c r="AE796" i="11"/>
  <c r="C796" i="11"/>
  <c r="M796" i="11"/>
  <c r="K796" i="11"/>
  <c r="AW796" i="11" l="1"/>
  <c r="AX796" i="11" s="1"/>
  <c r="Q798" i="11"/>
  <c r="O798" i="11"/>
  <c r="H798" i="11"/>
  <c r="AS798" i="11" s="1"/>
  <c r="AR798" i="11" s="1"/>
  <c r="F798" i="11"/>
  <c r="B798" i="11"/>
  <c r="BD798" i="11" s="1"/>
  <c r="A799" i="11"/>
  <c r="L798" i="11"/>
  <c r="G798" i="11"/>
  <c r="AU798" i="11" s="1"/>
  <c r="AV798" i="11" s="1"/>
  <c r="R798" i="11"/>
  <c r="N798" i="11"/>
  <c r="I798" i="11"/>
  <c r="E798" i="11"/>
  <c r="BC798" i="11" s="1"/>
  <c r="BC797" i="11"/>
  <c r="C797" i="11"/>
  <c r="K797" i="11"/>
  <c r="AE797" i="11"/>
  <c r="M797" i="11"/>
  <c r="Y797" i="11"/>
  <c r="T797" i="11"/>
  <c r="W797" i="11" s="1"/>
  <c r="U798" i="11" s="1"/>
  <c r="P797" i="11"/>
  <c r="S797" i="11"/>
  <c r="AZ797" i="11"/>
  <c r="D797" i="11"/>
  <c r="AV797" i="11"/>
  <c r="AY797" i="11" s="1"/>
  <c r="BA797" i="11" s="1"/>
  <c r="AW797" i="11" l="1"/>
  <c r="AX797" i="11" s="1"/>
  <c r="Q799" i="11"/>
  <c r="O799" i="11"/>
  <c r="H799" i="11"/>
  <c r="F799" i="11"/>
  <c r="B799" i="11"/>
  <c r="BD799" i="11" s="1"/>
  <c r="R799" i="11"/>
  <c r="N799" i="11"/>
  <c r="I799" i="11"/>
  <c r="E799" i="11"/>
  <c r="BC799" i="11" s="1"/>
  <c r="A800" i="11"/>
  <c r="L799" i="11"/>
  <c r="G799" i="11"/>
  <c r="AU799" i="11" s="1"/>
  <c r="AV799" i="11" s="1"/>
  <c r="AW798" i="11"/>
  <c r="M798" i="11"/>
  <c r="K798" i="11"/>
  <c r="AE798" i="11"/>
  <c r="C798" i="11"/>
  <c r="AY798" i="11"/>
  <c r="BA798" i="11" s="1"/>
  <c r="Y798" i="11"/>
  <c r="S798" i="11"/>
  <c r="D798" i="11"/>
  <c r="AZ798" i="11"/>
  <c r="T798" i="11"/>
  <c r="W798" i="11" s="1"/>
  <c r="U799" i="11" s="1"/>
  <c r="P798" i="11"/>
  <c r="Q800" i="11" l="1"/>
  <c r="O800" i="11"/>
  <c r="H800" i="11"/>
  <c r="AS800" i="11" s="1"/>
  <c r="AR800" i="11" s="1"/>
  <c r="F800" i="11"/>
  <c r="B800" i="11"/>
  <c r="BD800" i="11" s="1"/>
  <c r="A801" i="11"/>
  <c r="L800" i="11"/>
  <c r="G800" i="11"/>
  <c r="AU800" i="11" s="1"/>
  <c r="AV800" i="11" s="1"/>
  <c r="R800" i="11"/>
  <c r="N800" i="11"/>
  <c r="I800" i="11"/>
  <c r="E800" i="11"/>
  <c r="BC800" i="11" s="1"/>
  <c r="AW799" i="11"/>
  <c r="M799" i="11"/>
  <c r="K799" i="11"/>
  <c r="C799" i="11"/>
  <c r="AX798" i="11"/>
  <c r="AY799" i="11"/>
  <c r="BA799" i="11" s="1"/>
  <c r="S799" i="11"/>
  <c r="D799" i="11"/>
  <c r="AZ799" i="11"/>
  <c r="T799" i="11"/>
  <c r="W799" i="11" s="1"/>
  <c r="U800" i="11" s="1"/>
  <c r="P799" i="11"/>
  <c r="AX799" i="11" l="1"/>
  <c r="AW800" i="11"/>
  <c r="M800" i="11"/>
  <c r="K800" i="11"/>
  <c r="AE800" i="11"/>
  <c r="C800" i="11"/>
  <c r="AY800" i="11"/>
  <c r="BA800" i="11" s="1"/>
  <c r="Y800" i="11"/>
  <c r="S800" i="11"/>
  <c r="D800" i="11"/>
  <c r="AZ800" i="11"/>
  <c r="T800" i="11"/>
  <c r="W800" i="11" s="1"/>
  <c r="U801" i="11" s="1"/>
  <c r="P800" i="11"/>
  <c r="Q801" i="11"/>
  <c r="O801" i="11"/>
  <c r="H801" i="11"/>
  <c r="F801" i="11"/>
  <c r="B801" i="11"/>
  <c r="BD801" i="11" s="1"/>
  <c r="R801" i="11"/>
  <c r="N801" i="11"/>
  <c r="I801" i="11"/>
  <c r="E801" i="11"/>
  <c r="BC801" i="11" s="1"/>
  <c r="A802" i="11"/>
  <c r="L801" i="11"/>
  <c r="G801" i="11"/>
  <c r="AU801" i="11" s="1"/>
  <c r="AV801" i="11" s="1"/>
  <c r="Q802" i="11" l="1"/>
  <c r="O802" i="11"/>
  <c r="H802" i="11"/>
  <c r="AS802" i="11" s="1"/>
  <c r="AR802" i="11" s="1"/>
  <c r="F802" i="11"/>
  <c r="B802" i="11"/>
  <c r="BD802" i="11" s="1"/>
  <c r="A803" i="11"/>
  <c r="L802" i="11"/>
  <c r="G802" i="11"/>
  <c r="AU802" i="11" s="1"/>
  <c r="AV802" i="11" s="1"/>
  <c r="R802" i="11"/>
  <c r="N802" i="11"/>
  <c r="I802" i="11"/>
  <c r="E802" i="11"/>
  <c r="BC802" i="11" s="1"/>
  <c r="AW801" i="11"/>
  <c r="M801" i="11"/>
  <c r="K801" i="11"/>
  <c r="AE801" i="11"/>
  <c r="C801" i="11"/>
  <c r="AE799" i="11"/>
  <c r="AS801" i="11"/>
  <c r="AS799" i="11"/>
  <c r="AY801" i="11"/>
  <c r="BA801" i="11" s="1"/>
  <c r="Y801" i="11"/>
  <c r="S801" i="11"/>
  <c r="D801" i="11"/>
  <c r="Y799" i="11"/>
  <c r="AZ801" i="11"/>
  <c r="T801" i="11"/>
  <c r="W801" i="11" s="1"/>
  <c r="U802" i="11" s="1"/>
  <c r="P801" i="11"/>
  <c r="AX800" i="11"/>
  <c r="AX801" i="11" l="1"/>
  <c r="AW802" i="11"/>
  <c r="M802" i="11"/>
  <c r="K802" i="11"/>
  <c r="AE802" i="11"/>
  <c r="C802" i="11"/>
  <c r="AY802" i="11"/>
  <c r="BA802" i="11" s="1"/>
  <c r="Y802" i="11"/>
  <c r="S802" i="11"/>
  <c r="D802" i="11"/>
  <c r="AZ802" i="11"/>
  <c r="T802" i="11"/>
  <c r="W802" i="11" s="1"/>
  <c r="U803" i="11" s="1"/>
  <c r="P802" i="11"/>
  <c r="AR801" i="11"/>
  <c r="AR799" i="11"/>
  <c r="Q803" i="11"/>
  <c r="O803" i="11"/>
  <c r="H803" i="11"/>
  <c r="AS803" i="11" s="1"/>
  <c r="AR803" i="11" s="1"/>
  <c r="F803" i="11"/>
  <c r="B803" i="11"/>
  <c r="BD803" i="11" s="1"/>
  <c r="R803" i="11"/>
  <c r="N803" i="11"/>
  <c r="I803" i="11"/>
  <c r="E803" i="11"/>
  <c r="BC803" i="11" s="1"/>
  <c r="A804" i="11"/>
  <c r="L803" i="11"/>
  <c r="G803" i="11"/>
  <c r="AU803" i="11" s="1"/>
  <c r="AV803" i="11" s="1"/>
  <c r="Q804" i="11" l="1"/>
  <c r="O804" i="11"/>
  <c r="H804" i="11"/>
  <c r="AS804" i="11" s="1"/>
  <c r="AR804" i="11" s="1"/>
  <c r="F804" i="11"/>
  <c r="B804" i="11"/>
  <c r="BD804" i="11" s="1"/>
  <c r="A805" i="11"/>
  <c r="L804" i="11"/>
  <c r="G804" i="11"/>
  <c r="AU804" i="11" s="1"/>
  <c r="AV804" i="11" s="1"/>
  <c r="R804" i="11"/>
  <c r="N804" i="11"/>
  <c r="I804" i="11"/>
  <c r="E804" i="11"/>
  <c r="BC804" i="11" s="1"/>
  <c r="AW803" i="11"/>
  <c r="M803" i="11"/>
  <c r="K803" i="11"/>
  <c r="AE803" i="11"/>
  <c r="C803" i="11"/>
  <c r="AY803" i="11"/>
  <c r="BA803" i="11" s="1"/>
  <c r="Y803" i="11"/>
  <c r="S803" i="11"/>
  <c r="D803" i="11"/>
  <c r="AZ803" i="11"/>
  <c r="T803" i="11"/>
  <c r="W803" i="11" s="1"/>
  <c r="U804" i="11" s="1"/>
  <c r="P803" i="11"/>
  <c r="AX802" i="11"/>
  <c r="AX803" i="11" l="1"/>
  <c r="AW804" i="11"/>
  <c r="M804" i="11"/>
  <c r="K804" i="11"/>
  <c r="AE804" i="11"/>
  <c r="C804" i="11"/>
  <c r="AY804" i="11"/>
  <c r="BA804" i="11" s="1"/>
  <c r="Y804" i="11"/>
  <c r="S804" i="11"/>
  <c r="D804" i="11"/>
  <c r="AZ804" i="11"/>
  <c r="T804" i="11"/>
  <c r="W804" i="11" s="1"/>
  <c r="U805" i="11" s="1"/>
  <c r="P804" i="11"/>
  <c r="A806" i="11"/>
  <c r="Q805" i="11"/>
  <c r="O805" i="11"/>
  <c r="H805" i="11"/>
  <c r="AS805" i="11" s="1"/>
  <c r="AR805" i="11" s="1"/>
  <c r="F805" i="11"/>
  <c r="B805" i="11"/>
  <c r="BD805" i="11" s="1"/>
  <c r="R805" i="11"/>
  <c r="N805" i="11"/>
  <c r="I805" i="11"/>
  <c r="E805" i="11"/>
  <c r="BC805" i="11" s="1"/>
  <c r="L805" i="11"/>
  <c r="G805" i="11"/>
  <c r="AU805" i="11" s="1"/>
  <c r="AV805" i="11" s="1"/>
  <c r="AZ805" i="11" l="1"/>
  <c r="S805" i="11"/>
  <c r="D805" i="11"/>
  <c r="AY805" i="11"/>
  <c r="BA805" i="11" s="1"/>
  <c r="Y805" i="11"/>
  <c r="T805" i="11"/>
  <c r="P805" i="11"/>
  <c r="AE805" i="11"/>
  <c r="M805" i="11"/>
  <c r="K805" i="11"/>
  <c r="AW805" i="11"/>
  <c r="C805" i="11"/>
  <c r="R806" i="11"/>
  <c r="N806" i="11"/>
  <c r="L806" i="11"/>
  <c r="I806" i="11"/>
  <c r="G806" i="11"/>
  <c r="AU806" i="11" s="1"/>
  <c r="E806" i="11"/>
  <c r="O806" i="11"/>
  <c r="F806" i="11"/>
  <c r="B806" i="11"/>
  <c r="BD806" i="11" s="1"/>
  <c r="A807" i="11"/>
  <c r="Q806" i="11"/>
  <c r="H806" i="11"/>
  <c r="AS806" i="11" s="1"/>
  <c r="AR806" i="11" s="1"/>
  <c r="AX804" i="11"/>
  <c r="Y806" i="11" l="1"/>
  <c r="T806" i="11"/>
  <c r="P806" i="11"/>
  <c r="S806" i="11"/>
  <c r="AZ806" i="11"/>
  <c r="D806" i="11"/>
  <c r="AV806" i="11"/>
  <c r="AY806" i="11" s="1"/>
  <c r="BA806" i="11" s="1"/>
  <c r="AX805" i="11"/>
  <c r="A808" i="11"/>
  <c r="Q807" i="11"/>
  <c r="O807" i="11"/>
  <c r="H807" i="11"/>
  <c r="AS807" i="11" s="1"/>
  <c r="AR807" i="11" s="1"/>
  <c r="F807" i="11"/>
  <c r="B807" i="11"/>
  <c r="BD807" i="11" s="1"/>
  <c r="L807" i="11"/>
  <c r="G807" i="11"/>
  <c r="AU807" i="11" s="1"/>
  <c r="AV807" i="11" s="1"/>
  <c r="R807" i="11"/>
  <c r="N807" i="11"/>
  <c r="I807" i="11"/>
  <c r="E807" i="11"/>
  <c r="BC807" i="11" s="1"/>
  <c r="BC806" i="11"/>
  <c r="AW806" i="11"/>
  <c r="C806" i="11"/>
  <c r="K806" i="11"/>
  <c r="AE806" i="11"/>
  <c r="M806" i="11"/>
  <c r="AX806" i="11" l="1"/>
  <c r="AZ807" i="11"/>
  <c r="S807" i="11"/>
  <c r="D807" i="11"/>
  <c r="AY807" i="11"/>
  <c r="BA807" i="11" s="1"/>
  <c r="Y807" i="11"/>
  <c r="T807" i="11"/>
  <c r="P807" i="11"/>
  <c r="AE807" i="11"/>
  <c r="M807" i="11"/>
  <c r="K807" i="11"/>
  <c r="C807" i="11"/>
  <c r="AW807" i="11"/>
  <c r="AX807" i="11" s="1"/>
  <c r="A809" i="11"/>
  <c r="R808" i="11"/>
  <c r="N808" i="11"/>
  <c r="L808" i="11"/>
  <c r="I808" i="11"/>
  <c r="G808" i="11"/>
  <c r="AU808" i="11" s="1"/>
  <c r="AV808" i="11" s="1"/>
  <c r="E808" i="11"/>
  <c r="Q808" i="11"/>
  <c r="H808" i="11"/>
  <c r="AS808" i="11" s="1"/>
  <c r="AR808" i="11" s="1"/>
  <c r="O808" i="11"/>
  <c r="F808" i="11"/>
  <c r="B808" i="11"/>
  <c r="BD808" i="11" s="1"/>
  <c r="BC808" i="11" l="1"/>
  <c r="AE808" i="11"/>
  <c r="C808" i="11"/>
  <c r="AW808" i="11"/>
  <c r="AX808" i="11" s="1"/>
  <c r="M808" i="11"/>
  <c r="K808" i="11"/>
  <c r="A810" i="11"/>
  <c r="R809" i="11"/>
  <c r="N809" i="11"/>
  <c r="L809" i="11"/>
  <c r="I809" i="11"/>
  <c r="G809" i="11"/>
  <c r="AU809" i="11" s="1"/>
  <c r="AV809" i="11" s="1"/>
  <c r="E809" i="11"/>
  <c r="O809" i="11"/>
  <c r="F809" i="11"/>
  <c r="B809" i="11"/>
  <c r="BD809" i="11" s="1"/>
  <c r="Q809" i="11"/>
  <c r="H809" i="11"/>
  <c r="AZ808" i="11"/>
  <c r="T808" i="11"/>
  <c r="P808" i="11"/>
  <c r="D808" i="11"/>
  <c r="AY808" i="11"/>
  <c r="BA808" i="11" s="1"/>
  <c r="Y808" i="11"/>
  <c r="S808" i="11"/>
  <c r="V822" i="11"/>
  <c r="V814" i="11"/>
  <c r="V805" i="11"/>
  <c r="W805" i="11" s="1"/>
  <c r="U806" i="11" s="1"/>
  <c r="AZ809" i="11" l="1"/>
  <c r="T809" i="11"/>
  <c r="P809" i="11"/>
  <c r="AY809" i="11"/>
  <c r="BA809" i="11" s="1"/>
  <c r="S809" i="11"/>
  <c r="D809" i="11"/>
  <c r="BC809" i="11"/>
  <c r="C809" i="11"/>
  <c r="K809" i="11"/>
  <c r="AW809" i="11"/>
  <c r="AX809" i="11" s="1"/>
  <c r="M809" i="11"/>
  <c r="A811" i="11"/>
  <c r="R810" i="11"/>
  <c r="N810" i="11"/>
  <c r="L810" i="11"/>
  <c r="I810" i="11"/>
  <c r="G810" i="11"/>
  <c r="AU810" i="11" s="1"/>
  <c r="E810" i="11"/>
  <c r="Q810" i="11"/>
  <c r="H810" i="11"/>
  <c r="AS810" i="11" s="1"/>
  <c r="AR810" i="11" s="1"/>
  <c r="O810" i="11"/>
  <c r="F810" i="11"/>
  <c r="B810" i="11"/>
  <c r="BD810" i="11" s="1"/>
  <c r="AZ810" i="11" l="1"/>
  <c r="T810" i="11"/>
  <c r="P810" i="11"/>
  <c r="D810" i="11"/>
  <c r="Y810" i="11"/>
  <c r="S810" i="11"/>
  <c r="AV810" i="11"/>
  <c r="AY810" i="11" s="1"/>
  <c r="BA810" i="11" s="1"/>
  <c r="BC810" i="11"/>
  <c r="AE810" i="11"/>
  <c r="C810" i="11"/>
  <c r="AW810" i="11"/>
  <c r="AX810" i="11" s="1"/>
  <c r="M810" i="11"/>
  <c r="K810" i="11"/>
  <c r="A812" i="11"/>
  <c r="R811" i="11"/>
  <c r="N811" i="11"/>
  <c r="L811" i="11"/>
  <c r="I811" i="11"/>
  <c r="G811" i="11"/>
  <c r="AU811" i="11" s="1"/>
  <c r="AV811" i="11" s="1"/>
  <c r="E811" i="11"/>
  <c r="O811" i="11"/>
  <c r="F811" i="11"/>
  <c r="B811" i="11"/>
  <c r="BD811" i="11" s="1"/>
  <c r="Q811" i="11"/>
  <c r="H811" i="11"/>
  <c r="AS811" i="11" l="1"/>
  <c r="AS809" i="11"/>
  <c r="V820" i="11"/>
  <c r="V806" i="11"/>
  <c r="W806" i="11" s="1"/>
  <c r="U807" i="11" s="1"/>
  <c r="V821" i="11"/>
  <c r="V816" i="11"/>
  <c r="V807" i="11"/>
  <c r="AZ811" i="11"/>
  <c r="T811" i="11"/>
  <c r="P811" i="11"/>
  <c r="AY811" i="11"/>
  <c r="BA811" i="11" s="1"/>
  <c r="Y811" i="11"/>
  <c r="S811" i="11"/>
  <c r="Y809" i="11"/>
  <c r="D811" i="11"/>
  <c r="BC811" i="11"/>
  <c r="AE811" i="11"/>
  <c r="C811" i="11"/>
  <c r="AE809" i="11"/>
  <c r="K811" i="11"/>
  <c r="AW811" i="11"/>
  <c r="AX811" i="11" s="1"/>
  <c r="M811" i="11"/>
  <c r="A813" i="11"/>
  <c r="R812" i="11"/>
  <c r="N812" i="11"/>
  <c r="L812" i="11"/>
  <c r="I812" i="11"/>
  <c r="G812" i="11"/>
  <c r="AU812" i="11" s="1"/>
  <c r="E812" i="11"/>
  <c r="Q812" i="11"/>
  <c r="H812" i="11"/>
  <c r="AS812" i="11" s="1"/>
  <c r="AR812" i="11" s="1"/>
  <c r="O812" i="11"/>
  <c r="F812" i="11"/>
  <c r="B812" i="11"/>
  <c r="BD812" i="11" s="1"/>
  <c r="W807" i="11" l="1"/>
  <c r="U808" i="11" s="1"/>
  <c r="W808" i="11" s="1"/>
  <c r="U809" i="11" s="1"/>
  <c r="W809" i="11" s="1"/>
  <c r="U810" i="11" s="1"/>
  <c r="W810" i="11" s="1"/>
  <c r="U811" i="11" s="1"/>
  <c r="W811" i="11" s="1"/>
  <c r="U812" i="11" s="1"/>
  <c r="AZ812" i="11"/>
  <c r="T812" i="11"/>
  <c r="W812" i="11" s="1"/>
  <c r="U813" i="11" s="1"/>
  <c r="P812" i="11"/>
  <c r="D812" i="11"/>
  <c r="Y812" i="11"/>
  <c r="S812" i="11"/>
  <c r="AV812" i="11"/>
  <c r="AY812" i="11" s="1"/>
  <c r="BA812" i="11" s="1"/>
  <c r="BC812" i="11"/>
  <c r="AE812" i="11"/>
  <c r="C812" i="11"/>
  <c r="M812" i="11"/>
  <c r="K812" i="11"/>
  <c r="A814" i="11"/>
  <c r="R813" i="11"/>
  <c r="N813" i="11"/>
  <c r="L813" i="11"/>
  <c r="I813" i="11"/>
  <c r="G813" i="11"/>
  <c r="AU813" i="11" s="1"/>
  <c r="E813" i="11"/>
  <c r="O813" i="11"/>
  <c r="F813" i="11"/>
  <c r="B813" i="11"/>
  <c r="BD813" i="11" s="1"/>
  <c r="Q813" i="11"/>
  <c r="H813" i="11"/>
  <c r="AS813" i="11" s="1"/>
  <c r="AR813" i="11" s="1"/>
  <c r="AR811" i="11"/>
  <c r="AR809" i="11"/>
  <c r="AZ813" i="11" l="1"/>
  <c r="T813" i="11"/>
  <c r="W813" i="11" s="1"/>
  <c r="U814" i="11" s="1"/>
  <c r="P813" i="11"/>
  <c r="Y813" i="11"/>
  <c r="S813" i="11"/>
  <c r="D813" i="11"/>
  <c r="BC813" i="11"/>
  <c r="AE813" i="11"/>
  <c r="C813" i="11"/>
  <c r="K813" i="11"/>
  <c r="M813" i="11"/>
  <c r="R814" i="11"/>
  <c r="N814" i="11"/>
  <c r="L814" i="11"/>
  <c r="I814" i="11"/>
  <c r="G814" i="11"/>
  <c r="AU814" i="11" s="1"/>
  <c r="E814" i="11"/>
  <c r="A815" i="11"/>
  <c r="Q814" i="11"/>
  <c r="H814" i="11"/>
  <c r="AS814" i="11" s="1"/>
  <c r="AR814" i="11" s="1"/>
  <c r="O814" i="11"/>
  <c r="F814" i="11"/>
  <c r="B814" i="11"/>
  <c r="BD814" i="11" s="1"/>
  <c r="AV813" i="11"/>
  <c r="AY813" i="11" s="1"/>
  <c r="BA813" i="11" s="1"/>
  <c r="AW812" i="11"/>
  <c r="AX812" i="11" s="1"/>
  <c r="Y814" i="11" l="1"/>
  <c r="T814" i="11"/>
  <c r="W814" i="11" s="1"/>
  <c r="U815" i="11" s="1"/>
  <c r="P814" i="11"/>
  <c r="AZ814" i="11"/>
  <c r="D814" i="11"/>
  <c r="S814" i="11"/>
  <c r="BC814" i="11"/>
  <c r="C814" i="11"/>
  <c r="AE814" i="11"/>
  <c r="M814" i="11"/>
  <c r="K814" i="11"/>
  <c r="Q815" i="11"/>
  <c r="O815" i="11"/>
  <c r="H815" i="11"/>
  <c r="AS815" i="11" s="1"/>
  <c r="AR815" i="11" s="1"/>
  <c r="F815" i="11"/>
  <c r="B815" i="11"/>
  <c r="BD815" i="11" s="1"/>
  <c r="R815" i="11"/>
  <c r="N815" i="11"/>
  <c r="I815" i="11"/>
  <c r="E815" i="11"/>
  <c r="BC815" i="11" s="1"/>
  <c r="A816" i="11"/>
  <c r="L815" i="11"/>
  <c r="G815" i="11"/>
  <c r="AU815" i="11" s="1"/>
  <c r="AV815" i="11" s="1"/>
  <c r="AV814" i="11"/>
  <c r="AY814" i="11" s="1"/>
  <c r="BA814" i="11" s="1"/>
  <c r="AW813" i="11"/>
  <c r="AX813" i="11" s="1"/>
  <c r="A817" i="11" l="1"/>
  <c r="Q816" i="11"/>
  <c r="O816" i="11"/>
  <c r="H816" i="11"/>
  <c r="AS816" i="11" s="1"/>
  <c r="AR816" i="11" s="1"/>
  <c r="F816" i="11"/>
  <c r="B816" i="11"/>
  <c r="BD816" i="11" s="1"/>
  <c r="L816" i="11"/>
  <c r="G816" i="11"/>
  <c r="AU816" i="11" s="1"/>
  <c r="R816" i="11"/>
  <c r="N816" i="11"/>
  <c r="I816" i="11"/>
  <c r="E816" i="11"/>
  <c r="BC816" i="11" s="1"/>
  <c r="AW815" i="11"/>
  <c r="M815" i="11"/>
  <c r="K815" i="11"/>
  <c r="AE815" i="11"/>
  <c r="C815" i="11"/>
  <c r="AW814" i="11"/>
  <c r="AX814" i="11" s="1"/>
  <c r="AY815" i="11"/>
  <c r="BA815" i="11" s="1"/>
  <c r="Y815" i="11"/>
  <c r="S815" i="11"/>
  <c r="D815" i="11"/>
  <c r="AZ815" i="11"/>
  <c r="T815" i="11"/>
  <c r="W815" i="11" s="1"/>
  <c r="U816" i="11" s="1"/>
  <c r="P815" i="11"/>
  <c r="AX815" i="11" l="1"/>
  <c r="AE816" i="11"/>
  <c r="M816" i="11"/>
  <c r="K816" i="11"/>
  <c r="C816" i="11"/>
  <c r="A818" i="11"/>
  <c r="R817" i="11"/>
  <c r="N817" i="11"/>
  <c r="L817" i="11"/>
  <c r="I817" i="11"/>
  <c r="G817" i="11"/>
  <c r="AU817" i="11" s="1"/>
  <c r="E817" i="11"/>
  <c r="Q817" i="11"/>
  <c r="H817" i="11"/>
  <c r="AS817" i="11" s="1"/>
  <c r="AR817" i="11" s="1"/>
  <c r="O817" i="11"/>
  <c r="F817" i="11"/>
  <c r="B817" i="11"/>
  <c r="BD817" i="11" s="1"/>
  <c r="AV816" i="11"/>
  <c r="AW816" i="11" s="1"/>
  <c r="AZ816" i="11"/>
  <c r="S816" i="11"/>
  <c r="D816" i="11"/>
  <c r="AY816" i="11"/>
  <c r="BA816" i="11" s="1"/>
  <c r="Y816" i="11"/>
  <c r="T816" i="11"/>
  <c r="W816" i="11" s="1"/>
  <c r="U817" i="11" s="1"/>
  <c r="P816" i="11"/>
  <c r="AX816" i="11" l="1"/>
  <c r="AV817" i="11"/>
  <c r="AZ817" i="11"/>
  <c r="T817" i="11"/>
  <c r="W817" i="11" s="1"/>
  <c r="U818" i="11" s="1"/>
  <c r="P817" i="11"/>
  <c r="D817" i="11"/>
  <c r="AY817" i="11"/>
  <c r="BA817" i="11" s="1"/>
  <c r="Y817" i="11"/>
  <c r="S817" i="11"/>
  <c r="BC817" i="11"/>
  <c r="AE817" i="11"/>
  <c r="C817" i="11"/>
  <c r="AW817" i="11"/>
  <c r="M817" i="11"/>
  <c r="K817" i="11"/>
  <c r="A819" i="11"/>
  <c r="R818" i="11"/>
  <c r="N818" i="11"/>
  <c r="L818" i="11"/>
  <c r="I818" i="11"/>
  <c r="G818" i="11"/>
  <c r="AU818" i="11" s="1"/>
  <c r="AV818" i="11" s="1"/>
  <c r="E818" i="11"/>
  <c r="O818" i="11"/>
  <c r="F818" i="11"/>
  <c r="B818" i="11"/>
  <c r="BD818" i="11" s="1"/>
  <c r="Q818" i="11"/>
  <c r="H818" i="11"/>
  <c r="AS818" i="11" s="1"/>
  <c r="AR818" i="11" s="1"/>
  <c r="AX817" i="11" l="1"/>
  <c r="AZ818" i="11"/>
  <c r="T818" i="11"/>
  <c r="W818" i="11" s="1"/>
  <c r="U819" i="11" s="1"/>
  <c r="P818" i="11"/>
  <c r="AY818" i="11"/>
  <c r="BA818" i="11" s="1"/>
  <c r="Y818" i="11"/>
  <c r="S818" i="11"/>
  <c r="D818" i="11"/>
  <c r="BC818" i="11"/>
  <c r="AE818" i="11"/>
  <c r="C818" i="11"/>
  <c r="K818" i="11"/>
  <c r="AW818" i="11"/>
  <c r="AX818" i="11" s="1"/>
  <c r="M818" i="11"/>
  <c r="A820" i="11"/>
  <c r="R819" i="11"/>
  <c r="N819" i="11"/>
  <c r="L819" i="11"/>
  <c r="I819" i="11"/>
  <c r="G819" i="11"/>
  <c r="AU819" i="11" s="1"/>
  <c r="E819" i="11"/>
  <c r="Q819" i="11"/>
  <c r="H819" i="11"/>
  <c r="O819" i="11"/>
  <c r="F819" i="11"/>
  <c r="B819" i="11"/>
  <c r="BD819" i="11" s="1"/>
  <c r="AV819" i="11" l="1"/>
  <c r="AY819" i="11" s="1"/>
  <c r="BA819" i="11" s="1"/>
  <c r="AZ819" i="11"/>
  <c r="T819" i="11"/>
  <c r="W819" i="11" s="1"/>
  <c r="U820" i="11" s="1"/>
  <c r="P819" i="11"/>
  <c r="D819" i="11"/>
  <c r="S819" i="11"/>
  <c r="BC819" i="11"/>
  <c r="C819" i="11"/>
  <c r="AW819" i="11"/>
  <c r="AX819" i="11" s="1"/>
  <c r="M819" i="11"/>
  <c r="K819" i="11"/>
  <c r="R820" i="11"/>
  <c r="N820" i="11"/>
  <c r="L820" i="11"/>
  <c r="I820" i="11"/>
  <c r="G820" i="11"/>
  <c r="AU820" i="11" s="1"/>
  <c r="E820" i="11"/>
  <c r="O820" i="11"/>
  <c r="F820" i="11"/>
  <c r="B820" i="11"/>
  <c r="BD820" i="11" s="1"/>
  <c r="A821" i="11"/>
  <c r="Q820" i="11"/>
  <c r="H820" i="11"/>
  <c r="AS820" i="11" s="1"/>
  <c r="AR820" i="11" s="1"/>
  <c r="A822" i="11" l="1"/>
  <c r="Q821" i="11"/>
  <c r="O821" i="11"/>
  <c r="H821" i="11"/>
  <c r="F821" i="11"/>
  <c r="B821" i="11"/>
  <c r="BD821" i="11" s="1"/>
  <c r="L821" i="11"/>
  <c r="G821" i="11"/>
  <c r="AU821" i="11" s="1"/>
  <c r="R821" i="11"/>
  <c r="N821" i="11"/>
  <c r="I821" i="11"/>
  <c r="E821" i="11"/>
  <c r="BC821" i="11" s="1"/>
  <c r="BC820" i="11"/>
  <c r="C820" i="11"/>
  <c r="K820" i="11"/>
  <c r="AE820" i="11"/>
  <c r="M820" i="11"/>
  <c r="AY820" i="11"/>
  <c r="BA820" i="11" s="1"/>
  <c r="Y820" i="11"/>
  <c r="T820" i="11"/>
  <c r="W820" i="11" s="1"/>
  <c r="U821" i="11" s="1"/>
  <c r="P820" i="11"/>
  <c r="S820" i="11"/>
  <c r="AZ820" i="11"/>
  <c r="D820" i="11"/>
  <c r="AV820" i="11"/>
  <c r="AW820" i="11" s="1"/>
  <c r="AX820" i="11" s="1"/>
  <c r="AE821" i="11" l="1"/>
  <c r="M821" i="11"/>
  <c r="K821" i="11"/>
  <c r="AE819" i="11"/>
  <c r="C821" i="11"/>
  <c r="R822" i="11"/>
  <c r="N822" i="11"/>
  <c r="L822" i="11"/>
  <c r="I822" i="11"/>
  <c r="G822" i="11"/>
  <c r="AU822" i="11" s="1"/>
  <c r="E822" i="11"/>
  <c r="A823" i="11"/>
  <c r="Q822" i="11"/>
  <c r="H822" i="11"/>
  <c r="AS822" i="11" s="1"/>
  <c r="AR822" i="11" s="1"/>
  <c r="O822" i="11"/>
  <c r="F822" i="11"/>
  <c r="B822" i="11"/>
  <c r="BD822" i="11" s="1"/>
  <c r="AV821" i="11"/>
  <c r="AW821" i="11" s="1"/>
  <c r="AX821" i="11" s="1"/>
  <c r="AS821" i="11"/>
  <c r="AS819" i="11"/>
  <c r="AZ821" i="11"/>
  <c r="S821" i="11"/>
  <c r="D821" i="11"/>
  <c r="AY821" i="11"/>
  <c r="BA821" i="11" s="1"/>
  <c r="Y821" i="11"/>
  <c r="T821" i="11"/>
  <c r="W821" i="11" s="1"/>
  <c r="U822" i="11" s="1"/>
  <c r="P821" i="11"/>
  <c r="Y819" i="11"/>
  <c r="Q823" i="11" l="1"/>
  <c r="O823" i="11"/>
  <c r="H823" i="11"/>
  <c r="AS823" i="11" s="1"/>
  <c r="AR823" i="11" s="1"/>
  <c r="F823" i="11"/>
  <c r="B823" i="11"/>
  <c r="BD823" i="11" s="1"/>
  <c r="R823" i="11"/>
  <c r="N823" i="11"/>
  <c r="I823" i="11"/>
  <c r="E823" i="11"/>
  <c r="A824" i="11"/>
  <c r="L823" i="11"/>
  <c r="G823" i="11"/>
  <c r="AU823" i="11" s="1"/>
  <c r="AV823" i="11" s="1"/>
  <c r="AV822" i="11"/>
  <c r="AY822" i="11" s="1"/>
  <c r="BA822" i="11" s="1"/>
  <c r="AR819" i="11"/>
  <c r="AR821" i="11"/>
  <c r="Y822" i="11"/>
  <c r="T822" i="11"/>
  <c r="W822" i="11" s="1"/>
  <c r="U823" i="11" s="1"/>
  <c r="P822" i="11"/>
  <c r="AZ822" i="11"/>
  <c r="D822" i="11"/>
  <c r="S822" i="11"/>
  <c r="BC822" i="11"/>
  <c r="AW822" i="11"/>
  <c r="AX822" i="11" s="1"/>
  <c r="C822" i="11"/>
  <c r="AE822" i="11"/>
  <c r="M822" i="11"/>
  <c r="K822" i="11"/>
  <c r="BC823" i="11" l="1"/>
  <c r="AY823" i="11"/>
  <c r="BA823" i="11" s="1"/>
  <c r="Y823" i="11"/>
  <c r="S823" i="11"/>
  <c r="D823" i="11"/>
  <c r="AZ823" i="11"/>
  <c r="T823" i="11"/>
  <c r="W823" i="11" s="1"/>
  <c r="U824" i="11" s="1"/>
  <c r="P823" i="11"/>
  <c r="Q824" i="11"/>
  <c r="O824" i="11"/>
  <c r="H824" i="11"/>
  <c r="F824" i="11"/>
  <c r="B824" i="11"/>
  <c r="BD824" i="11" s="1"/>
  <c r="A825" i="11"/>
  <c r="L824" i="11"/>
  <c r="G824" i="11"/>
  <c r="AU824" i="11" s="1"/>
  <c r="AV824" i="11" s="1"/>
  <c r="R824" i="11"/>
  <c r="N824" i="11"/>
  <c r="I824" i="11"/>
  <c r="E824" i="11"/>
  <c r="BC824" i="11" s="1"/>
  <c r="AW823" i="11"/>
  <c r="AX823" i="11" s="1"/>
  <c r="M823" i="11"/>
  <c r="K823" i="11"/>
  <c r="AE823" i="11"/>
  <c r="C823" i="11"/>
  <c r="Q825" i="11" l="1"/>
  <c r="O825" i="11"/>
  <c r="H825" i="11"/>
  <c r="F825" i="11"/>
  <c r="B825" i="11"/>
  <c r="BD825" i="11" s="1"/>
  <c r="R825" i="11"/>
  <c r="N825" i="11"/>
  <c r="I825" i="11"/>
  <c r="E825" i="11"/>
  <c r="BC825" i="11" s="1"/>
  <c r="A826" i="11"/>
  <c r="L825" i="11"/>
  <c r="G825" i="11"/>
  <c r="AU825" i="11" s="1"/>
  <c r="AV825" i="11" s="1"/>
  <c r="AW824" i="11"/>
  <c r="AX824" i="11" s="1"/>
  <c r="M824" i="11"/>
  <c r="K824" i="11"/>
  <c r="C824" i="11"/>
  <c r="AY824" i="11"/>
  <c r="BA824" i="11" s="1"/>
  <c r="S824" i="11"/>
  <c r="D824" i="11"/>
  <c r="AZ824" i="11"/>
  <c r="T824" i="11"/>
  <c r="W824" i="11" s="1"/>
  <c r="U825" i="11" s="1"/>
  <c r="P824" i="11"/>
  <c r="AY825" i="11" l="1"/>
  <c r="BA825" i="11" s="1"/>
  <c r="S825" i="11"/>
  <c r="D825" i="11"/>
  <c r="AZ825" i="11"/>
  <c r="T825" i="11"/>
  <c r="W825" i="11" s="1"/>
  <c r="U826" i="11" s="1"/>
  <c r="P825" i="11"/>
  <c r="Q826" i="11"/>
  <c r="O826" i="11"/>
  <c r="H826" i="11"/>
  <c r="F826" i="11"/>
  <c r="B826" i="11"/>
  <c r="BD826" i="11" s="1"/>
  <c r="A827" i="11"/>
  <c r="L826" i="11"/>
  <c r="G826" i="11"/>
  <c r="AU826" i="11" s="1"/>
  <c r="AV826" i="11" s="1"/>
  <c r="R826" i="11"/>
  <c r="N826" i="11"/>
  <c r="I826" i="11"/>
  <c r="E826" i="11"/>
  <c r="AW825" i="11"/>
  <c r="AX825" i="11" s="1"/>
  <c r="M825" i="11"/>
  <c r="K825" i="11"/>
  <c r="C825" i="11"/>
  <c r="AW826" i="11" l="1"/>
  <c r="AX826" i="11" s="1"/>
  <c r="M826" i="11"/>
  <c r="K826" i="11"/>
  <c r="C826" i="11"/>
  <c r="AY826" i="11"/>
  <c r="BA826" i="11" s="1"/>
  <c r="S826" i="11"/>
  <c r="D826" i="11"/>
  <c r="AZ826" i="11"/>
  <c r="T826" i="11"/>
  <c r="W826" i="11" s="1"/>
  <c r="U827" i="11" s="1"/>
  <c r="P826" i="11"/>
  <c r="BC826" i="11"/>
  <c r="Q827" i="11"/>
  <c r="O827" i="11"/>
  <c r="H827" i="11"/>
  <c r="F827" i="11"/>
  <c r="B827" i="11"/>
  <c r="BD827" i="11" s="1"/>
  <c r="R827" i="11"/>
  <c r="N827" i="11"/>
  <c r="I827" i="11"/>
  <c r="E827" i="11"/>
  <c r="BC827" i="11" s="1"/>
  <c r="A828" i="11"/>
  <c r="L827" i="11"/>
  <c r="G827" i="11"/>
  <c r="AU827" i="11" s="1"/>
  <c r="AV827" i="11" s="1"/>
  <c r="Q828" i="11" l="1"/>
  <c r="O828" i="11"/>
  <c r="H828" i="11"/>
  <c r="F828" i="11"/>
  <c r="B828" i="11"/>
  <c r="BD828" i="11" s="1"/>
  <c r="A829" i="11"/>
  <c r="L828" i="11"/>
  <c r="G828" i="11"/>
  <c r="AU828" i="11" s="1"/>
  <c r="AV828" i="11" s="1"/>
  <c r="R828" i="11"/>
  <c r="N828" i="11"/>
  <c r="I828" i="11"/>
  <c r="E828" i="11"/>
  <c r="BC828" i="11" s="1"/>
  <c r="AW827" i="11"/>
  <c r="AX827" i="11" s="1"/>
  <c r="M827" i="11"/>
  <c r="K827" i="11"/>
  <c r="C827" i="11"/>
  <c r="AY827" i="11"/>
  <c r="BA827" i="11" s="1"/>
  <c r="S827" i="11"/>
  <c r="D827" i="11"/>
  <c r="AZ827" i="11"/>
  <c r="T827" i="11"/>
  <c r="W827" i="11" s="1"/>
  <c r="U828" i="11" s="1"/>
  <c r="P827" i="11"/>
  <c r="AW828" i="11" l="1"/>
  <c r="AX828" i="11" s="1"/>
  <c r="M828" i="11"/>
  <c r="K828" i="11"/>
  <c r="C828" i="11"/>
  <c r="AY828" i="11"/>
  <c r="BA828" i="11" s="1"/>
  <c r="S828" i="11"/>
  <c r="D828" i="11"/>
  <c r="AZ828" i="11"/>
  <c r="T828" i="11"/>
  <c r="W828" i="11" s="1"/>
  <c r="U829" i="11" s="1"/>
  <c r="P828" i="11"/>
  <c r="Q829" i="11"/>
  <c r="O829" i="11"/>
  <c r="H829" i="11"/>
  <c r="F829" i="11"/>
  <c r="B829" i="11"/>
  <c r="BD829" i="11" s="1"/>
  <c r="R829" i="11"/>
  <c r="N829" i="11"/>
  <c r="I829" i="11"/>
  <c r="E829" i="11"/>
  <c r="BC829" i="11" s="1"/>
  <c r="A830" i="11"/>
  <c r="L829" i="11"/>
  <c r="G829" i="11"/>
  <c r="AU829" i="11" s="1"/>
  <c r="AV829" i="11" s="1"/>
  <c r="AY829" i="11" l="1"/>
  <c r="BA829" i="11" s="1"/>
  <c r="S829" i="11"/>
  <c r="D829" i="11"/>
  <c r="AZ829" i="11"/>
  <c r="T829" i="11"/>
  <c r="W829" i="11" s="1"/>
  <c r="U830" i="11" s="1"/>
  <c r="P829" i="11"/>
  <c r="Q830" i="11"/>
  <c r="O830" i="11"/>
  <c r="H830" i="11"/>
  <c r="F830" i="11"/>
  <c r="B830" i="11"/>
  <c r="BD830" i="11" s="1"/>
  <c r="A831" i="11"/>
  <c r="L830" i="11"/>
  <c r="G830" i="11"/>
  <c r="AU830" i="11" s="1"/>
  <c r="AV830" i="11" s="1"/>
  <c r="R830" i="11"/>
  <c r="N830" i="11"/>
  <c r="I830" i="11"/>
  <c r="E830" i="11"/>
  <c r="AW829" i="11"/>
  <c r="AX829" i="11" s="1"/>
  <c r="M829" i="11"/>
  <c r="K829" i="11"/>
  <c r="C829" i="11"/>
  <c r="AW830" i="11" l="1"/>
  <c r="AX830" i="11" s="1"/>
  <c r="M830" i="11"/>
  <c r="K830" i="11"/>
  <c r="C830" i="11"/>
  <c r="AY830" i="11"/>
  <c r="BA830" i="11" s="1"/>
  <c r="S830" i="11"/>
  <c r="D830" i="11"/>
  <c r="AZ830" i="11"/>
  <c r="T830" i="11"/>
  <c r="W830" i="11" s="1"/>
  <c r="U831" i="11" s="1"/>
  <c r="P830" i="11"/>
  <c r="BC830" i="11"/>
  <c r="Q831" i="11"/>
  <c r="O831" i="11"/>
  <c r="H831" i="11"/>
  <c r="F831" i="11"/>
  <c r="B831" i="11"/>
  <c r="BD831" i="11" s="1"/>
  <c r="R831" i="11"/>
  <c r="N831" i="11"/>
  <c r="I831" i="11"/>
  <c r="E831" i="11"/>
  <c r="BC831" i="11" s="1"/>
  <c r="A832" i="11"/>
  <c r="L831" i="11"/>
  <c r="G831" i="11"/>
  <c r="AU831" i="11" s="1"/>
  <c r="AV831" i="11" s="1"/>
  <c r="Q832" i="11" l="1"/>
  <c r="O832" i="11"/>
  <c r="H832" i="11"/>
  <c r="F832" i="11"/>
  <c r="B832" i="11"/>
  <c r="BD832" i="11" s="1"/>
  <c r="A833" i="11"/>
  <c r="L832" i="11"/>
  <c r="G832" i="11"/>
  <c r="AU832" i="11" s="1"/>
  <c r="AV832" i="11" s="1"/>
  <c r="R832" i="11"/>
  <c r="N832" i="11"/>
  <c r="I832" i="11"/>
  <c r="E832" i="11"/>
  <c r="BC832" i="11" s="1"/>
  <c r="AW831" i="11"/>
  <c r="AX831" i="11" s="1"/>
  <c r="M831" i="11"/>
  <c r="K831" i="11"/>
  <c r="C831" i="11"/>
  <c r="AY831" i="11"/>
  <c r="BA831" i="11" s="1"/>
  <c r="S831" i="11"/>
  <c r="D831" i="11"/>
  <c r="AZ831" i="11"/>
  <c r="T831" i="11"/>
  <c r="W831" i="11" s="1"/>
  <c r="U832" i="11" s="1"/>
  <c r="P831" i="11"/>
  <c r="AW832" i="11" l="1"/>
  <c r="AX832" i="11" s="1"/>
  <c r="M832" i="11"/>
  <c r="K832" i="11"/>
  <c r="C832" i="11"/>
  <c r="AY832" i="11"/>
  <c r="BA832" i="11" s="1"/>
  <c r="S832" i="11"/>
  <c r="D832" i="11"/>
  <c r="AZ832" i="11"/>
  <c r="T832" i="11"/>
  <c r="W832" i="11" s="1"/>
  <c r="U833" i="11" s="1"/>
  <c r="P832" i="11"/>
  <c r="Q833" i="11"/>
  <c r="O833" i="11"/>
  <c r="H833" i="11"/>
  <c r="F833" i="11"/>
  <c r="B833" i="11"/>
  <c r="BD833" i="11" s="1"/>
  <c r="R833" i="11"/>
  <c r="N833" i="11"/>
  <c r="I833" i="11"/>
  <c r="E833" i="11"/>
  <c r="BC833" i="11" s="1"/>
  <c r="A834" i="11"/>
  <c r="L833" i="11"/>
  <c r="G833" i="11"/>
  <c r="AU833" i="11" s="1"/>
  <c r="AV833" i="11" s="1"/>
  <c r="AY833" i="11" l="1"/>
  <c r="BA833" i="11" s="1"/>
  <c r="S833" i="11"/>
  <c r="D833" i="11"/>
  <c r="AZ833" i="11"/>
  <c r="T833" i="11"/>
  <c r="W833" i="11" s="1"/>
  <c r="U834" i="11" s="1"/>
  <c r="P833" i="11"/>
  <c r="Q834" i="11"/>
  <c r="O834" i="11"/>
  <c r="H834" i="11"/>
  <c r="AS834" i="11" s="1"/>
  <c r="AR834" i="11" s="1"/>
  <c r="F834" i="11"/>
  <c r="B834" i="11"/>
  <c r="BD834" i="11" s="1"/>
  <c r="A835" i="11"/>
  <c r="L834" i="11"/>
  <c r="G834" i="11"/>
  <c r="AU834" i="11" s="1"/>
  <c r="AV834" i="11" s="1"/>
  <c r="R834" i="11"/>
  <c r="N834" i="11"/>
  <c r="I834" i="11"/>
  <c r="E834" i="11"/>
  <c r="AW833" i="11"/>
  <c r="AX833" i="11" s="1"/>
  <c r="M833" i="11"/>
  <c r="K833" i="11"/>
  <c r="C833" i="11"/>
  <c r="AW834" i="11" l="1"/>
  <c r="AX834" i="11" s="1"/>
  <c r="M834" i="11"/>
  <c r="K834" i="11"/>
  <c r="AE834" i="11"/>
  <c r="C834" i="11"/>
  <c r="AY834" i="11"/>
  <c r="BA834" i="11" s="1"/>
  <c r="Y834" i="11"/>
  <c r="S834" i="11"/>
  <c r="D834" i="11"/>
  <c r="AZ834" i="11"/>
  <c r="T834" i="11"/>
  <c r="W834" i="11" s="1"/>
  <c r="U835" i="11" s="1"/>
  <c r="P834" i="11"/>
  <c r="BC834" i="11"/>
  <c r="Q835" i="11"/>
  <c r="O835" i="11"/>
  <c r="H835" i="11"/>
  <c r="AS835" i="11" s="1"/>
  <c r="AR835" i="11" s="1"/>
  <c r="F835" i="11"/>
  <c r="B835" i="11"/>
  <c r="BD835" i="11" s="1"/>
  <c r="R835" i="11"/>
  <c r="N835" i="11"/>
  <c r="I835" i="11"/>
  <c r="E835" i="11"/>
  <c r="BC835" i="11" s="1"/>
  <c r="A836" i="11"/>
  <c r="L835" i="11"/>
  <c r="G835" i="11"/>
  <c r="AU835" i="11" s="1"/>
  <c r="AV835" i="11" s="1"/>
  <c r="Q836" i="11" l="1"/>
  <c r="O836" i="11"/>
  <c r="H836" i="11"/>
  <c r="AS836" i="11" s="1"/>
  <c r="AR836" i="11" s="1"/>
  <c r="F836" i="11"/>
  <c r="B836" i="11"/>
  <c r="BD836" i="11" s="1"/>
  <c r="A837" i="11"/>
  <c r="L836" i="11"/>
  <c r="G836" i="11"/>
  <c r="AU836" i="11" s="1"/>
  <c r="AV836" i="11" s="1"/>
  <c r="R836" i="11"/>
  <c r="N836" i="11"/>
  <c r="I836" i="11"/>
  <c r="E836" i="11"/>
  <c r="BC836" i="11" s="1"/>
  <c r="AW835" i="11"/>
  <c r="AX835" i="11" s="1"/>
  <c r="M835" i="11"/>
  <c r="K835" i="11"/>
  <c r="AE835" i="11"/>
  <c r="C835" i="11"/>
  <c r="AY835" i="11"/>
  <c r="BA835" i="11" s="1"/>
  <c r="Y835" i="11"/>
  <c r="S835" i="11"/>
  <c r="D835" i="11"/>
  <c r="AZ835" i="11"/>
  <c r="T835" i="11"/>
  <c r="W835" i="11" s="1"/>
  <c r="U836" i="11" s="1"/>
  <c r="P835" i="11"/>
  <c r="AW836" i="11" l="1"/>
  <c r="AX836" i="11" s="1"/>
  <c r="M836" i="11"/>
  <c r="K836" i="11"/>
  <c r="AE836" i="11"/>
  <c r="C836" i="11"/>
  <c r="AY836" i="11"/>
  <c r="BA836" i="11" s="1"/>
  <c r="Y836" i="11"/>
  <c r="S836" i="11"/>
  <c r="D836" i="11"/>
  <c r="AZ836" i="11"/>
  <c r="T836" i="11"/>
  <c r="W836" i="11" s="1"/>
  <c r="U837" i="11" s="1"/>
  <c r="P836" i="11"/>
  <c r="Q837" i="11"/>
  <c r="O837" i="11"/>
  <c r="H837" i="11"/>
  <c r="AS837" i="11" s="1"/>
  <c r="AR837" i="11" s="1"/>
  <c r="F837" i="11"/>
  <c r="B837" i="11"/>
  <c r="BD837" i="11" s="1"/>
  <c r="R837" i="11"/>
  <c r="N837" i="11"/>
  <c r="I837" i="11"/>
  <c r="E837" i="11"/>
  <c r="BC837" i="11" s="1"/>
  <c r="A838" i="11"/>
  <c r="L837" i="11"/>
  <c r="G837" i="11"/>
  <c r="AU837" i="11" s="1"/>
  <c r="AV837" i="11" s="1"/>
  <c r="AY837" i="11" l="1"/>
  <c r="BA837" i="11" s="1"/>
  <c r="Y837" i="11"/>
  <c r="S837" i="11"/>
  <c r="D837" i="11"/>
  <c r="AZ837" i="11"/>
  <c r="T837" i="11"/>
  <c r="W837" i="11" s="1"/>
  <c r="U838" i="11" s="1"/>
  <c r="P837" i="11"/>
  <c r="A839" i="11"/>
  <c r="Q838" i="11"/>
  <c r="O838" i="11"/>
  <c r="H838" i="11"/>
  <c r="AS838" i="11" s="1"/>
  <c r="AR838" i="11" s="1"/>
  <c r="F838" i="11"/>
  <c r="B838" i="11"/>
  <c r="BD838" i="11" s="1"/>
  <c r="L838" i="11"/>
  <c r="G838" i="11"/>
  <c r="AU838" i="11" s="1"/>
  <c r="AV838" i="11" s="1"/>
  <c r="R838" i="11"/>
  <c r="N838" i="11"/>
  <c r="I838" i="11"/>
  <c r="E838" i="11"/>
  <c r="BC838" i="11" s="1"/>
  <c r="AW837" i="11"/>
  <c r="AX837" i="11" s="1"/>
  <c r="M837" i="11"/>
  <c r="K837" i="11"/>
  <c r="AE837" i="11"/>
  <c r="C837" i="11"/>
  <c r="AZ838" i="11" l="1"/>
  <c r="S838" i="11"/>
  <c r="D838" i="11"/>
  <c r="AY838" i="11"/>
  <c r="BA838" i="11" s="1"/>
  <c r="Y838" i="11"/>
  <c r="T838" i="11"/>
  <c r="P838" i="11"/>
  <c r="AE838" i="11"/>
  <c r="M838" i="11"/>
  <c r="K838" i="11"/>
  <c r="C838" i="11"/>
  <c r="AW838" i="11"/>
  <c r="AX838" i="11" s="1"/>
  <c r="A840" i="11"/>
  <c r="R839" i="11"/>
  <c r="N839" i="11"/>
  <c r="L839" i="11"/>
  <c r="I839" i="11"/>
  <c r="G839" i="11"/>
  <c r="AU839" i="11" s="1"/>
  <c r="AV839" i="11" s="1"/>
  <c r="E839" i="11"/>
  <c r="Q839" i="11"/>
  <c r="H839" i="11"/>
  <c r="O839" i="11"/>
  <c r="F839" i="11"/>
  <c r="B839" i="11"/>
  <c r="BD839" i="11" s="1"/>
  <c r="BC839" i="11" l="1"/>
  <c r="C839" i="11"/>
  <c r="AW839" i="11"/>
  <c r="AX839" i="11" s="1"/>
  <c r="M839" i="11"/>
  <c r="K839" i="11"/>
  <c r="A841" i="11"/>
  <c r="R840" i="11"/>
  <c r="N840" i="11"/>
  <c r="L840" i="11"/>
  <c r="I840" i="11"/>
  <c r="G840" i="11"/>
  <c r="AU840" i="11" s="1"/>
  <c r="AV840" i="11" s="1"/>
  <c r="E840" i="11"/>
  <c r="O840" i="11"/>
  <c r="F840" i="11"/>
  <c r="B840" i="11"/>
  <c r="BD840" i="11" s="1"/>
  <c r="Q840" i="11"/>
  <c r="H840" i="11"/>
  <c r="AS840" i="11" s="1"/>
  <c r="AR840" i="11" s="1"/>
  <c r="AZ839" i="11"/>
  <c r="T839" i="11"/>
  <c r="P839" i="11"/>
  <c r="D839" i="11"/>
  <c r="AY839" i="11"/>
  <c r="BA839" i="11" s="1"/>
  <c r="S839" i="11"/>
  <c r="AZ840" i="11" l="1"/>
  <c r="T840" i="11"/>
  <c r="P840" i="11"/>
  <c r="AY840" i="11"/>
  <c r="BA840" i="11" s="1"/>
  <c r="Y840" i="11"/>
  <c r="S840" i="11"/>
  <c r="D840" i="11"/>
  <c r="BC840" i="11"/>
  <c r="AE840" i="11"/>
  <c r="C840" i="11"/>
  <c r="K840" i="11"/>
  <c r="AW840" i="11"/>
  <c r="AX840" i="11" s="1"/>
  <c r="M840" i="11"/>
  <c r="R841" i="11"/>
  <c r="N841" i="11"/>
  <c r="L841" i="11"/>
  <c r="I841" i="11"/>
  <c r="G841" i="11"/>
  <c r="AU841" i="11" s="1"/>
  <c r="E841" i="11"/>
  <c r="A842" i="11"/>
  <c r="Q841" i="11"/>
  <c r="H841" i="11"/>
  <c r="O841" i="11"/>
  <c r="F841" i="11"/>
  <c r="B841" i="11"/>
  <c r="BD841" i="11" s="1"/>
  <c r="AS839" i="11" l="1"/>
  <c r="AS841" i="11"/>
  <c r="Q842" i="11"/>
  <c r="O842" i="11"/>
  <c r="H842" i="11"/>
  <c r="AS842" i="11" s="1"/>
  <c r="AR842" i="11" s="1"/>
  <c r="F842" i="11"/>
  <c r="B842" i="11"/>
  <c r="BD842" i="11" s="1"/>
  <c r="R842" i="11"/>
  <c r="N842" i="11"/>
  <c r="I842" i="11"/>
  <c r="E842" i="11"/>
  <c r="BC842" i="11" s="1"/>
  <c r="A843" i="11"/>
  <c r="L842" i="11"/>
  <c r="G842" i="11"/>
  <c r="AU842" i="11" s="1"/>
  <c r="AV842" i="11" s="1"/>
  <c r="AV841" i="11"/>
  <c r="AY841" i="11" s="1"/>
  <c r="BA841" i="11" s="1"/>
  <c r="Y841" i="11"/>
  <c r="T841" i="11"/>
  <c r="P841" i="11"/>
  <c r="AZ841" i="11"/>
  <c r="D841" i="11"/>
  <c r="S841" i="11"/>
  <c r="Y839" i="11"/>
  <c r="BC841" i="11"/>
  <c r="C841" i="11"/>
  <c r="AE839" i="11"/>
  <c r="AE841" i="11"/>
  <c r="M841" i="11"/>
  <c r="K841" i="11"/>
  <c r="AW841" i="11" l="1"/>
  <c r="AX841" i="11" s="1"/>
  <c r="Q843" i="11"/>
  <c r="O843" i="11"/>
  <c r="H843" i="11"/>
  <c r="AS843" i="11" s="1"/>
  <c r="AR843" i="11" s="1"/>
  <c r="F843" i="11"/>
  <c r="B843" i="11"/>
  <c r="BD843" i="11" s="1"/>
  <c r="A844" i="11"/>
  <c r="L843" i="11"/>
  <c r="G843" i="11"/>
  <c r="AU843" i="11" s="1"/>
  <c r="AV843" i="11" s="1"/>
  <c r="R843" i="11"/>
  <c r="N843" i="11"/>
  <c r="I843" i="11"/>
  <c r="E843" i="11"/>
  <c r="BC843" i="11" s="1"/>
  <c r="AW842" i="11"/>
  <c r="M842" i="11"/>
  <c r="K842" i="11"/>
  <c r="AE842" i="11"/>
  <c r="C842" i="11"/>
  <c r="AR841" i="11"/>
  <c r="AR839" i="11"/>
  <c r="AY842" i="11"/>
  <c r="BA842" i="11" s="1"/>
  <c r="Y842" i="11"/>
  <c r="S842" i="11"/>
  <c r="D842" i="11"/>
  <c r="AZ842" i="11"/>
  <c r="T842" i="11"/>
  <c r="P842" i="11"/>
  <c r="AX842" i="11" l="1"/>
  <c r="Q844" i="11"/>
  <c r="O844" i="11"/>
  <c r="H844" i="11"/>
  <c r="F844" i="11"/>
  <c r="B844" i="11"/>
  <c r="BD844" i="11" s="1"/>
  <c r="R844" i="11"/>
  <c r="N844" i="11"/>
  <c r="I844" i="11"/>
  <c r="E844" i="11"/>
  <c r="BC844" i="11" s="1"/>
  <c r="A845" i="11"/>
  <c r="L844" i="11"/>
  <c r="G844" i="11"/>
  <c r="AU844" i="11" s="1"/>
  <c r="AV844" i="11" s="1"/>
  <c r="AW843" i="11"/>
  <c r="M843" i="11"/>
  <c r="K843" i="11"/>
  <c r="AE843" i="11"/>
  <c r="C843" i="11"/>
  <c r="V848" i="11"/>
  <c r="V838" i="11"/>
  <c r="W838" i="11" s="1"/>
  <c r="U839" i="11" s="1"/>
  <c r="W839" i="11" s="1"/>
  <c r="U840" i="11" s="1"/>
  <c r="W840" i="11" s="1"/>
  <c r="U841" i="11" s="1"/>
  <c r="AY843" i="11"/>
  <c r="BA843" i="11" s="1"/>
  <c r="Y843" i="11"/>
  <c r="S843" i="11"/>
  <c r="D843" i="11"/>
  <c r="AZ843" i="11"/>
  <c r="T843" i="11"/>
  <c r="P843" i="11"/>
  <c r="AX843" i="11" l="1"/>
  <c r="Q845" i="11"/>
  <c r="O845" i="11"/>
  <c r="H845" i="11"/>
  <c r="F845" i="11"/>
  <c r="B845" i="11"/>
  <c r="BD845" i="11" s="1"/>
  <c r="A846" i="11"/>
  <c r="L845" i="11"/>
  <c r="G845" i="11"/>
  <c r="AU845" i="11" s="1"/>
  <c r="AV845" i="11" s="1"/>
  <c r="R845" i="11"/>
  <c r="N845" i="11"/>
  <c r="I845" i="11"/>
  <c r="E845" i="11"/>
  <c r="BC845" i="11" s="1"/>
  <c r="AW844" i="11"/>
  <c r="M844" i="11"/>
  <c r="K844" i="11"/>
  <c r="AE824" i="11"/>
  <c r="AE844" i="11"/>
  <c r="C844" i="11"/>
  <c r="AS844" i="11"/>
  <c r="AS824" i="11"/>
  <c r="AY844" i="11"/>
  <c r="BA844" i="11" s="1"/>
  <c r="Y844" i="11"/>
  <c r="S844" i="11"/>
  <c r="D844" i="11"/>
  <c r="Y824" i="11"/>
  <c r="AZ844" i="11"/>
  <c r="T844" i="11"/>
  <c r="P844" i="11"/>
  <c r="AX844" i="11" l="1"/>
  <c r="AR844" i="11"/>
  <c r="AR824" i="11"/>
  <c r="Q846" i="11"/>
  <c r="O846" i="11"/>
  <c r="H846" i="11"/>
  <c r="F846" i="11"/>
  <c r="B846" i="11"/>
  <c r="BD846" i="11" s="1"/>
  <c r="R846" i="11"/>
  <c r="N846" i="11"/>
  <c r="I846" i="11"/>
  <c r="E846" i="11"/>
  <c r="BC846" i="11" s="1"/>
  <c r="A847" i="11"/>
  <c r="L846" i="11"/>
  <c r="G846" i="11"/>
  <c r="AU846" i="11" s="1"/>
  <c r="AV846" i="11" s="1"/>
  <c r="AW845" i="11"/>
  <c r="M845" i="11"/>
  <c r="K845" i="11"/>
  <c r="AE845" i="11"/>
  <c r="C845" i="11"/>
  <c r="AE825" i="11"/>
  <c r="AS825" i="11"/>
  <c r="AS845" i="11"/>
  <c r="AY845" i="11"/>
  <c r="BA845" i="11" s="1"/>
  <c r="Y845" i="11"/>
  <c r="S845" i="11"/>
  <c r="D845" i="11"/>
  <c r="Y825" i="11"/>
  <c r="AZ845" i="11"/>
  <c r="T845" i="11"/>
  <c r="P845" i="11"/>
  <c r="AX845" i="11" l="1"/>
  <c r="AR845" i="11"/>
  <c r="AR825" i="11"/>
  <c r="Q847" i="11"/>
  <c r="O847" i="11"/>
  <c r="H847" i="11"/>
  <c r="F847" i="11"/>
  <c r="B847" i="11"/>
  <c r="BD847" i="11" s="1"/>
  <c r="A848" i="11"/>
  <c r="L847" i="11"/>
  <c r="G847" i="11"/>
  <c r="AU847" i="11" s="1"/>
  <c r="AV847" i="11" s="1"/>
  <c r="R847" i="11"/>
  <c r="N847" i="11"/>
  <c r="I847" i="11"/>
  <c r="E847" i="11"/>
  <c r="BC847" i="11" s="1"/>
  <c r="AW846" i="11"/>
  <c r="M846" i="11"/>
  <c r="K846" i="11"/>
  <c r="AE826" i="11"/>
  <c r="AE846" i="11"/>
  <c r="C846" i="11"/>
  <c r="AS846" i="11"/>
  <c r="AS826" i="11"/>
  <c r="AY846" i="11"/>
  <c r="BA846" i="11" s="1"/>
  <c r="Y846" i="11"/>
  <c r="S846" i="11"/>
  <c r="D846" i="11"/>
  <c r="Y826" i="11"/>
  <c r="AZ846" i="11"/>
  <c r="T846" i="11"/>
  <c r="P846" i="11"/>
  <c r="AX846" i="11" l="1"/>
  <c r="AR846" i="11"/>
  <c r="AR826" i="11"/>
  <c r="A849" i="11"/>
  <c r="Q848" i="11"/>
  <c r="O848" i="11"/>
  <c r="H848" i="11"/>
  <c r="F848" i="11"/>
  <c r="B848" i="11"/>
  <c r="BD848" i="11" s="1"/>
  <c r="R848" i="11"/>
  <c r="N848" i="11"/>
  <c r="I848" i="11"/>
  <c r="E848" i="11"/>
  <c r="BC848" i="11" s="1"/>
  <c r="L848" i="11"/>
  <c r="G848" i="11"/>
  <c r="AU848" i="11" s="1"/>
  <c r="AV848" i="11" s="1"/>
  <c r="AW847" i="11"/>
  <c r="M847" i="11"/>
  <c r="K847" i="11"/>
  <c r="AE847" i="11"/>
  <c r="C847" i="11"/>
  <c r="AE827" i="11"/>
  <c r="AS827" i="11"/>
  <c r="AS847" i="11"/>
  <c r="AY847" i="11"/>
  <c r="BA847" i="11" s="1"/>
  <c r="Y847" i="11"/>
  <c r="S847" i="11"/>
  <c r="D847" i="11"/>
  <c r="Y827" i="11"/>
  <c r="AZ847" i="11"/>
  <c r="T847" i="11"/>
  <c r="P847" i="11"/>
  <c r="AX847" i="11" l="1"/>
  <c r="AR847" i="11"/>
  <c r="AR827" i="11"/>
  <c r="AS848" i="11"/>
  <c r="AS828" i="11"/>
  <c r="AZ848" i="11"/>
  <c r="S848" i="11"/>
  <c r="D848" i="11"/>
  <c r="Y828" i="11"/>
  <c r="AY848" i="11"/>
  <c r="BA848" i="11" s="1"/>
  <c r="Y848" i="11"/>
  <c r="T848" i="11"/>
  <c r="P848" i="11"/>
  <c r="AE848" i="11"/>
  <c r="M848" i="11"/>
  <c r="K848" i="11"/>
  <c r="AW848" i="11"/>
  <c r="AE828" i="11"/>
  <c r="C848" i="11"/>
  <c r="A850" i="11"/>
  <c r="R849" i="11"/>
  <c r="N849" i="11"/>
  <c r="L849" i="11"/>
  <c r="I849" i="11"/>
  <c r="G849" i="11"/>
  <c r="AU849" i="11" s="1"/>
  <c r="AV849" i="11" s="1"/>
  <c r="E849" i="11"/>
  <c r="O849" i="11"/>
  <c r="F849" i="11"/>
  <c r="B849" i="11"/>
  <c r="BD849" i="11" s="1"/>
  <c r="Q849" i="11"/>
  <c r="H849" i="11"/>
  <c r="AX848" i="11" l="1"/>
  <c r="AZ849" i="11"/>
  <c r="T849" i="11"/>
  <c r="P849" i="11"/>
  <c r="AY849" i="11"/>
  <c r="BA849" i="11" s="1"/>
  <c r="S849" i="11"/>
  <c r="D849" i="11"/>
  <c r="BC849" i="11"/>
  <c r="C849" i="11"/>
  <c r="K849" i="11"/>
  <c r="AW849" i="11"/>
  <c r="M849" i="11"/>
  <c r="A851" i="11"/>
  <c r="R850" i="11"/>
  <c r="N850" i="11"/>
  <c r="L850" i="11"/>
  <c r="I850" i="11"/>
  <c r="G850" i="11"/>
  <c r="AU850" i="11" s="1"/>
  <c r="E850" i="11"/>
  <c r="Q850" i="11"/>
  <c r="H850" i="11"/>
  <c r="O850" i="11"/>
  <c r="F850" i="11"/>
  <c r="B850" i="11"/>
  <c r="BD850" i="11" s="1"/>
  <c r="AR828" i="11"/>
  <c r="AR848" i="11"/>
  <c r="AX849" i="11" l="1"/>
  <c r="AS850" i="11"/>
  <c r="AS830" i="11"/>
  <c r="BC850" i="11"/>
  <c r="AE850" i="11"/>
  <c r="C850" i="11"/>
  <c r="M850" i="11"/>
  <c r="AE830" i="11"/>
  <c r="K850" i="11"/>
  <c r="A852" i="11"/>
  <c r="R851" i="11"/>
  <c r="N851" i="11"/>
  <c r="L851" i="11"/>
  <c r="V841" i="11" s="1"/>
  <c r="W841" i="11" s="1"/>
  <c r="U842" i="11" s="1"/>
  <c r="W842" i="11" s="1"/>
  <c r="U843" i="11" s="1"/>
  <c r="W843" i="11" s="1"/>
  <c r="U844" i="11" s="1"/>
  <c r="W844" i="11" s="1"/>
  <c r="U845" i="11" s="1"/>
  <c r="W845" i="11" s="1"/>
  <c r="U846" i="11" s="1"/>
  <c r="W846" i="11" s="1"/>
  <c r="U847" i="11" s="1"/>
  <c r="W847" i="11" s="1"/>
  <c r="U848" i="11" s="1"/>
  <c r="W848" i="11" s="1"/>
  <c r="U849" i="11" s="1"/>
  <c r="W849" i="11" s="1"/>
  <c r="U850" i="11" s="1"/>
  <c r="I851" i="11"/>
  <c r="G851" i="11"/>
  <c r="AU851" i="11" s="1"/>
  <c r="AV851" i="11" s="1"/>
  <c r="E851" i="11"/>
  <c r="O851" i="11"/>
  <c r="F851" i="11"/>
  <c r="B851" i="11"/>
  <c r="BD851" i="11" s="1"/>
  <c r="Q851" i="11"/>
  <c r="H851" i="11"/>
  <c r="AZ850" i="11"/>
  <c r="T850" i="11"/>
  <c r="P850" i="11"/>
  <c r="Y830" i="11"/>
  <c r="D850" i="11"/>
  <c r="AY850" i="11"/>
  <c r="BA850" i="11" s="1"/>
  <c r="Y850" i="11"/>
  <c r="S850" i="11"/>
  <c r="AV850" i="11"/>
  <c r="AW850" i="11" s="1"/>
  <c r="AX850" i="11" l="1"/>
  <c r="AZ851" i="11"/>
  <c r="T851" i="11"/>
  <c r="P851" i="11"/>
  <c r="Y831" i="11"/>
  <c r="Y829" i="11"/>
  <c r="AY851" i="11"/>
  <c r="BA851" i="11" s="1"/>
  <c r="Y851" i="11"/>
  <c r="S851" i="11"/>
  <c r="Y849" i="11"/>
  <c r="D851" i="11"/>
  <c r="BC851" i="11"/>
  <c r="AE851" i="11"/>
  <c r="C851" i="11"/>
  <c r="AE849" i="11"/>
  <c r="K851" i="11"/>
  <c r="AW851" i="11"/>
  <c r="AX851" i="11" s="1"/>
  <c r="M851" i="11"/>
  <c r="AE831" i="11"/>
  <c r="AE829" i="11"/>
  <c r="A853" i="11"/>
  <c r="R852" i="11"/>
  <c r="N852" i="11"/>
  <c r="L852" i="11"/>
  <c r="I852" i="11"/>
  <c r="G852" i="11"/>
  <c r="AU852" i="11" s="1"/>
  <c r="E852" i="11"/>
  <c r="Q852" i="11"/>
  <c r="H852" i="11"/>
  <c r="O852" i="11"/>
  <c r="F852" i="11"/>
  <c r="B852" i="11"/>
  <c r="BD852" i="11" s="1"/>
  <c r="AS851" i="11"/>
  <c r="AS849" i="11"/>
  <c r="AS831" i="11"/>
  <c r="AS829" i="11"/>
  <c r="W850" i="11"/>
  <c r="U851" i="11" s="1"/>
  <c r="W851" i="11" s="1"/>
  <c r="U852" i="11" s="1"/>
  <c r="AR830" i="11"/>
  <c r="AR850" i="11"/>
  <c r="AR831" i="11" l="1"/>
  <c r="AR829" i="11"/>
  <c r="AR851" i="11"/>
  <c r="AR849" i="11"/>
  <c r="AS852" i="11"/>
  <c r="AS832" i="11"/>
  <c r="BC852" i="11"/>
  <c r="AE852" i="11"/>
  <c r="C852" i="11"/>
  <c r="M852" i="11"/>
  <c r="AE832" i="11"/>
  <c r="K852" i="11"/>
  <c r="A854" i="11"/>
  <c r="R853" i="11"/>
  <c r="N853" i="11"/>
  <c r="L853" i="11"/>
  <c r="I853" i="11"/>
  <c r="G853" i="11"/>
  <c r="AU853" i="11" s="1"/>
  <c r="E853" i="11"/>
  <c r="O853" i="11"/>
  <c r="F853" i="11"/>
  <c r="B853" i="11"/>
  <c r="BD853" i="11" s="1"/>
  <c r="Q853" i="11"/>
  <c r="H853" i="11"/>
  <c r="AZ852" i="11"/>
  <c r="T852" i="11"/>
  <c r="W852" i="11" s="1"/>
  <c r="U853" i="11" s="1"/>
  <c r="P852" i="11"/>
  <c r="Y832" i="11"/>
  <c r="D852" i="11"/>
  <c r="AY852" i="11"/>
  <c r="BA852" i="11" s="1"/>
  <c r="Y852" i="11"/>
  <c r="S852" i="11"/>
  <c r="AV852" i="11"/>
  <c r="AW852" i="11" s="1"/>
  <c r="AX852" i="11" s="1"/>
  <c r="AV853" i="11" l="1"/>
  <c r="AS853" i="11"/>
  <c r="AS833" i="11"/>
  <c r="AR832" i="11"/>
  <c r="AR852" i="11"/>
  <c r="AZ853" i="11"/>
  <c r="T853" i="11"/>
  <c r="W853" i="11" s="1"/>
  <c r="U854" i="11" s="1"/>
  <c r="P853" i="11"/>
  <c r="Y833" i="11"/>
  <c r="AY853" i="11"/>
  <c r="BA853" i="11" s="1"/>
  <c r="Y853" i="11"/>
  <c r="S853" i="11"/>
  <c r="D853" i="11"/>
  <c r="BC853" i="11"/>
  <c r="AE853" i="11"/>
  <c r="C853" i="11"/>
  <c r="K853" i="11"/>
  <c r="AW853" i="11"/>
  <c r="AX853" i="11" s="1"/>
  <c r="M853" i="11"/>
  <c r="AE833" i="11"/>
  <c r="A855" i="11"/>
  <c r="R854" i="11"/>
  <c r="N854" i="11"/>
  <c r="L854" i="11"/>
  <c r="I854" i="11"/>
  <c r="G854" i="11"/>
  <c r="AU854" i="11" s="1"/>
  <c r="AV854" i="11" s="1"/>
  <c r="E854" i="11"/>
  <c r="Q854" i="11"/>
  <c r="H854" i="11"/>
  <c r="AS854" i="11" s="1"/>
  <c r="AR854" i="11" s="1"/>
  <c r="O854" i="11"/>
  <c r="F854" i="11"/>
  <c r="B854" i="11"/>
  <c r="BD854" i="11" s="1"/>
  <c r="AZ854" i="11" l="1"/>
  <c r="T854" i="11"/>
  <c r="W854" i="11" s="1"/>
  <c r="U855" i="11" s="1"/>
  <c r="P854" i="11"/>
  <c r="D854" i="11"/>
  <c r="AY854" i="11"/>
  <c r="BA854" i="11" s="1"/>
  <c r="Y854" i="11"/>
  <c r="S854" i="11"/>
  <c r="AR833" i="11"/>
  <c r="AR853" i="11"/>
  <c r="BC854" i="11"/>
  <c r="AE854" i="11"/>
  <c r="C854" i="11"/>
  <c r="AW854" i="11"/>
  <c r="AX854" i="11" s="1"/>
  <c r="M854" i="11"/>
  <c r="K854" i="11"/>
  <c r="A856" i="11"/>
  <c r="R855" i="11"/>
  <c r="N855" i="11"/>
  <c r="L855" i="11"/>
  <c r="I855" i="11"/>
  <c r="G855" i="11"/>
  <c r="AU855" i="11" s="1"/>
  <c r="AV855" i="11" s="1"/>
  <c r="E855" i="11"/>
  <c r="O855" i="11"/>
  <c r="F855" i="11"/>
  <c r="B855" i="11"/>
  <c r="BD855" i="11" s="1"/>
  <c r="Q855" i="11"/>
  <c r="H855" i="11"/>
  <c r="AS855" i="11" s="1"/>
  <c r="AR855" i="11" s="1"/>
  <c r="AZ855" i="11" l="1"/>
  <c r="T855" i="11"/>
  <c r="W855" i="11" s="1"/>
  <c r="U856" i="11" s="1"/>
  <c r="P855" i="11"/>
  <c r="AY855" i="11"/>
  <c r="BA855" i="11" s="1"/>
  <c r="Y855" i="11"/>
  <c r="S855" i="11"/>
  <c r="D855" i="11"/>
  <c r="BC855" i="11"/>
  <c r="AE855" i="11"/>
  <c r="C855" i="11"/>
  <c r="K855" i="11"/>
  <c r="AW855" i="11"/>
  <c r="AX855" i="11" s="1"/>
  <c r="M855" i="11"/>
  <c r="A857" i="11"/>
  <c r="R856" i="11"/>
  <c r="N856" i="11"/>
  <c r="L856" i="11"/>
  <c r="I856" i="11"/>
  <c r="G856" i="11"/>
  <c r="AU856" i="11" s="1"/>
  <c r="E856" i="11"/>
  <c r="Q856" i="11"/>
  <c r="H856" i="11"/>
  <c r="AS856" i="11" s="1"/>
  <c r="AR856" i="11" s="1"/>
  <c r="O856" i="11"/>
  <c r="F856" i="11"/>
  <c r="B856" i="11"/>
  <c r="BD856" i="11" s="1"/>
  <c r="AZ856" i="11" l="1"/>
  <c r="T856" i="11"/>
  <c r="W856" i="11" s="1"/>
  <c r="U857" i="11" s="1"/>
  <c r="P856" i="11"/>
  <c r="D856" i="11"/>
  <c r="Y856" i="11"/>
  <c r="S856" i="11"/>
  <c r="AV856" i="11"/>
  <c r="AY856" i="11" s="1"/>
  <c r="BA856" i="11" s="1"/>
  <c r="BC856" i="11"/>
  <c r="AE856" i="11"/>
  <c r="C856" i="11"/>
  <c r="AW856" i="11"/>
  <c r="AX856" i="11" s="1"/>
  <c r="M856" i="11"/>
  <c r="K856" i="11"/>
  <c r="A858" i="11"/>
  <c r="R857" i="11"/>
  <c r="N857" i="11"/>
  <c r="L857" i="11"/>
  <c r="I857" i="11"/>
  <c r="G857" i="11"/>
  <c r="AU857" i="11" s="1"/>
  <c r="AV857" i="11" s="1"/>
  <c r="E857" i="11"/>
  <c r="O857" i="11"/>
  <c r="F857" i="11"/>
  <c r="B857" i="11"/>
  <c r="BD857" i="11" s="1"/>
  <c r="Q857" i="11"/>
  <c r="H857" i="11"/>
  <c r="AS857" i="11" s="1"/>
  <c r="AR857" i="11" s="1"/>
  <c r="AZ857" i="11" l="1"/>
  <c r="T857" i="11"/>
  <c r="W857" i="11" s="1"/>
  <c r="U858" i="11" s="1"/>
  <c r="P857" i="11"/>
  <c r="AY857" i="11"/>
  <c r="BA857" i="11" s="1"/>
  <c r="Y857" i="11"/>
  <c r="S857" i="11"/>
  <c r="D857" i="11"/>
  <c r="BC857" i="11"/>
  <c r="AE857" i="11"/>
  <c r="C857" i="11"/>
  <c r="K857" i="11"/>
  <c r="AW857" i="11"/>
  <c r="AX857" i="11" s="1"/>
  <c r="M857" i="11"/>
  <c r="A859" i="11"/>
  <c r="R858" i="11"/>
  <c r="N858" i="11"/>
  <c r="L858" i="11"/>
  <c r="I858" i="11"/>
  <c r="G858" i="11"/>
  <c r="AU858" i="11" s="1"/>
  <c r="E858" i="11"/>
  <c r="Q858" i="11"/>
  <c r="H858" i="11"/>
  <c r="AS858" i="11" s="1"/>
  <c r="AR858" i="11" s="1"/>
  <c r="O858" i="11"/>
  <c r="F858" i="11"/>
  <c r="B858" i="11"/>
  <c r="BD858" i="11" s="1"/>
  <c r="AZ858" i="11" l="1"/>
  <c r="T858" i="11"/>
  <c r="W858" i="11" s="1"/>
  <c r="U859" i="11" s="1"/>
  <c r="P858" i="11"/>
  <c r="D858" i="11"/>
  <c r="Y858" i="11"/>
  <c r="S858" i="11"/>
  <c r="AV858" i="11"/>
  <c r="AY858" i="11" s="1"/>
  <c r="BA858" i="11" s="1"/>
  <c r="BC858" i="11"/>
  <c r="AE858" i="11"/>
  <c r="C858" i="11"/>
  <c r="AW858" i="11"/>
  <c r="AX858" i="11" s="1"/>
  <c r="M858" i="11"/>
  <c r="K858" i="11"/>
  <c r="A860" i="11"/>
  <c r="R859" i="11"/>
  <c r="N859" i="11"/>
  <c r="L859" i="11"/>
  <c r="I859" i="11"/>
  <c r="G859" i="11"/>
  <c r="AU859" i="11" s="1"/>
  <c r="AV859" i="11" s="1"/>
  <c r="E859" i="11"/>
  <c r="O859" i="11"/>
  <c r="F859" i="11"/>
  <c r="B859" i="11"/>
  <c r="BD859" i="11" s="1"/>
  <c r="Q859" i="11"/>
  <c r="H859" i="11"/>
  <c r="AZ859" i="11" l="1"/>
  <c r="T859" i="11"/>
  <c r="W859" i="11" s="1"/>
  <c r="U860" i="11" s="1"/>
  <c r="P859" i="11"/>
  <c r="AY859" i="11"/>
  <c r="BA859" i="11" s="1"/>
  <c r="S859" i="11"/>
  <c r="D859" i="11"/>
  <c r="BC859" i="11"/>
  <c r="C859" i="11"/>
  <c r="K859" i="11"/>
  <c r="AW859" i="11"/>
  <c r="AX859" i="11" s="1"/>
  <c r="M859" i="11"/>
  <c r="A861" i="11"/>
  <c r="R860" i="11"/>
  <c r="N860" i="11"/>
  <c r="L860" i="11"/>
  <c r="I860" i="11"/>
  <c r="G860" i="11"/>
  <c r="AU860" i="11" s="1"/>
  <c r="E860" i="11"/>
  <c r="Q860" i="11"/>
  <c r="H860" i="11"/>
  <c r="AS860" i="11" s="1"/>
  <c r="AR860" i="11" s="1"/>
  <c r="O860" i="11"/>
  <c r="F860" i="11"/>
  <c r="B860" i="11"/>
  <c r="BD860" i="11" s="1"/>
  <c r="AZ860" i="11" l="1"/>
  <c r="T860" i="11"/>
  <c r="W860" i="11" s="1"/>
  <c r="U861" i="11" s="1"/>
  <c r="P860" i="11"/>
  <c r="D860" i="11"/>
  <c r="Y860" i="11"/>
  <c r="S860" i="11"/>
  <c r="AV860" i="11"/>
  <c r="AY860" i="11" s="1"/>
  <c r="BA860" i="11" s="1"/>
  <c r="BC860" i="11"/>
  <c r="AE860" i="11"/>
  <c r="C860" i="11"/>
  <c r="AW860" i="11"/>
  <c r="AX860" i="11" s="1"/>
  <c r="M860" i="11"/>
  <c r="K860" i="11"/>
  <c r="A862" i="11"/>
  <c r="R861" i="11"/>
  <c r="N861" i="11"/>
  <c r="L861" i="11"/>
  <c r="I861" i="11"/>
  <c r="G861" i="11"/>
  <c r="AU861" i="11" s="1"/>
  <c r="AV861" i="11" s="1"/>
  <c r="E861" i="11"/>
  <c r="O861" i="11"/>
  <c r="F861" i="11"/>
  <c r="B861" i="11"/>
  <c r="BD861" i="11" s="1"/>
  <c r="Q861" i="11"/>
  <c r="H861" i="11"/>
  <c r="AS861" i="11" l="1"/>
  <c r="AS859" i="11"/>
  <c r="AZ861" i="11"/>
  <c r="T861" i="11"/>
  <c r="W861" i="11" s="1"/>
  <c r="U862" i="11" s="1"/>
  <c r="P861" i="11"/>
  <c r="AY861" i="11"/>
  <c r="BA861" i="11" s="1"/>
  <c r="Y861" i="11"/>
  <c r="S861" i="11"/>
  <c r="Y859" i="11"/>
  <c r="D861" i="11"/>
  <c r="BC861" i="11"/>
  <c r="AE861" i="11"/>
  <c r="C861" i="11"/>
  <c r="AE859" i="11"/>
  <c r="K861" i="11"/>
  <c r="AW861" i="11"/>
  <c r="AX861" i="11" s="1"/>
  <c r="M861" i="11"/>
  <c r="A863" i="11"/>
  <c r="R862" i="11"/>
  <c r="N862" i="11"/>
  <c r="L862" i="11"/>
  <c r="I862" i="11"/>
  <c r="G862" i="11"/>
  <c r="AU862" i="11" s="1"/>
  <c r="E862" i="11"/>
  <c r="Q862" i="11"/>
  <c r="H862" i="11"/>
  <c r="AS862" i="11" s="1"/>
  <c r="AR862" i="11" s="1"/>
  <c r="O862" i="11"/>
  <c r="F862" i="11"/>
  <c r="B862" i="11"/>
  <c r="BD862" i="11" s="1"/>
  <c r="AZ862" i="11" l="1"/>
  <c r="T862" i="11"/>
  <c r="W862" i="11" s="1"/>
  <c r="U863" i="11" s="1"/>
  <c r="P862" i="11"/>
  <c r="D862" i="11"/>
  <c r="Y862" i="11"/>
  <c r="S862" i="11"/>
  <c r="AV862" i="11"/>
  <c r="AY862" i="11" s="1"/>
  <c r="BA862" i="11" s="1"/>
  <c r="AR861" i="11"/>
  <c r="AR859" i="11"/>
  <c r="BC862" i="11"/>
  <c r="AE862" i="11"/>
  <c r="C862" i="11"/>
  <c r="AW862" i="11"/>
  <c r="AX862" i="11" s="1"/>
  <c r="M862" i="11"/>
  <c r="K862" i="11"/>
  <c r="A864" i="11"/>
  <c r="R863" i="11"/>
  <c r="N863" i="11"/>
  <c r="L863" i="11"/>
  <c r="I863" i="11"/>
  <c r="G863" i="11"/>
  <c r="AU863" i="11" s="1"/>
  <c r="AV863" i="11" s="1"/>
  <c r="E863" i="11"/>
  <c r="O863" i="11"/>
  <c r="F863" i="11"/>
  <c r="B863" i="11"/>
  <c r="BD863" i="11" s="1"/>
  <c r="Q863" i="11"/>
  <c r="H863" i="11"/>
  <c r="AS863" i="11" s="1"/>
  <c r="AR863" i="11" s="1"/>
  <c r="AZ863" i="11" l="1"/>
  <c r="T863" i="11"/>
  <c r="W863" i="11" s="1"/>
  <c r="U864" i="11" s="1"/>
  <c r="P863" i="11"/>
  <c r="AY863" i="11"/>
  <c r="BA863" i="11" s="1"/>
  <c r="Y863" i="11"/>
  <c r="S863" i="11"/>
  <c r="D863" i="11"/>
  <c r="BC863" i="11"/>
  <c r="AE863" i="11"/>
  <c r="C863" i="11"/>
  <c r="K863" i="11"/>
  <c r="AW863" i="11"/>
  <c r="AX863" i="11" s="1"/>
  <c r="M863" i="11"/>
  <c r="R864" i="11"/>
  <c r="N864" i="11"/>
  <c r="L864" i="11"/>
  <c r="I864" i="11"/>
  <c r="G864" i="11"/>
  <c r="AU864" i="11" s="1"/>
  <c r="E864" i="11"/>
  <c r="A865" i="11"/>
  <c r="Q864" i="11"/>
  <c r="H864" i="11"/>
  <c r="AS864" i="11" s="1"/>
  <c r="AR864" i="11" s="1"/>
  <c r="O864" i="11"/>
  <c r="F864" i="11"/>
  <c r="B864" i="11"/>
  <c r="BD864" i="11" s="1"/>
  <c r="Y864" i="11" l="1"/>
  <c r="T864" i="11"/>
  <c r="P864" i="11"/>
  <c r="AZ864" i="11"/>
  <c r="D864" i="11"/>
  <c r="S864" i="11"/>
  <c r="BC864" i="11"/>
  <c r="C864" i="11"/>
  <c r="AE864" i="11"/>
  <c r="M864" i="11"/>
  <c r="K864" i="11"/>
  <c r="Q865" i="11"/>
  <c r="O865" i="11"/>
  <c r="H865" i="11"/>
  <c r="AS865" i="11" s="1"/>
  <c r="AR865" i="11" s="1"/>
  <c r="F865" i="11"/>
  <c r="B865" i="11"/>
  <c r="BD865" i="11" s="1"/>
  <c r="R865" i="11"/>
  <c r="N865" i="11"/>
  <c r="I865" i="11"/>
  <c r="E865" i="11"/>
  <c r="BC865" i="11" s="1"/>
  <c r="A866" i="11"/>
  <c r="L865" i="11"/>
  <c r="G865" i="11"/>
  <c r="AU865" i="11" s="1"/>
  <c r="AV865" i="11" s="1"/>
  <c r="AV864" i="11"/>
  <c r="AY864" i="11" s="1"/>
  <c r="BA864" i="11" s="1"/>
  <c r="Q866" i="11" l="1"/>
  <c r="O866" i="11"/>
  <c r="H866" i="11"/>
  <c r="AS866" i="11" s="1"/>
  <c r="AR866" i="11" s="1"/>
  <c r="F866" i="11"/>
  <c r="B866" i="11"/>
  <c r="BD866" i="11" s="1"/>
  <c r="A867" i="11"/>
  <c r="L866" i="11"/>
  <c r="G866" i="11"/>
  <c r="AU866" i="11" s="1"/>
  <c r="AV866" i="11" s="1"/>
  <c r="R866" i="11"/>
  <c r="N866" i="11"/>
  <c r="I866" i="11"/>
  <c r="E866" i="11"/>
  <c r="BC866" i="11" s="1"/>
  <c r="AW865" i="11"/>
  <c r="M865" i="11"/>
  <c r="K865" i="11"/>
  <c r="AE865" i="11"/>
  <c r="C865" i="11"/>
  <c r="AW864" i="11"/>
  <c r="AX864" i="11" s="1"/>
  <c r="AY865" i="11"/>
  <c r="BA865" i="11" s="1"/>
  <c r="Y865" i="11"/>
  <c r="S865" i="11"/>
  <c r="D865" i="11"/>
  <c r="AZ865" i="11"/>
  <c r="T865" i="11"/>
  <c r="P865" i="11"/>
  <c r="AX865" i="11" l="1"/>
  <c r="AW866" i="11"/>
  <c r="M866" i="11"/>
  <c r="K866" i="11"/>
  <c r="AE866" i="11"/>
  <c r="C866" i="11"/>
  <c r="V864" i="11"/>
  <c r="W864" i="11" s="1"/>
  <c r="U865" i="11" s="1"/>
  <c r="W865" i="11" s="1"/>
  <c r="U866" i="11" s="1"/>
  <c r="W866" i="11" s="1"/>
  <c r="U867" i="11" s="1"/>
  <c r="V867" i="11"/>
  <c r="AY866" i="11"/>
  <c r="BA866" i="11" s="1"/>
  <c r="Y866" i="11"/>
  <c r="S866" i="11"/>
  <c r="D866" i="11"/>
  <c r="AZ866" i="11"/>
  <c r="T866" i="11"/>
  <c r="P866" i="11"/>
  <c r="A868" i="11"/>
  <c r="Q867" i="11"/>
  <c r="O867" i="11"/>
  <c r="H867" i="11"/>
  <c r="AS867" i="11" s="1"/>
  <c r="AR867" i="11" s="1"/>
  <c r="F867" i="11"/>
  <c r="B867" i="11"/>
  <c r="BD867" i="11" s="1"/>
  <c r="R867" i="11"/>
  <c r="N867" i="11"/>
  <c r="I867" i="11"/>
  <c r="E867" i="11"/>
  <c r="BC867" i="11" s="1"/>
  <c r="L867" i="11"/>
  <c r="G867" i="11"/>
  <c r="AU867" i="11" s="1"/>
  <c r="AV867" i="11" s="1"/>
  <c r="AE867" i="11" l="1"/>
  <c r="M867" i="11"/>
  <c r="K867" i="11"/>
  <c r="AW867" i="11"/>
  <c r="C867" i="11"/>
  <c r="A869" i="11"/>
  <c r="R868" i="11"/>
  <c r="N868" i="11"/>
  <c r="L868" i="11"/>
  <c r="I868" i="11"/>
  <c r="G868" i="11"/>
  <c r="AU868" i="11" s="1"/>
  <c r="E868" i="11"/>
  <c r="O868" i="11"/>
  <c r="F868" i="11"/>
  <c r="B868" i="11"/>
  <c r="BD868" i="11" s="1"/>
  <c r="Q868" i="11"/>
  <c r="H868" i="11"/>
  <c r="AS868" i="11" s="1"/>
  <c r="AR868" i="11" s="1"/>
  <c r="AX866" i="11"/>
  <c r="AZ867" i="11"/>
  <c r="S867" i="11"/>
  <c r="D867" i="11"/>
  <c r="AY867" i="11"/>
  <c r="BA867" i="11" s="1"/>
  <c r="Y867" i="11"/>
  <c r="T867" i="11"/>
  <c r="W867" i="11" s="1"/>
  <c r="U868" i="11" s="1"/>
  <c r="P867" i="11"/>
  <c r="AZ868" i="11" l="1"/>
  <c r="T868" i="11"/>
  <c r="W868" i="11" s="1"/>
  <c r="U869" i="11" s="1"/>
  <c r="P868" i="11"/>
  <c r="Y868" i="11"/>
  <c r="S868" i="11"/>
  <c r="D868" i="11"/>
  <c r="BC868" i="11"/>
  <c r="AE868" i="11"/>
  <c r="C868" i="11"/>
  <c r="K868" i="11"/>
  <c r="M868" i="11"/>
  <c r="A870" i="11"/>
  <c r="R869" i="11"/>
  <c r="N869" i="11"/>
  <c r="L869" i="11"/>
  <c r="I869" i="11"/>
  <c r="G869" i="11"/>
  <c r="AU869" i="11" s="1"/>
  <c r="E869" i="11"/>
  <c r="Q869" i="11"/>
  <c r="H869" i="11"/>
  <c r="O869" i="11"/>
  <c r="F869" i="11"/>
  <c r="B869" i="11"/>
  <c r="BD869" i="11" s="1"/>
  <c r="AV868" i="11"/>
  <c r="AY868" i="11" s="1"/>
  <c r="BA868" i="11" s="1"/>
  <c r="AX867" i="11"/>
  <c r="AZ869" i="11" l="1"/>
  <c r="T869" i="11"/>
  <c r="W869" i="11" s="1"/>
  <c r="U870" i="11" s="1"/>
  <c r="P869" i="11"/>
  <c r="D869" i="11"/>
  <c r="S869" i="11"/>
  <c r="AV869" i="11"/>
  <c r="AY869" i="11" s="1"/>
  <c r="BA869" i="11" s="1"/>
  <c r="BC869" i="11"/>
  <c r="C869" i="11"/>
  <c r="M869" i="11"/>
  <c r="K869" i="11"/>
  <c r="A871" i="11"/>
  <c r="R870" i="11"/>
  <c r="N870" i="11"/>
  <c r="L870" i="11"/>
  <c r="I870" i="11"/>
  <c r="G870" i="11"/>
  <c r="AU870" i="11" s="1"/>
  <c r="E870" i="11"/>
  <c r="O870" i="11"/>
  <c r="F870" i="11"/>
  <c r="B870" i="11"/>
  <c r="BD870" i="11" s="1"/>
  <c r="Q870" i="11"/>
  <c r="H870" i="11"/>
  <c r="AS870" i="11" s="1"/>
  <c r="AR870" i="11" s="1"/>
  <c r="AW868" i="11"/>
  <c r="AX868" i="11" s="1"/>
  <c r="AV870" i="11" l="1"/>
  <c r="AW869" i="11"/>
  <c r="AZ870" i="11"/>
  <c r="T870" i="11"/>
  <c r="W870" i="11" s="1"/>
  <c r="U871" i="11" s="1"/>
  <c r="P870" i="11"/>
  <c r="AY870" i="11"/>
  <c r="BA870" i="11" s="1"/>
  <c r="Y870" i="11"/>
  <c r="S870" i="11"/>
  <c r="D870" i="11"/>
  <c r="BC870" i="11"/>
  <c r="AE870" i="11"/>
  <c r="C870" i="11"/>
  <c r="K870" i="11"/>
  <c r="AW870" i="11"/>
  <c r="M870" i="11"/>
  <c r="A872" i="11"/>
  <c r="R871" i="11"/>
  <c r="N871" i="11"/>
  <c r="L871" i="11"/>
  <c r="I871" i="11"/>
  <c r="G871" i="11"/>
  <c r="AU871" i="11" s="1"/>
  <c r="E871" i="11"/>
  <c r="Q871" i="11"/>
  <c r="H871" i="11"/>
  <c r="O871" i="11"/>
  <c r="F871" i="11"/>
  <c r="B871" i="11"/>
  <c r="BD871" i="11" s="1"/>
  <c r="AX869" i="11"/>
  <c r="AS871" i="11" l="1"/>
  <c r="AS869" i="11"/>
  <c r="BC871" i="11"/>
  <c r="AE871" i="11"/>
  <c r="C871" i="11"/>
  <c r="AE869" i="11"/>
  <c r="M871" i="11"/>
  <c r="K871" i="11"/>
  <c r="A873" i="11"/>
  <c r="R872" i="11"/>
  <c r="N872" i="11"/>
  <c r="L872" i="11"/>
  <c r="I872" i="11"/>
  <c r="G872" i="11"/>
  <c r="AU872" i="11" s="1"/>
  <c r="AV872" i="11" s="1"/>
  <c r="E872" i="11"/>
  <c r="O872" i="11"/>
  <c r="F872" i="11"/>
  <c r="B872" i="11"/>
  <c r="BD872" i="11" s="1"/>
  <c r="Q872" i="11"/>
  <c r="H872" i="11"/>
  <c r="AS872" i="11" s="1"/>
  <c r="AR872" i="11" s="1"/>
  <c r="AX870" i="11"/>
  <c r="AZ871" i="11"/>
  <c r="T871" i="11"/>
  <c r="W871" i="11" s="1"/>
  <c r="U872" i="11" s="1"/>
  <c r="P871" i="11"/>
  <c r="D871" i="11"/>
  <c r="Y871" i="11"/>
  <c r="S871" i="11"/>
  <c r="Y869" i="11"/>
  <c r="AV871" i="11"/>
  <c r="AW871" i="11" s="1"/>
  <c r="AX871" i="11" l="1"/>
  <c r="AY871" i="11"/>
  <c r="BA871" i="11" s="1"/>
  <c r="AR871" i="11"/>
  <c r="AR869" i="11"/>
  <c r="AZ872" i="11"/>
  <c r="T872" i="11"/>
  <c r="W872" i="11" s="1"/>
  <c r="U873" i="11" s="1"/>
  <c r="P872" i="11"/>
  <c r="AY872" i="11"/>
  <c r="BA872" i="11" s="1"/>
  <c r="Y872" i="11"/>
  <c r="S872" i="11"/>
  <c r="D872" i="11"/>
  <c r="BC872" i="11"/>
  <c r="AE872" i="11"/>
  <c r="C872" i="11"/>
  <c r="K872" i="11"/>
  <c r="AW872" i="11"/>
  <c r="AX872" i="11" s="1"/>
  <c r="M872" i="11"/>
  <c r="A874" i="11"/>
  <c r="R873" i="11"/>
  <c r="N873" i="11"/>
  <c r="L873" i="11"/>
  <c r="I873" i="11"/>
  <c r="G873" i="11"/>
  <c r="AU873" i="11" s="1"/>
  <c r="E873" i="11"/>
  <c r="Q873" i="11"/>
  <c r="H873" i="11"/>
  <c r="AS873" i="11" s="1"/>
  <c r="AR873" i="11" s="1"/>
  <c r="O873" i="11"/>
  <c r="F873" i="11"/>
  <c r="B873" i="11"/>
  <c r="BD873" i="11" s="1"/>
  <c r="BC873" i="11" l="1"/>
  <c r="AE873" i="11"/>
  <c r="C873" i="11"/>
  <c r="M873" i="11"/>
  <c r="K873" i="11"/>
  <c r="A875" i="11"/>
  <c r="R874" i="11"/>
  <c r="N874" i="11"/>
  <c r="L874" i="11"/>
  <c r="I874" i="11"/>
  <c r="G874" i="11"/>
  <c r="AU874" i="11" s="1"/>
  <c r="E874" i="11"/>
  <c r="O874" i="11"/>
  <c r="F874" i="11"/>
  <c r="B874" i="11"/>
  <c r="BD874" i="11" s="1"/>
  <c r="Q874" i="11"/>
  <c r="H874" i="11"/>
  <c r="AZ873" i="11"/>
  <c r="T873" i="11"/>
  <c r="W873" i="11" s="1"/>
  <c r="U874" i="11" s="1"/>
  <c r="P873" i="11"/>
  <c r="D873" i="11"/>
  <c r="Y873" i="11"/>
  <c r="S873" i="11"/>
  <c r="AV873" i="11"/>
  <c r="AW873" i="11" s="1"/>
  <c r="AX873" i="11" s="1"/>
  <c r="AY873" i="11" l="1"/>
  <c r="BA873" i="11" s="1"/>
  <c r="AZ874" i="11"/>
  <c r="T874" i="11"/>
  <c r="W874" i="11" s="1"/>
  <c r="U875" i="11" s="1"/>
  <c r="P874" i="11"/>
  <c r="S874" i="11"/>
  <c r="D874" i="11"/>
  <c r="BC874" i="11"/>
  <c r="C874" i="11"/>
  <c r="K874" i="11"/>
  <c r="M874" i="11"/>
  <c r="A876" i="11"/>
  <c r="R875" i="11"/>
  <c r="N875" i="11"/>
  <c r="L875" i="11"/>
  <c r="I875" i="11"/>
  <c r="G875" i="11"/>
  <c r="AU875" i="11" s="1"/>
  <c r="E875" i="11"/>
  <c r="Q875" i="11"/>
  <c r="H875" i="11"/>
  <c r="O875" i="11"/>
  <c r="F875" i="11"/>
  <c r="B875" i="11"/>
  <c r="BD875" i="11" s="1"/>
  <c r="AV874" i="11"/>
  <c r="AY874" i="11" s="1"/>
  <c r="BA874" i="11" s="1"/>
  <c r="BC875" i="11" l="1"/>
  <c r="C875" i="11"/>
  <c r="M875" i="11"/>
  <c r="K875" i="11"/>
  <c r="A877" i="11"/>
  <c r="R876" i="11"/>
  <c r="N876" i="11"/>
  <c r="L876" i="11"/>
  <c r="I876" i="11"/>
  <c r="G876" i="11"/>
  <c r="AU876" i="11" s="1"/>
  <c r="E876" i="11"/>
  <c r="O876" i="11"/>
  <c r="F876" i="11"/>
  <c r="B876" i="11"/>
  <c r="BD876" i="11" s="1"/>
  <c r="Q876" i="11"/>
  <c r="H876" i="11"/>
  <c r="AW874" i="11"/>
  <c r="AX874" i="11" s="1"/>
  <c r="AZ875" i="11"/>
  <c r="T875" i="11"/>
  <c r="W875" i="11" s="1"/>
  <c r="U876" i="11" s="1"/>
  <c r="P875" i="11"/>
  <c r="D875" i="11"/>
  <c r="S875" i="11"/>
  <c r="AV875" i="11"/>
  <c r="AW875" i="11" s="1"/>
  <c r="AX875" i="11" l="1"/>
  <c r="AY875" i="11"/>
  <c r="BA875" i="11" s="1"/>
  <c r="AV876" i="11"/>
  <c r="AZ876" i="11"/>
  <c r="T876" i="11"/>
  <c r="W876" i="11" s="1"/>
  <c r="U877" i="11" s="1"/>
  <c r="P876" i="11"/>
  <c r="AY876" i="11"/>
  <c r="BA876" i="11" s="1"/>
  <c r="S876" i="11"/>
  <c r="D876" i="11"/>
  <c r="BC876" i="11"/>
  <c r="C876" i="11"/>
  <c r="K876" i="11"/>
  <c r="AW876" i="11"/>
  <c r="AX876" i="11" s="1"/>
  <c r="M876" i="11"/>
  <c r="A878" i="11"/>
  <c r="R877" i="11"/>
  <c r="N877" i="11"/>
  <c r="L877" i="11"/>
  <c r="I877" i="11"/>
  <c r="G877" i="11"/>
  <c r="AU877" i="11" s="1"/>
  <c r="E877" i="11"/>
  <c r="Q877" i="11"/>
  <c r="H877" i="11"/>
  <c r="O877" i="11"/>
  <c r="F877" i="11"/>
  <c r="B877" i="11"/>
  <c r="BD877" i="11" s="1"/>
  <c r="BC877" i="11" l="1"/>
  <c r="C877" i="11"/>
  <c r="M877" i="11"/>
  <c r="K877" i="11"/>
  <c r="A879" i="11"/>
  <c r="R878" i="11"/>
  <c r="N878" i="11"/>
  <c r="L878" i="11"/>
  <c r="I878" i="11"/>
  <c r="G878" i="11"/>
  <c r="AU878" i="11" s="1"/>
  <c r="AV878" i="11" s="1"/>
  <c r="E878" i="11"/>
  <c r="O878" i="11"/>
  <c r="F878" i="11"/>
  <c r="B878" i="11"/>
  <c r="BD878" i="11" s="1"/>
  <c r="Q878" i="11"/>
  <c r="H878" i="11"/>
  <c r="AZ877" i="11"/>
  <c r="T877" i="11"/>
  <c r="W877" i="11" s="1"/>
  <c r="U878" i="11" s="1"/>
  <c r="P877" i="11"/>
  <c r="D877" i="11"/>
  <c r="S877" i="11"/>
  <c r="AV877" i="11"/>
  <c r="AY877" i="11" s="1"/>
  <c r="BA877" i="11" s="1"/>
  <c r="AW877" i="11" l="1"/>
  <c r="AX877" i="11" s="1"/>
  <c r="AZ878" i="11"/>
  <c r="T878" i="11"/>
  <c r="W878" i="11" s="1"/>
  <c r="U879" i="11" s="1"/>
  <c r="P878" i="11"/>
  <c r="AY878" i="11"/>
  <c r="BA878" i="11" s="1"/>
  <c r="S878" i="11"/>
  <c r="D878" i="11"/>
  <c r="BC878" i="11"/>
  <c r="C878" i="11"/>
  <c r="K878" i="11"/>
  <c r="AW878" i="11"/>
  <c r="M878" i="11"/>
  <c r="A880" i="11"/>
  <c r="R879" i="11"/>
  <c r="N879" i="11"/>
  <c r="L879" i="11"/>
  <c r="I879" i="11"/>
  <c r="G879" i="11"/>
  <c r="AU879" i="11" s="1"/>
  <c r="E879" i="11"/>
  <c r="Q879" i="11"/>
  <c r="H879" i="11"/>
  <c r="O879" i="11"/>
  <c r="F879" i="11"/>
  <c r="B879" i="11"/>
  <c r="BD879" i="11" s="1"/>
  <c r="BC879" i="11" l="1"/>
  <c r="C879" i="11"/>
  <c r="M879" i="11"/>
  <c r="K879" i="11"/>
  <c r="A881" i="11"/>
  <c r="R880" i="11"/>
  <c r="N880" i="11"/>
  <c r="L880" i="11"/>
  <c r="I880" i="11"/>
  <c r="G880" i="11"/>
  <c r="AU880" i="11" s="1"/>
  <c r="E880" i="11"/>
  <c r="O880" i="11"/>
  <c r="F880" i="11"/>
  <c r="B880" i="11"/>
  <c r="BD880" i="11" s="1"/>
  <c r="Q880" i="11"/>
  <c r="H880" i="11"/>
  <c r="AX878" i="11"/>
  <c r="AZ879" i="11"/>
  <c r="T879" i="11"/>
  <c r="W879" i="11" s="1"/>
  <c r="U880" i="11" s="1"/>
  <c r="P879" i="11"/>
  <c r="D879" i="11"/>
  <c r="S879" i="11"/>
  <c r="AV879" i="11"/>
  <c r="AW879" i="11" s="1"/>
  <c r="AX879" i="11" l="1"/>
  <c r="AY879" i="11"/>
  <c r="BA879" i="11" s="1"/>
  <c r="AV880" i="11"/>
  <c r="AZ880" i="11"/>
  <c r="T880" i="11"/>
  <c r="W880" i="11" s="1"/>
  <c r="U881" i="11" s="1"/>
  <c r="P880" i="11"/>
  <c r="AY880" i="11"/>
  <c r="BA880" i="11" s="1"/>
  <c r="S880" i="11"/>
  <c r="D880" i="11"/>
  <c r="BC880" i="11"/>
  <c r="C880" i="11"/>
  <c r="K880" i="11"/>
  <c r="AW880" i="11"/>
  <c r="AX880" i="11" s="1"/>
  <c r="M880" i="11"/>
  <c r="A882" i="11"/>
  <c r="R881" i="11"/>
  <c r="N881" i="11"/>
  <c r="L881" i="11"/>
  <c r="I881" i="11"/>
  <c r="G881" i="11"/>
  <c r="AU881" i="11" s="1"/>
  <c r="E881" i="11"/>
  <c r="Q881" i="11"/>
  <c r="H881" i="11"/>
  <c r="O881" i="11"/>
  <c r="F881" i="11"/>
  <c r="B881" i="11"/>
  <c r="BD881" i="11" s="1"/>
  <c r="BC881" i="11" l="1"/>
  <c r="C881" i="11"/>
  <c r="M881" i="11"/>
  <c r="K881" i="11"/>
  <c r="A883" i="11"/>
  <c r="R882" i="11"/>
  <c r="N882" i="11"/>
  <c r="L882" i="11"/>
  <c r="I882" i="11"/>
  <c r="G882" i="11"/>
  <c r="AU882" i="11" s="1"/>
  <c r="AV882" i="11" s="1"/>
  <c r="E882" i="11"/>
  <c r="O882" i="11"/>
  <c r="F882" i="11"/>
  <c r="B882" i="11"/>
  <c r="BD882" i="11" s="1"/>
  <c r="Q882" i="11"/>
  <c r="H882" i="11"/>
  <c r="AZ881" i="11"/>
  <c r="T881" i="11"/>
  <c r="W881" i="11" s="1"/>
  <c r="U882" i="11" s="1"/>
  <c r="P881" i="11"/>
  <c r="D881" i="11"/>
  <c r="S881" i="11"/>
  <c r="AV881" i="11"/>
  <c r="AY881" i="11" s="1"/>
  <c r="BA881" i="11" s="1"/>
  <c r="AW881" i="11" l="1"/>
  <c r="AX881" i="11" s="1"/>
  <c r="AZ882" i="11"/>
  <c r="T882" i="11"/>
  <c r="W882" i="11" s="1"/>
  <c r="U883" i="11" s="1"/>
  <c r="P882" i="11"/>
  <c r="AY882" i="11"/>
  <c r="BA882" i="11" s="1"/>
  <c r="S882" i="11"/>
  <c r="D882" i="11"/>
  <c r="BC882" i="11"/>
  <c r="C882" i="11"/>
  <c r="K882" i="11"/>
  <c r="AW882" i="11"/>
  <c r="M882" i="11"/>
  <c r="A884" i="11"/>
  <c r="R883" i="11"/>
  <c r="N883" i="11"/>
  <c r="L883" i="11"/>
  <c r="I883" i="11"/>
  <c r="G883" i="11"/>
  <c r="AU883" i="11" s="1"/>
  <c r="E883" i="11"/>
  <c r="Q883" i="11"/>
  <c r="H883" i="11"/>
  <c r="O883" i="11"/>
  <c r="F883" i="11"/>
  <c r="B883" i="11"/>
  <c r="BD883" i="11" s="1"/>
  <c r="AX882" i="11" l="1"/>
  <c r="BC883" i="11"/>
  <c r="C883" i="11"/>
  <c r="M883" i="11"/>
  <c r="K883" i="11"/>
  <c r="A885" i="11"/>
  <c r="R884" i="11"/>
  <c r="N884" i="11"/>
  <c r="L884" i="11"/>
  <c r="I884" i="11"/>
  <c r="G884" i="11"/>
  <c r="AU884" i="11" s="1"/>
  <c r="E884" i="11"/>
  <c r="O884" i="11"/>
  <c r="F884" i="11"/>
  <c r="B884" i="11"/>
  <c r="BD884" i="11" s="1"/>
  <c r="Q884" i="11"/>
  <c r="H884" i="11"/>
  <c r="AZ883" i="11"/>
  <c r="T883" i="11"/>
  <c r="W883" i="11" s="1"/>
  <c r="U884" i="11" s="1"/>
  <c r="P883" i="11"/>
  <c r="D883" i="11"/>
  <c r="S883" i="11"/>
  <c r="AV883" i="11"/>
  <c r="AY883" i="11" s="1"/>
  <c r="BA883" i="11" s="1"/>
  <c r="AV884" i="11" l="1"/>
  <c r="AW883" i="11"/>
  <c r="AX883" i="11" s="1"/>
  <c r="AZ884" i="11"/>
  <c r="T884" i="11"/>
  <c r="W884" i="11" s="1"/>
  <c r="U885" i="11" s="1"/>
  <c r="P884" i="11"/>
  <c r="AY884" i="11"/>
  <c r="BA884" i="11" s="1"/>
  <c r="S884" i="11"/>
  <c r="D884" i="11"/>
  <c r="BC884" i="11"/>
  <c r="C884" i="11"/>
  <c r="K884" i="11"/>
  <c r="AW884" i="11"/>
  <c r="M884" i="11"/>
  <c r="A886" i="11"/>
  <c r="R885" i="11"/>
  <c r="N885" i="11"/>
  <c r="L885" i="11"/>
  <c r="I885" i="11"/>
  <c r="G885" i="11"/>
  <c r="AU885" i="11" s="1"/>
  <c r="E885" i="11"/>
  <c r="Q885" i="11"/>
  <c r="H885" i="11"/>
  <c r="O885" i="11"/>
  <c r="F885" i="11"/>
  <c r="B885" i="11"/>
  <c r="BD885" i="11" s="1"/>
  <c r="AX884" i="11" l="1"/>
  <c r="AZ885" i="11"/>
  <c r="T885" i="11"/>
  <c r="W885" i="11" s="1"/>
  <c r="U886" i="11" s="1"/>
  <c r="P885" i="11"/>
  <c r="D885" i="11"/>
  <c r="S885" i="11"/>
  <c r="AV885" i="11"/>
  <c r="AY885" i="11" s="1"/>
  <c r="BA885" i="11" s="1"/>
  <c r="BC885" i="11"/>
  <c r="C885" i="11"/>
  <c r="M885" i="11"/>
  <c r="K885" i="11"/>
  <c r="A887" i="11"/>
  <c r="R886" i="11"/>
  <c r="N886" i="11"/>
  <c r="L886" i="11"/>
  <c r="I886" i="11"/>
  <c r="G886" i="11"/>
  <c r="AU886" i="11" s="1"/>
  <c r="E886" i="11"/>
  <c r="O886" i="11"/>
  <c r="F886" i="11"/>
  <c r="B886" i="11"/>
  <c r="BD886" i="11" s="1"/>
  <c r="Q886" i="11"/>
  <c r="H886" i="11"/>
  <c r="AV886" i="11" l="1"/>
  <c r="AW885" i="11"/>
  <c r="AX885" i="11" s="1"/>
  <c r="AZ886" i="11"/>
  <c r="T886" i="11"/>
  <c r="W886" i="11" s="1"/>
  <c r="U887" i="11" s="1"/>
  <c r="P886" i="11"/>
  <c r="AY886" i="11"/>
  <c r="BA886" i="11" s="1"/>
  <c r="S886" i="11"/>
  <c r="D886" i="11"/>
  <c r="BC886" i="11"/>
  <c r="C886" i="11"/>
  <c r="K886" i="11"/>
  <c r="AW886" i="11"/>
  <c r="M886" i="11"/>
  <c r="A888" i="11"/>
  <c r="R887" i="11"/>
  <c r="N887" i="11"/>
  <c r="L887" i="11"/>
  <c r="I887" i="11"/>
  <c r="G887" i="11"/>
  <c r="AU887" i="11" s="1"/>
  <c r="E887" i="11"/>
  <c r="Q887" i="11"/>
  <c r="H887" i="11"/>
  <c r="O887" i="11"/>
  <c r="F887" i="11"/>
  <c r="B887" i="11"/>
  <c r="BD887" i="11" s="1"/>
  <c r="AX886" i="11" l="1"/>
  <c r="AZ887" i="11"/>
  <c r="T887" i="11"/>
  <c r="W887" i="11" s="1"/>
  <c r="U888" i="11" s="1"/>
  <c r="P887" i="11"/>
  <c r="D887" i="11"/>
  <c r="S887" i="11"/>
  <c r="AV887" i="11"/>
  <c r="AW887" i="11" s="1"/>
  <c r="BC887" i="11"/>
  <c r="C887" i="11"/>
  <c r="M887" i="11"/>
  <c r="K887" i="11"/>
  <c r="A889" i="11"/>
  <c r="R888" i="11"/>
  <c r="N888" i="11"/>
  <c r="L888" i="11"/>
  <c r="I888" i="11"/>
  <c r="G888" i="11"/>
  <c r="AU888" i="11" s="1"/>
  <c r="E888" i="11"/>
  <c r="O888" i="11"/>
  <c r="F888" i="11"/>
  <c r="B888" i="11"/>
  <c r="BD888" i="11" s="1"/>
  <c r="Q888" i="11"/>
  <c r="H888" i="11"/>
  <c r="AX887" i="11" l="1"/>
  <c r="BC888" i="11"/>
  <c r="AZ888" i="11"/>
  <c r="T888" i="11"/>
  <c r="W888" i="11" s="1"/>
  <c r="U889" i="11" s="1"/>
  <c r="P888" i="11"/>
  <c r="S888" i="11"/>
  <c r="D888" i="11"/>
  <c r="C888" i="11"/>
  <c r="K888" i="11"/>
  <c r="M888" i="11"/>
  <c r="A890" i="11"/>
  <c r="R889" i="11"/>
  <c r="N889" i="11"/>
  <c r="L889" i="11"/>
  <c r="I889" i="11"/>
  <c r="G889" i="11"/>
  <c r="AU889" i="11" s="1"/>
  <c r="E889" i="11"/>
  <c r="Q889" i="11"/>
  <c r="H889" i="11"/>
  <c r="O889" i="11"/>
  <c r="F889" i="11"/>
  <c r="B889" i="11"/>
  <c r="BD889" i="11" s="1"/>
  <c r="AY887" i="11"/>
  <c r="BA887" i="11" s="1"/>
  <c r="AV888" i="11"/>
  <c r="AY888" i="11" s="1"/>
  <c r="BA888" i="11" s="1"/>
  <c r="BC889" i="11" l="1"/>
  <c r="C889" i="11"/>
  <c r="M889" i="11"/>
  <c r="K889" i="11"/>
  <c r="A891" i="11"/>
  <c r="R890" i="11"/>
  <c r="N890" i="11"/>
  <c r="L890" i="11"/>
  <c r="I890" i="11"/>
  <c r="G890" i="11"/>
  <c r="AU890" i="11" s="1"/>
  <c r="AV890" i="11" s="1"/>
  <c r="E890" i="11"/>
  <c r="O890" i="11"/>
  <c r="F890" i="11"/>
  <c r="B890" i="11"/>
  <c r="BD890" i="11" s="1"/>
  <c r="Q890" i="11"/>
  <c r="H890" i="11"/>
  <c r="AW888" i="11"/>
  <c r="AX888" i="11" s="1"/>
  <c r="AZ889" i="11"/>
  <c r="T889" i="11"/>
  <c r="W889" i="11" s="1"/>
  <c r="U890" i="11" s="1"/>
  <c r="P889" i="11"/>
  <c r="D889" i="11"/>
  <c r="S889" i="11"/>
  <c r="AV889" i="11"/>
  <c r="AW889" i="11" s="1"/>
  <c r="AX889" i="11" l="1"/>
  <c r="AY889" i="11"/>
  <c r="BA889" i="11" s="1"/>
  <c r="AZ890" i="11"/>
  <c r="T890" i="11"/>
  <c r="W890" i="11" s="1"/>
  <c r="U891" i="11" s="1"/>
  <c r="P890" i="11"/>
  <c r="AY890" i="11"/>
  <c r="BA890" i="11" s="1"/>
  <c r="S890" i="11"/>
  <c r="D890" i="11"/>
  <c r="BC890" i="11"/>
  <c r="C890" i="11"/>
  <c r="K890" i="11"/>
  <c r="AW890" i="11"/>
  <c r="AX890" i="11" s="1"/>
  <c r="M890" i="11"/>
  <c r="A892" i="11"/>
  <c r="R891" i="11"/>
  <c r="N891" i="11"/>
  <c r="L891" i="11"/>
  <c r="I891" i="11"/>
  <c r="G891" i="11"/>
  <c r="AU891" i="11" s="1"/>
  <c r="E891" i="11"/>
  <c r="Q891" i="11"/>
  <c r="H891" i="11"/>
  <c r="O891" i="11"/>
  <c r="F891" i="11"/>
  <c r="B891" i="11"/>
  <c r="BD891" i="11" s="1"/>
  <c r="BC891" i="11" l="1"/>
  <c r="C891" i="11"/>
  <c r="M891" i="11"/>
  <c r="K891" i="11"/>
  <c r="R892" i="11"/>
  <c r="N892" i="11"/>
  <c r="L892" i="11"/>
  <c r="I892" i="11"/>
  <c r="G892" i="11"/>
  <c r="AU892" i="11" s="1"/>
  <c r="E892" i="11"/>
  <c r="O892" i="11"/>
  <c r="F892" i="11"/>
  <c r="B892" i="11"/>
  <c r="BD892" i="11" s="1"/>
  <c r="A893" i="11"/>
  <c r="Q892" i="11"/>
  <c r="H892" i="11"/>
  <c r="AZ891" i="11"/>
  <c r="T891" i="11"/>
  <c r="W891" i="11" s="1"/>
  <c r="U892" i="11" s="1"/>
  <c r="P891" i="11"/>
  <c r="D891" i="11"/>
  <c r="S891" i="11"/>
  <c r="AV891" i="11"/>
  <c r="AY891" i="11" s="1"/>
  <c r="BA891" i="11" s="1"/>
  <c r="AV892" i="11" l="1"/>
  <c r="Q893" i="11"/>
  <c r="O893" i="11"/>
  <c r="H893" i="11"/>
  <c r="F893" i="11"/>
  <c r="B893" i="11"/>
  <c r="BD893" i="11" s="1"/>
  <c r="A894" i="11"/>
  <c r="L893" i="11"/>
  <c r="G893" i="11"/>
  <c r="AU893" i="11" s="1"/>
  <c r="AV893" i="11" s="1"/>
  <c r="R893" i="11"/>
  <c r="N893" i="11"/>
  <c r="I893" i="11"/>
  <c r="E893" i="11"/>
  <c r="BC893" i="11" s="1"/>
  <c r="BC892" i="11"/>
  <c r="AW892" i="11"/>
  <c r="C892" i="11"/>
  <c r="K892" i="11"/>
  <c r="M892" i="11"/>
  <c r="AW891" i="11"/>
  <c r="AX891" i="11" s="1"/>
  <c r="AY892" i="11"/>
  <c r="BA892" i="11" s="1"/>
  <c r="T892" i="11"/>
  <c r="P892" i="11"/>
  <c r="S892" i="11"/>
  <c r="AZ892" i="11"/>
  <c r="D892" i="11"/>
  <c r="AW893" i="11" l="1"/>
  <c r="M893" i="11"/>
  <c r="K893" i="11"/>
  <c r="C893" i="11"/>
  <c r="AY893" i="11"/>
  <c r="BA893" i="11" s="1"/>
  <c r="S893" i="11"/>
  <c r="D893" i="11"/>
  <c r="AZ893" i="11"/>
  <c r="T893" i="11"/>
  <c r="P893" i="11"/>
  <c r="AX892" i="11"/>
  <c r="Q894" i="11"/>
  <c r="O894" i="11"/>
  <c r="H894" i="11"/>
  <c r="F894" i="11"/>
  <c r="B894" i="11"/>
  <c r="BD894" i="11" s="1"/>
  <c r="R894" i="11"/>
  <c r="N894" i="11"/>
  <c r="I894" i="11"/>
  <c r="E894" i="11"/>
  <c r="BC894" i="11" s="1"/>
  <c r="A895" i="11"/>
  <c r="L894" i="11"/>
  <c r="G894" i="11"/>
  <c r="AU894" i="11" s="1"/>
  <c r="AV894" i="11" s="1"/>
  <c r="AX893" i="11" l="1"/>
  <c r="Q895" i="11"/>
  <c r="O895" i="11"/>
  <c r="H895" i="11"/>
  <c r="F895" i="11"/>
  <c r="B895" i="11"/>
  <c r="BD895" i="11" s="1"/>
  <c r="A896" i="11"/>
  <c r="L895" i="11"/>
  <c r="G895" i="11"/>
  <c r="AU895" i="11" s="1"/>
  <c r="AV895" i="11" s="1"/>
  <c r="R895" i="11"/>
  <c r="N895" i="11"/>
  <c r="I895" i="11"/>
  <c r="E895" i="11"/>
  <c r="BC895" i="11" s="1"/>
  <c r="AW894" i="11"/>
  <c r="M894" i="11"/>
  <c r="K894" i="11"/>
  <c r="C894" i="11"/>
  <c r="AY894" i="11"/>
  <c r="BA894" i="11" s="1"/>
  <c r="S894" i="11"/>
  <c r="D894" i="11"/>
  <c r="AZ894" i="11"/>
  <c r="T894" i="11"/>
  <c r="P894" i="11"/>
  <c r="AX894" i="11" l="1"/>
  <c r="AW895" i="11"/>
  <c r="M895" i="11"/>
  <c r="K895" i="11"/>
  <c r="C895" i="11"/>
  <c r="AY895" i="11"/>
  <c r="BA895" i="11" s="1"/>
  <c r="S895" i="11"/>
  <c r="D895" i="11"/>
  <c r="AZ895" i="11"/>
  <c r="T895" i="11"/>
  <c r="P895" i="11"/>
  <c r="Q896" i="11"/>
  <c r="O896" i="11"/>
  <c r="H896" i="11"/>
  <c r="F896" i="11"/>
  <c r="B896" i="11"/>
  <c r="BD896" i="11" s="1"/>
  <c r="R896" i="11"/>
  <c r="N896" i="11"/>
  <c r="I896" i="11"/>
  <c r="E896" i="11"/>
  <c r="BC896" i="11" s="1"/>
  <c r="A897" i="11"/>
  <c r="L896" i="11"/>
  <c r="G896" i="11"/>
  <c r="AU896" i="11" s="1"/>
  <c r="AV896" i="11" s="1"/>
  <c r="Q897" i="11" l="1"/>
  <c r="O897" i="11"/>
  <c r="H897" i="11"/>
  <c r="F897" i="11"/>
  <c r="B897" i="11"/>
  <c r="BD897" i="11" s="1"/>
  <c r="A898" i="11"/>
  <c r="L897" i="11"/>
  <c r="G897" i="11"/>
  <c r="AU897" i="11" s="1"/>
  <c r="AV897" i="11" s="1"/>
  <c r="R897" i="11"/>
  <c r="N897" i="11"/>
  <c r="I897" i="11"/>
  <c r="E897" i="11"/>
  <c r="BC897" i="11" s="1"/>
  <c r="AW896" i="11"/>
  <c r="M896" i="11"/>
  <c r="K896" i="11"/>
  <c r="C896" i="11"/>
  <c r="AY896" i="11"/>
  <c r="BA896" i="11" s="1"/>
  <c r="S896" i="11"/>
  <c r="D896" i="11"/>
  <c r="AZ896" i="11"/>
  <c r="T896" i="11"/>
  <c r="P896" i="11"/>
  <c r="AX895" i="11"/>
  <c r="Q898" i="11" l="1"/>
  <c r="O898" i="11"/>
  <c r="H898" i="11"/>
  <c r="F898" i="11"/>
  <c r="B898" i="11"/>
  <c r="BD898" i="11" s="1"/>
  <c r="R898" i="11"/>
  <c r="N898" i="11"/>
  <c r="I898" i="11"/>
  <c r="E898" i="11"/>
  <c r="BC898" i="11" s="1"/>
  <c r="A899" i="11"/>
  <c r="L898" i="11"/>
  <c r="G898" i="11"/>
  <c r="AU898" i="11" s="1"/>
  <c r="AV898" i="11" s="1"/>
  <c r="AX896" i="11"/>
  <c r="AW897" i="11"/>
  <c r="M897" i="11"/>
  <c r="K897" i="11"/>
  <c r="C897" i="11"/>
  <c r="AY897" i="11"/>
  <c r="BA897" i="11" s="1"/>
  <c r="S897" i="11"/>
  <c r="D897" i="11"/>
  <c r="AZ897" i="11"/>
  <c r="T897" i="11"/>
  <c r="P897" i="11"/>
  <c r="AX897" i="11" l="1"/>
  <c r="A900" i="11"/>
  <c r="Q899" i="11"/>
  <c r="O899" i="11"/>
  <c r="H899" i="11"/>
  <c r="F899" i="11"/>
  <c r="B899" i="11"/>
  <c r="BD899" i="11" s="1"/>
  <c r="L899" i="11"/>
  <c r="G899" i="11"/>
  <c r="AU899" i="11" s="1"/>
  <c r="AV899" i="11" s="1"/>
  <c r="R899" i="11"/>
  <c r="N899" i="11"/>
  <c r="I899" i="11"/>
  <c r="E899" i="11"/>
  <c r="BC899" i="11" s="1"/>
  <c r="AW898" i="11"/>
  <c r="M898" i="11"/>
  <c r="K898" i="11"/>
  <c r="C898" i="11"/>
  <c r="AY898" i="11"/>
  <c r="BA898" i="11" s="1"/>
  <c r="S898" i="11"/>
  <c r="D898" i="11"/>
  <c r="AZ898" i="11"/>
  <c r="T898" i="11"/>
  <c r="P898" i="11"/>
  <c r="AX898" i="11" l="1"/>
  <c r="M899" i="11"/>
  <c r="K899" i="11"/>
  <c r="C899" i="11"/>
  <c r="AW899" i="11"/>
  <c r="A901" i="11"/>
  <c r="R900" i="11"/>
  <c r="N900" i="11"/>
  <c r="L900" i="11"/>
  <c r="I900" i="11"/>
  <c r="G900" i="11"/>
  <c r="AU900" i="11" s="1"/>
  <c r="AV900" i="11" s="1"/>
  <c r="E900" i="11"/>
  <c r="Q900" i="11"/>
  <c r="H900" i="11"/>
  <c r="O900" i="11"/>
  <c r="F900" i="11"/>
  <c r="B900" i="11"/>
  <c r="BD900" i="11" s="1"/>
  <c r="AZ899" i="11"/>
  <c r="S899" i="11"/>
  <c r="D899" i="11"/>
  <c r="AY899" i="11"/>
  <c r="BA899" i="11" s="1"/>
  <c r="T899" i="11"/>
  <c r="P899" i="11"/>
  <c r="AZ900" i="11" l="1"/>
  <c r="T900" i="11"/>
  <c r="P900" i="11"/>
  <c r="D900" i="11"/>
  <c r="AY900" i="11"/>
  <c r="BA900" i="11" s="1"/>
  <c r="S900" i="11"/>
  <c r="AX899" i="11"/>
  <c r="BC900" i="11"/>
  <c r="C900" i="11"/>
  <c r="AW900" i="11"/>
  <c r="M900" i="11"/>
  <c r="K900" i="11"/>
  <c r="A902" i="11"/>
  <c r="R901" i="11"/>
  <c r="N901" i="11"/>
  <c r="L901" i="11"/>
  <c r="I901" i="11"/>
  <c r="G901" i="11"/>
  <c r="AU901" i="11" s="1"/>
  <c r="E901" i="11"/>
  <c r="O901" i="11"/>
  <c r="F901" i="11"/>
  <c r="B901" i="11"/>
  <c r="BD901" i="11" s="1"/>
  <c r="Q901" i="11"/>
  <c r="H901" i="11"/>
  <c r="AV901" i="11" l="1"/>
  <c r="AX900" i="11"/>
  <c r="AZ901" i="11"/>
  <c r="T901" i="11"/>
  <c r="P901" i="11"/>
  <c r="AY901" i="11"/>
  <c r="BA901" i="11" s="1"/>
  <c r="S901" i="11"/>
  <c r="D901" i="11"/>
  <c r="BC901" i="11"/>
  <c r="C901" i="11"/>
  <c r="K901" i="11"/>
  <c r="AW901" i="11"/>
  <c r="M901" i="11"/>
  <c r="R902" i="11"/>
  <c r="N902" i="11"/>
  <c r="L902" i="11"/>
  <c r="I902" i="11"/>
  <c r="G902" i="11"/>
  <c r="AU902" i="11" s="1"/>
  <c r="E902" i="11"/>
  <c r="A903" i="11"/>
  <c r="Q902" i="11"/>
  <c r="H902" i="11"/>
  <c r="O902" i="11"/>
  <c r="F902" i="11"/>
  <c r="B902" i="11"/>
  <c r="BD902" i="11" s="1"/>
  <c r="A904" i="11" l="1"/>
  <c r="Q903" i="11"/>
  <c r="O903" i="11"/>
  <c r="H903" i="11"/>
  <c r="F903" i="11"/>
  <c r="B903" i="11"/>
  <c r="BD903" i="11" s="1"/>
  <c r="R903" i="11"/>
  <c r="N903" i="11"/>
  <c r="I903" i="11"/>
  <c r="E903" i="11"/>
  <c r="BC903" i="11" s="1"/>
  <c r="L903" i="11"/>
  <c r="G903" i="11"/>
  <c r="AU903" i="11" s="1"/>
  <c r="AV903" i="11" s="1"/>
  <c r="AV902" i="11"/>
  <c r="AX901" i="11"/>
  <c r="AY902" i="11"/>
  <c r="BA902" i="11" s="1"/>
  <c r="T902" i="11"/>
  <c r="P902" i="11"/>
  <c r="AZ902" i="11"/>
  <c r="D902" i="11"/>
  <c r="S902" i="11"/>
  <c r="BC902" i="11"/>
  <c r="AW902" i="11"/>
  <c r="C902" i="11"/>
  <c r="M902" i="11"/>
  <c r="K902" i="11"/>
  <c r="AZ903" i="11" l="1"/>
  <c r="S903" i="11"/>
  <c r="D903" i="11"/>
  <c r="AY903" i="11"/>
  <c r="BA903" i="11" s="1"/>
  <c r="T903" i="11"/>
  <c r="P903" i="11"/>
  <c r="AX902" i="11"/>
  <c r="M903" i="11"/>
  <c r="K903" i="11"/>
  <c r="AW903" i="11"/>
  <c r="C903" i="11"/>
  <c r="R904" i="11"/>
  <c r="N904" i="11"/>
  <c r="L904" i="11"/>
  <c r="I904" i="11"/>
  <c r="G904" i="11"/>
  <c r="AU904" i="11" s="1"/>
  <c r="E904" i="11"/>
  <c r="O904" i="11"/>
  <c r="F904" i="11"/>
  <c r="B904" i="11"/>
  <c r="BD904" i="11" s="1"/>
  <c r="A905" i="11"/>
  <c r="Q904" i="11"/>
  <c r="H904" i="11"/>
  <c r="T904" i="11" l="1"/>
  <c r="P904" i="11"/>
  <c r="S904" i="11"/>
  <c r="AZ904" i="11"/>
  <c r="D904" i="11"/>
  <c r="AV904" i="11"/>
  <c r="AY904" i="11" s="1"/>
  <c r="BA904" i="11" s="1"/>
  <c r="AX903" i="11"/>
  <c r="A906" i="11"/>
  <c r="Q905" i="11"/>
  <c r="O905" i="11"/>
  <c r="H905" i="11"/>
  <c r="F905" i="11"/>
  <c r="B905" i="11"/>
  <c r="BD905" i="11" s="1"/>
  <c r="L905" i="11"/>
  <c r="G905" i="11"/>
  <c r="AU905" i="11" s="1"/>
  <c r="AV905" i="11" s="1"/>
  <c r="R905" i="11"/>
  <c r="N905" i="11"/>
  <c r="I905" i="11"/>
  <c r="E905" i="11"/>
  <c r="BC905" i="11" s="1"/>
  <c r="BC904" i="11"/>
  <c r="AW904" i="11"/>
  <c r="C904" i="11"/>
  <c r="K904" i="11"/>
  <c r="M904" i="11"/>
  <c r="AX904" i="11" l="1"/>
  <c r="AZ905" i="11"/>
  <c r="S905" i="11"/>
  <c r="D905" i="11"/>
  <c r="AY905" i="11"/>
  <c r="BA905" i="11" s="1"/>
  <c r="T905" i="11"/>
  <c r="P905" i="11"/>
  <c r="M905" i="11"/>
  <c r="K905" i="11"/>
  <c r="C905" i="11"/>
  <c r="AW905" i="11"/>
  <c r="A907" i="11"/>
  <c r="R906" i="11"/>
  <c r="N906" i="11"/>
  <c r="L906" i="11"/>
  <c r="I906" i="11"/>
  <c r="G906" i="11"/>
  <c r="AU906" i="11" s="1"/>
  <c r="AV906" i="11" s="1"/>
  <c r="E906" i="11"/>
  <c r="Q906" i="11"/>
  <c r="H906" i="11"/>
  <c r="O906" i="11"/>
  <c r="F906" i="11"/>
  <c r="B906" i="11"/>
  <c r="BD906" i="11" s="1"/>
  <c r="AX905" i="11" l="1"/>
  <c r="BC906" i="11"/>
  <c r="C906" i="11"/>
  <c r="AW906" i="11"/>
  <c r="M906" i="11"/>
  <c r="K906" i="11"/>
  <c r="A908" i="11"/>
  <c r="R907" i="11"/>
  <c r="N907" i="11"/>
  <c r="L907" i="11"/>
  <c r="I907" i="11"/>
  <c r="G907" i="11"/>
  <c r="AU907" i="11" s="1"/>
  <c r="E907" i="11"/>
  <c r="O907" i="11"/>
  <c r="F907" i="11"/>
  <c r="B907" i="11"/>
  <c r="BD907" i="11" s="1"/>
  <c r="Q907" i="11"/>
  <c r="H907" i="11"/>
  <c r="AZ906" i="11"/>
  <c r="T906" i="11"/>
  <c r="P906" i="11"/>
  <c r="D906" i="11"/>
  <c r="AY906" i="11"/>
  <c r="BA906" i="11" s="1"/>
  <c r="S906" i="11"/>
  <c r="AV907" i="11" l="1"/>
  <c r="AX906" i="11"/>
  <c r="AZ907" i="11"/>
  <c r="T907" i="11"/>
  <c r="P907" i="11"/>
  <c r="AY907" i="11"/>
  <c r="BA907" i="11" s="1"/>
  <c r="S907" i="11"/>
  <c r="D907" i="11"/>
  <c r="BC907" i="11"/>
  <c r="C907" i="11"/>
  <c r="K907" i="11"/>
  <c r="AW907" i="11"/>
  <c r="AX907" i="11" s="1"/>
  <c r="M907" i="11"/>
  <c r="R908" i="11"/>
  <c r="N908" i="11"/>
  <c r="L908" i="11"/>
  <c r="I908" i="11"/>
  <c r="G908" i="11"/>
  <c r="AU908" i="11" s="1"/>
  <c r="E908" i="11"/>
  <c r="A909" i="11"/>
  <c r="Q908" i="11"/>
  <c r="H908" i="11"/>
  <c r="O908" i="11"/>
  <c r="F908" i="11"/>
  <c r="B908" i="11"/>
  <c r="BD908" i="11" s="1"/>
  <c r="A910" i="11" l="1"/>
  <c r="Q909" i="11"/>
  <c r="O909" i="11"/>
  <c r="H909" i="11"/>
  <c r="F909" i="11"/>
  <c r="B909" i="11"/>
  <c r="BD909" i="11" s="1"/>
  <c r="R909" i="11"/>
  <c r="N909" i="11"/>
  <c r="I909" i="11"/>
  <c r="E909" i="11"/>
  <c r="BC909" i="11" s="1"/>
  <c r="L909" i="11"/>
  <c r="G909" i="11"/>
  <c r="AU909" i="11" s="1"/>
  <c r="AV909" i="11" s="1"/>
  <c r="AV908" i="11"/>
  <c r="AY908" i="11"/>
  <c r="BA908" i="11" s="1"/>
  <c r="T908" i="11"/>
  <c r="P908" i="11"/>
  <c r="AZ908" i="11"/>
  <c r="D908" i="11"/>
  <c r="S908" i="11"/>
  <c r="BC908" i="11"/>
  <c r="AW908" i="11"/>
  <c r="AX908" i="11" s="1"/>
  <c r="C908" i="11"/>
  <c r="M908" i="11"/>
  <c r="K908" i="11"/>
  <c r="AZ909" i="11" l="1"/>
  <c r="S909" i="11"/>
  <c r="D909" i="11"/>
  <c r="AY909" i="11"/>
  <c r="BA909" i="11" s="1"/>
  <c r="T909" i="11"/>
  <c r="P909" i="11"/>
  <c r="M909" i="11"/>
  <c r="K909" i="11"/>
  <c r="AW909" i="11"/>
  <c r="AX909" i="11" s="1"/>
  <c r="C909" i="11"/>
  <c r="R910" i="11"/>
  <c r="N910" i="11"/>
  <c r="L910" i="11"/>
  <c r="I910" i="11"/>
  <c r="G910" i="11"/>
  <c r="AU910" i="11" s="1"/>
  <c r="E910" i="11"/>
  <c r="O910" i="11"/>
  <c r="F910" i="11"/>
  <c r="B910" i="11"/>
  <c r="BD910" i="11" s="1"/>
  <c r="A911" i="11"/>
  <c r="Q910" i="11"/>
  <c r="H910" i="11"/>
  <c r="AV910" i="11" l="1"/>
  <c r="AY910" i="11" s="1"/>
  <c r="BA910" i="11" s="1"/>
  <c r="T910" i="11"/>
  <c r="P910" i="11"/>
  <c r="S910" i="11"/>
  <c r="AZ910" i="11"/>
  <c r="D910" i="11"/>
  <c r="Q911" i="11"/>
  <c r="O911" i="11"/>
  <c r="H911" i="11"/>
  <c r="F911" i="11"/>
  <c r="B911" i="11"/>
  <c r="BD911" i="11" s="1"/>
  <c r="A912" i="11"/>
  <c r="L911" i="11"/>
  <c r="G911" i="11"/>
  <c r="AU911" i="11" s="1"/>
  <c r="AV911" i="11" s="1"/>
  <c r="R911" i="11"/>
  <c r="N911" i="11"/>
  <c r="I911" i="11"/>
  <c r="E911" i="11"/>
  <c r="BC910" i="11"/>
  <c r="AW910" i="11"/>
  <c r="AX910" i="11" s="1"/>
  <c r="C910" i="11"/>
  <c r="K910" i="11"/>
  <c r="M910" i="11"/>
  <c r="BC911" i="11" l="1"/>
  <c r="Q912" i="11"/>
  <c r="O912" i="11"/>
  <c r="H912" i="11"/>
  <c r="F912" i="11"/>
  <c r="B912" i="11"/>
  <c r="BD912" i="11" s="1"/>
  <c r="R912" i="11"/>
  <c r="N912" i="11"/>
  <c r="I912" i="11"/>
  <c r="E912" i="11"/>
  <c r="BC912" i="11" s="1"/>
  <c r="A913" i="11"/>
  <c r="L912" i="11"/>
  <c r="G912" i="11"/>
  <c r="AU912" i="11" s="1"/>
  <c r="AV912" i="11" s="1"/>
  <c r="AW911" i="11"/>
  <c r="AX911" i="11" s="1"/>
  <c r="M911" i="11"/>
  <c r="K911" i="11"/>
  <c r="C911" i="11"/>
  <c r="AY911" i="11"/>
  <c r="BA911" i="11" s="1"/>
  <c r="S911" i="11"/>
  <c r="D911" i="11"/>
  <c r="AZ911" i="11"/>
  <c r="T911" i="11"/>
  <c r="P911" i="11"/>
  <c r="AY912" i="11" l="1"/>
  <c r="BA912" i="11" s="1"/>
  <c r="S912" i="11"/>
  <c r="D912" i="11"/>
  <c r="AZ912" i="11"/>
  <c r="T912" i="11"/>
  <c r="P912" i="11"/>
  <c r="Q913" i="11"/>
  <c r="O913" i="11"/>
  <c r="H913" i="11"/>
  <c r="F913" i="11"/>
  <c r="B913" i="11"/>
  <c r="BD913" i="11" s="1"/>
  <c r="A914" i="11"/>
  <c r="L913" i="11"/>
  <c r="G913" i="11"/>
  <c r="AU913" i="11" s="1"/>
  <c r="AV913" i="11" s="1"/>
  <c r="R913" i="11"/>
  <c r="N913" i="11"/>
  <c r="I913" i="11"/>
  <c r="E913" i="11"/>
  <c r="AW912" i="11"/>
  <c r="AX912" i="11" s="1"/>
  <c r="M912" i="11"/>
  <c r="K912" i="11"/>
  <c r="C912" i="11"/>
  <c r="AW913" i="11" l="1"/>
  <c r="AX913" i="11" s="1"/>
  <c r="M913" i="11"/>
  <c r="K913" i="11"/>
  <c r="C913" i="11"/>
  <c r="AY913" i="11"/>
  <c r="BA913" i="11" s="1"/>
  <c r="S913" i="11"/>
  <c r="D913" i="11"/>
  <c r="AZ913" i="11"/>
  <c r="T913" i="11"/>
  <c r="P913" i="11"/>
  <c r="BC913" i="11"/>
  <c r="A915" i="11"/>
  <c r="Q914" i="11"/>
  <c r="O914" i="11"/>
  <c r="H914" i="11"/>
  <c r="F914" i="11"/>
  <c r="B914" i="11"/>
  <c r="BD914" i="11" s="1"/>
  <c r="R914" i="11"/>
  <c r="N914" i="11"/>
  <c r="I914" i="11"/>
  <c r="E914" i="11"/>
  <c r="BC914" i="11" s="1"/>
  <c r="L914" i="11"/>
  <c r="G914" i="11"/>
  <c r="AU914" i="11" s="1"/>
  <c r="AV914" i="11" s="1"/>
  <c r="AZ914" i="11" l="1"/>
  <c r="S914" i="11"/>
  <c r="D914" i="11"/>
  <c r="AY914" i="11"/>
  <c r="BA914" i="11" s="1"/>
  <c r="T914" i="11"/>
  <c r="P914" i="11"/>
  <c r="M914" i="11"/>
  <c r="K914" i="11"/>
  <c r="AW914" i="11"/>
  <c r="AX914" i="11" s="1"/>
  <c r="C914" i="11"/>
  <c r="R915" i="11"/>
  <c r="N915" i="11"/>
  <c r="L915" i="11"/>
  <c r="I915" i="11"/>
  <c r="G915" i="11"/>
  <c r="AU915" i="11" s="1"/>
  <c r="E915" i="11"/>
  <c r="O915" i="11"/>
  <c r="F915" i="11"/>
  <c r="B915" i="11"/>
  <c r="BD915" i="11" s="1"/>
  <c r="A916" i="11"/>
  <c r="Q915" i="11"/>
  <c r="H915" i="11"/>
  <c r="AV915" i="11" l="1"/>
  <c r="AY915" i="11" s="1"/>
  <c r="BA915" i="11" s="1"/>
  <c r="T915" i="11"/>
  <c r="P915" i="11"/>
  <c r="S915" i="11"/>
  <c r="AZ915" i="11"/>
  <c r="D915" i="11"/>
  <c r="A917" i="11"/>
  <c r="Q916" i="11"/>
  <c r="O916" i="11"/>
  <c r="H916" i="11"/>
  <c r="F916" i="11"/>
  <c r="B916" i="11"/>
  <c r="BD916" i="11" s="1"/>
  <c r="L916" i="11"/>
  <c r="G916" i="11"/>
  <c r="AU916" i="11" s="1"/>
  <c r="R916" i="11"/>
  <c r="N916" i="11"/>
  <c r="I916" i="11"/>
  <c r="E916" i="11"/>
  <c r="BC916" i="11" s="1"/>
  <c r="BC915" i="11"/>
  <c r="AW915" i="11"/>
  <c r="AX915" i="11" s="1"/>
  <c r="C915" i="11"/>
  <c r="K915" i="11"/>
  <c r="M915" i="11"/>
  <c r="AV916" i="11" l="1"/>
  <c r="AZ916" i="11"/>
  <c r="S916" i="11"/>
  <c r="D916" i="11"/>
  <c r="AY916" i="11"/>
  <c r="BA916" i="11" s="1"/>
  <c r="T916" i="11"/>
  <c r="P916" i="11"/>
  <c r="M916" i="11"/>
  <c r="K916" i="11"/>
  <c r="C916" i="11"/>
  <c r="AW916" i="11"/>
  <c r="AX916" i="11" s="1"/>
  <c r="A918" i="11"/>
  <c r="R917" i="11"/>
  <c r="N917" i="11"/>
  <c r="L917" i="11"/>
  <c r="I917" i="11"/>
  <c r="G917" i="11"/>
  <c r="AU917" i="11" s="1"/>
  <c r="AV917" i="11" s="1"/>
  <c r="E917" i="11"/>
  <c r="Q917" i="11"/>
  <c r="H917" i="11"/>
  <c r="O917" i="11"/>
  <c r="F917" i="11"/>
  <c r="B917" i="11"/>
  <c r="BD917" i="11" s="1"/>
  <c r="BC917" i="11" l="1"/>
  <c r="C917" i="11"/>
  <c r="AW917" i="11"/>
  <c r="AX917" i="11" s="1"/>
  <c r="M917" i="11"/>
  <c r="K917" i="11"/>
  <c r="A919" i="11"/>
  <c r="R918" i="11"/>
  <c r="N918" i="11"/>
  <c r="L918" i="11"/>
  <c r="I918" i="11"/>
  <c r="G918" i="11"/>
  <c r="AU918" i="11" s="1"/>
  <c r="AV918" i="11" s="1"/>
  <c r="E918" i="11"/>
  <c r="O918" i="11"/>
  <c r="F918" i="11"/>
  <c r="B918" i="11"/>
  <c r="BD918" i="11" s="1"/>
  <c r="Q918" i="11"/>
  <c r="H918" i="11"/>
  <c r="AZ917" i="11"/>
  <c r="T917" i="11"/>
  <c r="P917" i="11"/>
  <c r="D917" i="11"/>
  <c r="AY917" i="11"/>
  <c r="BA917" i="11" s="1"/>
  <c r="S917" i="11"/>
  <c r="AZ918" i="11" l="1"/>
  <c r="T918" i="11"/>
  <c r="P918" i="11"/>
  <c r="AY918" i="11"/>
  <c r="BA918" i="11" s="1"/>
  <c r="S918" i="11"/>
  <c r="D918" i="11"/>
  <c r="BC918" i="11"/>
  <c r="C918" i="11"/>
  <c r="K918" i="11"/>
  <c r="AW918" i="11"/>
  <c r="AX918" i="11" s="1"/>
  <c r="M918" i="11"/>
  <c r="A920" i="11"/>
  <c r="R919" i="11"/>
  <c r="N919" i="11"/>
  <c r="L919" i="11"/>
  <c r="I919" i="11"/>
  <c r="G919" i="11"/>
  <c r="AU919" i="11" s="1"/>
  <c r="E919" i="11"/>
  <c r="Q919" i="11"/>
  <c r="H919" i="11"/>
  <c r="O919" i="11"/>
  <c r="F919" i="11"/>
  <c r="B919" i="11"/>
  <c r="BD919" i="11" s="1"/>
  <c r="BC919" i="11" l="1"/>
  <c r="C919" i="11"/>
  <c r="M919" i="11"/>
  <c r="K919" i="11"/>
  <c r="A921" i="11"/>
  <c r="R920" i="11"/>
  <c r="N920" i="11"/>
  <c r="L920" i="11"/>
  <c r="I920" i="11"/>
  <c r="G920" i="11"/>
  <c r="AU920" i="11" s="1"/>
  <c r="E920" i="11"/>
  <c r="O920" i="11"/>
  <c r="F920" i="11"/>
  <c r="B920" i="11"/>
  <c r="BD920" i="11" s="1"/>
  <c r="Q920" i="11"/>
  <c r="H920" i="11"/>
  <c r="AZ919" i="11"/>
  <c r="T919" i="11"/>
  <c r="P919" i="11"/>
  <c r="D919" i="11"/>
  <c r="S919" i="11"/>
  <c r="AV919" i="11"/>
  <c r="AW919" i="11" s="1"/>
  <c r="AX919" i="11" s="1"/>
  <c r="AY919" i="11" l="1"/>
  <c r="BA919" i="11" s="1"/>
  <c r="AZ920" i="11"/>
  <c r="T920" i="11"/>
  <c r="P920" i="11"/>
  <c r="S920" i="11"/>
  <c r="D920" i="11"/>
  <c r="BC920" i="11"/>
  <c r="C920" i="11"/>
  <c r="K920" i="11"/>
  <c r="M920" i="11"/>
  <c r="A922" i="11"/>
  <c r="R921" i="11"/>
  <c r="N921" i="11"/>
  <c r="L921" i="11"/>
  <c r="I921" i="11"/>
  <c r="G921" i="11"/>
  <c r="AU921" i="11" s="1"/>
  <c r="E921" i="11"/>
  <c r="Q921" i="11"/>
  <c r="H921" i="11"/>
  <c r="O921" i="11"/>
  <c r="F921" i="11"/>
  <c r="B921" i="11"/>
  <c r="BD921" i="11" s="1"/>
  <c r="AV920" i="11"/>
  <c r="AY920" i="11" s="1"/>
  <c r="BA920" i="11" s="1"/>
  <c r="BC921" i="11" l="1"/>
  <c r="C921" i="11"/>
  <c r="M921" i="11"/>
  <c r="K921" i="11"/>
  <c r="A923" i="11"/>
  <c r="R922" i="11"/>
  <c r="N922" i="11"/>
  <c r="L922" i="11"/>
  <c r="I922" i="11"/>
  <c r="G922" i="11"/>
  <c r="AU922" i="11" s="1"/>
  <c r="AV922" i="11" s="1"/>
  <c r="E922" i="11"/>
  <c r="Q922" i="11"/>
  <c r="H922" i="11"/>
  <c r="O922" i="11"/>
  <c r="F922" i="11"/>
  <c r="B922" i="11"/>
  <c r="BD922" i="11" s="1"/>
  <c r="AW920" i="11"/>
  <c r="AX920" i="11" s="1"/>
  <c r="AZ921" i="11"/>
  <c r="T921" i="11"/>
  <c r="P921" i="11"/>
  <c r="AY921" i="11"/>
  <c r="BA921" i="11" s="1"/>
  <c r="D921" i="11"/>
  <c r="S921" i="11"/>
  <c r="AV921" i="11"/>
  <c r="AW921" i="11" s="1"/>
  <c r="AX921" i="11" l="1"/>
  <c r="BC922" i="11"/>
  <c r="C922" i="11"/>
  <c r="M922" i="11"/>
  <c r="AW922" i="11"/>
  <c r="AX922" i="11" s="1"/>
  <c r="K922" i="11"/>
  <c r="R923" i="11"/>
  <c r="N923" i="11"/>
  <c r="L923" i="11"/>
  <c r="I923" i="11"/>
  <c r="G923" i="11"/>
  <c r="AU923" i="11" s="1"/>
  <c r="E923" i="11"/>
  <c r="A924" i="11"/>
  <c r="Q923" i="11"/>
  <c r="H923" i="11"/>
  <c r="O923" i="11"/>
  <c r="F923" i="11"/>
  <c r="B923" i="11"/>
  <c r="BD923" i="11" s="1"/>
  <c r="AZ922" i="11"/>
  <c r="T922" i="11"/>
  <c r="P922" i="11"/>
  <c r="AY922" i="11"/>
  <c r="BA922" i="11" s="1"/>
  <c r="D922" i="11"/>
  <c r="S922" i="11"/>
  <c r="Q924" i="11" l="1"/>
  <c r="O924" i="11"/>
  <c r="H924" i="11"/>
  <c r="F924" i="11"/>
  <c r="B924" i="11"/>
  <c r="BD924" i="11" s="1"/>
  <c r="A925" i="11"/>
  <c r="R924" i="11"/>
  <c r="N924" i="11"/>
  <c r="I924" i="11"/>
  <c r="E924" i="11"/>
  <c r="BC924" i="11" s="1"/>
  <c r="L924" i="11"/>
  <c r="G924" i="11"/>
  <c r="AU924" i="11" s="1"/>
  <c r="AV924" i="11" s="1"/>
  <c r="AV923" i="11"/>
  <c r="AY923" i="11"/>
  <c r="BA923" i="11" s="1"/>
  <c r="T923" i="11"/>
  <c r="P923" i="11"/>
  <c r="AZ923" i="11"/>
  <c r="D923" i="11"/>
  <c r="S923" i="11"/>
  <c r="BC923" i="11"/>
  <c r="AW923" i="11"/>
  <c r="AX923" i="11" s="1"/>
  <c r="C923" i="11"/>
  <c r="M923" i="11"/>
  <c r="K923" i="11"/>
  <c r="Q925" i="11" l="1"/>
  <c r="O925" i="11"/>
  <c r="H925" i="11"/>
  <c r="F925" i="11"/>
  <c r="B925" i="11"/>
  <c r="BD925" i="11" s="1"/>
  <c r="A926" i="11"/>
  <c r="R925" i="11"/>
  <c r="N925" i="11"/>
  <c r="I925" i="11"/>
  <c r="E925" i="11"/>
  <c r="BC925" i="11" s="1"/>
  <c r="L925" i="11"/>
  <c r="G925" i="11"/>
  <c r="AU925" i="11" s="1"/>
  <c r="AV925" i="11" s="1"/>
  <c r="AW924" i="11"/>
  <c r="AX924" i="11" s="1"/>
  <c r="M924" i="11"/>
  <c r="K924" i="11"/>
  <c r="C924" i="11"/>
  <c r="AY924" i="11"/>
  <c r="BA924" i="11" s="1"/>
  <c r="S924" i="11"/>
  <c r="D924" i="11"/>
  <c r="AZ924" i="11"/>
  <c r="T924" i="11"/>
  <c r="P924" i="11"/>
  <c r="A927" i="11" l="1"/>
  <c r="Q926" i="11"/>
  <c r="O926" i="11"/>
  <c r="H926" i="11"/>
  <c r="F926" i="11"/>
  <c r="B926" i="11"/>
  <c r="BD926" i="11" s="1"/>
  <c r="R926" i="11"/>
  <c r="N926" i="11"/>
  <c r="I926" i="11"/>
  <c r="E926" i="11"/>
  <c r="BC926" i="11" s="1"/>
  <c r="L926" i="11"/>
  <c r="G926" i="11"/>
  <c r="AU926" i="11" s="1"/>
  <c r="AV926" i="11" s="1"/>
  <c r="AW925" i="11"/>
  <c r="AX925" i="11" s="1"/>
  <c r="M925" i="11"/>
  <c r="K925" i="11"/>
  <c r="C925" i="11"/>
  <c r="AY925" i="11"/>
  <c r="BA925" i="11" s="1"/>
  <c r="S925" i="11"/>
  <c r="D925" i="11"/>
  <c r="AZ925" i="11"/>
  <c r="T925" i="11"/>
  <c r="P925" i="11"/>
  <c r="AZ926" i="11" l="1"/>
  <c r="S926" i="11"/>
  <c r="D926" i="11"/>
  <c r="AY926" i="11"/>
  <c r="BA926" i="11" s="1"/>
  <c r="T926" i="11"/>
  <c r="P926" i="11"/>
  <c r="M926" i="11"/>
  <c r="K926" i="11"/>
  <c r="AW926" i="11"/>
  <c r="AX926" i="11" s="1"/>
  <c r="C926" i="11"/>
  <c r="R927" i="11"/>
  <c r="N927" i="11"/>
  <c r="L927" i="11"/>
  <c r="I927" i="11"/>
  <c r="G927" i="11"/>
  <c r="AU927" i="11" s="1"/>
  <c r="AV927" i="11" s="1"/>
  <c r="E927" i="11"/>
  <c r="O927" i="11"/>
  <c r="F927" i="11"/>
  <c r="B927" i="11"/>
  <c r="BD927" i="11" s="1"/>
  <c r="A928" i="11"/>
  <c r="Q927" i="11"/>
  <c r="H927" i="11"/>
  <c r="AY927" i="11" l="1"/>
  <c r="BA927" i="11" s="1"/>
  <c r="T927" i="11"/>
  <c r="P927" i="11"/>
  <c r="S927" i="11"/>
  <c r="AZ927" i="11"/>
  <c r="D927" i="11"/>
  <c r="A929" i="11"/>
  <c r="Q928" i="11"/>
  <c r="O928" i="11"/>
  <c r="H928" i="11"/>
  <c r="F928" i="11"/>
  <c r="B928" i="11"/>
  <c r="BD928" i="11" s="1"/>
  <c r="L928" i="11"/>
  <c r="G928" i="11"/>
  <c r="AU928" i="11" s="1"/>
  <c r="R928" i="11"/>
  <c r="N928" i="11"/>
  <c r="I928" i="11"/>
  <c r="E928" i="11"/>
  <c r="BC928" i="11" s="1"/>
  <c r="BC927" i="11"/>
  <c r="AW927" i="11"/>
  <c r="AX927" i="11" s="1"/>
  <c r="C927" i="11"/>
  <c r="K927" i="11"/>
  <c r="M927" i="11"/>
  <c r="AV928" i="11" l="1"/>
  <c r="AZ928" i="11"/>
  <c r="S928" i="11"/>
  <c r="D928" i="11"/>
  <c r="AY928" i="11"/>
  <c r="BA928" i="11" s="1"/>
  <c r="T928" i="11"/>
  <c r="P928" i="11"/>
  <c r="M928" i="11"/>
  <c r="K928" i="11"/>
  <c r="C928" i="11"/>
  <c r="AW928" i="11"/>
  <c r="AX928" i="11" s="1"/>
  <c r="R929" i="11"/>
  <c r="N929" i="11"/>
  <c r="L929" i="11"/>
  <c r="I929" i="11"/>
  <c r="G929" i="11"/>
  <c r="AU929" i="11" s="1"/>
  <c r="E929" i="11"/>
  <c r="A930" i="11"/>
  <c r="Q929" i="11"/>
  <c r="H929" i="11"/>
  <c r="O929" i="11"/>
  <c r="F929" i="11"/>
  <c r="B929" i="11"/>
  <c r="BD929" i="11" s="1"/>
  <c r="A931" i="11" l="1"/>
  <c r="Q930" i="11"/>
  <c r="O930" i="11"/>
  <c r="H930" i="11"/>
  <c r="F930" i="11"/>
  <c r="B930" i="11"/>
  <c r="BD930" i="11" s="1"/>
  <c r="R930" i="11"/>
  <c r="N930" i="11"/>
  <c r="I930" i="11"/>
  <c r="E930" i="11"/>
  <c r="BC930" i="11" s="1"/>
  <c r="L930" i="11"/>
  <c r="G930" i="11"/>
  <c r="AU930" i="11" s="1"/>
  <c r="AV930" i="11" s="1"/>
  <c r="AV929" i="11"/>
  <c r="AY929" i="11"/>
  <c r="BA929" i="11" s="1"/>
  <c r="T929" i="11"/>
  <c r="P929" i="11"/>
  <c r="AZ929" i="11"/>
  <c r="D929" i="11"/>
  <c r="S929" i="11"/>
  <c r="BC929" i="11"/>
  <c r="AW929" i="11"/>
  <c r="AX929" i="11" s="1"/>
  <c r="C929" i="11"/>
  <c r="M929" i="11"/>
  <c r="K929" i="11"/>
  <c r="AZ930" i="11" l="1"/>
  <c r="S930" i="11"/>
  <c r="D930" i="11"/>
  <c r="AY930" i="11"/>
  <c r="BA930" i="11" s="1"/>
  <c r="T930" i="11"/>
  <c r="P930" i="11"/>
  <c r="M930" i="11"/>
  <c r="K930" i="11"/>
  <c r="AW930" i="11"/>
  <c r="AX930" i="11" s="1"/>
  <c r="C930" i="11"/>
  <c r="R931" i="11"/>
  <c r="N931" i="11"/>
  <c r="L931" i="11"/>
  <c r="I931" i="11"/>
  <c r="G931" i="11"/>
  <c r="AU931" i="11" s="1"/>
  <c r="AV931" i="11" s="1"/>
  <c r="E931" i="11"/>
  <c r="O931" i="11"/>
  <c r="F931" i="11"/>
  <c r="B931" i="11"/>
  <c r="BD931" i="11" s="1"/>
  <c r="A932" i="11"/>
  <c r="Q931" i="11"/>
  <c r="H931" i="11"/>
  <c r="AY931" i="11" l="1"/>
  <c r="BA931" i="11" s="1"/>
  <c r="T931" i="11"/>
  <c r="P931" i="11"/>
  <c r="S931" i="11"/>
  <c r="AZ931" i="11"/>
  <c r="D931" i="11"/>
  <c r="A933" i="11"/>
  <c r="Q932" i="11"/>
  <c r="O932" i="11"/>
  <c r="H932" i="11"/>
  <c r="F932" i="11"/>
  <c r="B932" i="11"/>
  <c r="BD932" i="11" s="1"/>
  <c r="L932" i="11"/>
  <c r="G932" i="11"/>
  <c r="AU932" i="11" s="1"/>
  <c r="R932" i="11"/>
  <c r="N932" i="11"/>
  <c r="I932" i="11"/>
  <c r="E932" i="11"/>
  <c r="BC932" i="11" s="1"/>
  <c r="BC931" i="11"/>
  <c r="AW931" i="11"/>
  <c r="AX931" i="11" s="1"/>
  <c r="C931" i="11"/>
  <c r="K931" i="11"/>
  <c r="M931" i="11"/>
  <c r="AV932" i="11" l="1"/>
  <c r="AZ932" i="11"/>
  <c r="S932" i="11"/>
  <c r="D932" i="11"/>
  <c r="AY932" i="11"/>
  <c r="BA932" i="11" s="1"/>
  <c r="T932" i="11"/>
  <c r="P932" i="11"/>
  <c r="M932" i="11"/>
  <c r="K932" i="11"/>
  <c r="C932" i="11"/>
  <c r="AW932" i="11"/>
  <c r="AX932" i="11" s="1"/>
  <c r="R933" i="11"/>
  <c r="N933" i="11"/>
  <c r="L933" i="11"/>
  <c r="I933" i="11"/>
  <c r="G933" i="11"/>
  <c r="AU933" i="11" s="1"/>
  <c r="E933" i="11"/>
  <c r="A934" i="11"/>
  <c r="Q933" i="11"/>
  <c r="H933" i="11"/>
  <c r="O933" i="11"/>
  <c r="F933" i="11"/>
  <c r="B933" i="11"/>
  <c r="BD933" i="11" s="1"/>
  <c r="A935" i="11" l="1"/>
  <c r="Q934" i="11"/>
  <c r="O934" i="11"/>
  <c r="H934" i="11"/>
  <c r="F934" i="11"/>
  <c r="B934" i="11"/>
  <c r="BD934" i="11" s="1"/>
  <c r="R934" i="11"/>
  <c r="N934" i="11"/>
  <c r="I934" i="11"/>
  <c r="E934" i="11"/>
  <c r="BC934" i="11" s="1"/>
  <c r="L934" i="11"/>
  <c r="G934" i="11"/>
  <c r="AU934" i="11" s="1"/>
  <c r="AV934" i="11" s="1"/>
  <c r="AV933" i="11"/>
  <c r="AY933" i="11"/>
  <c r="BA933" i="11" s="1"/>
  <c r="T933" i="11"/>
  <c r="P933" i="11"/>
  <c r="AZ933" i="11"/>
  <c r="D933" i="11"/>
  <c r="S933" i="11"/>
  <c r="BC933" i="11"/>
  <c r="AW933" i="11"/>
  <c r="AX933" i="11" s="1"/>
  <c r="C933" i="11"/>
  <c r="M933" i="11"/>
  <c r="K933" i="11"/>
  <c r="AZ934" i="11" l="1"/>
  <c r="S934" i="11"/>
  <c r="D934" i="11"/>
  <c r="AY934" i="11"/>
  <c r="BA934" i="11" s="1"/>
  <c r="T934" i="11"/>
  <c r="P934" i="11"/>
  <c r="M934" i="11"/>
  <c r="K934" i="11"/>
  <c r="AW934" i="11"/>
  <c r="AX934" i="11" s="1"/>
  <c r="C934" i="11"/>
  <c r="R935" i="11"/>
  <c r="N935" i="11"/>
  <c r="L935" i="11"/>
  <c r="I935" i="11"/>
  <c r="G935" i="11"/>
  <c r="AU935" i="11" s="1"/>
  <c r="AV935" i="11" s="1"/>
  <c r="E935" i="11"/>
  <c r="O935" i="11"/>
  <c r="F935" i="11"/>
  <c r="B935" i="11"/>
  <c r="BD935" i="11" s="1"/>
  <c r="A936" i="11"/>
  <c r="Q935" i="11"/>
  <c r="H935" i="11"/>
  <c r="AY935" i="11" l="1"/>
  <c r="BA935" i="11" s="1"/>
  <c r="T935" i="11"/>
  <c r="P935" i="11"/>
  <c r="S935" i="11"/>
  <c r="AZ935" i="11"/>
  <c r="D935" i="11"/>
  <c r="A937" i="11"/>
  <c r="Q936" i="11"/>
  <c r="O936" i="11"/>
  <c r="H936" i="11"/>
  <c r="F936" i="11"/>
  <c r="B936" i="11"/>
  <c r="BD936" i="11" s="1"/>
  <c r="L936" i="11"/>
  <c r="G936" i="11"/>
  <c r="AU936" i="11" s="1"/>
  <c r="R936" i="11"/>
  <c r="N936" i="11"/>
  <c r="I936" i="11"/>
  <c r="E936" i="11"/>
  <c r="BC936" i="11" s="1"/>
  <c r="BC935" i="11"/>
  <c r="AW935" i="11"/>
  <c r="AX935" i="11" s="1"/>
  <c r="C935" i="11"/>
  <c r="K935" i="11"/>
  <c r="M935" i="11"/>
  <c r="AV936" i="11" l="1"/>
  <c r="AZ936" i="11"/>
  <c r="S936" i="11"/>
  <c r="D936" i="11"/>
  <c r="AY936" i="11"/>
  <c r="BA936" i="11" s="1"/>
  <c r="T936" i="11"/>
  <c r="P936" i="11"/>
  <c r="M936" i="11"/>
  <c r="K936" i="11"/>
  <c r="C936" i="11"/>
  <c r="AW936" i="11"/>
  <c r="AX936" i="11" s="1"/>
  <c r="R937" i="11"/>
  <c r="N937" i="11"/>
  <c r="L937" i="11"/>
  <c r="I937" i="11"/>
  <c r="G937" i="11"/>
  <c r="AU937" i="11" s="1"/>
  <c r="E937" i="11"/>
  <c r="A938" i="11"/>
  <c r="Q937" i="11"/>
  <c r="H937" i="11"/>
  <c r="O937" i="11"/>
  <c r="F937" i="11"/>
  <c r="B937" i="11"/>
  <c r="BD937" i="11" s="1"/>
  <c r="Q938" i="11" l="1"/>
  <c r="O938" i="11"/>
  <c r="H938" i="11"/>
  <c r="F938" i="11"/>
  <c r="B938" i="11"/>
  <c r="BD938" i="11" s="1"/>
  <c r="R938" i="11"/>
  <c r="N938" i="11"/>
  <c r="I938" i="11"/>
  <c r="E938" i="11"/>
  <c r="BC938" i="11" s="1"/>
  <c r="A939" i="11"/>
  <c r="L938" i="11"/>
  <c r="G938" i="11"/>
  <c r="AU938" i="11" s="1"/>
  <c r="AV938" i="11" s="1"/>
  <c r="AV937" i="11"/>
  <c r="AY937" i="11" s="1"/>
  <c r="BA937" i="11" s="1"/>
  <c r="T937" i="11"/>
  <c r="P937" i="11"/>
  <c r="AZ937" i="11"/>
  <c r="D937" i="11"/>
  <c r="S937" i="11"/>
  <c r="BC937" i="11"/>
  <c r="AW937" i="11"/>
  <c r="AX937" i="11" s="1"/>
  <c r="C937" i="11"/>
  <c r="M937" i="11"/>
  <c r="K937" i="11"/>
  <c r="Q939" i="11" l="1"/>
  <c r="O939" i="11"/>
  <c r="H939" i="11"/>
  <c r="F939" i="11"/>
  <c r="B939" i="11"/>
  <c r="BD939" i="11" s="1"/>
  <c r="A940" i="11"/>
  <c r="L939" i="11"/>
  <c r="G939" i="11"/>
  <c r="AU939" i="11" s="1"/>
  <c r="AV939" i="11" s="1"/>
  <c r="R939" i="11"/>
  <c r="N939" i="11"/>
  <c r="I939" i="11"/>
  <c r="E939" i="11"/>
  <c r="BC939" i="11" s="1"/>
  <c r="AW938" i="11"/>
  <c r="AX938" i="11" s="1"/>
  <c r="M938" i="11"/>
  <c r="K938" i="11"/>
  <c r="C938" i="11"/>
  <c r="AY938" i="11"/>
  <c r="BA938" i="11" s="1"/>
  <c r="S938" i="11"/>
  <c r="D938" i="11"/>
  <c r="AZ938" i="11"/>
  <c r="T938" i="11"/>
  <c r="P938" i="11"/>
  <c r="Q940" i="11" l="1"/>
  <c r="O940" i="11"/>
  <c r="H940" i="11"/>
  <c r="F940" i="11"/>
  <c r="B940" i="11"/>
  <c r="BD940" i="11" s="1"/>
  <c r="R940" i="11"/>
  <c r="N940" i="11"/>
  <c r="I940" i="11"/>
  <c r="E940" i="11"/>
  <c r="BC940" i="11" s="1"/>
  <c r="A941" i="11"/>
  <c r="L940" i="11"/>
  <c r="G940" i="11"/>
  <c r="AU940" i="11" s="1"/>
  <c r="AV940" i="11" s="1"/>
  <c r="AW939" i="11"/>
  <c r="AX939" i="11" s="1"/>
  <c r="M939" i="11"/>
  <c r="K939" i="11"/>
  <c r="C939" i="11"/>
  <c r="AY939" i="11"/>
  <c r="BA939" i="11" s="1"/>
  <c r="S939" i="11"/>
  <c r="D939" i="11"/>
  <c r="AZ939" i="11"/>
  <c r="T939" i="11"/>
  <c r="P939" i="11"/>
  <c r="A942" i="11" l="1"/>
  <c r="Q941" i="11"/>
  <c r="O941" i="11"/>
  <c r="H941" i="11"/>
  <c r="F941" i="11"/>
  <c r="B941" i="11"/>
  <c r="BD941" i="11" s="1"/>
  <c r="L941" i="11"/>
  <c r="G941" i="11"/>
  <c r="AU941" i="11" s="1"/>
  <c r="AV941" i="11" s="1"/>
  <c r="R941" i="11"/>
  <c r="N941" i="11"/>
  <c r="I941" i="11"/>
  <c r="E941" i="11"/>
  <c r="BC941" i="11" s="1"/>
  <c r="AW940" i="11"/>
  <c r="AX940" i="11" s="1"/>
  <c r="M940" i="11"/>
  <c r="K940" i="11"/>
  <c r="C940" i="11"/>
  <c r="AY940" i="11"/>
  <c r="BA940" i="11" s="1"/>
  <c r="S940" i="11"/>
  <c r="D940" i="11"/>
  <c r="AZ940" i="11"/>
  <c r="T940" i="11"/>
  <c r="P940" i="11"/>
  <c r="AZ941" i="11" l="1"/>
  <c r="S941" i="11"/>
  <c r="D941" i="11"/>
  <c r="AY941" i="11"/>
  <c r="BA941" i="11" s="1"/>
  <c r="T941" i="11"/>
  <c r="P941" i="11"/>
  <c r="M941" i="11"/>
  <c r="K941" i="11"/>
  <c r="C941" i="11"/>
  <c r="AW941" i="11"/>
  <c r="AX941" i="11" s="1"/>
  <c r="A943" i="11"/>
  <c r="R942" i="11"/>
  <c r="N942" i="11"/>
  <c r="L942" i="11"/>
  <c r="I942" i="11"/>
  <c r="G942" i="11"/>
  <c r="AU942" i="11" s="1"/>
  <c r="AV942" i="11" s="1"/>
  <c r="E942" i="11"/>
  <c r="Q942" i="11"/>
  <c r="H942" i="11"/>
  <c r="O942" i="11"/>
  <c r="F942" i="11"/>
  <c r="B942" i="11"/>
  <c r="BD942" i="11" s="1"/>
  <c r="AZ942" i="11" l="1"/>
  <c r="T942" i="11"/>
  <c r="P942" i="11"/>
  <c r="D942" i="11"/>
  <c r="AY942" i="11"/>
  <c r="BA942" i="11" s="1"/>
  <c r="S942" i="11"/>
  <c r="BC942" i="11"/>
  <c r="C942" i="11"/>
  <c r="AW942" i="11"/>
  <c r="AX942" i="11" s="1"/>
  <c r="M942" i="11"/>
  <c r="K942" i="11"/>
  <c r="A944" i="11"/>
  <c r="R943" i="11"/>
  <c r="N943" i="11"/>
  <c r="L943" i="11"/>
  <c r="I943" i="11"/>
  <c r="G943" i="11"/>
  <c r="AU943" i="11" s="1"/>
  <c r="AV943" i="11" s="1"/>
  <c r="E943" i="11"/>
  <c r="O943" i="11"/>
  <c r="F943" i="11"/>
  <c r="B943" i="11"/>
  <c r="BD943" i="11" s="1"/>
  <c r="Q943" i="11"/>
  <c r="H943" i="11"/>
  <c r="AZ943" i="11" l="1"/>
  <c r="T943" i="11"/>
  <c r="P943" i="11"/>
  <c r="AY943" i="11"/>
  <c r="BA943" i="11" s="1"/>
  <c r="S943" i="11"/>
  <c r="D943" i="11"/>
  <c r="BC943" i="11"/>
  <c r="C943" i="11"/>
  <c r="K943" i="11"/>
  <c r="AW943" i="11"/>
  <c r="AX943" i="11" s="1"/>
  <c r="M943" i="11"/>
  <c r="R944" i="11"/>
  <c r="N944" i="11"/>
  <c r="L944" i="11"/>
  <c r="I944" i="11"/>
  <c r="G944" i="11"/>
  <c r="AU944" i="11" s="1"/>
  <c r="E944" i="11"/>
  <c r="A945" i="11"/>
  <c r="Q944" i="11"/>
  <c r="H944" i="11"/>
  <c r="O944" i="11"/>
  <c r="F944" i="11"/>
  <c r="B944" i="11"/>
  <c r="BD944" i="11" s="1"/>
  <c r="A946" i="11" l="1"/>
  <c r="Q945" i="11"/>
  <c r="O945" i="11"/>
  <c r="H945" i="11"/>
  <c r="F945" i="11"/>
  <c r="B945" i="11"/>
  <c r="BD945" i="11" s="1"/>
  <c r="R945" i="11"/>
  <c r="N945" i="11"/>
  <c r="I945" i="11"/>
  <c r="E945" i="11"/>
  <c r="BC945" i="11" s="1"/>
  <c r="L945" i="11"/>
  <c r="G945" i="11"/>
  <c r="AU945" i="11" s="1"/>
  <c r="AV945" i="11" s="1"/>
  <c r="AV944" i="11"/>
  <c r="AY944" i="11"/>
  <c r="BA944" i="11" s="1"/>
  <c r="T944" i="11"/>
  <c r="P944" i="11"/>
  <c r="AZ944" i="11"/>
  <c r="D944" i="11"/>
  <c r="S944" i="11"/>
  <c r="BC944" i="11"/>
  <c r="AW944" i="11"/>
  <c r="AX944" i="11" s="1"/>
  <c r="C944" i="11"/>
  <c r="M944" i="11"/>
  <c r="K944" i="11"/>
  <c r="AZ945" i="11" l="1"/>
  <c r="S945" i="11"/>
  <c r="D945" i="11"/>
  <c r="AY945" i="11"/>
  <c r="BA945" i="11" s="1"/>
  <c r="T945" i="11"/>
  <c r="P945" i="11"/>
  <c r="M945" i="11"/>
  <c r="K945" i="11"/>
  <c r="AW945" i="11"/>
  <c r="AX945" i="11" s="1"/>
  <c r="C945" i="11"/>
  <c r="A947" i="11"/>
  <c r="R946" i="11"/>
  <c r="N946" i="11"/>
  <c r="L946" i="11"/>
  <c r="I946" i="11"/>
  <c r="G946" i="11"/>
  <c r="AU946" i="11" s="1"/>
  <c r="E946" i="11"/>
  <c r="O946" i="11"/>
  <c r="F946" i="11"/>
  <c r="B946" i="11"/>
  <c r="BD946" i="11" s="1"/>
  <c r="Q946" i="11"/>
  <c r="H946" i="11"/>
  <c r="AZ946" i="11" l="1"/>
  <c r="T946" i="11"/>
  <c r="P946" i="11"/>
  <c r="S946" i="11"/>
  <c r="D946" i="11"/>
  <c r="BC946" i="11"/>
  <c r="C946" i="11"/>
  <c r="K946" i="11"/>
  <c r="M946" i="11"/>
  <c r="A948" i="11"/>
  <c r="R947" i="11"/>
  <c r="N947" i="11"/>
  <c r="L947" i="11"/>
  <c r="I947" i="11"/>
  <c r="G947" i="11"/>
  <c r="AU947" i="11" s="1"/>
  <c r="E947" i="11"/>
  <c r="Q947" i="11"/>
  <c r="H947" i="11"/>
  <c r="O947" i="11"/>
  <c r="F947" i="11"/>
  <c r="B947" i="11"/>
  <c r="BD947" i="11" s="1"/>
  <c r="AV946" i="11"/>
  <c r="AY946" i="11" s="1"/>
  <c r="BA946" i="11" s="1"/>
  <c r="AV947" i="11" l="1"/>
  <c r="BC947" i="11"/>
  <c r="C947" i="11"/>
  <c r="AW947" i="11"/>
  <c r="M947" i="11"/>
  <c r="K947" i="11"/>
  <c r="R948" i="11"/>
  <c r="N948" i="11"/>
  <c r="L948" i="11"/>
  <c r="I948" i="11"/>
  <c r="G948" i="11"/>
  <c r="AU948" i="11" s="1"/>
  <c r="E948" i="11"/>
  <c r="O948" i="11"/>
  <c r="F948" i="11"/>
  <c r="B948" i="11"/>
  <c r="BD948" i="11" s="1"/>
  <c r="A949" i="11"/>
  <c r="Q948" i="11"/>
  <c r="H948" i="11"/>
  <c r="AW946" i="11"/>
  <c r="AX946" i="11" s="1"/>
  <c r="AZ947" i="11"/>
  <c r="T947" i="11"/>
  <c r="P947" i="11"/>
  <c r="D947" i="11"/>
  <c r="AY947" i="11"/>
  <c r="BA947" i="11" s="1"/>
  <c r="S947" i="11"/>
  <c r="T948" i="11" l="1"/>
  <c r="P948" i="11"/>
  <c r="S948" i="11"/>
  <c r="AZ948" i="11"/>
  <c r="D948" i="11"/>
  <c r="AV948" i="11"/>
  <c r="AY948" i="11" s="1"/>
  <c r="BA948" i="11" s="1"/>
  <c r="A950" i="11"/>
  <c r="Q949" i="11"/>
  <c r="O949" i="11"/>
  <c r="H949" i="11"/>
  <c r="F949" i="11"/>
  <c r="B949" i="11"/>
  <c r="BD949" i="11" s="1"/>
  <c r="L949" i="11"/>
  <c r="G949" i="11"/>
  <c r="AU949" i="11" s="1"/>
  <c r="AV949" i="11" s="1"/>
  <c r="R949" i="11"/>
  <c r="N949" i="11"/>
  <c r="I949" i="11"/>
  <c r="E949" i="11"/>
  <c r="BC949" i="11" s="1"/>
  <c r="BC948" i="11"/>
  <c r="AW948" i="11"/>
  <c r="C948" i="11"/>
  <c r="K948" i="11"/>
  <c r="M948" i="11"/>
  <c r="AX947" i="11"/>
  <c r="M949" i="11" l="1"/>
  <c r="K949" i="11"/>
  <c r="C949" i="11"/>
  <c r="AW949" i="11"/>
  <c r="A951" i="11"/>
  <c r="R950" i="11"/>
  <c r="N950" i="11"/>
  <c r="L950" i="11"/>
  <c r="I950" i="11"/>
  <c r="G950" i="11"/>
  <c r="AU950" i="11" s="1"/>
  <c r="E950" i="11"/>
  <c r="Q950" i="11"/>
  <c r="H950" i="11"/>
  <c r="O950" i="11"/>
  <c r="F950" i="11"/>
  <c r="B950" i="11"/>
  <c r="BD950" i="11" s="1"/>
  <c r="AX948" i="11"/>
  <c r="AZ949" i="11"/>
  <c r="S949" i="11"/>
  <c r="D949" i="11"/>
  <c r="AY949" i="11"/>
  <c r="BA949" i="11" s="1"/>
  <c r="T949" i="11"/>
  <c r="P949" i="11"/>
  <c r="AV950" i="11" l="1"/>
  <c r="AY950" i="11" s="1"/>
  <c r="BA950" i="11" s="1"/>
  <c r="AZ950" i="11"/>
  <c r="T950" i="11"/>
  <c r="P950" i="11"/>
  <c r="D950" i="11"/>
  <c r="S950" i="11"/>
  <c r="AX949" i="11"/>
  <c r="BC950" i="11"/>
  <c r="C950" i="11"/>
  <c r="AW950" i="11"/>
  <c r="M950" i="11"/>
  <c r="K950" i="11"/>
  <c r="R951" i="11"/>
  <c r="N951" i="11"/>
  <c r="L951" i="11"/>
  <c r="I951" i="11"/>
  <c r="G951" i="11"/>
  <c r="AU951" i="11" s="1"/>
  <c r="AV951" i="11" s="1"/>
  <c r="E951" i="11"/>
  <c r="O951" i="11"/>
  <c r="F951" i="11"/>
  <c r="B951" i="11"/>
  <c r="BD951" i="11" s="1"/>
  <c r="A952" i="11"/>
  <c r="Q951" i="11"/>
  <c r="H951" i="11"/>
  <c r="A953" i="11" l="1"/>
  <c r="Q952" i="11"/>
  <c r="O952" i="11"/>
  <c r="H952" i="11"/>
  <c r="F952" i="11"/>
  <c r="B952" i="11"/>
  <c r="BD952" i="11" s="1"/>
  <c r="L952" i="11"/>
  <c r="G952" i="11"/>
  <c r="AU952" i="11" s="1"/>
  <c r="AV952" i="11" s="1"/>
  <c r="R952" i="11"/>
  <c r="N952" i="11"/>
  <c r="I952" i="11"/>
  <c r="E952" i="11"/>
  <c r="BC952" i="11" s="1"/>
  <c r="BC951" i="11"/>
  <c r="AW951" i="11"/>
  <c r="C951" i="11"/>
  <c r="K951" i="11"/>
  <c r="M951" i="11"/>
  <c r="AX950" i="11"/>
  <c r="AY951" i="11"/>
  <c r="BA951" i="11" s="1"/>
  <c r="T951" i="11"/>
  <c r="P951" i="11"/>
  <c r="S951" i="11"/>
  <c r="AZ951" i="11"/>
  <c r="D951" i="11"/>
  <c r="AX951" i="11" l="1"/>
  <c r="AZ952" i="11"/>
  <c r="S952" i="11"/>
  <c r="D952" i="11"/>
  <c r="AY952" i="11"/>
  <c r="BA952" i="11" s="1"/>
  <c r="T952" i="11"/>
  <c r="P952" i="11"/>
  <c r="M952" i="11"/>
  <c r="K952" i="11"/>
  <c r="C952" i="11"/>
  <c r="AW952" i="11"/>
  <c r="AX952" i="11" s="1"/>
  <c r="A954" i="11"/>
  <c r="R953" i="11"/>
  <c r="N953" i="11"/>
  <c r="L953" i="11"/>
  <c r="I953" i="11"/>
  <c r="G953" i="11"/>
  <c r="AU953" i="11" s="1"/>
  <c r="AV953" i="11" s="1"/>
  <c r="E953" i="11"/>
  <c r="Q953" i="11"/>
  <c r="H953" i="11"/>
  <c r="O953" i="11"/>
  <c r="F953" i="11"/>
  <c r="B953" i="11"/>
  <c r="BD953" i="11" s="1"/>
  <c r="BC953" i="11" l="1"/>
  <c r="C953" i="11"/>
  <c r="AW953" i="11"/>
  <c r="AX953" i="11" s="1"/>
  <c r="M953" i="11"/>
  <c r="K953" i="11"/>
  <c r="R954" i="11"/>
  <c r="N954" i="11"/>
  <c r="L954" i="11"/>
  <c r="I954" i="11"/>
  <c r="G954" i="11"/>
  <c r="AU954" i="11" s="1"/>
  <c r="E954" i="11"/>
  <c r="O954" i="11"/>
  <c r="F954" i="11"/>
  <c r="B954" i="11"/>
  <c r="BD954" i="11" s="1"/>
  <c r="A955" i="11"/>
  <c r="Q954" i="11"/>
  <c r="H954" i="11"/>
  <c r="AZ953" i="11"/>
  <c r="T953" i="11"/>
  <c r="P953" i="11"/>
  <c r="D953" i="11"/>
  <c r="AY953" i="11"/>
  <c r="BA953" i="11" s="1"/>
  <c r="S953" i="11"/>
  <c r="A956" i="11" l="1"/>
  <c r="Q955" i="11"/>
  <c r="O955" i="11"/>
  <c r="H955" i="11"/>
  <c r="F955" i="11"/>
  <c r="B955" i="11"/>
  <c r="BD955" i="11" s="1"/>
  <c r="L955" i="11"/>
  <c r="G955" i="11"/>
  <c r="AU955" i="11" s="1"/>
  <c r="AV955" i="11" s="1"/>
  <c r="R955" i="11"/>
  <c r="N955" i="11"/>
  <c r="I955" i="11"/>
  <c r="E955" i="11"/>
  <c r="BC955" i="11" s="1"/>
  <c r="BC954" i="11"/>
  <c r="C954" i="11"/>
  <c r="K954" i="11"/>
  <c r="M954" i="11"/>
  <c r="T954" i="11"/>
  <c r="P954" i="11"/>
  <c r="S954" i="11"/>
  <c r="AZ954" i="11"/>
  <c r="D954" i="11"/>
  <c r="AV954" i="11"/>
  <c r="AW954" i="11" s="1"/>
  <c r="AX954" i="11" s="1"/>
  <c r="AY954" i="11" l="1"/>
  <c r="BA954" i="11" s="1"/>
  <c r="AZ955" i="11"/>
  <c r="S955" i="11"/>
  <c r="D955" i="11"/>
  <c r="AY955" i="11"/>
  <c r="BA955" i="11" s="1"/>
  <c r="T955" i="11"/>
  <c r="P955" i="11"/>
  <c r="M955" i="11"/>
  <c r="K955" i="11"/>
  <c r="C955" i="11"/>
  <c r="AW955" i="11"/>
  <c r="AX955" i="11" s="1"/>
  <c r="R956" i="11"/>
  <c r="N956" i="11"/>
  <c r="L956" i="11"/>
  <c r="I956" i="11"/>
  <c r="G956" i="11"/>
  <c r="AU956" i="11" s="1"/>
  <c r="E956" i="11"/>
  <c r="A957" i="11"/>
  <c r="Q956" i="11"/>
  <c r="H956" i="11"/>
  <c r="O956" i="11"/>
  <c r="F956" i="11"/>
  <c r="B956" i="11"/>
  <c r="BD956" i="11" s="1"/>
  <c r="A958" i="11" l="1"/>
  <c r="Q957" i="11"/>
  <c r="O957" i="11"/>
  <c r="H957" i="11"/>
  <c r="F957" i="11"/>
  <c r="B957" i="11"/>
  <c r="BD957" i="11" s="1"/>
  <c r="R957" i="11"/>
  <c r="N957" i="11"/>
  <c r="I957" i="11"/>
  <c r="E957" i="11"/>
  <c r="BC957" i="11" s="1"/>
  <c r="L957" i="11"/>
  <c r="G957" i="11"/>
  <c r="AU957" i="11" s="1"/>
  <c r="AV957" i="11" s="1"/>
  <c r="AV956" i="11"/>
  <c r="AY956" i="11"/>
  <c r="BA956" i="11" s="1"/>
  <c r="T956" i="11"/>
  <c r="P956" i="11"/>
  <c r="AZ956" i="11"/>
  <c r="D956" i="11"/>
  <c r="S956" i="11"/>
  <c r="BC956" i="11"/>
  <c r="AW956" i="11"/>
  <c r="AX956" i="11" s="1"/>
  <c r="C956" i="11"/>
  <c r="M956" i="11"/>
  <c r="K956" i="11"/>
  <c r="AZ957" i="11" l="1"/>
  <c r="S957" i="11"/>
  <c r="D957" i="11"/>
  <c r="AY957" i="11"/>
  <c r="BA957" i="11" s="1"/>
  <c r="T957" i="11"/>
  <c r="P957" i="11"/>
  <c r="M957" i="11"/>
  <c r="K957" i="11"/>
  <c r="AW957" i="11"/>
  <c r="AX957" i="11" s="1"/>
  <c r="C957" i="11"/>
  <c r="A959" i="11"/>
  <c r="R958" i="11"/>
  <c r="N958" i="11"/>
  <c r="L958" i="11"/>
  <c r="I958" i="11"/>
  <c r="G958" i="11"/>
  <c r="AU958" i="11" s="1"/>
  <c r="E958" i="11"/>
  <c r="O958" i="11"/>
  <c r="F958" i="11"/>
  <c r="B958" i="11"/>
  <c r="BD958" i="11" s="1"/>
  <c r="Q958" i="11"/>
  <c r="H958" i="11"/>
  <c r="AV958" i="11" l="1"/>
  <c r="AZ958" i="11"/>
  <c r="T958" i="11"/>
  <c r="P958" i="11"/>
  <c r="AY958" i="11"/>
  <c r="BA958" i="11" s="1"/>
  <c r="S958" i="11"/>
  <c r="D958" i="11"/>
  <c r="BC958" i="11"/>
  <c r="C958" i="11"/>
  <c r="K958" i="11"/>
  <c r="AW958" i="11"/>
  <c r="AX958" i="11" s="1"/>
  <c r="M958" i="11"/>
  <c r="R959" i="11"/>
  <c r="N959" i="11"/>
  <c r="L959" i="11"/>
  <c r="I959" i="11"/>
  <c r="G959" i="11"/>
  <c r="AU959" i="11" s="1"/>
  <c r="E959" i="11"/>
  <c r="A960" i="11"/>
  <c r="Q959" i="11"/>
  <c r="H959" i="11"/>
  <c r="O959" i="11"/>
  <c r="F959" i="11"/>
  <c r="B959" i="11"/>
  <c r="BD959" i="11" s="1"/>
  <c r="A961" i="11" l="1"/>
  <c r="Q960" i="11"/>
  <c r="O960" i="11"/>
  <c r="H960" i="11"/>
  <c r="F960" i="11"/>
  <c r="B960" i="11"/>
  <c r="BD960" i="11" s="1"/>
  <c r="R960" i="11"/>
  <c r="N960" i="11"/>
  <c r="I960" i="11"/>
  <c r="E960" i="11"/>
  <c r="BC960" i="11" s="1"/>
  <c r="L960" i="11"/>
  <c r="G960" i="11"/>
  <c r="AU960" i="11" s="1"/>
  <c r="AV960" i="11" s="1"/>
  <c r="AV959" i="11"/>
  <c r="AY959" i="11"/>
  <c r="BA959" i="11" s="1"/>
  <c r="T959" i="11"/>
  <c r="P959" i="11"/>
  <c r="AZ959" i="11"/>
  <c r="D959" i="11"/>
  <c r="S959" i="11"/>
  <c r="BC959" i="11"/>
  <c r="AW959" i="11"/>
  <c r="AX959" i="11" s="1"/>
  <c r="C959" i="11"/>
  <c r="M959" i="11"/>
  <c r="K959" i="11"/>
  <c r="AZ960" i="11" l="1"/>
  <c r="S960" i="11"/>
  <c r="D960" i="11"/>
  <c r="AY960" i="11"/>
  <c r="BA960" i="11" s="1"/>
  <c r="T960" i="11"/>
  <c r="P960" i="11"/>
  <c r="M960" i="11"/>
  <c r="K960" i="11"/>
  <c r="AW960" i="11"/>
  <c r="AX960" i="11" s="1"/>
  <c r="C960" i="11"/>
  <c r="R961" i="11"/>
  <c r="N961" i="11"/>
  <c r="L961" i="11"/>
  <c r="I961" i="11"/>
  <c r="G961" i="11"/>
  <c r="AU961" i="11" s="1"/>
  <c r="AV961" i="11" s="1"/>
  <c r="E961" i="11"/>
  <c r="O961" i="11"/>
  <c r="F961" i="11"/>
  <c r="B961" i="11"/>
  <c r="BD961" i="11" s="1"/>
  <c r="A962" i="11"/>
  <c r="Q961" i="11"/>
  <c r="H961" i="11"/>
  <c r="AY961" i="11" l="1"/>
  <c r="BA961" i="11" s="1"/>
  <c r="T961" i="11"/>
  <c r="P961" i="11"/>
  <c r="S961" i="11"/>
  <c r="AZ961" i="11"/>
  <c r="D961" i="11"/>
  <c r="Q962" i="11"/>
  <c r="O962" i="11"/>
  <c r="H962" i="11"/>
  <c r="F962" i="11"/>
  <c r="B962" i="11"/>
  <c r="BD962" i="11" s="1"/>
  <c r="A963" i="11"/>
  <c r="L962" i="11"/>
  <c r="G962" i="11"/>
  <c r="AU962" i="11" s="1"/>
  <c r="AV962" i="11" s="1"/>
  <c r="R962" i="11"/>
  <c r="N962" i="11"/>
  <c r="I962" i="11"/>
  <c r="E962" i="11"/>
  <c r="BC961" i="11"/>
  <c r="AW961" i="11"/>
  <c r="AX961" i="11" s="1"/>
  <c r="C961" i="11"/>
  <c r="K961" i="11"/>
  <c r="M961" i="11"/>
  <c r="BC962" i="11" l="1"/>
  <c r="Q963" i="11"/>
  <c r="O963" i="11"/>
  <c r="H963" i="11"/>
  <c r="F963" i="11"/>
  <c r="B963" i="11"/>
  <c r="BD963" i="11" s="1"/>
  <c r="R963" i="11"/>
  <c r="N963" i="11"/>
  <c r="I963" i="11"/>
  <c r="E963" i="11"/>
  <c r="BC963" i="11" s="1"/>
  <c r="A964" i="11"/>
  <c r="L963" i="11"/>
  <c r="G963" i="11"/>
  <c r="AU963" i="11" s="1"/>
  <c r="AV963" i="11" s="1"/>
  <c r="AW962" i="11"/>
  <c r="AX962" i="11" s="1"/>
  <c r="M962" i="11"/>
  <c r="K962" i="11"/>
  <c r="C962" i="11"/>
  <c r="AY962" i="11"/>
  <c r="BA962" i="11" s="1"/>
  <c r="S962" i="11"/>
  <c r="D962" i="11"/>
  <c r="AZ962" i="11"/>
  <c r="T962" i="11"/>
  <c r="P962" i="11"/>
  <c r="AY963" i="11" l="1"/>
  <c r="BA963" i="11" s="1"/>
  <c r="S963" i="11"/>
  <c r="D963" i="11"/>
  <c r="AZ963" i="11"/>
  <c r="T963" i="11"/>
  <c r="P963" i="11"/>
  <c r="Q964" i="11"/>
  <c r="O964" i="11"/>
  <c r="H964" i="11"/>
  <c r="F964" i="11"/>
  <c r="B964" i="11"/>
  <c r="BD964" i="11" s="1"/>
  <c r="A965" i="11"/>
  <c r="L964" i="11"/>
  <c r="G964" i="11"/>
  <c r="AU964" i="11" s="1"/>
  <c r="AV964" i="11" s="1"/>
  <c r="R964" i="11"/>
  <c r="N964" i="11"/>
  <c r="I964" i="11"/>
  <c r="E964" i="11"/>
  <c r="AW963" i="11"/>
  <c r="AX963" i="11" s="1"/>
  <c r="M963" i="11"/>
  <c r="K963" i="11"/>
  <c r="C963" i="11"/>
  <c r="AW964" i="11" l="1"/>
  <c r="AX964" i="11" s="1"/>
  <c r="M964" i="11"/>
  <c r="K964" i="11"/>
  <c r="C964" i="11"/>
  <c r="AY964" i="11"/>
  <c r="BA964" i="11" s="1"/>
  <c r="S964" i="11"/>
  <c r="D964" i="11"/>
  <c r="AZ964" i="11"/>
  <c r="T964" i="11"/>
  <c r="P964" i="11"/>
  <c r="BC964" i="11"/>
  <c r="Q965" i="11"/>
  <c r="O965" i="11"/>
  <c r="H965" i="11"/>
  <c r="F965" i="11"/>
  <c r="B965" i="11"/>
  <c r="BD965" i="11" s="1"/>
  <c r="R965" i="11"/>
  <c r="N965" i="11"/>
  <c r="I965" i="11"/>
  <c r="E965" i="11"/>
  <c r="BC965" i="11" s="1"/>
  <c r="A966" i="11"/>
  <c r="L965" i="11"/>
  <c r="G965" i="11"/>
  <c r="AU965" i="11" s="1"/>
  <c r="AV965" i="11" s="1"/>
  <c r="Q966" i="11" l="1"/>
  <c r="O966" i="11"/>
  <c r="H966" i="11"/>
  <c r="F966" i="11"/>
  <c r="B966" i="11"/>
  <c r="BD966" i="11" s="1"/>
  <c r="A967" i="11"/>
  <c r="L966" i="11"/>
  <c r="G966" i="11"/>
  <c r="AU966" i="11" s="1"/>
  <c r="AV966" i="11" s="1"/>
  <c r="R966" i="11"/>
  <c r="N966" i="11"/>
  <c r="I966" i="11"/>
  <c r="E966" i="11"/>
  <c r="BC966" i="11" s="1"/>
  <c r="AW965" i="11"/>
  <c r="AX965" i="11" s="1"/>
  <c r="M965" i="11"/>
  <c r="K965" i="11"/>
  <c r="C965" i="11"/>
  <c r="AY965" i="11"/>
  <c r="BA965" i="11" s="1"/>
  <c r="S965" i="11"/>
  <c r="D965" i="11"/>
  <c r="AZ965" i="11"/>
  <c r="T965" i="11"/>
  <c r="P965" i="11"/>
  <c r="Q967" i="11" l="1"/>
  <c r="O967" i="11"/>
  <c r="H967" i="11"/>
  <c r="F967" i="11"/>
  <c r="B967" i="11"/>
  <c r="BD967" i="11" s="1"/>
  <c r="R967" i="11"/>
  <c r="N967" i="11"/>
  <c r="I967" i="11"/>
  <c r="E967" i="11"/>
  <c r="BC967" i="11" s="1"/>
  <c r="A968" i="11"/>
  <c r="L967" i="11"/>
  <c r="G967" i="11"/>
  <c r="AU967" i="11" s="1"/>
  <c r="AV967" i="11" s="1"/>
  <c r="AW966" i="11"/>
  <c r="AX966" i="11" s="1"/>
  <c r="M966" i="11"/>
  <c r="K966" i="11"/>
  <c r="C966" i="11"/>
  <c r="AY966" i="11"/>
  <c r="BA966" i="11" s="1"/>
  <c r="S966" i="11"/>
  <c r="D966" i="11"/>
  <c r="AZ966" i="11"/>
  <c r="T966" i="11"/>
  <c r="P966" i="11"/>
  <c r="Q968" i="11" l="1"/>
  <c r="O968" i="11"/>
  <c r="H968" i="11"/>
  <c r="F968" i="11"/>
  <c r="B968" i="11"/>
  <c r="BD968" i="11" s="1"/>
  <c r="A969" i="11"/>
  <c r="L968" i="11"/>
  <c r="G968" i="11"/>
  <c r="AU968" i="11" s="1"/>
  <c r="AV968" i="11" s="1"/>
  <c r="R968" i="11"/>
  <c r="N968" i="11"/>
  <c r="I968" i="11"/>
  <c r="E968" i="11"/>
  <c r="BC968" i="11" s="1"/>
  <c r="AW967" i="11"/>
  <c r="AX967" i="11" s="1"/>
  <c r="M967" i="11"/>
  <c r="K967" i="11"/>
  <c r="C967" i="11"/>
  <c r="AY967" i="11"/>
  <c r="BA967" i="11" s="1"/>
  <c r="S967" i="11"/>
  <c r="D967" i="11"/>
  <c r="AZ967" i="11"/>
  <c r="T967" i="11"/>
  <c r="P967" i="11"/>
  <c r="A970" i="11" l="1"/>
  <c r="Q969" i="11"/>
  <c r="O969" i="11"/>
  <c r="H969" i="11"/>
  <c r="F969" i="11"/>
  <c r="B969" i="11"/>
  <c r="BD969" i="11" s="1"/>
  <c r="R969" i="11"/>
  <c r="N969" i="11"/>
  <c r="I969" i="11"/>
  <c r="E969" i="11"/>
  <c r="BC969" i="11" s="1"/>
  <c r="L969" i="11"/>
  <c r="G969" i="11"/>
  <c r="AU969" i="11" s="1"/>
  <c r="AV969" i="11" s="1"/>
  <c r="AW968" i="11"/>
  <c r="AX968" i="11" s="1"/>
  <c r="M968" i="11"/>
  <c r="K968" i="11"/>
  <c r="C968" i="11"/>
  <c r="AY968" i="11"/>
  <c r="BA968" i="11" s="1"/>
  <c r="S968" i="11"/>
  <c r="D968" i="11"/>
  <c r="AZ968" i="11"/>
  <c r="T968" i="11"/>
  <c r="P968" i="11"/>
  <c r="AZ969" i="11" l="1"/>
  <c r="S969" i="11"/>
  <c r="D969" i="11"/>
  <c r="AY969" i="11"/>
  <c r="BA969" i="11" s="1"/>
  <c r="T969" i="11"/>
  <c r="P969" i="11"/>
  <c r="M969" i="11"/>
  <c r="K969" i="11"/>
  <c r="AW969" i="11"/>
  <c r="AX969" i="11" s="1"/>
  <c r="C969" i="11"/>
  <c r="R970" i="11"/>
  <c r="N970" i="11"/>
  <c r="L970" i="11"/>
  <c r="I970" i="11"/>
  <c r="G970" i="11"/>
  <c r="AU970" i="11" s="1"/>
  <c r="AV970" i="11" s="1"/>
  <c r="E970" i="11"/>
  <c r="O970" i="11"/>
  <c r="F970" i="11"/>
  <c r="B970" i="11"/>
  <c r="BD970" i="11" s="1"/>
  <c r="A971" i="11"/>
  <c r="Q970" i="11"/>
  <c r="H970" i="11"/>
  <c r="AY970" i="11" l="1"/>
  <c r="BA970" i="11" s="1"/>
  <c r="T970" i="11"/>
  <c r="P970" i="11"/>
  <c r="S970" i="11"/>
  <c r="AZ970" i="11"/>
  <c r="D970" i="11"/>
  <c r="A972" i="11"/>
  <c r="Q971" i="11"/>
  <c r="O971" i="11"/>
  <c r="H971" i="11"/>
  <c r="F971" i="11"/>
  <c r="B971" i="11"/>
  <c r="BD971" i="11" s="1"/>
  <c r="L971" i="11"/>
  <c r="G971" i="11"/>
  <c r="AU971" i="11" s="1"/>
  <c r="R971" i="11"/>
  <c r="N971" i="11"/>
  <c r="I971" i="11"/>
  <c r="E971" i="11"/>
  <c r="BC971" i="11" s="1"/>
  <c r="BC970" i="11"/>
  <c r="AW970" i="11"/>
  <c r="AX970" i="11" s="1"/>
  <c r="C970" i="11"/>
  <c r="K970" i="11"/>
  <c r="M970" i="11"/>
  <c r="AV971" i="11" l="1"/>
  <c r="AZ971" i="11"/>
  <c r="S971" i="11"/>
  <c r="D971" i="11"/>
  <c r="AY971" i="11"/>
  <c r="BA971" i="11" s="1"/>
  <c r="T971" i="11"/>
  <c r="P971" i="11"/>
  <c r="M971" i="11"/>
  <c r="K971" i="11"/>
  <c r="C971" i="11"/>
  <c r="AW971" i="11"/>
  <c r="AX971" i="11" s="1"/>
  <c r="A973" i="11"/>
  <c r="R972" i="11"/>
  <c r="N972" i="11"/>
  <c r="L972" i="11"/>
  <c r="I972" i="11"/>
  <c r="G972" i="11"/>
  <c r="AU972" i="11" s="1"/>
  <c r="AV972" i="11" s="1"/>
  <c r="E972" i="11"/>
  <c r="Q972" i="11"/>
  <c r="H972" i="11"/>
  <c r="O972" i="11"/>
  <c r="F972" i="11"/>
  <c r="B972" i="11"/>
  <c r="BD972" i="11" s="1"/>
  <c r="BC972" i="11" l="1"/>
  <c r="C972" i="11"/>
  <c r="AW972" i="11"/>
  <c r="AX972" i="11" s="1"/>
  <c r="M972" i="11"/>
  <c r="K972" i="11"/>
  <c r="A974" i="11"/>
  <c r="R973" i="11"/>
  <c r="N973" i="11"/>
  <c r="L973" i="11"/>
  <c r="I973" i="11"/>
  <c r="G973" i="11"/>
  <c r="AU973" i="11" s="1"/>
  <c r="AV973" i="11" s="1"/>
  <c r="E973" i="11"/>
  <c r="O973" i="11"/>
  <c r="F973" i="11"/>
  <c r="B973" i="11"/>
  <c r="BD973" i="11" s="1"/>
  <c r="Q973" i="11"/>
  <c r="H973" i="11"/>
  <c r="AZ972" i="11"/>
  <c r="T972" i="11"/>
  <c r="P972" i="11"/>
  <c r="D972" i="11"/>
  <c r="AY972" i="11"/>
  <c r="BA972" i="11" s="1"/>
  <c r="S972" i="11"/>
  <c r="AZ973" i="11" l="1"/>
  <c r="T973" i="11"/>
  <c r="P973" i="11"/>
  <c r="AY973" i="11"/>
  <c r="BA973" i="11" s="1"/>
  <c r="S973" i="11"/>
  <c r="D973" i="11"/>
  <c r="BC973" i="11"/>
  <c r="C973" i="11"/>
  <c r="K973" i="11"/>
  <c r="AW973" i="11"/>
  <c r="AX973" i="11" s="1"/>
  <c r="M973" i="11"/>
  <c r="A975" i="11"/>
  <c r="R974" i="11"/>
  <c r="N974" i="11"/>
  <c r="L974" i="11"/>
  <c r="I974" i="11"/>
  <c r="G974" i="11"/>
  <c r="AU974" i="11" s="1"/>
  <c r="E974" i="11"/>
  <c r="Q974" i="11"/>
  <c r="H974" i="11"/>
  <c r="AS974" i="11" s="1"/>
  <c r="AR974" i="11" s="1"/>
  <c r="O974" i="11"/>
  <c r="F974" i="11"/>
  <c r="B974" i="11"/>
  <c r="BD974" i="11" s="1"/>
  <c r="BC974" i="11" l="1"/>
  <c r="AE974" i="11"/>
  <c r="C974" i="11"/>
  <c r="M974" i="11"/>
  <c r="K974" i="11"/>
  <c r="A976" i="11"/>
  <c r="R975" i="11"/>
  <c r="N975" i="11"/>
  <c r="L975" i="11"/>
  <c r="I975" i="11"/>
  <c r="G975" i="11"/>
  <c r="AU975" i="11" s="1"/>
  <c r="E975" i="11"/>
  <c r="O975" i="11"/>
  <c r="F975" i="11"/>
  <c r="B975" i="11"/>
  <c r="BD975" i="11" s="1"/>
  <c r="Q975" i="11"/>
  <c r="H975" i="11"/>
  <c r="AS975" i="11" s="1"/>
  <c r="AR975" i="11" s="1"/>
  <c r="AZ974" i="11"/>
  <c r="T974" i="11"/>
  <c r="P974" i="11"/>
  <c r="D974" i="11"/>
  <c r="Y974" i="11"/>
  <c r="S974" i="11"/>
  <c r="AV974" i="11"/>
  <c r="AY974" i="11" s="1"/>
  <c r="BA974" i="11" s="1"/>
  <c r="V970" i="11"/>
  <c r="V969" i="11"/>
  <c r="AV975" i="11" l="1"/>
  <c r="AW974" i="11"/>
  <c r="AX974" i="11" s="1"/>
  <c r="AZ975" i="11"/>
  <c r="T975" i="11"/>
  <c r="P975" i="11"/>
  <c r="AY975" i="11"/>
  <c r="BA975" i="11" s="1"/>
  <c r="Y975" i="11"/>
  <c r="S975" i="11"/>
  <c r="D975" i="11"/>
  <c r="BC975" i="11"/>
  <c r="AE975" i="11"/>
  <c r="C975" i="11"/>
  <c r="K975" i="11"/>
  <c r="AW975" i="11"/>
  <c r="M975" i="11"/>
  <c r="A977" i="11"/>
  <c r="R976" i="11"/>
  <c r="N976" i="11"/>
  <c r="L976" i="11"/>
  <c r="I976" i="11"/>
  <c r="G976" i="11"/>
  <c r="AU976" i="11" s="1"/>
  <c r="E976" i="11"/>
  <c r="Q976" i="11"/>
  <c r="H976" i="11"/>
  <c r="AS976" i="11" s="1"/>
  <c r="AR976" i="11" s="1"/>
  <c r="O976" i="11"/>
  <c r="F976" i="11"/>
  <c r="B976" i="11"/>
  <c r="BD976" i="11" s="1"/>
  <c r="BC976" i="11" l="1"/>
  <c r="AE976" i="11"/>
  <c r="C976" i="11"/>
  <c r="M976" i="11"/>
  <c r="K976" i="11"/>
  <c r="A978" i="11"/>
  <c r="R977" i="11"/>
  <c r="N977" i="11"/>
  <c r="L977" i="11"/>
  <c r="I977" i="11"/>
  <c r="G977" i="11"/>
  <c r="AU977" i="11" s="1"/>
  <c r="E977" i="11"/>
  <c r="O977" i="11"/>
  <c r="F977" i="11"/>
  <c r="B977" i="11"/>
  <c r="BD977" i="11" s="1"/>
  <c r="Q977" i="11"/>
  <c r="H977" i="11"/>
  <c r="AS977" i="11" s="1"/>
  <c r="AR977" i="11" s="1"/>
  <c r="AX975" i="11"/>
  <c r="AZ976" i="11"/>
  <c r="T976" i="11"/>
  <c r="P976" i="11"/>
  <c r="D976" i="11"/>
  <c r="Y976" i="11"/>
  <c r="S976" i="11"/>
  <c r="AV976" i="11"/>
  <c r="AW976" i="11" s="1"/>
  <c r="AX976" i="11" l="1"/>
  <c r="AY976" i="11"/>
  <c r="BA976" i="11" s="1"/>
  <c r="AV977" i="11"/>
  <c r="AZ977" i="11"/>
  <c r="T977" i="11"/>
  <c r="P977" i="11"/>
  <c r="AY977" i="11"/>
  <c r="BA977" i="11" s="1"/>
  <c r="Y977" i="11"/>
  <c r="S977" i="11"/>
  <c r="D977" i="11"/>
  <c r="BC977" i="11"/>
  <c r="AE977" i="11"/>
  <c r="C977" i="11"/>
  <c r="K977" i="11"/>
  <c r="AW977" i="11"/>
  <c r="M977" i="11"/>
  <c r="A979" i="11"/>
  <c r="R978" i="11"/>
  <c r="N978" i="11"/>
  <c r="L978" i="11"/>
  <c r="I978" i="11"/>
  <c r="G978" i="11"/>
  <c r="AU978" i="11" s="1"/>
  <c r="E978" i="11"/>
  <c r="Q978" i="11"/>
  <c r="H978" i="11"/>
  <c r="AS978" i="11" s="1"/>
  <c r="AR978" i="11" s="1"/>
  <c r="O978" i="11"/>
  <c r="F978" i="11"/>
  <c r="B978" i="11"/>
  <c r="BD978" i="11" s="1"/>
  <c r="AX977" i="11" l="1"/>
  <c r="BC978" i="11"/>
  <c r="AE978" i="11"/>
  <c r="C978" i="11"/>
  <c r="M978" i="11"/>
  <c r="K978" i="11"/>
  <c r="R979" i="11"/>
  <c r="N979" i="11"/>
  <c r="L979" i="11"/>
  <c r="I979" i="11"/>
  <c r="G979" i="11"/>
  <c r="AU979" i="11" s="1"/>
  <c r="E979" i="11"/>
  <c r="O979" i="11"/>
  <c r="F979" i="11"/>
  <c r="B979" i="11"/>
  <c r="BD979" i="11" s="1"/>
  <c r="A980" i="11"/>
  <c r="Q979" i="11"/>
  <c r="H979" i="11"/>
  <c r="AZ978" i="11"/>
  <c r="T978" i="11"/>
  <c r="P978" i="11"/>
  <c r="D978" i="11"/>
  <c r="Y978" i="11"/>
  <c r="S978" i="11"/>
  <c r="AV978" i="11"/>
  <c r="AY978" i="11" s="1"/>
  <c r="BA978" i="11" s="1"/>
  <c r="BC979" i="11" l="1"/>
  <c r="A981" i="11"/>
  <c r="Q980" i="11"/>
  <c r="O980" i="11"/>
  <c r="H980" i="11"/>
  <c r="AS980" i="11" s="1"/>
  <c r="AR980" i="11" s="1"/>
  <c r="F980" i="11"/>
  <c r="B980" i="11"/>
  <c r="BD980" i="11" s="1"/>
  <c r="L980" i="11"/>
  <c r="G980" i="11"/>
  <c r="AU980" i="11" s="1"/>
  <c r="AV980" i="11" s="1"/>
  <c r="R980" i="11"/>
  <c r="N980" i="11"/>
  <c r="I980" i="11"/>
  <c r="E980" i="11"/>
  <c r="BC980" i="11" s="1"/>
  <c r="C979" i="11"/>
  <c r="K979" i="11"/>
  <c r="M979" i="11"/>
  <c r="AW978" i="11"/>
  <c r="AX978" i="11" s="1"/>
  <c r="T979" i="11"/>
  <c r="P979" i="11"/>
  <c r="S979" i="11"/>
  <c r="AZ979" i="11"/>
  <c r="D979" i="11"/>
  <c r="AV979" i="11"/>
  <c r="AW979" i="11" s="1"/>
  <c r="AX979" i="11" l="1"/>
  <c r="AY979" i="11"/>
  <c r="BA979" i="11" s="1"/>
  <c r="AZ980" i="11"/>
  <c r="S980" i="11"/>
  <c r="D980" i="11"/>
  <c r="AY980" i="11"/>
  <c r="BA980" i="11" s="1"/>
  <c r="Y980" i="11"/>
  <c r="T980" i="11"/>
  <c r="P980" i="11"/>
  <c r="AE980" i="11"/>
  <c r="M980" i="11"/>
  <c r="K980" i="11"/>
  <c r="C980" i="11"/>
  <c r="AW980" i="11"/>
  <c r="AX980" i="11" s="1"/>
  <c r="R981" i="11"/>
  <c r="N981" i="11"/>
  <c r="L981" i="11"/>
  <c r="I981" i="11"/>
  <c r="G981" i="11"/>
  <c r="AU981" i="11" s="1"/>
  <c r="E981" i="11"/>
  <c r="A982" i="11"/>
  <c r="Q981" i="11"/>
  <c r="H981" i="11"/>
  <c r="O981" i="11"/>
  <c r="F981" i="11"/>
  <c r="B981" i="11"/>
  <c r="BD981" i="11" s="1"/>
  <c r="AV981" i="11" l="1"/>
  <c r="AS979" i="11"/>
  <c r="AS981" i="11"/>
  <c r="Q982" i="11"/>
  <c r="O982" i="11"/>
  <c r="H982" i="11"/>
  <c r="AS982" i="11" s="1"/>
  <c r="AR982" i="11" s="1"/>
  <c r="F982" i="11"/>
  <c r="B982" i="11"/>
  <c r="BD982" i="11" s="1"/>
  <c r="R982" i="11"/>
  <c r="N982" i="11"/>
  <c r="I982" i="11"/>
  <c r="E982" i="11"/>
  <c r="BC982" i="11" s="1"/>
  <c r="A983" i="11"/>
  <c r="L982" i="11"/>
  <c r="G982" i="11"/>
  <c r="AU982" i="11" s="1"/>
  <c r="AV982" i="11" s="1"/>
  <c r="AY981" i="11"/>
  <c r="BA981" i="11" s="1"/>
  <c r="Y981" i="11"/>
  <c r="T981" i="11"/>
  <c r="P981" i="11"/>
  <c r="Y979" i="11"/>
  <c r="AZ981" i="11"/>
  <c r="D981" i="11"/>
  <c r="S981" i="11"/>
  <c r="BC981" i="11"/>
  <c r="AW981" i="11"/>
  <c r="AX981" i="11" s="1"/>
  <c r="C981" i="11"/>
  <c r="AE981" i="11"/>
  <c r="M981" i="11"/>
  <c r="K981" i="11"/>
  <c r="AE979" i="11"/>
  <c r="A984" i="11" l="1"/>
  <c r="Q983" i="11"/>
  <c r="O983" i="11"/>
  <c r="H983" i="11"/>
  <c r="AS983" i="11" s="1"/>
  <c r="AR983" i="11" s="1"/>
  <c r="F983" i="11"/>
  <c r="B983" i="11"/>
  <c r="BD983" i="11" s="1"/>
  <c r="L983" i="11"/>
  <c r="G983" i="11"/>
  <c r="AU983" i="11" s="1"/>
  <c r="AV983" i="11" s="1"/>
  <c r="R983" i="11"/>
  <c r="N983" i="11"/>
  <c r="I983" i="11"/>
  <c r="E983" i="11"/>
  <c r="BC983" i="11" s="1"/>
  <c r="AW982" i="11"/>
  <c r="AX982" i="11" s="1"/>
  <c r="M982" i="11"/>
  <c r="K982" i="11"/>
  <c r="AE982" i="11"/>
  <c r="C982" i="11"/>
  <c r="AR981" i="11"/>
  <c r="AR979" i="11"/>
  <c r="AY982" i="11"/>
  <c r="BA982" i="11" s="1"/>
  <c r="Y982" i="11"/>
  <c r="S982" i="11"/>
  <c r="D982" i="11"/>
  <c r="AZ982" i="11"/>
  <c r="T982" i="11"/>
  <c r="P982" i="11"/>
  <c r="AZ983" i="11" l="1"/>
  <c r="S983" i="11"/>
  <c r="D983" i="11"/>
  <c r="AY983" i="11"/>
  <c r="BA983" i="11" s="1"/>
  <c r="Y983" i="11"/>
  <c r="T983" i="11"/>
  <c r="P983" i="11"/>
  <c r="AE983" i="11"/>
  <c r="M983" i="11"/>
  <c r="K983" i="11"/>
  <c r="C983" i="11"/>
  <c r="AW983" i="11"/>
  <c r="AX983" i="11" s="1"/>
  <c r="R984" i="11"/>
  <c r="N984" i="11"/>
  <c r="L984" i="11"/>
  <c r="I984" i="11"/>
  <c r="G984" i="11"/>
  <c r="AU984" i="11" s="1"/>
  <c r="E984" i="11"/>
  <c r="A985" i="11"/>
  <c r="Q984" i="11"/>
  <c r="H984" i="11"/>
  <c r="AS984" i="11" s="1"/>
  <c r="AR984" i="11" s="1"/>
  <c r="O984" i="11"/>
  <c r="F984" i="11"/>
  <c r="B984" i="11"/>
  <c r="BD984" i="11" s="1"/>
  <c r="Y984" i="11" l="1"/>
  <c r="T984" i="11"/>
  <c r="P984" i="11"/>
  <c r="AZ984" i="11"/>
  <c r="D984" i="11"/>
  <c r="S984" i="11"/>
  <c r="BC984" i="11"/>
  <c r="C984" i="11"/>
  <c r="AE984" i="11"/>
  <c r="M984" i="11"/>
  <c r="K984" i="11"/>
  <c r="Q985" i="11"/>
  <c r="O985" i="11"/>
  <c r="H985" i="11"/>
  <c r="AS985" i="11" s="1"/>
  <c r="AR985" i="11" s="1"/>
  <c r="F985" i="11"/>
  <c r="B985" i="11"/>
  <c r="BD985" i="11" s="1"/>
  <c r="R985" i="11"/>
  <c r="N985" i="11"/>
  <c r="I985" i="11"/>
  <c r="E985" i="11"/>
  <c r="BC985" i="11" s="1"/>
  <c r="A986" i="11"/>
  <c r="L985" i="11"/>
  <c r="G985" i="11"/>
  <c r="AU985" i="11" s="1"/>
  <c r="AV985" i="11" s="1"/>
  <c r="AV984" i="11"/>
  <c r="AY984" i="11" s="1"/>
  <c r="BA984" i="11" s="1"/>
  <c r="V979" i="11" l="1"/>
  <c r="V980" i="11"/>
  <c r="AY985" i="11"/>
  <c r="BA985" i="11" s="1"/>
  <c r="Y985" i="11"/>
  <c r="S985" i="11"/>
  <c r="D985" i="11"/>
  <c r="AZ985" i="11"/>
  <c r="T985" i="11"/>
  <c r="P985" i="11"/>
  <c r="Q986" i="11"/>
  <c r="O986" i="11"/>
  <c r="H986" i="11"/>
  <c r="AS986" i="11" s="1"/>
  <c r="AR986" i="11" s="1"/>
  <c r="F986" i="11"/>
  <c r="B986" i="11"/>
  <c r="BD986" i="11" s="1"/>
  <c r="A987" i="11"/>
  <c r="L986" i="11"/>
  <c r="G986" i="11"/>
  <c r="AU986" i="11" s="1"/>
  <c r="AV986" i="11" s="1"/>
  <c r="R986" i="11"/>
  <c r="N986" i="11"/>
  <c r="I986" i="11"/>
  <c r="E986" i="11"/>
  <c r="BC986" i="11" s="1"/>
  <c r="AW985" i="11"/>
  <c r="M985" i="11"/>
  <c r="K985" i="11"/>
  <c r="AE985" i="11"/>
  <c r="C985" i="11"/>
  <c r="AW984" i="11"/>
  <c r="AX984" i="11" s="1"/>
  <c r="Q987" i="11" l="1"/>
  <c r="O987" i="11"/>
  <c r="H987" i="11"/>
  <c r="AS987" i="11" s="1"/>
  <c r="AR987" i="11" s="1"/>
  <c r="F987" i="11"/>
  <c r="B987" i="11"/>
  <c r="BD987" i="11" s="1"/>
  <c r="R987" i="11"/>
  <c r="N987" i="11"/>
  <c r="I987" i="11"/>
  <c r="E987" i="11"/>
  <c r="BC987" i="11" s="1"/>
  <c r="A988" i="11"/>
  <c r="L987" i="11"/>
  <c r="G987" i="11"/>
  <c r="AU987" i="11" s="1"/>
  <c r="AV987" i="11" s="1"/>
  <c r="AX985" i="11"/>
  <c r="AW986" i="11"/>
  <c r="M986" i="11"/>
  <c r="K986" i="11"/>
  <c r="AE986" i="11"/>
  <c r="C986" i="11"/>
  <c r="V984" i="11"/>
  <c r="V983" i="11"/>
  <c r="AY986" i="11"/>
  <c r="BA986" i="11" s="1"/>
  <c r="Y986" i="11"/>
  <c r="S986" i="11"/>
  <c r="D986" i="11"/>
  <c r="AZ986" i="11"/>
  <c r="T986" i="11"/>
  <c r="P986" i="11"/>
  <c r="V981" i="11"/>
  <c r="AX986" i="11" l="1"/>
  <c r="A989" i="11"/>
  <c r="Q988" i="11"/>
  <c r="O988" i="11"/>
  <c r="H988" i="11"/>
  <c r="AS988" i="11" s="1"/>
  <c r="AR988" i="11" s="1"/>
  <c r="F988" i="11"/>
  <c r="B988" i="11"/>
  <c r="BD988" i="11" s="1"/>
  <c r="L988" i="11"/>
  <c r="G988" i="11"/>
  <c r="AU988" i="11" s="1"/>
  <c r="AV988" i="11" s="1"/>
  <c r="R988" i="11"/>
  <c r="N988" i="11"/>
  <c r="I988" i="11"/>
  <c r="E988" i="11"/>
  <c r="BC988" i="11" s="1"/>
  <c r="AW987" i="11"/>
  <c r="M987" i="11"/>
  <c r="K987" i="11"/>
  <c r="AE987" i="11"/>
  <c r="C987" i="11"/>
  <c r="AY987" i="11"/>
  <c r="BA987" i="11" s="1"/>
  <c r="Y987" i="11"/>
  <c r="S987" i="11"/>
  <c r="D987" i="11"/>
  <c r="AZ987" i="11"/>
  <c r="T987" i="11"/>
  <c r="P987" i="11"/>
  <c r="AZ988" i="11" l="1"/>
  <c r="S988" i="11"/>
  <c r="D988" i="11"/>
  <c r="AY988" i="11"/>
  <c r="BA988" i="11" s="1"/>
  <c r="Y988" i="11"/>
  <c r="T988" i="11"/>
  <c r="P988" i="11"/>
  <c r="AX987" i="11"/>
  <c r="AE988" i="11"/>
  <c r="M988" i="11"/>
  <c r="K988" i="11"/>
  <c r="C988" i="11"/>
  <c r="AW988" i="11"/>
  <c r="R989" i="11"/>
  <c r="N989" i="11"/>
  <c r="L989" i="11"/>
  <c r="I989" i="11"/>
  <c r="G989" i="11"/>
  <c r="AU989" i="11" s="1"/>
  <c r="E989" i="11"/>
  <c r="A990" i="11"/>
  <c r="Q989" i="11"/>
  <c r="H989" i="11"/>
  <c r="O989" i="11"/>
  <c r="F989" i="11"/>
  <c r="B989" i="11"/>
  <c r="BD989" i="11" s="1"/>
  <c r="A991" i="11" l="1"/>
  <c r="Q990" i="11"/>
  <c r="O990" i="11"/>
  <c r="H990" i="11"/>
  <c r="AS990" i="11" s="1"/>
  <c r="AR990" i="11" s="1"/>
  <c r="F990" i="11"/>
  <c r="B990" i="11"/>
  <c r="BD990" i="11" s="1"/>
  <c r="R990" i="11"/>
  <c r="N990" i="11"/>
  <c r="I990" i="11"/>
  <c r="E990" i="11"/>
  <c r="BC990" i="11" s="1"/>
  <c r="L990" i="11"/>
  <c r="G990" i="11"/>
  <c r="AU990" i="11" s="1"/>
  <c r="AV990" i="11" s="1"/>
  <c r="AV989" i="11"/>
  <c r="AY989" i="11"/>
  <c r="BA989" i="11" s="1"/>
  <c r="T989" i="11"/>
  <c r="P989" i="11"/>
  <c r="AZ989" i="11"/>
  <c r="D989" i="11"/>
  <c r="S989" i="11"/>
  <c r="BC989" i="11"/>
  <c r="AW989" i="11"/>
  <c r="C989" i="11"/>
  <c r="M989" i="11"/>
  <c r="K989" i="11"/>
  <c r="AX988" i="11"/>
  <c r="AZ990" i="11" l="1"/>
  <c r="S990" i="11"/>
  <c r="D990" i="11"/>
  <c r="AY990" i="11"/>
  <c r="BA990" i="11" s="1"/>
  <c r="Y990" i="11"/>
  <c r="T990" i="11"/>
  <c r="P990" i="11"/>
  <c r="AX989" i="11"/>
  <c r="AE990" i="11"/>
  <c r="M990" i="11"/>
  <c r="K990" i="11"/>
  <c r="AW990" i="11"/>
  <c r="C990" i="11"/>
  <c r="R991" i="11"/>
  <c r="N991" i="11"/>
  <c r="L991" i="11"/>
  <c r="I991" i="11"/>
  <c r="G991" i="11"/>
  <c r="AU991" i="11" s="1"/>
  <c r="AV991" i="11" s="1"/>
  <c r="E991" i="11"/>
  <c r="O991" i="11"/>
  <c r="F991" i="11"/>
  <c r="B991" i="11"/>
  <c r="BD991" i="11" s="1"/>
  <c r="A992" i="11"/>
  <c r="Q991" i="11"/>
  <c r="H991" i="11"/>
  <c r="AY991" i="11" l="1"/>
  <c r="BA991" i="11" s="1"/>
  <c r="Y991" i="11"/>
  <c r="T991" i="11"/>
  <c r="P991" i="11"/>
  <c r="Y989" i="11"/>
  <c r="S991" i="11"/>
  <c r="AZ991" i="11"/>
  <c r="D991" i="11"/>
  <c r="AX990" i="11"/>
  <c r="AS991" i="11"/>
  <c r="AS989" i="11"/>
  <c r="A993" i="11"/>
  <c r="Q992" i="11"/>
  <c r="O992" i="11"/>
  <c r="H992" i="11"/>
  <c r="AS992" i="11" s="1"/>
  <c r="AR992" i="11" s="1"/>
  <c r="F992" i="11"/>
  <c r="B992" i="11"/>
  <c r="BD992" i="11" s="1"/>
  <c r="L992" i="11"/>
  <c r="G992" i="11"/>
  <c r="AU992" i="11" s="1"/>
  <c r="AV992" i="11" s="1"/>
  <c r="R992" i="11"/>
  <c r="N992" i="11"/>
  <c r="I992" i="11"/>
  <c r="E992" i="11"/>
  <c r="BC992" i="11" s="1"/>
  <c r="BC991" i="11"/>
  <c r="AW991" i="11"/>
  <c r="C991" i="11"/>
  <c r="K991" i="11"/>
  <c r="AE989" i="11"/>
  <c r="AE991" i="11"/>
  <c r="M991" i="11"/>
  <c r="AE992" i="11" l="1"/>
  <c r="M992" i="11"/>
  <c r="K992" i="11"/>
  <c r="C992" i="11"/>
  <c r="AW992" i="11"/>
  <c r="A994" i="11"/>
  <c r="R993" i="11"/>
  <c r="N993" i="11"/>
  <c r="L993" i="11"/>
  <c r="V988" i="11" s="1"/>
  <c r="I993" i="11"/>
  <c r="G993" i="11"/>
  <c r="AU993" i="11" s="1"/>
  <c r="AV993" i="11" s="1"/>
  <c r="E993" i="11"/>
  <c r="Q993" i="11"/>
  <c r="H993" i="11"/>
  <c r="AS993" i="11" s="1"/>
  <c r="AR993" i="11" s="1"/>
  <c r="O993" i="11"/>
  <c r="F993" i="11"/>
  <c r="B993" i="11"/>
  <c r="BD993" i="11" s="1"/>
  <c r="AR991" i="11"/>
  <c r="AR989" i="11"/>
  <c r="AX991" i="11"/>
  <c r="AZ992" i="11"/>
  <c r="S992" i="11"/>
  <c r="D992" i="11"/>
  <c r="AY992" i="11"/>
  <c r="BA992" i="11" s="1"/>
  <c r="Y992" i="11"/>
  <c r="T992" i="11"/>
  <c r="P992" i="11"/>
  <c r="BC993" i="11" l="1"/>
  <c r="AE993" i="11"/>
  <c r="C993" i="11"/>
  <c r="AW993" i="11"/>
  <c r="M993" i="11"/>
  <c r="K993" i="11"/>
  <c r="A995" i="11"/>
  <c r="R994" i="11"/>
  <c r="N994" i="11"/>
  <c r="L994" i="11"/>
  <c r="I994" i="11"/>
  <c r="G994" i="11"/>
  <c r="AU994" i="11" s="1"/>
  <c r="AV994" i="11" s="1"/>
  <c r="E994" i="11"/>
  <c r="O994" i="11"/>
  <c r="F994" i="11"/>
  <c r="B994" i="11"/>
  <c r="BD994" i="11" s="1"/>
  <c r="Q994" i="11"/>
  <c r="H994" i="11"/>
  <c r="AS994" i="11" s="1"/>
  <c r="AR994" i="11" s="1"/>
  <c r="AZ993" i="11"/>
  <c r="T993" i="11"/>
  <c r="P993" i="11"/>
  <c r="D993" i="11"/>
  <c r="AY993" i="11"/>
  <c r="BA993" i="11" s="1"/>
  <c r="Y993" i="11"/>
  <c r="S993" i="11"/>
  <c r="AX992" i="11"/>
  <c r="V991" i="11" l="1"/>
  <c r="V989" i="11"/>
  <c r="V990" i="11"/>
  <c r="V992" i="11"/>
  <c r="AX993" i="11"/>
  <c r="AZ994" i="11"/>
  <c r="T994" i="11"/>
  <c r="P994" i="11"/>
  <c r="AY994" i="11"/>
  <c r="BA994" i="11" s="1"/>
  <c r="Y994" i="11"/>
  <c r="S994" i="11"/>
  <c r="D994" i="11"/>
  <c r="BC994" i="11"/>
  <c r="AE994" i="11"/>
  <c r="C994" i="11"/>
  <c r="K994" i="11"/>
  <c r="AW994" i="11"/>
  <c r="AX994" i="11" s="1"/>
  <c r="M994" i="11"/>
  <c r="A996" i="11"/>
  <c r="R995" i="11"/>
  <c r="N995" i="11"/>
  <c r="L995" i="11"/>
  <c r="I995" i="11"/>
  <c r="G995" i="11"/>
  <c r="AU995" i="11" s="1"/>
  <c r="E995" i="11"/>
  <c r="Q995" i="11"/>
  <c r="H995" i="11"/>
  <c r="AS995" i="11" s="1"/>
  <c r="AR995" i="11" s="1"/>
  <c r="O995" i="11"/>
  <c r="F995" i="11"/>
  <c r="B995" i="11"/>
  <c r="BD995" i="11" s="1"/>
  <c r="AZ995" i="11" l="1"/>
  <c r="T995" i="11"/>
  <c r="P995" i="11"/>
  <c r="D995" i="11"/>
  <c r="Y995" i="11"/>
  <c r="S995" i="11"/>
  <c r="AV995" i="11"/>
  <c r="AY995" i="11" s="1"/>
  <c r="BA995" i="11" s="1"/>
  <c r="BC995" i="11"/>
  <c r="AE995" i="11"/>
  <c r="C995" i="11"/>
  <c r="AW995" i="11"/>
  <c r="AX995" i="11" s="1"/>
  <c r="M995" i="11"/>
  <c r="K995" i="11"/>
  <c r="A997" i="11"/>
  <c r="R996" i="11"/>
  <c r="N996" i="11"/>
  <c r="L996" i="11"/>
  <c r="I996" i="11"/>
  <c r="G996" i="11"/>
  <c r="AU996" i="11" s="1"/>
  <c r="AV996" i="11" s="1"/>
  <c r="E996" i="11"/>
  <c r="O996" i="11"/>
  <c r="F996" i="11"/>
  <c r="B996" i="11"/>
  <c r="BD996" i="11" s="1"/>
  <c r="Q996" i="11"/>
  <c r="H996" i="11"/>
  <c r="AS996" i="11" s="1"/>
  <c r="AR996" i="11" s="1"/>
  <c r="AZ996" i="11" l="1"/>
  <c r="T996" i="11"/>
  <c r="P996" i="11"/>
  <c r="AY996" i="11"/>
  <c r="BA996" i="11" s="1"/>
  <c r="Y996" i="11"/>
  <c r="S996" i="11"/>
  <c r="D996" i="11"/>
  <c r="BC996" i="11"/>
  <c r="AE996" i="11"/>
  <c r="C996" i="11"/>
  <c r="K996" i="11"/>
  <c r="AW996" i="11"/>
  <c r="AX996" i="11" s="1"/>
  <c r="M996" i="11"/>
  <c r="A998" i="11"/>
  <c r="R997" i="11"/>
  <c r="N997" i="11"/>
  <c r="L997" i="11"/>
  <c r="I997" i="11"/>
  <c r="G997" i="11"/>
  <c r="AU997" i="11" s="1"/>
  <c r="E997" i="11"/>
  <c r="Q997" i="11"/>
  <c r="H997" i="11"/>
  <c r="AS997" i="11" s="1"/>
  <c r="AR997" i="11" s="1"/>
  <c r="O997" i="11"/>
  <c r="F997" i="11"/>
  <c r="B997" i="11"/>
  <c r="BD997" i="11" s="1"/>
  <c r="BC997" i="11" l="1"/>
  <c r="AE997" i="11"/>
  <c r="C997" i="11"/>
  <c r="M997" i="11"/>
  <c r="K997" i="11"/>
  <c r="R998" i="11"/>
  <c r="N998" i="11"/>
  <c r="L998" i="11"/>
  <c r="I998" i="11"/>
  <c r="G998" i="11"/>
  <c r="AU998" i="11" s="1"/>
  <c r="E998" i="11"/>
  <c r="O998" i="11"/>
  <c r="F998" i="11"/>
  <c r="B998" i="11"/>
  <c r="BD998" i="11" s="1"/>
  <c r="A999" i="11"/>
  <c r="Q998" i="11"/>
  <c r="H998" i="11"/>
  <c r="AS998" i="11" s="1"/>
  <c r="AR998" i="11" s="1"/>
  <c r="AZ997" i="11"/>
  <c r="T997" i="11"/>
  <c r="P997" i="11"/>
  <c r="D997" i="11"/>
  <c r="Y997" i="11"/>
  <c r="S997" i="11"/>
  <c r="AV997" i="11"/>
  <c r="AW997" i="11" s="1"/>
  <c r="AX997" i="11" s="1"/>
  <c r="AY997" i="11" l="1"/>
  <c r="BA997" i="11" s="1"/>
  <c r="AV998" i="11"/>
  <c r="AY998" i="11" s="1"/>
  <c r="BA998" i="11" s="1"/>
  <c r="A1000" i="11"/>
  <c r="Q999" i="11"/>
  <c r="O999" i="11"/>
  <c r="H999" i="11"/>
  <c r="F999" i="11"/>
  <c r="B999" i="11"/>
  <c r="BD999" i="11" s="1"/>
  <c r="L999" i="11"/>
  <c r="G999" i="11"/>
  <c r="AU999" i="11" s="1"/>
  <c r="R999" i="11"/>
  <c r="N999" i="11"/>
  <c r="I999" i="11"/>
  <c r="E999" i="11"/>
  <c r="BC999" i="11" s="1"/>
  <c r="BC998" i="11"/>
  <c r="AW998" i="11"/>
  <c r="AX998" i="11" s="1"/>
  <c r="C998" i="11"/>
  <c r="K998" i="11"/>
  <c r="AE998" i="11"/>
  <c r="M998" i="11"/>
  <c r="Y998" i="11"/>
  <c r="T998" i="11"/>
  <c r="P998" i="11"/>
  <c r="S998" i="11"/>
  <c r="AZ998" i="11"/>
  <c r="D998" i="11"/>
  <c r="AV999" i="11" l="1"/>
  <c r="AZ999" i="11"/>
  <c r="S999" i="11"/>
  <c r="D999" i="11"/>
  <c r="AY999" i="11"/>
  <c r="BA999" i="11" s="1"/>
  <c r="T999" i="11"/>
  <c r="P999" i="11"/>
  <c r="M999" i="11"/>
  <c r="K999" i="11"/>
  <c r="C999" i="11"/>
  <c r="AW999" i="11"/>
  <c r="AX999" i="11" s="1"/>
  <c r="R1000" i="11"/>
  <c r="N1000" i="11"/>
  <c r="L1000" i="11"/>
  <c r="I1000" i="11"/>
  <c r="G1000" i="11"/>
  <c r="AU1000" i="11" s="1"/>
  <c r="E1000" i="11"/>
  <c r="A1001" i="11"/>
  <c r="Q1000" i="11"/>
  <c r="H1000" i="11"/>
  <c r="AS1000" i="11" s="1"/>
  <c r="AR1000" i="11" s="1"/>
  <c r="O1000" i="11"/>
  <c r="F1000" i="11"/>
  <c r="B1000" i="11"/>
  <c r="BD1000" i="11" s="1"/>
  <c r="Y1000" i="11" l="1"/>
  <c r="T1000" i="11"/>
  <c r="P1000" i="11"/>
  <c r="AZ1000" i="11"/>
  <c r="D1000" i="11"/>
  <c r="S1000" i="11"/>
  <c r="BC1000" i="11"/>
  <c r="C1000" i="11"/>
  <c r="AE1000" i="11"/>
  <c r="M1000" i="11"/>
  <c r="K1000" i="11"/>
  <c r="A1002" i="11"/>
  <c r="Q1001" i="11"/>
  <c r="O1001" i="11"/>
  <c r="H1001" i="11"/>
  <c r="F1001" i="11"/>
  <c r="B1001" i="11"/>
  <c r="BD1001" i="11" s="1"/>
  <c r="R1001" i="11"/>
  <c r="N1001" i="11"/>
  <c r="I1001" i="11"/>
  <c r="E1001" i="11"/>
  <c r="BC1001" i="11" s="1"/>
  <c r="L1001" i="11"/>
  <c r="G1001" i="11"/>
  <c r="AU1001" i="11" s="1"/>
  <c r="AV1001" i="11" s="1"/>
  <c r="AV1000" i="11"/>
  <c r="AY1000" i="11" s="1"/>
  <c r="BA1000" i="11" s="1"/>
  <c r="AE1001" i="11" l="1"/>
  <c r="M1001" i="11"/>
  <c r="K1001" i="11"/>
  <c r="AE999" i="11"/>
  <c r="AW1001" i="11"/>
  <c r="C1001" i="11"/>
  <c r="R1002" i="11"/>
  <c r="N1002" i="11"/>
  <c r="L1002" i="11"/>
  <c r="I1002" i="11"/>
  <c r="G1002" i="11"/>
  <c r="AU1002" i="11" s="1"/>
  <c r="AV1002" i="11" s="1"/>
  <c r="E1002" i="11"/>
  <c r="O1002" i="11"/>
  <c r="F1002" i="11"/>
  <c r="B1002" i="11"/>
  <c r="BD1002" i="11" s="1"/>
  <c r="A1003" i="11"/>
  <c r="Q1002" i="11"/>
  <c r="H1002" i="11"/>
  <c r="AS1002" i="11" s="1"/>
  <c r="AR1002" i="11" s="1"/>
  <c r="AS1001" i="11"/>
  <c r="AS999" i="11"/>
  <c r="AZ1001" i="11"/>
  <c r="S1001" i="11"/>
  <c r="D1001" i="11"/>
  <c r="Y999" i="11"/>
  <c r="AY1001" i="11"/>
  <c r="BA1001" i="11" s="1"/>
  <c r="Y1001" i="11"/>
  <c r="T1001" i="11"/>
  <c r="P1001" i="11"/>
  <c r="AW1000" i="11"/>
  <c r="AX1000" i="11" s="1"/>
  <c r="AR1001" i="11" l="1"/>
  <c r="AR999" i="11"/>
  <c r="AY1002" i="11"/>
  <c r="BA1002" i="11" s="1"/>
  <c r="Y1002" i="11"/>
  <c r="T1002" i="11"/>
  <c r="P1002" i="11"/>
  <c r="S1002" i="11"/>
  <c r="AZ1002" i="11"/>
  <c r="D1002" i="11"/>
  <c r="A1004" i="11"/>
  <c r="Q1003" i="11"/>
  <c r="O1003" i="11"/>
  <c r="H1003" i="11"/>
  <c r="AS1003" i="11" s="1"/>
  <c r="AR1003" i="11" s="1"/>
  <c r="F1003" i="11"/>
  <c r="B1003" i="11"/>
  <c r="BD1003" i="11" s="1"/>
  <c r="L1003" i="11"/>
  <c r="G1003" i="11"/>
  <c r="AU1003" i="11" s="1"/>
  <c r="AV1003" i="11" s="1"/>
  <c r="R1003" i="11"/>
  <c r="N1003" i="11"/>
  <c r="I1003" i="11"/>
  <c r="E1003" i="11"/>
  <c r="BC1003" i="11" s="1"/>
  <c r="BC1002" i="11"/>
  <c r="AW1002" i="11"/>
  <c r="C1002" i="11"/>
  <c r="K1002" i="11"/>
  <c r="AE1002" i="11"/>
  <c r="M1002" i="11"/>
  <c r="AX1001" i="11"/>
  <c r="AX1002" i="11" l="1"/>
  <c r="AE1003" i="11"/>
  <c r="M1003" i="11"/>
  <c r="K1003" i="11"/>
  <c r="C1003" i="11"/>
  <c r="AW1003" i="11"/>
  <c r="R1004" i="11"/>
  <c r="N1004" i="11"/>
  <c r="L1004" i="11"/>
  <c r="I1004" i="11"/>
  <c r="G1004" i="11"/>
  <c r="AU1004" i="11" s="1"/>
  <c r="E1004" i="11"/>
  <c r="A1005" i="11"/>
  <c r="Q1004" i="11"/>
  <c r="H1004" i="11"/>
  <c r="AS1004" i="11" s="1"/>
  <c r="AR1004" i="11" s="1"/>
  <c r="O1004" i="11"/>
  <c r="F1004" i="11"/>
  <c r="B1004" i="11"/>
  <c r="BD1004" i="11" s="1"/>
  <c r="AZ1003" i="11"/>
  <c r="S1003" i="11"/>
  <c r="D1003" i="11"/>
  <c r="AY1003" i="11"/>
  <c r="BA1003" i="11" s="1"/>
  <c r="Y1003" i="11"/>
  <c r="T1003" i="11"/>
  <c r="P1003" i="11"/>
  <c r="AX1003" i="11" l="1"/>
  <c r="Y1004" i="11"/>
  <c r="T1004" i="11"/>
  <c r="P1004" i="11"/>
  <c r="AZ1004" i="11"/>
  <c r="D1004" i="11"/>
  <c r="S1004" i="11"/>
  <c r="BC1004" i="11"/>
  <c r="C1004" i="11"/>
  <c r="AE1004" i="11"/>
  <c r="M1004" i="11"/>
  <c r="K1004" i="11"/>
  <c r="A1006" i="11"/>
  <c r="Q1005" i="11"/>
  <c r="O1005" i="11"/>
  <c r="H1005" i="11"/>
  <c r="AS1005" i="11" s="1"/>
  <c r="AR1005" i="11" s="1"/>
  <c r="F1005" i="11"/>
  <c r="B1005" i="11"/>
  <c r="BD1005" i="11" s="1"/>
  <c r="R1005" i="11"/>
  <c r="N1005" i="11"/>
  <c r="I1005" i="11"/>
  <c r="E1005" i="11"/>
  <c r="BC1005" i="11" s="1"/>
  <c r="L1005" i="11"/>
  <c r="G1005" i="11"/>
  <c r="AU1005" i="11" s="1"/>
  <c r="AV1004" i="11"/>
  <c r="AY1004" i="11" s="1"/>
  <c r="BA1004" i="11" s="1"/>
  <c r="AV1005" i="11" l="1"/>
  <c r="AE1005" i="11"/>
  <c r="M1005" i="11"/>
  <c r="K1005" i="11"/>
  <c r="AW1005" i="11"/>
  <c r="C1005" i="11"/>
  <c r="R1006" i="11"/>
  <c r="N1006" i="11"/>
  <c r="O1006" i="11"/>
  <c r="L1006" i="11"/>
  <c r="I1006" i="11"/>
  <c r="G1006" i="11"/>
  <c r="AU1006" i="11" s="1"/>
  <c r="E1006" i="11"/>
  <c r="BC1006" i="11" s="1"/>
  <c r="Q1006" i="11"/>
  <c r="F1006" i="11"/>
  <c r="B1006" i="11"/>
  <c r="BD1006" i="11" s="1"/>
  <c r="A1007" i="11"/>
  <c r="H1006" i="11"/>
  <c r="AS1006" i="11" s="1"/>
  <c r="AR1006" i="11" s="1"/>
  <c r="AZ1005" i="11"/>
  <c r="S1005" i="11"/>
  <c r="D1005" i="11"/>
  <c r="AY1005" i="11"/>
  <c r="BA1005" i="11" s="1"/>
  <c r="Y1005" i="11"/>
  <c r="T1005" i="11"/>
  <c r="P1005" i="11"/>
  <c r="AW1004" i="11"/>
  <c r="AX1004" i="11" s="1"/>
  <c r="A1008" i="11" l="1"/>
  <c r="Q1007" i="11"/>
  <c r="O1007" i="11"/>
  <c r="H1007" i="11"/>
  <c r="AS1007" i="11" s="1"/>
  <c r="AR1007" i="11" s="1"/>
  <c r="F1007" i="11"/>
  <c r="B1007" i="11"/>
  <c r="BD1007" i="11" s="1"/>
  <c r="L1007" i="11"/>
  <c r="G1007" i="11"/>
  <c r="AU1007" i="11" s="1"/>
  <c r="AV1007" i="11" s="1"/>
  <c r="N1007" i="11"/>
  <c r="E1007" i="11"/>
  <c r="BC1007" i="11" s="1"/>
  <c r="R1007" i="11"/>
  <c r="I1007" i="11"/>
  <c r="C1006" i="11"/>
  <c r="AE1006" i="11"/>
  <c r="K1006" i="11"/>
  <c r="M1006" i="11"/>
  <c r="AX1005" i="11"/>
  <c r="Y1006" i="11"/>
  <c r="T1006" i="11"/>
  <c r="P1006" i="11"/>
  <c r="S1006" i="11"/>
  <c r="AZ1006" i="11"/>
  <c r="D1006" i="11"/>
  <c r="AV1006" i="11"/>
  <c r="AW1006" i="11" s="1"/>
  <c r="AX1006" i="11" l="1"/>
  <c r="AE1007" i="11"/>
  <c r="M1007" i="11"/>
  <c r="K1007" i="11"/>
  <c r="C1007" i="11"/>
  <c r="AW1007" i="11"/>
  <c r="AZ1007" i="11"/>
  <c r="S1007" i="11"/>
  <c r="D1007" i="11"/>
  <c r="AY1007" i="11"/>
  <c r="BA1007" i="11" s="1"/>
  <c r="Y1007" i="11"/>
  <c r="T1007" i="11"/>
  <c r="P1007" i="11"/>
  <c r="AY1006" i="11"/>
  <c r="BA1006" i="11" s="1"/>
  <c r="A1009" i="11"/>
  <c r="R1008" i="11"/>
  <c r="N1008" i="11"/>
  <c r="L1008" i="11"/>
  <c r="I1008" i="11"/>
  <c r="G1008" i="11"/>
  <c r="AU1008" i="11" s="1"/>
  <c r="E1008" i="11"/>
  <c r="Q1008" i="11"/>
  <c r="H1008" i="11"/>
  <c r="AS1008" i="11" s="1"/>
  <c r="AR1008" i="11" s="1"/>
  <c r="B1008" i="11"/>
  <c r="BD1008" i="11" s="1"/>
  <c r="O1008" i="11"/>
  <c r="F1008" i="11"/>
  <c r="AV1008" i="11" l="1"/>
  <c r="BC1008" i="11"/>
  <c r="AE1008" i="11"/>
  <c r="C1008" i="11"/>
  <c r="AW1008" i="11"/>
  <c r="M1008" i="11"/>
  <c r="K1008" i="11"/>
  <c r="A1010" i="11"/>
  <c r="R1009" i="11"/>
  <c r="N1009" i="11"/>
  <c r="L1009" i="11"/>
  <c r="I1009" i="11"/>
  <c r="G1009" i="11"/>
  <c r="AU1009" i="11" s="1"/>
  <c r="E1009" i="11"/>
  <c r="O1009" i="11"/>
  <c r="F1009" i="11"/>
  <c r="B1009" i="11"/>
  <c r="BD1009" i="11" s="1"/>
  <c r="Q1009" i="11"/>
  <c r="H1009" i="11"/>
  <c r="AZ1008" i="11"/>
  <c r="T1008" i="11"/>
  <c r="P1008" i="11"/>
  <c r="D1008" i="11"/>
  <c r="S1008" i="11"/>
  <c r="AY1008" i="11"/>
  <c r="BA1008" i="11" s="1"/>
  <c r="Y1008" i="11"/>
  <c r="AX1007" i="11"/>
  <c r="AV1009" i="11" l="1"/>
  <c r="AZ1009" i="11"/>
  <c r="T1009" i="11"/>
  <c r="P1009" i="11"/>
  <c r="AY1009" i="11"/>
  <c r="BA1009" i="11" s="1"/>
  <c r="S1009" i="11"/>
  <c r="D1009" i="11"/>
  <c r="BC1009" i="11"/>
  <c r="C1009" i="11"/>
  <c r="K1009" i="11"/>
  <c r="AW1009" i="11"/>
  <c r="M1009" i="11"/>
  <c r="A1011" i="11"/>
  <c r="R1010" i="11"/>
  <c r="N1010" i="11"/>
  <c r="L1010" i="11"/>
  <c r="I1010" i="11"/>
  <c r="G1010" i="11"/>
  <c r="AU1010" i="11" s="1"/>
  <c r="E1010" i="11"/>
  <c r="Q1010" i="11"/>
  <c r="H1010" i="11"/>
  <c r="AS1010" i="11" s="1"/>
  <c r="AR1010" i="11" s="1"/>
  <c r="O1010" i="11"/>
  <c r="F1010" i="11"/>
  <c r="B1010" i="11"/>
  <c r="BD1010" i="11" s="1"/>
  <c r="AX1008" i="11"/>
  <c r="BC1010" i="11" l="1"/>
  <c r="AE1010" i="11"/>
  <c r="C1010" i="11"/>
  <c r="M1010" i="11"/>
  <c r="K1010" i="11"/>
  <c r="A1012" i="11"/>
  <c r="R1011" i="11"/>
  <c r="N1011" i="11"/>
  <c r="L1011" i="11"/>
  <c r="I1011" i="11"/>
  <c r="G1011" i="11"/>
  <c r="AU1011" i="11" s="1"/>
  <c r="E1011" i="11"/>
  <c r="O1011" i="11"/>
  <c r="F1011" i="11"/>
  <c r="B1011" i="11"/>
  <c r="BD1011" i="11" s="1"/>
  <c r="Q1011" i="11"/>
  <c r="H1011" i="11"/>
  <c r="AX1009" i="11"/>
  <c r="AZ1010" i="11"/>
  <c r="T1010" i="11"/>
  <c r="P1010" i="11"/>
  <c r="D1010" i="11"/>
  <c r="Y1010" i="11"/>
  <c r="S1010" i="11"/>
  <c r="AV1010" i="11"/>
  <c r="AW1010" i="11" s="1"/>
  <c r="AX1010" i="11" l="1"/>
  <c r="AY1010" i="11"/>
  <c r="BA1010" i="11" s="1"/>
  <c r="AS1011" i="11"/>
  <c r="AS1009" i="11"/>
  <c r="AV1011" i="11"/>
  <c r="AY1011" i="11" s="1"/>
  <c r="BA1011" i="11" s="1"/>
  <c r="V998" i="11"/>
  <c r="AZ1011" i="11"/>
  <c r="T1011" i="11"/>
  <c r="P1011" i="11"/>
  <c r="Y1011" i="11"/>
  <c r="S1011" i="11"/>
  <c r="Y1009" i="11"/>
  <c r="D1011" i="11"/>
  <c r="BC1011" i="11"/>
  <c r="AE1011" i="11"/>
  <c r="C1011" i="11"/>
  <c r="AE1009" i="11"/>
  <c r="K1011" i="11"/>
  <c r="M1011" i="11"/>
  <c r="A1013" i="11"/>
  <c r="R1012" i="11"/>
  <c r="N1012" i="11"/>
  <c r="L1012" i="11"/>
  <c r="I1012" i="11"/>
  <c r="G1012" i="11"/>
  <c r="AU1012" i="11" s="1"/>
  <c r="E1012" i="11"/>
  <c r="Q1012" i="11"/>
  <c r="H1012" i="11"/>
  <c r="AS1012" i="11" s="1"/>
  <c r="AR1012" i="11" s="1"/>
  <c r="B1012" i="11"/>
  <c r="BD1012" i="11" s="1"/>
  <c r="O1012" i="11"/>
  <c r="F1012" i="11"/>
  <c r="AW1011" i="11" l="1"/>
  <c r="AX1011" i="11" s="1"/>
  <c r="AZ1012" i="11"/>
  <c r="T1012" i="11"/>
  <c r="P1012" i="11"/>
  <c r="D1012" i="11"/>
  <c r="S1012" i="11"/>
  <c r="Y1012" i="11"/>
  <c r="AV1012" i="11"/>
  <c r="AY1012" i="11" s="1"/>
  <c r="BA1012" i="11" s="1"/>
  <c r="V1005" i="11"/>
  <c r="AR1009" i="11"/>
  <c r="AR1011" i="11"/>
  <c r="BC1012" i="11"/>
  <c r="AE1012" i="11"/>
  <c r="C1012" i="11"/>
  <c r="M1012" i="11"/>
  <c r="K1012" i="11"/>
  <c r="R1013" i="11"/>
  <c r="N1013" i="11"/>
  <c r="L1013" i="11"/>
  <c r="I1013" i="11"/>
  <c r="G1013" i="11"/>
  <c r="AU1013" i="11" s="1"/>
  <c r="E1013" i="11"/>
  <c r="O1013" i="11"/>
  <c r="F1013" i="11"/>
  <c r="B1013" i="11"/>
  <c r="BD1013" i="11" s="1"/>
  <c r="Q1013" i="11"/>
  <c r="H1013" i="11"/>
  <c r="AS1013" i="11" s="1"/>
  <c r="AR1013" i="11" s="1"/>
  <c r="A1014" i="11"/>
  <c r="AW1012" i="11" l="1"/>
  <c r="AX1012" i="11" s="1"/>
  <c r="A1015" i="11"/>
  <c r="Q1014" i="11"/>
  <c r="O1014" i="11"/>
  <c r="H1014" i="11"/>
  <c r="AS1014" i="11" s="1"/>
  <c r="AR1014" i="11" s="1"/>
  <c r="F1014" i="11"/>
  <c r="B1014" i="11"/>
  <c r="BD1014" i="11" s="1"/>
  <c r="L1014" i="11"/>
  <c r="G1014" i="11"/>
  <c r="AU1014" i="11" s="1"/>
  <c r="N1014" i="11"/>
  <c r="E1014" i="11"/>
  <c r="BC1014" i="11" s="1"/>
  <c r="R1014" i="11"/>
  <c r="I1014" i="11"/>
  <c r="Y1013" i="11"/>
  <c r="T1013" i="11"/>
  <c r="P1013" i="11"/>
  <c r="S1013" i="11"/>
  <c r="AZ1013" i="11"/>
  <c r="D1013" i="11"/>
  <c r="BC1013" i="11"/>
  <c r="C1013" i="11"/>
  <c r="K1013" i="11"/>
  <c r="AE1013" i="11"/>
  <c r="M1013" i="11"/>
  <c r="AV1013" i="11"/>
  <c r="AY1013" i="11" s="1"/>
  <c r="BA1013" i="11" s="1"/>
  <c r="AV1014" i="11" l="1"/>
  <c r="AE1014" i="11"/>
  <c r="M1014" i="11"/>
  <c r="K1014" i="11"/>
  <c r="C1014" i="11"/>
  <c r="AW1014" i="11"/>
  <c r="AZ1014" i="11"/>
  <c r="S1014" i="11"/>
  <c r="D1014" i="11"/>
  <c r="AY1014" i="11"/>
  <c r="BA1014" i="11" s="1"/>
  <c r="Y1014" i="11"/>
  <c r="T1014" i="11"/>
  <c r="P1014" i="11"/>
  <c r="AW1013" i="11"/>
  <c r="AX1013" i="11" s="1"/>
  <c r="R1015" i="11"/>
  <c r="N1015" i="11"/>
  <c r="L1015" i="11"/>
  <c r="I1015" i="11"/>
  <c r="G1015" i="11"/>
  <c r="AU1015" i="11" s="1"/>
  <c r="E1015" i="11"/>
  <c r="A1016" i="11"/>
  <c r="Q1015" i="11"/>
  <c r="H1015" i="11"/>
  <c r="AS1015" i="11" s="1"/>
  <c r="AR1015" i="11" s="1"/>
  <c r="B1015" i="11"/>
  <c r="BD1015" i="11" s="1"/>
  <c r="O1015" i="11"/>
  <c r="F1015" i="11"/>
  <c r="Y1015" i="11" l="1"/>
  <c r="T1015" i="11"/>
  <c r="P1015" i="11"/>
  <c r="AZ1015" i="11"/>
  <c r="D1015" i="11"/>
  <c r="S1015" i="11"/>
  <c r="BC1015" i="11"/>
  <c r="C1015" i="11"/>
  <c r="AE1015" i="11"/>
  <c r="M1015" i="11"/>
  <c r="K1015" i="11"/>
  <c r="A1017" i="11"/>
  <c r="Q1016" i="11"/>
  <c r="O1016" i="11"/>
  <c r="H1016" i="11"/>
  <c r="AS1016" i="11" s="1"/>
  <c r="AR1016" i="11" s="1"/>
  <c r="F1016" i="11"/>
  <c r="B1016" i="11"/>
  <c r="BD1016" i="11" s="1"/>
  <c r="R1016" i="11"/>
  <c r="N1016" i="11"/>
  <c r="I1016" i="11"/>
  <c r="E1016" i="11"/>
  <c r="BC1016" i="11" s="1"/>
  <c r="G1016" i="11"/>
  <c r="AU1016" i="11" s="1"/>
  <c r="AV1016" i="11" s="1"/>
  <c r="L1016" i="11"/>
  <c r="AV1015" i="11"/>
  <c r="AY1015" i="11" s="1"/>
  <c r="BA1015" i="11" s="1"/>
  <c r="AX1014" i="11"/>
  <c r="AE1016" i="11" l="1"/>
  <c r="M1016" i="11"/>
  <c r="K1016" i="11"/>
  <c r="AW1016" i="11"/>
  <c r="C1016" i="11"/>
  <c r="A1018" i="11"/>
  <c r="R1017" i="11"/>
  <c r="N1017" i="11"/>
  <c r="L1017" i="11"/>
  <c r="I1017" i="11"/>
  <c r="G1017" i="11"/>
  <c r="AU1017" i="11" s="1"/>
  <c r="E1017" i="11"/>
  <c r="O1017" i="11"/>
  <c r="F1017" i="11"/>
  <c r="B1017" i="11"/>
  <c r="BD1017" i="11" s="1"/>
  <c r="Q1017" i="11"/>
  <c r="H1017" i="11"/>
  <c r="AS1017" i="11" s="1"/>
  <c r="AR1017" i="11" s="1"/>
  <c r="AZ1016" i="11"/>
  <c r="S1016" i="11"/>
  <c r="D1016" i="11"/>
  <c r="AY1016" i="11"/>
  <c r="BA1016" i="11" s="1"/>
  <c r="Y1016" i="11"/>
  <c r="P1016" i="11"/>
  <c r="T1016" i="11"/>
  <c r="AW1015" i="11"/>
  <c r="AX1015" i="11" s="1"/>
  <c r="AZ1017" i="11" l="1"/>
  <c r="T1017" i="11"/>
  <c r="P1017" i="11"/>
  <c r="Y1017" i="11"/>
  <c r="S1017" i="11"/>
  <c r="D1017" i="11"/>
  <c r="BC1017" i="11"/>
  <c r="AE1017" i="11"/>
  <c r="C1017" i="11"/>
  <c r="K1017" i="11"/>
  <c r="M1017" i="11"/>
  <c r="A1019" i="11"/>
  <c r="R1018" i="11"/>
  <c r="N1018" i="11"/>
  <c r="L1018" i="11"/>
  <c r="I1018" i="11"/>
  <c r="G1018" i="11"/>
  <c r="AU1018" i="11" s="1"/>
  <c r="E1018" i="11"/>
  <c r="Q1018" i="11"/>
  <c r="H1018" i="11"/>
  <c r="AS1018" i="11" s="1"/>
  <c r="AR1018" i="11" s="1"/>
  <c r="B1018" i="11"/>
  <c r="BD1018" i="11" s="1"/>
  <c r="O1018" i="11"/>
  <c r="F1018" i="11"/>
  <c r="AX1016" i="11"/>
  <c r="AV1017" i="11"/>
  <c r="AY1017" i="11" s="1"/>
  <c r="BA1017" i="11" s="1"/>
  <c r="V1001" i="11"/>
  <c r="V1000" i="11"/>
  <c r="V999" i="11"/>
  <c r="AW1017" i="11" l="1"/>
  <c r="AX1017" i="11" s="1"/>
  <c r="BC1018" i="11"/>
  <c r="AE1018" i="11"/>
  <c r="C1018" i="11"/>
  <c r="M1018" i="11"/>
  <c r="K1018" i="11"/>
  <c r="R1019" i="11"/>
  <c r="N1019" i="11"/>
  <c r="L1019" i="11"/>
  <c r="I1019" i="11"/>
  <c r="G1019" i="11"/>
  <c r="AU1019" i="11" s="1"/>
  <c r="E1019" i="11"/>
  <c r="O1019" i="11"/>
  <c r="F1019" i="11"/>
  <c r="B1019" i="11"/>
  <c r="BD1019" i="11" s="1"/>
  <c r="Q1019" i="11"/>
  <c r="H1019" i="11"/>
  <c r="A1020" i="11"/>
  <c r="AZ1018" i="11"/>
  <c r="T1018" i="11"/>
  <c r="P1018" i="11"/>
  <c r="D1018" i="11"/>
  <c r="S1018" i="11"/>
  <c r="Y1018" i="11"/>
  <c r="AV1018" i="11"/>
  <c r="AY1018" i="11" s="1"/>
  <c r="BA1018" i="11" s="1"/>
  <c r="V1002" i="11"/>
  <c r="AW1018" i="11" l="1"/>
  <c r="AX1018" i="11" s="1"/>
  <c r="Q1020" i="11"/>
  <c r="O1020" i="11"/>
  <c r="H1020" i="11"/>
  <c r="AS1020" i="11" s="1"/>
  <c r="AR1020" i="11" s="1"/>
  <c r="F1020" i="11"/>
  <c r="B1020" i="11"/>
  <c r="BD1020" i="11" s="1"/>
  <c r="A1021" i="11"/>
  <c r="L1020" i="11"/>
  <c r="G1020" i="11"/>
  <c r="AU1020" i="11" s="1"/>
  <c r="AV1020" i="11" s="1"/>
  <c r="N1020" i="11"/>
  <c r="E1020" i="11"/>
  <c r="BC1020" i="11" s="1"/>
  <c r="R1020" i="11"/>
  <c r="I1020" i="11"/>
  <c r="T1019" i="11"/>
  <c r="P1019" i="11"/>
  <c r="S1019" i="11"/>
  <c r="AZ1019" i="11"/>
  <c r="D1019" i="11"/>
  <c r="BC1019" i="11"/>
  <c r="C1019" i="11"/>
  <c r="K1019" i="11"/>
  <c r="M1019" i="11"/>
  <c r="AV1019" i="11"/>
  <c r="AY1019" i="11" s="1"/>
  <c r="BA1019" i="11" s="1"/>
  <c r="AW1019" i="11" l="1"/>
  <c r="AX1019" i="11" s="1"/>
  <c r="AW1020" i="11"/>
  <c r="M1020" i="11"/>
  <c r="K1020" i="11"/>
  <c r="AE1020" i="11"/>
  <c r="C1020" i="11"/>
  <c r="Q1021" i="11"/>
  <c r="O1021" i="11"/>
  <c r="H1021" i="11"/>
  <c r="F1021" i="11"/>
  <c r="B1021" i="11"/>
  <c r="BD1021" i="11" s="1"/>
  <c r="R1021" i="11"/>
  <c r="N1021" i="11"/>
  <c r="I1021" i="11"/>
  <c r="E1021" i="11"/>
  <c r="BC1021" i="11" s="1"/>
  <c r="A1022" i="11"/>
  <c r="L1021" i="11"/>
  <c r="G1021" i="11"/>
  <c r="AU1021" i="11" s="1"/>
  <c r="AV1021" i="11" s="1"/>
  <c r="V1003" i="11"/>
  <c r="AY1020" i="11"/>
  <c r="BA1020" i="11" s="1"/>
  <c r="Y1020" i="11"/>
  <c r="S1020" i="11"/>
  <c r="D1020" i="11"/>
  <c r="AZ1020" i="11"/>
  <c r="T1020" i="11"/>
  <c r="P1020" i="11"/>
  <c r="AS1021" i="11" l="1"/>
  <c r="AS1019" i="11"/>
  <c r="AY1021" i="11"/>
  <c r="BA1021" i="11" s="1"/>
  <c r="Y1021" i="11"/>
  <c r="S1021" i="11"/>
  <c r="D1021" i="11"/>
  <c r="Y1019" i="11"/>
  <c r="T1021" i="11"/>
  <c r="AZ1021" i="11"/>
  <c r="P1021" i="11"/>
  <c r="A1023" i="11"/>
  <c r="Q1022" i="11"/>
  <c r="O1022" i="11"/>
  <c r="H1022" i="11"/>
  <c r="AS1022" i="11" s="1"/>
  <c r="AR1022" i="11" s="1"/>
  <c r="F1022" i="11"/>
  <c r="B1022" i="11"/>
  <c r="BD1022" i="11" s="1"/>
  <c r="L1022" i="11"/>
  <c r="G1022" i="11"/>
  <c r="AU1022" i="11" s="1"/>
  <c r="R1022" i="11"/>
  <c r="I1022" i="11"/>
  <c r="N1022" i="11"/>
  <c r="E1022" i="11"/>
  <c r="BC1022" i="11" s="1"/>
  <c r="AW1021" i="11"/>
  <c r="M1021" i="11"/>
  <c r="K1021" i="11"/>
  <c r="C1021" i="11"/>
  <c r="AE1019" i="11"/>
  <c r="AE1021" i="11"/>
  <c r="AX1020" i="11"/>
  <c r="AX1021" i="11" l="1"/>
  <c r="R1023" i="11"/>
  <c r="N1023" i="11"/>
  <c r="L1023" i="11"/>
  <c r="I1023" i="11"/>
  <c r="G1023" i="11"/>
  <c r="AU1023" i="11" s="1"/>
  <c r="E1023" i="11"/>
  <c r="A1024" i="11"/>
  <c r="Q1023" i="11"/>
  <c r="H1023" i="11"/>
  <c r="AS1023" i="11" s="1"/>
  <c r="AR1023" i="11" s="1"/>
  <c r="O1023" i="11"/>
  <c r="F1023" i="11"/>
  <c r="B1023" i="11"/>
  <c r="BD1023" i="11" s="1"/>
  <c r="AE1022" i="11"/>
  <c r="M1022" i="11"/>
  <c r="K1022" i="11"/>
  <c r="C1022" i="11"/>
  <c r="AV1022" i="11"/>
  <c r="AW1022" i="11" s="1"/>
  <c r="AZ1022" i="11"/>
  <c r="S1022" i="11"/>
  <c r="D1022" i="11"/>
  <c r="AY1022" i="11"/>
  <c r="BA1022" i="11" s="1"/>
  <c r="Y1022" i="11"/>
  <c r="T1022" i="11"/>
  <c r="P1022" i="11"/>
  <c r="AR1021" i="11"/>
  <c r="AR1019" i="11"/>
  <c r="AX1022" i="11" l="1"/>
  <c r="Y1023" i="11"/>
  <c r="T1023" i="11"/>
  <c r="P1023" i="11"/>
  <c r="AZ1023" i="11"/>
  <c r="D1023" i="11"/>
  <c r="S1023" i="11"/>
  <c r="BC1023" i="11"/>
  <c r="C1023" i="11"/>
  <c r="AE1023" i="11"/>
  <c r="M1023" i="11"/>
  <c r="K1023" i="11"/>
  <c r="A1025" i="11"/>
  <c r="Q1024" i="11"/>
  <c r="O1024" i="11"/>
  <c r="H1024" i="11"/>
  <c r="F1024" i="11"/>
  <c r="B1024" i="11"/>
  <c r="BD1024" i="11" s="1"/>
  <c r="R1024" i="11"/>
  <c r="N1024" i="11"/>
  <c r="I1024" i="11"/>
  <c r="E1024" i="11"/>
  <c r="BC1024" i="11" s="1"/>
  <c r="L1024" i="11"/>
  <c r="G1024" i="11"/>
  <c r="AU1024" i="11" s="1"/>
  <c r="AV1023" i="11"/>
  <c r="AY1023" i="11" s="1"/>
  <c r="BA1023" i="11" s="1"/>
  <c r="AV1024" i="11" l="1"/>
  <c r="M1024" i="11"/>
  <c r="K1024" i="11"/>
  <c r="AW1024" i="11"/>
  <c r="C1024" i="11"/>
  <c r="R1025" i="11"/>
  <c r="N1025" i="11"/>
  <c r="L1025" i="11"/>
  <c r="I1025" i="11"/>
  <c r="G1025" i="11"/>
  <c r="AU1025" i="11" s="1"/>
  <c r="AV1025" i="11" s="1"/>
  <c r="E1025" i="11"/>
  <c r="O1025" i="11"/>
  <c r="F1025" i="11"/>
  <c r="B1025" i="11"/>
  <c r="BD1025" i="11" s="1"/>
  <c r="Q1025" i="11"/>
  <c r="H1025" i="11"/>
  <c r="A1026" i="11"/>
  <c r="AZ1024" i="11"/>
  <c r="S1024" i="11"/>
  <c r="D1024" i="11"/>
  <c r="T1024" i="11"/>
  <c r="AY1024" i="11"/>
  <c r="BA1024" i="11" s="1"/>
  <c r="P1024" i="11"/>
  <c r="AW1023" i="11"/>
  <c r="AX1023" i="11" s="1"/>
  <c r="A1027" i="11" l="1"/>
  <c r="Q1026" i="11"/>
  <c r="O1026" i="11"/>
  <c r="H1026" i="11"/>
  <c r="F1026" i="11"/>
  <c r="B1026" i="11"/>
  <c r="BD1026" i="11" s="1"/>
  <c r="L1026" i="11"/>
  <c r="G1026" i="11"/>
  <c r="AU1026" i="11" s="1"/>
  <c r="AV1026" i="11" s="1"/>
  <c r="N1026" i="11"/>
  <c r="E1026" i="11"/>
  <c r="BC1026" i="11" s="1"/>
  <c r="R1026" i="11"/>
  <c r="I1026" i="11"/>
  <c r="AY1025" i="11"/>
  <c r="BA1025" i="11" s="1"/>
  <c r="T1025" i="11"/>
  <c r="P1025" i="11"/>
  <c r="S1025" i="11"/>
  <c r="AZ1025" i="11"/>
  <c r="D1025" i="11"/>
  <c r="BC1025" i="11"/>
  <c r="AW1025" i="11"/>
  <c r="C1025" i="11"/>
  <c r="K1025" i="11"/>
  <c r="M1025" i="11"/>
  <c r="AX1024" i="11"/>
  <c r="AX1025" i="11" l="1"/>
  <c r="M1026" i="11"/>
  <c r="K1026" i="11"/>
  <c r="C1026" i="11"/>
  <c r="AW1026" i="11"/>
  <c r="AZ1026" i="11"/>
  <c r="S1026" i="11"/>
  <c r="D1026" i="11"/>
  <c r="AY1026" i="11"/>
  <c r="BA1026" i="11" s="1"/>
  <c r="T1026" i="11"/>
  <c r="P1026" i="11"/>
  <c r="R1027" i="11"/>
  <c r="N1027" i="11"/>
  <c r="L1027" i="11"/>
  <c r="I1027" i="11"/>
  <c r="G1027" i="11"/>
  <c r="AU1027" i="11" s="1"/>
  <c r="E1027" i="11"/>
  <c r="A1028" i="11"/>
  <c r="Q1027" i="11"/>
  <c r="H1027" i="11"/>
  <c r="B1027" i="11"/>
  <c r="BD1027" i="11" s="1"/>
  <c r="O1027" i="11"/>
  <c r="F1027" i="11"/>
  <c r="AX1026" i="11" l="1"/>
  <c r="A1029" i="11"/>
  <c r="Q1028" i="11"/>
  <c r="O1028" i="11"/>
  <c r="H1028" i="11"/>
  <c r="F1028" i="11"/>
  <c r="B1028" i="11"/>
  <c r="BD1028" i="11" s="1"/>
  <c r="R1028" i="11"/>
  <c r="N1028" i="11"/>
  <c r="I1028" i="11"/>
  <c r="E1028" i="11"/>
  <c r="BC1028" i="11" s="1"/>
  <c r="G1028" i="11"/>
  <c r="AU1028" i="11" s="1"/>
  <c r="AV1028" i="11" s="1"/>
  <c r="L1028" i="11"/>
  <c r="AV1027" i="11"/>
  <c r="AY1027" i="11"/>
  <c r="BA1027" i="11" s="1"/>
  <c r="T1027" i="11"/>
  <c r="P1027" i="11"/>
  <c r="AZ1027" i="11"/>
  <c r="D1027" i="11"/>
  <c r="S1027" i="11"/>
  <c r="BC1027" i="11"/>
  <c r="AW1027" i="11"/>
  <c r="C1027" i="11"/>
  <c r="M1027" i="11"/>
  <c r="K1027" i="11"/>
  <c r="AZ1028" i="11" l="1"/>
  <c r="S1028" i="11"/>
  <c r="D1028" i="11"/>
  <c r="AY1028" i="11"/>
  <c r="BA1028" i="11" s="1"/>
  <c r="P1028" i="11"/>
  <c r="T1028" i="11"/>
  <c r="AX1027" i="11"/>
  <c r="M1028" i="11"/>
  <c r="K1028" i="11"/>
  <c r="AW1028" i="11"/>
  <c r="C1028" i="11"/>
  <c r="A1030" i="11"/>
  <c r="R1029" i="11"/>
  <c r="N1029" i="11"/>
  <c r="L1029" i="11"/>
  <c r="I1029" i="11"/>
  <c r="G1029" i="11"/>
  <c r="AU1029" i="11" s="1"/>
  <c r="AV1029" i="11" s="1"/>
  <c r="E1029" i="11"/>
  <c r="O1029" i="11"/>
  <c r="F1029" i="11"/>
  <c r="B1029" i="11"/>
  <c r="BD1029" i="11" s="1"/>
  <c r="Q1029" i="11"/>
  <c r="H1029" i="11"/>
  <c r="AZ1029" i="11" l="1"/>
  <c r="T1029" i="11"/>
  <c r="P1029" i="11"/>
  <c r="AY1029" i="11"/>
  <c r="BA1029" i="11" s="1"/>
  <c r="S1029" i="11"/>
  <c r="D1029" i="11"/>
  <c r="BC1029" i="11"/>
  <c r="C1029" i="11"/>
  <c r="K1029" i="11"/>
  <c r="AW1029" i="11"/>
  <c r="M1029" i="11"/>
  <c r="A1031" i="11"/>
  <c r="R1030" i="11"/>
  <c r="N1030" i="11"/>
  <c r="L1030" i="11"/>
  <c r="I1030" i="11"/>
  <c r="G1030" i="11"/>
  <c r="AU1030" i="11" s="1"/>
  <c r="E1030" i="11"/>
  <c r="Q1030" i="11"/>
  <c r="H1030" i="11"/>
  <c r="B1030" i="11"/>
  <c r="BD1030" i="11" s="1"/>
  <c r="O1030" i="11"/>
  <c r="F1030" i="11"/>
  <c r="AX1028" i="11"/>
  <c r="BC1030" i="11" l="1"/>
  <c r="C1030" i="11"/>
  <c r="M1030" i="11"/>
  <c r="K1030" i="11"/>
  <c r="A1032" i="11"/>
  <c r="R1031" i="11"/>
  <c r="N1031" i="11"/>
  <c r="L1031" i="11"/>
  <c r="I1031" i="11"/>
  <c r="G1031" i="11"/>
  <c r="AU1031" i="11" s="1"/>
  <c r="E1031" i="11"/>
  <c r="O1031" i="11"/>
  <c r="F1031" i="11"/>
  <c r="B1031" i="11"/>
  <c r="BD1031" i="11" s="1"/>
  <c r="Q1031" i="11"/>
  <c r="H1031" i="11"/>
  <c r="AX1029" i="11"/>
  <c r="AZ1030" i="11"/>
  <c r="T1030" i="11"/>
  <c r="P1030" i="11"/>
  <c r="D1030" i="11"/>
  <c r="S1030" i="11"/>
  <c r="AY1030" i="11"/>
  <c r="BA1030" i="11" s="1"/>
  <c r="AV1030" i="11"/>
  <c r="AW1030" i="11" s="1"/>
  <c r="AX1030" i="11" l="1"/>
  <c r="AZ1031" i="11"/>
  <c r="T1031" i="11"/>
  <c r="P1031" i="11"/>
  <c r="S1031" i="11"/>
  <c r="D1031" i="11"/>
  <c r="BC1031" i="11"/>
  <c r="C1031" i="11"/>
  <c r="K1031" i="11"/>
  <c r="M1031" i="11"/>
  <c r="R1032" i="11"/>
  <c r="N1032" i="11"/>
  <c r="L1032" i="11"/>
  <c r="I1032" i="11"/>
  <c r="G1032" i="11"/>
  <c r="AU1032" i="11" s="1"/>
  <c r="E1032" i="11"/>
  <c r="A1033" i="11"/>
  <c r="Q1032" i="11"/>
  <c r="H1032" i="11"/>
  <c r="O1032" i="11"/>
  <c r="F1032" i="11"/>
  <c r="B1032" i="11"/>
  <c r="BD1032" i="11" s="1"/>
  <c r="AV1031" i="11"/>
  <c r="AY1031" i="11" s="1"/>
  <c r="BA1031" i="11" s="1"/>
  <c r="AV1032" i="11" l="1"/>
  <c r="AW1031" i="11"/>
  <c r="AX1031" i="11" s="1"/>
  <c r="A1034" i="11"/>
  <c r="Q1033" i="11"/>
  <c r="O1033" i="11"/>
  <c r="H1033" i="11"/>
  <c r="F1033" i="11"/>
  <c r="B1033" i="11"/>
  <c r="BD1033" i="11" s="1"/>
  <c r="R1033" i="11"/>
  <c r="N1033" i="11"/>
  <c r="I1033" i="11"/>
  <c r="E1033" i="11"/>
  <c r="BC1033" i="11" s="1"/>
  <c r="L1033" i="11"/>
  <c r="G1033" i="11"/>
  <c r="AU1033" i="11" s="1"/>
  <c r="AV1033" i="11" s="1"/>
  <c r="AY1032" i="11"/>
  <c r="BA1032" i="11" s="1"/>
  <c r="T1032" i="11"/>
  <c r="P1032" i="11"/>
  <c r="AZ1032" i="11"/>
  <c r="D1032" i="11"/>
  <c r="S1032" i="11"/>
  <c r="BC1032" i="11"/>
  <c r="AW1032" i="11"/>
  <c r="C1032" i="11"/>
  <c r="M1032" i="11"/>
  <c r="K1032" i="11"/>
  <c r="AX1032" i="11" l="1"/>
  <c r="AZ1033" i="11"/>
  <c r="S1033" i="11"/>
  <c r="D1033" i="11"/>
  <c r="T1033" i="11"/>
  <c r="AY1033" i="11"/>
  <c r="BA1033" i="11" s="1"/>
  <c r="P1033" i="11"/>
  <c r="M1033" i="11"/>
  <c r="K1033" i="11"/>
  <c r="AW1033" i="11"/>
  <c r="C1033" i="11"/>
  <c r="R1034" i="11"/>
  <c r="N1034" i="11"/>
  <c r="L1034" i="11"/>
  <c r="I1034" i="11"/>
  <c r="G1034" i="11"/>
  <c r="AU1034" i="11" s="1"/>
  <c r="E1034" i="11"/>
  <c r="O1034" i="11"/>
  <c r="F1034" i="11"/>
  <c r="B1034" i="11"/>
  <c r="BD1034" i="11" s="1"/>
  <c r="Q1034" i="11"/>
  <c r="H1034" i="11"/>
  <c r="AS1034" i="11" s="1"/>
  <c r="AR1034" i="11" s="1"/>
  <c r="A1035" i="11"/>
  <c r="AV1034" i="11" l="1"/>
  <c r="AX1033" i="11"/>
  <c r="A1036" i="11"/>
  <c r="Q1035" i="11"/>
  <c r="O1035" i="11"/>
  <c r="H1035" i="11"/>
  <c r="AS1035" i="11" s="1"/>
  <c r="AR1035" i="11" s="1"/>
  <c r="F1035" i="11"/>
  <c r="B1035" i="11"/>
  <c r="BD1035" i="11" s="1"/>
  <c r="L1035" i="11"/>
  <c r="G1035" i="11"/>
  <c r="AU1035" i="11" s="1"/>
  <c r="AV1035" i="11" s="1"/>
  <c r="N1035" i="11"/>
  <c r="E1035" i="11"/>
  <c r="BC1035" i="11" s="1"/>
  <c r="R1035" i="11"/>
  <c r="I1035" i="11"/>
  <c r="AY1034" i="11"/>
  <c r="BA1034" i="11" s="1"/>
  <c r="Y1034" i="11"/>
  <c r="T1034" i="11"/>
  <c r="P1034" i="11"/>
  <c r="S1034" i="11"/>
  <c r="AZ1034" i="11"/>
  <c r="D1034" i="11"/>
  <c r="BC1034" i="11"/>
  <c r="AW1034" i="11"/>
  <c r="C1034" i="11"/>
  <c r="K1034" i="11"/>
  <c r="AE1034" i="11"/>
  <c r="M1034" i="11"/>
  <c r="AX1034" i="11" l="1"/>
  <c r="AE1035" i="11"/>
  <c r="M1035" i="11"/>
  <c r="K1035" i="11"/>
  <c r="C1035" i="11"/>
  <c r="AW1035" i="11"/>
  <c r="AZ1035" i="11"/>
  <c r="S1035" i="11"/>
  <c r="D1035" i="11"/>
  <c r="AY1035" i="11"/>
  <c r="BA1035" i="11" s="1"/>
  <c r="Y1035" i="11"/>
  <c r="T1035" i="11"/>
  <c r="P1035" i="11"/>
  <c r="R1036" i="11"/>
  <c r="N1036" i="11"/>
  <c r="L1036" i="11"/>
  <c r="I1036" i="11"/>
  <c r="G1036" i="11"/>
  <c r="AU1036" i="11" s="1"/>
  <c r="E1036" i="11"/>
  <c r="A1037" i="11"/>
  <c r="Q1036" i="11"/>
  <c r="H1036" i="11"/>
  <c r="AS1036" i="11" s="1"/>
  <c r="AR1036" i="11" s="1"/>
  <c r="B1036" i="11"/>
  <c r="BD1036" i="11" s="1"/>
  <c r="O1036" i="11"/>
  <c r="F1036" i="11"/>
  <c r="AV1036" i="11" l="1"/>
  <c r="AX1035" i="11"/>
  <c r="A1038" i="11"/>
  <c r="Q1037" i="11"/>
  <c r="O1037" i="11"/>
  <c r="H1037" i="11"/>
  <c r="AS1037" i="11" s="1"/>
  <c r="AR1037" i="11" s="1"/>
  <c r="F1037" i="11"/>
  <c r="B1037" i="11"/>
  <c r="BD1037" i="11" s="1"/>
  <c r="R1037" i="11"/>
  <c r="N1037" i="11"/>
  <c r="I1037" i="11"/>
  <c r="E1037" i="11"/>
  <c r="BC1037" i="11" s="1"/>
  <c r="G1037" i="11"/>
  <c r="AU1037" i="11" s="1"/>
  <c r="AV1037" i="11" s="1"/>
  <c r="L1037" i="11"/>
  <c r="AY1036" i="11"/>
  <c r="BA1036" i="11" s="1"/>
  <c r="Y1036" i="11"/>
  <c r="T1036" i="11"/>
  <c r="P1036" i="11"/>
  <c r="AZ1036" i="11"/>
  <c r="D1036" i="11"/>
  <c r="S1036" i="11"/>
  <c r="BC1036" i="11"/>
  <c r="AW1036" i="11"/>
  <c r="C1036" i="11"/>
  <c r="AE1036" i="11"/>
  <c r="M1036" i="11"/>
  <c r="K1036" i="11"/>
  <c r="AX1036" i="11" l="1"/>
  <c r="AZ1037" i="11"/>
  <c r="S1037" i="11"/>
  <c r="D1037" i="11"/>
  <c r="AY1037" i="11"/>
  <c r="BA1037" i="11" s="1"/>
  <c r="Y1037" i="11"/>
  <c r="P1037" i="11"/>
  <c r="T1037" i="11"/>
  <c r="AE1037" i="11"/>
  <c r="M1037" i="11"/>
  <c r="K1037" i="11"/>
  <c r="AW1037" i="11"/>
  <c r="C1037" i="11"/>
  <c r="A1039" i="11"/>
  <c r="R1038" i="11"/>
  <c r="N1038" i="11"/>
  <c r="L1038" i="11"/>
  <c r="I1038" i="11"/>
  <c r="G1038" i="11"/>
  <c r="AU1038" i="11" s="1"/>
  <c r="E1038" i="11"/>
  <c r="O1038" i="11"/>
  <c r="F1038" i="11"/>
  <c r="B1038" i="11"/>
  <c r="BD1038" i="11" s="1"/>
  <c r="Q1038" i="11"/>
  <c r="H1038" i="11"/>
  <c r="AS1038" i="11" s="1"/>
  <c r="AR1038" i="11" s="1"/>
  <c r="AX1037" i="11" l="1"/>
  <c r="AZ1038" i="11"/>
  <c r="T1038" i="11"/>
  <c r="P1038" i="11"/>
  <c r="Y1038" i="11"/>
  <c r="S1038" i="11"/>
  <c r="D1038" i="11"/>
  <c r="BC1038" i="11"/>
  <c r="AE1038" i="11"/>
  <c r="C1038" i="11"/>
  <c r="K1038" i="11"/>
  <c r="M1038" i="11"/>
  <c r="A1040" i="11"/>
  <c r="R1039" i="11"/>
  <c r="N1039" i="11"/>
  <c r="L1039" i="11"/>
  <c r="I1039" i="11"/>
  <c r="G1039" i="11"/>
  <c r="AU1039" i="11" s="1"/>
  <c r="E1039" i="11"/>
  <c r="Q1039" i="11"/>
  <c r="H1039" i="11"/>
  <c r="B1039" i="11"/>
  <c r="BD1039" i="11" s="1"/>
  <c r="O1039" i="11"/>
  <c r="F1039" i="11"/>
  <c r="AV1038" i="11"/>
  <c r="AY1038" i="11" s="1"/>
  <c r="BA1038" i="11" s="1"/>
  <c r="BC1039" i="11" l="1"/>
  <c r="C1039" i="11"/>
  <c r="M1039" i="11"/>
  <c r="K1039" i="11"/>
  <c r="A1041" i="11"/>
  <c r="R1040" i="11"/>
  <c r="N1040" i="11"/>
  <c r="L1040" i="11"/>
  <c r="I1040" i="11"/>
  <c r="G1040" i="11"/>
  <c r="AU1040" i="11" s="1"/>
  <c r="E1040" i="11"/>
  <c r="O1040" i="11"/>
  <c r="F1040" i="11"/>
  <c r="B1040" i="11"/>
  <c r="BD1040" i="11" s="1"/>
  <c r="Q1040" i="11"/>
  <c r="H1040" i="11"/>
  <c r="AS1040" i="11" s="1"/>
  <c r="AR1040" i="11" s="1"/>
  <c r="AW1038" i="11"/>
  <c r="AX1038" i="11" s="1"/>
  <c r="AZ1039" i="11"/>
  <c r="T1039" i="11"/>
  <c r="P1039" i="11"/>
  <c r="D1039" i="11"/>
  <c r="S1039" i="11"/>
  <c r="AY1039" i="11"/>
  <c r="BA1039" i="11" s="1"/>
  <c r="AV1039" i="11"/>
  <c r="AW1039" i="11" s="1"/>
  <c r="AX1039" i="11" l="1"/>
  <c r="AZ1040" i="11"/>
  <c r="T1040" i="11"/>
  <c r="P1040" i="11"/>
  <c r="Y1040" i="11"/>
  <c r="S1040" i="11"/>
  <c r="D1040" i="11"/>
  <c r="BC1040" i="11"/>
  <c r="AE1040" i="11"/>
  <c r="C1040" i="11"/>
  <c r="K1040" i="11"/>
  <c r="M1040" i="11"/>
  <c r="A1042" i="11"/>
  <c r="R1041" i="11"/>
  <c r="N1041" i="11"/>
  <c r="L1041" i="11"/>
  <c r="I1041" i="11"/>
  <c r="G1041" i="11"/>
  <c r="AU1041" i="11" s="1"/>
  <c r="E1041" i="11"/>
  <c r="Q1041" i="11"/>
  <c r="H1041" i="11"/>
  <c r="O1041" i="11"/>
  <c r="F1041" i="11"/>
  <c r="B1041" i="11"/>
  <c r="BD1041" i="11" s="1"/>
  <c r="AV1040" i="11"/>
  <c r="AY1040" i="11" s="1"/>
  <c r="BA1040" i="11" s="1"/>
  <c r="AS1041" i="11" l="1"/>
  <c r="AS1039" i="11"/>
  <c r="BC1041" i="11"/>
  <c r="AE1041" i="11"/>
  <c r="C1041" i="11"/>
  <c r="AE1039" i="11"/>
  <c r="M1041" i="11"/>
  <c r="K1041" i="11"/>
  <c r="A1043" i="11"/>
  <c r="R1042" i="11"/>
  <c r="N1042" i="11"/>
  <c r="L1042" i="11"/>
  <c r="V1019" i="11" s="1"/>
  <c r="I1042" i="11"/>
  <c r="G1042" i="11"/>
  <c r="AU1042" i="11" s="1"/>
  <c r="AV1042" i="11" s="1"/>
  <c r="E1042" i="11"/>
  <c r="O1042" i="11"/>
  <c r="F1042" i="11"/>
  <c r="B1042" i="11"/>
  <c r="BD1042" i="11" s="1"/>
  <c r="Q1042" i="11"/>
  <c r="H1042" i="11"/>
  <c r="AS1042" i="11" s="1"/>
  <c r="AR1042" i="11" s="1"/>
  <c r="AW1040" i="11"/>
  <c r="AX1040" i="11" s="1"/>
  <c r="AZ1041" i="11"/>
  <c r="T1041" i="11"/>
  <c r="P1041" i="11"/>
  <c r="D1041" i="11"/>
  <c r="Y1041" i="11"/>
  <c r="S1041" i="11"/>
  <c r="Y1039" i="11"/>
  <c r="AV1041" i="11"/>
  <c r="AW1041" i="11" s="1"/>
  <c r="V1016" i="11"/>
  <c r="V1004" i="11"/>
  <c r="V1007" i="11"/>
  <c r="V1006" i="11"/>
  <c r="AX1041" i="11" l="1"/>
  <c r="AZ1042" i="11"/>
  <c r="T1042" i="11"/>
  <c r="P1042" i="11"/>
  <c r="AY1042" i="11"/>
  <c r="BA1042" i="11" s="1"/>
  <c r="Y1042" i="11"/>
  <c r="S1042" i="11"/>
  <c r="D1042" i="11"/>
  <c r="BC1042" i="11"/>
  <c r="AE1042" i="11"/>
  <c r="C1042" i="11"/>
  <c r="K1042" i="11"/>
  <c r="AW1042" i="11"/>
  <c r="M1042" i="11"/>
  <c r="A1044" i="11"/>
  <c r="R1043" i="11"/>
  <c r="N1043" i="11"/>
  <c r="L1043" i="11"/>
  <c r="I1043" i="11"/>
  <c r="G1043" i="11"/>
  <c r="AU1043" i="11" s="1"/>
  <c r="E1043" i="11"/>
  <c r="Q1043" i="11"/>
  <c r="H1043" i="11"/>
  <c r="AS1043" i="11" s="1"/>
  <c r="AR1043" i="11" s="1"/>
  <c r="B1043" i="11"/>
  <c r="BD1043" i="11" s="1"/>
  <c r="O1043" i="11"/>
  <c r="F1043" i="11"/>
  <c r="AY1041" i="11"/>
  <c r="BA1041" i="11" s="1"/>
  <c r="AR1041" i="11"/>
  <c r="AR1039" i="11"/>
  <c r="BC1043" i="11" l="1"/>
  <c r="AE1043" i="11"/>
  <c r="C1043" i="11"/>
  <c r="M1043" i="11"/>
  <c r="K1043" i="11"/>
  <c r="A1045" i="11"/>
  <c r="R1044" i="11"/>
  <c r="N1044" i="11"/>
  <c r="L1044" i="11"/>
  <c r="I1044" i="11"/>
  <c r="G1044" i="11"/>
  <c r="AU1044" i="11" s="1"/>
  <c r="E1044" i="11"/>
  <c r="O1044" i="11"/>
  <c r="F1044" i="11"/>
  <c r="B1044" i="11"/>
  <c r="BD1044" i="11" s="1"/>
  <c r="Q1044" i="11"/>
  <c r="H1044" i="11"/>
  <c r="AX1042" i="11"/>
  <c r="AZ1043" i="11"/>
  <c r="T1043" i="11"/>
  <c r="P1043" i="11"/>
  <c r="D1043" i="11"/>
  <c r="S1043" i="11"/>
  <c r="Y1043" i="11"/>
  <c r="AV1043" i="11"/>
  <c r="AW1043" i="11" s="1"/>
  <c r="AX1043" i="11" l="1"/>
  <c r="AY1043" i="11"/>
  <c r="BA1043" i="11" s="1"/>
  <c r="AS1044" i="11"/>
  <c r="AS1024" i="11"/>
  <c r="AV1044" i="11"/>
  <c r="AZ1044" i="11"/>
  <c r="T1044" i="11"/>
  <c r="P1044" i="11"/>
  <c r="AY1044" i="11"/>
  <c r="BA1044" i="11" s="1"/>
  <c r="Y1044" i="11"/>
  <c r="S1044" i="11"/>
  <c r="D1044" i="11"/>
  <c r="Y1024" i="11"/>
  <c r="BC1044" i="11"/>
  <c r="AE1044" i="11"/>
  <c r="C1044" i="11"/>
  <c r="AE1024" i="11"/>
  <c r="K1044" i="11"/>
  <c r="AW1044" i="11"/>
  <c r="AX1044" i="11" s="1"/>
  <c r="M1044" i="11"/>
  <c r="A1046" i="11"/>
  <c r="R1045" i="11"/>
  <c r="N1045" i="11"/>
  <c r="L1045" i="11"/>
  <c r="I1045" i="11"/>
  <c r="G1045" i="11"/>
  <c r="AU1045" i="11" s="1"/>
  <c r="E1045" i="11"/>
  <c r="Q1045" i="11"/>
  <c r="H1045" i="11"/>
  <c r="O1045" i="11"/>
  <c r="F1045" i="11"/>
  <c r="B1045" i="11"/>
  <c r="BD1045" i="11" s="1"/>
  <c r="AS1045" i="11" l="1"/>
  <c r="AS1025" i="11"/>
  <c r="BC1045" i="11"/>
  <c r="AE1045" i="11"/>
  <c r="C1045" i="11"/>
  <c r="M1045" i="11"/>
  <c r="AE1025" i="11"/>
  <c r="K1045" i="11"/>
  <c r="R1046" i="11"/>
  <c r="N1046" i="11"/>
  <c r="L1046" i="11"/>
  <c r="I1046" i="11"/>
  <c r="G1046" i="11"/>
  <c r="AU1046" i="11" s="1"/>
  <c r="E1046" i="11"/>
  <c r="O1046" i="11"/>
  <c r="F1046" i="11"/>
  <c r="B1046" i="11"/>
  <c r="BD1046" i="11" s="1"/>
  <c r="A1047" i="11"/>
  <c r="Q1046" i="11"/>
  <c r="H1046" i="11"/>
  <c r="AZ1045" i="11"/>
  <c r="T1045" i="11"/>
  <c r="P1045" i="11"/>
  <c r="Y1025" i="11"/>
  <c r="D1045" i="11"/>
  <c r="Y1045" i="11"/>
  <c r="S1045" i="11"/>
  <c r="AV1045" i="11"/>
  <c r="AW1045" i="11" s="1"/>
  <c r="AX1045" i="11" s="1"/>
  <c r="AR1024" i="11"/>
  <c r="AR1044" i="11"/>
  <c r="AY1045" i="11" l="1"/>
  <c r="BA1045" i="11" s="1"/>
  <c r="Y1046" i="11"/>
  <c r="T1046" i="11"/>
  <c r="P1046" i="11"/>
  <c r="S1046" i="11"/>
  <c r="Y1026" i="11"/>
  <c r="D1046" i="11"/>
  <c r="AZ1046" i="11"/>
  <c r="AV1046" i="11"/>
  <c r="AY1046" i="11" s="1"/>
  <c r="BA1046" i="11" s="1"/>
  <c r="AS1026" i="11"/>
  <c r="AS1046" i="11"/>
  <c r="A1048" i="11"/>
  <c r="Q1047" i="11"/>
  <c r="O1047" i="11"/>
  <c r="H1047" i="11"/>
  <c r="F1047" i="11"/>
  <c r="B1047" i="11"/>
  <c r="BD1047" i="11" s="1"/>
  <c r="L1047" i="11"/>
  <c r="G1047" i="11"/>
  <c r="AU1047" i="11" s="1"/>
  <c r="AV1047" i="11" s="1"/>
  <c r="R1047" i="11"/>
  <c r="I1047" i="11"/>
  <c r="N1047" i="11"/>
  <c r="E1047" i="11"/>
  <c r="BC1047" i="11" s="1"/>
  <c r="BC1046" i="11"/>
  <c r="AW1046" i="11"/>
  <c r="AX1046" i="11" s="1"/>
  <c r="C1046" i="11"/>
  <c r="AE1026" i="11"/>
  <c r="K1046" i="11"/>
  <c r="M1046" i="11"/>
  <c r="AE1046" i="11"/>
  <c r="AR1025" i="11"/>
  <c r="AR1045" i="11"/>
  <c r="R1048" i="11" l="1"/>
  <c r="N1048" i="11"/>
  <c r="L1048" i="11"/>
  <c r="I1048" i="11"/>
  <c r="G1048" i="11"/>
  <c r="AU1048" i="11" s="1"/>
  <c r="E1048" i="11"/>
  <c r="A1049" i="11"/>
  <c r="Q1048" i="11"/>
  <c r="H1048" i="11"/>
  <c r="O1048" i="11"/>
  <c r="F1048" i="11"/>
  <c r="B1048" i="11"/>
  <c r="BD1048" i="11" s="1"/>
  <c r="AE1047" i="11"/>
  <c r="M1047" i="11"/>
  <c r="K1047" i="11"/>
  <c r="C1047" i="11"/>
  <c r="AE1027" i="11"/>
  <c r="AW1047" i="11"/>
  <c r="AX1047" i="11" s="1"/>
  <c r="AS1047" i="11"/>
  <c r="AS1027" i="11"/>
  <c r="AZ1047" i="11"/>
  <c r="S1047" i="11"/>
  <c r="D1047" i="11"/>
  <c r="Y1027" i="11"/>
  <c r="AY1047" i="11"/>
  <c r="BA1047" i="11" s="1"/>
  <c r="Y1047" i="11"/>
  <c r="T1047" i="11"/>
  <c r="P1047" i="11"/>
  <c r="AR1046" i="11"/>
  <c r="AR1026" i="11"/>
  <c r="Y1048" i="11" l="1"/>
  <c r="T1048" i="11"/>
  <c r="P1048" i="11"/>
  <c r="AZ1048" i="11"/>
  <c r="D1048" i="11"/>
  <c r="Y1028" i="11"/>
  <c r="S1048" i="11"/>
  <c r="BC1048" i="11"/>
  <c r="C1048" i="11"/>
  <c r="AE1028" i="11"/>
  <c r="AE1048" i="11"/>
  <c r="M1048" i="11"/>
  <c r="K1048" i="11"/>
  <c r="AR1027" i="11"/>
  <c r="AR1047" i="11"/>
  <c r="AS1028" i="11"/>
  <c r="AS1048" i="11"/>
  <c r="A1050" i="11"/>
  <c r="Q1049" i="11"/>
  <c r="O1049" i="11"/>
  <c r="H1049" i="11"/>
  <c r="F1049" i="11"/>
  <c r="B1049" i="11"/>
  <c r="BD1049" i="11" s="1"/>
  <c r="R1049" i="11"/>
  <c r="N1049" i="11"/>
  <c r="I1049" i="11"/>
  <c r="E1049" i="11"/>
  <c r="BC1049" i="11" s="1"/>
  <c r="L1049" i="11"/>
  <c r="G1049" i="11"/>
  <c r="AU1049" i="11" s="1"/>
  <c r="AV1049" i="11" s="1"/>
  <c r="AV1048" i="11"/>
  <c r="AY1048" i="11" s="1"/>
  <c r="BA1048" i="11" s="1"/>
  <c r="AZ1049" i="11" l="1"/>
  <c r="S1049" i="11"/>
  <c r="D1049" i="11"/>
  <c r="T1049" i="11"/>
  <c r="AY1049" i="11"/>
  <c r="BA1049" i="11" s="1"/>
  <c r="P1049" i="11"/>
  <c r="M1049" i="11"/>
  <c r="K1049" i="11"/>
  <c r="AW1049" i="11"/>
  <c r="C1049" i="11"/>
  <c r="R1050" i="11"/>
  <c r="N1050" i="11"/>
  <c r="L1050" i="11"/>
  <c r="I1050" i="11"/>
  <c r="G1050" i="11"/>
  <c r="AU1050" i="11" s="1"/>
  <c r="AV1050" i="11" s="1"/>
  <c r="E1050" i="11"/>
  <c r="O1050" i="11"/>
  <c r="F1050" i="11"/>
  <c r="B1050" i="11"/>
  <c r="BD1050" i="11" s="1"/>
  <c r="Q1050" i="11"/>
  <c r="H1050" i="11"/>
  <c r="A1051" i="11"/>
  <c r="AW1048" i="11"/>
  <c r="AX1048" i="11" s="1"/>
  <c r="AR1048" i="11"/>
  <c r="AR1028" i="11"/>
  <c r="AS1030" i="11" l="1"/>
  <c r="AS1050" i="11"/>
  <c r="V1014" i="11"/>
  <c r="V1015" i="11"/>
  <c r="AX1049" i="11"/>
  <c r="A1052" i="11"/>
  <c r="Q1051" i="11"/>
  <c r="O1051" i="11"/>
  <c r="H1051" i="11"/>
  <c r="F1051" i="11"/>
  <c r="B1051" i="11"/>
  <c r="BD1051" i="11" s="1"/>
  <c r="L1051" i="11"/>
  <c r="G1051" i="11"/>
  <c r="AU1051" i="11" s="1"/>
  <c r="AV1051" i="11" s="1"/>
  <c r="N1051" i="11"/>
  <c r="E1051" i="11"/>
  <c r="BC1051" i="11" s="1"/>
  <c r="R1051" i="11"/>
  <c r="I1051" i="11"/>
  <c r="AY1050" i="11"/>
  <c r="BA1050" i="11" s="1"/>
  <c r="Y1050" i="11"/>
  <c r="T1050" i="11"/>
  <c r="P1050" i="11"/>
  <c r="S1050" i="11"/>
  <c r="AZ1050" i="11"/>
  <c r="D1050" i="11"/>
  <c r="Y1030" i="11"/>
  <c r="BC1050" i="11"/>
  <c r="AW1050" i="11"/>
  <c r="AX1050" i="11" s="1"/>
  <c r="C1050" i="11"/>
  <c r="AE1030" i="11"/>
  <c r="K1050" i="11"/>
  <c r="AE1050" i="11"/>
  <c r="M1050" i="11"/>
  <c r="AE1051" i="11" l="1"/>
  <c r="M1051" i="11"/>
  <c r="K1051" i="11"/>
  <c r="AE1049" i="11"/>
  <c r="AE1031" i="11"/>
  <c r="AE1029" i="11"/>
  <c r="C1051" i="11"/>
  <c r="AW1051" i="11"/>
  <c r="AX1051" i="11" s="1"/>
  <c r="AS1051" i="11"/>
  <c r="AS1049" i="11"/>
  <c r="AS1031" i="11"/>
  <c r="AS1029" i="11"/>
  <c r="AZ1051" i="11"/>
  <c r="S1051" i="11"/>
  <c r="D1051" i="11"/>
  <c r="AY1051" i="11"/>
  <c r="BA1051" i="11" s="1"/>
  <c r="Y1051" i="11"/>
  <c r="T1051" i="11"/>
  <c r="P1051" i="11"/>
  <c r="Y1031" i="11"/>
  <c r="Y1029" i="11"/>
  <c r="Y1049" i="11"/>
  <c r="V1013" i="11"/>
  <c r="V1022" i="11"/>
  <c r="A1053" i="11"/>
  <c r="R1052" i="11"/>
  <c r="N1052" i="11"/>
  <c r="L1052" i="11"/>
  <c r="I1052" i="11"/>
  <c r="G1052" i="11"/>
  <c r="AU1052" i="11" s="1"/>
  <c r="E1052" i="11"/>
  <c r="Q1052" i="11"/>
  <c r="H1052" i="11"/>
  <c r="B1052" i="11"/>
  <c r="BD1052" i="11" s="1"/>
  <c r="O1052" i="11"/>
  <c r="F1052" i="11"/>
  <c r="AR1050" i="11"/>
  <c r="AR1030" i="11"/>
  <c r="AZ1052" i="11" l="1"/>
  <c r="T1052" i="11"/>
  <c r="P1052" i="11"/>
  <c r="Y1032" i="11"/>
  <c r="D1052" i="11"/>
  <c r="S1052" i="11"/>
  <c r="Y1052" i="11"/>
  <c r="AV1052" i="11"/>
  <c r="AY1052" i="11" s="1"/>
  <c r="BA1052" i="11" s="1"/>
  <c r="V1023" i="11"/>
  <c r="V1024" i="11"/>
  <c r="AS1052" i="11"/>
  <c r="AS1032" i="11"/>
  <c r="BC1052" i="11"/>
  <c r="AE1052" i="11"/>
  <c r="C1052" i="11"/>
  <c r="M1052" i="11"/>
  <c r="AE1032" i="11"/>
  <c r="K1052" i="11"/>
  <c r="A1054" i="11"/>
  <c r="R1053" i="11"/>
  <c r="N1053" i="11"/>
  <c r="L1053" i="11"/>
  <c r="I1053" i="11"/>
  <c r="G1053" i="11"/>
  <c r="AU1053" i="11" s="1"/>
  <c r="AV1053" i="11" s="1"/>
  <c r="E1053" i="11"/>
  <c r="O1053" i="11"/>
  <c r="F1053" i="11"/>
  <c r="B1053" i="11"/>
  <c r="BD1053" i="11" s="1"/>
  <c r="Q1053" i="11"/>
  <c r="H1053" i="11"/>
  <c r="AR1049" i="11"/>
  <c r="AR1031" i="11"/>
  <c r="AR1051" i="11"/>
  <c r="AR1029" i="11"/>
  <c r="AR1032" i="11" l="1"/>
  <c r="AR1052" i="11"/>
  <c r="AZ1053" i="11"/>
  <c r="T1053" i="11"/>
  <c r="P1053" i="11"/>
  <c r="AY1053" i="11"/>
  <c r="BA1053" i="11" s="1"/>
  <c r="Y1053" i="11"/>
  <c r="S1053" i="11"/>
  <c r="D1053" i="11"/>
  <c r="Y1033" i="11"/>
  <c r="BC1053" i="11"/>
  <c r="AE1053" i="11"/>
  <c r="C1053" i="11"/>
  <c r="AE1033" i="11"/>
  <c r="K1053" i="11"/>
  <c r="AW1053" i="11"/>
  <c r="M1053" i="11"/>
  <c r="A1055" i="11"/>
  <c r="R1054" i="11"/>
  <c r="N1054" i="11"/>
  <c r="L1054" i="11"/>
  <c r="I1054" i="11"/>
  <c r="G1054" i="11"/>
  <c r="AU1054" i="11" s="1"/>
  <c r="E1054" i="11"/>
  <c r="Q1054" i="11"/>
  <c r="H1054" i="11"/>
  <c r="AS1054" i="11" s="1"/>
  <c r="AR1054" i="11" s="1"/>
  <c r="O1054" i="11"/>
  <c r="F1054" i="11"/>
  <c r="B1054" i="11"/>
  <c r="BD1054" i="11" s="1"/>
  <c r="AW1052" i="11"/>
  <c r="AX1052" i="11" s="1"/>
  <c r="AS1053" i="11"/>
  <c r="AS1033" i="11"/>
  <c r="BC1054" i="11" l="1"/>
  <c r="AE1054" i="11"/>
  <c r="C1054" i="11"/>
  <c r="M1054" i="11"/>
  <c r="K1054" i="11"/>
  <c r="A1056" i="11"/>
  <c r="R1055" i="11"/>
  <c r="N1055" i="11"/>
  <c r="L1055" i="11"/>
  <c r="I1055" i="11"/>
  <c r="G1055" i="11"/>
  <c r="AU1055" i="11" s="1"/>
  <c r="E1055" i="11"/>
  <c r="O1055" i="11"/>
  <c r="F1055" i="11"/>
  <c r="B1055" i="11"/>
  <c r="BD1055" i="11" s="1"/>
  <c r="Q1055" i="11"/>
  <c r="H1055" i="11"/>
  <c r="AS1055" i="11" s="1"/>
  <c r="AR1055" i="11" s="1"/>
  <c r="AX1053" i="11"/>
  <c r="AR1033" i="11"/>
  <c r="AR1053" i="11"/>
  <c r="AZ1054" i="11"/>
  <c r="T1054" i="11"/>
  <c r="P1054" i="11"/>
  <c r="D1054" i="11"/>
  <c r="Y1054" i="11"/>
  <c r="S1054" i="11"/>
  <c r="AV1054" i="11"/>
  <c r="AW1054" i="11" s="1"/>
  <c r="V1025" i="11"/>
  <c r="AX1054" i="11" l="1"/>
  <c r="AV1055" i="11"/>
  <c r="AY1054" i="11"/>
  <c r="BA1054" i="11" s="1"/>
  <c r="AZ1055" i="11"/>
  <c r="T1055" i="11"/>
  <c r="P1055" i="11"/>
  <c r="AY1055" i="11"/>
  <c r="BA1055" i="11" s="1"/>
  <c r="Y1055" i="11"/>
  <c r="S1055" i="11"/>
  <c r="D1055" i="11"/>
  <c r="BC1055" i="11"/>
  <c r="AE1055" i="11"/>
  <c r="C1055" i="11"/>
  <c r="K1055" i="11"/>
  <c r="AW1055" i="11"/>
  <c r="AX1055" i="11" s="1"/>
  <c r="M1055" i="11"/>
  <c r="A1057" i="11"/>
  <c r="R1056" i="11"/>
  <c r="N1056" i="11"/>
  <c r="L1056" i="11"/>
  <c r="V1028" i="11" s="1"/>
  <c r="I1056" i="11"/>
  <c r="G1056" i="11"/>
  <c r="AU1056" i="11" s="1"/>
  <c r="E1056" i="11"/>
  <c r="Q1056" i="11"/>
  <c r="H1056" i="11"/>
  <c r="AS1056" i="11" s="1"/>
  <c r="AR1056" i="11" s="1"/>
  <c r="B1056" i="11"/>
  <c r="BD1056" i="11" s="1"/>
  <c r="O1056" i="11"/>
  <c r="F1056" i="11"/>
  <c r="BC1056" i="11" l="1"/>
  <c r="AE1056" i="11"/>
  <c r="C1056" i="11"/>
  <c r="M1056" i="11"/>
  <c r="K1056" i="11"/>
  <c r="A1058" i="11"/>
  <c r="R1057" i="11"/>
  <c r="N1057" i="11"/>
  <c r="L1057" i="11"/>
  <c r="I1057" i="11"/>
  <c r="G1057" i="11"/>
  <c r="AU1057" i="11" s="1"/>
  <c r="E1057" i="11"/>
  <c r="O1057" i="11"/>
  <c r="F1057" i="11"/>
  <c r="B1057" i="11"/>
  <c r="BD1057" i="11" s="1"/>
  <c r="Q1057" i="11"/>
  <c r="H1057" i="11"/>
  <c r="AS1057" i="11" s="1"/>
  <c r="AR1057" i="11" s="1"/>
  <c r="AZ1056" i="11"/>
  <c r="T1056" i="11"/>
  <c r="P1056" i="11"/>
  <c r="D1056" i="11"/>
  <c r="S1056" i="11"/>
  <c r="Y1056" i="11"/>
  <c r="AV1056" i="11"/>
  <c r="AW1056" i="11" s="1"/>
  <c r="AX1056" i="11" s="1"/>
  <c r="V1027" i="11"/>
  <c r="V1026" i="11"/>
  <c r="AY1056" i="11" l="1"/>
  <c r="BA1056" i="11" s="1"/>
  <c r="AV1057" i="11"/>
  <c r="AZ1057" i="11"/>
  <c r="T1057" i="11"/>
  <c r="P1057" i="11"/>
  <c r="AY1057" i="11"/>
  <c r="BA1057" i="11" s="1"/>
  <c r="Y1057" i="11"/>
  <c r="S1057" i="11"/>
  <c r="D1057" i="11"/>
  <c r="BC1057" i="11"/>
  <c r="AE1057" i="11"/>
  <c r="C1057" i="11"/>
  <c r="K1057" i="11"/>
  <c r="AW1057" i="11"/>
  <c r="AX1057" i="11" s="1"/>
  <c r="M1057" i="11"/>
  <c r="A1059" i="11"/>
  <c r="X1058" i="11"/>
  <c r="R1058" i="11"/>
  <c r="N1058" i="11"/>
  <c r="L1058" i="11"/>
  <c r="I1058" i="11"/>
  <c r="G1058" i="11"/>
  <c r="AU1058" i="11" s="1"/>
  <c r="AV1058" i="11" s="1"/>
  <c r="E1058" i="11"/>
  <c r="Q1058" i="11"/>
  <c r="H1058" i="11"/>
  <c r="AS1058" i="11" s="1"/>
  <c r="AR1058" i="11" s="1"/>
  <c r="O1058" i="11"/>
  <c r="F1058" i="11"/>
  <c r="B1058" i="11"/>
  <c r="BD1058" i="11" s="1"/>
  <c r="AZ1058" i="11" l="1"/>
  <c r="T1058" i="11"/>
  <c r="P1058" i="11"/>
  <c r="AY1058" i="11"/>
  <c r="BA1058" i="11" s="1"/>
  <c r="Y1058" i="11"/>
  <c r="D1058" i="11"/>
  <c r="S1058" i="11"/>
  <c r="A1060" i="11"/>
  <c r="R1059" i="11"/>
  <c r="N1059" i="11"/>
  <c r="L1059" i="11"/>
  <c r="I1059" i="11"/>
  <c r="G1059" i="11"/>
  <c r="AU1059" i="11" s="1"/>
  <c r="E1059" i="11"/>
  <c r="Q1059" i="11"/>
  <c r="H1059" i="11"/>
  <c r="B1059" i="11"/>
  <c r="BD1059" i="11" s="1"/>
  <c r="O1059" i="11"/>
  <c r="F1059" i="11"/>
  <c r="BC1058" i="11"/>
  <c r="AE1058" i="11"/>
  <c r="C1058" i="11"/>
  <c r="M1058" i="11"/>
  <c r="AW1058" i="11"/>
  <c r="AX1058" i="11" s="1"/>
  <c r="K1058" i="11"/>
  <c r="BC1059" i="11" l="1"/>
  <c r="C1059" i="11"/>
  <c r="M1059" i="11"/>
  <c r="K1059" i="11"/>
  <c r="A1061" i="11"/>
  <c r="R1060" i="11"/>
  <c r="N1060" i="11"/>
  <c r="L1060" i="11"/>
  <c r="I1060" i="11"/>
  <c r="G1060" i="11"/>
  <c r="AU1060" i="11" s="1"/>
  <c r="E1060" i="11"/>
  <c r="Q1060" i="11"/>
  <c r="H1060" i="11"/>
  <c r="AS1060" i="11" s="1"/>
  <c r="AR1060" i="11" s="1"/>
  <c r="O1060" i="11"/>
  <c r="F1060" i="11"/>
  <c r="B1060" i="11"/>
  <c r="BD1060" i="11" s="1"/>
  <c r="AZ1059" i="11"/>
  <c r="T1059" i="11"/>
  <c r="P1059" i="11"/>
  <c r="D1059" i="11"/>
  <c r="S1059" i="11"/>
  <c r="AV1059" i="11"/>
  <c r="AW1059" i="11" s="1"/>
  <c r="AX1059" i="11" s="1"/>
  <c r="BC1060" i="11" l="1"/>
  <c r="AE1060" i="11"/>
  <c r="C1060" i="11"/>
  <c r="M1060" i="11"/>
  <c r="K1060" i="11"/>
  <c r="A1062" i="11"/>
  <c r="R1061" i="11"/>
  <c r="N1061" i="11"/>
  <c r="L1061" i="11"/>
  <c r="I1061" i="11"/>
  <c r="G1061" i="11"/>
  <c r="AU1061" i="11" s="1"/>
  <c r="E1061" i="11"/>
  <c r="X1059" i="11"/>
  <c r="O1061" i="11"/>
  <c r="F1061" i="11"/>
  <c r="B1061" i="11"/>
  <c r="BD1061" i="11" s="1"/>
  <c r="Q1061" i="11"/>
  <c r="H1061" i="11"/>
  <c r="AY1059" i="11"/>
  <c r="BA1059" i="11" s="1"/>
  <c r="AZ1060" i="11"/>
  <c r="T1060" i="11"/>
  <c r="P1060" i="11"/>
  <c r="D1060" i="11"/>
  <c r="Y1060" i="11"/>
  <c r="S1060" i="11"/>
  <c r="AV1060" i="11"/>
  <c r="AY1060" i="11" s="1"/>
  <c r="BA1060" i="11" s="1"/>
  <c r="AZ1061" i="11" l="1"/>
  <c r="T1061" i="11"/>
  <c r="P1061" i="11"/>
  <c r="AY1061" i="11"/>
  <c r="BA1061" i="11" s="1"/>
  <c r="Y1061" i="11"/>
  <c r="S1061" i="11"/>
  <c r="Y1059" i="11"/>
  <c r="D1061" i="11"/>
  <c r="AV1061" i="11"/>
  <c r="V1032" i="11"/>
  <c r="AW1060" i="11"/>
  <c r="AX1060" i="11" s="1"/>
  <c r="AS1061" i="11"/>
  <c r="AS1059" i="11"/>
  <c r="BC1061" i="11"/>
  <c r="AE1061" i="11"/>
  <c r="C1061" i="11"/>
  <c r="AE1059" i="11"/>
  <c r="K1061" i="11"/>
  <c r="AW1061" i="11"/>
  <c r="M1061" i="11"/>
  <c r="R1062" i="11"/>
  <c r="N1062" i="11"/>
  <c r="L1062" i="11"/>
  <c r="I1062" i="11"/>
  <c r="G1062" i="11"/>
  <c r="AU1062" i="11" s="1"/>
  <c r="AV1062" i="11" s="1"/>
  <c r="E1062" i="11"/>
  <c r="A1063" i="11"/>
  <c r="Q1062" i="11"/>
  <c r="H1062" i="11"/>
  <c r="AS1062" i="11" s="1"/>
  <c r="AR1062" i="11" s="1"/>
  <c r="B1062" i="11"/>
  <c r="BD1062" i="11" s="1"/>
  <c r="O1062" i="11"/>
  <c r="F1062" i="11"/>
  <c r="A1064" i="11" l="1"/>
  <c r="Q1063" i="11"/>
  <c r="O1063" i="11"/>
  <c r="H1063" i="11"/>
  <c r="AS1063" i="11" s="1"/>
  <c r="AR1063" i="11" s="1"/>
  <c r="F1063" i="11"/>
  <c r="B1063" i="11"/>
  <c r="BD1063" i="11" s="1"/>
  <c r="R1063" i="11"/>
  <c r="N1063" i="11"/>
  <c r="I1063" i="11"/>
  <c r="E1063" i="11"/>
  <c r="BC1063" i="11" s="1"/>
  <c r="G1063" i="11"/>
  <c r="AU1063" i="11" s="1"/>
  <c r="AV1063" i="11" s="1"/>
  <c r="L1063" i="11"/>
  <c r="AX1061" i="11"/>
  <c r="AY1062" i="11"/>
  <c r="BA1062" i="11" s="1"/>
  <c r="Y1062" i="11"/>
  <c r="T1062" i="11"/>
  <c r="P1062" i="11"/>
  <c r="AZ1062" i="11"/>
  <c r="D1062" i="11"/>
  <c r="S1062" i="11"/>
  <c r="BC1062" i="11"/>
  <c r="AW1062" i="11"/>
  <c r="C1062" i="11"/>
  <c r="AE1062" i="11"/>
  <c r="M1062" i="11"/>
  <c r="K1062" i="11"/>
  <c r="AR1059" i="11"/>
  <c r="AR1061" i="11"/>
  <c r="AX1062" i="11" l="1"/>
  <c r="AZ1063" i="11"/>
  <c r="S1063" i="11"/>
  <c r="D1063" i="11"/>
  <c r="AY1063" i="11"/>
  <c r="BA1063" i="11" s="1"/>
  <c r="Y1063" i="11"/>
  <c r="P1063" i="11"/>
  <c r="T1063" i="11"/>
  <c r="AE1063" i="11"/>
  <c r="M1063" i="11"/>
  <c r="K1063" i="11"/>
  <c r="AW1063" i="11"/>
  <c r="C1063" i="11"/>
  <c r="R1064" i="11"/>
  <c r="N1064" i="11"/>
  <c r="L1064" i="11"/>
  <c r="I1064" i="11"/>
  <c r="G1064" i="11"/>
  <c r="AU1064" i="11" s="1"/>
  <c r="E1064" i="11"/>
  <c r="O1064" i="11"/>
  <c r="F1064" i="11"/>
  <c r="B1064" i="11"/>
  <c r="BD1064" i="11" s="1"/>
  <c r="A1065" i="11"/>
  <c r="Q1064" i="11"/>
  <c r="H1064" i="11"/>
  <c r="AS1064" i="11" s="1"/>
  <c r="AR1064" i="11" s="1"/>
  <c r="AV1064" i="11" l="1"/>
  <c r="AX1063" i="11"/>
  <c r="AY1064" i="11"/>
  <c r="BA1064" i="11" s="1"/>
  <c r="Y1064" i="11"/>
  <c r="T1064" i="11"/>
  <c r="P1064" i="11"/>
  <c r="S1064" i="11"/>
  <c r="D1064" i="11"/>
  <c r="AZ1064" i="11"/>
  <c r="A1066" i="11"/>
  <c r="Q1065" i="11"/>
  <c r="O1065" i="11"/>
  <c r="H1065" i="11"/>
  <c r="AS1065" i="11" s="1"/>
  <c r="AR1065" i="11" s="1"/>
  <c r="F1065" i="11"/>
  <c r="B1065" i="11"/>
  <c r="BD1065" i="11" s="1"/>
  <c r="L1065" i="11"/>
  <c r="G1065" i="11"/>
  <c r="AU1065" i="11" s="1"/>
  <c r="R1065" i="11"/>
  <c r="I1065" i="11"/>
  <c r="N1065" i="11"/>
  <c r="E1065" i="11"/>
  <c r="BC1065" i="11" s="1"/>
  <c r="BC1064" i="11"/>
  <c r="AW1064" i="11"/>
  <c r="C1064" i="11"/>
  <c r="K1064" i="11"/>
  <c r="M1064" i="11"/>
  <c r="AE1064" i="11"/>
  <c r="AX1064" i="11" l="1"/>
  <c r="AV1065" i="11"/>
  <c r="AE1065" i="11"/>
  <c r="M1065" i="11"/>
  <c r="K1065" i="11"/>
  <c r="C1065" i="11"/>
  <c r="AW1065" i="11"/>
  <c r="AZ1065" i="11"/>
  <c r="S1065" i="11"/>
  <c r="D1065" i="11"/>
  <c r="AY1065" i="11"/>
  <c r="BA1065" i="11" s="1"/>
  <c r="Y1065" i="11"/>
  <c r="T1065" i="11"/>
  <c r="P1065" i="11"/>
  <c r="A1067" i="11"/>
  <c r="R1066" i="11"/>
  <c r="N1066" i="11"/>
  <c r="L1066" i="11"/>
  <c r="I1066" i="11"/>
  <c r="G1066" i="11"/>
  <c r="AU1066" i="11" s="1"/>
  <c r="E1066" i="11"/>
  <c r="Q1066" i="11"/>
  <c r="H1066" i="11"/>
  <c r="AS1066" i="11" s="1"/>
  <c r="AR1066" i="11" s="1"/>
  <c r="O1066" i="11"/>
  <c r="F1066" i="11"/>
  <c r="B1066" i="11"/>
  <c r="BD1066" i="11" s="1"/>
  <c r="AX1065" i="11" l="1"/>
  <c r="BC1066" i="11"/>
  <c r="AE1066" i="11"/>
  <c r="C1066" i="11"/>
  <c r="M1066" i="11"/>
  <c r="K1066" i="11"/>
  <c r="R1067" i="11"/>
  <c r="N1067" i="11"/>
  <c r="L1067" i="11"/>
  <c r="I1067" i="11"/>
  <c r="G1067" i="11"/>
  <c r="AU1067" i="11" s="1"/>
  <c r="E1067" i="11"/>
  <c r="O1067" i="11"/>
  <c r="F1067" i="11"/>
  <c r="B1067" i="11"/>
  <c r="BD1067" i="11" s="1"/>
  <c r="A1068" i="11"/>
  <c r="Q1067" i="11"/>
  <c r="H1067" i="11"/>
  <c r="AS1067" i="11" s="1"/>
  <c r="AR1067" i="11" s="1"/>
  <c r="AZ1066" i="11"/>
  <c r="T1066" i="11"/>
  <c r="P1066" i="11"/>
  <c r="D1066" i="11"/>
  <c r="Y1066" i="11"/>
  <c r="S1066" i="11"/>
  <c r="AV1066" i="11"/>
  <c r="AW1066" i="11" s="1"/>
  <c r="AX1066" i="11" l="1"/>
  <c r="AY1066" i="11"/>
  <c r="BA1066" i="11" s="1"/>
  <c r="AV1067" i="11"/>
  <c r="AY1067" i="11" s="1"/>
  <c r="BA1067" i="11" s="1"/>
  <c r="Y1067" i="11"/>
  <c r="T1067" i="11"/>
  <c r="P1067" i="11"/>
  <c r="S1067" i="11"/>
  <c r="D1067" i="11"/>
  <c r="AZ1067" i="11"/>
  <c r="A1069" i="11"/>
  <c r="Q1068" i="11"/>
  <c r="O1068" i="11"/>
  <c r="H1068" i="11"/>
  <c r="AS1068" i="11" s="1"/>
  <c r="AR1068" i="11" s="1"/>
  <c r="F1068" i="11"/>
  <c r="B1068" i="11"/>
  <c r="BD1068" i="11" s="1"/>
  <c r="L1068" i="11"/>
  <c r="G1068" i="11"/>
  <c r="AU1068" i="11" s="1"/>
  <c r="R1068" i="11"/>
  <c r="I1068" i="11"/>
  <c r="N1068" i="11"/>
  <c r="E1068" i="11"/>
  <c r="BC1068" i="11" s="1"/>
  <c r="BC1067" i="11"/>
  <c r="C1067" i="11"/>
  <c r="K1067" i="11"/>
  <c r="M1067" i="11"/>
  <c r="AE1067" i="11"/>
  <c r="AW1067" i="11" l="1"/>
  <c r="AX1067" i="11" s="1"/>
  <c r="AV1068" i="11"/>
  <c r="AE1068" i="11"/>
  <c r="M1068" i="11"/>
  <c r="K1068" i="11"/>
  <c r="C1068" i="11"/>
  <c r="AW1068" i="11"/>
  <c r="AZ1068" i="11"/>
  <c r="S1068" i="11"/>
  <c r="D1068" i="11"/>
  <c r="AY1068" i="11"/>
  <c r="BA1068" i="11" s="1"/>
  <c r="Y1068" i="11"/>
  <c r="T1068" i="11"/>
  <c r="P1068" i="11"/>
  <c r="R1069" i="11"/>
  <c r="N1069" i="11"/>
  <c r="L1069" i="11"/>
  <c r="I1069" i="11"/>
  <c r="G1069" i="11"/>
  <c r="AU1069" i="11" s="1"/>
  <c r="E1069" i="11"/>
  <c r="A1070" i="11"/>
  <c r="Q1069" i="11"/>
  <c r="H1069" i="11"/>
  <c r="AS1069" i="11" s="1"/>
  <c r="AR1069" i="11" s="1"/>
  <c r="O1069" i="11"/>
  <c r="F1069" i="11"/>
  <c r="B1069" i="11"/>
  <c r="BD1069" i="11" s="1"/>
  <c r="AX1068" i="11" l="1"/>
  <c r="A1071" i="11"/>
  <c r="Q1070" i="11"/>
  <c r="O1070" i="11"/>
  <c r="H1070" i="11"/>
  <c r="AS1070" i="11" s="1"/>
  <c r="AR1070" i="11" s="1"/>
  <c r="F1070" i="11"/>
  <c r="B1070" i="11"/>
  <c r="BD1070" i="11" s="1"/>
  <c r="R1070" i="11"/>
  <c r="N1070" i="11"/>
  <c r="I1070" i="11"/>
  <c r="E1070" i="11"/>
  <c r="BC1070" i="11" s="1"/>
  <c r="L1070" i="11"/>
  <c r="G1070" i="11"/>
  <c r="AU1070" i="11" s="1"/>
  <c r="AV1070" i="11" s="1"/>
  <c r="AV1069" i="11"/>
  <c r="AY1069" i="11"/>
  <c r="BA1069" i="11" s="1"/>
  <c r="Y1069" i="11"/>
  <c r="T1069" i="11"/>
  <c r="P1069" i="11"/>
  <c r="AZ1069" i="11"/>
  <c r="D1069" i="11"/>
  <c r="S1069" i="11"/>
  <c r="BC1069" i="11"/>
  <c r="AW1069" i="11"/>
  <c r="AX1069" i="11" s="1"/>
  <c r="C1069" i="11"/>
  <c r="AE1069" i="11"/>
  <c r="M1069" i="11"/>
  <c r="K1069" i="11"/>
  <c r="AZ1070" i="11" l="1"/>
  <c r="S1070" i="11"/>
  <c r="D1070" i="11"/>
  <c r="T1070" i="11"/>
  <c r="AY1070" i="11"/>
  <c r="BA1070" i="11" s="1"/>
  <c r="Y1070" i="11"/>
  <c r="P1070" i="11"/>
  <c r="AE1070" i="11"/>
  <c r="M1070" i="11"/>
  <c r="K1070" i="11"/>
  <c r="AW1070" i="11"/>
  <c r="AX1070" i="11" s="1"/>
  <c r="C1070" i="11"/>
  <c r="R1071" i="11"/>
  <c r="N1071" i="11"/>
  <c r="L1071" i="11"/>
  <c r="I1071" i="11"/>
  <c r="G1071" i="11"/>
  <c r="AU1071" i="11" s="1"/>
  <c r="E1071" i="11"/>
  <c r="O1071" i="11"/>
  <c r="F1071" i="11"/>
  <c r="B1071" i="11"/>
  <c r="BD1071" i="11" s="1"/>
  <c r="Q1071" i="11"/>
  <c r="H1071" i="11"/>
  <c r="AS1071" i="11" s="1"/>
  <c r="AR1071" i="11" s="1"/>
  <c r="A1072" i="11"/>
  <c r="Q1072" i="11" l="1"/>
  <c r="O1072" i="11"/>
  <c r="H1072" i="11"/>
  <c r="AS1072" i="11" s="1"/>
  <c r="AR1072" i="11" s="1"/>
  <c r="F1072" i="11"/>
  <c r="B1072" i="11"/>
  <c r="BD1072" i="11" s="1"/>
  <c r="A1073" i="11"/>
  <c r="L1072" i="11"/>
  <c r="G1072" i="11"/>
  <c r="AU1072" i="11" s="1"/>
  <c r="AV1072" i="11" s="1"/>
  <c r="N1072" i="11"/>
  <c r="E1072" i="11"/>
  <c r="BC1072" i="11" s="1"/>
  <c r="R1072" i="11"/>
  <c r="I1072" i="11"/>
  <c r="Y1071" i="11"/>
  <c r="T1071" i="11"/>
  <c r="P1071" i="11"/>
  <c r="S1071" i="11"/>
  <c r="AZ1071" i="11"/>
  <c r="D1071" i="11"/>
  <c r="BC1071" i="11"/>
  <c r="C1071" i="11"/>
  <c r="K1071" i="11"/>
  <c r="AE1071" i="11"/>
  <c r="M1071" i="11"/>
  <c r="AV1071" i="11"/>
  <c r="AY1071" i="11" s="1"/>
  <c r="BA1071" i="11" s="1"/>
  <c r="AW1072" i="11" l="1"/>
  <c r="M1072" i="11"/>
  <c r="K1072" i="11"/>
  <c r="AE1072" i="11"/>
  <c r="C1072" i="11"/>
  <c r="Q1073" i="11"/>
  <c r="O1073" i="11"/>
  <c r="H1073" i="11"/>
  <c r="AS1073" i="11" s="1"/>
  <c r="AR1073" i="11" s="1"/>
  <c r="F1073" i="11"/>
  <c r="B1073" i="11"/>
  <c r="BD1073" i="11" s="1"/>
  <c r="R1073" i="11"/>
  <c r="N1073" i="11"/>
  <c r="I1073" i="11"/>
  <c r="E1073" i="11"/>
  <c r="BC1073" i="11" s="1"/>
  <c r="A1074" i="11"/>
  <c r="L1073" i="11"/>
  <c r="G1073" i="11"/>
  <c r="AU1073" i="11" s="1"/>
  <c r="AV1073" i="11" s="1"/>
  <c r="AW1071" i="11"/>
  <c r="AX1071" i="11" s="1"/>
  <c r="V1033" i="11"/>
  <c r="AY1072" i="11"/>
  <c r="BA1072" i="11" s="1"/>
  <c r="Y1072" i="11"/>
  <c r="S1072" i="11"/>
  <c r="D1072" i="11"/>
  <c r="AZ1072" i="11"/>
  <c r="T1072" i="11"/>
  <c r="P1072" i="11"/>
  <c r="AY1073" i="11" l="1"/>
  <c r="BA1073" i="11" s="1"/>
  <c r="Y1073" i="11"/>
  <c r="S1073" i="11"/>
  <c r="D1073" i="11"/>
  <c r="T1073" i="11"/>
  <c r="AZ1073" i="11"/>
  <c r="P1073" i="11"/>
  <c r="Q1074" i="11"/>
  <c r="O1074" i="11"/>
  <c r="H1074" i="11"/>
  <c r="F1074" i="11"/>
  <c r="B1074" i="11"/>
  <c r="BD1074" i="11" s="1"/>
  <c r="A1075" i="11"/>
  <c r="L1074" i="11"/>
  <c r="G1074" i="11"/>
  <c r="AU1074" i="11" s="1"/>
  <c r="AV1074" i="11" s="1"/>
  <c r="R1074" i="11"/>
  <c r="I1074" i="11"/>
  <c r="N1074" i="11"/>
  <c r="E1074" i="11"/>
  <c r="BC1074" i="11" s="1"/>
  <c r="AW1073" i="11"/>
  <c r="M1073" i="11"/>
  <c r="K1073" i="11"/>
  <c r="C1073" i="11"/>
  <c r="AE1073" i="11"/>
  <c r="AX1072" i="11"/>
  <c r="AW1074" i="11" l="1"/>
  <c r="M1074" i="11"/>
  <c r="K1074" i="11"/>
  <c r="AE1074" i="11"/>
  <c r="C1074" i="11"/>
  <c r="AE874" i="11"/>
  <c r="Q1075" i="11"/>
  <c r="O1075" i="11"/>
  <c r="H1075" i="11"/>
  <c r="F1075" i="11"/>
  <c r="B1075" i="11"/>
  <c r="BD1075" i="11" s="1"/>
  <c r="R1075" i="11"/>
  <c r="N1075" i="11"/>
  <c r="I1075" i="11"/>
  <c r="E1075" i="11"/>
  <c r="BC1075" i="11" s="1"/>
  <c r="G1075" i="11"/>
  <c r="AU1075" i="11" s="1"/>
  <c r="AV1075" i="11" s="1"/>
  <c r="A1076" i="11"/>
  <c r="L1075" i="11"/>
  <c r="AX1073" i="11"/>
  <c r="AS874" i="11"/>
  <c r="AS1074" i="11"/>
  <c r="AY1074" i="11"/>
  <c r="BA1074" i="11" s="1"/>
  <c r="Y1074" i="11"/>
  <c r="S1074" i="11"/>
  <c r="D1074" i="11"/>
  <c r="AZ1074" i="11"/>
  <c r="T1074" i="11"/>
  <c r="P1074" i="11"/>
  <c r="Y874" i="11"/>
  <c r="Q1076" i="11" l="1"/>
  <c r="O1076" i="11"/>
  <c r="H1076" i="11"/>
  <c r="F1076" i="11"/>
  <c r="B1076" i="11"/>
  <c r="BD1076" i="11" s="1"/>
  <c r="A1077" i="11"/>
  <c r="L1076" i="11"/>
  <c r="G1076" i="11"/>
  <c r="AU1076" i="11" s="1"/>
  <c r="AV1076" i="11" s="1"/>
  <c r="N1076" i="11"/>
  <c r="E1076" i="11"/>
  <c r="BC1076" i="11" s="1"/>
  <c r="R1076" i="11"/>
  <c r="I1076" i="11"/>
  <c r="AS1075" i="11"/>
  <c r="AS875" i="11"/>
  <c r="AY1075" i="11"/>
  <c r="BA1075" i="11" s="1"/>
  <c r="Y1075" i="11"/>
  <c r="S1075" i="11"/>
  <c r="D1075" i="11"/>
  <c r="AZ1075" i="11"/>
  <c r="P1075" i="11"/>
  <c r="T1075" i="11"/>
  <c r="Y875" i="11"/>
  <c r="AX1074" i="11"/>
  <c r="AR1074" i="11"/>
  <c r="AR874" i="11"/>
  <c r="AW1075" i="11"/>
  <c r="M1075" i="11"/>
  <c r="K1075" i="11"/>
  <c r="AE875" i="11"/>
  <c r="AE1075" i="11"/>
  <c r="C1075" i="11"/>
  <c r="V1034" i="11"/>
  <c r="AX1075" i="11" l="1"/>
  <c r="AW1076" i="11"/>
  <c r="M1076" i="11"/>
  <c r="K1076" i="11"/>
  <c r="AE1076" i="11"/>
  <c r="C1076" i="11"/>
  <c r="AE876" i="11"/>
  <c r="A1078" i="11"/>
  <c r="Q1077" i="11"/>
  <c r="O1077" i="11"/>
  <c r="H1077" i="11"/>
  <c r="F1077" i="11"/>
  <c r="B1077" i="11"/>
  <c r="BD1077" i="11" s="1"/>
  <c r="R1077" i="11"/>
  <c r="N1077" i="11"/>
  <c r="I1077" i="11"/>
  <c r="E1077" i="11"/>
  <c r="BC1077" i="11" s="1"/>
  <c r="L1077" i="11"/>
  <c r="G1077" i="11"/>
  <c r="AU1077" i="11" s="1"/>
  <c r="AV1077" i="11" s="1"/>
  <c r="AR1075" i="11"/>
  <c r="AR875" i="11"/>
  <c r="AS876" i="11"/>
  <c r="AS1076" i="11"/>
  <c r="AY1076" i="11"/>
  <c r="BA1076" i="11" s="1"/>
  <c r="Y1076" i="11"/>
  <c r="S1076" i="11"/>
  <c r="D1076" i="11"/>
  <c r="AZ1076" i="11"/>
  <c r="T1076" i="11"/>
  <c r="P1076" i="11"/>
  <c r="Y876" i="11"/>
  <c r="AX1076" i="11" l="1"/>
  <c r="AS1077" i="11"/>
  <c r="AS877" i="11"/>
  <c r="AZ1077" i="11"/>
  <c r="S1077" i="11"/>
  <c r="D1077" i="11"/>
  <c r="T1077" i="11"/>
  <c r="AY1077" i="11"/>
  <c r="BA1077" i="11" s="1"/>
  <c r="Y1077" i="11"/>
  <c r="P1077" i="11"/>
  <c r="Y877" i="11"/>
  <c r="AR1076" i="11"/>
  <c r="AR876" i="11"/>
  <c r="AE1077" i="11"/>
  <c r="M1077" i="11"/>
  <c r="K1077" i="11"/>
  <c r="AW1077" i="11"/>
  <c r="AX1077" i="11" s="1"/>
  <c r="AE877" i="11"/>
  <c r="C1077" i="11"/>
  <c r="R1078" i="11"/>
  <c r="N1078" i="11"/>
  <c r="L1078" i="11"/>
  <c r="I1078" i="11"/>
  <c r="G1078" i="11"/>
  <c r="AU1078" i="11" s="1"/>
  <c r="E1078" i="11"/>
  <c r="O1078" i="11"/>
  <c r="F1078" i="11"/>
  <c r="B1078" i="11"/>
  <c r="BD1078" i="11" s="1"/>
  <c r="Q1078" i="11"/>
  <c r="H1078" i="11"/>
  <c r="A1079" i="11"/>
  <c r="A1080" i="11" l="1"/>
  <c r="Q1079" i="11"/>
  <c r="O1079" i="11"/>
  <c r="H1079" i="11"/>
  <c r="AS1079" i="11" s="1"/>
  <c r="AR1079" i="11" s="1"/>
  <c r="F1079" i="11"/>
  <c r="B1079" i="11"/>
  <c r="BD1079" i="11" s="1"/>
  <c r="L1079" i="11"/>
  <c r="G1079" i="11"/>
  <c r="AU1079" i="11" s="1"/>
  <c r="AV1079" i="11" s="1"/>
  <c r="N1079" i="11"/>
  <c r="E1079" i="11"/>
  <c r="BC1079" i="11" s="1"/>
  <c r="R1079" i="11"/>
  <c r="I1079" i="11"/>
  <c r="Y1078" i="11"/>
  <c r="T1078" i="11"/>
  <c r="P1078" i="11"/>
  <c r="S1078" i="11"/>
  <c r="AZ1078" i="11"/>
  <c r="Y878" i="11"/>
  <c r="D1078" i="11"/>
  <c r="BC1078" i="11"/>
  <c r="C1078" i="11"/>
  <c r="K1078" i="11"/>
  <c r="AE878" i="11"/>
  <c r="AE1078" i="11"/>
  <c r="M1078" i="11"/>
  <c r="AS1078" i="11"/>
  <c r="AS878" i="11"/>
  <c r="AV1078" i="11"/>
  <c r="AY1078" i="11" s="1"/>
  <c r="BA1078" i="11" s="1"/>
  <c r="AR1077" i="11"/>
  <c r="AR877" i="11"/>
  <c r="AR1078" i="11" l="1"/>
  <c r="AR878" i="11"/>
  <c r="AW1078" i="11"/>
  <c r="AX1078" i="11" s="1"/>
  <c r="AE1079" i="11"/>
  <c r="M1079" i="11"/>
  <c r="K1079" i="11"/>
  <c r="C1079" i="11"/>
  <c r="AW1079" i="11"/>
  <c r="AZ1079" i="11"/>
  <c r="S1079" i="11"/>
  <c r="D1079" i="11"/>
  <c r="AY1079" i="11"/>
  <c r="BA1079" i="11" s="1"/>
  <c r="Y1079" i="11"/>
  <c r="T1079" i="11"/>
  <c r="P1079" i="11"/>
  <c r="A1081" i="11"/>
  <c r="R1080" i="11"/>
  <c r="N1080" i="11"/>
  <c r="L1080" i="11"/>
  <c r="I1080" i="11"/>
  <c r="G1080" i="11"/>
  <c r="AU1080" i="11" s="1"/>
  <c r="E1080" i="11"/>
  <c r="Q1080" i="11"/>
  <c r="H1080" i="11"/>
  <c r="B1080" i="11"/>
  <c r="BD1080" i="11" s="1"/>
  <c r="O1080" i="11"/>
  <c r="F1080" i="11"/>
  <c r="AZ1080" i="11" l="1"/>
  <c r="T1080" i="11"/>
  <c r="P1080" i="11"/>
  <c r="D1080" i="11"/>
  <c r="S1080" i="11"/>
  <c r="Y880" i="11"/>
  <c r="Y1080" i="11"/>
  <c r="AS1080" i="11"/>
  <c r="AS880" i="11"/>
  <c r="BC1080" i="11"/>
  <c r="AE1080" i="11"/>
  <c r="C1080" i="11"/>
  <c r="M1080" i="11"/>
  <c r="AE880" i="11"/>
  <c r="K1080" i="11"/>
  <c r="A1082" i="11"/>
  <c r="R1081" i="11"/>
  <c r="N1081" i="11"/>
  <c r="L1081" i="11"/>
  <c r="I1081" i="11"/>
  <c r="G1081" i="11"/>
  <c r="AU1081" i="11" s="1"/>
  <c r="E1081" i="11"/>
  <c r="O1081" i="11"/>
  <c r="F1081" i="11"/>
  <c r="B1081" i="11"/>
  <c r="BD1081" i="11" s="1"/>
  <c r="Q1081" i="11"/>
  <c r="H1081" i="11"/>
  <c r="AX1079" i="11"/>
  <c r="AV1080" i="11"/>
  <c r="AY1080" i="11" s="1"/>
  <c r="BA1080" i="11" s="1"/>
  <c r="V1035" i="11"/>
  <c r="V1036" i="11"/>
  <c r="AV1081" i="11" l="1"/>
  <c r="AZ1081" i="11"/>
  <c r="T1081" i="11"/>
  <c r="P1081" i="11"/>
  <c r="AY1081" i="11"/>
  <c r="BA1081" i="11" s="1"/>
  <c r="Y1081" i="11"/>
  <c r="S1081" i="11"/>
  <c r="D1081" i="11"/>
  <c r="Y881" i="11"/>
  <c r="Y879" i="11"/>
  <c r="BC1081" i="11"/>
  <c r="AE1081" i="11"/>
  <c r="C1081" i="11"/>
  <c r="K1081" i="11"/>
  <c r="AE881" i="11"/>
  <c r="AE879" i="11"/>
  <c r="AW1081" i="11"/>
  <c r="M1081" i="11"/>
  <c r="A1083" i="11"/>
  <c r="R1082" i="11"/>
  <c r="N1082" i="11"/>
  <c r="L1082" i="11"/>
  <c r="I1082" i="11"/>
  <c r="G1082" i="11"/>
  <c r="AU1082" i="11" s="1"/>
  <c r="E1082" i="11"/>
  <c r="Q1082" i="11"/>
  <c r="H1082" i="11"/>
  <c r="O1082" i="11"/>
  <c r="F1082" i="11"/>
  <c r="B1082" i="11"/>
  <c r="BD1082" i="11" s="1"/>
  <c r="AW1080" i="11"/>
  <c r="AX1080" i="11" s="1"/>
  <c r="AS1081" i="11"/>
  <c r="AS881" i="11"/>
  <c r="AS879" i="11"/>
  <c r="V1037" i="11"/>
  <c r="V1046" i="11"/>
  <c r="AR1080" i="11"/>
  <c r="AR880" i="11"/>
  <c r="AS1082" i="11" l="1"/>
  <c r="AS882" i="11"/>
  <c r="BC1082" i="11"/>
  <c r="AE1082" i="11"/>
  <c r="C1082" i="11"/>
  <c r="M1082" i="11"/>
  <c r="AE882" i="11"/>
  <c r="K1082" i="11"/>
  <c r="A1084" i="11"/>
  <c r="R1083" i="11"/>
  <c r="N1083" i="11"/>
  <c r="L1083" i="11"/>
  <c r="V1048" i="11" s="1"/>
  <c r="I1083" i="11"/>
  <c r="G1083" i="11"/>
  <c r="AU1083" i="11" s="1"/>
  <c r="AV1083" i="11" s="1"/>
  <c r="E1083" i="11"/>
  <c r="O1083" i="11"/>
  <c r="F1083" i="11"/>
  <c r="B1083" i="11"/>
  <c r="BD1083" i="11" s="1"/>
  <c r="Q1083" i="11"/>
  <c r="H1083" i="11"/>
  <c r="AX1081" i="11"/>
  <c r="AR1081" i="11"/>
  <c r="AR881" i="11"/>
  <c r="AR879" i="11"/>
  <c r="AZ1082" i="11"/>
  <c r="T1082" i="11"/>
  <c r="P1082" i="11"/>
  <c r="D1082" i="11"/>
  <c r="Y1082" i="11"/>
  <c r="Y882" i="11"/>
  <c r="S1082" i="11"/>
  <c r="AV1082" i="11"/>
  <c r="AY1082" i="11" s="1"/>
  <c r="BA1082" i="11" s="1"/>
  <c r="V1047" i="11"/>
  <c r="AZ1083" i="11" l="1"/>
  <c r="T1083" i="11"/>
  <c r="P1083" i="11"/>
  <c r="AY1083" i="11"/>
  <c r="BA1083" i="11" s="1"/>
  <c r="Y1083" i="11"/>
  <c r="S1083" i="11"/>
  <c r="D1083" i="11"/>
  <c r="Y883" i="11"/>
  <c r="BC1083" i="11"/>
  <c r="AE1083" i="11"/>
  <c r="C1083" i="11"/>
  <c r="K1083" i="11"/>
  <c r="AE883" i="11"/>
  <c r="AW1083" i="11"/>
  <c r="M1083" i="11"/>
  <c r="A1085" i="11"/>
  <c r="R1084" i="11"/>
  <c r="N1084" i="11"/>
  <c r="L1084" i="11"/>
  <c r="I1084" i="11"/>
  <c r="G1084" i="11"/>
  <c r="AU1084" i="11" s="1"/>
  <c r="E1084" i="11"/>
  <c r="Q1084" i="11"/>
  <c r="H1084" i="11"/>
  <c r="B1084" i="11"/>
  <c r="BD1084" i="11" s="1"/>
  <c r="O1084" i="11"/>
  <c r="F1084" i="11"/>
  <c r="AW1082" i="11"/>
  <c r="AX1082" i="11" s="1"/>
  <c r="AS1083" i="11"/>
  <c r="AS883" i="11"/>
  <c r="V1049" i="11"/>
  <c r="AR1082" i="11"/>
  <c r="AR882" i="11"/>
  <c r="AS1084" i="11" l="1"/>
  <c r="AS884" i="11"/>
  <c r="BC1084" i="11"/>
  <c r="AE1084" i="11"/>
  <c r="C1084" i="11"/>
  <c r="M1084" i="11"/>
  <c r="AE884" i="11"/>
  <c r="K1084" i="11"/>
  <c r="A1086" i="11"/>
  <c r="R1085" i="11"/>
  <c r="N1085" i="11"/>
  <c r="L1085" i="11"/>
  <c r="I1085" i="11"/>
  <c r="G1085" i="11"/>
  <c r="AU1085" i="11" s="1"/>
  <c r="E1085" i="11"/>
  <c r="O1085" i="11"/>
  <c r="F1085" i="11"/>
  <c r="B1085" i="11"/>
  <c r="BD1085" i="11" s="1"/>
  <c r="Q1085" i="11"/>
  <c r="H1085" i="11"/>
  <c r="AX1083" i="11"/>
  <c r="AR883" i="11"/>
  <c r="AR1083" i="11"/>
  <c r="AZ1084" i="11"/>
  <c r="T1084" i="11"/>
  <c r="P1084" i="11"/>
  <c r="D1084" i="11"/>
  <c r="S1084" i="11"/>
  <c r="Y884" i="11"/>
  <c r="Y1084" i="11"/>
  <c r="AV1084" i="11"/>
  <c r="AY1084" i="11" s="1"/>
  <c r="BA1084" i="11" s="1"/>
  <c r="V1059" i="11"/>
  <c r="V1050" i="11"/>
  <c r="V1051" i="11"/>
  <c r="AW1084" i="11" l="1"/>
  <c r="AZ1085" i="11"/>
  <c r="T1085" i="11"/>
  <c r="P1085" i="11"/>
  <c r="AY1085" i="11"/>
  <c r="BA1085" i="11" s="1"/>
  <c r="Y1085" i="11"/>
  <c r="S1085" i="11"/>
  <c r="D1085" i="11"/>
  <c r="Y885" i="11"/>
  <c r="BC1085" i="11"/>
  <c r="AE1085" i="11"/>
  <c r="C1085" i="11"/>
  <c r="K1085" i="11"/>
  <c r="AE885" i="11"/>
  <c r="AW1085" i="11"/>
  <c r="M1085" i="11"/>
  <c r="A1087" i="11"/>
  <c r="R1086" i="11"/>
  <c r="N1086" i="11"/>
  <c r="L1086" i="11"/>
  <c r="I1086" i="11"/>
  <c r="G1086" i="11"/>
  <c r="AU1086" i="11" s="1"/>
  <c r="E1086" i="11"/>
  <c r="Q1086" i="11"/>
  <c r="H1086" i="11"/>
  <c r="O1086" i="11"/>
  <c r="F1086" i="11"/>
  <c r="B1086" i="11"/>
  <c r="BD1086" i="11" s="1"/>
  <c r="AX1084" i="11"/>
  <c r="AS1085" i="11"/>
  <c r="AS885" i="11"/>
  <c r="AV1085" i="11"/>
  <c r="V1058" i="11"/>
  <c r="AR1084" i="11"/>
  <c r="AR884" i="11"/>
  <c r="AX1085" i="11" l="1"/>
  <c r="AS1086" i="11"/>
  <c r="AS886" i="11"/>
  <c r="BC1086" i="11"/>
  <c r="AE1086" i="11"/>
  <c r="C1086" i="11"/>
  <c r="M1086" i="11"/>
  <c r="AE886" i="11"/>
  <c r="K1086" i="11"/>
  <c r="A1088" i="11"/>
  <c r="R1087" i="11"/>
  <c r="N1087" i="11"/>
  <c r="L1087" i="11"/>
  <c r="I1087" i="11"/>
  <c r="G1087" i="11"/>
  <c r="AU1087" i="11" s="1"/>
  <c r="E1087" i="11"/>
  <c r="O1087" i="11"/>
  <c r="F1087" i="11"/>
  <c r="B1087" i="11"/>
  <c r="BD1087" i="11" s="1"/>
  <c r="Q1087" i="11"/>
  <c r="H1087" i="11"/>
  <c r="AR1085" i="11"/>
  <c r="AR885" i="11"/>
  <c r="AZ1086" i="11"/>
  <c r="T1086" i="11"/>
  <c r="P1086" i="11"/>
  <c r="D1086" i="11"/>
  <c r="Y1086" i="11"/>
  <c r="Y886" i="11"/>
  <c r="S1086" i="11"/>
  <c r="AV1086" i="11"/>
  <c r="AW1086" i="11" s="1"/>
  <c r="AX1086" i="11" l="1"/>
  <c r="AY1086" i="11"/>
  <c r="BA1086" i="11" s="1"/>
  <c r="AZ1087" i="11"/>
  <c r="T1087" i="11"/>
  <c r="P1087" i="11"/>
  <c r="Y1087" i="11"/>
  <c r="S1087" i="11"/>
  <c r="D1087" i="11"/>
  <c r="Y887" i="11"/>
  <c r="BC1087" i="11"/>
  <c r="AE1087" i="11"/>
  <c r="C1087" i="11"/>
  <c r="K1087" i="11"/>
  <c r="AE887" i="11"/>
  <c r="M1087" i="11"/>
  <c r="A1089" i="11"/>
  <c r="R1088" i="11"/>
  <c r="N1088" i="11"/>
  <c r="L1088" i="11"/>
  <c r="I1088" i="11"/>
  <c r="G1088" i="11"/>
  <c r="AU1088" i="11" s="1"/>
  <c r="E1088" i="11"/>
  <c r="Q1088" i="11"/>
  <c r="H1088" i="11"/>
  <c r="B1088" i="11"/>
  <c r="BD1088" i="11" s="1"/>
  <c r="O1088" i="11"/>
  <c r="F1088" i="11"/>
  <c r="AS1087" i="11"/>
  <c r="AS887" i="11"/>
  <c r="AV1087" i="11"/>
  <c r="AY1087" i="11" s="1"/>
  <c r="BA1087" i="11" s="1"/>
  <c r="AR1086" i="11"/>
  <c r="AR886" i="11"/>
  <c r="AR887" i="11" l="1"/>
  <c r="AR1087" i="11"/>
  <c r="AS1088" i="11"/>
  <c r="AS888" i="11"/>
  <c r="BC1088" i="11"/>
  <c r="AE1088" i="11"/>
  <c r="C1088" i="11"/>
  <c r="M1088" i="11"/>
  <c r="AE888" i="11"/>
  <c r="K1088" i="11"/>
  <c r="A1090" i="11"/>
  <c r="R1089" i="11"/>
  <c r="N1089" i="11"/>
  <c r="L1089" i="11"/>
  <c r="I1089" i="11"/>
  <c r="G1089" i="11"/>
  <c r="AU1089" i="11" s="1"/>
  <c r="E1089" i="11"/>
  <c r="O1089" i="11"/>
  <c r="F1089" i="11"/>
  <c r="B1089" i="11"/>
  <c r="BD1089" i="11" s="1"/>
  <c r="Q1089" i="11"/>
  <c r="H1089" i="11"/>
  <c r="AS1089" i="11" s="1"/>
  <c r="AR1089" i="11" s="1"/>
  <c r="AW1087" i="11"/>
  <c r="AX1087" i="11" s="1"/>
  <c r="AZ1088" i="11"/>
  <c r="T1088" i="11"/>
  <c r="P1088" i="11"/>
  <c r="D1088" i="11"/>
  <c r="S1088" i="11"/>
  <c r="Y888" i="11"/>
  <c r="Y1088" i="11"/>
  <c r="AV1088" i="11"/>
  <c r="AY1088" i="11" s="1"/>
  <c r="BA1088" i="11" s="1"/>
  <c r="BC1089" i="11" l="1"/>
  <c r="AE1089" i="11"/>
  <c r="C1089" i="11"/>
  <c r="K1089" i="11"/>
  <c r="M1089" i="11"/>
  <c r="A1091" i="11"/>
  <c r="R1090" i="11"/>
  <c r="N1090" i="11"/>
  <c r="L1090" i="11"/>
  <c r="I1090" i="11"/>
  <c r="G1090" i="11"/>
  <c r="AU1090" i="11" s="1"/>
  <c r="AV1090" i="11" s="1"/>
  <c r="E1090" i="11"/>
  <c r="Q1090" i="11"/>
  <c r="H1090" i="11"/>
  <c r="O1090" i="11"/>
  <c r="F1090" i="11"/>
  <c r="B1090" i="11"/>
  <c r="BD1090" i="11" s="1"/>
  <c r="AW1088" i="11"/>
  <c r="AX1088" i="11" s="1"/>
  <c r="AZ1089" i="11"/>
  <c r="T1089" i="11"/>
  <c r="P1089" i="11"/>
  <c r="Y1089" i="11"/>
  <c r="S1089" i="11"/>
  <c r="D1089" i="11"/>
  <c r="AV1089" i="11"/>
  <c r="AW1089" i="11" s="1"/>
  <c r="AR1088" i="11"/>
  <c r="AR888" i="11"/>
  <c r="AX1089" i="11" l="1"/>
  <c r="AY1089" i="11"/>
  <c r="BA1089" i="11" s="1"/>
  <c r="AZ1090" i="11"/>
  <c r="T1090" i="11"/>
  <c r="P1090" i="11"/>
  <c r="D1090" i="11"/>
  <c r="AY1090" i="11"/>
  <c r="BA1090" i="11" s="1"/>
  <c r="Y1090" i="11"/>
  <c r="Y890" i="11"/>
  <c r="S1090" i="11"/>
  <c r="AS1090" i="11"/>
  <c r="AS890" i="11"/>
  <c r="BC1090" i="11"/>
  <c r="AE1090" i="11"/>
  <c r="C1090" i="11"/>
  <c r="AW1090" i="11"/>
  <c r="M1090" i="11"/>
  <c r="AE890" i="11"/>
  <c r="K1090" i="11"/>
  <c r="A1092" i="11"/>
  <c r="R1091" i="11"/>
  <c r="N1091" i="11"/>
  <c r="L1091" i="11"/>
  <c r="I1091" i="11"/>
  <c r="G1091" i="11"/>
  <c r="AU1091" i="11" s="1"/>
  <c r="E1091" i="11"/>
  <c r="O1091" i="11"/>
  <c r="F1091" i="11"/>
  <c r="B1091" i="11"/>
  <c r="BD1091" i="11" s="1"/>
  <c r="Q1091" i="11"/>
  <c r="H1091" i="11"/>
  <c r="AX1090" i="11" l="1"/>
  <c r="AZ1091" i="11"/>
  <c r="T1091" i="11"/>
  <c r="P1091" i="11"/>
  <c r="Y1091" i="11"/>
  <c r="S1091" i="11"/>
  <c r="D1091" i="11"/>
  <c r="Y891" i="11"/>
  <c r="Y889" i="11"/>
  <c r="BC1091" i="11"/>
  <c r="AE1091" i="11"/>
  <c r="C1091" i="11"/>
  <c r="K1091" i="11"/>
  <c r="AE891" i="11"/>
  <c r="AE889" i="11"/>
  <c r="M1091" i="11"/>
  <c r="A1093" i="11"/>
  <c r="R1092" i="11"/>
  <c r="N1092" i="11"/>
  <c r="L1092" i="11"/>
  <c r="I1092" i="11"/>
  <c r="G1092" i="11"/>
  <c r="AU1092" i="11" s="1"/>
  <c r="E1092" i="11"/>
  <c r="Q1092" i="11"/>
  <c r="H1092" i="11"/>
  <c r="B1092" i="11"/>
  <c r="BD1092" i="11" s="1"/>
  <c r="O1092" i="11"/>
  <c r="F1092" i="11"/>
  <c r="AS1091" i="11"/>
  <c r="AS891" i="11"/>
  <c r="AS889" i="11"/>
  <c r="AV1091" i="11"/>
  <c r="AY1091" i="11" s="1"/>
  <c r="BA1091" i="11" s="1"/>
  <c r="V1069" i="11"/>
  <c r="V1067" i="11"/>
  <c r="V1063" i="11"/>
  <c r="V1068" i="11"/>
  <c r="V1062" i="11"/>
  <c r="AR1090" i="11"/>
  <c r="AR890" i="11"/>
  <c r="AZ1092" i="11" l="1"/>
  <c r="T1092" i="11"/>
  <c r="P1092" i="11"/>
  <c r="D1092" i="11"/>
  <c r="Y892" i="11"/>
  <c r="S1092" i="11"/>
  <c r="Y1092" i="11"/>
  <c r="AV1092" i="11"/>
  <c r="AY1092" i="11" s="1"/>
  <c r="BA1092" i="11" s="1"/>
  <c r="AR891" i="11"/>
  <c r="AR889" i="11"/>
  <c r="AR1091" i="11"/>
  <c r="AS1092" i="11"/>
  <c r="AS892" i="11"/>
  <c r="BC1092" i="11"/>
  <c r="AE1092" i="11"/>
  <c r="C1092" i="11"/>
  <c r="M1092" i="11"/>
  <c r="K1092" i="11"/>
  <c r="AE892" i="11"/>
  <c r="A1094" i="11"/>
  <c r="R1093" i="11"/>
  <c r="N1093" i="11"/>
  <c r="L1093" i="11"/>
  <c r="I1093" i="11"/>
  <c r="G1093" i="11"/>
  <c r="AU1093" i="11" s="1"/>
  <c r="E1093" i="11"/>
  <c r="O1093" i="11"/>
  <c r="F1093" i="11"/>
  <c r="B1093" i="11"/>
  <c r="BD1093" i="11" s="1"/>
  <c r="Q1093" i="11"/>
  <c r="H1093" i="11"/>
  <c r="AW1091" i="11"/>
  <c r="AX1091" i="11" s="1"/>
  <c r="AW1092" i="11" l="1"/>
  <c r="AZ1093" i="11"/>
  <c r="T1093" i="11"/>
  <c r="P1093" i="11"/>
  <c r="Y1093" i="11"/>
  <c r="S1093" i="11"/>
  <c r="Y893" i="11"/>
  <c r="D1093" i="11"/>
  <c r="BC1093" i="11"/>
  <c r="AE1093" i="11"/>
  <c r="C1093" i="11"/>
  <c r="K1093" i="11"/>
  <c r="AE893" i="11"/>
  <c r="M1093" i="11"/>
  <c r="A1095" i="11"/>
  <c r="R1094" i="11"/>
  <c r="N1094" i="11"/>
  <c r="L1094" i="11"/>
  <c r="V892" i="11" s="1"/>
  <c r="W892" i="11" s="1"/>
  <c r="U893" i="11" s="1"/>
  <c r="W893" i="11" s="1"/>
  <c r="U894" i="11" s="1"/>
  <c r="W894" i="11" s="1"/>
  <c r="U895" i="11" s="1"/>
  <c r="W895" i="11" s="1"/>
  <c r="U896" i="11" s="1"/>
  <c r="W896" i="11" s="1"/>
  <c r="U897" i="11" s="1"/>
  <c r="W897" i="11" s="1"/>
  <c r="U898" i="11" s="1"/>
  <c r="W898" i="11" s="1"/>
  <c r="U899" i="11" s="1"/>
  <c r="I1094" i="11"/>
  <c r="G1094" i="11"/>
  <c r="AU1094" i="11" s="1"/>
  <c r="E1094" i="11"/>
  <c r="Q1094" i="11"/>
  <c r="H1094" i="11"/>
  <c r="O1094" i="11"/>
  <c r="F1094" i="11"/>
  <c r="B1094" i="11"/>
  <c r="BD1094" i="11" s="1"/>
  <c r="AS1093" i="11"/>
  <c r="AS893" i="11"/>
  <c r="AV1093" i="11"/>
  <c r="AY1093" i="11" s="1"/>
  <c r="BA1093" i="11" s="1"/>
  <c r="V1070" i="11"/>
  <c r="V1065" i="11"/>
  <c r="AR1092" i="11"/>
  <c r="AR892" i="11"/>
  <c r="V1064" i="11"/>
  <c r="AX1092" i="11"/>
  <c r="AV1094" i="11" l="1"/>
  <c r="AZ1094" i="11"/>
  <c r="T1094" i="11"/>
  <c r="P1094" i="11"/>
  <c r="D1094" i="11"/>
  <c r="Y894" i="11"/>
  <c r="AY1094" i="11"/>
  <c r="BA1094" i="11" s="1"/>
  <c r="Y1094" i="11"/>
  <c r="S1094" i="11"/>
  <c r="AR893" i="11"/>
  <c r="AR1093" i="11"/>
  <c r="AS1094" i="11"/>
  <c r="AS894" i="11"/>
  <c r="BC1094" i="11"/>
  <c r="AE1094" i="11"/>
  <c r="C1094" i="11"/>
  <c r="AW1094" i="11"/>
  <c r="M1094" i="11"/>
  <c r="K1094" i="11"/>
  <c r="AE894" i="11"/>
  <c r="A1096" i="11"/>
  <c r="R1095" i="11"/>
  <c r="N1095" i="11"/>
  <c r="L1095" i="11"/>
  <c r="I1095" i="11"/>
  <c r="G1095" i="11"/>
  <c r="AU1095" i="11" s="1"/>
  <c r="E1095" i="11"/>
  <c r="O1095" i="11"/>
  <c r="F1095" i="11"/>
  <c r="B1095" i="11"/>
  <c r="BD1095" i="11" s="1"/>
  <c r="Q1095" i="11"/>
  <c r="H1095" i="11"/>
  <c r="AW1093" i="11"/>
  <c r="AX1093" i="11" s="1"/>
  <c r="V1078" i="11"/>
  <c r="V1071" i="11"/>
  <c r="AZ1095" i="11" l="1"/>
  <c r="T1095" i="11"/>
  <c r="P1095" i="11"/>
  <c r="Y1095" i="11"/>
  <c r="S1095" i="11"/>
  <c r="Y895" i="11"/>
  <c r="D1095" i="11"/>
  <c r="BC1095" i="11"/>
  <c r="AE1095" i="11"/>
  <c r="C1095" i="11"/>
  <c r="K1095" i="11"/>
  <c r="M1095" i="11"/>
  <c r="AE895" i="11"/>
  <c r="A1097" i="11"/>
  <c r="R1096" i="11"/>
  <c r="N1096" i="11"/>
  <c r="L1096" i="11"/>
  <c r="I1096" i="11"/>
  <c r="G1096" i="11"/>
  <c r="AU1096" i="11" s="1"/>
  <c r="E1096" i="11"/>
  <c r="Q1096" i="11"/>
  <c r="H1096" i="11"/>
  <c r="B1096" i="11"/>
  <c r="BD1096" i="11" s="1"/>
  <c r="O1096" i="11"/>
  <c r="F1096" i="11"/>
  <c r="AX1094" i="11"/>
  <c r="AS1095" i="11"/>
  <c r="AS895" i="11"/>
  <c r="AV1095" i="11"/>
  <c r="AW1095" i="11" s="1"/>
  <c r="V899" i="11"/>
  <c r="W899" i="11" s="1"/>
  <c r="U900" i="11" s="1"/>
  <c r="W900" i="11" s="1"/>
  <c r="U901" i="11" s="1"/>
  <c r="W901" i="11" s="1"/>
  <c r="U902" i="11" s="1"/>
  <c r="V1077" i="11"/>
  <c r="AR1094" i="11"/>
  <c r="AR894" i="11"/>
  <c r="AX1095" i="11" l="1"/>
  <c r="AS1096" i="11"/>
  <c r="AS896" i="11"/>
  <c r="BC1096" i="11"/>
  <c r="AE1096" i="11"/>
  <c r="C1096" i="11"/>
  <c r="M1096" i="11"/>
  <c r="K1096" i="11"/>
  <c r="AE896" i="11"/>
  <c r="A1098" i="11"/>
  <c r="R1097" i="11"/>
  <c r="N1097" i="11"/>
  <c r="L1097" i="11"/>
  <c r="I1097" i="11"/>
  <c r="G1097" i="11"/>
  <c r="AU1097" i="11" s="1"/>
  <c r="AV1097" i="11" s="1"/>
  <c r="E1097" i="11"/>
  <c r="O1097" i="11"/>
  <c r="F1097" i="11"/>
  <c r="B1097" i="11"/>
  <c r="BD1097" i="11" s="1"/>
  <c r="Q1097" i="11"/>
  <c r="H1097" i="11"/>
  <c r="AY1095" i="11"/>
  <c r="BA1095" i="11" s="1"/>
  <c r="AR895" i="11"/>
  <c r="AR1095" i="11"/>
  <c r="AZ1096" i="11"/>
  <c r="T1096" i="11"/>
  <c r="P1096" i="11"/>
  <c r="D1096" i="11"/>
  <c r="Y896" i="11"/>
  <c r="S1096" i="11"/>
  <c r="Y1096" i="11"/>
  <c r="AV1096" i="11"/>
  <c r="AY1096" i="11" s="1"/>
  <c r="BA1096" i="11" s="1"/>
  <c r="V904" i="11"/>
  <c r="V903" i="11"/>
  <c r="V905" i="11"/>
  <c r="V902" i="11"/>
  <c r="W902" i="11" s="1"/>
  <c r="U903" i="11" s="1"/>
  <c r="W903" i="11" s="1"/>
  <c r="U904" i="11" s="1"/>
  <c r="W904" i="11" s="1"/>
  <c r="U905" i="11" s="1"/>
  <c r="W905" i="11" s="1"/>
  <c r="U906" i="11" s="1"/>
  <c r="W906" i="11" s="1"/>
  <c r="U907" i="11" s="1"/>
  <c r="W907" i="11" s="1"/>
  <c r="U908" i="11" s="1"/>
  <c r="AZ1097" i="11" l="1"/>
  <c r="T1097" i="11"/>
  <c r="P1097" i="11"/>
  <c r="AY1097" i="11"/>
  <c r="BA1097" i="11" s="1"/>
  <c r="Y1097" i="11"/>
  <c r="S1097" i="11"/>
  <c r="Y897" i="11"/>
  <c r="D1097" i="11"/>
  <c r="BC1097" i="11"/>
  <c r="AE1097" i="11"/>
  <c r="C1097" i="11"/>
  <c r="K1097" i="11"/>
  <c r="AE897" i="11"/>
  <c r="AW1097" i="11"/>
  <c r="M1097" i="11"/>
  <c r="A1099" i="11"/>
  <c r="R1098" i="11"/>
  <c r="N1098" i="11"/>
  <c r="L1098" i="11"/>
  <c r="I1098" i="11"/>
  <c r="G1098" i="11"/>
  <c r="AU1098" i="11" s="1"/>
  <c r="E1098" i="11"/>
  <c r="Q1098" i="11"/>
  <c r="H1098" i="11"/>
  <c r="O1098" i="11"/>
  <c r="F1098" i="11"/>
  <c r="B1098" i="11"/>
  <c r="BD1098" i="11" s="1"/>
  <c r="AW1096" i="11"/>
  <c r="AX1096" i="11" s="1"/>
  <c r="AS1097" i="11"/>
  <c r="AS897" i="11"/>
  <c r="AR1096" i="11"/>
  <c r="AR896" i="11"/>
  <c r="BC1098" i="11" l="1"/>
  <c r="AE1098" i="11"/>
  <c r="C1098" i="11"/>
  <c r="M1098" i="11"/>
  <c r="K1098" i="11"/>
  <c r="AE898" i="11"/>
  <c r="AX1097" i="11"/>
  <c r="AR897" i="11"/>
  <c r="AR1097" i="11"/>
  <c r="AZ1098" i="11"/>
  <c r="T1098" i="11"/>
  <c r="P1098" i="11"/>
  <c r="D1098" i="11"/>
  <c r="Y898" i="11"/>
  <c r="AY1098" i="11"/>
  <c r="BA1098" i="11" s="1"/>
  <c r="Y1098" i="11"/>
  <c r="S1098" i="11"/>
  <c r="AV1098" i="11"/>
  <c r="AW1098" i="11" s="1"/>
  <c r="AS1098" i="11"/>
  <c r="AS898" i="11"/>
  <c r="A1100" i="11"/>
  <c r="R1099" i="11"/>
  <c r="N1099" i="11"/>
  <c r="L1099" i="11"/>
  <c r="I1099" i="11"/>
  <c r="G1099" i="11"/>
  <c r="AU1099" i="11" s="1"/>
  <c r="E1099" i="11"/>
  <c r="O1099" i="11"/>
  <c r="F1099" i="11"/>
  <c r="B1099" i="11"/>
  <c r="BD1099" i="11" s="1"/>
  <c r="Q1099" i="11"/>
  <c r="H1099" i="11"/>
  <c r="AS1099" i="11" s="1"/>
  <c r="AR1099" i="11" s="1"/>
  <c r="AX1098" i="11" l="1"/>
  <c r="AZ1099" i="11"/>
  <c r="T1099" i="11"/>
  <c r="P1099" i="11"/>
  <c r="Y1099" i="11"/>
  <c r="S1099" i="11"/>
  <c r="D1099" i="11"/>
  <c r="BC1099" i="11"/>
  <c r="AE1099" i="11"/>
  <c r="C1099" i="11"/>
  <c r="K1099" i="11"/>
  <c r="M1099" i="11"/>
  <c r="A1101" i="11"/>
  <c r="R1100" i="11"/>
  <c r="N1100" i="11"/>
  <c r="L1100" i="11"/>
  <c r="V1079" i="11" s="1"/>
  <c r="I1100" i="11"/>
  <c r="G1100" i="11"/>
  <c r="AU1100" i="11" s="1"/>
  <c r="E1100" i="11"/>
  <c r="Q1100" i="11"/>
  <c r="H1100" i="11"/>
  <c r="B1100" i="11"/>
  <c r="BD1100" i="11" s="1"/>
  <c r="O1100" i="11"/>
  <c r="F1100" i="11"/>
  <c r="AR1098" i="11"/>
  <c r="AR898" i="11"/>
  <c r="AV1099" i="11"/>
  <c r="AY1099" i="11" s="1"/>
  <c r="BA1099" i="11" s="1"/>
  <c r="AS1100" i="11" l="1"/>
  <c r="AS900" i="11"/>
  <c r="BC1100" i="11"/>
  <c r="AE1100" i="11"/>
  <c r="C1100" i="11"/>
  <c r="M1100" i="11"/>
  <c r="AE900" i="11"/>
  <c r="K1100" i="11"/>
  <c r="A1102" i="11"/>
  <c r="R1101" i="11"/>
  <c r="N1101" i="11"/>
  <c r="L1101" i="11"/>
  <c r="I1101" i="11"/>
  <c r="G1101" i="11"/>
  <c r="AU1101" i="11" s="1"/>
  <c r="E1101" i="11"/>
  <c r="O1101" i="11"/>
  <c r="F1101" i="11"/>
  <c r="B1101" i="11"/>
  <c r="BD1101" i="11" s="1"/>
  <c r="Q1101" i="11"/>
  <c r="H1101" i="11"/>
  <c r="AW1099" i="11"/>
  <c r="AX1099" i="11" s="1"/>
  <c r="AZ1100" i="11"/>
  <c r="T1100" i="11"/>
  <c r="P1100" i="11"/>
  <c r="D1100" i="11"/>
  <c r="S1100" i="11"/>
  <c r="Y1100" i="11"/>
  <c r="Y900" i="11"/>
  <c r="AV1100" i="11"/>
  <c r="AY1100" i="11" s="1"/>
  <c r="BA1100" i="11" s="1"/>
  <c r="AW1100" i="11" l="1"/>
  <c r="AZ1101" i="11"/>
  <c r="T1101" i="11"/>
  <c r="P1101" i="11"/>
  <c r="Y1101" i="11"/>
  <c r="S1101" i="11"/>
  <c r="D1101" i="11"/>
  <c r="Y901" i="11"/>
  <c r="Y899" i="11"/>
  <c r="BC1101" i="11"/>
  <c r="AE1101" i="11"/>
  <c r="C1101" i="11"/>
  <c r="K1101" i="11"/>
  <c r="AE901" i="11"/>
  <c r="AE899" i="11"/>
  <c r="M1101" i="11"/>
  <c r="A1103" i="11"/>
  <c r="R1102" i="11"/>
  <c r="N1102" i="11"/>
  <c r="L1102" i="11"/>
  <c r="I1102" i="11"/>
  <c r="G1102" i="11"/>
  <c r="AU1102" i="11" s="1"/>
  <c r="E1102" i="11"/>
  <c r="Q1102" i="11"/>
  <c r="H1102" i="11"/>
  <c r="O1102" i="11"/>
  <c r="F1102" i="11"/>
  <c r="B1102" i="11"/>
  <c r="BD1102" i="11" s="1"/>
  <c r="AX1100" i="11"/>
  <c r="AS1101" i="11"/>
  <c r="AS901" i="11"/>
  <c r="AS899" i="11"/>
  <c r="AV1101" i="11"/>
  <c r="AY1101" i="11" s="1"/>
  <c r="BA1101" i="11" s="1"/>
  <c r="AR1100" i="11"/>
  <c r="AR900" i="11"/>
  <c r="AS1102" i="11" l="1"/>
  <c r="AS902" i="11"/>
  <c r="BC1102" i="11"/>
  <c r="AE1102" i="11"/>
  <c r="C1102" i="11"/>
  <c r="M1102" i="11"/>
  <c r="K1102" i="11"/>
  <c r="AE902" i="11"/>
  <c r="A1104" i="11"/>
  <c r="R1103" i="11"/>
  <c r="N1103" i="11"/>
  <c r="L1103" i="11"/>
  <c r="I1103" i="11"/>
  <c r="G1103" i="11"/>
  <c r="AU1103" i="11" s="1"/>
  <c r="AV1103" i="11" s="1"/>
  <c r="E1103" i="11"/>
  <c r="O1103" i="11"/>
  <c r="F1103" i="11"/>
  <c r="B1103" i="11"/>
  <c r="BD1103" i="11" s="1"/>
  <c r="Q1103" i="11"/>
  <c r="H1103" i="11"/>
  <c r="AW1101" i="11"/>
  <c r="AX1101" i="11" s="1"/>
  <c r="AR1101" i="11"/>
  <c r="AR901" i="11"/>
  <c r="AR899" i="11"/>
  <c r="AZ1102" i="11"/>
  <c r="T1102" i="11"/>
  <c r="P1102" i="11"/>
  <c r="D1102" i="11"/>
  <c r="Y902" i="11"/>
  <c r="Y1102" i="11"/>
  <c r="S1102" i="11"/>
  <c r="AV1102" i="11"/>
  <c r="AY1102" i="11" s="1"/>
  <c r="BA1102" i="11" s="1"/>
  <c r="AZ1103" i="11" l="1"/>
  <c r="T1103" i="11"/>
  <c r="P1103" i="11"/>
  <c r="AY1103" i="11"/>
  <c r="BA1103" i="11" s="1"/>
  <c r="Y1103" i="11"/>
  <c r="S1103" i="11"/>
  <c r="D1103" i="11"/>
  <c r="Y903" i="11"/>
  <c r="BC1103" i="11"/>
  <c r="AE1103" i="11"/>
  <c r="C1103" i="11"/>
  <c r="K1103" i="11"/>
  <c r="AE903" i="11"/>
  <c r="AW1103" i="11"/>
  <c r="M1103" i="11"/>
  <c r="A1105" i="11"/>
  <c r="R1104" i="11"/>
  <c r="N1104" i="11"/>
  <c r="L1104" i="11"/>
  <c r="I1104" i="11"/>
  <c r="G1104" i="11"/>
  <c r="AU1104" i="11" s="1"/>
  <c r="E1104" i="11"/>
  <c r="Q1104" i="11"/>
  <c r="H1104" i="11"/>
  <c r="O1104" i="11"/>
  <c r="F1104" i="11"/>
  <c r="B1104" i="11"/>
  <c r="BD1104" i="11" s="1"/>
  <c r="AW1102" i="11"/>
  <c r="AX1102" i="11" s="1"/>
  <c r="AS1103" i="11"/>
  <c r="AS903" i="11"/>
  <c r="AR1102" i="11"/>
  <c r="AR902" i="11"/>
  <c r="AS1104" i="11" l="1"/>
  <c r="AS904" i="11"/>
  <c r="BC1104" i="11"/>
  <c r="AE1104" i="11"/>
  <c r="C1104" i="11"/>
  <c r="M1104" i="11"/>
  <c r="K1104" i="11"/>
  <c r="AE904" i="11"/>
  <c r="R1105" i="11"/>
  <c r="N1105" i="11"/>
  <c r="L1105" i="11"/>
  <c r="I1105" i="11"/>
  <c r="G1105" i="11"/>
  <c r="AU1105" i="11" s="1"/>
  <c r="E1105" i="11"/>
  <c r="O1105" i="11"/>
  <c r="F1105" i="11"/>
  <c r="B1105" i="11"/>
  <c r="BD1105" i="11" s="1"/>
  <c r="A1106" i="11"/>
  <c r="Q1105" i="11"/>
  <c r="H1105" i="11"/>
  <c r="AX1103" i="11"/>
  <c r="AR1103" i="11"/>
  <c r="AR903" i="11"/>
  <c r="AZ1104" i="11"/>
  <c r="T1104" i="11"/>
  <c r="P1104" i="11"/>
  <c r="D1104" i="11"/>
  <c r="Y904" i="11"/>
  <c r="AY1104" i="11"/>
  <c r="BA1104" i="11" s="1"/>
  <c r="Y1104" i="11"/>
  <c r="S1104" i="11"/>
  <c r="AV1104" i="11"/>
  <c r="AW1104" i="11" s="1"/>
  <c r="AX1104" i="11" l="1"/>
  <c r="Y1105" i="11"/>
  <c r="T1105" i="11"/>
  <c r="P1105" i="11"/>
  <c r="S1105" i="11"/>
  <c r="AZ1105" i="11"/>
  <c r="D1105" i="11"/>
  <c r="Y905" i="11"/>
  <c r="AV1105" i="11"/>
  <c r="AY1105" i="11" s="1"/>
  <c r="BA1105" i="11" s="1"/>
  <c r="AS1105" i="11"/>
  <c r="AS905" i="11"/>
  <c r="A1107" i="11"/>
  <c r="Q1106" i="11"/>
  <c r="O1106" i="11"/>
  <c r="H1106" i="11"/>
  <c r="F1106" i="11"/>
  <c r="B1106" i="11"/>
  <c r="BD1106" i="11" s="1"/>
  <c r="L1106" i="11"/>
  <c r="G1106" i="11"/>
  <c r="AU1106" i="11" s="1"/>
  <c r="AV1106" i="11" s="1"/>
  <c r="R1106" i="11"/>
  <c r="N1106" i="11"/>
  <c r="I1106" i="11"/>
  <c r="E1106" i="11"/>
  <c r="BC1106" i="11" s="1"/>
  <c r="BC1105" i="11"/>
  <c r="AW1105" i="11"/>
  <c r="AX1105" i="11" s="1"/>
  <c r="C1105" i="11"/>
  <c r="K1105" i="11"/>
  <c r="AE905" i="11"/>
  <c r="AE1105" i="11"/>
  <c r="M1105" i="11"/>
  <c r="AR1104" i="11"/>
  <c r="AR904" i="11"/>
  <c r="AE1106" i="11" l="1"/>
  <c r="M1106" i="11"/>
  <c r="K1106" i="11"/>
  <c r="C1106" i="11"/>
  <c r="AE906" i="11"/>
  <c r="AW1106" i="11"/>
  <c r="AX1106" i="11" s="1"/>
  <c r="R1107" i="11"/>
  <c r="N1107" i="11"/>
  <c r="L1107" i="11"/>
  <c r="I1107" i="11"/>
  <c r="G1107" i="11"/>
  <c r="AU1107" i="11" s="1"/>
  <c r="E1107" i="11"/>
  <c r="A1108" i="11"/>
  <c r="Q1107" i="11"/>
  <c r="H1107" i="11"/>
  <c r="O1107" i="11"/>
  <c r="F1107" i="11"/>
  <c r="B1107" i="11"/>
  <c r="BD1107" i="11" s="1"/>
  <c r="AR1105" i="11"/>
  <c r="AR905" i="11"/>
  <c r="AS1106" i="11"/>
  <c r="AS906" i="11"/>
  <c r="AZ1106" i="11"/>
  <c r="S1106" i="11"/>
  <c r="D1106" i="11"/>
  <c r="AY1106" i="11"/>
  <c r="BA1106" i="11" s="1"/>
  <c r="Y1106" i="11"/>
  <c r="T1106" i="11"/>
  <c r="P1106" i="11"/>
  <c r="Y906" i="11"/>
  <c r="Y1107" i="11" l="1"/>
  <c r="T1107" i="11"/>
  <c r="P1107" i="11"/>
  <c r="AZ1107" i="11"/>
  <c r="D1107" i="11"/>
  <c r="S1107" i="11"/>
  <c r="Y907" i="11"/>
  <c r="BC1107" i="11"/>
  <c r="C1107" i="11"/>
  <c r="AE1107" i="11"/>
  <c r="M1107" i="11"/>
  <c r="AE907" i="11"/>
  <c r="K1107" i="11"/>
  <c r="AR1106" i="11"/>
  <c r="AR906" i="11"/>
  <c r="AS907" i="11"/>
  <c r="AS1107" i="11"/>
  <c r="A1109" i="11"/>
  <c r="Q1108" i="11"/>
  <c r="O1108" i="11"/>
  <c r="H1108" i="11"/>
  <c r="F1108" i="11"/>
  <c r="B1108" i="11"/>
  <c r="BD1108" i="11" s="1"/>
  <c r="R1108" i="11"/>
  <c r="N1108" i="11"/>
  <c r="I1108" i="11"/>
  <c r="E1108" i="11"/>
  <c r="BC1108" i="11" s="1"/>
  <c r="L1108" i="11"/>
  <c r="G1108" i="11"/>
  <c r="AU1108" i="11" s="1"/>
  <c r="AV1108" i="11" s="1"/>
  <c r="AV1107" i="11"/>
  <c r="AY1107" i="11" s="1"/>
  <c r="BA1107" i="11" s="1"/>
  <c r="AE1108" i="11" l="1"/>
  <c r="M1108" i="11"/>
  <c r="K1108" i="11"/>
  <c r="AW1108" i="11"/>
  <c r="C1108" i="11"/>
  <c r="AE908" i="11"/>
  <c r="R1109" i="11"/>
  <c r="N1109" i="11"/>
  <c r="L1109" i="11"/>
  <c r="I1109" i="11"/>
  <c r="G1109" i="11"/>
  <c r="AU1109" i="11" s="1"/>
  <c r="E1109" i="11"/>
  <c r="O1109" i="11"/>
  <c r="F1109" i="11"/>
  <c r="B1109" i="11"/>
  <c r="BD1109" i="11" s="1"/>
  <c r="A1110" i="11"/>
  <c r="Q1109" i="11"/>
  <c r="H1109" i="11"/>
  <c r="AS1109" i="11" s="1"/>
  <c r="AR1109" i="11" s="1"/>
  <c r="AW1107" i="11"/>
  <c r="AX1107" i="11" s="1"/>
  <c r="AS1108" i="11"/>
  <c r="AS908" i="11"/>
  <c r="AZ1108" i="11"/>
  <c r="S1108" i="11"/>
  <c r="D1108" i="11"/>
  <c r="Y908" i="11"/>
  <c r="AY1108" i="11"/>
  <c r="BA1108" i="11" s="1"/>
  <c r="Y1108" i="11"/>
  <c r="T1108" i="11"/>
  <c r="P1108" i="11"/>
  <c r="AR1107" i="11"/>
  <c r="AR907" i="11"/>
  <c r="AR1108" i="11" l="1"/>
  <c r="AR908" i="11"/>
  <c r="A1111" i="11"/>
  <c r="Q1110" i="11"/>
  <c r="O1110" i="11"/>
  <c r="H1110" i="11"/>
  <c r="F1110" i="11"/>
  <c r="B1110" i="11"/>
  <c r="BD1110" i="11" s="1"/>
  <c r="L1110" i="11"/>
  <c r="G1110" i="11"/>
  <c r="AU1110" i="11" s="1"/>
  <c r="AV1110" i="11" s="1"/>
  <c r="R1110" i="11"/>
  <c r="N1110" i="11"/>
  <c r="I1110" i="11"/>
  <c r="E1110" i="11"/>
  <c r="BC1110" i="11" s="1"/>
  <c r="BC1109" i="11"/>
  <c r="C1109" i="11"/>
  <c r="K1109" i="11"/>
  <c r="AE1109" i="11"/>
  <c r="M1109" i="11"/>
  <c r="AX1108" i="11"/>
  <c r="Y1109" i="11"/>
  <c r="T1109" i="11"/>
  <c r="P1109" i="11"/>
  <c r="S1109" i="11"/>
  <c r="AZ1109" i="11"/>
  <c r="D1109" i="11"/>
  <c r="AV1109" i="11"/>
  <c r="AW1109" i="11" s="1"/>
  <c r="AX1109" i="11" l="1"/>
  <c r="AY1109" i="11"/>
  <c r="BA1109" i="11" s="1"/>
  <c r="AS1110" i="11"/>
  <c r="AS910" i="11"/>
  <c r="AZ1110" i="11"/>
  <c r="S1110" i="11"/>
  <c r="D1110" i="11"/>
  <c r="AY1110" i="11"/>
  <c r="BA1110" i="11" s="1"/>
  <c r="Y1110" i="11"/>
  <c r="T1110" i="11"/>
  <c r="P1110" i="11"/>
  <c r="Y910" i="11"/>
  <c r="AE1110" i="11"/>
  <c r="M1110" i="11"/>
  <c r="K1110" i="11"/>
  <c r="C1110" i="11"/>
  <c r="AW1110" i="11"/>
  <c r="AE910" i="11"/>
  <c r="R1111" i="11"/>
  <c r="N1111" i="11"/>
  <c r="L1111" i="11"/>
  <c r="I1111" i="11"/>
  <c r="G1111" i="11"/>
  <c r="AU1111" i="11" s="1"/>
  <c r="E1111" i="11"/>
  <c r="A1112" i="11"/>
  <c r="Q1111" i="11"/>
  <c r="H1111" i="11"/>
  <c r="O1111" i="11"/>
  <c r="F1111" i="11"/>
  <c r="B1111" i="11"/>
  <c r="BD1111" i="11" s="1"/>
  <c r="Y1111" i="11" l="1"/>
  <c r="T1111" i="11"/>
  <c r="P1111" i="11"/>
  <c r="AZ1111" i="11"/>
  <c r="D1111" i="11"/>
  <c r="Y911" i="11"/>
  <c r="S1111" i="11"/>
  <c r="Y909" i="11"/>
  <c r="BC1111" i="11"/>
  <c r="C1111" i="11"/>
  <c r="AE1111" i="11"/>
  <c r="M1111" i="11"/>
  <c r="AE909" i="11"/>
  <c r="K1111" i="11"/>
  <c r="AE911" i="11"/>
  <c r="AS909" i="11"/>
  <c r="AS1111" i="11"/>
  <c r="AS911" i="11"/>
  <c r="A1113" i="11"/>
  <c r="Q1112" i="11"/>
  <c r="O1112" i="11"/>
  <c r="H1112" i="11"/>
  <c r="F1112" i="11"/>
  <c r="B1112" i="11"/>
  <c r="BD1112" i="11" s="1"/>
  <c r="R1112" i="11"/>
  <c r="N1112" i="11"/>
  <c r="I1112" i="11"/>
  <c r="E1112" i="11"/>
  <c r="BC1112" i="11" s="1"/>
  <c r="L1112" i="11"/>
  <c r="G1112" i="11"/>
  <c r="AU1112" i="11" s="1"/>
  <c r="AV1112" i="11" s="1"/>
  <c r="AV1111" i="11"/>
  <c r="AY1111" i="11" s="1"/>
  <c r="BA1111" i="11" s="1"/>
  <c r="V910" i="11"/>
  <c r="V908" i="11"/>
  <c r="W908" i="11" s="1"/>
  <c r="U909" i="11" s="1"/>
  <c r="V909" i="11"/>
  <c r="AX1110" i="11"/>
  <c r="AR910" i="11"/>
  <c r="AR1110" i="11"/>
  <c r="AS1112" i="11" l="1"/>
  <c r="AS912" i="11"/>
  <c r="AZ1112" i="11"/>
  <c r="S1112" i="11"/>
  <c r="D1112" i="11"/>
  <c r="Y912" i="11"/>
  <c r="AY1112" i="11"/>
  <c r="BA1112" i="11" s="1"/>
  <c r="Y1112" i="11"/>
  <c r="T1112" i="11"/>
  <c r="P1112" i="11"/>
  <c r="W909" i="11"/>
  <c r="U910" i="11" s="1"/>
  <c r="W910" i="11" s="1"/>
  <c r="U911" i="11" s="1"/>
  <c r="W911" i="11" s="1"/>
  <c r="U912" i="11" s="1"/>
  <c r="W912" i="11" s="1"/>
  <c r="U913" i="11" s="1"/>
  <c r="W913" i="11" s="1"/>
  <c r="U914" i="11" s="1"/>
  <c r="AE1112" i="11"/>
  <c r="M1112" i="11"/>
  <c r="K1112" i="11"/>
  <c r="AW1112" i="11"/>
  <c r="C1112" i="11"/>
  <c r="AE912" i="11"/>
  <c r="R1113" i="11"/>
  <c r="N1113" i="11"/>
  <c r="L1113" i="11"/>
  <c r="I1113" i="11"/>
  <c r="G1113" i="11"/>
  <c r="AU1113" i="11" s="1"/>
  <c r="E1113" i="11"/>
  <c r="O1113" i="11"/>
  <c r="F1113" i="11"/>
  <c r="B1113" i="11"/>
  <c r="BD1113" i="11" s="1"/>
  <c r="A1114" i="11"/>
  <c r="Q1113" i="11"/>
  <c r="H1113" i="11"/>
  <c r="AR1111" i="11"/>
  <c r="AR911" i="11"/>
  <c r="AR909" i="11"/>
  <c r="AW1111" i="11"/>
  <c r="AX1111" i="11" s="1"/>
  <c r="AV1113" i="11" l="1"/>
  <c r="AY1113" i="11" s="1"/>
  <c r="BA1113" i="11" s="1"/>
  <c r="Y1113" i="11"/>
  <c r="T1113" i="11"/>
  <c r="P1113" i="11"/>
  <c r="S1113" i="11"/>
  <c r="Y913" i="11"/>
  <c r="AZ1113" i="11"/>
  <c r="D1113" i="11"/>
  <c r="AS1113" i="11"/>
  <c r="AS913" i="11"/>
  <c r="A1115" i="11"/>
  <c r="Q1114" i="11"/>
  <c r="O1114" i="11"/>
  <c r="H1114" i="11"/>
  <c r="F1114" i="11"/>
  <c r="B1114" i="11"/>
  <c r="BD1114" i="11" s="1"/>
  <c r="L1114" i="11"/>
  <c r="G1114" i="11"/>
  <c r="AU1114" i="11" s="1"/>
  <c r="R1114" i="11"/>
  <c r="N1114" i="11"/>
  <c r="I1114" i="11"/>
  <c r="E1114" i="11"/>
  <c r="BC1114" i="11" s="1"/>
  <c r="BC1113" i="11"/>
  <c r="AW1113" i="11"/>
  <c r="C1113" i="11"/>
  <c r="K1113" i="11"/>
  <c r="AE1113" i="11"/>
  <c r="M1113" i="11"/>
  <c r="AE913" i="11"/>
  <c r="AX1112" i="11"/>
  <c r="AR1112" i="11"/>
  <c r="AR912" i="11"/>
  <c r="AV1114" i="11" l="1"/>
  <c r="AX1113" i="11"/>
  <c r="AS1114" i="11"/>
  <c r="AS914" i="11"/>
  <c r="AZ1114" i="11"/>
  <c r="S1114" i="11"/>
  <c r="D1114" i="11"/>
  <c r="AY1114" i="11"/>
  <c r="BA1114" i="11" s="1"/>
  <c r="Y1114" i="11"/>
  <c r="T1114" i="11"/>
  <c r="P1114" i="11"/>
  <c r="Y914" i="11"/>
  <c r="AE1114" i="11"/>
  <c r="M1114" i="11"/>
  <c r="K1114" i="11"/>
  <c r="C1114" i="11"/>
  <c r="AE914" i="11"/>
  <c r="AW1114" i="11"/>
  <c r="AX1114" i="11" s="1"/>
  <c r="A1116" i="11"/>
  <c r="R1115" i="11"/>
  <c r="N1115" i="11"/>
  <c r="L1115" i="11"/>
  <c r="I1115" i="11"/>
  <c r="G1115" i="11"/>
  <c r="AU1115" i="11" s="1"/>
  <c r="AV1115" i="11" s="1"/>
  <c r="E1115" i="11"/>
  <c r="Q1115" i="11"/>
  <c r="H1115" i="11"/>
  <c r="O1115" i="11"/>
  <c r="F1115" i="11"/>
  <c r="B1115" i="11"/>
  <c r="BD1115" i="11" s="1"/>
  <c r="AR1113" i="11"/>
  <c r="AR913" i="11"/>
  <c r="AZ1115" i="11" l="1"/>
  <c r="T1115" i="11"/>
  <c r="P1115" i="11"/>
  <c r="D1115" i="11"/>
  <c r="Y915" i="11"/>
  <c r="AY1115" i="11"/>
  <c r="BA1115" i="11" s="1"/>
  <c r="Y1115" i="11"/>
  <c r="S1115" i="11"/>
  <c r="AS1115" i="11"/>
  <c r="AS915" i="11"/>
  <c r="BC1115" i="11"/>
  <c r="AE1115" i="11"/>
  <c r="C1115" i="11"/>
  <c r="AW1115" i="11"/>
  <c r="AX1115" i="11" s="1"/>
  <c r="M1115" i="11"/>
  <c r="K1115" i="11"/>
  <c r="AE915" i="11"/>
  <c r="R1116" i="11"/>
  <c r="N1116" i="11"/>
  <c r="L1116" i="11"/>
  <c r="I1116" i="11"/>
  <c r="G1116" i="11"/>
  <c r="AU1116" i="11" s="1"/>
  <c r="E1116" i="11"/>
  <c r="O1116" i="11"/>
  <c r="F1116" i="11"/>
  <c r="B1116" i="11"/>
  <c r="BD1116" i="11" s="1"/>
  <c r="A1117" i="11"/>
  <c r="Q1116" i="11"/>
  <c r="H1116" i="11"/>
  <c r="AR1114" i="11"/>
  <c r="AR914" i="11"/>
  <c r="AS1116" i="11" l="1"/>
  <c r="AS916" i="11"/>
  <c r="Q1117" i="11"/>
  <c r="O1117" i="11"/>
  <c r="H1117" i="11"/>
  <c r="F1117" i="11"/>
  <c r="B1117" i="11"/>
  <c r="BD1117" i="11" s="1"/>
  <c r="A1118" i="11"/>
  <c r="L1117" i="11"/>
  <c r="G1117" i="11"/>
  <c r="AU1117" i="11" s="1"/>
  <c r="AV1117" i="11" s="1"/>
  <c r="R1117" i="11"/>
  <c r="N1117" i="11"/>
  <c r="I1117" i="11"/>
  <c r="E1117" i="11"/>
  <c r="BC1117" i="11" s="1"/>
  <c r="BC1116" i="11"/>
  <c r="C1116" i="11"/>
  <c r="K1116" i="11"/>
  <c r="AE916" i="11"/>
  <c r="AE1116" i="11"/>
  <c r="M1116" i="11"/>
  <c r="AR1115" i="11"/>
  <c r="AR915" i="11"/>
  <c r="Y1116" i="11"/>
  <c r="T1116" i="11"/>
  <c r="P1116" i="11"/>
  <c r="S1116" i="11"/>
  <c r="AZ1116" i="11"/>
  <c r="D1116" i="11"/>
  <c r="Y916" i="11"/>
  <c r="AV1116" i="11"/>
  <c r="AW1116" i="11" s="1"/>
  <c r="AX1116" i="11" s="1"/>
  <c r="AY1116" i="11" l="1"/>
  <c r="BA1116" i="11" s="1"/>
  <c r="Q1118" i="11"/>
  <c r="O1118" i="11"/>
  <c r="H1118" i="11"/>
  <c r="F1118" i="11"/>
  <c r="B1118" i="11"/>
  <c r="BD1118" i="11" s="1"/>
  <c r="R1118" i="11"/>
  <c r="N1118" i="11"/>
  <c r="I1118" i="11"/>
  <c r="E1118" i="11"/>
  <c r="BC1118" i="11" s="1"/>
  <c r="A1119" i="11"/>
  <c r="L1118" i="11"/>
  <c r="G1118" i="11"/>
  <c r="AU1118" i="11" s="1"/>
  <c r="AV1118" i="11" s="1"/>
  <c r="AW1117" i="11"/>
  <c r="M1117" i="11"/>
  <c r="K1117" i="11"/>
  <c r="AE1117" i="11"/>
  <c r="C1117" i="11"/>
  <c r="AE917" i="11"/>
  <c r="V1116" i="11"/>
  <c r="AS917" i="11"/>
  <c r="AS1117" i="11"/>
  <c r="AY1117" i="11"/>
  <c r="BA1117" i="11" s="1"/>
  <c r="Y1117" i="11"/>
  <c r="S1117" i="11"/>
  <c r="D1117" i="11"/>
  <c r="AZ1117" i="11"/>
  <c r="T1117" i="11"/>
  <c r="P1117" i="11"/>
  <c r="Y917" i="11"/>
  <c r="AR1116" i="11"/>
  <c r="AR916" i="11"/>
  <c r="AX1117" i="11" l="1"/>
  <c r="AS1118" i="11"/>
  <c r="AS918" i="11"/>
  <c r="AY1118" i="11"/>
  <c r="BA1118" i="11" s="1"/>
  <c r="Y1118" i="11"/>
  <c r="S1118" i="11"/>
  <c r="D1118" i="11"/>
  <c r="AZ1118" i="11"/>
  <c r="T1118" i="11"/>
  <c r="P1118" i="11"/>
  <c r="Y918" i="11"/>
  <c r="AR1117" i="11"/>
  <c r="AR917" i="11"/>
  <c r="Q1119" i="11"/>
  <c r="O1119" i="11"/>
  <c r="H1119" i="11"/>
  <c r="AS1119" i="11" s="1"/>
  <c r="AR1119" i="11" s="1"/>
  <c r="F1119" i="11"/>
  <c r="B1119" i="11"/>
  <c r="BD1119" i="11" s="1"/>
  <c r="A1120" i="11"/>
  <c r="L1119" i="11"/>
  <c r="G1119" i="11"/>
  <c r="AU1119" i="11" s="1"/>
  <c r="AV1119" i="11" s="1"/>
  <c r="R1119" i="11"/>
  <c r="N1119" i="11"/>
  <c r="I1119" i="11"/>
  <c r="E1119" i="11"/>
  <c r="AW1118" i="11"/>
  <c r="M1118" i="11"/>
  <c r="K1118" i="11"/>
  <c r="AE918" i="11"/>
  <c r="AE1118" i="11"/>
  <c r="C1118" i="11"/>
  <c r="AX1118" i="11" l="1"/>
  <c r="AW1119" i="11"/>
  <c r="M1119" i="11"/>
  <c r="K1119" i="11"/>
  <c r="AE1119" i="11"/>
  <c r="C1119" i="11"/>
  <c r="AY1119" i="11"/>
  <c r="BA1119" i="11" s="1"/>
  <c r="Y1119" i="11"/>
  <c r="S1119" i="11"/>
  <c r="D1119" i="11"/>
  <c r="AZ1119" i="11"/>
  <c r="T1119" i="11"/>
  <c r="P1119" i="11"/>
  <c r="AR1118" i="11"/>
  <c r="AR918" i="11"/>
  <c r="BC1119" i="11"/>
  <c r="A1121" i="11"/>
  <c r="Q1120" i="11"/>
  <c r="O1120" i="11"/>
  <c r="H1120" i="11"/>
  <c r="F1120" i="11"/>
  <c r="B1120" i="11"/>
  <c r="BD1120" i="11" s="1"/>
  <c r="R1120" i="11"/>
  <c r="N1120" i="11"/>
  <c r="I1120" i="11"/>
  <c r="E1120" i="11"/>
  <c r="BC1120" i="11" s="1"/>
  <c r="L1120" i="11"/>
  <c r="G1120" i="11"/>
  <c r="AU1120" i="11" s="1"/>
  <c r="AX1119" i="11" l="1"/>
  <c r="AE1120" i="11"/>
  <c r="M1120" i="11"/>
  <c r="K1120" i="11"/>
  <c r="AE920" i="11"/>
  <c r="C1120" i="11"/>
  <c r="A1122" i="11"/>
  <c r="R1121" i="11"/>
  <c r="N1121" i="11"/>
  <c r="L1121" i="11"/>
  <c r="I1121" i="11"/>
  <c r="G1121" i="11"/>
  <c r="AU1121" i="11" s="1"/>
  <c r="E1121" i="11"/>
  <c r="O1121" i="11"/>
  <c r="F1121" i="11"/>
  <c r="B1121" i="11"/>
  <c r="BD1121" i="11" s="1"/>
  <c r="X921" i="11"/>
  <c r="Q1121" i="11"/>
  <c r="H1121" i="11"/>
  <c r="AV1120" i="11"/>
  <c r="AW1120" i="11" s="1"/>
  <c r="AS1120" i="11"/>
  <c r="AS920" i="11"/>
  <c r="AZ1120" i="11"/>
  <c r="S1120" i="11"/>
  <c r="D1120" i="11"/>
  <c r="AY1120" i="11"/>
  <c r="BA1120" i="11" s="1"/>
  <c r="Y1120" i="11"/>
  <c r="T1120" i="11"/>
  <c r="P1120" i="11"/>
  <c r="Y920" i="11"/>
  <c r="AX1120" i="11" l="1"/>
  <c r="AV1121" i="11"/>
  <c r="AZ1121" i="11"/>
  <c r="T1121" i="11"/>
  <c r="P1121" i="11"/>
  <c r="AY1121" i="11"/>
  <c r="BA1121" i="11" s="1"/>
  <c r="Y1121" i="11"/>
  <c r="S1121" i="11"/>
  <c r="D1121" i="11"/>
  <c r="Y921" i="11"/>
  <c r="Y919" i="11"/>
  <c r="V915" i="11"/>
  <c r="V914" i="11"/>
  <c r="W914" i="11" s="1"/>
  <c r="U915" i="11" s="1"/>
  <c r="W915" i="11" s="1"/>
  <c r="U916" i="11" s="1"/>
  <c r="W916" i="11" s="1"/>
  <c r="U917" i="11" s="1"/>
  <c r="W917" i="11" s="1"/>
  <c r="U918" i="11" s="1"/>
  <c r="W918" i="11" s="1"/>
  <c r="U919" i="11" s="1"/>
  <c r="W919" i="11" s="1"/>
  <c r="U920" i="11" s="1"/>
  <c r="W920" i="11" s="1"/>
  <c r="U921" i="11" s="1"/>
  <c r="V916" i="11"/>
  <c r="V1105" i="11"/>
  <c r="AR1120" i="11"/>
  <c r="AR920" i="11"/>
  <c r="AS1121" i="11"/>
  <c r="AS921" i="11"/>
  <c r="AS919" i="11"/>
  <c r="BC1121" i="11"/>
  <c r="AE1121" i="11"/>
  <c r="C1121" i="11"/>
  <c r="K1121" i="11"/>
  <c r="AE921" i="11"/>
  <c r="AE919" i="11"/>
  <c r="AW1121" i="11"/>
  <c r="AX1121" i="11" s="1"/>
  <c r="M1121" i="11"/>
  <c r="A1123" i="11"/>
  <c r="R1122" i="11"/>
  <c r="N1122" i="11"/>
  <c r="L1122" i="11"/>
  <c r="I1122" i="11"/>
  <c r="G1122" i="11"/>
  <c r="AU1122" i="11" s="1"/>
  <c r="E1122" i="11"/>
  <c r="Q1122" i="11"/>
  <c r="H1122" i="11"/>
  <c r="X922" i="11"/>
  <c r="O1122" i="11"/>
  <c r="F1122" i="11"/>
  <c r="B1122" i="11"/>
  <c r="BD1122" i="11" s="1"/>
  <c r="AS1122" i="11" l="1"/>
  <c r="AS922" i="11"/>
  <c r="BC1122" i="11"/>
  <c r="AE1122" i="11"/>
  <c r="C1122" i="11"/>
  <c r="M1122" i="11"/>
  <c r="AE922" i="11"/>
  <c r="K1122" i="11"/>
  <c r="A1124" i="11"/>
  <c r="R1123" i="11"/>
  <c r="N1123" i="11"/>
  <c r="L1123" i="11"/>
  <c r="V1120" i="11" s="1"/>
  <c r="I1123" i="11"/>
  <c r="G1123" i="11"/>
  <c r="AU1123" i="11" s="1"/>
  <c r="AV1123" i="11" s="1"/>
  <c r="E1123" i="11"/>
  <c r="O1123" i="11"/>
  <c r="F1123" i="11"/>
  <c r="B1123" i="11"/>
  <c r="BD1123" i="11" s="1"/>
  <c r="Q1123" i="11"/>
  <c r="H1123" i="11"/>
  <c r="AZ1122" i="11"/>
  <c r="T1122" i="11"/>
  <c r="P1122" i="11"/>
  <c r="D1122" i="11"/>
  <c r="Y1122" i="11"/>
  <c r="S1122" i="11"/>
  <c r="Y922" i="11"/>
  <c r="AV1122" i="11"/>
  <c r="AW1122" i="11" s="1"/>
  <c r="AX1122" i="11" s="1"/>
  <c r="V1107" i="11"/>
  <c r="AR1121" i="11"/>
  <c r="AR919" i="11"/>
  <c r="AR921" i="11"/>
  <c r="AY1122" i="11" l="1"/>
  <c r="BA1122" i="11" s="1"/>
  <c r="AZ1123" i="11"/>
  <c r="T1123" i="11"/>
  <c r="P1123" i="11"/>
  <c r="AY1123" i="11"/>
  <c r="BA1123" i="11" s="1"/>
  <c r="Y1123" i="11"/>
  <c r="S1123" i="11"/>
  <c r="Y923" i="11"/>
  <c r="D1123" i="11"/>
  <c r="BC1123" i="11"/>
  <c r="AE1123" i="11"/>
  <c r="C1123" i="11"/>
  <c r="K1123" i="11"/>
  <c r="AW1123" i="11"/>
  <c r="M1123" i="11"/>
  <c r="AE923" i="11"/>
  <c r="A1125" i="11"/>
  <c r="R1124" i="11"/>
  <c r="N1124" i="11"/>
  <c r="L1124" i="11"/>
  <c r="I1124" i="11"/>
  <c r="G1124" i="11"/>
  <c r="AU1124" i="11" s="1"/>
  <c r="E1124" i="11"/>
  <c r="Q1124" i="11"/>
  <c r="H1124" i="11"/>
  <c r="AS1124" i="11" s="1"/>
  <c r="AR1124" i="11" s="1"/>
  <c r="O1124" i="11"/>
  <c r="F1124" i="11"/>
  <c r="B1124" i="11"/>
  <c r="BD1124" i="11" s="1"/>
  <c r="AS1123" i="11"/>
  <c r="AS923" i="11"/>
  <c r="AR1122" i="11"/>
  <c r="AR922" i="11"/>
  <c r="AZ1124" i="11" l="1"/>
  <c r="T1124" i="11"/>
  <c r="P1124" i="11"/>
  <c r="D1124" i="11"/>
  <c r="Y1124" i="11"/>
  <c r="S1124" i="11"/>
  <c r="AV1124" i="11"/>
  <c r="AY1124" i="11" s="1"/>
  <c r="BA1124" i="11" s="1"/>
  <c r="AX1123" i="11"/>
  <c r="AR923" i="11"/>
  <c r="AR1123" i="11"/>
  <c r="BC1124" i="11"/>
  <c r="AE1124" i="11"/>
  <c r="C1124" i="11"/>
  <c r="AW1124" i="11"/>
  <c r="M1124" i="11"/>
  <c r="K1124" i="11"/>
  <c r="A1126" i="11"/>
  <c r="R1125" i="11"/>
  <c r="N1125" i="11"/>
  <c r="L1125" i="11"/>
  <c r="I1125" i="11"/>
  <c r="G1125" i="11"/>
  <c r="AU1125" i="11" s="1"/>
  <c r="AV1125" i="11" s="1"/>
  <c r="E1125" i="11"/>
  <c r="O1125" i="11"/>
  <c r="F1125" i="11"/>
  <c r="B1125" i="11"/>
  <c r="BD1125" i="11" s="1"/>
  <c r="Q1125" i="11"/>
  <c r="H1125" i="11"/>
  <c r="AS1125" i="11" s="1"/>
  <c r="AR1125" i="11" s="1"/>
  <c r="AX1124" i="11" l="1"/>
  <c r="AZ1125" i="11"/>
  <c r="T1125" i="11"/>
  <c r="P1125" i="11"/>
  <c r="AY1125" i="11"/>
  <c r="BA1125" i="11" s="1"/>
  <c r="Y1125" i="11"/>
  <c r="S1125" i="11"/>
  <c r="D1125" i="11"/>
  <c r="BC1125" i="11"/>
  <c r="AE1125" i="11"/>
  <c r="C1125" i="11"/>
  <c r="K1125" i="11"/>
  <c r="AW1125" i="11"/>
  <c r="AX1125" i="11" s="1"/>
  <c r="M1125" i="11"/>
  <c r="A1127" i="11"/>
  <c r="R1126" i="11"/>
  <c r="N1126" i="11"/>
  <c r="L1126" i="11"/>
  <c r="I1126" i="11"/>
  <c r="G1126" i="11"/>
  <c r="AU1126" i="11" s="1"/>
  <c r="E1126" i="11"/>
  <c r="Q1126" i="11"/>
  <c r="H1126" i="11"/>
  <c r="AS1126" i="11" s="1"/>
  <c r="AR1126" i="11" s="1"/>
  <c r="O1126" i="11"/>
  <c r="F1126" i="11"/>
  <c r="B1126" i="11"/>
  <c r="BD1126" i="11" s="1"/>
  <c r="AZ1126" i="11" l="1"/>
  <c r="T1126" i="11"/>
  <c r="P1126" i="11"/>
  <c r="D1126" i="11"/>
  <c r="Y1126" i="11"/>
  <c r="S1126" i="11"/>
  <c r="AV1126" i="11"/>
  <c r="AY1126" i="11" s="1"/>
  <c r="BA1126" i="11" s="1"/>
  <c r="BC1126" i="11"/>
  <c r="AE1126" i="11"/>
  <c r="C1126" i="11"/>
  <c r="AW1126" i="11"/>
  <c r="AX1126" i="11" s="1"/>
  <c r="M1126" i="11"/>
  <c r="K1126" i="11"/>
  <c r="A1128" i="11"/>
  <c r="R1127" i="11"/>
  <c r="N1127" i="11"/>
  <c r="L1127" i="11"/>
  <c r="V1114" i="11" s="1"/>
  <c r="I1127" i="11"/>
  <c r="G1127" i="11"/>
  <c r="AU1127" i="11" s="1"/>
  <c r="AV1127" i="11" s="1"/>
  <c r="E1127" i="11"/>
  <c r="O1127" i="11"/>
  <c r="F1127" i="11"/>
  <c r="B1127" i="11"/>
  <c r="BD1127" i="11" s="1"/>
  <c r="Q1127" i="11"/>
  <c r="H1127" i="11"/>
  <c r="AS1127" i="11" s="1"/>
  <c r="AR1127" i="11" s="1"/>
  <c r="AZ1127" i="11" l="1"/>
  <c r="T1127" i="11"/>
  <c r="P1127" i="11"/>
  <c r="AY1127" i="11"/>
  <c r="BA1127" i="11" s="1"/>
  <c r="Y1127" i="11"/>
  <c r="S1127" i="11"/>
  <c r="D1127" i="11"/>
  <c r="BC1127" i="11"/>
  <c r="AE1127" i="11"/>
  <c r="C1127" i="11"/>
  <c r="K1127" i="11"/>
  <c r="AW1127" i="11"/>
  <c r="AX1127" i="11" s="1"/>
  <c r="M1127" i="11"/>
  <c r="R1128" i="11"/>
  <c r="N1128" i="11"/>
  <c r="L1128" i="11"/>
  <c r="I1128" i="11"/>
  <c r="G1128" i="11"/>
  <c r="AU1128" i="11" s="1"/>
  <c r="E1128" i="11"/>
  <c r="A1129" i="11"/>
  <c r="Q1128" i="11"/>
  <c r="H1128" i="11"/>
  <c r="AS1128" i="11" s="1"/>
  <c r="AR1128" i="11" s="1"/>
  <c r="O1128" i="11"/>
  <c r="F1128" i="11"/>
  <c r="B1128" i="11"/>
  <c r="BD1128" i="11" s="1"/>
  <c r="A1130" i="11" l="1"/>
  <c r="Q1129" i="11"/>
  <c r="O1129" i="11"/>
  <c r="H1129" i="11"/>
  <c r="AS1129" i="11" s="1"/>
  <c r="AR1129" i="11" s="1"/>
  <c r="F1129" i="11"/>
  <c r="B1129" i="11"/>
  <c r="BD1129" i="11" s="1"/>
  <c r="R1129" i="11"/>
  <c r="N1129" i="11"/>
  <c r="I1129" i="11"/>
  <c r="E1129" i="11"/>
  <c r="BC1129" i="11" s="1"/>
  <c r="L1129" i="11"/>
  <c r="G1129" i="11"/>
  <c r="AU1129" i="11" s="1"/>
  <c r="AV1129" i="11" s="1"/>
  <c r="AV1128" i="11"/>
  <c r="AY1128" i="11"/>
  <c r="BA1128" i="11" s="1"/>
  <c r="Y1128" i="11"/>
  <c r="T1128" i="11"/>
  <c r="P1128" i="11"/>
  <c r="AZ1128" i="11"/>
  <c r="D1128" i="11"/>
  <c r="S1128" i="11"/>
  <c r="BC1128" i="11"/>
  <c r="AW1128" i="11"/>
  <c r="AX1128" i="11" s="1"/>
  <c r="C1128" i="11"/>
  <c r="AE1128" i="11"/>
  <c r="M1128" i="11"/>
  <c r="K1128" i="11"/>
  <c r="AZ1129" i="11" l="1"/>
  <c r="S1129" i="11"/>
  <c r="D1129" i="11"/>
  <c r="AY1129" i="11"/>
  <c r="BA1129" i="11" s="1"/>
  <c r="Y1129" i="11"/>
  <c r="T1129" i="11"/>
  <c r="P1129" i="11"/>
  <c r="AE1129" i="11"/>
  <c r="M1129" i="11"/>
  <c r="K1129" i="11"/>
  <c r="AW1129" i="11"/>
  <c r="AX1129" i="11" s="1"/>
  <c r="C1129" i="11"/>
  <c r="A1131" i="11"/>
  <c r="Q1130" i="11"/>
  <c r="O1130" i="11"/>
  <c r="H1130" i="11"/>
  <c r="AS1130" i="11" s="1"/>
  <c r="AR1130" i="11" s="1"/>
  <c r="L1130" i="11"/>
  <c r="G1130" i="11"/>
  <c r="AU1130" i="11" s="1"/>
  <c r="E1130" i="11"/>
  <c r="BC1130" i="11" s="1"/>
  <c r="N1130" i="11"/>
  <c r="F1130" i="11"/>
  <c r="B1130" i="11"/>
  <c r="BD1130" i="11" s="1"/>
  <c r="R1130" i="11"/>
  <c r="I1130" i="11"/>
  <c r="R1131" i="11" l="1"/>
  <c r="N1131" i="11"/>
  <c r="L1131" i="11"/>
  <c r="I1131" i="11"/>
  <c r="G1131" i="11"/>
  <c r="AU1131" i="11" s="1"/>
  <c r="AV1131" i="11" s="1"/>
  <c r="E1131" i="11"/>
  <c r="A1132" i="11"/>
  <c r="Q1131" i="11"/>
  <c r="H1131" i="11"/>
  <c r="AS1131" i="11" s="1"/>
  <c r="AR1131" i="11" s="1"/>
  <c r="B1131" i="11"/>
  <c r="BD1131" i="11" s="1"/>
  <c r="O1131" i="11"/>
  <c r="F1131" i="11"/>
  <c r="AE1130" i="11"/>
  <c r="M1130" i="11"/>
  <c r="K1130" i="11"/>
  <c r="C1130" i="11"/>
  <c r="AW1130" i="11"/>
  <c r="AX1130" i="11" s="1"/>
  <c r="AV1130" i="11"/>
  <c r="AZ1130" i="11"/>
  <c r="S1130" i="11"/>
  <c r="AY1130" i="11"/>
  <c r="BA1130" i="11" s="1"/>
  <c r="Y1130" i="11"/>
  <c r="T1130" i="11"/>
  <c r="P1130" i="11"/>
  <c r="D1130" i="11"/>
  <c r="AY1131" i="11" l="1"/>
  <c r="BA1131" i="11" s="1"/>
  <c r="Y1131" i="11"/>
  <c r="T1131" i="11"/>
  <c r="P1131" i="11"/>
  <c r="AZ1131" i="11"/>
  <c r="D1131" i="11"/>
  <c r="S1131" i="11"/>
  <c r="BC1131" i="11"/>
  <c r="AW1131" i="11"/>
  <c r="AX1131" i="11" s="1"/>
  <c r="C1131" i="11"/>
  <c r="AE1131" i="11"/>
  <c r="M1131" i="11"/>
  <c r="K1131" i="11"/>
  <c r="Q1132" i="11"/>
  <c r="O1132" i="11"/>
  <c r="H1132" i="11"/>
  <c r="AS1132" i="11" s="1"/>
  <c r="AR1132" i="11" s="1"/>
  <c r="F1132" i="11"/>
  <c r="B1132" i="11"/>
  <c r="BD1132" i="11" s="1"/>
  <c r="R1132" i="11"/>
  <c r="N1132" i="11"/>
  <c r="I1132" i="11"/>
  <c r="E1132" i="11"/>
  <c r="BC1132" i="11" s="1"/>
  <c r="G1132" i="11"/>
  <c r="AU1132" i="11" s="1"/>
  <c r="AV1132" i="11" s="1"/>
  <c r="A1133" i="11"/>
  <c r="L1132" i="11"/>
  <c r="V1128" i="11" s="1"/>
  <c r="Q1133" i="11" l="1"/>
  <c r="O1133" i="11"/>
  <c r="H1133" i="11"/>
  <c r="AS1133" i="11" s="1"/>
  <c r="AR1133" i="11" s="1"/>
  <c r="F1133" i="11"/>
  <c r="B1133" i="11"/>
  <c r="BD1133" i="11" s="1"/>
  <c r="A1134" i="11"/>
  <c r="L1133" i="11"/>
  <c r="G1133" i="11"/>
  <c r="AU1133" i="11" s="1"/>
  <c r="AV1133" i="11" s="1"/>
  <c r="N1133" i="11"/>
  <c r="E1133" i="11"/>
  <c r="BC1133" i="11" s="1"/>
  <c r="R1133" i="11"/>
  <c r="I1133" i="11"/>
  <c r="AY1132" i="11"/>
  <c r="BA1132" i="11" s="1"/>
  <c r="Y1132" i="11"/>
  <c r="S1132" i="11"/>
  <c r="D1132" i="11"/>
  <c r="AZ1132" i="11"/>
  <c r="P1132" i="11"/>
  <c r="T1132" i="11"/>
  <c r="AW1132" i="11"/>
  <c r="AX1132" i="11" s="1"/>
  <c r="M1132" i="11"/>
  <c r="K1132" i="11"/>
  <c r="AE1132" i="11"/>
  <c r="C1132" i="11"/>
  <c r="AW1133" i="11" l="1"/>
  <c r="AX1133" i="11" s="1"/>
  <c r="M1133" i="11"/>
  <c r="K1133" i="11"/>
  <c r="AE1133" i="11"/>
  <c r="C1133" i="11"/>
  <c r="A1135" i="11"/>
  <c r="Q1134" i="11"/>
  <c r="O1134" i="11"/>
  <c r="H1134" i="11"/>
  <c r="F1134" i="11"/>
  <c r="B1134" i="11"/>
  <c r="BD1134" i="11" s="1"/>
  <c r="R1134" i="11"/>
  <c r="N1134" i="11"/>
  <c r="I1134" i="11"/>
  <c r="E1134" i="11"/>
  <c r="BC1134" i="11" s="1"/>
  <c r="L1134" i="11"/>
  <c r="X934" i="11"/>
  <c r="G1134" i="11"/>
  <c r="AU1134" i="11" s="1"/>
  <c r="AV1134" i="11" s="1"/>
  <c r="AY1133" i="11"/>
  <c r="BA1133" i="11" s="1"/>
  <c r="Y1133" i="11"/>
  <c r="S1133" i="11"/>
  <c r="D1133" i="11"/>
  <c r="AZ1133" i="11"/>
  <c r="T1133" i="11"/>
  <c r="P1133" i="11"/>
  <c r="AS1134" i="11" l="1"/>
  <c r="AS934" i="11"/>
  <c r="AZ1134" i="11"/>
  <c r="S1134" i="11"/>
  <c r="D1134" i="11"/>
  <c r="T1134" i="11"/>
  <c r="AY1134" i="11"/>
  <c r="BA1134" i="11" s="1"/>
  <c r="Y1134" i="11"/>
  <c r="P1134" i="11"/>
  <c r="Y934" i="11"/>
  <c r="AE1134" i="11"/>
  <c r="M1134" i="11"/>
  <c r="K1134" i="11"/>
  <c r="AW1134" i="11"/>
  <c r="AX1134" i="11" s="1"/>
  <c r="C1134" i="11"/>
  <c r="AE934" i="11"/>
  <c r="A1136" i="11"/>
  <c r="R1135" i="11"/>
  <c r="N1135" i="11"/>
  <c r="L1135" i="11"/>
  <c r="V1113" i="11" s="1"/>
  <c r="I1135" i="11"/>
  <c r="G1135" i="11"/>
  <c r="AU1135" i="11" s="1"/>
  <c r="AV1135" i="11" s="1"/>
  <c r="E1135" i="11"/>
  <c r="O1135" i="11"/>
  <c r="F1135" i="11"/>
  <c r="B1135" i="11"/>
  <c r="BD1135" i="11" s="1"/>
  <c r="Q1135" i="11"/>
  <c r="H1135" i="11"/>
  <c r="X935" i="11"/>
  <c r="AS1135" i="11" l="1"/>
  <c r="AS935" i="11"/>
  <c r="AZ1135" i="11"/>
  <c r="T1135" i="11"/>
  <c r="P1135" i="11"/>
  <c r="AY1135" i="11"/>
  <c r="BA1135" i="11" s="1"/>
  <c r="Y1135" i="11"/>
  <c r="S1135" i="11"/>
  <c r="Y935" i="11"/>
  <c r="D1135" i="11"/>
  <c r="BC1135" i="11"/>
  <c r="AE1135" i="11"/>
  <c r="C1135" i="11"/>
  <c r="K1135" i="11"/>
  <c r="AW1135" i="11"/>
  <c r="AX1135" i="11" s="1"/>
  <c r="M1135" i="11"/>
  <c r="AE935" i="11"/>
  <c r="A1137" i="11"/>
  <c r="R1136" i="11"/>
  <c r="N1136" i="11"/>
  <c r="L1136" i="11"/>
  <c r="I1136" i="11"/>
  <c r="G1136" i="11"/>
  <c r="AU1136" i="11" s="1"/>
  <c r="AV1136" i="11" s="1"/>
  <c r="E1136" i="11"/>
  <c r="Q1136" i="11"/>
  <c r="H1136" i="11"/>
  <c r="O1136" i="11"/>
  <c r="F1136" i="11"/>
  <c r="X936" i="11"/>
  <c r="B1136" i="11"/>
  <c r="BD1136" i="11" s="1"/>
  <c r="AR1134" i="11"/>
  <c r="AR934" i="11"/>
  <c r="AZ1136" i="11" l="1"/>
  <c r="T1136" i="11"/>
  <c r="P1136" i="11"/>
  <c r="D1136" i="11"/>
  <c r="AY1136" i="11"/>
  <c r="BA1136" i="11" s="1"/>
  <c r="Y1136" i="11"/>
  <c r="S1136" i="11"/>
  <c r="Y936" i="11"/>
  <c r="V1112" i="11"/>
  <c r="V1108" i="11"/>
  <c r="V1106" i="11"/>
  <c r="AS1136" i="11"/>
  <c r="AS936" i="11"/>
  <c r="BC1136" i="11"/>
  <c r="AE1136" i="11"/>
  <c r="C1136" i="11"/>
  <c r="AW1136" i="11"/>
  <c r="AX1136" i="11" s="1"/>
  <c r="M1136" i="11"/>
  <c r="AE936" i="11"/>
  <c r="K1136" i="11"/>
  <c r="A1138" i="11"/>
  <c r="R1137" i="11"/>
  <c r="N1137" i="11"/>
  <c r="L1137" i="11"/>
  <c r="I1137" i="11"/>
  <c r="G1137" i="11"/>
  <c r="AU1137" i="11" s="1"/>
  <c r="E1137" i="11"/>
  <c r="O1137" i="11"/>
  <c r="F1137" i="11"/>
  <c r="B1137" i="11"/>
  <c r="BD1137" i="11" s="1"/>
  <c r="Q1137" i="11"/>
  <c r="H1137" i="11"/>
  <c r="AR1135" i="11"/>
  <c r="AR935" i="11"/>
  <c r="AS1137" i="11" l="1"/>
  <c r="AS937" i="11"/>
  <c r="AV1137" i="11"/>
  <c r="AR1136" i="11"/>
  <c r="AR936" i="11"/>
  <c r="AZ1137" i="11"/>
  <c r="T1137" i="11"/>
  <c r="P1137" i="11"/>
  <c r="AY1137" i="11"/>
  <c r="BA1137" i="11" s="1"/>
  <c r="Y1137" i="11"/>
  <c r="S1137" i="11"/>
  <c r="D1137" i="11"/>
  <c r="Y937" i="11"/>
  <c r="BC1137" i="11"/>
  <c r="AE1137" i="11"/>
  <c r="C1137" i="11"/>
  <c r="K1137" i="11"/>
  <c r="AW1137" i="11"/>
  <c r="AX1137" i="11" s="1"/>
  <c r="M1137" i="11"/>
  <c r="AE937" i="11"/>
  <c r="A1139" i="11"/>
  <c r="R1138" i="11"/>
  <c r="N1138" i="11"/>
  <c r="L1138" i="11"/>
  <c r="I1138" i="11"/>
  <c r="G1138" i="11"/>
  <c r="AU1138" i="11" s="1"/>
  <c r="E1138" i="11"/>
  <c r="Q1138" i="11"/>
  <c r="H1138" i="11"/>
  <c r="B1138" i="11"/>
  <c r="BD1138" i="11" s="1"/>
  <c r="O1138" i="11"/>
  <c r="F1138" i="11"/>
  <c r="AZ1138" i="11" l="1"/>
  <c r="T1138" i="11"/>
  <c r="P1138" i="11"/>
  <c r="D1138" i="11"/>
  <c r="S1138" i="11"/>
  <c r="Y938" i="11"/>
  <c r="Y1138" i="11"/>
  <c r="AV1138" i="11"/>
  <c r="AY1138" i="11" s="1"/>
  <c r="BA1138" i="11" s="1"/>
  <c r="AS1138" i="11"/>
  <c r="AS938" i="11"/>
  <c r="BC1138" i="11"/>
  <c r="AE1138" i="11"/>
  <c r="C1138" i="11"/>
  <c r="AW1138" i="11"/>
  <c r="AX1138" i="11" s="1"/>
  <c r="M1138" i="11"/>
  <c r="K1138" i="11"/>
  <c r="AE938" i="11"/>
  <c r="A1140" i="11"/>
  <c r="R1139" i="11"/>
  <c r="N1139" i="11"/>
  <c r="L1139" i="11"/>
  <c r="V1149" i="11" s="1"/>
  <c r="I1139" i="11"/>
  <c r="G1139" i="11"/>
  <c r="AU1139" i="11" s="1"/>
  <c r="E1139" i="11"/>
  <c r="O1139" i="11"/>
  <c r="F1139" i="11"/>
  <c r="B1139" i="11"/>
  <c r="BD1139" i="11" s="1"/>
  <c r="Q1139" i="11"/>
  <c r="H1139" i="11"/>
  <c r="AS1139" i="11" s="1"/>
  <c r="AR1139" i="11" s="1"/>
  <c r="AR937" i="11"/>
  <c r="AR1137" i="11"/>
  <c r="AZ1139" i="11" l="1"/>
  <c r="T1139" i="11"/>
  <c r="P1139" i="11"/>
  <c r="Y1139" i="11"/>
  <c r="S1139" i="11"/>
  <c r="D1139" i="11"/>
  <c r="BC1139" i="11"/>
  <c r="AE1139" i="11"/>
  <c r="C1139" i="11"/>
  <c r="K1139" i="11"/>
  <c r="M1139" i="11"/>
  <c r="A1141" i="11"/>
  <c r="R1140" i="11"/>
  <c r="N1140" i="11"/>
  <c r="L1140" i="11"/>
  <c r="I1140" i="11"/>
  <c r="G1140" i="11"/>
  <c r="AU1140" i="11" s="1"/>
  <c r="E1140" i="11"/>
  <c r="Q1140" i="11"/>
  <c r="H1140" i="11"/>
  <c r="O1140" i="11"/>
  <c r="F1140" i="11"/>
  <c r="B1140" i="11"/>
  <c r="BD1140" i="11" s="1"/>
  <c r="AV1139" i="11"/>
  <c r="AY1139" i="11" s="1"/>
  <c r="BA1139" i="11" s="1"/>
  <c r="AR1138" i="11"/>
  <c r="AR938" i="11"/>
  <c r="AS1140" i="11" l="1"/>
  <c r="AS940" i="11"/>
  <c r="BC1140" i="11"/>
  <c r="AE1140" i="11"/>
  <c r="C1140" i="11"/>
  <c r="M1140" i="11"/>
  <c r="K1140" i="11"/>
  <c r="AE940" i="11"/>
  <c r="A1142" i="11"/>
  <c r="R1141" i="11"/>
  <c r="N1141" i="11"/>
  <c r="L1141" i="11"/>
  <c r="I1141" i="11"/>
  <c r="G1141" i="11"/>
  <c r="AU1141" i="11" s="1"/>
  <c r="E1141" i="11"/>
  <c r="O1141" i="11"/>
  <c r="F1141" i="11"/>
  <c r="B1141" i="11"/>
  <c r="BD1141" i="11" s="1"/>
  <c r="Q1141" i="11"/>
  <c r="H1141" i="11"/>
  <c r="AW1139" i="11"/>
  <c r="AX1139" i="11" s="1"/>
  <c r="AZ1140" i="11"/>
  <c r="T1140" i="11"/>
  <c r="P1140" i="11"/>
  <c r="D1140" i="11"/>
  <c r="Y1140" i="11"/>
  <c r="Y940" i="11"/>
  <c r="S1140" i="11"/>
  <c r="AV1140" i="11"/>
  <c r="AY1140" i="11" s="1"/>
  <c r="BA1140" i="11" s="1"/>
  <c r="V937" i="11"/>
  <c r="V941" i="11"/>
  <c r="AV1141" i="11" l="1"/>
  <c r="AZ1141" i="11"/>
  <c r="T1141" i="11"/>
  <c r="P1141" i="11"/>
  <c r="AY1141" i="11"/>
  <c r="BA1141" i="11" s="1"/>
  <c r="Y1141" i="11"/>
  <c r="S1141" i="11"/>
  <c r="D1141" i="11"/>
  <c r="Y939" i="11"/>
  <c r="Y941" i="11"/>
  <c r="BC1141" i="11"/>
  <c r="AE1141" i="11"/>
  <c r="C1141" i="11"/>
  <c r="K1141" i="11"/>
  <c r="AW1141" i="11"/>
  <c r="M1141" i="11"/>
  <c r="AE941" i="11"/>
  <c r="AE939" i="11"/>
  <c r="A1143" i="11"/>
  <c r="R1142" i="11"/>
  <c r="N1142" i="11"/>
  <c r="L1142" i="11"/>
  <c r="I1142" i="11"/>
  <c r="G1142" i="11"/>
  <c r="AU1142" i="11" s="1"/>
  <c r="E1142" i="11"/>
  <c r="Q1142" i="11"/>
  <c r="H1142" i="11"/>
  <c r="B1142" i="11"/>
  <c r="BD1142" i="11" s="1"/>
  <c r="O1142" i="11"/>
  <c r="F1142" i="11"/>
  <c r="AW1140" i="11"/>
  <c r="AX1140" i="11" s="1"/>
  <c r="AS1141" i="11"/>
  <c r="AS941" i="11"/>
  <c r="AS939" i="11"/>
  <c r="V1110" i="11"/>
  <c r="AR1140" i="11"/>
  <c r="AR940" i="11"/>
  <c r="AS1142" i="11" l="1"/>
  <c r="AS942" i="11"/>
  <c r="BC1142" i="11"/>
  <c r="AE1142" i="11"/>
  <c r="C1142" i="11"/>
  <c r="M1142" i="11"/>
  <c r="K1142" i="11"/>
  <c r="AE942" i="11"/>
  <c r="A1144" i="11"/>
  <c r="R1143" i="11"/>
  <c r="N1143" i="11"/>
  <c r="L1143" i="11"/>
  <c r="I1143" i="11"/>
  <c r="G1143" i="11"/>
  <c r="AU1143" i="11" s="1"/>
  <c r="E1143" i="11"/>
  <c r="O1143" i="11"/>
  <c r="F1143" i="11"/>
  <c r="B1143" i="11"/>
  <c r="BD1143" i="11" s="1"/>
  <c r="Q1143" i="11"/>
  <c r="H1143" i="11"/>
  <c r="AX1141" i="11"/>
  <c r="AR939" i="11"/>
  <c r="AR1141" i="11"/>
  <c r="AR941" i="11"/>
  <c r="AZ1142" i="11"/>
  <c r="T1142" i="11"/>
  <c r="P1142" i="11"/>
  <c r="D1142" i="11"/>
  <c r="S1142" i="11"/>
  <c r="Y1142" i="11"/>
  <c r="Y942" i="11"/>
  <c r="AV1142" i="11"/>
  <c r="AY1142" i="11" s="1"/>
  <c r="BA1142" i="11" s="1"/>
  <c r="AV1143" i="11" l="1"/>
  <c r="AZ1143" i="11"/>
  <c r="T1143" i="11"/>
  <c r="P1143" i="11"/>
  <c r="AY1143" i="11"/>
  <c r="BA1143" i="11" s="1"/>
  <c r="Y1143" i="11"/>
  <c r="S1143" i="11"/>
  <c r="D1143" i="11"/>
  <c r="Y943" i="11"/>
  <c r="BC1143" i="11"/>
  <c r="AE1143" i="11"/>
  <c r="C1143" i="11"/>
  <c r="K1143" i="11"/>
  <c r="AE943" i="11"/>
  <c r="AW1143" i="11"/>
  <c r="M1143" i="11"/>
  <c r="A1145" i="11"/>
  <c r="R1144" i="11"/>
  <c r="N1144" i="11"/>
  <c r="L1144" i="11"/>
  <c r="I1144" i="11"/>
  <c r="G1144" i="11"/>
  <c r="AU1144" i="11" s="1"/>
  <c r="E1144" i="11"/>
  <c r="Q1144" i="11"/>
  <c r="H1144" i="11"/>
  <c r="O1144" i="11"/>
  <c r="F1144" i="11"/>
  <c r="B1144" i="11"/>
  <c r="BD1144" i="11" s="1"/>
  <c r="X924" i="11"/>
  <c r="AW1142" i="11"/>
  <c r="AX1142" i="11" s="1"/>
  <c r="AS1143" i="11"/>
  <c r="AS943" i="11"/>
  <c r="V1129" i="11"/>
  <c r="AR1142" i="11"/>
  <c r="AR942" i="11"/>
  <c r="AR1143" i="11" l="1"/>
  <c r="AR943" i="11"/>
  <c r="AS1144" i="11"/>
  <c r="AS944" i="11"/>
  <c r="AS924" i="11"/>
  <c r="BC1144" i="11"/>
  <c r="AE1144" i="11"/>
  <c r="C1144" i="11"/>
  <c r="M1144" i="11"/>
  <c r="K1144" i="11"/>
  <c r="AE944" i="11"/>
  <c r="AE924" i="11"/>
  <c r="A1146" i="11"/>
  <c r="R1145" i="11"/>
  <c r="N1145" i="11"/>
  <c r="L1145" i="11"/>
  <c r="I1145" i="11"/>
  <c r="G1145" i="11"/>
  <c r="AU1145" i="11" s="1"/>
  <c r="AV1145" i="11" s="1"/>
  <c r="E1145" i="11"/>
  <c r="O1145" i="11"/>
  <c r="F1145" i="11"/>
  <c r="B1145" i="11"/>
  <c r="BD1145" i="11" s="1"/>
  <c r="Q1145" i="11"/>
  <c r="H1145" i="11"/>
  <c r="X925" i="11"/>
  <c r="AX1143" i="11"/>
  <c r="AZ1144" i="11"/>
  <c r="T1144" i="11"/>
  <c r="P1144" i="11"/>
  <c r="D1144" i="11"/>
  <c r="Y1144" i="11"/>
  <c r="Y944" i="11"/>
  <c r="Y924" i="11"/>
  <c r="S1144" i="11"/>
  <c r="AV1144" i="11"/>
  <c r="AW1144" i="11" s="1"/>
  <c r="AX1144" i="11" l="1"/>
  <c r="AY1144" i="11"/>
  <c r="BA1144" i="11" s="1"/>
  <c r="AZ1145" i="11"/>
  <c r="T1145" i="11"/>
  <c r="P1145" i="11"/>
  <c r="AY1145" i="11"/>
  <c r="BA1145" i="11" s="1"/>
  <c r="Y1145" i="11"/>
  <c r="S1145" i="11"/>
  <c r="D1145" i="11"/>
  <c r="Y925" i="11"/>
  <c r="Y945" i="11"/>
  <c r="BC1145" i="11"/>
  <c r="AE1145" i="11"/>
  <c r="C1145" i="11"/>
  <c r="K1145" i="11"/>
  <c r="AW1145" i="11"/>
  <c r="AX1145" i="11" s="1"/>
  <c r="M1145" i="11"/>
  <c r="AE945" i="11"/>
  <c r="AE925" i="11"/>
  <c r="A1147" i="11"/>
  <c r="R1146" i="11"/>
  <c r="N1146" i="11"/>
  <c r="L1146" i="11"/>
  <c r="I1146" i="11"/>
  <c r="G1146" i="11"/>
  <c r="AU1146" i="11" s="1"/>
  <c r="E1146" i="11"/>
  <c r="Q1146" i="11"/>
  <c r="H1146" i="11"/>
  <c r="B1146" i="11"/>
  <c r="BD1146" i="11" s="1"/>
  <c r="X926" i="11"/>
  <c r="O1146" i="11"/>
  <c r="F1146" i="11"/>
  <c r="AS1145" i="11"/>
  <c r="AS945" i="11"/>
  <c r="AS925" i="11"/>
  <c r="AR1144" i="11"/>
  <c r="AR944" i="11"/>
  <c r="AR924" i="11"/>
  <c r="AR925" i="11" l="1"/>
  <c r="AR1145" i="11"/>
  <c r="AR945" i="11"/>
  <c r="AZ1146" i="11"/>
  <c r="T1146" i="11"/>
  <c r="P1146" i="11"/>
  <c r="D1146" i="11"/>
  <c r="S1146" i="11"/>
  <c r="Y1146" i="11"/>
  <c r="Y946" i="11"/>
  <c r="Y926" i="11"/>
  <c r="AV1146" i="11"/>
  <c r="AY1146" i="11" s="1"/>
  <c r="BA1146" i="11" s="1"/>
  <c r="V1151" i="11"/>
  <c r="V951" i="11"/>
  <c r="V948" i="11"/>
  <c r="V944" i="11"/>
  <c r="V952" i="11"/>
  <c r="AS1146" i="11"/>
  <c r="AS946" i="11"/>
  <c r="AS926" i="11"/>
  <c r="BC1146" i="11"/>
  <c r="AE1146" i="11"/>
  <c r="C1146" i="11"/>
  <c r="AW1146" i="11"/>
  <c r="AX1146" i="11" s="1"/>
  <c r="M1146" i="11"/>
  <c r="K1146" i="11"/>
  <c r="AE946" i="11"/>
  <c r="AE926" i="11"/>
  <c r="A1148" i="11"/>
  <c r="R1147" i="11"/>
  <c r="N1147" i="11"/>
  <c r="L1147" i="11"/>
  <c r="I1147" i="11"/>
  <c r="G1147" i="11"/>
  <c r="AU1147" i="11" s="1"/>
  <c r="AV1147" i="11" s="1"/>
  <c r="E1147" i="11"/>
  <c r="O1147" i="11"/>
  <c r="F1147" i="11"/>
  <c r="B1147" i="11"/>
  <c r="BD1147" i="11" s="1"/>
  <c r="Q1147" i="11"/>
  <c r="H1147" i="11"/>
  <c r="X927" i="11"/>
  <c r="AS1147" i="11" l="1"/>
  <c r="AS947" i="11"/>
  <c r="AS927" i="11"/>
  <c r="V945" i="11"/>
  <c r="V949" i="11"/>
  <c r="AZ1147" i="11"/>
  <c r="T1147" i="11"/>
  <c r="P1147" i="11"/>
  <c r="AY1147" i="11"/>
  <c r="BA1147" i="11" s="1"/>
  <c r="Y1147" i="11"/>
  <c r="S1147" i="11"/>
  <c r="Y927" i="11"/>
  <c r="D1147" i="11"/>
  <c r="Y947" i="11"/>
  <c r="BC1147" i="11"/>
  <c r="AE1147" i="11"/>
  <c r="C1147" i="11"/>
  <c r="K1147" i="11"/>
  <c r="AE947" i="11"/>
  <c r="AW1147" i="11"/>
  <c r="AX1147" i="11" s="1"/>
  <c r="M1147" i="11"/>
  <c r="AE927" i="11"/>
  <c r="A1149" i="11"/>
  <c r="R1148" i="11"/>
  <c r="N1148" i="11"/>
  <c r="L1148" i="11"/>
  <c r="I1148" i="11"/>
  <c r="G1148" i="11"/>
  <c r="AU1148" i="11" s="1"/>
  <c r="AV1148" i="11" s="1"/>
  <c r="E1148" i="11"/>
  <c r="Q1148" i="11"/>
  <c r="H1148" i="11"/>
  <c r="O1148" i="11"/>
  <c r="F1148" i="11"/>
  <c r="X928" i="11"/>
  <c r="B1148" i="11"/>
  <c r="BD1148" i="11" s="1"/>
  <c r="AR1146" i="11"/>
  <c r="AR926" i="11"/>
  <c r="AR946" i="11"/>
  <c r="AZ1148" i="11" l="1"/>
  <c r="T1148" i="11"/>
  <c r="P1148" i="11"/>
  <c r="D1148" i="11"/>
  <c r="AY1148" i="11"/>
  <c r="BA1148" i="11" s="1"/>
  <c r="Y1148" i="11"/>
  <c r="Y948" i="11"/>
  <c r="S1148" i="11"/>
  <c r="Y928" i="11"/>
  <c r="V1131" i="11"/>
  <c r="V923" i="11"/>
  <c r="V921" i="11"/>
  <c r="W921" i="11" s="1"/>
  <c r="U922" i="11" s="1"/>
  <c r="V925" i="11"/>
  <c r="V1130" i="11"/>
  <c r="AS1148" i="11"/>
  <c r="AS928" i="11"/>
  <c r="AS948" i="11"/>
  <c r="BC1148" i="11"/>
  <c r="AE1148" i="11"/>
  <c r="C1148" i="11"/>
  <c r="AW1148" i="11"/>
  <c r="AX1148" i="11" s="1"/>
  <c r="M1148" i="11"/>
  <c r="AE928" i="11"/>
  <c r="K1148" i="11"/>
  <c r="AE948" i="11"/>
  <c r="R1149" i="11"/>
  <c r="N1149" i="11"/>
  <c r="L1149" i="11"/>
  <c r="I1149" i="11"/>
  <c r="G1149" i="11"/>
  <c r="AU1149" i="11" s="1"/>
  <c r="E1149" i="11"/>
  <c r="O1149" i="11"/>
  <c r="F1149" i="11"/>
  <c r="B1149" i="11"/>
  <c r="BD1149" i="11" s="1"/>
  <c r="A1150" i="11"/>
  <c r="Q1149" i="11"/>
  <c r="H1149" i="11"/>
  <c r="AS1149" i="11" s="1"/>
  <c r="AR1149" i="11" s="1"/>
  <c r="AR1147" i="11"/>
  <c r="AR927" i="11"/>
  <c r="AR947" i="11"/>
  <c r="AR1148" i="11" l="1"/>
  <c r="AR948" i="11"/>
  <c r="AR928" i="11"/>
  <c r="Y1149" i="11"/>
  <c r="T1149" i="11"/>
  <c r="P1149" i="11"/>
  <c r="S1149" i="11"/>
  <c r="D1149" i="11"/>
  <c r="AZ1149" i="11"/>
  <c r="AV1149" i="11"/>
  <c r="AY1149" i="11" s="1"/>
  <c r="BA1149" i="11" s="1"/>
  <c r="A1151" i="11"/>
  <c r="Q1150" i="11"/>
  <c r="O1150" i="11"/>
  <c r="H1150" i="11"/>
  <c r="F1150" i="11"/>
  <c r="B1150" i="11"/>
  <c r="BD1150" i="11" s="1"/>
  <c r="L1150" i="11"/>
  <c r="G1150" i="11"/>
  <c r="AU1150" i="11" s="1"/>
  <c r="AV1150" i="11" s="1"/>
  <c r="R1150" i="11"/>
  <c r="I1150" i="11"/>
  <c r="X930" i="11"/>
  <c r="N1150" i="11"/>
  <c r="E1150" i="11"/>
  <c r="BC1149" i="11"/>
  <c r="AW1149" i="11"/>
  <c r="AX1149" i="11" s="1"/>
  <c r="C1149" i="11"/>
  <c r="K1149" i="11"/>
  <c r="M1149" i="11"/>
  <c r="AE1149" i="11"/>
  <c r="BC1150" i="11" l="1"/>
  <c r="AE1150" i="11"/>
  <c r="M1150" i="11"/>
  <c r="K1150" i="11"/>
  <c r="C1150" i="11"/>
  <c r="AE950" i="11"/>
  <c r="AE930" i="11"/>
  <c r="AW1150" i="11"/>
  <c r="AX1150" i="11" s="1"/>
  <c r="AS1150" i="11"/>
  <c r="AS950" i="11"/>
  <c r="AS930" i="11"/>
  <c r="AZ1150" i="11"/>
  <c r="S1150" i="11"/>
  <c r="D1150" i="11"/>
  <c r="AY1150" i="11"/>
  <c r="BA1150" i="11" s="1"/>
  <c r="Y1150" i="11"/>
  <c r="T1150" i="11"/>
  <c r="P1150" i="11"/>
  <c r="Y950" i="11"/>
  <c r="Y930" i="11"/>
  <c r="R1151" i="11"/>
  <c r="N1151" i="11"/>
  <c r="L1151" i="11"/>
  <c r="I1151" i="11"/>
  <c r="G1151" i="11"/>
  <c r="AU1151" i="11" s="1"/>
  <c r="E1151" i="11"/>
  <c r="A1152" i="11"/>
  <c r="Q1151" i="11"/>
  <c r="H1151" i="11"/>
  <c r="O1151" i="11"/>
  <c r="F1151" i="11"/>
  <c r="B1151" i="11"/>
  <c r="BD1151" i="11" s="1"/>
  <c r="X931" i="11"/>
  <c r="X929" i="11"/>
  <c r="Y1151" i="11" l="1"/>
  <c r="T1151" i="11"/>
  <c r="P1151" i="11"/>
  <c r="AZ1151" i="11"/>
  <c r="D1151" i="11"/>
  <c r="Y951" i="11"/>
  <c r="Y931" i="11"/>
  <c r="Y929" i="11"/>
  <c r="S1151" i="11"/>
  <c r="Y949" i="11"/>
  <c r="BC1151" i="11"/>
  <c r="C1151" i="11"/>
  <c r="AE1151" i="11"/>
  <c r="M1151" i="11"/>
  <c r="AE949" i="11"/>
  <c r="K1151" i="11"/>
  <c r="AE929" i="11"/>
  <c r="AE951" i="11"/>
  <c r="AE931" i="11"/>
  <c r="AS949" i="11"/>
  <c r="AS1151" i="11"/>
  <c r="AS951" i="11"/>
  <c r="AS931" i="11"/>
  <c r="AS929" i="11"/>
  <c r="Q1152" i="11"/>
  <c r="O1152" i="11"/>
  <c r="H1152" i="11"/>
  <c r="F1152" i="11"/>
  <c r="B1152" i="11"/>
  <c r="BD1152" i="11" s="1"/>
  <c r="R1152" i="11"/>
  <c r="N1152" i="11"/>
  <c r="I1152" i="11"/>
  <c r="E1152" i="11"/>
  <c r="BC1152" i="11" s="1"/>
  <c r="A1153" i="11"/>
  <c r="L1152" i="11"/>
  <c r="X932" i="11"/>
  <c r="G1152" i="11"/>
  <c r="AU1152" i="11" s="1"/>
  <c r="AV1152" i="11" s="1"/>
  <c r="AV1151" i="11"/>
  <c r="AY1151" i="11" s="1"/>
  <c r="BA1151" i="11" s="1"/>
  <c r="V922" i="11"/>
  <c r="W922" i="11" s="1"/>
  <c r="U923" i="11" s="1"/>
  <c r="W923" i="11" s="1"/>
  <c r="U924" i="11" s="1"/>
  <c r="V924" i="11"/>
  <c r="AR1150" i="11"/>
  <c r="AR950" i="11"/>
  <c r="AR930" i="11"/>
  <c r="W924" i="11" l="1"/>
  <c r="U925" i="11" s="1"/>
  <c r="W925" i="11" s="1"/>
  <c r="U926" i="11" s="1"/>
  <c r="W926" i="11" s="1"/>
  <c r="U927" i="11" s="1"/>
  <c r="W927" i="11" s="1"/>
  <c r="U928" i="11" s="1"/>
  <c r="W928" i="11" s="1"/>
  <c r="U929" i="11" s="1"/>
  <c r="W929" i="11" s="1"/>
  <c r="U930" i="11" s="1"/>
  <c r="W930" i="11" s="1"/>
  <c r="U931" i="11" s="1"/>
  <c r="W931" i="11" s="1"/>
  <c r="U932" i="11" s="1"/>
  <c r="W932" i="11" s="1"/>
  <c r="U933" i="11" s="1"/>
  <c r="W933" i="11" s="1"/>
  <c r="U934" i="11" s="1"/>
  <c r="W934" i="11" s="1"/>
  <c r="U935" i="11" s="1"/>
  <c r="W935" i="11" s="1"/>
  <c r="U936" i="11" s="1"/>
  <c r="W936" i="11" s="1"/>
  <c r="U937" i="11" s="1"/>
  <c r="W937" i="11" s="1"/>
  <c r="U938" i="11" s="1"/>
  <c r="W938" i="11" s="1"/>
  <c r="U939" i="11" s="1"/>
  <c r="W939" i="11" s="1"/>
  <c r="U940" i="11" s="1"/>
  <c r="W940" i="11" s="1"/>
  <c r="U941" i="11" s="1"/>
  <c r="W941" i="11" s="1"/>
  <c r="U942" i="11" s="1"/>
  <c r="W942" i="11" s="1"/>
  <c r="U943" i="11" s="1"/>
  <c r="W943" i="11" s="1"/>
  <c r="U944" i="11" s="1"/>
  <c r="W944" i="11" s="1"/>
  <c r="U945" i="11" s="1"/>
  <c r="W945" i="11" s="1"/>
  <c r="U946" i="11" s="1"/>
  <c r="W946" i="11" s="1"/>
  <c r="U947" i="11" s="1"/>
  <c r="W947" i="11" s="1"/>
  <c r="U948" i="11" s="1"/>
  <c r="W948" i="11" s="1"/>
  <c r="U949" i="11" s="1"/>
  <c r="W949" i="11" s="1"/>
  <c r="U950" i="11" s="1"/>
  <c r="W950" i="11" s="1"/>
  <c r="U951" i="11" s="1"/>
  <c r="W951" i="11" s="1"/>
  <c r="U952" i="11" s="1"/>
  <c r="W952" i="11" s="1"/>
  <c r="U953" i="11" s="1"/>
  <c r="W953" i="11" s="1"/>
  <c r="U954" i="11" s="1"/>
  <c r="Q1153" i="11"/>
  <c r="O1153" i="11"/>
  <c r="H1153" i="11"/>
  <c r="F1153" i="11"/>
  <c r="B1153" i="11"/>
  <c r="BD1153" i="11" s="1"/>
  <c r="A1154" i="11"/>
  <c r="L1153" i="11"/>
  <c r="G1153" i="11"/>
  <c r="AU1153" i="11" s="1"/>
  <c r="AV1153" i="11" s="1"/>
  <c r="R1153" i="11"/>
  <c r="I1153" i="11"/>
  <c r="N1153" i="11"/>
  <c r="E1153" i="11"/>
  <c r="BC1153" i="11" s="1"/>
  <c r="X933" i="11"/>
  <c r="AW1152" i="11"/>
  <c r="M1152" i="11"/>
  <c r="K1152" i="11"/>
  <c r="C1152" i="11"/>
  <c r="AE952" i="11"/>
  <c r="AE932" i="11"/>
  <c r="AE1152" i="11"/>
  <c r="AS1152" i="11"/>
  <c r="AS952" i="11"/>
  <c r="AS932" i="11"/>
  <c r="AY1152" i="11"/>
  <c r="BA1152" i="11" s="1"/>
  <c r="Y1152" i="11"/>
  <c r="S1152" i="11"/>
  <c r="D1152" i="11"/>
  <c r="T1152" i="11"/>
  <c r="AZ1152" i="11"/>
  <c r="P1152" i="11"/>
  <c r="Y952" i="11"/>
  <c r="Y932" i="11"/>
  <c r="AR1151" i="11"/>
  <c r="AR951" i="11"/>
  <c r="AR931" i="11"/>
  <c r="AR929" i="11"/>
  <c r="AR949" i="11"/>
  <c r="AW1151" i="11"/>
  <c r="AX1151" i="11" s="1"/>
  <c r="AR1152" i="11" l="1"/>
  <c r="AR952" i="11"/>
  <c r="AR932" i="11"/>
  <c r="AX1152" i="11"/>
  <c r="AW1153" i="11"/>
  <c r="M1153" i="11"/>
  <c r="K1153" i="11"/>
  <c r="AE1153" i="11"/>
  <c r="C1153" i="11"/>
  <c r="AE953" i="11"/>
  <c r="AE933" i="11"/>
  <c r="Q1154" i="11"/>
  <c r="O1154" i="11"/>
  <c r="H1154" i="11"/>
  <c r="F1154" i="11"/>
  <c r="B1154" i="11"/>
  <c r="BD1154" i="11" s="1"/>
  <c r="R1154" i="11"/>
  <c r="N1154" i="11"/>
  <c r="I1154" i="11"/>
  <c r="E1154" i="11"/>
  <c r="BC1154" i="11" s="1"/>
  <c r="G1154" i="11"/>
  <c r="AU1154" i="11" s="1"/>
  <c r="AV1154" i="11" s="1"/>
  <c r="A1155" i="11"/>
  <c r="L1154" i="11"/>
  <c r="AS1153" i="11"/>
  <c r="AS953" i="11"/>
  <c r="AS933" i="11"/>
  <c r="AY1153" i="11"/>
  <c r="BA1153" i="11" s="1"/>
  <c r="Y1153" i="11"/>
  <c r="S1153" i="11"/>
  <c r="D1153" i="11"/>
  <c r="AZ1153" i="11"/>
  <c r="T1153" i="11"/>
  <c r="P1153" i="11"/>
  <c r="Y933" i="11"/>
  <c r="Y953" i="11"/>
  <c r="Q1155" i="11" l="1"/>
  <c r="O1155" i="11"/>
  <c r="H1155" i="11"/>
  <c r="F1155" i="11"/>
  <c r="B1155" i="11"/>
  <c r="BD1155" i="11" s="1"/>
  <c r="A1156" i="11"/>
  <c r="L1155" i="11"/>
  <c r="G1155" i="11"/>
  <c r="AU1155" i="11" s="1"/>
  <c r="AV1155" i="11" s="1"/>
  <c r="N1155" i="11"/>
  <c r="E1155" i="11"/>
  <c r="BC1155" i="11" s="1"/>
  <c r="R1155" i="11"/>
  <c r="I1155" i="11"/>
  <c r="AS1154" i="11"/>
  <c r="AS954" i="11"/>
  <c r="AY1154" i="11"/>
  <c r="BA1154" i="11" s="1"/>
  <c r="Y1154" i="11"/>
  <c r="S1154" i="11"/>
  <c r="D1154" i="11"/>
  <c r="AZ1154" i="11"/>
  <c r="P1154" i="11"/>
  <c r="Y954" i="11"/>
  <c r="T1154" i="11"/>
  <c r="AR1153" i="11"/>
  <c r="AR933" i="11"/>
  <c r="AR953" i="11"/>
  <c r="AW1154" i="11"/>
  <c r="M1154" i="11"/>
  <c r="K1154" i="11"/>
  <c r="AE1154" i="11"/>
  <c r="C1154" i="11"/>
  <c r="AE954" i="11"/>
  <c r="AX1153" i="11"/>
  <c r="AX1154" i="11" l="1"/>
  <c r="AW1155" i="11"/>
  <c r="M1155" i="11"/>
  <c r="K1155" i="11"/>
  <c r="AE1155" i="11"/>
  <c r="C1155" i="11"/>
  <c r="AE955" i="11"/>
  <c r="Q1156" i="11"/>
  <c r="O1156" i="11"/>
  <c r="H1156" i="11"/>
  <c r="F1156" i="11"/>
  <c r="B1156" i="11"/>
  <c r="BD1156" i="11" s="1"/>
  <c r="R1156" i="11"/>
  <c r="N1156" i="11"/>
  <c r="I1156" i="11"/>
  <c r="E1156" i="11"/>
  <c r="BC1156" i="11" s="1"/>
  <c r="A1157" i="11"/>
  <c r="L1156" i="11"/>
  <c r="G1156" i="11"/>
  <c r="AU1156" i="11" s="1"/>
  <c r="AV1156" i="11" s="1"/>
  <c r="AR1154" i="11"/>
  <c r="AR954" i="11"/>
  <c r="AS955" i="11"/>
  <c r="AS1155" i="11"/>
  <c r="AY1155" i="11"/>
  <c r="BA1155" i="11" s="1"/>
  <c r="Y1155" i="11"/>
  <c r="S1155" i="11"/>
  <c r="D1155" i="11"/>
  <c r="AZ1155" i="11"/>
  <c r="T1155" i="11"/>
  <c r="P1155" i="11"/>
  <c r="Y955" i="11"/>
  <c r="AS1156" i="11" l="1"/>
  <c r="AS956" i="11"/>
  <c r="AY1156" i="11"/>
  <c r="BA1156" i="11" s="1"/>
  <c r="Y1156" i="11"/>
  <c r="S1156" i="11"/>
  <c r="D1156" i="11"/>
  <c r="T1156" i="11"/>
  <c r="Y956" i="11"/>
  <c r="AZ1156" i="11"/>
  <c r="P1156" i="11"/>
  <c r="AX1155" i="11"/>
  <c r="AR1155" i="11"/>
  <c r="AR955" i="11"/>
  <c r="Q1157" i="11"/>
  <c r="O1157" i="11"/>
  <c r="H1157" i="11"/>
  <c r="F1157" i="11"/>
  <c r="B1157" i="11"/>
  <c r="BD1157" i="11" s="1"/>
  <c r="A1158" i="11"/>
  <c r="L1157" i="11"/>
  <c r="G1157" i="11"/>
  <c r="AU1157" i="11" s="1"/>
  <c r="AV1157" i="11" s="1"/>
  <c r="R1157" i="11"/>
  <c r="I1157" i="11"/>
  <c r="N1157" i="11"/>
  <c r="E1157" i="11"/>
  <c r="BC1157" i="11" s="1"/>
  <c r="AW1156" i="11"/>
  <c r="M1156" i="11"/>
  <c r="K1156" i="11"/>
  <c r="C1156" i="11"/>
  <c r="AE1156" i="11"/>
  <c r="AE956" i="11"/>
  <c r="AX1156" i="11" l="1"/>
  <c r="AS1157" i="11"/>
  <c r="AS957" i="11"/>
  <c r="AY1157" i="11"/>
  <c r="BA1157" i="11" s="1"/>
  <c r="Y1157" i="11"/>
  <c r="S1157" i="11"/>
  <c r="D1157" i="11"/>
  <c r="AZ1157" i="11"/>
  <c r="T1157" i="11"/>
  <c r="P1157" i="11"/>
  <c r="Y957" i="11"/>
  <c r="AW1157" i="11"/>
  <c r="AX1157" i="11" s="1"/>
  <c r="M1157" i="11"/>
  <c r="K1157" i="11"/>
  <c r="AE1157" i="11"/>
  <c r="C1157" i="11"/>
  <c r="AE957" i="11"/>
  <c r="Q1158" i="11"/>
  <c r="O1158" i="11"/>
  <c r="H1158" i="11"/>
  <c r="F1158" i="11"/>
  <c r="B1158" i="11"/>
  <c r="BD1158" i="11" s="1"/>
  <c r="R1158" i="11"/>
  <c r="N1158" i="11"/>
  <c r="I1158" i="11"/>
  <c r="E1158" i="11"/>
  <c r="BC1158" i="11" s="1"/>
  <c r="G1158" i="11"/>
  <c r="AU1158" i="11" s="1"/>
  <c r="AV1158" i="11" s="1"/>
  <c r="A1159" i="11"/>
  <c r="L1158" i="11"/>
  <c r="AR1156" i="11"/>
  <c r="AR956" i="11"/>
  <c r="AR1157" i="11" l="1"/>
  <c r="AR957" i="11"/>
  <c r="Q1159" i="11"/>
  <c r="O1159" i="11"/>
  <c r="H1159" i="11"/>
  <c r="AS1159" i="11" s="1"/>
  <c r="AR1159" i="11" s="1"/>
  <c r="F1159" i="11"/>
  <c r="B1159" i="11"/>
  <c r="BD1159" i="11" s="1"/>
  <c r="A1160" i="11"/>
  <c r="L1159" i="11"/>
  <c r="V1134" i="11" s="1"/>
  <c r="G1159" i="11"/>
  <c r="AU1159" i="11" s="1"/>
  <c r="AV1159" i="11" s="1"/>
  <c r="N1159" i="11"/>
  <c r="E1159" i="11"/>
  <c r="BC1159" i="11" s="1"/>
  <c r="R1159" i="11"/>
  <c r="I1159" i="11"/>
  <c r="AS1158" i="11"/>
  <c r="AS958" i="11"/>
  <c r="AY1158" i="11"/>
  <c r="BA1158" i="11" s="1"/>
  <c r="Y1158" i="11"/>
  <c r="S1158" i="11"/>
  <c r="D1158" i="11"/>
  <c r="AZ1158" i="11"/>
  <c r="P1158" i="11"/>
  <c r="T1158" i="11"/>
  <c r="Y958" i="11"/>
  <c r="V954" i="11"/>
  <c r="W954" i="11" s="1"/>
  <c r="U955" i="11" s="1"/>
  <c r="V1150" i="11"/>
  <c r="AW1158" i="11"/>
  <c r="AX1158" i="11" s="1"/>
  <c r="M1158" i="11"/>
  <c r="K1158" i="11"/>
  <c r="AE1158" i="11"/>
  <c r="AE958" i="11"/>
  <c r="C1158" i="11"/>
  <c r="AW1159" i="11" l="1"/>
  <c r="AX1159" i="11" s="1"/>
  <c r="M1159" i="11"/>
  <c r="K1159" i="11"/>
  <c r="AE1159" i="11"/>
  <c r="C1159" i="11"/>
  <c r="Q1160" i="11"/>
  <c r="O1160" i="11"/>
  <c r="H1160" i="11"/>
  <c r="F1160" i="11"/>
  <c r="B1160" i="11"/>
  <c r="BD1160" i="11" s="1"/>
  <c r="R1160" i="11"/>
  <c r="N1160" i="11"/>
  <c r="I1160" i="11"/>
  <c r="E1160" i="11"/>
  <c r="BC1160" i="11" s="1"/>
  <c r="A1161" i="11"/>
  <c r="L1160" i="11"/>
  <c r="G1160" i="11"/>
  <c r="AU1160" i="11" s="1"/>
  <c r="AV1160" i="11" s="1"/>
  <c r="AR1158" i="11"/>
  <c r="AR958" i="11"/>
  <c r="AY1159" i="11"/>
  <c r="BA1159" i="11" s="1"/>
  <c r="Y1159" i="11"/>
  <c r="S1159" i="11"/>
  <c r="D1159" i="11"/>
  <c r="AZ1159" i="11"/>
  <c r="T1159" i="11"/>
  <c r="P1159" i="11"/>
  <c r="Q1161" i="11" l="1"/>
  <c r="O1161" i="11"/>
  <c r="H1161" i="11"/>
  <c r="F1161" i="11"/>
  <c r="B1161" i="11"/>
  <c r="BD1161" i="11" s="1"/>
  <c r="A1162" i="11"/>
  <c r="L1161" i="11"/>
  <c r="G1161" i="11"/>
  <c r="AU1161" i="11" s="1"/>
  <c r="AV1161" i="11" s="1"/>
  <c r="R1161" i="11"/>
  <c r="I1161" i="11"/>
  <c r="N1161" i="11"/>
  <c r="E1161" i="11"/>
  <c r="BC1161" i="11" s="1"/>
  <c r="AW1160" i="11"/>
  <c r="AX1160" i="11" s="1"/>
  <c r="M1160" i="11"/>
  <c r="K1160" i="11"/>
  <c r="C1160" i="11"/>
  <c r="AE960" i="11"/>
  <c r="AE1160" i="11"/>
  <c r="AS1160" i="11"/>
  <c r="AS960" i="11"/>
  <c r="AY1160" i="11"/>
  <c r="BA1160" i="11" s="1"/>
  <c r="Y1160" i="11"/>
  <c r="S1160" i="11"/>
  <c r="D1160" i="11"/>
  <c r="T1160" i="11"/>
  <c r="AZ1160" i="11"/>
  <c r="P1160" i="11"/>
  <c r="Y960" i="11"/>
  <c r="AR1160" i="11" l="1"/>
  <c r="AR960" i="11"/>
  <c r="AW1161" i="11"/>
  <c r="AX1161" i="11" s="1"/>
  <c r="M1161" i="11"/>
  <c r="K1161" i="11"/>
  <c r="AE1161" i="11"/>
  <c r="C1161" i="11"/>
  <c r="AE959" i="11"/>
  <c r="AE961" i="11"/>
  <c r="Q1162" i="11"/>
  <c r="O1162" i="11"/>
  <c r="H1162" i="11"/>
  <c r="F1162" i="11"/>
  <c r="B1162" i="11"/>
  <c r="BD1162" i="11" s="1"/>
  <c r="R1162" i="11"/>
  <c r="N1162" i="11"/>
  <c r="I1162" i="11"/>
  <c r="E1162" i="11"/>
  <c r="BC1162" i="11" s="1"/>
  <c r="G1162" i="11"/>
  <c r="AU1162" i="11" s="1"/>
  <c r="AV1162" i="11" s="1"/>
  <c r="A1163" i="11"/>
  <c r="L1162" i="11"/>
  <c r="AS1161" i="11"/>
  <c r="AS961" i="11"/>
  <c r="AS959" i="11"/>
  <c r="AY1161" i="11"/>
  <c r="BA1161" i="11" s="1"/>
  <c r="Y1161" i="11"/>
  <c r="S1161" i="11"/>
  <c r="D1161" i="11"/>
  <c r="AZ1161" i="11"/>
  <c r="T1161" i="11"/>
  <c r="P1161" i="11"/>
  <c r="Y961" i="11"/>
  <c r="Y959" i="11"/>
  <c r="AW1162" i="11" l="1"/>
  <c r="AX1162" i="11" s="1"/>
  <c r="M1162" i="11"/>
  <c r="K1162" i="11"/>
  <c r="AE1162" i="11"/>
  <c r="C1162" i="11"/>
  <c r="AE962" i="11"/>
  <c r="AR1161" i="11"/>
  <c r="AR961" i="11"/>
  <c r="AR959" i="11"/>
  <c r="Q1163" i="11"/>
  <c r="O1163" i="11"/>
  <c r="H1163" i="11"/>
  <c r="F1163" i="11"/>
  <c r="B1163" i="11"/>
  <c r="BD1163" i="11" s="1"/>
  <c r="A1164" i="11"/>
  <c r="L1163" i="11"/>
  <c r="G1163" i="11"/>
  <c r="AU1163" i="11" s="1"/>
  <c r="AV1163" i="11" s="1"/>
  <c r="N1163" i="11"/>
  <c r="E1163" i="11"/>
  <c r="BC1163" i="11" s="1"/>
  <c r="R1163" i="11"/>
  <c r="I1163" i="11"/>
  <c r="AS1162" i="11"/>
  <c r="AS962" i="11"/>
  <c r="AY1162" i="11"/>
  <c r="BA1162" i="11" s="1"/>
  <c r="Y1162" i="11"/>
  <c r="S1162" i="11"/>
  <c r="D1162" i="11"/>
  <c r="AZ1162" i="11"/>
  <c r="P1162" i="11"/>
  <c r="Y962" i="11"/>
  <c r="T1162" i="11"/>
  <c r="AW1163" i="11" l="1"/>
  <c r="AX1163" i="11" s="1"/>
  <c r="M1163" i="11"/>
  <c r="K1163" i="11"/>
  <c r="AE1163" i="11"/>
  <c r="C1163" i="11"/>
  <c r="AE963" i="11"/>
  <c r="A1165" i="11"/>
  <c r="Q1164" i="11"/>
  <c r="O1164" i="11"/>
  <c r="H1164" i="11"/>
  <c r="F1164" i="11"/>
  <c r="B1164" i="11"/>
  <c r="BD1164" i="11" s="1"/>
  <c r="R1164" i="11"/>
  <c r="N1164" i="11"/>
  <c r="I1164" i="11"/>
  <c r="E1164" i="11"/>
  <c r="BC1164" i="11" s="1"/>
  <c r="L1164" i="11"/>
  <c r="G1164" i="11"/>
  <c r="AU1164" i="11" s="1"/>
  <c r="AR1162" i="11"/>
  <c r="AR962" i="11"/>
  <c r="AS1163" i="11"/>
  <c r="AS963" i="11"/>
  <c r="AY1163" i="11"/>
  <c r="BA1163" i="11" s="1"/>
  <c r="Y1163" i="11"/>
  <c r="S1163" i="11"/>
  <c r="D1163" i="11"/>
  <c r="AZ1163" i="11"/>
  <c r="T1163" i="11"/>
  <c r="P1163" i="11"/>
  <c r="Y963" i="11"/>
  <c r="AV1164" i="11" l="1"/>
  <c r="AR1163" i="11"/>
  <c r="AR963" i="11"/>
  <c r="AS1164" i="11"/>
  <c r="AS964" i="11"/>
  <c r="AZ1164" i="11"/>
  <c r="S1164" i="11"/>
  <c r="D1164" i="11"/>
  <c r="T1164" i="11"/>
  <c r="Y964" i="11"/>
  <c r="AY1164" i="11"/>
  <c r="BA1164" i="11" s="1"/>
  <c r="Y1164" i="11"/>
  <c r="P1164" i="11"/>
  <c r="AE1164" i="11"/>
  <c r="M1164" i="11"/>
  <c r="K1164" i="11"/>
  <c r="AW1164" i="11"/>
  <c r="AX1164" i="11" s="1"/>
  <c r="C1164" i="11"/>
  <c r="AE964" i="11"/>
  <c r="R1165" i="11"/>
  <c r="N1165" i="11"/>
  <c r="L1165" i="11"/>
  <c r="I1165" i="11"/>
  <c r="G1165" i="11"/>
  <c r="AU1165" i="11" s="1"/>
  <c r="E1165" i="11"/>
  <c r="O1165" i="11"/>
  <c r="F1165" i="11"/>
  <c r="B1165" i="11"/>
  <c r="BD1165" i="11" s="1"/>
  <c r="Q1165" i="11"/>
  <c r="H1165" i="11"/>
  <c r="A1166" i="11"/>
  <c r="AV1165" i="11" l="1"/>
  <c r="AS1165" i="11"/>
  <c r="AS965" i="11"/>
  <c r="A1167" i="11"/>
  <c r="Q1166" i="11"/>
  <c r="O1166" i="11"/>
  <c r="H1166" i="11"/>
  <c r="F1166" i="11"/>
  <c r="B1166" i="11"/>
  <c r="BD1166" i="11" s="1"/>
  <c r="L1166" i="11"/>
  <c r="G1166" i="11"/>
  <c r="AU1166" i="11" s="1"/>
  <c r="N1166" i="11"/>
  <c r="E1166" i="11"/>
  <c r="BC1166" i="11" s="1"/>
  <c r="R1166" i="11"/>
  <c r="I1166" i="11"/>
  <c r="AY1165" i="11"/>
  <c r="BA1165" i="11" s="1"/>
  <c r="Y1165" i="11"/>
  <c r="T1165" i="11"/>
  <c r="P1165" i="11"/>
  <c r="S1165" i="11"/>
  <c r="AZ1165" i="11"/>
  <c r="Y965" i="11"/>
  <c r="D1165" i="11"/>
  <c r="BC1165" i="11"/>
  <c r="AW1165" i="11"/>
  <c r="AX1165" i="11" s="1"/>
  <c r="C1165" i="11"/>
  <c r="K1165" i="11"/>
  <c r="AE1165" i="11"/>
  <c r="M1165" i="11"/>
  <c r="AE965" i="11"/>
  <c r="AR1164" i="11"/>
  <c r="AR964" i="11"/>
  <c r="V956" i="11" l="1"/>
  <c r="A1168" i="11"/>
  <c r="R1167" i="11"/>
  <c r="N1167" i="11"/>
  <c r="L1167" i="11"/>
  <c r="I1167" i="11"/>
  <c r="G1167" i="11"/>
  <c r="AU1167" i="11" s="1"/>
  <c r="E1167" i="11"/>
  <c r="Q1167" i="11"/>
  <c r="H1167" i="11"/>
  <c r="B1167" i="11"/>
  <c r="BD1167" i="11" s="1"/>
  <c r="O1167" i="11"/>
  <c r="F1167" i="11"/>
  <c r="AR1165" i="11"/>
  <c r="AR965" i="11"/>
  <c r="AE1166" i="11"/>
  <c r="M1166" i="11"/>
  <c r="K1166" i="11"/>
  <c r="C1166" i="11"/>
  <c r="AE966" i="11"/>
  <c r="AV1166" i="11"/>
  <c r="AW1166" i="11" s="1"/>
  <c r="AX1166" i="11" s="1"/>
  <c r="AS1166" i="11"/>
  <c r="AS966" i="11"/>
  <c r="AZ1166" i="11"/>
  <c r="S1166" i="11"/>
  <c r="D1166" i="11"/>
  <c r="AY1166" i="11"/>
  <c r="BA1166" i="11" s="1"/>
  <c r="Y1166" i="11"/>
  <c r="T1166" i="11"/>
  <c r="P1166" i="11"/>
  <c r="Y966" i="11"/>
  <c r="V955" i="11"/>
  <c r="W955" i="11" s="1"/>
  <c r="U956" i="11" s="1"/>
  <c r="W956" i="11" s="1"/>
  <c r="U957" i="11" s="1"/>
  <c r="AR966" i="11" l="1"/>
  <c r="AR1166" i="11"/>
  <c r="AZ1167" i="11"/>
  <c r="T1167" i="11"/>
  <c r="P1167" i="11"/>
  <c r="D1167" i="11"/>
  <c r="S1167" i="11"/>
  <c r="Y967" i="11"/>
  <c r="Y1167" i="11"/>
  <c r="AV1167" i="11"/>
  <c r="AY1167" i="11" s="1"/>
  <c r="BA1167" i="11" s="1"/>
  <c r="V957" i="11"/>
  <c r="W957" i="11" s="1"/>
  <c r="U958" i="11" s="1"/>
  <c r="W958" i="11" s="1"/>
  <c r="U959" i="11" s="1"/>
  <c r="AS1167" i="11"/>
  <c r="AS967" i="11"/>
  <c r="BC1167" i="11"/>
  <c r="AE1167" i="11"/>
  <c r="C1167" i="11"/>
  <c r="M1167" i="11"/>
  <c r="K1167" i="11"/>
  <c r="AE967" i="11"/>
  <c r="A1169" i="11"/>
  <c r="R1168" i="11"/>
  <c r="N1168" i="11"/>
  <c r="L1168" i="11"/>
  <c r="V961" i="11" s="1"/>
  <c r="I1168" i="11"/>
  <c r="G1168" i="11"/>
  <c r="AU1168" i="11" s="1"/>
  <c r="E1168" i="11"/>
  <c r="O1168" i="11"/>
  <c r="F1168" i="11"/>
  <c r="B1168" i="11"/>
  <c r="BD1168" i="11" s="1"/>
  <c r="Q1168" i="11"/>
  <c r="H1168" i="11"/>
  <c r="V959" i="11"/>
  <c r="AW1167" i="11" l="1"/>
  <c r="AX1167" i="11" s="1"/>
  <c r="W959" i="11"/>
  <c r="U960" i="11" s="1"/>
  <c r="AZ1168" i="11"/>
  <c r="T1168" i="11"/>
  <c r="P1168" i="11"/>
  <c r="Y1168" i="11"/>
  <c r="S1168" i="11"/>
  <c r="Y968" i="11"/>
  <c r="D1168" i="11"/>
  <c r="BC1168" i="11"/>
  <c r="AE1168" i="11"/>
  <c r="C1168" i="11"/>
  <c r="K1168" i="11"/>
  <c r="M1168" i="11"/>
  <c r="AE968" i="11"/>
  <c r="A1170" i="11"/>
  <c r="R1169" i="11"/>
  <c r="N1169" i="11"/>
  <c r="L1169" i="11"/>
  <c r="I1169" i="11"/>
  <c r="G1169" i="11"/>
  <c r="AU1169" i="11" s="1"/>
  <c r="E1169" i="11"/>
  <c r="Q1169" i="11"/>
  <c r="H1169" i="11"/>
  <c r="AS1169" i="11" s="1"/>
  <c r="AR1169" i="11" s="1"/>
  <c r="O1169" i="11"/>
  <c r="F1169" i="11"/>
  <c r="B1169" i="11"/>
  <c r="BD1169" i="11" s="1"/>
  <c r="AS1168" i="11"/>
  <c r="AS968" i="11"/>
  <c r="AV1168" i="11"/>
  <c r="AY1168" i="11" s="1"/>
  <c r="BA1168" i="11" s="1"/>
  <c r="AR1167" i="11"/>
  <c r="AR967" i="11"/>
  <c r="V960" i="11"/>
  <c r="W960" i="11" l="1"/>
  <c r="U961" i="11" s="1"/>
  <c r="W961" i="11" s="1"/>
  <c r="U962" i="11" s="1"/>
  <c r="W962" i="11" s="1"/>
  <c r="U963" i="11" s="1"/>
  <c r="W963" i="11" s="1"/>
  <c r="U964" i="11" s="1"/>
  <c r="W964" i="11" s="1"/>
  <c r="U965" i="11" s="1"/>
  <c r="W965" i="11" s="1"/>
  <c r="U966" i="11" s="1"/>
  <c r="W966" i="11" s="1"/>
  <c r="U967" i="11" s="1"/>
  <c r="W967" i="11" s="1"/>
  <c r="U968" i="11" s="1"/>
  <c r="W968" i="11" s="1"/>
  <c r="U969" i="11" s="1"/>
  <c r="W969" i="11" s="1"/>
  <c r="U970" i="11" s="1"/>
  <c r="W970" i="11" s="1"/>
  <c r="U971" i="11" s="1"/>
  <c r="AV1169" i="11"/>
  <c r="AY1169" i="11" s="1"/>
  <c r="BA1169" i="11" s="1"/>
  <c r="AZ1169" i="11"/>
  <c r="T1169" i="11"/>
  <c r="P1169" i="11"/>
  <c r="D1169" i="11"/>
  <c r="Y1169" i="11"/>
  <c r="S1169" i="11"/>
  <c r="AW1168" i="11"/>
  <c r="AX1168" i="11" s="1"/>
  <c r="AR1168" i="11"/>
  <c r="AR968" i="11"/>
  <c r="BC1169" i="11"/>
  <c r="AE1169" i="11"/>
  <c r="C1169" i="11"/>
  <c r="AW1169" i="11"/>
  <c r="M1169" i="11"/>
  <c r="K1169" i="11"/>
  <c r="A1171" i="11"/>
  <c r="R1170" i="11"/>
  <c r="N1170" i="11"/>
  <c r="L1170" i="11"/>
  <c r="I1170" i="11"/>
  <c r="G1170" i="11"/>
  <c r="AU1170" i="11" s="1"/>
  <c r="AV1170" i="11" s="1"/>
  <c r="E1170" i="11"/>
  <c r="O1170" i="11"/>
  <c r="F1170" i="11"/>
  <c r="B1170" i="11"/>
  <c r="BD1170" i="11" s="1"/>
  <c r="Q1170" i="11"/>
  <c r="H1170" i="11"/>
  <c r="AX1169" i="11" l="1"/>
  <c r="AZ1170" i="11"/>
  <c r="T1170" i="11"/>
  <c r="P1170" i="11"/>
  <c r="AY1170" i="11"/>
  <c r="BA1170" i="11" s="1"/>
  <c r="Y1170" i="11"/>
  <c r="S1170" i="11"/>
  <c r="D1170" i="11"/>
  <c r="Y970" i="11"/>
  <c r="BC1170" i="11"/>
  <c r="AE1170" i="11"/>
  <c r="C1170" i="11"/>
  <c r="K1170" i="11"/>
  <c r="AW1170" i="11"/>
  <c r="M1170" i="11"/>
  <c r="AE970" i="11"/>
  <c r="R1171" i="11"/>
  <c r="N1171" i="11"/>
  <c r="L1171" i="11"/>
  <c r="I1171" i="11"/>
  <c r="G1171" i="11"/>
  <c r="AU1171" i="11" s="1"/>
  <c r="E1171" i="11"/>
  <c r="A1172" i="11"/>
  <c r="Q1171" i="11"/>
  <c r="H1171" i="11"/>
  <c r="B1171" i="11"/>
  <c r="BD1171" i="11" s="1"/>
  <c r="O1171" i="11"/>
  <c r="F1171" i="11"/>
  <c r="AS1170" i="11"/>
  <c r="AS970" i="11"/>
  <c r="V1165" i="11"/>
  <c r="V1164" i="11"/>
  <c r="AX1170" i="11" l="1"/>
  <c r="Y1171" i="11"/>
  <c r="T1171" i="11"/>
  <c r="P1171" i="11"/>
  <c r="AZ1171" i="11"/>
  <c r="D1171" i="11"/>
  <c r="S1171" i="11"/>
  <c r="Y971" i="11"/>
  <c r="Y969" i="11"/>
  <c r="BC1171" i="11"/>
  <c r="C1171" i="11"/>
  <c r="AE1171" i="11"/>
  <c r="M1171" i="11"/>
  <c r="K1171" i="11"/>
  <c r="AE971" i="11"/>
  <c r="AE969" i="11"/>
  <c r="AR970" i="11"/>
  <c r="AR1170" i="11"/>
  <c r="AS1171" i="11"/>
  <c r="AS971" i="11"/>
  <c r="AS969" i="11"/>
  <c r="A1173" i="11"/>
  <c r="Q1172" i="11"/>
  <c r="O1172" i="11"/>
  <c r="H1172" i="11"/>
  <c r="F1172" i="11"/>
  <c r="B1172" i="11"/>
  <c r="BD1172" i="11" s="1"/>
  <c r="R1172" i="11"/>
  <c r="N1172" i="11"/>
  <c r="I1172" i="11"/>
  <c r="E1172" i="11"/>
  <c r="BC1172" i="11" s="1"/>
  <c r="G1172" i="11"/>
  <c r="AU1172" i="11" s="1"/>
  <c r="AV1172" i="11" s="1"/>
  <c r="L1172" i="11"/>
  <c r="V971" i="11" s="1"/>
  <c r="W971" i="11" s="1"/>
  <c r="U972" i="11" s="1"/>
  <c r="W972" i="11" s="1"/>
  <c r="U973" i="11" s="1"/>
  <c r="W973" i="11" s="1"/>
  <c r="U974" i="11" s="1"/>
  <c r="W974" i="11" s="1"/>
  <c r="U975" i="11" s="1"/>
  <c r="W975" i="11" s="1"/>
  <c r="U976" i="11" s="1"/>
  <c r="W976" i="11" s="1"/>
  <c r="U977" i="11" s="1"/>
  <c r="W977" i="11" s="1"/>
  <c r="U978" i="11" s="1"/>
  <c r="W978" i="11" s="1"/>
  <c r="U979" i="11" s="1"/>
  <c r="W979" i="11" s="1"/>
  <c r="U980" i="11" s="1"/>
  <c r="W980" i="11" s="1"/>
  <c r="U981" i="11" s="1"/>
  <c r="W981" i="11" s="1"/>
  <c r="U982" i="11" s="1"/>
  <c r="W982" i="11" s="1"/>
  <c r="U983" i="11" s="1"/>
  <c r="W983" i="11" s="1"/>
  <c r="U984" i="11" s="1"/>
  <c r="W984" i="11" s="1"/>
  <c r="U985" i="11" s="1"/>
  <c r="W985" i="11" s="1"/>
  <c r="U986" i="11" s="1"/>
  <c r="W986" i="11" s="1"/>
  <c r="U987" i="11" s="1"/>
  <c r="W987" i="11" s="1"/>
  <c r="U988" i="11" s="1"/>
  <c r="W988" i="11" s="1"/>
  <c r="U989" i="11" s="1"/>
  <c r="W989" i="11" s="1"/>
  <c r="U990" i="11" s="1"/>
  <c r="W990" i="11" s="1"/>
  <c r="U991" i="11" s="1"/>
  <c r="W991" i="11" s="1"/>
  <c r="U992" i="11" s="1"/>
  <c r="W992" i="11" s="1"/>
  <c r="U993" i="11" s="1"/>
  <c r="W993" i="11" s="1"/>
  <c r="U994" i="11" s="1"/>
  <c r="W994" i="11" s="1"/>
  <c r="U995" i="11" s="1"/>
  <c r="W995" i="11" s="1"/>
  <c r="U996" i="11" s="1"/>
  <c r="W996" i="11" s="1"/>
  <c r="U997" i="11" s="1"/>
  <c r="W997" i="11" s="1"/>
  <c r="U998" i="11" s="1"/>
  <c r="W998" i="11" s="1"/>
  <c r="U999" i="11" s="1"/>
  <c r="W999" i="11" s="1"/>
  <c r="U1000" i="11" s="1"/>
  <c r="W1000" i="11" s="1"/>
  <c r="U1001" i="11" s="1"/>
  <c r="W1001" i="11" s="1"/>
  <c r="U1002" i="11" s="1"/>
  <c r="W1002" i="11" s="1"/>
  <c r="U1003" i="11" s="1"/>
  <c r="W1003" i="11" s="1"/>
  <c r="U1004" i="11" s="1"/>
  <c r="W1004" i="11" s="1"/>
  <c r="U1005" i="11" s="1"/>
  <c r="W1005" i="11" s="1"/>
  <c r="U1006" i="11" s="1"/>
  <c r="W1006" i="11" s="1"/>
  <c r="U1007" i="11" s="1"/>
  <c r="W1007" i="11" s="1"/>
  <c r="U1008" i="11" s="1"/>
  <c r="W1008" i="11" s="1"/>
  <c r="U1009" i="11" s="1"/>
  <c r="W1009" i="11" s="1"/>
  <c r="U1010" i="11" s="1"/>
  <c r="W1010" i="11" s="1"/>
  <c r="U1011" i="11" s="1"/>
  <c r="W1011" i="11" s="1"/>
  <c r="U1012" i="11" s="1"/>
  <c r="W1012" i="11" s="1"/>
  <c r="U1013" i="11" s="1"/>
  <c r="W1013" i="11" s="1"/>
  <c r="U1014" i="11" s="1"/>
  <c r="W1014" i="11" s="1"/>
  <c r="U1015" i="11" s="1"/>
  <c r="W1015" i="11" s="1"/>
  <c r="U1016" i="11" s="1"/>
  <c r="W1016" i="11" s="1"/>
  <c r="U1017" i="11" s="1"/>
  <c r="W1017" i="11" s="1"/>
  <c r="U1018" i="11" s="1"/>
  <c r="W1018" i="11" s="1"/>
  <c r="U1019" i="11" s="1"/>
  <c r="W1019" i="11" s="1"/>
  <c r="U1020" i="11" s="1"/>
  <c r="W1020" i="11" s="1"/>
  <c r="U1021" i="11" s="1"/>
  <c r="W1021" i="11" s="1"/>
  <c r="U1022" i="11" s="1"/>
  <c r="W1022" i="11" s="1"/>
  <c r="U1023" i="11" s="1"/>
  <c r="W1023" i="11" s="1"/>
  <c r="U1024" i="11" s="1"/>
  <c r="W1024" i="11" s="1"/>
  <c r="U1025" i="11" s="1"/>
  <c r="W1025" i="11" s="1"/>
  <c r="U1026" i="11" s="1"/>
  <c r="W1026" i="11" s="1"/>
  <c r="U1027" i="11" s="1"/>
  <c r="W1027" i="11" s="1"/>
  <c r="U1028" i="11" s="1"/>
  <c r="W1028" i="11" s="1"/>
  <c r="U1029" i="11" s="1"/>
  <c r="W1029" i="11" s="1"/>
  <c r="U1030" i="11" s="1"/>
  <c r="W1030" i="11" s="1"/>
  <c r="U1031" i="11" s="1"/>
  <c r="W1031" i="11" s="1"/>
  <c r="U1032" i="11" s="1"/>
  <c r="W1032" i="11" s="1"/>
  <c r="U1033" i="11" s="1"/>
  <c r="W1033" i="11" s="1"/>
  <c r="U1034" i="11" s="1"/>
  <c r="W1034" i="11" s="1"/>
  <c r="U1035" i="11" s="1"/>
  <c r="W1035" i="11" s="1"/>
  <c r="U1036" i="11" s="1"/>
  <c r="W1036" i="11" s="1"/>
  <c r="U1037" i="11" s="1"/>
  <c r="W1037" i="11" s="1"/>
  <c r="U1038" i="11" s="1"/>
  <c r="W1038" i="11" s="1"/>
  <c r="U1039" i="11" s="1"/>
  <c r="W1039" i="11" s="1"/>
  <c r="U1040" i="11" s="1"/>
  <c r="W1040" i="11" s="1"/>
  <c r="U1041" i="11" s="1"/>
  <c r="W1041" i="11" s="1"/>
  <c r="U1042" i="11" s="1"/>
  <c r="W1042" i="11" s="1"/>
  <c r="U1043" i="11" s="1"/>
  <c r="W1043" i="11" s="1"/>
  <c r="U1044" i="11" s="1"/>
  <c r="W1044" i="11" s="1"/>
  <c r="U1045" i="11" s="1"/>
  <c r="W1045" i="11" s="1"/>
  <c r="U1046" i="11" s="1"/>
  <c r="W1046" i="11" s="1"/>
  <c r="U1047" i="11" s="1"/>
  <c r="W1047" i="11" s="1"/>
  <c r="U1048" i="11" s="1"/>
  <c r="W1048" i="11" s="1"/>
  <c r="U1049" i="11" s="1"/>
  <c r="W1049" i="11" s="1"/>
  <c r="U1050" i="11" s="1"/>
  <c r="W1050" i="11" s="1"/>
  <c r="U1051" i="11" s="1"/>
  <c r="W1051" i="11" s="1"/>
  <c r="U1052" i="11" s="1"/>
  <c r="W1052" i="11" s="1"/>
  <c r="U1053" i="11" s="1"/>
  <c r="W1053" i="11" s="1"/>
  <c r="U1054" i="11" s="1"/>
  <c r="W1054" i="11" s="1"/>
  <c r="U1055" i="11" s="1"/>
  <c r="W1055" i="11" s="1"/>
  <c r="U1056" i="11" s="1"/>
  <c r="W1056" i="11" s="1"/>
  <c r="U1057" i="11" s="1"/>
  <c r="W1057" i="11" s="1"/>
  <c r="U1058" i="11" s="1"/>
  <c r="W1058" i="11" s="1"/>
  <c r="U1059" i="11" s="1"/>
  <c r="W1059" i="11" s="1"/>
  <c r="U1060" i="11" s="1"/>
  <c r="W1060" i="11" s="1"/>
  <c r="U1061" i="11" s="1"/>
  <c r="W1061" i="11" s="1"/>
  <c r="U1062" i="11" s="1"/>
  <c r="W1062" i="11" s="1"/>
  <c r="U1063" i="11" s="1"/>
  <c r="W1063" i="11" s="1"/>
  <c r="U1064" i="11" s="1"/>
  <c r="W1064" i="11" s="1"/>
  <c r="U1065" i="11" s="1"/>
  <c r="W1065" i="11" s="1"/>
  <c r="U1066" i="11" s="1"/>
  <c r="W1066" i="11" s="1"/>
  <c r="U1067" i="11" s="1"/>
  <c r="W1067" i="11" s="1"/>
  <c r="U1068" i="11" s="1"/>
  <c r="W1068" i="11" s="1"/>
  <c r="U1069" i="11" s="1"/>
  <c r="W1069" i="11" s="1"/>
  <c r="U1070" i="11" s="1"/>
  <c r="W1070" i="11" s="1"/>
  <c r="U1071" i="11" s="1"/>
  <c r="W1071" i="11" s="1"/>
  <c r="U1072" i="11" s="1"/>
  <c r="W1072" i="11" s="1"/>
  <c r="U1073" i="11" s="1"/>
  <c r="W1073" i="11" s="1"/>
  <c r="U1074" i="11" s="1"/>
  <c r="W1074" i="11" s="1"/>
  <c r="U1075" i="11" s="1"/>
  <c r="W1075" i="11" s="1"/>
  <c r="U1076" i="11" s="1"/>
  <c r="W1076" i="11" s="1"/>
  <c r="U1077" i="11" s="1"/>
  <c r="W1077" i="11" s="1"/>
  <c r="U1078" i="11" s="1"/>
  <c r="W1078" i="11" s="1"/>
  <c r="U1079" i="11" s="1"/>
  <c r="W1079" i="11" s="1"/>
  <c r="U1080" i="11" s="1"/>
  <c r="W1080" i="11" s="1"/>
  <c r="U1081" i="11" s="1"/>
  <c r="W1081" i="11" s="1"/>
  <c r="U1082" i="11" s="1"/>
  <c r="W1082" i="11" s="1"/>
  <c r="U1083" i="11" s="1"/>
  <c r="W1083" i="11" s="1"/>
  <c r="U1084" i="11" s="1"/>
  <c r="W1084" i="11" s="1"/>
  <c r="U1085" i="11" s="1"/>
  <c r="W1085" i="11" s="1"/>
  <c r="U1086" i="11" s="1"/>
  <c r="W1086" i="11" s="1"/>
  <c r="U1087" i="11" s="1"/>
  <c r="W1087" i="11" s="1"/>
  <c r="U1088" i="11" s="1"/>
  <c r="W1088" i="11" s="1"/>
  <c r="U1089" i="11" s="1"/>
  <c r="W1089" i="11" s="1"/>
  <c r="U1090" i="11" s="1"/>
  <c r="W1090" i="11" s="1"/>
  <c r="U1091" i="11" s="1"/>
  <c r="W1091" i="11" s="1"/>
  <c r="U1092" i="11" s="1"/>
  <c r="W1092" i="11" s="1"/>
  <c r="U1093" i="11" s="1"/>
  <c r="W1093" i="11" s="1"/>
  <c r="U1094" i="11" s="1"/>
  <c r="W1094" i="11" s="1"/>
  <c r="U1095" i="11" s="1"/>
  <c r="W1095" i="11" s="1"/>
  <c r="U1096" i="11" s="1"/>
  <c r="W1096" i="11" s="1"/>
  <c r="U1097" i="11" s="1"/>
  <c r="W1097" i="11" s="1"/>
  <c r="U1098" i="11" s="1"/>
  <c r="W1098" i="11" s="1"/>
  <c r="U1099" i="11" s="1"/>
  <c r="W1099" i="11" s="1"/>
  <c r="U1100" i="11" s="1"/>
  <c r="W1100" i="11" s="1"/>
  <c r="U1101" i="11" s="1"/>
  <c r="W1101" i="11" s="1"/>
  <c r="U1102" i="11" s="1"/>
  <c r="W1102" i="11" s="1"/>
  <c r="U1103" i="11" s="1"/>
  <c r="W1103" i="11" s="1"/>
  <c r="U1104" i="11" s="1"/>
  <c r="W1104" i="11" s="1"/>
  <c r="U1105" i="11" s="1"/>
  <c r="W1105" i="11" s="1"/>
  <c r="U1106" i="11" s="1"/>
  <c r="W1106" i="11" s="1"/>
  <c r="U1107" i="11" s="1"/>
  <c r="W1107" i="11" s="1"/>
  <c r="U1108" i="11" s="1"/>
  <c r="W1108" i="11" s="1"/>
  <c r="U1109" i="11" s="1"/>
  <c r="AV1171" i="11"/>
  <c r="AY1171" i="11" s="1"/>
  <c r="BA1171" i="11" s="1"/>
  <c r="AS1172" i="11" l="1"/>
  <c r="AS972" i="11"/>
  <c r="AZ1172" i="11"/>
  <c r="S1172" i="11"/>
  <c r="D1172" i="11"/>
  <c r="AY1172" i="11"/>
  <c r="BA1172" i="11" s="1"/>
  <c r="Y1172" i="11"/>
  <c r="P1172" i="11"/>
  <c r="T1172" i="11"/>
  <c r="Y972" i="11"/>
  <c r="AR1171" i="11"/>
  <c r="AR969" i="11"/>
  <c r="AR971" i="11"/>
  <c r="AE1172" i="11"/>
  <c r="M1172" i="11"/>
  <c r="K1172" i="11"/>
  <c r="AW1172" i="11"/>
  <c r="AE972" i="11"/>
  <c r="C1172" i="11"/>
  <c r="R1173" i="11"/>
  <c r="N1173" i="11"/>
  <c r="L1173" i="11"/>
  <c r="I1173" i="11"/>
  <c r="G1173" i="11"/>
  <c r="AU1173" i="11" s="1"/>
  <c r="AV1173" i="11" s="1"/>
  <c r="E1173" i="11"/>
  <c r="O1173" i="11"/>
  <c r="F1173" i="11"/>
  <c r="B1173" i="11"/>
  <c r="BD1173" i="11" s="1"/>
  <c r="A1174" i="11"/>
  <c r="Q1173" i="11"/>
  <c r="H1173" i="11"/>
  <c r="AW1171" i="11"/>
  <c r="AX1171" i="11" s="1"/>
  <c r="AY1173" i="11" l="1"/>
  <c r="BA1173" i="11" s="1"/>
  <c r="Y1173" i="11"/>
  <c r="T1173" i="11"/>
  <c r="P1173" i="11"/>
  <c r="S1173" i="11"/>
  <c r="D1173" i="11"/>
  <c r="AZ1173" i="11"/>
  <c r="Y973" i="11"/>
  <c r="AS1173" i="11"/>
  <c r="AS973" i="11"/>
  <c r="A1175" i="11"/>
  <c r="Q1174" i="11"/>
  <c r="O1174" i="11"/>
  <c r="H1174" i="11"/>
  <c r="AS1174" i="11" s="1"/>
  <c r="AR1174" i="11" s="1"/>
  <c r="F1174" i="11"/>
  <c r="B1174" i="11"/>
  <c r="BD1174" i="11" s="1"/>
  <c r="L1174" i="11"/>
  <c r="G1174" i="11"/>
  <c r="AU1174" i="11" s="1"/>
  <c r="R1174" i="11"/>
  <c r="I1174" i="11"/>
  <c r="N1174" i="11"/>
  <c r="E1174" i="11"/>
  <c r="BC1174" i="11" s="1"/>
  <c r="BC1173" i="11"/>
  <c r="AW1173" i="11"/>
  <c r="C1173" i="11"/>
  <c r="K1173" i="11"/>
  <c r="M1173" i="11"/>
  <c r="AE973" i="11"/>
  <c r="AE1173" i="11"/>
  <c r="AX1172" i="11"/>
  <c r="AR1172" i="11"/>
  <c r="AR972" i="11"/>
  <c r="AX1173" i="11" l="1"/>
  <c r="AE1174" i="11"/>
  <c r="M1174" i="11"/>
  <c r="K1174" i="11"/>
  <c r="C1174" i="11"/>
  <c r="AV1174" i="11"/>
  <c r="AW1174" i="11" s="1"/>
  <c r="AZ1174" i="11"/>
  <c r="S1174" i="11"/>
  <c r="D1174" i="11"/>
  <c r="AY1174" i="11"/>
  <c r="BA1174" i="11" s="1"/>
  <c r="Y1174" i="11"/>
  <c r="T1174" i="11"/>
  <c r="P1174" i="11"/>
  <c r="R1175" i="11"/>
  <c r="N1175" i="11"/>
  <c r="L1175" i="11"/>
  <c r="I1175" i="11"/>
  <c r="G1175" i="11"/>
  <c r="AU1175" i="11" s="1"/>
  <c r="E1175" i="11"/>
  <c r="A1176" i="11"/>
  <c r="Q1175" i="11"/>
  <c r="H1175" i="11"/>
  <c r="AS1175" i="11" s="1"/>
  <c r="AR1175" i="11" s="1"/>
  <c r="O1175" i="11"/>
  <c r="F1175" i="11"/>
  <c r="B1175" i="11"/>
  <c r="BD1175" i="11" s="1"/>
  <c r="AR1173" i="11"/>
  <c r="AR973" i="11"/>
  <c r="AX1174" i="11" l="1"/>
  <c r="Y1175" i="11"/>
  <c r="T1175" i="11"/>
  <c r="P1175" i="11"/>
  <c r="AZ1175" i="11"/>
  <c r="D1175" i="11"/>
  <c r="S1175" i="11"/>
  <c r="BC1175" i="11"/>
  <c r="C1175" i="11"/>
  <c r="AE1175" i="11"/>
  <c r="M1175" i="11"/>
  <c r="K1175" i="11"/>
  <c r="A1177" i="11"/>
  <c r="Q1176" i="11"/>
  <c r="O1176" i="11"/>
  <c r="H1176" i="11"/>
  <c r="AS1176" i="11" s="1"/>
  <c r="AR1176" i="11" s="1"/>
  <c r="F1176" i="11"/>
  <c r="B1176" i="11"/>
  <c r="BD1176" i="11" s="1"/>
  <c r="R1176" i="11"/>
  <c r="N1176" i="11"/>
  <c r="I1176" i="11"/>
  <c r="E1176" i="11"/>
  <c r="BC1176" i="11" s="1"/>
  <c r="L1176" i="11"/>
  <c r="G1176" i="11"/>
  <c r="AU1176" i="11" s="1"/>
  <c r="AV1175" i="11"/>
  <c r="AY1175" i="11" s="1"/>
  <c r="BA1175" i="11" s="1"/>
  <c r="AV1176" i="11" l="1"/>
  <c r="AE1176" i="11"/>
  <c r="M1176" i="11"/>
  <c r="K1176" i="11"/>
  <c r="AW1176" i="11"/>
  <c r="C1176" i="11"/>
  <c r="A1178" i="11"/>
  <c r="R1177" i="11"/>
  <c r="N1177" i="11"/>
  <c r="L1177" i="11"/>
  <c r="I1177" i="11"/>
  <c r="G1177" i="11"/>
  <c r="AU1177" i="11" s="1"/>
  <c r="E1177" i="11"/>
  <c r="O1177" i="11"/>
  <c r="F1177" i="11"/>
  <c r="B1177" i="11"/>
  <c r="BD1177" i="11" s="1"/>
  <c r="Q1177" i="11"/>
  <c r="H1177" i="11"/>
  <c r="AS1177" i="11" s="1"/>
  <c r="AR1177" i="11" s="1"/>
  <c r="AZ1176" i="11"/>
  <c r="S1176" i="11"/>
  <c r="D1176" i="11"/>
  <c r="T1176" i="11"/>
  <c r="AY1176" i="11"/>
  <c r="BA1176" i="11" s="1"/>
  <c r="Y1176" i="11"/>
  <c r="P1176" i="11"/>
  <c r="AW1175" i="11"/>
  <c r="AX1175" i="11" s="1"/>
  <c r="AZ1177" i="11" l="1"/>
  <c r="T1177" i="11"/>
  <c r="P1177" i="11"/>
  <c r="Y1177" i="11"/>
  <c r="S1177" i="11"/>
  <c r="D1177" i="11"/>
  <c r="BC1177" i="11"/>
  <c r="AE1177" i="11"/>
  <c r="C1177" i="11"/>
  <c r="K1177" i="11"/>
  <c r="M1177" i="11"/>
  <c r="A1179" i="11"/>
  <c r="R1178" i="11"/>
  <c r="N1178" i="11"/>
  <c r="L1178" i="11"/>
  <c r="I1178" i="11"/>
  <c r="G1178" i="11"/>
  <c r="AU1178" i="11" s="1"/>
  <c r="E1178" i="11"/>
  <c r="Q1178" i="11"/>
  <c r="H1178" i="11"/>
  <c r="AS1178" i="11" s="1"/>
  <c r="AR1178" i="11" s="1"/>
  <c r="O1178" i="11"/>
  <c r="F1178" i="11"/>
  <c r="B1178" i="11"/>
  <c r="BD1178" i="11" s="1"/>
  <c r="AX1176" i="11"/>
  <c r="AV1177" i="11"/>
  <c r="AY1177" i="11" s="1"/>
  <c r="BA1177" i="11" s="1"/>
  <c r="BC1178" i="11" l="1"/>
  <c r="AE1178" i="11"/>
  <c r="C1178" i="11"/>
  <c r="M1178" i="11"/>
  <c r="K1178" i="11"/>
  <c r="A1180" i="11"/>
  <c r="R1179" i="11"/>
  <c r="N1179" i="11"/>
  <c r="L1179" i="11"/>
  <c r="I1179" i="11"/>
  <c r="G1179" i="11"/>
  <c r="AU1179" i="11" s="1"/>
  <c r="AV1179" i="11" s="1"/>
  <c r="E1179" i="11"/>
  <c r="O1179" i="11"/>
  <c r="F1179" i="11"/>
  <c r="B1179" i="11"/>
  <c r="BD1179" i="11" s="1"/>
  <c r="Q1179" i="11"/>
  <c r="H1179" i="11"/>
  <c r="AS1179" i="11" s="1"/>
  <c r="AR1179" i="11" s="1"/>
  <c r="AW1177" i="11"/>
  <c r="AX1177" i="11" s="1"/>
  <c r="AZ1178" i="11"/>
  <c r="T1178" i="11"/>
  <c r="P1178" i="11"/>
  <c r="D1178" i="11"/>
  <c r="Y1178" i="11"/>
  <c r="S1178" i="11"/>
  <c r="AV1178" i="11"/>
  <c r="AW1178" i="11" s="1"/>
  <c r="AX1178" i="11" l="1"/>
  <c r="AY1178" i="11"/>
  <c r="BA1178" i="11" s="1"/>
  <c r="V1109" i="11"/>
  <c r="W1109" i="11" s="1"/>
  <c r="U1110" i="11" s="1"/>
  <c r="W1110" i="11" s="1"/>
  <c r="U1111" i="11" s="1"/>
  <c r="AZ1179" i="11"/>
  <c r="T1179" i="11"/>
  <c r="P1179" i="11"/>
  <c r="AY1179" i="11"/>
  <c r="BA1179" i="11" s="1"/>
  <c r="Y1179" i="11"/>
  <c r="S1179" i="11"/>
  <c r="D1179" i="11"/>
  <c r="BC1179" i="11"/>
  <c r="AE1179" i="11"/>
  <c r="C1179" i="11"/>
  <c r="K1179" i="11"/>
  <c r="AW1179" i="11"/>
  <c r="AX1179" i="11" s="1"/>
  <c r="M1179" i="11"/>
  <c r="A1181" i="11"/>
  <c r="R1180" i="11"/>
  <c r="N1180" i="11"/>
  <c r="L1180" i="11"/>
  <c r="I1180" i="11"/>
  <c r="G1180" i="11"/>
  <c r="AU1180" i="11" s="1"/>
  <c r="E1180" i="11"/>
  <c r="Q1180" i="11"/>
  <c r="H1180" i="11"/>
  <c r="AS1180" i="11" s="1"/>
  <c r="AR1180" i="11" s="1"/>
  <c r="B1180" i="11"/>
  <c r="BD1180" i="11" s="1"/>
  <c r="O1180" i="11"/>
  <c r="F1180" i="11"/>
  <c r="AZ1180" i="11" l="1"/>
  <c r="T1180" i="11"/>
  <c r="P1180" i="11"/>
  <c r="D1180" i="11"/>
  <c r="S1180" i="11"/>
  <c r="Y1180" i="11"/>
  <c r="AV1180" i="11"/>
  <c r="AW1180" i="11" s="1"/>
  <c r="AX1180" i="11" s="1"/>
  <c r="BC1180" i="11"/>
  <c r="AE1180" i="11"/>
  <c r="C1180" i="11"/>
  <c r="M1180" i="11"/>
  <c r="K1180" i="11"/>
  <c r="A1182" i="11"/>
  <c r="R1181" i="11"/>
  <c r="N1181" i="11"/>
  <c r="L1181" i="11"/>
  <c r="I1181" i="11"/>
  <c r="G1181" i="11"/>
  <c r="AU1181" i="11" s="1"/>
  <c r="E1181" i="11"/>
  <c r="O1181" i="11"/>
  <c r="F1181" i="11"/>
  <c r="B1181" i="11"/>
  <c r="BD1181" i="11" s="1"/>
  <c r="Q1181" i="11"/>
  <c r="H1181" i="11"/>
  <c r="AS1181" i="11" s="1"/>
  <c r="AR1181" i="11" s="1"/>
  <c r="AZ1181" i="11" l="1"/>
  <c r="T1181" i="11"/>
  <c r="P1181" i="11"/>
  <c r="Y1181" i="11"/>
  <c r="S1181" i="11"/>
  <c r="D1181" i="11"/>
  <c r="BC1181" i="11"/>
  <c r="AE1181" i="11"/>
  <c r="C1181" i="11"/>
  <c r="K1181" i="11"/>
  <c r="M1181" i="11"/>
  <c r="A1183" i="11"/>
  <c r="R1182" i="11"/>
  <c r="N1182" i="11"/>
  <c r="L1182" i="11"/>
  <c r="I1182" i="11"/>
  <c r="G1182" i="11"/>
  <c r="AU1182" i="11" s="1"/>
  <c r="E1182" i="11"/>
  <c r="Q1182" i="11"/>
  <c r="H1182" i="11"/>
  <c r="AS1182" i="11" s="1"/>
  <c r="AR1182" i="11" s="1"/>
  <c r="O1182" i="11"/>
  <c r="F1182" i="11"/>
  <c r="B1182" i="11"/>
  <c r="BD1182" i="11" s="1"/>
  <c r="AY1180" i="11"/>
  <c r="BA1180" i="11" s="1"/>
  <c r="AV1181" i="11"/>
  <c r="AY1181" i="11" s="1"/>
  <c r="BA1181" i="11" s="1"/>
  <c r="BC1182" i="11" l="1"/>
  <c r="AE1182" i="11"/>
  <c r="C1182" i="11"/>
  <c r="M1182" i="11"/>
  <c r="K1182" i="11"/>
  <c r="A1184" i="11"/>
  <c r="R1183" i="11"/>
  <c r="N1183" i="11"/>
  <c r="L1183" i="11"/>
  <c r="I1183" i="11"/>
  <c r="G1183" i="11"/>
  <c r="AU1183" i="11" s="1"/>
  <c r="AV1183" i="11" s="1"/>
  <c r="E1183" i="11"/>
  <c r="O1183" i="11"/>
  <c r="F1183" i="11"/>
  <c r="B1183" i="11"/>
  <c r="BD1183" i="11" s="1"/>
  <c r="Q1183" i="11"/>
  <c r="H1183" i="11"/>
  <c r="AS1183" i="11" s="1"/>
  <c r="AR1183" i="11" s="1"/>
  <c r="AW1181" i="11"/>
  <c r="AX1181" i="11" s="1"/>
  <c r="AZ1182" i="11"/>
  <c r="T1182" i="11"/>
  <c r="P1182" i="11"/>
  <c r="D1182" i="11"/>
  <c r="Y1182" i="11"/>
  <c r="S1182" i="11"/>
  <c r="AV1182" i="11"/>
  <c r="AW1182" i="11" s="1"/>
  <c r="AX1182" i="11" l="1"/>
  <c r="AY1182" i="11"/>
  <c r="BA1182" i="11" s="1"/>
  <c r="AZ1183" i="11"/>
  <c r="T1183" i="11"/>
  <c r="P1183" i="11"/>
  <c r="AY1183" i="11"/>
  <c r="BA1183" i="11" s="1"/>
  <c r="Y1183" i="11"/>
  <c r="S1183" i="11"/>
  <c r="D1183" i="11"/>
  <c r="BC1183" i="11"/>
  <c r="AE1183" i="11"/>
  <c r="C1183" i="11"/>
  <c r="K1183" i="11"/>
  <c r="AW1183" i="11"/>
  <c r="AX1183" i="11" s="1"/>
  <c r="M1183" i="11"/>
  <c r="A1185" i="11"/>
  <c r="R1184" i="11"/>
  <c r="N1184" i="11"/>
  <c r="L1184" i="11"/>
  <c r="I1184" i="11"/>
  <c r="G1184" i="11"/>
  <c r="AU1184" i="11" s="1"/>
  <c r="E1184" i="11"/>
  <c r="Q1184" i="11"/>
  <c r="H1184" i="11"/>
  <c r="AS1184" i="11" s="1"/>
  <c r="AR1184" i="11" s="1"/>
  <c r="B1184" i="11"/>
  <c r="BD1184" i="11" s="1"/>
  <c r="O1184" i="11"/>
  <c r="F1184" i="11"/>
  <c r="BC1184" i="11" l="1"/>
  <c r="AE1184" i="11"/>
  <c r="C1184" i="11"/>
  <c r="M1184" i="11"/>
  <c r="K1184" i="11"/>
  <c r="A1186" i="11"/>
  <c r="R1185" i="11"/>
  <c r="N1185" i="11"/>
  <c r="L1185" i="11"/>
  <c r="I1185" i="11"/>
  <c r="G1185" i="11"/>
  <c r="AU1185" i="11" s="1"/>
  <c r="E1185" i="11"/>
  <c r="O1185" i="11"/>
  <c r="F1185" i="11"/>
  <c r="B1185" i="11"/>
  <c r="BD1185" i="11" s="1"/>
  <c r="Q1185" i="11"/>
  <c r="H1185" i="11"/>
  <c r="AS1185" i="11" s="1"/>
  <c r="AR1185" i="11" s="1"/>
  <c r="AZ1184" i="11"/>
  <c r="T1184" i="11"/>
  <c r="P1184" i="11"/>
  <c r="D1184" i="11"/>
  <c r="S1184" i="11"/>
  <c r="Y1184" i="11"/>
  <c r="AV1184" i="11"/>
  <c r="AW1184" i="11" s="1"/>
  <c r="AX1184" i="11" s="1"/>
  <c r="AY1184" i="11" l="1"/>
  <c r="BA1184" i="11" s="1"/>
  <c r="AV1185" i="11"/>
  <c r="V1175" i="11"/>
  <c r="V1173" i="11"/>
  <c r="V1171" i="11"/>
  <c r="V1176" i="11"/>
  <c r="V1172" i="11"/>
  <c r="V1166" i="11"/>
  <c r="V1174" i="11"/>
  <c r="V1111" i="11"/>
  <c r="W1111" i="11" s="1"/>
  <c r="U1112" i="11" s="1"/>
  <c r="W1112" i="11" s="1"/>
  <c r="U1113" i="11" s="1"/>
  <c r="W1113" i="11" s="1"/>
  <c r="U1114" i="11" s="1"/>
  <c r="W1114" i="11" s="1"/>
  <c r="U1115" i="11" s="1"/>
  <c r="W1115" i="11" s="1"/>
  <c r="U1116" i="11" s="1"/>
  <c r="W1116" i="11" s="1"/>
  <c r="U1117" i="11" s="1"/>
  <c r="W1117" i="11" s="1"/>
  <c r="U1118" i="11" s="1"/>
  <c r="W1118" i="11" s="1"/>
  <c r="U1119" i="11" s="1"/>
  <c r="W1119" i="11" s="1"/>
  <c r="U1120" i="11" s="1"/>
  <c r="W1120" i="11" s="1"/>
  <c r="U1121" i="11" s="1"/>
  <c r="W1121" i="11" s="1"/>
  <c r="U1122" i="11" s="1"/>
  <c r="W1122" i="11" s="1"/>
  <c r="U1123" i="11" s="1"/>
  <c r="W1123" i="11" s="1"/>
  <c r="U1124" i="11" s="1"/>
  <c r="W1124" i="11" s="1"/>
  <c r="U1125" i="11" s="1"/>
  <c r="W1125" i="11" s="1"/>
  <c r="U1126" i="11" s="1"/>
  <c r="W1126" i="11" s="1"/>
  <c r="U1127" i="11" s="1"/>
  <c r="W1127" i="11" s="1"/>
  <c r="U1128" i="11" s="1"/>
  <c r="W1128" i="11" s="1"/>
  <c r="U1129" i="11" s="1"/>
  <c r="W1129" i="11" s="1"/>
  <c r="U1130" i="11" s="1"/>
  <c r="W1130" i="11" s="1"/>
  <c r="U1131" i="11" s="1"/>
  <c r="W1131" i="11" s="1"/>
  <c r="U1132" i="11" s="1"/>
  <c r="W1132" i="11" s="1"/>
  <c r="U1133" i="11" s="1"/>
  <c r="W1133" i="11" s="1"/>
  <c r="U1134" i="11" s="1"/>
  <c r="W1134" i="11" s="1"/>
  <c r="U1135" i="11" s="1"/>
  <c r="W1135" i="11" s="1"/>
  <c r="U1136" i="11" s="1"/>
  <c r="W1136" i="11" s="1"/>
  <c r="U1137" i="11" s="1"/>
  <c r="W1137" i="11" s="1"/>
  <c r="U1138" i="11" s="1"/>
  <c r="W1138" i="11" s="1"/>
  <c r="U1139" i="11" s="1"/>
  <c r="W1139" i="11" s="1"/>
  <c r="U1140" i="11" s="1"/>
  <c r="W1140" i="11" s="1"/>
  <c r="U1141" i="11" s="1"/>
  <c r="W1141" i="11" s="1"/>
  <c r="U1142" i="11" s="1"/>
  <c r="W1142" i="11" s="1"/>
  <c r="U1143" i="11" s="1"/>
  <c r="W1143" i="11" s="1"/>
  <c r="U1144" i="11" s="1"/>
  <c r="W1144" i="11" s="1"/>
  <c r="U1145" i="11" s="1"/>
  <c r="W1145" i="11" s="1"/>
  <c r="U1146" i="11" s="1"/>
  <c r="W1146" i="11" s="1"/>
  <c r="U1147" i="11" s="1"/>
  <c r="W1147" i="11" s="1"/>
  <c r="U1148" i="11" s="1"/>
  <c r="W1148" i="11" s="1"/>
  <c r="U1149" i="11" s="1"/>
  <c r="W1149" i="11" s="1"/>
  <c r="U1150" i="11" s="1"/>
  <c r="W1150" i="11" s="1"/>
  <c r="U1151" i="11" s="1"/>
  <c r="W1151" i="11" s="1"/>
  <c r="U1152" i="11" s="1"/>
  <c r="W1152" i="11" s="1"/>
  <c r="U1153" i="11" s="1"/>
  <c r="W1153" i="11" s="1"/>
  <c r="U1154" i="11" s="1"/>
  <c r="W1154" i="11" s="1"/>
  <c r="U1155" i="11" s="1"/>
  <c r="W1155" i="11" s="1"/>
  <c r="U1156" i="11" s="1"/>
  <c r="W1156" i="11" s="1"/>
  <c r="U1157" i="11" s="1"/>
  <c r="W1157" i="11" s="1"/>
  <c r="U1158" i="11" s="1"/>
  <c r="W1158" i="11" s="1"/>
  <c r="U1159" i="11" s="1"/>
  <c r="W1159" i="11" s="1"/>
  <c r="U1160" i="11" s="1"/>
  <c r="W1160" i="11" s="1"/>
  <c r="U1161" i="11" s="1"/>
  <c r="W1161" i="11" s="1"/>
  <c r="U1162" i="11" s="1"/>
  <c r="W1162" i="11" s="1"/>
  <c r="U1163" i="11" s="1"/>
  <c r="W1163" i="11" s="1"/>
  <c r="U1164" i="11" s="1"/>
  <c r="W1164" i="11" s="1"/>
  <c r="U1165" i="11" s="1"/>
  <c r="W1165" i="11" s="1"/>
  <c r="U1166" i="11" s="1"/>
  <c r="W1166" i="11" s="1"/>
  <c r="U1167" i="11" s="1"/>
  <c r="W1167" i="11" s="1"/>
  <c r="U1168" i="11" s="1"/>
  <c r="W1168" i="11" s="1"/>
  <c r="U1169" i="11" s="1"/>
  <c r="W1169" i="11" s="1"/>
  <c r="U1170" i="11" s="1"/>
  <c r="W1170" i="11" s="1"/>
  <c r="U1171" i="11" s="1"/>
  <c r="AZ1185" i="11"/>
  <c r="T1185" i="11"/>
  <c r="P1185" i="11"/>
  <c r="AY1185" i="11"/>
  <c r="BA1185" i="11" s="1"/>
  <c r="Y1185" i="11"/>
  <c r="S1185" i="11"/>
  <c r="D1185" i="11"/>
  <c r="BC1185" i="11"/>
  <c r="AE1185" i="11"/>
  <c r="C1185" i="11"/>
  <c r="K1185" i="11"/>
  <c r="AW1185" i="11"/>
  <c r="AX1185" i="11" s="1"/>
  <c r="M1185" i="11"/>
  <c r="A1187" i="11"/>
  <c r="R1186" i="11"/>
  <c r="N1186" i="11"/>
  <c r="L1186" i="11"/>
  <c r="I1186" i="11"/>
  <c r="G1186" i="11"/>
  <c r="AU1186" i="11" s="1"/>
  <c r="E1186" i="11"/>
  <c r="Q1186" i="11"/>
  <c r="H1186" i="11"/>
  <c r="AS1186" i="11" s="1"/>
  <c r="AR1186" i="11" s="1"/>
  <c r="O1186" i="11"/>
  <c r="F1186" i="11"/>
  <c r="B1186" i="11"/>
  <c r="BD1186" i="11" s="1"/>
  <c r="W1171" i="11" l="1"/>
  <c r="U1172" i="11" s="1"/>
  <c r="W1172" i="11" s="1"/>
  <c r="U1173" i="11" s="1"/>
  <c r="W1173" i="11" s="1"/>
  <c r="U1174" i="11" s="1"/>
  <c r="W1174" i="11" s="1"/>
  <c r="U1175" i="11" s="1"/>
  <c r="W1175" i="11" s="1"/>
  <c r="U1176" i="11" s="1"/>
  <c r="W1176" i="11" s="1"/>
  <c r="U1177" i="11" s="1"/>
  <c r="W1177" i="11" s="1"/>
  <c r="U1178" i="11" s="1"/>
  <c r="W1178" i="11" s="1"/>
  <c r="U1179" i="11" s="1"/>
  <c r="W1179" i="11" s="1"/>
  <c r="U1180" i="11" s="1"/>
  <c r="W1180" i="11" s="1"/>
  <c r="U1181" i="11" s="1"/>
  <c r="W1181" i="11" s="1"/>
  <c r="U1182" i="11" s="1"/>
  <c r="W1182" i="11" s="1"/>
  <c r="U1183" i="11" s="1"/>
  <c r="W1183" i="11" s="1"/>
  <c r="U1184" i="11" s="1"/>
  <c r="W1184" i="11" s="1"/>
  <c r="U1185" i="11" s="1"/>
  <c r="W1185" i="11" s="1"/>
  <c r="U1186" i="11" s="1"/>
  <c r="BC1186" i="11"/>
  <c r="AE1186" i="11"/>
  <c r="C1186" i="11"/>
  <c r="M1186" i="11"/>
  <c r="K1186" i="11"/>
  <c r="A1188" i="11"/>
  <c r="R1187" i="11"/>
  <c r="N1187" i="11"/>
  <c r="L1187" i="11"/>
  <c r="I1187" i="11"/>
  <c r="G1187" i="11"/>
  <c r="AU1187" i="11" s="1"/>
  <c r="E1187" i="11"/>
  <c r="O1187" i="11"/>
  <c r="F1187" i="11"/>
  <c r="B1187" i="11"/>
  <c r="BD1187" i="11" s="1"/>
  <c r="Q1187" i="11"/>
  <c r="H1187" i="11"/>
  <c r="AS1187" i="11" s="1"/>
  <c r="AR1187" i="11" s="1"/>
  <c r="AZ1186" i="11"/>
  <c r="T1186" i="11"/>
  <c r="P1186" i="11"/>
  <c r="D1186" i="11"/>
  <c r="Y1186" i="11"/>
  <c r="S1186" i="11"/>
  <c r="AV1186" i="11"/>
  <c r="AW1186" i="11" s="1"/>
  <c r="AX1186" i="11" s="1"/>
  <c r="AV1187" i="11" l="1"/>
  <c r="AY1186" i="11"/>
  <c r="BA1186" i="11" s="1"/>
  <c r="AZ1187" i="11"/>
  <c r="T1187" i="11"/>
  <c r="P1187" i="11"/>
  <c r="AY1187" i="11"/>
  <c r="BA1187" i="11" s="1"/>
  <c r="Y1187" i="11"/>
  <c r="S1187" i="11"/>
  <c r="D1187" i="11"/>
  <c r="BC1187" i="11"/>
  <c r="AE1187" i="11"/>
  <c r="C1187" i="11"/>
  <c r="K1187" i="11"/>
  <c r="AW1187" i="11"/>
  <c r="AX1187" i="11" s="1"/>
  <c r="M1187" i="11"/>
  <c r="R1188" i="11"/>
  <c r="N1188" i="11"/>
  <c r="L1188" i="11"/>
  <c r="I1188" i="11"/>
  <c r="G1188" i="11"/>
  <c r="AU1188" i="11" s="1"/>
  <c r="AV1188" i="11" s="1"/>
  <c r="E1188" i="11"/>
  <c r="A1189" i="11"/>
  <c r="Q1188" i="11"/>
  <c r="H1188" i="11"/>
  <c r="AS1188" i="11" s="1"/>
  <c r="AR1188" i="11" s="1"/>
  <c r="B1188" i="11"/>
  <c r="BD1188" i="11" s="1"/>
  <c r="O1188" i="11"/>
  <c r="F1188" i="11"/>
  <c r="W1186" i="11"/>
  <c r="U1187" i="11" s="1"/>
  <c r="W1187" i="11" s="1"/>
  <c r="U1188" i="11" s="1"/>
  <c r="AY1188" i="11" l="1"/>
  <c r="BA1188" i="11" s="1"/>
  <c r="Y1188" i="11"/>
  <c r="T1188" i="11"/>
  <c r="P1188" i="11"/>
  <c r="AZ1188" i="11"/>
  <c r="D1188" i="11"/>
  <c r="S1188" i="11"/>
  <c r="BC1188" i="11"/>
  <c r="AW1188" i="11"/>
  <c r="AX1188" i="11" s="1"/>
  <c r="C1188" i="11"/>
  <c r="AE1188" i="11"/>
  <c r="M1188" i="11"/>
  <c r="K1188" i="11"/>
  <c r="A1190" i="11"/>
  <c r="Q1189" i="11"/>
  <c r="O1189" i="11"/>
  <c r="H1189" i="11"/>
  <c r="AS1189" i="11" s="1"/>
  <c r="AR1189" i="11" s="1"/>
  <c r="F1189" i="11"/>
  <c r="B1189" i="11"/>
  <c r="BD1189" i="11" s="1"/>
  <c r="R1189" i="11"/>
  <c r="N1189" i="11"/>
  <c r="I1189" i="11"/>
  <c r="E1189" i="11"/>
  <c r="BC1189" i="11" s="1"/>
  <c r="G1189" i="11"/>
  <c r="AU1189" i="11" s="1"/>
  <c r="AV1189" i="11" s="1"/>
  <c r="L1189" i="11"/>
  <c r="AZ1189" i="11" l="1"/>
  <c r="S1189" i="11"/>
  <c r="D1189" i="11"/>
  <c r="AY1189" i="11"/>
  <c r="BA1189" i="11" s="1"/>
  <c r="Y1189" i="11"/>
  <c r="P1189" i="11"/>
  <c r="T1189" i="11"/>
  <c r="AE1189" i="11"/>
  <c r="M1189" i="11"/>
  <c r="K1189" i="11"/>
  <c r="AW1189" i="11"/>
  <c r="AX1189" i="11" s="1"/>
  <c r="C1189" i="11"/>
  <c r="R1190" i="11"/>
  <c r="N1190" i="11"/>
  <c r="L1190" i="11"/>
  <c r="I1190" i="11"/>
  <c r="G1190" i="11"/>
  <c r="AU1190" i="11" s="1"/>
  <c r="AV1190" i="11" s="1"/>
  <c r="E1190" i="11"/>
  <c r="O1190" i="11"/>
  <c r="F1190" i="11"/>
  <c r="B1190" i="11"/>
  <c r="BD1190" i="11" s="1"/>
  <c r="A1191" i="11"/>
  <c r="Q1190" i="11"/>
  <c r="H1190" i="11"/>
  <c r="AS1190" i="11" s="1"/>
  <c r="AR1190" i="11" s="1"/>
  <c r="AY1190" i="11" l="1"/>
  <c r="BA1190" i="11" s="1"/>
  <c r="Y1190" i="11"/>
  <c r="T1190" i="11"/>
  <c r="P1190" i="11"/>
  <c r="S1190" i="11"/>
  <c r="D1190" i="11"/>
  <c r="AZ1190" i="11"/>
  <c r="Q1191" i="11"/>
  <c r="O1191" i="11"/>
  <c r="H1191" i="11"/>
  <c r="AS1191" i="11" s="1"/>
  <c r="AR1191" i="11" s="1"/>
  <c r="F1191" i="11"/>
  <c r="B1191" i="11"/>
  <c r="BD1191" i="11" s="1"/>
  <c r="A1192" i="11"/>
  <c r="L1191" i="11"/>
  <c r="G1191" i="11"/>
  <c r="AU1191" i="11" s="1"/>
  <c r="AV1191" i="11" s="1"/>
  <c r="R1191" i="11"/>
  <c r="I1191" i="11"/>
  <c r="N1191" i="11"/>
  <c r="E1191" i="11"/>
  <c r="BC1191" i="11" s="1"/>
  <c r="BC1190" i="11"/>
  <c r="AW1190" i="11"/>
  <c r="AX1190" i="11" s="1"/>
  <c r="C1190" i="11"/>
  <c r="K1190" i="11"/>
  <c r="M1190" i="11"/>
  <c r="AE1190" i="11"/>
  <c r="AW1191" i="11" l="1"/>
  <c r="AX1191" i="11" s="1"/>
  <c r="M1191" i="11"/>
  <c r="K1191" i="11"/>
  <c r="AE1191" i="11"/>
  <c r="C1191" i="11"/>
  <c r="Q1192" i="11"/>
  <c r="O1192" i="11"/>
  <c r="H1192" i="11"/>
  <c r="AS1192" i="11" s="1"/>
  <c r="AR1192" i="11" s="1"/>
  <c r="F1192" i="11"/>
  <c r="B1192" i="11"/>
  <c r="BD1192" i="11" s="1"/>
  <c r="R1192" i="11"/>
  <c r="N1192" i="11"/>
  <c r="I1192" i="11"/>
  <c r="E1192" i="11"/>
  <c r="BC1192" i="11" s="1"/>
  <c r="G1192" i="11"/>
  <c r="AU1192" i="11" s="1"/>
  <c r="AV1192" i="11" s="1"/>
  <c r="A1193" i="11"/>
  <c r="L1192" i="11"/>
  <c r="AY1191" i="11"/>
  <c r="BA1191" i="11" s="1"/>
  <c r="Y1191" i="11"/>
  <c r="S1191" i="11"/>
  <c r="D1191" i="11"/>
  <c r="AZ1191" i="11"/>
  <c r="T1191" i="11"/>
  <c r="P1191" i="11"/>
  <c r="AW1192" i="11" l="1"/>
  <c r="AX1192" i="11" s="1"/>
  <c r="M1192" i="11"/>
  <c r="K1192" i="11"/>
  <c r="AE1192" i="11"/>
  <c r="C1192" i="11"/>
  <c r="Q1193" i="11"/>
  <c r="O1193" i="11"/>
  <c r="H1193" i="11"/>
  <c r="AS1193" i="11" s="1"/>
  <c r="AR1193" i="11" s="1"/>
  <c r="F1193" i="11"/>
  <c r="B1193" i="11"/>
  <c r="BD1193" i="11" s="1"/>
  <c r="A1194" i="11"/>
  <c r="L1193" i="11"/>
  <c r="G1193" i="11"/>
  <c r="AU1193" i="11" s="1"/>
  <c r="AV1193" i="11" s="1"/>
  <c r="N1193" i="11"/>
  <c r="E1193" i="11"/>
  <c r="BC1193" i="11" s="1"/>
  <c r="R1193" i="11"/>
  <c r="I1193" i="11"/>
  <c r="AY1192" i="11"/>
  <c r="BA1192" i="11" s="1"/>
  <c r="Y1192" i="11"/>
  <c r="S1192" i="11"/>
  <c r="D1192" i="11"/>
  <c r="AZ1192" i="11"/>
  <c r="P1192" i="11"/>
  <c r="T1192" i="11"/>
  <c r="AW1193" i="11" l="1"/>
  <c r="AX1193" i="11" s="1"/>
  <c r="M1193" i="11"/>
  <c r="K1193" i="11"/>
  <c r="AE1193" i="11"/>
  <c r="C1193" i="11"/>
  <c r="Q1194" i="11"/>
  <c r="O1194" i="11"/>
  <c r="H1194" i="11"/>
  <c r="AS1194" i="11" s="1"/>
  <c r="AR1194" i="11" s="1"/>
  <c r="F1194" i="11"/>
  <c r="B1194" i="11"/>
  <c r="BD1194" i="11" s="1"/>
  <c r="R1194" i="11"/>
  <c r="N1194" i="11"/>
  <c r="I1194" i="11"/>
  <c r="E1194" i="11"/>
  <c r="BC1194" i="11" s="1"/>
  <c r="A1195" i="11"/>
  <c r="L1194" i="11"/>
  <c r="G1194" i="11"/>
  <c r="AU1194" i="11" s="1"/>
  <c r="AV1194" i="11" s="1"/>
  <c r="AY1193" i="11"/>
  <c r="BA1193" i="11" s="1"/>
  <c r="Y1193" i="11"/>
  <c r="S1193" i="11"/>
  <c r="D1193" i="11"/>
  <c r="AZ1193" i="11"/>
  <c r="T1193" i="11"/>
  <c r="P1193" i="11"/>
  <c r="V1190" i="11" l="1"/>
  <c r="AY1194" i="11"/>
  <c r="BA1194" i="11" s="1"/>
  <c r="Y1194" i="11"/>
  <c r="S1194" i="11"/>
  <c r="D1194" i="11"/>
  <c r="T1194" i="11"/>
  <c r="AZ1194" i="11"/>
  <c r="P1194" i="11"/>
  <c r="Q1195" i="11"/>
  <c r="O1195" i="11"/>
  <c r="H1195" i="11"/>
  <c r="AS1195" i="11" s="1"/>
  <c r="AR1195" i="11" s="1"/>
  <c r="F1195" i="11"/>
  <c r="B1195" i="11"/>
  <c r="BD1195" i="11" s="1"/>
  <c r="A1196" i="11"/>
  <c r="L1195" i="11"/>
  <c r="G1195" i="11"/>
  <c r="AU1195" i="11" s="1"/>
  <c r="AV1195" i="11" s="1"/>
  <c r="R1195" i="11"/>
  <c r="I1195" i="11"/>
  <c r="N1195" i="11"/>
  <c r="E1195" i="11"/>
  <c r="BC1195" i="11" s="1"/>
  <c r="AW1194" i="11"/>
  <c r="AX1194" i="11" s="1"/>
  <c r="M1194" i="11"/>
  <c r="K1194" i="11"/>
  <c r="C1194" i="11"/>
  <c r="AE1194" i="11"/>
  <c r="AY1195" i="11" l="1"/>
  <c r="BA1195" i="11" s="1"/>
  <c r="Y1195" i="11"/>
  <c r="S1195" i="11"/>
  <c r="D1195" i="11"/>
  <c r="AZ1195" i="11"/>
  <c r="T1195" i="11"/>
  <c r="P1195" i="11"/>
  <c r="AW1195" i="11"/>
  <c r="AX1195" i="11" s="1"/>
  <c r="M1195" i="11"/>
  <c r="K1195" i="11"/>
  <c r="AE1195" i="11"/>
  <c r="C1195" i="11"/>
  <c r="Q1196" i="11"/>
  <c r="O1196" i="11"/>
  <c r="H1196" i="11"/>
  <c r="AS1196" i="11" s="1"/>
  <c r="AR1196" i="11" s="1"/>
  <c r="F1196" i="11"/>
  <c r="B1196" i="11"/>
  <c r="BD1196" i="11" s="1"/>
  <c r="R1196" i="11"/>
  <c r="N1196" i="11"/>
  <c r="I1196" i="11"/>
  <c r="E1196" i="11"/>
  <c r="BC1196" i="11" s="1"/>
  <c r="G1196" i="11"/>
  <c r="AU1196" i="11" s="1"/>
  <c r="AV1196" i="11" s="1"/>
  <c r="A1197" i="11"/>
  <c r="L1196" i="11"/>
  <c r="V1189" i="11" s="1"/>
  <c r="AW1196" i="11" l="1"/>
  <c r="AX1196" i="11" s="1"/>
  <c r="M1196" i="11"/>
  <c r="K1196" i="11"/>
  <c r="AE1196" i="11"/>
  <c r="C1196" i="11"/>
  <c r="Q1197" i="11"/>
  <c r="O1197" i="11"/>
  <c r="H1197" i="11"/>
  <c r="AS1197" i="11" s="1"/>
  <c r="AR1197" i="11" s="1"/>
  <c r="F1197" i="11"/>
  <c r="B1197" i="11"/>
  <c r="BD1197" i="11" s="1"/>
  <c r="A1198" i="11"/>
  <c r="L1197" i="11"/>
  <c r="G1197" i="11"/>
  <c r="AU1197" i="11" s="1"/>
  <c r="AV1197" i="11" s="1"/>
  <c r="N1197" i="11"/>
  <c r="E1197" i="11"/>
  <c r="BC1197" i="11" s="1"/>
  <c r="R1197" i="11"/>
  <c r="I1197" i="11"/>
  <c r="AY1196" i="11"/>
  <c r="BA1196" i="11" s="1"/>
  <c r="Y1196" i="11"/>
  <c r="S1196" i="11"/>
  <c r="D1196" i="11"/>
  <c r="AZ1196" i="11"/>
  <c r="P1196" i="11"/>
  <c r="T1196" i="11"/>
  <c r="AW1197" i="11" l="1"/>
  <c r="AX1197" i="11" s="1"/>
  <c r="M1197" i="11"/>
  <c r="K1197" i="11"/>
  <c r="AE1197" i="11"/>
  <c r="C1197" i="11"/>
  <c r="Q1198" i="11"/>
  <c r="O1198" i="11"/>
  <c r="H1198" i="11"/>
  <c r="AS1198" i="11" s="1"/>
  <c r="AR1198" i="11" s="1"/>
  <c r="F1198" i="11"/>
  <c r="B1198" i="11"/>
  <c r="BD1198" i="11" s="1"/>
  <c r="R1198" i="11"/>
  <c r="N1198" i="11"/>
  <c r="I1198" i="11"/>
  <c r="E1198" i="11"/>
  <c r="BC1198" i="11" s="1"/>
  <c r="A1199" i="11"/>
  <c r="L1198" i="11"/>
  <c r="V1188" i="11" s="1"/>
  <c r="W1188" i="11" s="1"/>
  <c r="U1189" i="11" s="1"/>
  <c r="W1189" i="11" s="1"/>
  <c r="U1190" i="11" s="1"/>
  <c r="W1190" i="11" s="1"/>
  <c r="U1191" i="11" s="1"/>
  <c r="W1191" i="11" s="1"/>
  <c r="U1192" i="11" s="1"/>
  <c r="W1192" i="11" s="1"/>
  <c r="U1193" i="11" s="1"/>
  <c r="W1193" i="11" s="1"/>
  <c r="U1194" i="11" s="1"/>
  <c r="W1194" i="11" s="1"/>
  <c r="U1195" i="11" s="1"/>
  <c r="W1195" i="11" s="1"/>
  <c r="U1196" i="11" s="1"/>
  <c r="W1196" i="11" s="1"/>
  <c r="U1197" i="11" s="1"/>
  <c r="G1198" i="11"/>
  <c r="AU1198" i="11" s="1"/>
  <c r="AV1198" i="11" s="1"/>
  <c r="AY1197" i="11"/>
  <c r="BA1197" i="11" s="1"/>
  <c r="Y1197" i="11"/>
  <c r="S1197" i="11"/>
  <c r="D1197" i="11"/>
  <c r="AZ1197" i="11"/>
  <c r="T1197" i="11"/>
  <c r="P1197" i="11"/>
  <c r="A1200" i="11" l="1"/>
  <c r="Q1199" i="11"/>
  <c r="O1199" i="11"/>
  <c r="H1199" i="11"/>
  <c r="AS1199" i="11" s="1"/>
  <c r="AR1199" i="11" s="1"/>
  <c r="F1199" i="11"/>
  <c r="B1199" i="11"/>
  <c r="BD1199" i="11" s="1"/>
  <c r="L1199" i="11"/>
  <c r="G1199" i="11"/>
  <c r="AU1199" i="11" s="1"/>
  <c r="AV1199" i="11" s="1"/>
  <c r="R1199" i="11"/>
  <c r="I1199" i="11"/>
  <c r="N1199" i="11"/>
  <c r="E1199" i="11"/>
  <c r="BC1199" i="11" s="1"/>
  <c r="AW1198" i="11"/>
  <c r="AX1198" i="11" s="1"/>
  <c r="M1198" i="11"/>
  <c r="K1198" i="11"/>
  <c r="C1198" i="11"/>
  <c r="AE1198" i="11"/>
  <c r="W1197" i="11"/>
  <c r="U1198" i="11" s="1"/>
  <c r="AY1198" i="11"/>
  <c r="BA1198" i="11" s="1"/>
  <c r="Y1198" i="11"/>
  <c r="S1198" i="11"/>
  <c r="D1198" i="11"/>
  <c r="T1198" i="11"/>
  <c r="AZ1198" i="11"/>
  <c r="P1198" i="11"/>
  <c r="W1198" i="11" l="1"/>
  <c r="U1199" i="11" s="1"/>
  <c r="AW1199" i="11"/>
  <c r="AX1199" i="11" s="1"/>
  <c r="M1199" i="11"/>
  <c r="K1199" i="11"/>
  <c r="AE1199" i="11"/>
  <c r="C1199" i="11"/>
  <c r="AZ1199" i="11"/>
  <c r="AY1199" i="11"/>
  <c r="BA1199" i="11" s="1"/>
  <c r="Y1199" i="11"/>
  <c r="S1199" i="11"/>
  <c r="D1199" i="11"/>
  <c r="T1199" i="11"/>
  <c r="P1199" i="11"/>
  <c r="A1201" i="11"/>
  <c r="R1200" i="11"/>
  <c r="N1200" i="11"/>
  <c r="L1200" i="11"/>
  <c r="I1200" i="11"/>
  <c r="G1200" i="11"/>
  <c r="AU1200" i="11" s="1"/>
  <c r="E1200" i="11"/>
  <c r="BC1200" i="11" s="1"/>
  <c r="Q1200" i="11"/>
  <c r="O1200" i="11"/>
  <c r="H1200" i="11"/>
  <c r="AS1200" i="11" s="1"/>
  <c r="AR1200" i="11" s="1"/>
  <c r="F1200" i="11"/>
  <c r="B1200" i="11"/>
  <c r="BD1200" i="11" s="1"/>
  <c r="AE1200" i="11" l="1"/>
  <c r="C1200" i="11"/>
  <c r="M1200" i="11"/>
  <c r="K1200" i="11"/>
  <c r="A1202" i="11"/>
  <c r="R1201" i="11"/>
  <c r="N1201" i="11"/>
  <c r="L1201" i="11"/>
  <c r="I1201" i="11"/>
  <c r="G1201" i="11"/>
  <c r="AU1201" i="11" s="1"/>
  <c r="AV1201" i="11" s="1"/>
  <c r="E1201" i="11"/>
  <c r="Q1201" i="11"/>
  <c r="O1201" i="11"/>
  <c r="H1201" i="11"/>
  <c r="AS1201" i="11" s="1"/>
  <c r="AR1201" i="11" s="1"/>
  <c r="F1201" i="11"/>
  <c r="B1201" i="11"/>
  <c r="BD1201" i="11" s="1"/>
  <c r="AZ1200" i="11"/>
  <c r="T1200" i="11"/>
  <c r="P1200" i="11"/>
  <c r="Y1200" i="11"/>
  <c r="S1200" i="11"/>
  <c r="D1200" i="11"/>
  <c r="AV1200" i="11"/>
  <c r="AW1200" i="11" s="1"/>
  <c r="AX1200" i="11" s="1"/>
  <c r="W1199" i="11"/>
  <c r="U1200" i="11" s="1"/>
  <c r="W1200" i="11" l="1"/>
  <c r="U1201" i="11" s="1"/>
  <c r="BC1201" i="11"/>
  <c r="AE1201" i="11"/>
  <c r="C1201" i="11"/>
  <c r="AW1201" i="11"/>
  <c r="M1201" i="11"/>
  <c r="K1201" i="11"/>
  <c r="A1203" i="11"/>
  <c r="R1202" i="11"/>
  <c r="N1202" i="11"/>
  <c r="L1202" i="11"/>
  <c r="I1202" i="11"/>
  <c r="G1202" i="11"/>
  <c r="AU1202" i="11" s="1"/>
  <c r="AV1202" i="11" s="1"/>
  <c r="E1202" i="11"/>
  <c r="Q1202" i="11"/>
  <c r="O1202" i="11"/>
  <c r="H1202" i="11"/>
  <c r="AS1202" i="11" s="1"/>
  <c r="AR1202" i="11" s="1"/>
  <c r="F1202" i="11"/>
  <c r="B1202" i="11"/>
  <c r="BD1202" i="11" s="1"/>
  <c r="AY1200" i="11"/>
  <c r="BA1200" i="11" s="1"/>
  <c r="AZ1201" i="11"/>
  <c r="T1201" i="11"/>
  <c r="P1201" i="11"/>
  <c r="AY1201" i="11"/>
  <c r="BA1201" i="11" s="1"/>
  <c r="Y1201" i="11"/>
  <c r="S1201" i="11"/>
  <c r="D1201" i="11"/>
  <c r="BC1202" i="11" l="1"/>
  <c r="AE1202" i="11"/>
  <c r="C1202" i="11"/>
  <c r="AW1202" i="11"/>
  <c r="M1202" i="11"/>
  <c r="K1202" i="11"/>
  <c r="A1204" i="11"/>
  <c r="R1203" i="11"/>
  <c r="N1203" i="11"/>
  <c r="L1203" i="11"/>
  <c r="I1203" i="11"/>
  <c r="G1203" i="11"/>
  <c r="AU1203" i="11" s="1"/>
  <c r="AV1203" i="11" s="1"/>
  <c r="E1203" i="11"/>
  <c r="Q1203" i="11"/>
  <c r="O1203" i="11"/>
  <c r="H1203" i="11"/>
  <c r="AS1203" i="11" s="1"/>
  <c r="AR1203" i="11" s="1"/>
  <c r="F1203" i="11"/>
  <c r="B1203" i="11"/>
  <c r="BD1203" i="11" s="1"/>
  <c r="AZ1202" i="11"/>
  <c r="T1202" i="11"/>
  <c r="P1202" i="11"/>
  <c r="AY1202" i="11"/>
  <c r="BA1202" i="11" s="1"/>
  <c r="Y1202" i="11"/>
  <c r="S1202" i="11"/>
  <c r="D1202" i="11"/>
  <c r="AX1201" i="11"/>
  <c r="W1201" i="11"/>
  <c r="U1202" i="11" s="1"/>
  <c r="AX1202" i="11" l="1"/>
  <c r="AZ1203" i="11"/>
  <c r="T1203" i="11"/>
  <c r="P1203" i="11"/>
  <c r="AY1203" i="11"/>
  <c r="BA1203" i="11" s="1"/>
  <c r="Y1203" i="11"/>
  <c r="S1203" i="11"/>
  <c r="D1203" i="11"/>
  <c r="W1202" i="11"/>
  <c r="U1203" i="11" s="1"/>
  <c r="W1203" i="11" s="1"/>
  <c r="U1204" i="11" s="1"/>
  <c r="BC1203" i="11"/>
  <c r="AE1203" i="11"/>
  <c r="C1203" i="11"/>
  <c r="AW1203" i="11"/>
  <c r="AX1203" i="11" s="1"/>
  <c r="M1203" i="11"/>
  <c r="K1203" i="11"/>
  <c r="A1205" i="11"/>
  <c r="R1204" i="11"/>
  <c r="N1204" i="11"/>
  <c r="L1204" i="11"/>
  <c r="I1204" i="11"/>
  <c r="G1204" i="11"/>
  <c r="AU1204" i="11" s="1"/>
  <c r="E1204" i="11"/>
  <c r="Q1204" i="11"/>
  <c r="O1204" i="11"/>
  <c r="H1204" i="11"/>
  <c r="AS1204" i="11" s="1"/>
  <c r="AR1204" i="11" s="1"/>
  <c r="F1204" i="11"/>
  <c r="B1204" i="11"/>
  <c r="BD1204" i="11" s="1"/>
  <c r="AV1204" i="11" l="1"/>
  <c r="BC1204" i="11"/>
  <c r="AE1204" i="11"/>
  <c r="C1204" i="11"/>
  <c r="AW1204" i="11"/>
  <c r="AX1204" i="11" s="1"/>
  <c r="M1204" i="11"/>
  <c r="K1204" i="11"/>
  <c r="A1206" i="11"/>
  <c r="R1205" i="11"/>
  <c r="N1205" i="11"/>
  <c r="L1205" i="11"/>
  <c r="I1205" i="11"/>
  <c r="G1205" i="11"/>
  <c r="AU1205" i="11" s="1"/>
  <c r="AV1205" i="11" s="1"/>
  <c r="E1205" i="11"/>
  <c r="Q1205" i="11"/>
  <c r="O1205" i="11"/>
  <c r="H1205" i="11"/>
  <c r="AS1205" i="11" s="1"/>
  <c r="AR1205" i="11" s="1"/>
  <c r="F1205" i="11"/>
  <c r="B1205" i="11"/>
  <c r="BD1205" i="11" s="1"/>
  <c r="AZ1204" i="11"/>
  <c r="T1204" i="11"/>
  <c r="W1204" i="11" s="1"/>
  <c r="U1205" i="11" s="1"/>
  <c r="P1204" i="11"/>
  <c r="AY1204" i="11"/>
  <c r="BA1204" i="11" s="1"/>
  <c r="Y1204" i="11"/>
  <c r="S1204" i="11"/>
  <c r="D1204" i="11"/>
  <c r="AZ1205" i="11" l="1"/>
  <c r="T1205" i="11"/>
  <c r="W1205" i="11" s="1"/>
  <c r="U1206" i="11" s="1"/>
  <c r="P1205" i="11"/>
  <c r="AY1205" i="11"/>
  <c r="BA1205" i="11" s="1"/>
  <c r="Y1205" i="11"/>
  <c r="S1205" i="11"/>
  <c r="D1205" i="11"/>
  <c r="BC1205" i="11"/>
  <c r="AE1205" i="11"/>
  <c r="C1205" i="11"/>
  <c r="AW1205" i="11"/>
  <c r="AX1205" i="11" s="1"/>
  <c r="M1205" i="11"/>
  <c r="K1205" i="11"/>
  <c r="A1207" i="11"/>
  <c r="R1206" i="11"/>
  <c r="N1206" i="11"/>
  <c r="L1206" i="11"/>
  <c r="I1206" i="11"/>
  <c r="G1206" i="11"/>
  <c r="AU1206" i="11" s="1"/>
  <c r="AV1206" i="11" s="1"/>
  <c r="E1206" i="11"/>
  <c r="Q1206" i="11"/>
  <c r="O1206" i="11"/>
  <c r="H1206" i="11"/>
  <c r="AS1206" i="11" s="1"/>
  <c r="AR1206" i="11" s="1"/>
  <c r="F1206" i="11"/>
  <c r="B1206" i="11"/>
  <c r="BD1206" i="11" s="1"/>
  <c r="AZ1206" i="11" l="1"/>
  <c r="T1206" i="11"/>
  <c r="W1206" i="11" s="1"/>
  <c r="U1207" i="11" s="1"/>
  <c r="P1206" i="11"/>
  <c r="AY1206" i="11"/>
  <c r="BA1206" i="11" s="1"/>
  <c r="Y1206" i="11"/>
  <c r="S1206" i="11"/>
  <c r="D1206" i="11"/>
  <c r="BC1206" i="11"/>
  <c r="AE1206" i="11"/>
  <c r="C1206" i="11"/>
  <c r="AW1206" i="11"/>
  <c r="AX1206" i="11" s="1"/>
  <c r="M1206" i="11"/>
  <c r="K1206" i="11"/>
  <c r="A1208" i="11"/>
  <c r="R1207" i="11"/>
  <c r="N1207" i="11"/>
  <c r="L1207" i="11"/>
  <c r="I1207" i="11"/>
  <c r="G1207" i="11"/>
  <c r="AU1207" i="11" s="1"/>
  <c r="AV1207" i="11" s="1"/>
  <c r="E1207" i="11"/>
  <c r="Q1207" i="11"/>
  <c r="O1207" i="11"/>
  <c r="H1207" i="11"/>
  <c r="AS1207" i="11" s="1"/>
  <c r="AR1207" i="11" s="1"/>
  <c r="F1207" i="11"/>
  <c r="B1207" i="11"/>
  <c r="BD1207" i="11" s="1"/>
  <c r="AZ1207" i="11" l="1"/>
  <c r="T1207" i="11"/>
  <c r="W1207" i="11" s="1"/>
  <c r="U1208" i="11" s="1"/>
  <c r="P1207" i="11"/>
  <c r="AY1207" i="11"/>
  <c r="BA1207" i="11" s="1"/>
  <c r="Y1207" i="11"/>
  <c r="S1207" i="11"/>
  <c r="D1207" i="11"/>
  <c r="BC1207" i="11"/>
  <c r="AE1207" i="11"/>
  <c r="C1207" i="11"/>
  <c r="AW1207" i="11"/>
  <c r="AX1207" i="11" s="1"/>
  <c r="M1207" i="11"/>
  <c r="K1207" i="11"/>
  <c r="A1209" i="11"/>
  <c r="R1208" i="11"/>
  <c r="N1208" i="11"/>
  <c r="L1208" i="11"/>
  <c r="I1208" i="11"/>
  <c r="G1208" i="11"/>
  <c r="AU1208" i="11" s="1"/>
  <c r="AV1208" i="11" s="1"/>
  <c r="E1208" i="11"/>
  <c r="Q1208" i="11"/>
  <c r="O1208" i="11"/>
  <c r="H1208" i="11"/>
  <c r="AS1208" i="11" s="1"/>
  <c r="AR1208" i="11" s="1"/>
  <c r="F1208" i="11"/>
  <c r="B1208" i="11"/>
  <c r="BD1208" i="11" s="1"/>
  <c r="AZ1208" i="11" l="1"/>
  <c r="T1208" i="11"/>
  <c r="W1208" i="11" s="1"/>
  <c r="U1209" i="11" s="1"/>
  <c r="P1208" i="11"/>
  <c r="AY1208" i="11"/>
  <c r="BA1208" i="11" s="1"/>
  <c r="Y1208" i="11"/>
  <c r="S1208" i="11"/>
  <c r="D1208" i="11"/>
  <c r="BC1208" i="11"/>
  <c r="AE1208" i="11"/>
  <c r="C1208" i="11"/>
  <c r="AW1208" i="11"/>
  <c r="AX1208" i="11" s="1"/>
  <c r="M1208" i="11"/>
  <c r="K1208" i="11"/>
  <c r="A1210" i="11"/>
  <c r="R1209" i="11"/>
  <c r="N1209" i="11"/>
  <c r="L1209" i="11"/>
  <c r="I1209" i="11"/>
  <c r="G1209" i="11"/>
  <c r="AU1209" i="11" s="1"/>
  <c r="AV1209" i="11" s="1"/>
  <c r="E1209" i="11"/>
  <c r="Q1209" i="11"/>
  <c r="O1209" i="11"/>
  <c r="H1209" i="11"/>
  <c r="AS1209" i="11" s="1"/>
  <c r="AR1209" i="11" s="1"/>
  <c r="F1209" i="11"/>
  <c r="B1209" i="11"/>
  <c r="BD1209" i="11" s="1"/>
  <c r="AZ1209" i="11" l="1"/>
  <c r="T1209" i="11"/>
  <c r="W1209" i="11" s="1"/>
  <c r="U1210" i="11" s="1"/>
  <c r="P1209" i="11"/>
  <c r="AY1209" i="11"/>
  <c r="BA1209" i="11" s="1"/>
  <c r="Y1209" i="11"/>
  <c r="S1209" i="11"/>
  <c r="D1209" i="11"/>
  <c r="BC1209" i="11"/>
  <c r="AE1209" i="11"/>
  <c r="C1209" i="11"/>
  <c r="AW1209" i="11"/>
  <c r="AX1209" i="11" s="1"/>
  <c r="M1209" i="11"/>
  <c r="K1209" i="11"/>
  <c r="A1211" i="11"/>
  <c r="R1210" i="11"/>
  <c r="N1210" i="11"/>
  <c r="L1210" i="11"/>
  <c r="I1210" i="11"/>
  <c r="G1210" i="11"/>
  <c r="AU1210" i="11" s="1"/>
  <c r="AV1210" i="11" s="1"/>
  <c r="E1210" i="11"/>
  <c r="Q1210" i="11"/>
  <c r="O1210" i="11"/>
  <c r="H1210" i="11"/>
  <c r="AS1210" i="11" s="1"/>
  <c r="AR1210" i="11" s="1"/>
  <c r="F1210" i="11"/>
  <c r="B1210" i="11"/>
  <c r="BD1210" i="11" s="1"/>
  <c r="AZ1210" i="11" l="1"/>
  <c r="T1210" i="11"/>
  <c r="W1210" i="11" s="1"/>
  <c r="U1211" i="11" s="1"/>
  <c r="P1210" i="11"/>
  <c r="AY1210" i="11"/>
  <c r="BA1210" i="11" s="1"/>
  <c r="Y1210" i="11"/>
  <c r="S1210" i="11"/>
  <c r="D1210" i="11"/>
  <c r="BC1210" i="11"/>
  <c r="AE1210" i="11"/>
  <c r="C1210" i="11"/>
  <c r="AW1210" i="11"/>
  <c r="AX1210" i="11" s="1"/>
  <c r="M1210" i="11"/>
  <c r="K1210" i="11"/>
  <c r="A1212" i="11"/>
  <c r="R1211" i="11"/>
  <c r="N1211" i="11"/>
  <c r="L1211" i="11"/>
  <c r="I1211" i="11"/>
  <c r="G1211" i="11"/>
  <c r="AU1211" i="11" s="1"/>
  <c r="AV1211" i="11" s="1"/>
  <c r="E1211" i="11"/>
  <c r="Q1211" i="11"/>
  <c r="O1211" i="11"/>
  <c r="H1211" i="11"/>
  <c r="AS1211" i="11" s="1"/>
  <c r="AR1211" i="11" s="1"/>
  <c r="F1211" i="11"/>
  <c r="B1211" i="11"/>
  <c r="BD1211" i="11" s="1"/>
  <c r="AZ1211" i="11" l="1"/>
  <c r="T1211" i="11"/>
  <c r="W1211" i="11" s="1"/>
  <c r="U1212" i="11" s="1"/>
  <c r="P1211" i="11"/>
  <c r="AY1211" i="11"/>
  <c r="BA1211" i="11" s="1"/>
  <c r="Y1211" i="11"/>
  <c r="S1211" i="11"/>
  <c r="D1211" i="11"/>
  <c r="BC1211" i="11"/>
  <c r="AE1211" i="11"/>
  <c r="C1211" i="11"/>
  <c r="AW1211" i="11"/>
  <c r="AX1211" i="11" s="1"/>
  <c r="M1211" i="11"/>
  <c r="K1211" i="11"/>
  <c r="A1213" i="11"/>
  <c r="R1212" i="11"/>
  <c r="N1212" i="11"/>
  <c r="L1212" i="11"/>
  <c r="I1212" i="11"/>
  <c r="G1212" i="11"/>
  <c r="AU1212" i="11" s="1"/>
  <c r="AV1212" i="11" s="1"/>
  <c r="E1212" i="11"/>
  <c r="Q1212" i="11"/>
  <c r="O1212" i="11"/>
  <c r="H1212" i="11"/>
  <c r="AS1212" i="11" s="1"/>
  <c r="AR1212" i="11" s="1"/>
  <c r="F1212" i="11"/>
  <c r="B1212" i="11"/>
  <c r="BD1212" i="11" s="1"/>
  <c r="AZ1212" i="11" l="1"/>
  <c r="T1212" i="11"/>
  <c r="W1212" i="11" s="1"/>
  <c r="U1213" i="11" s="1"/>
  <c r="P1212" i="11"/>
  <c r="AY1212" i="11"/>
  <c r="BA1212" i="11" s="1"/>
  <c r="Y1212" i="11"/>
  <c r="S1212" i="11"/>
  <c r="D1212" i="11"/>
  <c r="BC1212" i="11"/>
  <c r="AE1212" i="11"/>
  <c r="C1212" i="11"/>
  <c r="AW1212" i="11"/>
  <c r="AX1212" i="11" s="1"/>
  <c r="M1212" i="11"/>
  <c r="K1212" i="11"/>
  <c r="A1214" i="11"/>
  <c r="R1213" i="11"/>
  <c r="N1213" i="11"/>
  <c r="L1213" i="11"/>
  <c r="I1213" i="11"/>
  <c r="G1213" i="11"/>
  <c r="AU1213" i="11" s="1"/>
  <c r="AV1213" i="11" s="1"/>
  <c r="E1213" i="11"/>
  <c r="Q1213" i="11"/>
  <c r="O1213" i="11"/>
  <c r="H1213" i="11"/>
  <c r="AS1213" i="11" s="1"/>
  <c r="AR1213" i="11" s="1"/>
  <c r="F1213" i="11"/>
  <c r="B1213" i="11"/>
  <c r="BD1213" i="11" s="1"/>
  <c r="AZ1213" i="11" l="1"/>
  <c r="T1213" i="11"/>
  <c r="W1213" i="11" s="1"/>
  <c r="U1214" i="11" s="1"/>
  <c r="P1213" i="11"/>
  <c r="AY1213" i="11"/>
  <c r="BA1213" i="11" s="1"/>
  <c r="Y1213" i="11"/>
  <c r="S1213" i="11"/>
  <c r="D1213" i="11"/>
  <c r="BC1213" i="11"/>
  <c r="AE1213" i="11"/>
  <c r="C1213" i="11"/>
  <c r="AW1213" i="11"/>
  <c r="AX1213" i="11" s="1"/>
  <c r="M1213" i="11"/>
  <c r="K1213" i="11"/>
  <c r="A1215" i="11"/>
  <c r="R1214" i="11"/>
  <c r="N1214" i="11"/>
  <c r="L1214" i="11"/>
  <c r="I1214" i="11"/>
  <c r="G1214" i="11"/>
  <c r="AU1214" i="11" s="1"/>
  <c r="AV1214" i="11" s="1"/>
  <c r="E1214" i="11"/>
  <c r="Q1214" i="11"/>
  <c r="O1214" i="11"/>
  <c r="H1214" i="11"/>
  <c r="AS1214" i="11" s="1"/>
  <c r="AR1214" i="11" s="1"/>
  <c r="F1214" i="11"/>
  <c r="B1214" i="11"/>
  <c r="BD1214" i="11" s="1"/>
  <c r="AZ1214" i="11" l="1"/>
  <c r="T1214" i="11"/>
  <c r="W1214" i="11" s="1"/>
  <c r="U1215" i="11" s="1"/>
  <c r="P1214" i="11"/>
  <c r="AY1214" i="11"/>
  <c r="BA1214" i="11" s="1"/>
  <c r="Y1214" i="11"/>
  <c r="S1214" i="11"/>
  <c r="D1214" i="11"/>
  <c r="BC1214" i="11"/>
  <c r="AE1214" i="11"/>
  <c r="C1214" i="11"/>
  <c r="AW1214" i="11"/>
  <c r="AX1214" i="11" s="1"/>
  <c r="M1214" i="11"/>
  <c r="K1214" i="11"/>
  <c r="A1216" i="11"/>
  <c r="R1215" i="11"/>
  <c r="N1215" i="11"/>
  <c r="L1215" i="11"/>
  <c r="I1215" i="11"/>
  <c r="G1215" i="11"/>
  <c r="AU1215" i="11" s="1"/>
  <c r="AV1215" i="11" s="1"/>
  <c r="E1215" i="11"/>
  <c r="Q1215" i="11"/>
  <c r="O1215" i="11"/>
  <c r="H1215" i="11"/>
  <c r="AS1215" i="11" s="1"/>
  <c r="AR1215" i="11" s="1"/>
  <c r="F1215" i="11"/>
  <c r="B1215" i="11"/>
  <c r="BD1215" i="11" s="1"/>
  <c r="AZ1215" i="11" l="1"/>
  <c r="T1215" i="11"/>
  <c r="W1215" i="11" s="1"/>
  <c r="U1216" i="11" s="1"/>
  <c r="P1215" i="11"/>
  <c r="AY1215" i="11"/>
  <c r="BA1215" i="11" s="1"/>
  <c r="Y1215" i="11"/>
  <c r="S1215" i="11"/>
  <c r="D1215" i="11"/>
  <c r="BC1215" i="11"/>
  <c r="AE1215" i="11"/>
  <c r="C1215" i="11"/>
  <c r="AW1215" i="11"/>
  <c r="AX1215" i="11" s="1"/>
  <c r="M1215" i="11"/>
  <c r="K1215" i="11"/>
  <c r="A1217" i="11"/>
  <c r="R1216" i="11"/>
  <c r="N1216" i="11"/>
  <c r="L1216" i="11"/>
  <c r="I1216" i="11"/>
  <c r="G1216" i="11"/>
  <c r="AU1216" i="11" s="1"/>
  <c r="E1216" i="11"/>
  <c r="Q1216" i="11"/>
  <c r="O1216" i="11"/>
  <c r="H1216" i="11"/>
  <c r="AS1216" i="11" s="1"/>
  <c r="AR1216" i="11" s="1"/>
  <c r="F1216" i="11"/>
  <c r="B1216" i="11"/>
  <c r="BD1216" i="11" s="1"/>
  <c r="BC1216" i="11" l="1"/>
  <c r="AE1216" i="11"/>
  <c r="C1216" i="11"/>
  <c r="M1216" i="11"/>
  <c r="K1216" i="11"/>
  <c r="A1218" i="11"/>
  <c r="R1217" i="11"/>
  <c r="N1217" i="11"/>
  <c r="L1217" i="11"/>
  <c r="I1217" i="11"/>
  <c r="G1217" i="11"/>
  <c r="AU1217" i="11" s="1"/>
  <c r="AV1217" i="11" s="1"/>
  <c r="E1217" i="11"/>
  <c r="Q1217" i="11"/>
  <c r="O1217" i="11"/>
  <c r="H1217" i="11"/>
  <c r="AS1217" i="11" s="1"/>
  <c r="AR1217" i="11" s="1"/>
  <c r="F1217" i="11"/>
  <c r="B1217" i="11"/>
  <c r="BD1217" i="11" s="1"/>
  <c r="AZ1216" i="11"/>
  <c r="T1216" i="11"/>
  <c r="W1216" i="11" s="1"/>
  <c r="U1217" i="11" s="1"/>
  <c r="P1216" i="11"/>
  <c r="Y1216" i="11"/>
  <c r="S1216" i="11"/>
  <c r="D1216" i="11"/>
  <c r="AV1216" i="11"/>
  <c r="AW1216" i="11" s="1"/>
  <c r="AX1216" i="11" s="1"/>
  <c r="AY1216" i="11" l="1"/>
  <c r="BA1216" i="11" s="1"/>
  <c r="AZ1217" i="11"/>
  <c r="T1217" i="11"/>
  <c r="W1217" i="11" s="1"/>
  <c r="U1218" i="11" s="1"/>
  <c r="P1217" i="11"/>
  <c r="AY1217" i="11"/>
  <c r="BA1217" i="11" s="1"/>
  <c r="Y1217" i="11"/>
  <c r="S1217" i="11"/>
  <c r="D1217" i="11"/>
  <c r="BC1217" i="11"/>
  <c r="AE1217" i="11"/>
  <c r="C1217" i="11"/>
  <c r="AW1217" i="11"/>
  <c r="M1217" i="11"/>
  <c r="K1217" i="11"/>
  <c r="A1219" i="11"/>
  <c r="R1218" i="11"/>
  <c r="N1218" i="11"/>
  <c r="L1218" i="11"/>
  <c r="I1218" i="11"/>
  <c r="G1218" i="11"/>
  <c r="AU1218" i="11" s="1"/>
  <c r="E1218" i="11"/>
  <c r="BC1218" i="11" s="1"/>
  <c r="Q1218" i="11"/>
  <c r="O1218" i="11"/>
  <c r="H1218" i="11"/>
  <c r="AS1218" i="11" s="1"/>
  <c r="AR1218" i="11" s="1"/>
  <c r="F1218" i="11"/>
  <c r="B1218" i="11"/>
  <c r="BD1218" i="11" s="1"/>
  <c r="AE1218" i="11" l="1"/>
  <c r="C1218" i="11"/>
  <c r="M1218" i="11"/>
  <c r="K1218" i="11"/>
  <c r="A1220" i="11"/>
  <c r="R1219" i="11"/>
  <c r="N1219" i="11"/>
  <c r="L1219" i="11"/>
  <c r="I1219" i="11"/>
  <c r="G1219" i="11"/>
  <c r="AU1219" i="11" s="1"/>
  <c r="E1219" i="11"/>
  <c r="Q1219" i="11"/>
  <c r="O1219" i="11"/>
  <c r="H1219" i="11"/>
  <c r="AS1219" i="11" s="1"/>
  <c r="AR1219" i="11" s="1"/>
  <c r="F1219" i="11"/>
  <c r="B1219" i="11"/>
  <c r="BD1219" i="11" s="1"/>
  <c r="AZ1218" i="11"/>
  <c r="T1218" i="11"/>
  <c r="W1218" i="11" s="1"/>
  <c r="U1219" i="11" s="1"/>
  <c r="P1218" i="11"/>
  <c r="Y1218" i="11"/>
  <c r="S1218" i="11"/>
  <c r="D1218" i="11"/>
  <c r="AV1218" i="11"/>
  <c r="AW1218" i="11" s="1"/>
  <c r="AX1217" i="11"/>
  <c r="AX1218" i="11" l="1"/>
  <c r="AY1218" i="11"/>
  <c r="BA1218" i="11" s="1"/>
  <c r="AZ1219" i="11"/>
  <c r="T1219" i="11"/>
  <c r="W1219" i="11" s="1"/>
  <c r="U1220" i="11" s="1"/>
  <c r="P1219" i="11"/>
  <c r="Y1219" i="11"/>
  <c r="S1219" i="11"/>
  <c r="D1219" i="11"/>
  <c r="AV1219" i="11"/>
  <c r="AY1219" i="11" s="1"/>
  <c r="BA1219" i="11" s="1"/>
  <c r="BC1219" i="11"/>
  <c r="AE1219" i="11"/>
  <c r="C1219" i="11"/>
  <c r="AW1219" i="11"/>
  <c r="M1219" i="11"/>
  <c r="K1219" i="11"/>
  <c r="A1221" i="11"/>
  <c r="R1220" i="11"/>
  <c r="N1220" i="11"/>
  <c r="L1220" i="11"/>
  <c r="I1220" i="11"/>
  <c r="G1220" i="11"/>
  <c r="AU1220" i="11" s="1"/>
  <c r="AV1220" i="11" s="1"/>
  <c r="E1220" i="11"/>
  <c r="Q1220" i="11"/>
  <c r="O1220" i="11"/>
  <c r="H1220" i="11"/>
  <c r="AS1220" i="11" s="1"/>
  <c r="AR1220" i="11" s="1"/>
  <c r="F1220" i="11"/>
  <c r="B1220" i="11"/>
  <c r="BD1220" i="11" s="1"/>
  <c r="AZ1220" i="11" l="1"/>
  <c r="T1220" i="11"/>
  <c r="W1220" i="11" s="1"/>
  <c r="U1221" i="11" s="1"/>
  <c r="P1220" i="11"/>
  <c r="AY1220" i="11"/>
  <c r="BA1220" i="11" s="1"/>
  <c r="Y1220" i="11"/>
  <c r="S1220" i="11"/>
  <c r="D1220" i="11"/>
  <c r="AX1219" i="11"/>
  <c r="BC1220" i="11"/>
  <c r="AE1220" i="11"/>
  <c r="C1220" i="11"/>
  <c r="AW1220" i="11"/>
  <c r="M1220" i="11"/>
  <c r="K1220" i="11"/>
  <c r="A1222" i="11"/>
  <c r="R1221" i="11"/>
  <c r="N1221" i="11"/>
  <c r="L1221" i="11"/>
  <c r="I1221" i="11"/>
  <c r="G1221" i="11"/>
  <c r="AU1221" i="11" s="1"/>
  <c r="AV1221" i="11" s="1"/>
  <c r="E1221" i="11"/>
  <c r="Q1221" i="11"/>
  <c r="O1221" i="11"/>
  <c r="H1221" i="11"/>
  <c r="AS1221" i="11" s="1"/>
  <c r="AR1221" i="11" s="1"/>
  <c r="F1221" i="11"/>
  <c r="B1221" i="11"/>
  <c r="BD1221" i="11" s="1"/>
  <c r="AX1220" i="11" l="1"/>
  <c r="BC1221" i="11"/>
  <c r="AE1221" i="11"/>
  <c r="C1221" i="11"/>
  <c r="AW1221" i="11"/>
  <c r="M1221" i="11"/>
  <c r="K1221" i="11"/>
  <c r="A1223" i="11"/>
  <c r="R1222" i="11"/>
  <c r="N1222" i="11"/>
  <c r="L1222" i="11"/>
  <c r="I1222" i="11"/>
  <c r="G1222" i="11"/>
  <c r="AU1222" i="11" s="1"/>
  <c r="AV1222" i="11" s="1"/>
  <c r="E1222" i="11"/>
  <c r="Q1222" i="11"/>
  <c r="O1222" i="11"/>
  <c r="H1222" i="11"/>
  <c r="AS1222" i="11" s="1"/>
  <c r="AR1222" i="11" s="1"/>
  <c r="F1222" i="11"/>
  <c r="B1222" i="11"/>
  <c r="BD1222" i="11" s="1"/>
  <c r="AZ1221" i="11"/>
  <c r="T1221" i="11"/>
  <c r="W1221" i="11" s="1"/>
  <c r="U1222" i="11" s="1"/>
  <c r="P1221" i="11"/>
  <c r="AY1221" i="11"/>
  <c r="BA1221" i="11" s="1"/>
  <c r="Y1221" i="11"/>
  <c r="S1221" i="11"/>
  <c r="D1221" i="11"/>
  <c r="AX1221" i="11" l="1"/>
  <c r="AZ1222" i="11"/>
  <c r="T1222" i="11"/>
  <c r="W1222" i="11" s="1"/>
  <c r="U1223" i="11" s="1"/>
  <c r="P1222" i="11"/>
  <c r="AY1222" i="11"/>
  <c r="BA1222" i="11" s="1"/>
  <c r="Y1222" i="11"/>
  <c r="S1222" i="11"/>
  <c r="D1222" i="11"/>
  <c r="BC1222" i="11"/>
  <c r="AE1222" i="11"/>
  <c r="C1222" i="11"/>
  <c r="AW1222" i="11"/>
  <c r="M1222" i="11"/>
  <c r="K1222" i="11"/>
  <c r="A1224" i="11"/>
  <c r="R1223" i="11"/>
  <c r="N1223" i="11"/>
  <c r="L1223" i="11"/>
  <c r="I1223" i="11"/>
  <c r="G1223" i="11"/>
  <c r="AU1223" i="11" s="1"/>
  <c r="E1223" i="11"/>
  <c r="Q1223" i="11"/>
  <c r="O1223" i="11"/>
  <c r="H1223" i="11"/>
  <c r="AS1223" i="11" s="1"/>
  <c r="AR1223" i="11" s="1"/>
  <c r="F1223" i="11"/>
  <c r="B1223" i="11"/>
  <c r="BD1223" i="11" s="1"/>
  <c r="AV1223" i="11" l="1"/>
  <c r="AX1222" i="11"/>
  <c r="AZ1223" i="11"/>
  <c r="T1223" i="11"/>
  <c r="W1223" i="11" s="1"/>
  <c r="U1224" i="11" s="1"/>
  <c r="P1223" i="11"/>
  <c r="AY1223" i="11"/>
  <c r="BA1223" i="11" s="1"/>
  <c r="Y1223" i="11"/>
  <c r="S1223" i="11"/>
  <c r="D1223" i="11"/>
  <c r="BC1223" i="11"/>
  <c r="AE1223" i="11"/>
  <c r="C1223" i="11"/>
  <c r="AW1223" i="11"/>
  <c r="M1223" i="11"/>
  <c r="K1223" i="11"/>
  <c r="A1225" i="11"/>
  <c r="R1224" i="11"/>
  <c r="N1224" i="11"/>
  <c r="L1224" i="11"/>
  <c r="I1224" i="11"/>
  <c r="G1224" i="11"/>
  <c r="AU1224" i="11" s="1"/>
  <c r="E1224" i="11"/>
  <c r="Q1224" i="11"/>
  <c r="O1224" i="11"/>
  <c r="H1224" i="11"/>
  <c r="AS1224" i="11" s="1"/>
  <c r="AR1224" i="11" s="1"/>
  <c r="F1224" i="11"/>
  <c r="B1224" i="11"/>
  <c r="BD1224" i="11" s="1"/>
  <c r="AV1224" i="11" l="1"/>
  <c r="AX1223" i="11"/>
  <c r="AZ1224" i="11"/>
  <c r="T1224" i="11"/>
  <c r="W1224" i="11" s="1"/>
  <c r="U1225" i="11" s="1"/>
  <c r="P1224" i="11"/>
  <c r="AY1224" i="11"/>
  <c r="BA1224" i="11" s="1"/>
  <c r="Y1224" i="11"/>
  <c r="S1224" i="11"/>
  <c r="D1224" i="11"/>
  <c r="BC1224" i="11"/>
  <c r="AE1224" i="11"/>
  <c r="C1224" i="11"/>
  <c r="AW1224" i="11"/>
  <c r="M1224" i="11"/>
  <c r="K1224" i="11"/>
  <c r="A1226" i="11"/>
  <c r="R1225" i="11"/>
  <c r="N1225" i="11"/>
  <c r="L1225" i="11"/>
  <c r="I1225" i="11"/>
  <c r="G1225" i="11"/>
  <c r="AU1225" i="11" s="1"/>
  <c r="E1225" i="11"/>
  <c r="Q1225" i="11"/>
  <c r="O1225" i="11"/>
  <c r="H1225" i="11"/>
  <c r="AS1225" i="11" s="1"/>
  <c r="AR1225" i="11" s="1"/>
  <c r="F1225" i="11"/>
  <c r="B1225" i="11"/>
  <c r="BD1225" i="11" s="1"/>
  <c r="AV1225" i="11" l="1"/>
  <c r="AX1224" i="11"/>
  <c r="AZ1225" i="11"/>
  <c r="T1225" i="11"/>
  <c r="W1225" i="11" s="1"/>
  <c r="U1226" i="11" s="1"/>
  <c r="P1225" i="11"/>
  <c r="AY1225" i="11"/>
  <c r="BA1225" i="11" s="1"/>
  <c r="Y1225" i="11"/>
  <c r="S1225" i="11"/>
  <c r="D1225" i="11"/>
  <c r="BC1225" i="11"/>
  <c r="AE1225" i="11"/>
  <c r="C1225" i="11"/>
  <c r="AW1225" i="11"/>
  <c r="M1225" i="11"/>
  <c r="K1225" i="11"/>
  <c r="A1227" i="11"/>
  <c r="R1226" i="11"/>
  <c r="N1226" i="11"/>
  <c r="L1226" i="11"/>
  <c r="I1226" i="11"/>
  <c r="G1226" i="11"/>
  <c r="AU1226" i="11" s="1"/>
  <c r="E1226" i="11"/>
  <c r="Q1226" i="11"/>
  <c r="O1226" i="11"/>
  <c r="H1226" i="11"/>
  <c r="AS1226" i="11" s="1"/>
  <c r="AR1226" i="11" s="1"/>
  <c r="F1226" i="11"/>
  <c r="B1226" i="11"/>
  <c r="BD1226" i="11" s="1"/>
  <c r="AV1226" i="11" l="1"/>
  <c r="AX1225" i="11"/>
  <c r="AZ1226" i="11"/>
  <c r="T1226" i="11"/>
  <c r="W1226" i="11" s="1"/>
  <c r="U1227" i="11" s="1"/>
  <c r="P1226" i="11"/>
  <c r="AY1226" i="11"/>
  <c r="BA1226" i="11" s="1"/>
  <c r="Y1226" i="11"/>
  <c r="S1226" i="11"/>
  <c r="D1226" i="11"/>
  <c r="BC1226" i="11"/>
  <c r="AE1226" i="11"/>
  <c r="C1226" i="11"/>
  <c r="AW1226" i="11"/>
  <c r="M1226" i="11"/>
  <c r="K1226" i="11"/>
  <c r="A1228" i="11"/>
  <c r="R1227" i="11"/>
  <c r="N1227" i="11"/>
  <c r="L1227" i="11"/>
  <c r="I1227" i="11"/>
  <c r="G1227" i="11"/>
  <c r="AU1227" i="11" s="1"/>
  <c r="E1227" i="11"/>
  <c r="Q1227" i="11"/>
  <c r="O1227" i="11"/>
  <c r="H1227" i="11"/>
  <c r="AS1227" i="11" s="1"/>
  <c r="AR1227" i="11" s="1"/>
  <c r="F1227" i="11"/>
  <c r="B1227" i="11"/>
  <c r="BD1227" i="11" s="1"/>
  <c r="AV1227" i="11" l="1"/>
  <c r="AX1226" i="11"/>
  <c r="AZ1227" i="11"/>
  <c r="T1227" i="11"/>
  <c r="W1227" i="11" s="1"/>
  <c r="U1228" i="11" s="1"/>
  <c r="P1227" i="11"/>
  <c r="AY1227" i="11"/>
  <c r="BA1227" i="11" s="1"/>
  <c r="Y1227" i="11"/>
  <c r="S1227" i="11"/>
  <c r="D1227" i="11"/>
  <c r="BC1227" i="11"/>
  <c r="AE1227" i="11"/>
  <c r="C1227" i="11"/>
  <c r="AW1227" i="11"/>
  <c r="M1227" i="11"/>
  <c r="K1227" i="11"/>
  <c r="A1229" i="11"/>
  <c r="R1228" i="11"/>
  <c r="N1228" i="11"/>
  <c r="L1228" i="11"/>
  <c r="I1228" i="11"/>
  <c r="G1228" i="11"/>
  <c r="AU1228" i="11" s="1"/>
  <c r="E1228" i="11"/>
  <c r="Q1228" i="11"/>
  <c r="O1228" i="11"/>
  <c r="H1228" i="11"/>
  <c r="AS1228" i="11" s="1"/>
  <c r="AR1228" i="11" s="1"/>
  <c r="F1228" i="11"/>
  <c r="B1228" i="11"/>
  <c r="BD1228" i="11" s="1"/>
  <c r="AV1228" i="11" l="1"/>
  <c r="AX1227" i="11"/>
  <c r="AZ1228" i="11"/>
  <c r="T1228" i="11"/>
  <c r="W1228" i="11" s="1"/>
  <c r="U1229" i="11" s="1"/>
  <c r="P1228" i="11"/>
  <c r="AY1228" i="11"/>
  <c r="BA1228" i="11" s="1"/>
  <c r="Y1228" i="11"/>
  <c r="S1228" i="11"/>
  <c r="D1228" i="11"/>
  <c r="BC1228" i="11"/>
  <c r="AE1228" i="11"/>
  <c r="C1228" i="11"/>
  <c r="AW1228" i="11"/>
  <c r="M1228" i="11"/>
  <c r="K1228" i="11"/>
  <c r="A1230" i="11"/>
  <c r="R1229" i="11"/>
  <c r="N1229" i="11"/>
  <c r="L1229" i="11"/>
  <c r="I1229" i="11"/>
  <c r="G1229" i="11"/>
  <c r="AU1229" i="11" s="1"/>
  <c r="E1229" i="11"/>
  <c r="Q1229" i="11"/>
  <c r="O1229" i="11"/>
  <c r="H1229" i="11"/>
  <c r="AS1229" i="11" s="1"/>
  <c r="AR1229" i="11" s="1"/>
  <c r="F1229" i="11"/>
  <c r="B1229" i="11"/>
  <c r="BD1229" i="11" s="1"/>
  <c r="AV1229" i="11" l="1"/>
  <c r="AX1228" i="11"/>
  <c r="AZ1229" i="11"/>
  <c r="T1229" i="11"/>
  <c r="W1229" i="11" s="1"/>
  <c r="U1230" i="11" s="1"/>
  <c r="P1229" i="11"/>
  <c r="AY1229" i="11"/>
  <c r="BA1229" i="11" s="1"/>
  <c r="Y1229" i="11"/>
  <c r="S1229" i="11"/>
  <c r="D1229" i="11"/>
  <c r="BC1229" i="11"/>
  <c r="AE1229" i="11"/>
  <c r="C1229" i="11"/>
  <c r="AW1229" i="11"/>
  <c r="M1229" i="11"/>
  <c r="K1229" i="11"/>
  <c r="A1231" i="11"/>
  <c r="R1230" i="11"/>
  <c r="N1230" i="11"/>
  <c r="L1230" i="11"/>
  <c r="I1230" i="11"/>
  <c r="G1230" i="11"/>
  <c r="AU1230" i="11" s="1"/>
  <c r="E1230" i="11"/>
  <c r="Q1230" i="11"/>
  <c r="O1230" i="11"/>
  <c r="H1230" i="11"/>
  <c r="AS1230" i="11" s="1"/>
  <c r="AR1230" i="11" s="1"/>
  <c r="F1230" i="11"/>
  <c r="B1230" i="11"/>
  <c r="BD1230" i="11" s="1"/>
  <c r="AV1230" i="11" l="1"/>
  <c r="AX1229" i="11"/>
  <c r="AZ1230" i="11"/>
  <c r="T1230" i="11"/>
  <c r="W1230" i="11" s="1"/>
  <c r="U1231" i="11" s="1"/>
  <c r="P1230" i="11"/>
  <c r="AY1230" i="11"/>
  <c r="BA1230" i="11" s="1"/>
  <c r="Y1230" i="11"/>
  <c r="S1230" i="11"/>
  <c r="D1230" i="11"/>
  <c r="BC1230" i="11"/>
  <c r="AE1230" i="11"/>
  <c r="C1230" i="11"/>
  <c r="AW1230" i="11"/>
  <c r="M1230" i="11"/>
  <c r="K1230" i="11"/>
  <c r="A1232" i="11"/>
  <c r="R1231" i="11"/>
  <c r="N1231" i="11"/>
  <c r="L1231" i="11"/>
  <c r="I1231" i="11"/>
  <c r="G1231" i="11"/>
  <c r="AU1231" i="11" s="1"/>
  <c r="E1231" i="11"/>
  <c r="Q1231" i="11"/>
  <c r="O1231" i="11"/>
  <c r="H1231" i="11"/>
  <c r="AS1231" i="11" s="1"/>
  <c r="AR1231" i="11" s="1"/>
  <c r="F1231" i="11"/>
  <c r="B1231" i="11"/>
  <c r="BD1231" i="11" s="1"/>
  <c r="AV1231" i="11" l="1"/>
  <c r="AX1230" i="11"/>
  <c r="AZ1231" i="11"/>
  <c r="T1231" i="11"/>
  <c r="W1231" i="11" s="1"/>
  <c r="U1232" i="11" s="1"/>
  <c r="P1231" i="11"/>
  <c r="AY1231" i="11"/>
  <c r="BA1231" i="11" s="1"/>
  <c r="Y1231" i="11"/>
  <c r="S1231" i="11"/>
  <c r="D1231" i="11"/>
  <c r="BC1231" i="11"/>
  <c r="AE1231" i="11"/>
  <c r="C1231" i="11"/>
  <c r="AW1231" i="11"/>
  <c r="M1231" i="11"/>
  <c r="K1231" i="11"/>
  <c r="A1233" i="11"/>
  <c r="R1232" i="11"/>
  <c r="N1232" i="11"/>
  <c r="L1232" i="11"/>
  <c r="I1232" i="11"/>
  <c r="G1232" i="11"/>
  <c r="AU1232" i="11" s="1"/>
  <c r="E1232" i="11"/>
  <c r="Q1232" i="11"/>
  <c r="O1232" i="11"/>
  <c r="H1232" i="11"/>
  <c r="AS1232" i="11" s="1"/>
  <c r="AR1232" i="11" s="1"/>
  <c r="F1232" i="11"/>
  <c r="B1232" i="11"/>
  <c r="BD1232" i="11" s="1"/>
  <c r="AV1232" i="11" l="1"/>
  <c r="AX1231" i="11"/>
  <c r="AZ1232" i="11"/>
  <c r="T1232" i="11"/>
  <c r="W1232" i="11" s="1"/>
  <c r="U1233" i="11" s="1"/>
  <c r="P1232" i="11"/>
  <c r="AY1232" i="11"/>
  <c r="BA1232" i="11" s="1"/>
  <c r="Y1232" i="11"/>
  <c r="S1232" i="11"/>
  <c r="D1232" i="11"/>
  <c r="BC1232" i="11"/>
  <c r="AE1232" i="11"/>
  <c r="C1232" i="11"/>
  <c r="AW1232" i="11"/>
  <c r="M1232" i="11"/>
  <c r="K1232" i="11"/>
  <c r="A1234" i="11"/>
  <c r="R1233" i="11"/>
  <c r="N1233" i="11"/>
  <c r="L1233" i="11"/>
  <c r="I1233" i="11"/>
  <c r="G1233" i="11"/>
  <c r="AU1233" i="11" s="1"/>
  <c r="E1233" i="11"/>
  <c r="Q1233" i="11"/>
  <c r="O1233" i="11"/>
  <c r="H1233" i="11"/>
  <c r="AS1233" i="11" s="1"/>
  <c r="AR1233" i="11" s="1"/>
  <c r="F1233" i="11"/>
  <c r="B1233" i="11"/>
  <c r="BD1233" i="11" s="1"/>
  <c r="AV1233" i="11" l="1"/>
  <c r="AX1232" i="11"/>
  <c r="AZ1233" i="11"/>
  <c r="T1233" i="11"/>
  <c r="W1233" i="11" s="1"/>
  <c r="U1234" i="11" s="1"/>
  <c r="P1233" i="11"/>
  <c r="AY1233" i="11"/>
  <c r="BA1233" i="11" s="1"/>
  <c r="Y1233" i="11"/>
  <c r="S1233" i="11"/>
  <c r="D1233" i="11"/>
  <c r="BC1233" i="11"/>
  <c r="AE1233" i="11"/>
  <c r="C1233" i="11"/>
  <c r="AW1233" i="11"/>
  <c r="M1233" i="11"/>
  <c r="K1233" i="11"/>
  <c r="A1235" i="11"/>
  <c r="R1234" i="11"/>
  <c r="N1234" i="11"/>
  <c r="L1234" i="11"/>
  <c r="I1234" i="11"/>
  <c r="G1234" i="11"/>
  <c r="AU1234" i="11" s="1"/>
  <c r="E1234" i="11"/>
  <c r="Q1234" i="11"/>
  <c r="O1234" i="11"/>
  <c r="H1234" i="11"/>
  <c r="AS1234" i="11" s="1"/>
  <c r="AR1234" i="11" s="1"/>
  <c r="F1234" i="11"/>
  <c r="B1234" i="11"/>
  <c r="BD1234" i="11" s="1"/>
  <c r="AV1234" i="11" l="1"/>
  <c r="AX1233" i="11"/>
  <c r="AZ1234" i="11"/>
  <c r="T1234" i="11"/>
  <c r="W1234" i="11" s="1"/>
  <c r="U1235" i="11" s="1"/>
  <c r="P1234" i="11"/>
  <c r="AY1234" i="11"/>
  <c r="BA1234" i="11" s="1"/>
  <c r="Y1234" i="11"/>
  <c r="S1234" i="11"/>
  <c r="D1234" i="11"/>
  <c r="BC1234" i="11"/>
  <c r="AE1234" i="11"/>
  <c r="C1234" i="11"/>
  <c r="AW1234" i="11"/>
  <c r="M1234" i="11"/>
  <c r="K1234" i="11"/>
  <c r="A1236" i="11"/>
  <c r="R1235" i="11"/>
  <c r="N1235" i="11"/>
  <c r="L1235" i="11"/>
  <c r="I1235" i="11"/>
  <c r="G1235" i="11"/>
  <c r="AU1235" i="11" s="1"/>
  <c r="E1235" i="11"/>
  <c r="Q1235" i="11"/>
  <c r="O1235" i="11"/>
  <c r="H1235" i="11"/>
  <c r="AS1235" i="11" s="1"/>
  <c r="AR1235" i="11" s="1"/>
  <c r="F1235" i="11"/>
  <c r="B1235" i="11"/>
  <c r="BD1235" i="11" s="1"/>
  <c r="AV1235" i="11" l="1"/>
  <c r="AX1234" i="11"/>
  <c r="AZ1235" i="11"/>
  <c r="T1235" i="11"/>
  <c r="W1235" i="11" s="1"/>
  <c r="U1236" i="11" s="1"/>
  <c r="P1235" i="11"/>
  <c r="AY1235" i="11"/>
  <c r="BA1235" i="11" s="1"/>
  <c r="Y1235" i="11"/>
  <c r="S1235" i="11"/>
  <c r="D1235" i="11"/>
  <c r="BC1235" i="11"/>
  <c r="AE1235" i="11"/>
  <c r="C1235" i="11"/>
  <c r="AW1235" i="11"/>
  <c r="M1235" i="11"/>
  <c r="K1235" i="11"/>
  <c r="A1237" i="11"/>
  <c r="R1236" i="11"/>
  <c r="N1236" i="11"/>
  <c r="L1236" i="11"/>
  <c r="I1236" i="11"/>
  <c r="G1236" i="11"/>
  <c r="AU1236" i="11" s="1"/>
  <c r="E1236" i="11"/>
  <c r="Q1236" i="11"/>
  <c r="O1236" i="11"/>
  <c r="H1236" i="11"/>
  <c r="AS1236" i="11" s="1"/>
  <c r="AR1236" i="11" s="1"/>
  <c r="F1236" i="11"/>
  <c r="B1236" i="11"/>
  <c r="BD1236" i="11" s="1"/>
  <c r="AV1236" i="11" l="1"/>
  <c r="AX1235" i="11"/>
  <c r="AZ1236" i="11"/>
  <c r="T1236" i="11"/>
  <c r="W1236" i="11" s="1"/>
  <c r="U1237" i="11" s="1"/>
  <c r="P1236" i="11"/>
  <c r="AY1236" i="11"/>
  <c r="BA1236" i="11" s="1"/>
  <c r="Y1236" i="11"/>
  <c r="S1236" i="11"/>
  <c r="D1236" i="11"/>
  <c r="BC1236" i="11"/>
  <c r="AE1236" i="11"/>
  <c r="C1236" i="11"/>
  <c r="AW1236" i="11"/>
  <c r="M1236" i="11"/>
  <c r="K1236" i="11"/>
  <c r="R1237" i="11"/>
  <c r="N1237" i="11"/>
  <c r="L1237" i="11"/>
  <c r="I1237" i="11"/>
  <c r="G1237" i="11"/>
  <c r="AU1237" i="11" s="1"/>
  <c r="E1237" i="11"/>
  <c r="A1238" i="11"/>
  <c r="X1237" i="11"/>
  <c r="Q1237" i="11"/>
  <c r="O1237" i="11"/>
  <c r="H1237" i="11"/>
  <c r="AS1237" i="11" s="1"/>
  <c r="AR1237" i="11" s="1"/>
  <c r="F1237" i="11"/>
  <c r="B1237" i="11"/>
  <c r="BD1237" i="11" s="1"/>
  <c r="BC1237" i="11" l="1"/>
  <c r="AX1236" i="11"/>
  <c r="C1237" i="11"/>
  <c r="AE1237" i="11"/>
  <c r="M1237" i="11"/>
  <c r="K1237" i="11"/>
  <c r="Y1237" i="11"/>
  <c r="T1237" i="11"/>
  <c r="W1237" i="11" s="1"/>
  <c r="U1238" i="11" s="1"/>
  <c r="P1237" i="11"/>
  <c r="AZ1237" i="11"/>
  <c r="S1237" i="11"/>
  <c r="D1237" i="11"/>
  <c r="A1239" i="11"/>
  <c r="X1238" i="11"/>
  <c r="Q1238" i="11"/>
  <c r="O1238" i="11"/>
  <c r="H1238" i="11"/>
  <c r="AS1238" i="11" s="1"/>
  <c r="AR1238" i="11" s="1"/>
  <c r="F1238" i="11"/>
  <c r="B1238" i="11"/>
  <c r="BD1238" i="11" s="1"/>
  <c r="R1238" i="11"/>
  <c r="N1238" i="11"/>
  <c r="L1238" i="11"/>
  <c r="I1238" i="11"/>
  <c r="G1238" i="11"/>
  <c r="AU1238" i="11" s="1"/>
  <c r="AV1238" i="11" s="1"/>
  <c r="E1238" i="11"/>
  <c r="BC1238" i="11" s="1"/>
  <c r="AV1237" i="11"/>
  <c r="AY1237" i="11" s="1"/>
  <c r="BA1237" i="11" s="1"/>
  <c r="AE1238" i="11" l="1"/>
  <c r="M1238" i="11"/>
  <c r="K1238" i="11"/>
  <c r="AW1238" i="11"/>
  <c r="C1238" i="11"/>
  <c r="AZ1238" i="11"/>
  <c r="S1238" i="11"/>
  <c r="D1238" i="11"/>
  <c r="AY1238" i="11"/>
  <c r="BA1238" i="11" s="1"/>
  <c r="Y1238" i="11"/>
  <c r="T1238" i="11"/>
  <c r="W1238" i="11" s="1"/>
  <c r="U1239" i="11" s="1"/>
  <c r="P1238" i="11"/>
  <c r="R1239" i="11"/>
  <c r="N1239" i="11"/>
  <c r="L1239" i="11"/>
  <c r="I1239" i="11"/>
  <c r="G1239" i="11"/>
  <c r="AU1239" i="11" s="1"/>
  <c r="AV1239" i="11" s="1"/>
  <c r="E1239" i="11"/>
  <c r="A1240" i="11"/>
  <c r="X1239" i="11"/>
  <c r="Q1239" i="11"/>
  <c r="O1239" i="11"/>
  <c r="H1239" i="11"/>
  <c r="AS1239" i="11" s="1"/>
  <c r="AR1239" i="11" s="1"/>
  <c r="F1239" i="11"/>
  <c r="B1239" i="11"/>
  <c r="BD1239" i="11" s="1"/>
  <c r="AW1237" i="11"/>
  <c r="AX1237" i="11" s="1"/>
  <c r="AY1239" i="11" l="1"/>
  <c r="BA1239" i="11" s="1"/>
  <c r="Y1239" i="11"/>
  <c r="T1239" i="11"/>
  <c r="W1239" i="11" s="1"/>
  <c r="U1240" i="11" s="1"/>
  <c r="P1239" i="11"/>
  <c r="AZ1239" i="11"/>
  <c r="S1239" i="11"/>
  <c r="D1239" i="11"/>
  <c r="Q1240" i="11"/>
  <c r="O1240" i="11"/>
  <c r="H1240" i="11"/>
  <c r="AS1240" i="11" s="1"/>
  <c r="AR1240" i="11" s="1"/>
  <c r="F1240" i="11"/>
  <c r="B1240" i="11"/>
  <c r="BD1240" i="11" s="1"/>
  <c r="A1241" i="11"/>
  <c r="R1240" i="11"/>
  <c r="N1240" i="11"/>
  <c r="L1240" i="11"/>
  <c r="I1240" i="11"/>
  <c r="G1240" i="11"/>
  <c r="AU1240" i="11" s="1"/>
  <c r="E1240" i="11"/>
  <c r="BC1240" i="11" s="1"/>
  <c r="BC1239" i="11"/>
  <c r="AW1239" i="11"/>
  <c r="C1239" i="11"/>
  <c r="AE1239" i="11"/>
  <c r="M1239" i="11"/>
  <c r="K1239" i="11"/>
  <c r="AX1238" i="11"/>
  <c r="AX1239" i="11" l="1"/>
  <c r="M1240" i="11"/>
  <c r="K1240" i="11"/>
  <c r="AE1240" i="11"/>
  <c r="C1240" i="11"/>
  <c r="Q1241" i="11"/>
  <c r="O1241" i="11"/>
  <c r="H1241" i="11"/>
  <c r="AS1241" i="11" s="1"/>
  <c r="AR1241" i="11" s="1"/>
  <c r="F1241" i="11"/>
  <c r="B1241" i="11"/>
  <c r="BD1241" i="11" s="1"/>
  <c r="A1242" i="11"/>
  <c r="R1241" i="11"/>
  <c r="N1241" i="11"/>
  <c r="L1241" i="11"/>
  <c r="I1241" i="11"/>
  <c r="G1241" i="11"/>
  <c r="AU1241" i="11" s="1"/>
  <c r="E1241" i="11"/>
  <c r="BC1241" i="11" s="1"/>
  <c r="AV1240" i="11"/>
  <c r="AW1240" i="11" s="1"/>
  <c r="Y1240" i="11"/>
  <c r="S1240" i="11"/>
  <c r="D1240" i="11"/>
  <c r="AZ1240" i="11"/>
  <c r="T1240" i="11"/>
  <c r="W1240" i="11" s="1"/>
  <c r="U1241" i="11" s="1"/>
  <c r="P1240" i="11"/>
  <c r="AX1240" i="11" l="1"/>
  <c r="AV1241" i="11"/>
  <c r="AY1240" i="11"/>
  <c r="BA1240" i="11" s="1"/>
  <c r="AW1241" i="11"/>
  <c r="M1241" i="11"/>
  <c r="K1241" i="11"/>
  <c r="AE1241" i="11"/>
  <c r="C1241" i="11"/>
  <c r="Q1242" i="11"/>
  <c r="O1242" i="11"/>
  <c r="H1242" i="11"/>
  <c r="AS1242" i="11" s="1"/>
  <c r="AR1242" i="11" s="1"/>
  <c r="F1242" i="11"/>
  <c r="B1242" i="11"/>
  <c r="BD1242" i="11" s="1"/>
  <c r="A1243" i="11"/>
  <c r="R1242" i="11"/>
  <c r="N1242" i="11"/>
  <c r="L1242" i="11"/>
  <c r="I1242" i="11"/>
  <c r="G1242" i="11"/>
  <c r="AU1242" i="11" s="1"/>
  <c r="AV1242" i="11" s="1"/>
  <c r="E1242" i="11"/>
  <c r="AY1241" i="11"/>
  <c r="BA1241" i="11" s="1"/>
  <c r="Y1241" i="11"/>
  <c r="S1241" i="11"/>
  <c r="D1241" i="11"/>
  <c r="AZ1241" i="11"/>
  <c r="T1241" i="11"/>
  <c r="W1241" i="11" s="1"/>
  <c r="U1242" i="11" s="1"/>
  <c r="P1241" i="11"/>
  <c r="AY1242" i="11" l="1"/>
  <c r="BA1242" i="11" s="1"/>
  <c r="Y1242" i="11"/>
  <c r="S1242" i="11"/>
  <c r="D1242" i="11"/>
  <c r="AZ1242" i="11"/>
  <c r="T1242" i="11"/>
  <c r="W1242" i="11" s="1"/>
  <c r="U1243" i="11" s="1"/>
  <c r="P1242" i="11"/>
  <c r="BC1242" i="11"/>
  <c r="AW1242" i="11"/>
  <c r="M1242" i="11"/>
  <c r="K1242" i="11"/>
  <c r="AE1242" i="11"/>
  <c r="C1242" i="11"/>
  <c r="Q1243" i="11"/>
  <c r="O1243" i="11"/>
  <c r="H1243" i="11"/>
  <c r="AS1243" i="11" s="1"/>
  <c r="AR1243" i="11" s="1"/>
  <c r="F1243" i="11"/>
  <c r="B1243" i="11"/>
  <c r="BD1243" i="11" s="1"/>
  <c r="A1244" i="11"/>
  <c r="R1243" i="11"/>
  <c r="N1243" i="11"/>
  <c r="L1243" i="11"/>
  <c r="I1243" i="11"/>
  <c r="G1243" i="11"/>
  <c r="AU1243" i="11" s="1"/>
  <c r="E1243" i="11"/>
  <c r="BC1243" i="11" s="1"/>
  <c r="AX1241" i="11"/>
  <c r="AX1242" i="11" l="1"/>
  <c r="M1243" i="11"/>
  <c r="K1243" i="11"/>
  <c r="AE1243" i="11"/>
  <c r="C1243" i="11"/>
  <c r="Q1244" i="11"/>
  <c r="O1244" i="11"/>
  <c r="H1244" i="11"/>
  <c r="AS1244" i="11" s="1"/>
  <c r="AR1244" i="11" s="1"/>
  <c r="F1244" i="11"/>
  <c r="B1244" i="11"/>
  <c r="BD1244" i="11" s="1"/>
  <c r="A1245" i="11"/>
  <c r="R1244" i="11"/>
  <c r="N1244" i="11"/>
  <c r="L1244" i="11"/>
  <c r="I1244" i="11"/>
  <c r="G1244" i="11"/>
  <c r="AU1244" i="11" s="1"/>
  <c r="E1244" i="11"/>
  <c r="BC1244" i="11" s="1"/>
  <c r="AV1243" i="11"/>
  <c r="AW1243" i="11" s="1"/>
  <c r="Y1243" i="11"/>
  <c r="S1243" i="11"/>
  <c r="D1243" i="11"/>
  <c r="AZ1243" i="11"/>
  <c r="T1243" i="11"/>
  <c r="W1243" i="11" s="1"/>
  <c r="U1244" i="11" s="1"/>
  <c r="P1243" i="11"/>
  <c r="AX1243" i="11" l="1"/>
  <c r="AV1244" i="11"/>
  <c r="AY1243" i="11"/>
  <c r="BA1243" i="11" s="1"/>
  <c r="AW1244" i="11"/>
  <c r="M1244" i="11"/>
  <c r="K1244" i="11"/>
  <c r="AE1244" i="11"/>
  <c r="C1244" i="11"/>
  <c r="A1246" i="11"/>
  <c r="X1245" i="11"/>
  <c r="Q1245" i="11"/>
  <c r="O1245" i="11"/>
  <c r="H1245" i="11"/>
  <c r="AS1245" i="11" s="1"/>
  <c r="AR1245" i="11" s="1"/>
  <c r="F1245" i="11"/>
  <c r="B1245" i="11"/>
  <c r="BD1245" i="11" s="1"/>
  <c r="R1245" i="11"/>
  <c r="N1245" i="11"/>
  <c r="L1245" i="11"/>
  <c r="I1245" i="11"/>
  <c r="G1245" i="11"/>
  <c r="AU1245" i="11" s="1"/>
  <c r="AV1245" i="11" s="1"/>
  <c r="E1245" i="11"/>
  <c r="BC1245" i="11" s="1"/>
  <c r="AY1244" i="11"/>
  <c r="BA1244" i="11" s="1"/>
  <c r="Y1244" i="11"/>
  <c r="S1244" i="11"/>
  <c r="D1244" i="11"/>
  <c r="AZ1244" i="11"/>
  <c r="T1244" i="11"/>
  <c r="W1244" i="11" s="1"/>
  <c r="U1245" i="11" s="1"/>
  <c r="P1244" i="11"/>
  <c r="AE1245" i="11" l="1"/>
  <c r="M1245" i="11"/>
  <c r="K1245" i="11"/>
  <c r="AW1245" i="11"/>
  <c r="C1245" i="11"/>
  <c r="AZ1245" i="11"/>
  <c r="S1245" i="11"/>
  <c r="D1245" i="11"/>
  <c r="AY1245" i="11"/>
  <c r="BA1245" i="11" s="1"/>
  <c r="Y1245" i="11"/>
  <c r="T1245" i="11"/>
  <c r="W1245" i="11" s="1"/>
  <c r="U1246" i="11" s="1"/>
  <c r="P1245" i="11"/>
  <c r="R1246" i="11"/>
  <c r="N1246" i="11"/>
  <c r="L1246" i="11"/>
  <c r="I1246" i="11"/>
  <c r="G1246" i="11"/>
  <c r="AU1246" i="11" s="1"/>
  <c r="AV1246" i="11" s="1"/>
  <c r="E1246" i="11"/>
  <c r="A1247" i="11"/>
  <c r="X1246" i="11"/>
  <c r="Q1246" i="11"/>
  <c r="O1246" i="11"/>
  <c r="H1246" i="11"/>
  <c r="AS1246" i="11" s="1"/>
  <c r="AR1246" i="11" s="1"/>
  <c r="F1246" i="11"/>
  <c r="B1246" i="11"/>
  <c r="BD1246" i="11" s="1"/>
  <c r="AX1244" i="11"/>
  <c r="AY1246" i="11" l="1"/>
  <c r="BA1246" i="11" s="1"/>
  <c r="Y1246" i="11"/>
  <c r="T1246" i="11"/>
  <c r="W1246" i="11" s="1"/>
  <c r="U1247" i="11" s="1"/>
  <c r="P1246" i="11"/>
  <c r="AZ1246" i="11"/>
  <c r="S1246" i="11"/>
  <c r="D1246" i="11"/>
  <c r="A1248" i="11"/>
  <c r="X1247" i="11"/>
  <c r="Q1247" i="11"/>
  <c r="O1247" i="11"/>
  <c r="H1247" i="11"/>
  <c r="AS1247" i="11" s="1"/>
  <c r="AR1247" i="11" s="1"/>
  <c r="F1247" i="11"/>
  <c r="B1247" i="11"/>
  <c r="BD1247" i="11" s="1"/>
  <c r="R1247" i="11"/>
  <c r="N1247" i="11"/>
  <c r="L1247" i="11"/>
  <c r="I1247" i="11"/>
  <c r="G1247" i="11"/>
  <c r="AU1247" i="11" s="1"/>
  <c r="AV1247" i="11" s="1"/>
  <c r="E1247" i="11"/>
  <c r="BC1247" i="11" s="1"/>
  <c r="BC1246" i="11"/>
  <c r="AW1246" i="11"/>
  <c r="C1246" i="11"/>
  <c r="AE1246" i="11"/>
  <c r="M1246" i="11"/>
  <c r="K1246" i="11"/>
  <c r="AX1245" i="11"/>
  <c r="AX1246" i="11" l="1"/>
  <c r="AE1247" i="11"/>
  <c r="M1247" i="11"/>
  <c r="K1247" i="11"/>
  <c r="AW1247" i="11"/>
  <c r="AX1247" i="11" s="1"/>
  <c r="C1247" i="11"/>
  <c r="AZ1247" i="11"/>
  <c r="S1247" i="11"/>
  <c r="D1247" i="11"/>
  <c r="AY1247" i="11"/>
  <c r="BA1247" i="11" s="1"/>
  <c r="Y1247" i="11"/>
  <c r="T1247" i="11"/>
  <c r="W1247" i="11" s="1"/>
  <c r="U1248" i="11" s="1"/>
  <c r="P1247" i="11"/>
  <c r="R1248" i="11"/>
  <c r="N1248" i="11"/>
  <c r="L1248" i="11"/>
  <c r="I1248" i="11"/>
  <c r="G1248" i="11"/>
  <c r="AU1248" i="11" s="1"/>
  <c r="E1248" i="11"/>
  <c r="BC1248" i="11" s="1"/>
  <c r="A1249" i="11"/>
  <c r="X1248" i="11"/>
  <c r="Q1248" i="11"/>
  <c r="O1248" i="11"/>
  <c r="H1248" i="11"/>
  <c r="AS1248" i="11" s="1"/>
  <c r="AR1248" i="11" s="1"/>
  <c r="F1248" i="11"/>
  <c r="B1248" i="11"/>
  <c r="BD1248" i="11" s="1"/>
  <c r="C1248" i="11" l="1"/>
  <c r="AE1248" i="11"/>
  <c r="M1248" i="11"/>
  <c r="K1248" i="11"/>
  <c r="Y1248" i="11"/>
  <c r="T1248" i="11"/>
  <c r="W1248" i="11" s="1"/>
  <c r="U1249" i="11" s="1"/>
  <c r="P1248" i="11"/>
  <c r="AZ1248" i="11"/>
  <c r="S1248" i="11"/>
  <c r="D1248" i="11"/>
  <c r="A1250" i="11"/>
  <c r="X1249" i="11"/>
  <c r="Q1249" i="11"/>
  <c r="O1249" i="11"/>
  <c r="H1249" i="11"/>
  <c r="AS1249" i="11" s="1"/>
  <c r="AR1249" i="11" s="1"/>
  <c r="F1249" i="11"/>
  <c r="B1249" i="11"/>
  <c r="BD1249" i="11" s="1"/>
  <c r="R1249" i="11"/>
  <c r="N1249" i="11"/>
  <c r="L1249" i="11"/>
  <c r="I1249" i="11"/>
  <c r="G1249" i="11"/>
  <c r="AU1249" i="11" s="1"/>
  <c r="AV1249" i="11" s="1"/>
  <c r="E1249" i="11"/>
  <c r="BC1249" i="11" s="1"/>
  <c r="AV1248" i="11"/>
  <c r="AY1248" i="11" s="1"/>
  <c r="BA1248" i="11" s="1"/>
  <c r="AE1249" i="11" l="1"/>
  <c r="M1249" i="11"/>
  <c r="K1249" i="11"/>
  <c r="AW1249" i="11"/>
  <c r="C1249" i="11"/>
  <c r="AZ1249" i="11"/>
  <c r="S1249" i="11"/>
  <c r="D1249" i="11"/>
  <c r="AY1249" i="11"/>
  <c r="BA1249" i="11" s="1"/>
  <c r="Y1249" i="11"/>
  <c r="T1249" i="11"/>
  <c r="W1249" i="11" s="1"/>
  <c r="U1250" i="11" s="1"/>
  <c r="P1249" i="11"/>
  <c r="R1250" i="11"/>
  <c r="N1250" i="11"/>
  <c r="L1250" i="11"/>
  <c r="I1250" i="11"/>
  <c r="G1250" i="11"/>
  <c r="AU1250" i="11" s="1"/>
  <c r="AV1250" i="11" s="1"/>
  <c r="E1250" i="11"/>
  <c r="A1251" i="11"/>
  <c r="X1250" i="11"/>
  <c r="Q1250" i="11"/>
  <c r="O1250" i="11"/>
  <c r="H1250" i="11"/>
  <c r="AS1250" i="11" s="1"/>
  <c r="AR1250" i="11" s="1"/>
  <c r="F1250" i="11"/>
  <c r="B1250" i="11"/>
  <c r="BD1250" i="11" s="1"/>
  <c r="AW1248" i="11"/>
  <c r="AX1248" i="11" s="1"/>
  <c r="AY1250" i="11" l="1"/>
  <c r="BA1250" i="11" s="1"/>
  <c r="Y1250" i="11"/>
  <c r="T1250" i="11"/>
  <c r="W1250" i="11" s="1"/>
  <c r="U1251" i="11" s="1"/>
  <c r="P1250" i="11"/>
  <c r="AZ1250" i="11"/>
  <c r="S1250" i="11"/>
  <c r="D1250" i="11"/>
  <c r="A1252" i="11"/>
  <c r="X1251" i="11"/>
  <c r="Q1251" i="11"/>
  <c r="O1251" i="11"/>
  <c r="H1251" i="11"/>
  <c r="AS1251" i="11" s="1"/>
  <c r="AR1251" i="11" s="1"/>
  <c r="F1251" i="11"/>
  <c r="B1251" i="11"/>
  <c r="BD1251" i="11" s="1"/>
  <c r="R1251" i="11"/>
  <c r="N1251" i="11"/>
  <c r="L1251" i="11"/>
  <c r="I1251" i="11"/>
  <c r="G1251" i="11"/>
  <c r="AU1251" i="11" s="1"/>
  <c r="AV1251" i="11" s="1"/>
  <c r="E1251" i="11"/>
  <c r="BC1251" i="11" s="1"/>
  <c r="BC1250" i="11"/>
  <c r="AW1250" i="11"/>
  <c r="C1250" i="11"/>
  <c r="AE1250" i="11"/>
  <c r="M1250" i="11"/>
  <c r="K1250" i="11"/>
  <c r="AX1249" i="11"/>
  <c r="AX1250" i="11" l="1"/>
  <c r="AE1251" i="11"/>
  <c r="M1251" i="11"/>
  <c r="K1251" i="11"/>
  <c r="AW1251" i="11"/>
  <c r="AX1251" i="11" s="1"/>
  <c r="C1251" i="11"/>
  <c r="AZ1251" i="11"/>
  <c r="S1251" i="11"/>
  <c r="D1251" i="11"/>
  <c r="AY1251" i="11"/>
  <c r="BA1251" i="11" s="1"/>
  <c r="Y1251" i="11"/>
  <c r="T1251" i="11"/>
  <c r="W1251" i="11" s="1"/>
  <c r="U1252" i="11" s="1"/>
  <c r="P1251" i="11"/>
  <c r="R1252" i="11"/>
  <c r="N1252" i="11"/>
  <c r="L1252" i="11"/>
  <c r="I1252" i="11"/>
  <c r="G1252" i="11"/>
  <c r="AU1252" i="11" s="1"/>
  <c r="E1252" i="11"/>
  <c r="BC1252" i="11" s="1"/>
  <c r="A1253" i="11"/>
  <c r="X1252" i="11"/>
  <c r="Q1252" i="11"/>
  <c r="O1252" i="11"/>
  <c r="H1252" i="11"/>
  <c r="AS1252" i="11" s="1"/>
  <c r="AR1252" i="11" s="1"/>
  <c r="F1252" i="11"/>
  <c r="B1252" i="11"/>
  <c r="BD1252" i="11" s="1"/>
  <c r="C1252" i="11" l="1"/>
  <c r="AE1252" i="11"/>
  <c r="M1252" i="11"/>
  <c r="K1252" i="11"/>
  <c r="Y1252" i="11"/>
  <c r="T1252" i="11"/>
  <c r="W1252" i="11" s="1"/>
  <c r="U1253" i="11" s="1"/>
  <c r="P1252" i="11"/>
  <c r="AZ1252" i="11"/>
  <c r="S1252" i="11"/>
  <c r="D1252" i="11"/>
  <c r="A1254" i="11"/>
  <c r="X1253" i="11"/>
  <c r="Q1253" i="11"/>
  <c r="O1253" i="11"/>
  <c r="H1253" i="11"/>
  <c r="AS1253" i="11" s="1"/>
  <c r="AR1253" i="11" s="1"/>
  <c r="F1253" i="11"/>
  <c r="B1253" i="11"/>
  <c r="BD1253" i="11" s="1"/>
  <c r="R1253" i="11"/>
  <c r="N1253" i="11"/>
  <c r="L1253" i="11"/>
  <c r="I1253" i="11"/>
  <c r="G1253" i="11"/>
  <c r="AU1253" i="11" s="1"/>
  <c r="AV1253" i="11" s="1"/>
  <c r="E1253" i="11"/>
  <c r="BC1253" i="11" s="1"/>
  <c r="AV1252" i="11"/>
  <c r="AY1252" i="11" s="1"/>
  <c r="BA1252" i="11" s="1"/>
  <c r="AE1253" i="11" l="1"/>
  <c r="M1253" i="11"/>
  <c r="K1253" i="11"/>
  <c r="AW1253" i="11"/>
  <c r="C1253" i="11"/>
  <c r="AZ1253" i="11"/>
  <c r="S1253" i="11"/>
  <c r="D1253" i="11"/>
  <c r="AY1253" i="11"/>
  <c r="BA1253" i="11" s="1"/>
  <c r="Y1253" i="11"/>
  <c r="T1253" i="11"/>
  <c r="W1253" i="11" s="1"/>
  <c r="U1254" i="11" s="1"/>
  <c r="P1253" i="11"/>
  <c r="R1254" i="11"/>
  <c r="N1254" i="11"/>
  <c r="L1254" i="11"/>
  <c r="I1254" i="11"/>
  <c r="G1254" i="11"/>
  <c r="AU1254" i="11" s="1"/>
  <c r="AV1254" i="11" s="1"/>
  <c r="E1254" i="11"/>
  <c r="A1255" i="11"/>
  <c r="X1254" i="11"/>
  <c r="Q1254" i="11"/>
  <c r="O1254" i="11"/>
  <c r="H1254" i="11"/>
  <c r="AS1254" i="11" s="1"/>
  <c r="AR1254" i="11" s="1"/>
  <c r="F1254" i="11"/>
  <c r="B1254" i="11"/>
  <c r="BD1254" i="11" s="1"/>
  <c r="AW1252" i="11"/>
  <c r="AX1252" i="11" s="1"/>
  <c r="AY1254" i="11" l="1"/>
  <c r="BA1254" i="11" s="1"/>
  <c r="Y1254" i="11"/>
  <c r="T1254" i="11"/>
  <c r="W1254" i="11" s="1"/>
  <c r="U1255" i="11" s="1"/>
  <c r="P1254" i="11"/>
  <c r="AZ1254" i="11"/>
  <c r="S1254" i="11"/>
  <c r="D1254" i="11"/>
  <c r="A1256" i="11"/>
  <c r="X1255" i="11"/>
  <c r="Q1255" i="11"/>
  <c r="O1255" i="11"/>
  <c r="H1255" i="11"/>
  <c r="AS1255" i="11" s="1"/>
  <c r="AR1255" i="11" s="1"/>
  <c r="F1255" i="11"/>
  <c r="B1255" i="11"/>
  <c r="BD1255" i="11" s="1"/>
  <c r="R1255" i="11"/>
  <c r="N1255" i="11"/>
  <c r="L1255" i="11"/>
  <c r="I1255" i="11"/>
  <c r="G1255" i="11"/>
  <c r="AU1255" i="11" s="1"/>
  <c r="AV1255" i="11" s="1"/>
  <c r="E1255" i="11"/>
  <c r="BC1255" i="11" s="1"/>
  <c r="BC1254" i="11"/>
  <c r="AW1254" i="11"/>
  <c r="C1254" i="11"/>
  <c r="AE1254" i="11"/>
  <c r="M1254" i="11"/>
  <c r="K1254" i="11"/>
  <c r="AX1253" i="11"/>
  <c r="AX1254" i="11" l="1"/>
  <c r="AE1255" i="11"/>
  <c r="M1255" i="11"/>
  <c r="K1255" i="11"/>
  <c r="AW1255" i="11"/>
  <c r="C1255" i="11"/>
  <c r="AZ1255" i="11"/>
  <c r="S1255" i="11"/>
  <c r="D1255" i="11"/>
  <c r="AY1255" i="11"/>
  <c r="BA1255" i="11" s="1"/>
  <c r="Y1255" i="11"/>
  <c r="T1255" i="11"/>
  <c r="W1255" i="11" s="1"/>
  <c r="U1256" i="11" s="1"/>
  <c r="P1255" i="11"/>
  <c r="R1256" i="11"/>
  <c r="N1256" i="11"/>
  <c r="L1256" i="11"/>
  <c r="I1256" i="11"/>
  <c r="G1256" i="11"/>
  <c r="AU1256" i="11" s="1"/>
  <c r="E1256" i="11"/>
  <c r="A1257" i="11"/>
  <c r="X1256" i="11"/>
  <c r="Q1256" i="11"/>
  <c r="O1256" i="11"/>
  <c r="H1256" i="11"/>
  <c r="AS1256" i="11" s="1"/>
  <c r="AR1256" i="11" s="1"/>
  <c r="F1256" i="11"/>
  <c r="B1256" i="11"/>
  <c r="BD1256" i="11" s="1"/>
  <c r="AX1255" i="11" l="1"/>
  <c r="BC1256" i="11"/>
  <c r="C1256" i="11"/>
  <c r="AE1256" i="11"/>
  <c r="M1256" i="11"/>
  <c r="K1256" i="11"/>
  <c r="Y1256" i="11"/>
  <c r="T1256" i="11"/>
  <c r="W1256" i="11" s="1"/>
  <c r="U1257" i="11" s="1"/>
  <c r="P1256" i="11"/>
  <c r="AZ1256" i="11"/>
  <c r="S1256" i="11"/>
  <c r="D1256" i="11"/>
  <c r="A1258" i="11"/>
  <c r="X1257" i="11"/>
  <c r="Q1257" i="11"/>
  <c r="O1257" i="11"/>
  <c r="H1257" i="11"/>
  <c r="AS1257" i="11" s="1"/>
  <c r="AR1257" i="11" s="1"/>
  <c r="F1257" i="11"/>
  <c r="B1257" i="11"/>
  <c r="BD1257" i="11" s="1"/>
  <c r="R1257" i="11"/>
  <c r="N1257" i="11"/>
  <c r="L1257" i="11"/>
  <c r="I1257" i="11"/>
  <c r="G1257" i="11"/>
  <c r="AU1257" i="11" s="1"/>
  <c r="AV1257" i="11" s="1"/>
  <c r="E1257" i="11"/>
  <c r="BC1257" i="11" s="1"/>
  <c r="AV1256" i="11"/>
  <c r="AY1256" i="11" s="1"/>
  <c r="BA1256" i="11" s="1"/>
  <c r="AE1257" i="11" l="1"/>
  <c r="M1257" i="11"/>
  <c r="K1257" i="11"/>
  <c r="AW1257" i="11"/>
  <c r="C1257" i="11"/>
  <c r="AZ1257" i="11"/>
  <c r="S1257" i="11"/>
  <c r="D1257" i="11"/>
  <c r="AY1257" i="11"/>
  <c r="BA1257" i="11" s="1"/>
  <c r="Y1257" i="11"/>
  <c r="T1257" i="11"/>
  <c r="W1257" i="11" s="1"/>
  <c r="U1258" i="11" s="1"/>
  <c r="P1257" i="11"/>
  <c r="R1258" i="11"/>
  <c r="N1258" i="11"/>
  <c r="L1258" i="11"/>
  <c r="I1258" i="11"/>
  <c r="G1258" i="11"/>
  <c r="AU1258" i="11" s="1"/>
  <c r="AV1258" i="11" s="1"/>
  <c r="E1258" i="11"/>
  <c r="A1259" i="11"/>
  <c r="X1258" i="11"/>
  <c r="Q1258" i="11"/>
  <c r="O1258" i="11"/>
  <c r="H1258" i="11"/>
  <c r="AS1258" i="11" s="1"/>
  <c r="AR1258" i="11" s="1"/>
  <c r="F1258" i="11"/>
  <c r="B1258" i="11"/>
  <c r="BD1258" i="11" s="1"/>
  <c r="AW1256" i="11"/>
  <c r="AX1256" i="11" s="1"/>
  <c r="AY1258" i="11" l="1"/>
  <c r="BA1258" i="11" s="1"/>
  <c r="Y1258" i="11"/>
  <c r="T1258" i="11"/>
  <c r="W1258" i="11" s="1"/>
  <c r="U1259" i="11" s="1"/>
  <c r="P1258" i="11"/>
  <c r="AZ1258" i="11"/>
  <c r="S1258" i="11"/>
  <c r="D1258" i="11"/>
  <c r="A1260" i="11"/>
  <c r="X1259" i="11"/>
  <c r="Q1259" i="11"/>
  <c r="O1259" i="11"/>
  <c r="H1259" i="11"/>
  <c r="AS1259" i="11" s="1"/>
  <c r="AR1259" i="11" s="1"/>
  <c r="F1259" i="11"/>
  <c r="B1259" i="11"/>
  <c r="BD1259" i="11" s="1"/>
  <c r="R1259" i="11"/>
  <c r="N1259" i="11"/>
  <c r="L1259" i="11"/>
  <c r="I1259" i="11"/>
  <c r="G1259" i="11"/>
  <c r="AU1259" i="11" s="1"/>
  <c r="AV1259" i="11" s="1"/>
  <c r="E1259" i="11"/>
  <c r="BC1259" i="11" s="1"/>
  <c r="BC1258" i="11"/>
  <c r="AW1258" i="11"/>
  <c r="C1258" i="11"/>
  <c r="AE1258" i="11"/>
  <c r="M1258" i="11"/>
  <c r="K1258" i="11"/>
  <c r="AX1257" i="11"/>
  <c r="AX1258" i="11" l="1"/>
  <c r="AE1259" i="11"/>
  <c r="M1259" i="11"/>
  <c r="K1259" i="11"/>
  <c r="AW1259" i="11"/>
  <c r="AX1259" i="11" s="1"/>
  <c r="C1259" i="11"/>
  <c r="AZ1259" i="11"/>
  <c r="S1259" i="11"/>
  <c r="D1259" i="11"/>
  <c r="AY1259" i="11"/>
  <c r="BA1259" i="11" s="1"/>
  <c r="Y1259" i="11"/>
  <c r="T1259" i="11"/>
  <c r="W1259" i="11" s="1"/>
  <c r="U1260" i="11" s="1"/>
  <c r="P1259" i="11"/>
  <c r="R1260" i="11"/>
  <c r="N1260" i="11"/>
  <c r="L1260" i="11"/>
  <c r="I1260" i="11"/>
  <c r="G1260" i="11"/>
  <c r="AU1260" i="11" s="1"/>
  <c r="E1260" i="11"/>
  <c r="A1261" i="11"/>
  <c r="X1260" i="11"/>
  <c r="Q1260" i="11"/>
  <c r="O1260" i="11"/>
  <c r="H1260" i="11"/>
  <c r="AS1260" i="11" s="1"/>
  <c r="AR1260" i="11" s="1"/>
  <c r="F1260" i="11"/>
  <c r="B1260" i="11"/>
  <c r="BD1260" i="11" s="1"/>
  <c r="BC1260" i="11" l="1"/>
  <c r="C1260" i="11"/>
  <c r="AE1260" i="11"/>
  <c r="M1260" i="11"/>
  <c r="K1260" i="11"/>
  <c r="Y1260" i="11"/>
  <c r="T1260" i="11"/>
  <c r="W1260" i="11" s="1"/>
  <c r="U1261" i="11" s="1"/>
  <c r="P1260" i="11"/>
  <c r="AZ1260" i="11"/>
  <c r="S1260" i="11"/>
  <c r="D1260" i="11"/>
  <c r="A1262" i="11"/>
  <c r="X1261" i="11"/>
  <c r="Q1261" i="11"/>
  <c r="O1261" i="11"/>
  <c r="H1261" i="11"/>
  <c r="AS1261" i="11" s="1"/>
  <c r="AR1261" i="11" s="1"/>
  <c r="F1261" i="11"/>
  <c r="B1261" i="11"/>
  <c r="BD1261" i="11" s="1"/>
  <c r="R1261" i="11"/>
  <c r="N1261" i="11"/>
  <c r="L1261" i="11"/>
  <c r="I1261" i="11"/>
  <c r="G1261" i="11"/>
  <c r="AU1261" i="11" s="1"/>
  <c r="AV1261" i="11" s="1"/>
  <c r="E1261" i="11"/>
  <c r="BC1261" i="11" s="1"/>
  <c r="AV1260" i="11"/>
  <c r="AY1260" i="11" s="1"/>
  <c r="BA1260" i="11" s="1"/>
  <c r="AE1261" i="11" l="1"/>
  <c r="M1261" i="11"/>
  <c r="K1261" i="11"/>
  <c r="AW1261" i="11"/>
  <c r="C1261" i="11"/>
  <c r="AZ1261" i="11"/>
  <c r="S1261" i="11"/>
  <c r="D1261" i="11"/>
  <c r="AY1261" i="11"/>
  <c r="BA1261" i="11" s="1"/>
  <c r="Y1261" i="11"/>
  <c r="T1261" i="11"/>
  <c r="W1261" i="11" s="1"/>
  <c r="U1262" i="11" s="1"/>
  <c r="P1261" i="11"/>
  <c r="R1262" i="11"/>
  <c r="N1262" i="11"/>
  <c r="L1262" i="11"/>
  <c r="I1262" i="11"/>
  <c r="G1262" i="11"/>
  <c r="AU1262" i="11" s="1"/>
  <c r="AV1262" i="11" s="1"/>
  <c r="E1262" i="11"/>
  <c r="A1263" i="11"/>
  <c r="X1262" i="11"/>
  <c r="Q1262" i="11"/>
  <c r="O1262" i="11"/>
  <c r="H1262" i="11"/>
  <c r="AS1262" i="11" s="1"/>
  <c r="AR1262" i="11" s="1"/>
  <c r="F1262" i="11"/>
  <c r="B1262" i="11"/>
  <c r="BD1262" i="11" s="1"/>
  <c r="AW1260" i="11"/>
  <c r="AX1260" i="11" s="1"/>
  <c r="AY1262" i="11" l="1"/>
  <c r="BA1262" i="11" s="1"/>
  <c r="Y1262" i="11"/>
  <c r="T1262" i="11"/>
  <c r="W1262" i="11" s="1"/>
  <c r="U1263" i="11" s="1"/>
  <c r="P1262" i="11"/>
  <c r="AZ1262" i="11"/>
  <c r="S1262" i="11"/>
  <c r="D1262" i="11"/>
  <c r="A1264" i="11"/>
  <c r="X1263" i="11"/>
  <c r="Q1263" i="11"/>
  <c r="O1263" i="11"/>
  <c r="H1263" i="11"/>
  <c r="AS1263" i="11" s="1"/>
  <c r="AR1263" i="11" s="1"/>
  <c r="F1263" i="11"/>
  <c r="B1263" i="11"/>
  <c r="BD1263" i="11" s="1"/>
  <c r="R1263" i="11"/>
  <c r="N1263" i="11"/>
  <c r="L1263" i="11"/>
  <c r="I1263" i="11"/>
  <c r="G1263" i="11"/>
  <c r="AU1263" i="11" s="1"/>
  <c r="AV1263" i="11" s="1"/>
  <c r="E1263" i="11"/>
  <c r="BC1263" i="11" s="1"/>
  <c r="BC1262" i="11"/>
  <c r="AW1262" i="11"/>
  <c r="C1262" i="11"/>
  <c r="AE1262" i="11"/>
  <c r="M1262" i="11"/>
  <c r="K1262" i="11"/>
  <c r="AX1261" i="11"/>
  <c r="AX1262" i="11" l="1"/>
  <c r="AE1263" i="11"/>
  <c r="M1263" i="11"/>
  <c r="K1263" i="11"/>
  <c r="AW1263" i="11"/>
  <c r="C1263" i="11"/>
  <c r="AZ1263" i="11"/>
  <c r="S1263" i="11"/>
  <c r="D1263" i="11"/>
  <c r="AY1263" i="11"/>
  <c r="BA1263" i="11" s="1"/>
  <c r="Y1263" i="11"/>
  <c r="T1263" i="11"/>
  <c r="W1263" i="11" s="1"/>
  <c r="U1264" i="11" s="1"/>
  <c r="P1263" i="11"/>
  <c r="A1265" i="11"/>
  <c r="R1264" i="11"/>
  <c r="N1264" i="11"/>
  <c r="L1264" i="11"/>
  <c r="I1264" i="11"/>
  <c r="G1264" i="11"/>
  <c r="AU1264" i="11" s="1"/>
  <c r="AV1264" i="11" s="1"/>
  <c r="E1264" i="11"/>
  <c r="Q1264" i="11"/>
  <c r="O1264" i="11"/>
  <c r="H1264" i="11"/>
  <c r="AS1264" i="11" s="1"/>
  <c r="AR1264" i="11" s="1"/>
  <c r="F1264" i="11"/>
  <c r="B1264" i="11"/>
  <c r="BD1264" i="11" s="1"/>
  <c r="AX1263" i="11" l="1"/>
  <c r="AZ1264" i="11"/>
  <c r="T1264" i="11"/>
  <c r="W1264" i="11" s="1"/>
  <c r="U1265" i="11" s="1"/>
  <c r="P1264" i="11"/>
  <c r="AY1264" i="11"/>
  <c r="BA1264" i="11" s="1"/>
  <c r="Y1264" i="11"/>
  <c r="S1264" i="11"/>
  <c r="D1264" i="11"/>
  <c r="BC1264" i="11"/>
  <c r="AE1264" i="11"/>
  <c r="C1264" i="11"/>
  <c r="AW1264" i="11"/>
  <c r="M1264" i="11"/>
  <c r="K1264" i="11"/>
  <c r="A1266" i="11"/>
  <c r="R1265" i="11"/>
  <c r="N1265" i="11"/>
  <c r="L1265" i="11"/>
  <c r="I1265" i="11"/>
  <c r="G1265" i="11"/>
  <c r="AU1265" i="11" s="1"/>
  <c r="E1265" i="11"/>
  <c r="Q1265" i="11"/>
  <c r="O1265" i="11"/>
  <c r="H1265" i="11"/>
  <c r="AS1265" i="11" s="1"/>
  <c r="AR1265" i="11" s="1"/>
  <c r="F1265" i="11"/>
  <c r="B1265" i="11"/>
  <c r="BD1265" i="11" s="1"/>
  <c r="AV1265" i="11" l="1"/>
  <c r="AX1264" i="11"/>
  <c r="AZ1265" i="11"/>
  <c r="T1265" i="11"/>
  <c r="W1265" i="11" s="1"/>
  <c r="U1266" i="11" s="1"/>
  <c r="P1265" i="11"/>
  <c r="AY1265" i="11"/>
  <c r="BA1265" i="11" s="1"/>
  <c r="Y1265" i="11"/>
  <c r="S1265" i="11"/>
  <c r="D1265" i="11"/>
  <c r="BC1265" i="11"/>
  <c r="AE1265" i="11"/>
  <c r="C1265" i="11"/>
  <c r="AW1265" i="11"/>
  <c r="M1265" i="11"/>
  <c r="K1265" i="11"/>
  <c r="A1267" i="11"/>
  <c r="R1266" i="11"/>
  <c r="N1266" i="11"/>
  <c r="L1266" i="11"/>
  <c r="I1266" i="11"/>
  <c r="G1266" i="11"/>
  <c r="AU1266" i="11" s="1"/>
  <c r="E1266" i="11"/>
  <c r="Q1266" i="11"/>
  <c r="O1266" i="11"/>
  <c r="H1266" i="11"/>
  <c r="AS1266" i="11" s="1"/>
  <c r="AR1266" i="11" s="1"/>
  <c r="F1266" i="11"/>
  <c r="B1266" i="11"/>
  <c r="BD1266" i="11" s="1"/>
  <c r="AV1266" i="11" l="1"/>
  <c r="AX1265" i="11"/>
  <c r="AZ1266" i="11"/>
  <c r="T1266" i="11"/>
  <c r="W1266" i="11" s="1"/>
  <c r="U1267" i="11" s="1"/>
  <c r="P1266" i="11"/>
  <c r="AY1266" i="11"/>
  <c r="BA1266" i="11" s="1"/>
  <c r="Y1266" i="11"/>
  <c r="S1266" i="11"/>
  <c r="D1266" i="11"/>
  <c r="BC1266" i="11"/>
  <c r="AE1266" i="11"/>
  <c r="C1266" i="11"/>
  <c r="AW1266" i="11"/>
  <c r="M1266" i="11"/>
  <c r="K1266" i="11"/>
  <c r="A1268" i="11"/>
  <c r="R1267" i="11"/>
  <c r="N1267" i="11"/>
  <c r="L1267" i="11"/>
  <c r="I1267" i="11"/>
  <c r="G1267" i="11"/>
  <c r="AU1267" i="11" s="1"/>
  <c r="E1267" i="11"/>
  <c r="Q1267" i="11"/>
  <c r="O1267" i="11"/>
  <c r="H1267" i="11"/>
  <c r="AS1267" i="11" s="1"/>
  <c r="AR1267" i="11" s="1"/>
  <c r="F1267" i="11"/>
  <c r="B1267" i="11"/>
  <c r="BD1267" i="11" s="1"/>
  <c r="AV1267" i="11" l="1"/>
  <c r="AX1266" i="11"/>
  <c r="AZ1267" i="11"/>
  <c r="T1267" i="11"/>
  <c r="W1267" i="11" s="1"/>
  <c r="U1268" i="11" s="1"/>
  <c r="P1267" i="11"/>
  <c r="AY1267" i="11"/>
  <c r="BA1267" i="11" s="1"/>
  <c r="Y1267" i="11"/>
  <c r="S1267" i="11"/>
  <c r="D1267" i="11"/>
  <c r="BC1267" i="11"/>
  <c r="AE1267" i="11"/>
  <c r="C1267" i="11"/>
  <c r="AW1267" i="11"/>
  <c r="M1267" i="11"/>
  <c r="K1267" i="11"/>
  <c r="A1269" i="11"/>
  <c r="R1268" i="11"/>
  <c r="N1268" i="11"/>
  <c r="L1268" i="11"/>
  <c r="I1268" i="11"/>
  <c r="G1268" i="11"/>
  <c r="AU1268" i="11" s="1"/>
  <c r="E1268" i="11"/>
  <c r="Q1268" i="11"/>
  <c r="O1268" i="11"/>
  <c r="H1268" i="11"/>
  <c r="AS1268" i="11" s="1"/>
  <c r="AR1268" i="11" s="1"/>
  <c r="F1268" i="11"/>
  <c r="B1268" i="11"/>
  <c r="BD1268" i="11" s="1"/>
  <c r="AV1268" i="11" l="1"/>
  <c r="AX1267" i="11"/>
  <c r="AZ1268" i="11"/>
  <c r="T1268" i="11"/>
  <c r="W1268" i="11" s="1"/>
  <c r="U1269" i="11" s="1"/>
  <c r="P1268" i="11"/>
  <c r="AY1268" i="11"/>
  <c r="BA1268" i="11" s="1"/>
  <c r="Y1268" i="11"/>
  <c r="S1268" i="11"/>
  <c r="D1268" i="11"/>
  <c r="BC1268" i="11"/>
  <c r="AE1268" i="11"/>
  <c r="C1268" i="11"/>
  <c r="AW1268" i="11"/>
  <c r="M1268" i="11"/>
  <c r="K1268" i="11"/>
  <c r="A1270" i="11"/>
  <c r="R1269" i="11"/>
  <c r="N1269" i="11"/>
  <c r="L1269" i="11"/>
  <c r="I1269" i="11"/>
  <c r="G1269" i="11"/>
  <c r="AU1269" i="11" s="1"/>
  <c r="E1269" i="11"/>
  <c r="Q1269" i="11"/>
  <c r="O1269" i="11"/>
  <c r="H1269" i="11"/>
  <c r="AS1269" i="11" s="1"/>
  <c r="AR1269" i="11" s="1"/>
  <c r="F1269" i="11"/>
  <c r="B1269" i="11"/>
  <c r="BD1269" i="11" s="1"/>
  <c r="AV1269" i="11" l="1"/>
  <c r="AX1268" i="11"/>
  <c r="AZ1269" i="11"/>
  <c r="T1269" i="11"/>
  <c r="W1269" i="11" s="1"/>
  <c r="U1270" i="11" s="1"/>
  <c r="P1269" i="11"/>
  <c r="AY1269" i="11"/>
  <c r="BA1269" i="11" s="1"/>
  <c r="Y1269" i="11"/>
  <c r="S1269" i="11"/>
  <c r="D1269" i="11"/>
  <c r="BC1269" i="11"/>
  <c r="AE1269" i="11"/>
  <c r="C1269" i="11"/>
  <c r="AW1269" i="11"/>
  <c r="M1269" i="11"/>
  <c r="K1269" i="11"/>
  <c r="A1271" i="11"/>
  <c r="R1270" i="11"/>
  <c r="N1270" i="11"/>
  <c r="L1270" i="11"/>
  <c r="I1270" i="11"/>
  <c r="G1270" i="11"/>
  <c r="AU1270" i="11" s="1"/>
  <c r="E1270" i="11"/>
  <c r="Q1270" i="11"/>
  <c r="O1270" i="11"/>
  <c r="H1270" i="11"/>
  <c r="AS1270" i="11" s="1"/>
  <c r="AR1270" i="11" s="1"/>
  <c r="F1270" i="11"/>
  <c r="B1270" i="11"/>
  <c r="BD1270" i="11" s="1"/>
  <c r="AV1270" i="11" l="1"/>
  <c r="AX1269" i="11"/>
  <c r="AZ1270" i="11"/>
  <c r="T1270" i="11"/>
  <c r="W1270" i="11" s="1"/>
  <c r="U1271" i="11" s="1"/>
  <c r="P1270" i="11"/>
  <c r="AY1270" i="11"/>
  <c r="BA1270" i="11" s="1"/>
  <c r="Y1270" i="11"/>
  <c r="S1270" i="11"/>
  <c r="D1270" i="11"/>
  <c r="BC1270" i="11"/>
  <c r="AE1270" i="11"/>
  <c r="C1270" i="11"/>
  <c r="AW1270" i="11"/>
  <c r="M1270" i="11"/>
  <c r="K1270" i="11"/>
  <c r="A1272" i="11"/>
  <c r="R1271" i="11"/>
  <c r="N1271" i="11"/>
  <c r="L1271" i="11"/>
  <c r="I1271" i="11"/>
  <c r="G1271" i="11"/>
  <c r="AU1271" i="11" s="1"/>
  <c r="E1271" i="11"/>
  <c r="Q1271" i="11"/>
  <c r="O1271" i="11"/>
  <c r="H1271" i="11"/>
  <c r="AS1271" i="11" s="1"/>
  <c r="AR1271" i="11" s="1"/>
  <c r="F1271" i="11"/>
  <c r="B1271" i="11"/>
  <c r="BD1271" i="11" s="1"/>
  <c r="AV1271" i="11" l="1"/>
  <c r="AX1270" i="11"/>
  <c r="AZ1271" i="11"/>
  <c r="T1271" i="11"/>
  <c r="W1271" i="11" s="1"/>
  <c r="U1272" i="11" s="1"/>
  <c r="P1271" i="11"/>
  <c r="AY1271" i="11"/>
  <c r="BA1271" i="11" s="1"/>
  <c r="Y1271" i="11"/>
  <c r="S1271" i="11"/>
  <c r="D1271" i="11"/>
  <c r="BC1271" i="11"/>
  <c r="AE1271" i="11"/>
  <c r="C1271" i="11"/>
  <c r="AW1271" i="11"/>
  <c r="M1271" i="11"/>
  <c r="K1271" i="11"/>
  <c r="A1273" i="11"/>
  <c r="R1272" i="11"/>
  <c r="N1272" i="11"/>
  <c r="L1272" i="11"/>
  <c r="I1272" i="11"/>
  <c r="G1272" i="11"/>
  <c r="AU1272" i="11" s="1"/>
  <c r="E1272" i="11"/>
  <c r="Q1272" i="11"/>
  <c r="O1272" i="11"/>
  <c r="H1272" i="11"/>
  <c r="AS1272" i="11" s="1"/>
  <c r="AR1272" i="11" s="1"/>
  <c r="F1272" i="11"/>
  <c r="B1272" i="11"/>
  <c r="BD1272" i="11" s="1"/>
  <c r="AV1272" i="11" l="1"/>
  <c r="AX1271" i="11"/>
  <c r="AZ1272" i="11"/>
  <c r="T1272" i="11"/>
  <c r="W1272" i="11" s="1"/>
  <c r="U1273" i="11" s="1"/>
  <c r="P1272" i="11"/>
  <c r="AY1272" i="11"/>
  <c r="BA1272" i="11" s="1"/>
  <c r="Y1272" i="11"/>
  <c r="S1272" i="11"/>
  <c r="D1272" i="11"/>
  <c r="BC1272" i="11"/>
  <c r="AE1272" i="11"/>
  <c r="C1272" i="11"/>
  <c r="AW1272" i="11"/>
  <c r="M1272" i="11"/>
  <c r="K1272" i="11"/>
  <c r="A1274" i="11"/>
  <c r="R1273" i="11"/>
  <c r="N1273" i="11"/>
  <c r="L1273" i="11"/>
  <c r="I1273" i="11"/>
  <c r="G1273" i="11"/>
  <c r="AU1273" i="11" s="1"/>
  <c r="E1273" i="11"/>
  <c r="Q1273" i="11"/>
  <c r="O1273" i="11"/>
  <c r="H1273" i="11"/>
  <c r="AS1273" i="11" s="1"/>
  <c r="AR1273" i="11" s="1"/>
  <c r="F1273" i="11"/>
  <c r="B1273" i="11"/>
  <c r="BD1273" i="11" s="1"/>
  <c r="AV1273" i="11" l="1"/>
  <c r="AX1272" i="11"/>
  <c r="AZ1273" i="11"/>
  <c r="T1273" i="11"/>
  <c r="W1273" i="11" s="1"/>
  <c r="U1274" i="11" s="1"/>
  <c r="P1273" i="11"/>
  <c r="AY1273" i="11"/>
  <c r="BA1273" i="11" s="1"/>
  <c r="Y1273" i="11"/>
  <c r="S1273" i="11"/>
  <c r="D1273" i="11"/>
  <c r="BC1273" i="11"/>
  <c r="AE1273" i="11"/>
  <c r="C1273" i="11"/>
  <c r="AW1273" i="11"/>
  <c r="M1273" i="11"/>
  <c r="K1273" i="11"/>
  <c r="A1275" i="11"/>
  <c r="R1274" i="11"/>
  <c r="N1274" i="11"/>
  <c r="L1274" i="11"/>
  <c r="I1274" i="11"/>
  <c r="G1274" i="11"/>
  <c r="AU1274" i="11" s="1"/>
  <c r="E1274" i="11"/>
  <c r="Q1274" i="11"/>
  <c r="O1274" i="11"/>
  <c r="H1274" i="11"/>
  <c r="AS1274" i="11" s="1"/>
  <c r="AR1274" i="11" s="1"/>
  <c r="F1274" i="11"/>
  <c r="B1274" i="11"/>
  <c r="BD1274" i="11" s="1"/>
  <c r="AV1274" i="11" l="1"/>
  <c r="AX1273" i="11"/>
  <c r="AZ1274" i="11"/>
  <c r="T1274" i="11"/>
  <c r="W1274" i="11" s="1"/>
  <c r="U1275" i="11" s="1"/>
  <c r="P1274" i="11"/>
  <c r="AY1274" i="11"/>
  <c r="BA1274" i="11" s="1"/>
  <c r="Y1274" i="11"/>
  <c r="S1274" i="11"/>
  <c r="D1274" i="11"/>
  <c r="BC1274" i="11"/>
  <c r="AE1274" i="11"/>
  <c r="C1274" i="11"/>
  <c r="AW1274" i="11"/>
  <c r="M1274" i="11"/>
  <c r="K1274" i="11"/>
  <c r="A1276" i="11"/>
  <c r="R1275" i="11"/>
  <c r="N1275" i="11"/>
  <c r="L1275" i="11"/>
  <c r="I1275" i="11"/>
  <c r="G1275" i="11"/>
  <c r="AU1275" i="11" s="1"/>
  <c r="E1275" i="11"/>
  <c r="Q1275" i="11"/>
  <c r="O1275" i="11"/>
  <c r="H1275" i="11"/>
  <c r="AS1275" i="11" s="1"/>
  <c r="AR1275" i="11" s="1"/>
  <c r="F1275" i="11"/>
  <c r="B1275" i="11"/>
  <c r="BD1275" i="11" s="1"/>
  <c r="AV1275" i="11" l="1"/>
  <c r="AX1274" i="11"/>
  <c r="AZ1275" i="11"/>
  <c r="T1275" i="11"/>
  <c r="W1275" i="11" s="1"/>
  <c r="U1276" i="11" s="1"/>
  <c r="P1275" i="11"/>
  <c r="AY1275" i="11"/>
  <c r="BA1275" i="11" s="1"/>
  <c r="Y1275" i="11"/>
  <c r="S1275" i="11"/>
  <c r="D1275" i="11"/>
  <c r="BC1275" i="11"/>
  <c r="AE1275" i="11"/>
  <c r="C1275" i="11"/>
  <c r="AW1275" i="11"/>
  <c r="M1275" i="11"/>
  <c r="K1275" i="11"/>
  <c r="A1277" i="11"/>
  <c r="R1276" i="11"/>
  <c r="N1276" i="11"/>
  <c r="L1276" i="11"/>
  <c r="I1276" i="11"/>
  <c r="G1276" i="11"/>
  <c r="AU1276" i="11" s="1"/>
  <c r="E1276" i="11"/>
  <c r="Q1276" i="11"/>
  <c r="O1276" i="11"/>
  <c r="H1276" i="11"/>
  <c r="AS1276" i="11" s="1"/>
  <c r="AR1276" i="11" s="1"/>
  <c r="F1276" i="11"/>
  <c r="B1276" i="11"/>
  <c r="BD1276" i="11" s="1"/>
  <c r="AV1276" i="11" l="1"/>
  <c r="AX1275" i="11"/>
  <c r="AZ1276" i="11"/>
  <c r="T1276" i="11"/>
  <c r="W1276" i="11" s="1"/>
  <c r="U1277" i="11" s="1"/>
  <c r="P1276" i="11"/>
  <c r="AY1276" i="11"/>
  <c r="BA1276" i="11" s="1"/>
  <c r="Y1276" i="11"/>
  <c r="S1276" i="11"/>
  <c r="D1276" i="11"/>
  <c r="BC1276" i="11"/>
  <c r="AE1276" i="11"/>
  <c r="C1276" i="11"/>
  <c r="AW1276" i="11"/>
  <c r="M1276" i="11"/>
  <c r="K1276" i="11"/>
  <c r="A1278" i="11"/>
  <c r="R1277" i="11"/>
  <c r="N1277" i="11"/>
  <c r="L1277" i="11"/>
  <c r="I1277" i="11"/>
  <c r="G1277" i="11"/>
  <c r="AU1277" i="11" s="1"/>
  <c r="E1277" i="11"/>
  <c r="Q1277" i="11"/>
  <c r="O1277" i="11"/>
  <c r="H1277" i="11"/>
  <c r="AS1277" i="11" s="1"/>
  <c r="AR1277" i="11" s="1"/>
  <c r="F1277" i="11"/>
  <c r="B1277" i="11"/>
  <c r="BD1277" i="11" s="1"/>
  <c r="AV1277" i="11" l="1"/>
  <c r="AX1276" i="11"/>
  <c r="AZ1277" i="11"/>
  <c r="T1277" i="11"/>
  <c r="W1277" i="11" s="1"/>
  <c r="U1278" i="11" s="1"/>
  <c r="P1277" i="11"/>
  <c r="AY1277" i="11"/>
  <c r="BA1277" i="11" s="1"/>
  <c r="Y1277" i="11"/>
  <c r="S1277" i="11"/>
  <c r="D1277" i="11"/>
  <c r="BC1277" i="11"/>
  <c r="AE1277" i="11"/>
  <c r="C1277" i="11"/>
  <c r="AW1277" i="11"/>
  <c r="M1277" i="11"/>
  <c r="K1277" i="11"/>
  <c r="A1279" i="11"/>
  <c r="R1278" i="11"/>
  <c r="N1278" i="11"/>
  <c r="L1278" i="11"/>
  <c r="I1278" i="11"/>
  <c r="G1278" i="11"/>
  <c r="AU1278" i="11" s="1"/>
  <c r="E1278" i="11"/>
  <c r="Q1278" i="11"/>
  <c r="O1278" i="11"/>
  <c r="H1278" i="11"/>
  <c r="AS1278" i="11" s="1"/>
  <c r="AR1278" i="11" s="1"/>
  <c r="F1278" i="11"/>
  <c r="B1278" i="11"/>
  <c r="BD1278" i="11" s="1"/>
  <c r="AX1277" i="11" l="1"/>
  <c r="BC1278" i="11"/>
  <c r="AE1278" i="11"/>
  <c r="C1278" i="11"/>
  <c r="M1278" i="11"/>
  <c r="K1278" i="11"/>
  <c r="A1280" i="11"/>
  <c r="R1279" i="11"/>
  <c r="N1279" i="11"/>
  <c r="L1279" i="11"/>
  <c r="I1279" i="11"/>
  <c r="G1279" i="11"/>
  <c r="AU1279" i="11" s="1"/>
  <c r="E1279" i="11"/>
  <c r="Q1279" i="11"/>
  <c r="O1279" i="11"/>
  <c r="H1279" i="11"/>
  <c r="AS1279" i="11" s="1"/>
  <c r="AR1279" i="11" s="1"/>
  <c r="F1279" i="11"/>
  <c r="B1279" i="11"/>
  <c r="BD1279" i="11" s="1"/>
  <c r="AZ1278" i="11"/>
  <c r="T1278" i="11"/>
  <c r="W1278" i="11" s="1"/>
  <c r="U1279" i="11" s="1"/>
  <c r="P1278" i="11"/>
  <c r="Y1278" i="11"/>
  <c r="S1278" i="11"/>
  <c r="D1278" i="11"/>
  <c r="AV1278" i="11"/>
  <c r="AW1278" i="11" s="1"/>
  <c r="AX1278" i="11" l="1"/>
  <c r="AV1279" i="11"/>
  <c r="AY1278" i="11"/>
  <c r="BA1278" i="11" s="1"/>
  <c r="AZ1279" i="11"/>
  <c r="T1279" i="11"/>
  <c r="W1279" i="11" s="1"/>
  <c r="U1280" i="11" s="1"/>
  <c r="P1279" i="11"/>
  <c r="AY1279" i="11"/>
  <c r="BA1279" i="11" s="1"/>
  <c r="Y1279" i="11"/>
  <c r="S1279" i="11"/>
  <c r="D1279" i="11"/>
  <c r="BC1279" i="11"/>
  <c r="AE1279" i="11"/>
  <c r="C1279" i="11"/>
  <c r="AW1279" i="11"/>
  <c r="M1279" i="11"/>
  <c r="K1279" i="11"/>
  <c r="A1281" i="11"/>
  <c r="R1280" i="11"/>
  <c r="N1280" i="11"/>
  <c r="L1280" i="11"/>
  <c r="I1280" i="11"/>
  <c r="G1280" i="11"/>
  <c r="AU1280" i="11" s="1"/>
  <c r="E1280" i="11"/>
  <c r="BC1280" i="11" s="1"/>
  <c r="Q1280" i="11"/>
  <c r="O1280" i="11"/>
  <c r="H1280" i="11"/>
  <c r="AS1280" i="11" s="1"/>
  <c r="AR1280" i="11" s="1"/>
  <c r="F1280" i="11"/>
  <c r="B1280" i="11"/>
  <c r="BD1280" i="11" s="1"/>
  <c r="AE1280" i="11" l="1"/>
  <c r="C1280" i="11"/>
  <c r="M1280" i="11"/>
  <c r="K1280" i="11"/>
  <c r="A1282" i="11"/>
  <c r="R1281" i="11"/>
  <c r="N1281" i="11"/>
  <c r="L1281" i="11"/>
  <c r="I1281" i="11"/>
  <c r="G1281" i="11"/>
  <c r="AU1281" i="11" s="1"/>
  <c r="AV1281" i="11" s="1"/>
  <c r="E1281" i="11"/>
  <c r="Q1281" i="11"/>
  <c r="O1281" i="11"/>
  <c r="H1281" i="11"/>
  <c r="AS1281" i="11" s="1"/>
  <c r="AR1281" i="11" s="1"/>
  <c r="F1281" i="11"/>
  <c r="B1281" i="11"/>
  <c r="BD1281" i="11" s="1"/>
  <c r="AZ1280" i="11"/>
  <c r="T1280" i="11"/>
  <c r="W1280" i="11" s="1"/>
  <c r="U1281" i="11" s="1"/>
  <c r="P1280" i="11"/>
  <c r="Y1280" i="11"/>
  <c r="S1280" i="11"/>
  <c r="D1280" i="11"/>
  <c r="AV1280" i="11"/>
  <c r="AW1280" i="11" s="1"/>
  <c r="AX1279" i="11"/>
  <c r="AX1280" i="11" l="1"/>
  <c r="AY1280" i="11"/>
  <c r="BA1280" i="11" s="1"/>
  <c r="AZ1281" i="11"/>
  <c r="T1281" i="11"/>
  <c r="W1281" i="11" s="1"/>
  <c r="U1282" i="11" s="1"/>
  <c r="P1281" i="11"/>
  <c r="AY1281" i="11"/>
  <c r="BA1281" i="11" s="1"/>
  <c r="Y1281" i="11"/>
  <c r="S1281" i="11"/>
  <c r="D1281" i="11"/>
  <c r="BC1281" i="11"/>
  <c r="AE1281" i="11"/>
  <c r="C1281" i="11"/>
  <c r="AW1281" i="11"/>
  <c r="M1281" i="11"/>
  <c r="K1281" i="11"/>
  <c r="A1283" i="11"/>
  <c r="R1282" i="11"/>
  <c r="N1282" i="11"/>
  <c r="L1282" i="11"/>
  <c r="I1282" i="11"/>
  <c r="G1282" i="11"/>
  <c r="AU1282" i="11" s="1"/>
  <c r="E1282" i="11"/>
  <c r="Q1282" i="11"/>
  <c r="O1282" i="11"/>
  <c r="H1282" i="11"/>
  <c r="AS1282" i="11" s="1"/>
  <c r="AR1282" i="11" s="1"/>
  <c r="F1282" i="11"/>
  <c r="B1282" i="11"/>
  <c r="BD1282" i="11" s="1"/>
  <c r="BC1282" i="11" l="1"/>
  <c r="AE1282" i="11"/>
  <c r="C1282" i="11"/>
  <c r="M1282" i="11"/>
  <c r="K1282" i="11"/>
  <c r="A1284" i="11"/>
  <c r="R1283" i="11"/>
  <c r="N1283" i="11"/>
  <c r="L1283" i="11"/>
  <c r="I1283" i="11"/>
  <c r="G1283" i="11"/>
  <c r="AU1283" i="11" s="1"/>
  <c r="E1283" i="11"/>
  <c r="Q1283" i="11"/>
  <c r="O1283" i="11"/>
  <c r="H1283" i="11"/>
  <c r="AS1283" i="11" s="1"/>
  <c r="AR1283" i="11" s="1"/>
  <c r="F1283" i="11"/>
  <c r="B1283" i="11"/>
  <c r="BD1283" i="11" s="1"/>
  <c r="AZ1282" i="11"/>
  <c r="T1282" i="11"/>
  <c r="W1282" i="11" s="1"/>
  <c r="U1283" i="11" s="1"/>
  <c r="P1282" i="11"/>
  <c r="Y1282" i="11"/>
  <c r="S1282" i="11"/>
  <c r="D1282" i="11"/>
  <c r="AV1282" i="11"/>
  <c r="AW1282" i="11" s="1"/>
  <c r="AX1281" i="11"/>
  <c r="AX1282" i="11" l="1"/>
  <c r="AY1282" i="11"/>
  <c r="BA1282" i="11" s="1"/>
  <c r="AZ1283" i="11"/>
  <c r="T1283" i="11"/>
  <c r="W1283" i="11" s="1"/>
  <c r="U1284" i="11" s="1"/>
  <c r="P1283" i="11"/>
  <c r="Y1283" i="11"/>
  <c r="S1283" i="11"/>
  <c r="D1283" i="11"/>
  <c r="AV1283" i="11"/>
  <c r="AY1283" i="11" s="1"/>
  <c r="BA1283" i="11" s="1"/>
  <c r="BC1283" i="11"/>
  <c r="AE1283" i="11"/>
  <c r="C1283" i="11"/>
  <c r="AW1283" i="11"/>
  <c r="M1283" i="11"/>
  <c r="K1283" i="11"/>
  <c r="R1284" i="11"/>
  <c r="N1284" i="11"/>
  <c r="L1284" i="11"/>
  <c r="I1284" i="11"/>
  <c r="G1284" i="11"/>
  <c r="AU1284" i="11" s="1"/>
  <c r="E1284" i="11"/>
  <c r="BC1284" i="11" s="1"/>
  <c r="A1285" i="11"/>
  <c r="X1284" i="11"/>
  <c r="Q1284" i="11"/>
  <c r="O1284" i="11"/>
  <c r="H1284" i="11"/>
  <c r="AS1284" i="11" s="1"/>
  <c r="AR1284" i="11" s="1"/>
  <c r="F1284" i="11"/>
  <c r="B1284" i="11"/>
  <c r="BD1284" i="11" s="1"/>
  <c r="C1284" i="11" l="1"/>
  <c r="AE1284" i="11"/>
  <c r="M1284" i="11"/>
  <c r="K1284" i="11"/>
  <c r="AX1283" i="11"/>
  <c r="Y1284" i="11"/>
  <c r="T1284" i="11"/>
  <c r="W1284" i="11" s="1"/>
  <c r="U1285" i="11" s="1"/>
  <c r="P1284" i="11"/>
  <c r="AZ1284" i="11"/>
  <c r="S1284" i="11"/>
  <c r="D1284" i="11"/>
  <c r="A1286" i="11"/>
  <c r="X1285" i="11"/>
  <c r="Q1285" i="11"/>
  <c r="O1285" i="11"/>
  <c r="H1285" i="11"/>
  <c r="AS1285" i="11" s="1"/>
  <c r="AR1285" i="11" s="1"/>
  <c r="F1285" i="11"/>
  <c r="B1285" i="11"/>
  <c r="BD1285" i="11" s="1"/>
  <c r="R1285" i="11"/>
  <c r="N1285" i="11"/>
  <c r="L1285" i="11"/>
  <c r="I1285" i="11"/>
  <c r="G1285" i="11"/>
  <c r="AU1285" i="11" s="1"/>
  <c r="AV1285" i="11" s="1"/>
  <c r="E1285" i="11"/>
  <c r="BC1285" i="11" s="1"/>
  <c r="AV1284" i="11"/>
  <c r="AW1284" i="11" s="1"/>
  <c r="AX1284" i="11" l="1"/>
  <c r="AE1285" i="11"/>
  <c r="M1285" i="11"/>
  <c r="K1285" i="11"/>
  <c r="AW1285" i="11"/>
  <c r="C1285" i="11"/>
  <c r="AZ1285" i="11"/>
  <c r="S1285" i="11"/>
  <c r="D1285" i="11"/>
  <c r="AY1285" i="11"/>
  <c r="BA1285" i="11" s="1"/>
  <c r="Y1285" i="11"/>
  <c r="T1285" i="11"/>
  <c r="W1285" i="11" s="1"/>
  <c r="U1286" i="11" s="1"/>
  <c r="P1285" i="11"/>
  <c r="R1286" i="11"/>
  <c r="N1286" i="11"/>
  <c r="L1286" i="11"/>
  <c r="I1286" i="11"/>
  <c r="G1286" i="11"/>
  <c r="AU1286" i="11" s="1"/>
  <c r="E1286" i="11"/>
  <c r="A1287" i="11"/>
  <c r="X1286" i="11"/>
  <c r="Q1286" i="11"/>
  <c r="O1286" i="11"/>
  <c r="H1286" i="11"/>
  <c r="AS1286" i="11" s="1"/>
  <c r="AR1286" i="11" s="1"/>
  <c r="F1286" i="11"/>
  <c r="B1286" i="11"/>
  <c r="BD1286" i="11" s="1"/>
  <c r="AY1284" i="11"/>
  <c r="BA1284" i="11" s="1"/>
  <c r="AV1286" i="11" l="1"/>
  <c r="AY1286" i="11"/>
  <c r="BA1286" i="11" s="1"/>
  <c r="Y1286" i="11"/>
  <c r="T1286" i="11"/>
  <c r="W1286" i="11" s="1"/>
  <c r="U1287" i="11" s="1"/>
  <c r="P1286" i="11"/>
  <c r="AZ1286" i="11"/>
  <c r="S1286" i="11"/>
  <c r="D1286" i="11"/>
  <c r="A1288" i="11"/>
  <c r="X1287" i="11"/>
  <c r="Q1287" i="11"/>
  <c r="O1287" i="11"/>
  <c r="H1287" i="11"/>
  <c r="AS1287" i="11" s="1"/>
  <c r="AR1287" i="11" s="1"/>
  <c r="F1287" i="11"/>
  <c r="B1287" i="11"/>
  <c r="BD1287" i="11" s="1"/>
  <c r="R1287" i="11"/>
  <c r="N1287" i="11"/>
  <c r="L1287" i="11"/>
  <c r="I1287" i="11"/>
  <c r="G1287" i="11"/>
  <c r="AU1287" i="11" s="1"/>
  <c r="AV1287" i="11" s="1"/>
  <c r="E1287" i="11"/>
  <c r="BC1287" i="11" s="1"/>
  <c r="BC1286" i="11"/>
  <c r="AW1286" i="11"/>
  <c r="C1286" i="11"/>
  <c r="AE1286" i="11"/>
  <c r="M1286" i="11"/>
  <c r="K1286" i="11"/>
  <c r="AX1285" i="11"/>
  <c r="AX1286" i="11" l="1"/>
  <c r="AE1287" i="11"/>
  <c r="M1287" i="11"/>
  <c r="K1287" i="11"/>
  <c r="AW1287" i="11"/>
  <c r="AX1287" i="11" s="1"/>
  <c r="C1287" i="11"/>
  <c r="AZ1287" i="11"/>
  <c r="S1287" i="11"/>
  <c r="D1287" i="11"/>
  <c r="AY1287" i="11"/>
  <c r="BA1287" i="11" s="1"/>
  <c r="Y1287" i="11"/>
  <c r="T1287" i="11"/>
  <c r="W1287" i="11" s="1"/>
  <c r="U1288" i="11" s="1"/>
  <c r="P1287" i="11"/>
  <c r="R1288" i="11"/>
  <c r="N1288" i="11"/>
  <c r="L1288" i="11"/>
  <c r="I1288" i="11"/>
  <c r="G1288" i="11"/>
  <c r="AU1288" i="11" s="1"/>
  <c r="E1288" i="11"/>
  <c r="BC1288" i="11" s="1"/>
  <c r="A1289" i="11"/>
  <c r="X1288" i="11"/>
  <c r="Q1288" i="11"/>
  <c r="O1288" i="11"/>
  <c r="H1288" i="11"/>
  <c r="AS1288" i="11" s="1"/>
  <c r="AR1288" i="11" s="1"/>
  <c r="F1288" i="11"/>
  <c r="B1288" i="11"/>
  <c r="BD1288" i="11" s="1"/>
  <c r="C1288" i="11" l="1"/>
  <c r="AE1288" i="11"/>
  <c r="M1288" i="11"/>
  <c r="K1288" i="11"/>
  <c r="Y1288" i="11"/>
  <c r="T1288" i="11"/>
  <c r="W1288" i="11" s="1"/>
  <c r="U1289" i="11" s="1"/>
  <c r="P1288" i="11"/>
  <c r="AZ1288" i="11"/>
  <c r="S1288" i="11"/>
  <c r="D1288" i="11"/>
  <c r="A1290" i="11"/>
  <c r="X1289" i="11"/>
  <c r="Q1289" i="11"/>
  <c r="R1289" i="11"/>
  <c r="O1289" i="11"/>
  <c r="H1289" i="11"/>
  <c r="AS1289" i="11" s="1"/>
  <c r="AR1289" i="11" s="1"/>
  <c r="F1289" i="11"/>
  <c r="B1289" i="11"/>
  <c r="BD1289" i="11" s="1"/>
  <c r="N1289" i="11"/>
  <c r="L1289" i="11"/>
  <c r="I1289" i="11"/>
  <c r="G1289" i="11"/>
  <c r="AU1289" i="11" s="1"/>
  <c r="AV1289" i="11" s="1"/>
  <c r="E1289" i="11"/>
  <c r="AV1288" i="11"/>
  <c r="AY1288" i="11" s="1"/>
  <c r="BA1288" i="11" s="1"/>
  <c r="BC1289" i="11" l="1"/>
  <c r="AE1289" i="11"/>
  <c r="AW1289" i="11"/>
  <c r="M1289" i="11"/>
  <c r="K1289" i="11"/>
  <c r="C1289" i="11"/>
  <c r="AZ1289" i="11"/>
  <c r="S1289" i="11"/>
  <c r="AY1289" i="11"/>
  <c r="BA1289" i="11" s="1"/>
  <c r="Y1289" i="11"/>
  <c r="T1289" i="11"/>
  <c r="W1289" i="11" s="1"/>
  <c r="U1290" i="11" s="1"/>
  <c r="D1289" i="11"/>
  <c r="P1289" i="11"/>
  <c r="R1290" i="11"/>
  <c r="N1290" i="11"/>
  <c r="L1290" i="11"/>
  <c r="I1290" i="11"/>
  <c r="G1290" i="11"/>
  <c r="AU1290" i="11" s="1"/>
  <c r="E1290" i="11"/>
  <c r="BC1290" i="11" s="1"/>
  <c r="A1291" i="11"/>
  <c r="X1290" i="11"/>
  <c r="Q1290" i="11"/>
  <c r="O1290" i="11"/>
  <c r="H1290" i="11"/>
  <c r="AS1290" i="11" s="1"/>
  <c r="AR1290" i="11" s="1"/>
  <c r="F1290" i="11"/>
  <c r="B1290" i="11"/>
  <c r="BD1290" i="11" s="1"/>
  <c r="AW1288" i="11"/>
  <c r="AX1288" i="11" s="1"/>
  <c r="C1290" i="11" l="1"/>
  <c r="AE1290" i="11"/>
  <c r="M1290" i="11"/>
  <c r="K1290" i="11"/>
  <c r="AX1289" i="11"/>
  <c r="Y1290" i="11"/>
  <c r="T1290" i="11"/>
  <c r="W1290" i="11" s="1"/>
  <c r="U1291" i="11" s="1"/>
  <c r="P1290" i="11"/>
  <c r="AZ1290" i="11"/>
  <c r="S1290" i="11"/>
  <c r="D1290" i="11"/>
  <c r="A1292" i="11"/>
  <c r="X1291" i="11"/>
  <c r="Q1291" i="11"/>
  <c r="O1291" i="11"/>
  <c r="H1291" i="11"/>
  <c r="AS1291" i="11" s="1"/>
  <c r="AR1291" i="11" s="1"/>
  <c r="F1291" i="11"/>
  <c r="B1291" i="11"/>
  <c r="BD1291" i="11" s="1"/>
  <c r="R1291" i="11"/>
  <c r="N1291" i="11"/>
  <c r="L1291" i="11"/>
  <c r="I1291" i="11"/>
  <c r="G1291" i="11"/>
  <c r="AU1291" i="11" s="1"/>
  <c r="AV1291" i="11" s="1"/>
  <c r="E1291" i="11"/>
  <c r="BC1291" i="11" s="1"/>
  <c r="AV1290" i="11"/>
  <c r="AW1290" i="11" s="1"/>
  <c r="AX1290" i="11" l="1"/>
  <c r="AE1291" i="11"/>
  <c r="M1291" i="11"/>
  <c r="K1291" i="11"/>
  <c r="AW1291" i="11"/>
  <c r="C1291" i="11"/>
  <c r="AZ1291" i="11"/>
  <c r="S1291" i="11"/>
  <c r="D1291" i="11"/>
  <c r="AY1291" i="11"/>
  <c r="BA1291" i="11" s="1"/>
  <c r="Y1291" i="11"/>
  <c r="T1291" i="11"/>
  <c r="W1291" i="11" s="1"/>
  <c r="U1292" i="11" s="1"/>
  <c r="P1291" i="11"/>
  <c r="R1292" i="11"/>
  <c r="N1292" i="11"/>
  <c r="L1292" i="11"/>
  <c r="I1292" i="11"/>
  <c r="G1292" i="11"/>
  <c r="AU1292" i="11" s="1"/>
  <c r="E1292" i="11"/>
  <c r="A1293" i="11"/>
  <c r="X1292" i="11"/>
  <c r="Q1292" i="11"/>
  <c r="O1292" i="11"/>
  <c r="H1292" i="11"/>
  <c r="AS1292" i="11" s="1"/>
  <c r="AR1292" i="11" s="1"/>
  <c r="F1292" i="11"/>
  <c r="B1292" i="11"/>
  <c r="BD1292" i="11" s="1"/>
  <c r="AY1290" i="11"/>
  <c r="BA1290" i="11" s="1"/>
  <c r="AV1292" i="11" l="1"/>
  <c r="AY1292" i="11" s="1"/>
  <c r="BA1292" i="11" s="1"/>
  <c r="Y1292" i="11"/>
  <c r="T1292" i="11"/>
  <c r="W1292" i="11" s="1"/>
  <c r="U1293" i="11" s="1"/>
  <c r="P1292" i="11"/>
  <c r="AZ1292" i="11"/>
  <c r="S1292" i="11"/>
  <c r="D1292" i="11"/>
  <c r="A1294" i="11"/>
  <c r="X1293" i="11"/>
  <c r="Q1293" i="11"/>
  <c r="O1293" i="11"/>
  <c r="H1293" i="11"/>
  <c r="AS1293" i="11" s="1"/>
  <c r="AR1293" i="11" s="1"/>
  <c r="F1293" i="11"/>
  <c r="B1293" i="11"/>
  <c r="BD1293" i="11" s="1"/>
  <c r="R1293" i="11"/>
  <c r="N1293" i="11"/>
  <c r="L1293" i="11"/>
  <c r="I1293" i="11"/>
  <c r="G1293" i="11"/>
  <c r="AU1293" i="11" s="1"/>
  <c r="AV1293" i="11" s="1"/>
  <c r="E1293" i="11"/>
  <c r="BC1293" i="11" s="1"/>
  <c r="BC1292" i="11"/>
  <c r="AW1292" i="11"/>
  <c r="C1292" i="11"/>
  <c r="AE1292" i="11"/>
  <c r="M1292" i="11"/>
  <c r="K1292" i="11"/>
  <c r="AX1291" i="11"/>
  <c r="AX1292" i="11" l="1"/>
  <c r="AE1293" i="11"/>
  <c r="M1293" i="11"/>
  <c r="K1293" i="11"/>
  <c r="AW1293" i="11"/>
  <c r="AX1293" i="11" s="1"/>
  <c r="C1293" i="11"/>
  <c r="AZ1293" i="11"/>
  <c r="S1293" i="11"/>
  <c r="D1293" i="11"/>
  <c r="AY1293" i="11"/>
  <c r="BA1293" i="11" s="1"/>
  <c r="Y1293" i="11"/>
  <c r="T1293" i="11"/>
  <c r="W1293" i="11" s="1"/>
  <c r="U1294" i="11" s="1"/>
  <c r="P1293" i="11"/>
  <c r="R1294" i="11"/>
  <c r="N1294" i="11"/>
  <c r="L1294" i="11"/>
  <c r="I1294" i="11"/>
  <c r="G1294" i="11"/>
  <c r="AU1294" i="11" s="1"/>
  <c r="E1294" i="11"/>
  <c r="BC1294" i="11" s="1"/>
  <c r="A1295" i="11"/>
  <c r="X1294" i="11"/>
  <c r="Q1294" i="11"/>
  <c r="O1294" i="11"/>
  <c r="H1294" i="11"/>
  <c r="AS1294" i="11" s="1"/>
  <c r="AR1294" i="11" s="1"/>
  <c r="F1294" i="11"/>
  <c r="B1294" i="11"/>
  <c r="BD1294" i="11" s="1"/>
  <c r="C1294" i="11" l="1"/>
  <c r="AE1294" i="11"/>
  <c r="M1294" i="11"/>
  <c r="K1294" i="11"/>
  <c r="Y1294" i="11"/>
  <c r="T1294" i="11"/>
  <c r="W1294" i="11" s="1"/>
  <c r="U1295" i="11" s="1"/>
  <c r="P1294" i="11"/>
  <c r="AZ1294" i="11"/>
  <c r="S1294" i="11"/>
  <c r="D1294" i="11"/>
  <c r="A1296" i="11"/>
  <c r="X1295" i="11"/>
  <c r="Q1295" i="11"/>
  <c r="O1295" i="11"/>
  <c r="H1295" i="11"/>
  <c r="AS1295" i="11" s="1"/>
  <c r="AR1295" i="11" s="1"/>
  <c r="F1295" i="11"/>
  <c r="B1295" i="11"/>
  <c r="BD1295" i="11" s="1"/>
  <c r="R1295" i="11"/>
  <c r="N1295" i="11"/>
  <c r="L1295" i="11"/>
  <c r="I1295" i="11"/>
  <c r="G1295" i="11"/>
  <c r="AU1295" i="11" s="1"/>
  <c r="AV1295" i="11" s="1"/>
  <c r="E1295" i="11"/>
  <c r="BC1295" i="11" s="1"/>
  <c r="AV1294" i="11"/>
  <c r="AY1294" i="11" s="1"/>
  <c r="BA1294" i="11" s="1"/>
  <c r="AE1295" i="11" l="1"/>
  <c r="M1295" i="11"/>
  <c r="K1295" i="11"/>
  <c r="AW1295" i="11"/>
  <c r="C1295" i="11"/>
  <c r="AZ1295" i="11"/>
  <c r="S1295" i="11"/>
  <c r="D1295" i="11"/>
  <c r="AY1295" i="11"/>
  <c r="BA1295" i="11" s="1"/>
  <c r="Y1295" i="11"/>
  <c r="T1295" i="11"/>
  <c r="W1295" i="11" s="1"/>
  <c r="U1296" i="11" s="1"/>
  <c r="P1295" i="11"/>
  <c r="R1296" i="11"/>
  <c r="N1296" i="11"/>
  <c r="L1296" i="11"/>
  <c r="I1296" i="11"/>
  <c r="G1296" i="11"/>
  <c r="AU1296" i="11" s="1"/>
  <c r="AV1296" i="11" s="1"/>
  <c r="E1296" i="11"/>
  <c r="A1297" i="11"/>
  <c r="X1296" i="11"/>
  <c r="Q1296" i="11"/>
  <c r="O1296" i="11"/>
  <c r="H1296" i="11"/>
  <c r="AS1296" i="11" s="1"/>
  <c r="AR1296" i="11" s="1"/>
  <c r="F1296" i="11"/>
  <c r="B1296" i="11"/>
  <c r="BD1296" i="11" s="1"/>
  <c r="AW1294" i="11"/>
  <c r="AX1294" i="11" s="1"/>
  <c r="AY1296" i="11" l="1"/>
  <c r="BA1296" i="11" s="1"/>
  <c r="Y1296" i="11"/>
  <c r="T1296" i="11"/>
  <c r="W1296" i="11" s="1"/>
  <c r="U1297" i="11" s="1"/>
  <c r="P1296" i="11"/>
  <c r="AZ1296" i="11"/>
  <c r="S1296" i="11"/>
  <c r="D1296" i="11"/>
  <c r="A1298" i="11"/>
  <c r="X1297" i="11"/>
  <c r="Q1297" i="11"/>
  <c r="O1297" i="11"/>
  <c r="H1297" i="11"/>
  <c r="AS1297" i="11" s="1"/>
  <c r="AR1297" i="11" s="1"/>
  <c r="F1297" i="11"/>
  <c r="B1297" i="11"/>
  <c r="BD1297" i="11" s="1"/>
  <c r="R1297" i="11"/>
  <c r="N1297" i="11"/>
  <c r="L1297" i="11"/>
  <c r="I1297" i="11"/>
  <c r="G1297" i="11"/>
  <c r="AU1297" i="11" s="1"/>
  <c r="AV1297" i="11" s="1"/>
  <c r="E1297" i="11"/>
  <c r="BC1297" i="11" s="1"/>
  <c r="BC1296" i="11"/>
  <c r="AW1296" i="11"/>
  <c r="C1296" i="11"/>
  <c r="AE1296" i="11"/>
  <c r="M1296" i="11"/>
  <c r="K1296" i="11"/>
  <c r="AX1295" i="11"/>
  <c r="AX1296" i="11" l="1"/>
  <c r="AE1297" i="11"/>
  <c r="M1297" i="11"/>
  <c r="K1297" i="11"/>
  <c r="AW1297" i="11"/>
  <c r="AX1297" i="11" s="1"/>
  <c r="C1297" i="11"/>
  <c r="AZ1297" i="11"/>
  <c r="S1297" i="11"/>
  <c r="D1297" i="11"/>
  <c r="AY1297" i="11"/>
  <c r="BA1297" i="11" s="1"/>
  <c r="Y1297" i="11"/>
  <c r="T1297" i="11"/>
  <c r="W1297" i="11" s="1"/>
  <c r="U1298" i="11" s="1"/>
  <c r="P1297" i="11"/>
  <c r="R1298" i="11"/>
  <c r="N1298" i="11"/>
  <c r="L1298" i="11"/>
  <c r="I1298" i="11"/>
  <c r="G1298" i="11"/>
  <c r="AU1298" i="11" s="1"/>
  <c r="E1298" i="11"/>
  <c r="BC1298" i="11" s="1"/>
  <c r="A1299" i="11"/>
  <c r="X1298" i="11"/>
  <c r="Q1298" i="11"/>
  <c r="O1298" i="11"/>
  <c r="H1298" i="11"/>
  <c r="AS1298" i="11" s="1"/>
  <c r="AR1298" i="11" s="1"/>
  <c r="F1298" i="11"/>
  <c r="B1298" i="11"/>
  <c r="BD1298" i="11" s="1"/>
  <c r="C1298" i="11" l="1"/>
  <c r="AE1298" i="11"/>
  <c r="M1298" i="11"/>
  <c r="K1298" i="11"/>
  <c r="Y1298" i="11"/>
  <c r="T1298" i="11"/>
  <c r="W1298" i="11" s="1"/>
  <c r="U1299" i="11" s="1"/>
  <c r="P1298" i="11"/>
  <c r="AZ1298" i="11"/>
  <c r="S1298" i="11"/>
  <c r="D1298" i="11"/>
  <c r="A1300" i="11"/>
  <c r="X1299" i="11"/>
  <c r="Q1299" i="11"/>
  <c r="O1299" i="11"/>
  <c r="H1299" i="11"/>
  <c r="AS1299" i="11" s="1"/>
  <c r="AR1299" i="11" s="1"/>
  <c r="F1299" i="11"/>
  <c r="B1299" i="11"/>
  <c r="BD1299" i="11" s="1"/>
  <c r="R1299" i="11"/>
  <c r="N1299" i="11"/>
  <c r="L1299" i="11"/>
  <c r="I1299" i="11"/>
  <c r="G1299" i="11"/>
  <c r="AU1299" i="11" s="1"/>
  <c r="AV1299" i="11" s="1"/>
  <c r="E1299" i="11"/>
  <c r="BC1299" i="11" s="1"/>
  <c r="AV1298" i="11"/>
  <c r="AY1298" i="11" s="1"/>
  <c r="BA1298" i="11" s="1"/>
  <c r="AE1299" i="11" l="1"/>
  <c r="M1299" i="11"/>
  <c r="K1299" i="11"/>
  <c r="AW1299" i="11"/>
  <c r="C1299" i="11"/>
  <c r="AZ1299" i="11"/>
  <c r="S1299" i="11"/>
  <c r="D1299" i="11"/>
  <c r="AY1299" i="11"/>
  <c r="BA1299" i="11" s="1"/>
  <c r="Y1299" i="11"/>
  <c r="T1299" i="11"/>
  <c r="W1299" i="11" s="1"/>
  <c r="U1300" i="11" s="1"/>
  <c r="P1299" i="11"/>
  <c r="R1300" i="11"/>
  <c r="N1300" i="11"/>
  <c r="L1300" i="11"/>
  <c r="I1300" i="11"/>
  <c r="G1300" i="11"/>
  <c r="AU1300" i="11" s="1"/>
  <c r="AV1300" i="11" s="1"/>
  <c r="E1300" i="11"/>
  <c r="A1301" i="11"/>
  <c r="X1300" i="11"/>
  <c r="Q1300" i="11"/>
  <c r="O1300" i="11"/>
  <c r="H1300" i="11"/>
  <c r="AS1300" i="11" s="1"/>
  <c r="AR1300" i="11" s="1"/>
  <c r="F1300" i="11"/>
  <c r="B1300" i="11"/>
  <c r="BD1300" i="11" s="1"/>
  <c r="AW1298" i="11"/>
  <c r="AX1298" i="11" s="1"/>
  <c r="AY1300" i="11" l="1"/>
  <c r="BA1300" i="11" s="1"/>
  <c r="Y1300" i="11"/>
  <c r="T1300" i="11"/>
  <c r="W1300" i="11" s="1"/>
  <c r="U1301" i="11" s="1"/>
  <c r="P1300" i="11"/>
  <c r="AZ1300" i="11"/>
  <c r="S1300" i="11"/>
  <c r="D1300" i="11"/>
  <c r="A1302" i="11"/>
  <c r="X1301" i="11"/>
  <c r="Q1301" i="11"/>
  <c r="O1301" i="11"/>
  <c r="H1301" i="11"/>
  <c r="AS1301" i="11" s="1"/>
  <c r="AR1301" i="11" s="1"/>
  <c r="F1301" i="11"/>
  <c r="B1301" i="11"/>
  <c r="BD1301" i="11" s="1"/>
  <c r="R1301" i="11"/>
  <c r="N1301" i="11"/>
  <c r="L1301" i="11"/>
  <c r="I1301" i="11"/>
  <c r="G1301" i="11"/>
  <c r="AU1301" i="11" s="1"/>
  <c r="AV1301" i="11" s="1"/>
  <c r="E1301" i="11"/>
  <c r="BC1301" i="11" s="1"/>
  <c r="BC1300" i="11"/>
  <c r="AW1300" i="11"/>
  <c r="C1300" i="11"/>
  <c r="AE1300" i="11"/>
  <c r="M1300" i="11"/>
  <c r="K1300" i="11"/>
  <c r="AX1299" i="11"/>
  <c r="AX1300" i="11" l="1"/>
  <c r="AE1301" i="11"/>
  <c r="M1301" i="11"/>
  <c r="K1301" i="11"/>
  <c r="AW1301" i="11"/>
  <c r="AX1301" i="11" s="1"/>
  <c r="C1301" i="11"/>
  <c r="AZ1301" i="11"/>
  <c r="S1301" i="11"/>
  <c r="D1301" i="11"/>
  <c r="AY1301" i="11"/>
  <c r="BA1301" i="11" s="1"/>
  <c r="Y1301" i="11"/>
  <c r="T1301" i="11"/>
  <c r="W1301" i="11" s="1"/>
  <c r="U1302" i="11" s="1"/>
  <c r="P1301" i="11"/>
  <c r="R1302" i="11"/>
  <c r="N1302" i="11"/>
  <c r="L1302" i="11"/>
  <c r="I1302" i="11"/>
  <c r="G1302" i="11"/>
  <c r="AU1302" i="11" s="1"/>
  <c r="E1302" i="11"/>
  <c r="BC1302" i="11" s="1"/>
  <c r="A1303" i="11"/>
  <c r="X1302" i="11"/>
  <c r="Q1302" i="11"/>
  <c r="O1302" i="11"/>
  <c r="H1302" i="11"/>
  <c r="AS1302" i="11" s="1"/>
  <c r="AR1302" i="11" s="1"/>
  <c r="F1302" i="11"/>
  <c r="B1302" i="11"/>
  <c r="BD1302" i="11" s="1"/>
  <c r="C1302" i="11" l="1"/>
  <c r="AE1302" i="11"/>
  <c r="M1302" i="11"/>
  <c r="K1302" i="11"/>
  <c r="Y1302" i="11"/>
  <c r="T1302" i="11"/>
  <c r="W1302" i="11" s="1"/>
  <c r="U1303" i="11" s="1"/>
  <c r="P1302" i="11"/>
  <c r="AZ1302" i="11"/>
  <c r="S1302" i="11"/>
  <c r="D1302" i="11"/>
  <c r="A1304" i="11"/>
  <c r="X1303" i="11"/>
  <c r="Q1303" i="11"/>
  <c r="O1303" i="11"/>
  <c r="H1303" i="11"/>
  <c r="AS1303" i="11" s="1"/>
  <c r="AR1303" i="11" s="1"/>
  <c r="F1303" i="11"/>
  <c r="B1303" i="11"/>
  <c r="BD1303" i="11" s="1"/>
  <c r="R1303" i="11"/>
  <c r="N1303" i="11"/>
  <c r="L1303" i="11"/>
  <c r="I1303" i="11"/>
  <c r="G1303" i="11"/>
  <c r="AU1303" i="11" s="1"/>
  <c r="AV1303" i="11" s="1"/>
  <c r="E1303" i="11"/>
  <c r="BC1303" i="11" s="1"/>
  <c r="AV1302" i="11"/>
  <c r="AY1302" i="11" s="1"/>
  <c r="BA1302" i="11" s="1"/>
  <c r="AE1303" i="11" l="1"/>
  <c r="M1303" i="11"/>
  <c r="K1303" i="11"/>
  <c r="AW1303" i="11"/>
  <c r="C1303" i="11"/>
  <c r="AZ1303" i="11"/>
  <c r="S1303" i="11"/>
  <c r="D1303" i="11"/>
  <c r="AY1303" i="11"/>
  <c r="BA1303" i="11" s="1"/>
  <c r="Y1303" i="11"/>
  <c r="T1303" i="11"/>
  <c r="W1303" i="11" s="1"/>
  <c r="U1304" i="11" s="1"/>
  <c r="P1303" i="11"/>
  <c r="R1304" i="11"/>
  <c r="N1304" i="11"/>
  <c r="L1304" i="11"/>
  <c r="I1304" i="11"/>
  <c r="G1304" i="11"/>
  <c r="AU1304" i="11" s="1"/>
  <c r="AV1304" i="11" s="1"/>
  <c r="E1304" i="11"/>
  <c r="A1305" i="11"/>
  <c r="X1304" i="11"/>
  <c r="Q1304" i="11"/>
  <c r="O1304" i="11"/>
  <c r="H1304" i="11"/>
  <c r="AS1304" i="11" s="1"/>
  <c r="AR1304" i="11" s="1"/>
  <c r="F1304" i="11"/>
  <c r="B1304" i="11"/>
  <c r="BD1304" i="11" s="1"/>
  <c r="AW1302" i="11"/>
  <c r="AX1302" i="11" s="1"/>
  <c r="AY1304" i="11" l="1"/>
  <c r="BA1304" i="11" s="1"/>
  <c r="Y1304" i="11"/>
  <c r="T1304" i="11"/>
  <c r="W1304" i="11" s="1"/>
  <c r="U1305" i="11" s="1"/>
  <c r="P1304" i="11"/>
  <c r="AZ1304" i="11"/>
  <c r="S1304" i="11"/>
  <c r="D1304" i="11"/>
  <c r="A1306" i="11"/>
  <c r="X1305" i="11"/>
  <c r="Q1305" i="11"/>
  <c r="O1305" i="11"/>
  <c r="H1305" i="11"/>
  <c r="AS1305" i="11" s="1"/>
  <c r="AR1305" i="11" s="1"/>
  <c r="F1305" i="11"/>
  <c r="B1305" i="11"/>
  <c r="BD1305" i="11" s="1"/>
  <c r="R1305" i="11"/>
  <c r="N1305" i="11"/>
  <c r="L1305" i="11"/>
  <c r="I1305" i="11"/>
  <c r="G1305" i="11"/>
  <c r="AU1305" i="11" s="1"/>
  <c r="AV1305" i="11" s="1"/>
  <c r="E1305" i="11"/>
  <c r="BC1305" i="11" s="1"/>
  <c r="BC1304" i="11"/>
  <c r="AW1304" i="11"/>
  <c r="C1304" i="11"/>
  <c r="AE1304" i="11"/>
  <c r="M1304" i="11"/>
  <c r="K1304" i="11"/>
  <c r="AX1303" i="11"/>
  <c r="AX1304" i="11" l="1"/>
  <c r="AE1305" i="11"/>
  <c r="M1305" i="11"/>
  <c r="K1305" i="11"/>
  <c r="AW1305" i="11"/>
  <c r="C1305" i="11"/>
  <c r="AZ1305" i="11"/>
  <c r="S1305" i="11"/>
  <c r="D1305" i="11"/>
  <c r="AY1305" i="11"/>
  <c r="BA1305" i="11" s="1"/>
  <c r="Y1305" i="11"/>
  <c r="T1305" i="11"/>
  <c r="W1305" i="11" s="1"/>
  <c r="U1306" i="11" s="1"/>
  <c r="P1305" i="11"/>
  <c r="R1306" i="11"/>
  <c r="N1306" i="11"/>
  <c r="L1306" i="11"/>
  <c r="I1306" i="11"/>
  <c r="G1306" i="11"/>
  <c r="AU1306" i="11" s="1"/>
  <c r="E1306" i="11"/>
  <c r="BC1306" i="11" s="1"/>
  <c r="A1307" i="11"/>
  <c r="X1306" i="11"/>
  <c r="Q1306" i="11"/>
  <c r="O1306" i="11"/>
  <c r="H1306" i="11"/>
  <c r="AS1306" i="11" s="1"/>
  <c r="AR1306" i="11" s="1"/>
  <c r="F1306" i="11"/>
  <c r="B1306" i="11"/>
  <c r="BD1306" i="11" s="1"/>
  <c r="C1306" i="11" l="1"/>
  <c r="AE1306" i="11"/>
  <c r="M1306" i="11"/>
  <c r="K1306" i="11"/>
  <c r="AX1305" i="11"/>
  <c r="Y1306" i="11"/>
  <c r="T1306" i="11"/>
  <c r="W1306" i="11" s="1"/>
  <c r="U1307" i="11" s="1"/>
  <c r="P1306" i="11"/>
  <c r="AZ1306" i="11"/>
  <c r="S1306" i="11"/>
  <c r="D1306" i="11"/>
  <c r="A1308" i="11"/>
  <c r="X1307" i="11"/>
  <c r="Q1307" i="11"/>
  <c r="O1307" i="11"/>
  <c r="H1307" i="11"/>
  <c r="AS1307" i="11" s="1"/>
  <c r="AR1307" i="11" s="1"/>
  <c r="F1307" i="11"/>
  <c r="B1307" i="11"/>
  <c r="BD1307" i="11" s="1"/>
  <c r="R1307" i="11"/>
  <c r="N1307" i="11"/>
  <c r="L1307" i="11"/>
  <c r="I1307" i="11"/>
  <c r="G1307" i="11"/>
  <c r="AU1307" i="11" s="1"/>
  <c r="AV1307" i="11" s="1"/>
  <c r="E1307" i="11"/>
  <c r="BC1307" i="11" s="1"/>
  <c r="AV1306" i="11"/>
  <c r="AW1306" i="11" s="1"/>
  <c r="AX1306" i="11" l="1"/>
  <c r="AE1307" i="11"/>
  <c r="M1307" i="11"/>
  <c r="K1307" i="11"/>
  <c r="AW1307" i="11"/>
  <c r="C1307" i="11"/>
  <c r="AZ1307" i="11"/>
  <c r="S1307" i="11"/>
  <c r="D1307" i="11"/>
  <c r="AY1307" i="11"/>
  <c r="BA1307" i="11" s="1"/>
  <c r="Y1307" i="11"/>
  <c r="T1307" i="11"/>
  <c r="W1307" i="11" s="1"/>
  <c r="U1308" i="11" s="1"/>
  <c r="P1307" i="11"/>
  <c r="R1308" i="11"/>
  <c r="N1308" i="11"/>
  <c r="L1308" i="11"/>
  <c r="I1308" i="11"/>
  <c r="G1308" i="11"/>
  <c r="AU1308" i="11" s="1"/>
  <c r="E1308" i="11"/>
  <c r="A1309" i="11"/>
  <c r="X1308" i="11"/>
  <c r="Q1308" i="11"/>
  <c r="O1308" i="11"/>
  <c r="H1308" i="11"/>
  <c r="AS1308" i="11" s="1"/>
  <c r="AR1308" i="11" s="1"/>
  <c r="F1308" i="11"/>
  <c r="B1308" i="11"/>
  <c r="BD1308" i="11" s="1"/>
  <c r="AY1306" i="11"/>
  <c r="BA1306" i="11" s="1"/>
  <c r="AV1308" i="11" l="1"/>
  <c r="AY1308" i="11" s="1"/>
  <c r="BA1308" i="11" s="1"/>
  <c r="Y1308" i="11"/>
  <c r="T1308" i="11"/>
  <c r="W1308" i="11" s="1"/>
  <c r="U1309" i="11" s="1"/>
  <c r="P1308" i="11"/>
  <c r="AZ1308" i="11"/>
  <c r="S1308" i="11"/>
  <c r="D1308" i="11"/>
  <c r="A1310" i="11"/>
  <c r="X1309" i="11"/>
  <c r="Q1309" i="11"/>
  <c r="O1309" i="11"/>
  <c r="H1309" i="11"/>
  <c r="AS1309" i="11" s="1"/>
  <c r="AR1309" i="11" s="1"/>
  <c r="F1309" i="11"/>
  <c r="B1309" i="11"/>
  <c r="BD1309" i="11" s="1"/>
  <c r="R1309" i="11"/>
  <c r="N1309" i="11"/>
  <c r="L1309" i="11"/>
  <c r="I1309" i="11"/>
  <c r="G1309" i="11"/>
  <c r="AU1309" i="11" s="1"/>
  <c r="AV1309" i="11" s="1"/>
  <c r="E1309" i="11"/>
  <c r="BC1309" i="11" s="1"/>
  <c r="BC1308" i="11"/>
  <c r="AW1308" i="11"/>
  <c r="C1308" i="11"/>
  <c r="AE1308" i="11"/>
  <c r="M1308" i="11"/>
  <c r="K1308" i="11"/>
  <c r="AX1307" i="11"/>
  <c r="AX1308" i="11" l="1"/>
  <c r="AE1309" i="11"/>
  <c r="M1309" i="11"/>
  <c r="K1309" i="11"/>
  <c r="AW1309" i="11"/>
  <c r="AX1309" i="11" s="1"/>
  <c r="C1309" i="11"/>
  <c r="AZ1309" i="11"/>
  <c r="S1309" i="11"/>
  <c r="D1309" i="11"/>
  <c r="AY1309" i="11"/>
  <c r="BA1309" i="11" s="1"/>
  <c r="Y1309" i="11"/>
  <c r="T1309" i="11"/>
  <c r="W1309" i="11" s="1"/>
  <c r="U1310" i="11" s="1"/>
  <c r="P1309" i="11"/>
  <c r="R1310" i="11"/>
  <c r="N1310" i="11"/>
  <c r="L1310" i="11"/>
  <c r="I1310" i="11"/>
  <c r="G1310" i="11"/>
  <c r="AU1310" i="11" s="1"/>
  <c r="E1310" i="11"/>
  <c r="BC1310" i="11" s="1"/>
  <c r="A1311" i="11"/>
  <c r="X1310" i="11"/>
  <c r="Q1310" i="11"/>
  <c r="O1310" i="11"/>
  <c r="H1310" i="11"/>
  <c r="AS1310" i="11" s="1"/>
  <c r="AR1310" i="11" s="1"/>
  <c r="F1310" i="11"/>
  <c r="B1310" i="11"/>
  <c r="BD1310" i="11" s="1"/>
  <c r="C1310" i="11" l="1"/>
  <c r="AE1310" i="11"/>
  <c r="M1310" i="11"/>
  <c r="K1310" i="11"/>
  <c r="Y1310" i="11"/>
  <c r="T1310" i="11"/>
  <c r="W1310" i="11" s="1"/>
  <c r="U1311" i="11" s="1"/>
  <c r="P1310" i="11"/>
  <c r="AZ1310" i="11"/>
  <c r="S1310" i="11"/>
  <c r="D1310" i="11"/>
  <c r="A1312" i="11"/>
  <c r="X1311" i="11"/>
  <c r="Q1311" i="11"/>
  <c r="O1311" i="11"/>
  <c r="H1311" i="11"/>
  <c r="AS1311" i="11" s="1"/>
  <c r="AR1311" i="11" s="1"/>
  <c r="F1311" i="11"/>
  <c r="B1311" i="11"/>
  <c r="BD1311" i="11" s="1"/>
  <c r="R1311" i="11"/>
  <c r="N1311" i="11"/>
  <c r="L1311" i="11"/>
  <c r="I1311" i="11"/>
  <c r="G1311" i="11"/>
  <c r="AU1311" i="11" s="1"/>
  <c r="AV1311" i="11" s="1"/>
  <c r="E1311" i="11"/>
  <c r="BC1311" i="11" s="1"/>
  <c r="AV1310" i="11"/>
  <c r="AY1310" i="11" s="1"/>
  <c r="BA1310" i="11" s="1"/>
  <c r="AE1311" i="11" l="1"/>
  <c r="M1311" i="11"/>
  <c r="K1311" i="11"/>
  <c r="AW1311" i="11"/>
  <c r="C1311" i="11"/>
  <c r="AZ1311" i="11"/>
  <c r="S1311" i="11"/>
  <c r="D1311" i="11"/>
  <c r="AY1311" i="11"/>
  <c r="BA1311" i="11" s="1"/>
  <c r="Y1311" i="11"/>
  <c r="T1311" i="11"/>
  <c r="W1311" i="11" s="1"/>
  <c r="U1312" i="11" s="1"/>
  <c r="P1311" i="11"/>
  <c r="R1312" i="11"/>
  <c r="N1312" i="11"/>
  <c r="L1312" i="11"/>
  <c r="I1312" i="11"/>
  <c r="G1312" i="11"/>
  <c r="AU1312" i="11" s="1"/>
  <c r="AV1312" i="11" s="1"/>
  <c r="E1312" i="11"/>
  <c r="A1313" i="11"/>
  <c r="X1312" i="11"/>
  <c r="Q1312" i="11"/>
  <c r="O1312" i="11"/>
  <c r="H1312" i="11"/>
  <c r="AS1312" i="11" s="1"/>
  <c r="AR1312" i="11" s="1"/>
  <c r="F1312" i="11"/>
  <c r="B1312" i="11"/>
  <c r="BD1312" i="11" s="1"/>
  <c r="AW1310" i="11"/>
  <c r="AX1310" i="11" s="1"/>
  <c r="AY1312" i="11" l="1"/>
  <c r="BA1312" i="11" s="1"/>
  <c r="Y1312" i="11"/>
  <c r="T1312" i="11"/>
  <c r="W1312" i="11" s="1"/>
  <c r="U1313" i="11" s="1"/>
  <c r="P1312" i="11"/>
  <c r="AZ1312" i="11"/>
  <c r="S1312" i="11"/>
  <c r="D1312" i="11"/>
  <c r="A1314" i="11"/>
  <c r="X1313" i="11"/>
  <c r="Q1313" i="11"/>
  <c r="O1313" i="11"/>
  <c r="H1313" i="11"/>
  <c r="AS1313" i="11" s="1"/>
  <c r="AR1313" i="11" s="1"/>
  <c r="F1313" i="11"/>
  <c r="B1313" i="11"/>
  <c r="BD1313" i="11" s="1"/>
  <c r="R1313" i="11"/>
  <c r="N1313" i="11"/>
  <c r="L1313" i="11"/>
  <c r="I1313" i="11"/>
  <c r="G1313" i="11"/>
  <c r="AU1313" i="11" s="1"/>
  <c r="AV1313" i="11" s="1"/>
  <c r="E1313" i="11"/>
  <c r="BC1313" i="11" s="1"/>
  <c r="BC1312" i="11"/>
  <c r="AW1312" i="11"/>
  <c r="C1312" i="11"/>
  <c r="AE1312" i="11"/>
  <c r="M1312" i="11"/>
  <c r="K1312" i="11"/>
  <c r="AX1311" i="11"/>
  <c r="AX1312" i="11" l="1"/>
  <c r="AE1313" i="11"/>
  <c r="M1313" i="11"/>
  <c r="K1313" i="11"/>
  <c r="AW1313" i="11"/>
  <c r="AX1313" i="11" s="1"/>
  <c r="C1313" i="11"/>
  <c r="AZ1313" i="11"/>
  <c r="S1313" i="11"/>
  <c r="D1313" i="11"/>
  <c r="AY1313" i="11"/>
  <c r="BA1313" i="11" s="1"/>
  <c r="Y1313" i="11"/>
  <c r="T1313" i="11"/>
  <c r="W1313" i="11" s="1"/>
  <c r="U1314" i="11" s="1"/>
  <c r="P1313" i="11"/>
  <c r="R1314" i="11"/>
  <c r="N1314" i="11"/>
  <c r="L1314" i="11"/>
  <c r="I1314" i="11"/>
  <c r="G1314" i="11"/>
  <c r="AU1314" i="11" s="1"/>
  <c r="E1314" i="11"/>
  <c r="BC1314" i="11" s="1"/>
  <c r="A1315" i="11"/>
  <c r="X1314" i="11"/>
  <c r="Q1314" i="11"/>
  <c r="O1314" i="11"/>
  <c r="H1314" i="11"/>
  <c r="AS1314" i="11" s="1"/>
  <c r="AR1314" i="11" s="1"/>
  <c r="F1314" i="11"/>
  <c r="B1314" i="11"/>
  <c r="BD1314" i="11" s="1"/>
  <c r="C1314" i="11" l="1"/>
  <c r="AE1314" i="11"/>
  <c r="M1314" i="11"/>
  <c r="K1314" i="11"/>
  <c r="Y1314" i="11"/>
  <c r="T1314" i="11"/>
  <c r="W1314" i="11" s="1"/>
  <c r="U1315" i="11" s="1"/>
  <c r="P1314" i="11"/>
  <c r="AZ1314" i="11"/>
  <c r="S1314" i="11"/>
  <c r="D1314" i="11"/>
  <c r="A1316" i="11"/>
  <c r="X1315" i="11"/>
  <c r="Q1315" i="11"/>
  <c r="O1315" i="11"/>
  <c r="H1315" i="11"/>
  <c r="AS1315" i="11" s="1"/>
  <c r="AR1315" i="11" s="1"/>
  <c r="F1315" i="11"/>
  <c r="B1315" i="11"/>
  <c r="BD1315" i="11" s="1"/>
  <c r="R1315" i="11"/>
  <c r="N1315" i="11"/>
  <c r="L1315" i="11"/>
  <c r="I1315" i="11"/>
  <c r="G1315" i="11"/>
  <c r="AU1315" i="11" s="1"/>
  <c r="AV1315" i="11" s="1"/>
  <c r="E1315" i="11"/>
  <c r="BC1315" i="11" s="1"/>
  <c r="AV1314" i="11"/>
  <c r="AY1314" i="11" s="1"/>
  <c r="BA1314" i="11" s="1"/>
  <c r="AE1315" i="11" l="1"/>
  <c r="M1315" i="11"/>
  <c r="K1315" i="11"/>
  <c r="AW1315" i="11"/>
  <c r="C1315" i="11"/>
  <c r="AZ1315" i="11"/>
  <c r="S1315" i="11"/>
  <c r="D1315" i="11"/>
  <c r="AY1315" i="11"/>
  <c r="BA1315" i="11" s="1"/>
  <c r="Y1315" i="11"/>
  <c r="T1315" i="11"/>
  <c r="W1315" i="11" s="1"/>
  <c r="U1316" i="11" s="1"/>
  <c r="P1315" i="11"/>
  <c r="R1316" i="11"/>
  <c r="N1316" i="11"/>
  <c r="L1316" i="11"/>
  <c r="I1316" i="11"/>
  <c r="G1316" i="11"/>
  <c r="AU1316" i="11" s="1"/>
  <c r="AV1316" i="11" s="1"/>
  <c r="E1316" i="11"/>
  <c r="A1317" i="11"/>
  <c r="X1316" i="11"/>
  <c r="Q1316" i="11"/>
  <c r="O1316" i="11"/>
  <c r="H1316" i="11"/>
  <c r="AS1316" i="11" s="1"/>
  <c r="AR1316" i="11" s="1"/>
  <c r="F1316" i="11"/>
  <c r="B1316" i="11"/>
  <c r="BD1316" i="11" s="1"/>
  <c r="AW1314" i="11"/>
  <c r="AX1314" i="11" s="1"/>
  <c r="AY1316" i="11" l="1"/>
  <c r="BA1316" i="11" s="1"/>
  <c r="Y1316" i="11"/>
  <c r="T1316" i="11"/>
  <c r="W1316" i="11" s="1"/>
  <c r="U1317" i="11" s="1"/>
  <c r="P1316" i="11"/>
  <c r="AZ1316" i="11"/>
  <c r="S1316" i="11"/>
  <c r="D1316" i="11"/>
  <c r="A1318" i="11"/>
  <c r="X1317" i="11"/>
  <c r="Q1317" i="11"/>
  <c r="O1317" i="11"/>
  <c r="H1317" i="11"/>
  <c r="AS1317" i="11" s="1"/>
  <c r="AR1317" i="11" s="1"/>
  <c r="F1317" i="11"/>
  <c r="B1317" i="11"/>
  <c r="BD1317" i="11" s="1"/>
  <c r="R1317" i="11"/>
  <c r="N1317" i="11"/>
  <c r="L1317" i="11"/>
  <c r="I1317" i="11"/>
  <c r="G1317" i="11"/>
  <c r="AU1317" i="11" s="1"/>
  <c r="AV1317" i="11" s="1"/>
  <c r="E1317" i="11"/>
  <c r="BC1317" i="11" s="1"/>
  <c r="BC1316" i="11"/>
  <c r="AW1316" i="11"/>
  <c r="C1316" i="11"/>
  <c r="AE1316" i="11"/>
  <c r="M1316" i="11"/>
  <c r="K1316" i="11"/>
  <c r="AX1315" i="11"/>
  <c r="AX1316" i="11" l="1"/>
  <c r="AE1317" i="11"/>
  <c r="M1317" i="11"/>
  <c r="K1317" i="11"/>
  <c r="AW1317" i="11"/>
  <c r="AX1317" i="11" s="1"/>
  <c r="C1317" i="11"/>
  <c r="AZ1317" i="11"/>
  <c r="S1317" i="11"/>
  <c r="D1317" i="11"/>
  <c r="AY1317" i="11"/>
  <c r="BA1317" i="11" s="1"/>
  <c r="Y1317" i="11"/>
  <c r="T1317" i="11"/>
  <c r="W1317" i="11" s="1"/>
  <c r="U1318" i="11" s="1"/>
  <c r="P1317" i="11"/>
  <c r="R1318" i="11"/>
  <c r="N1318" i="11"/>
  <c r="L1318" i="11"/>
  <c r="I1318" i="11"/>
  <c r="G1318" i="11"/>
  <c r="AU1318" i="11" s="1"/>
  <c r="E1318" i="11"/>
  <c r="BC1318" i="11" s="1"/>
  <c r="A1319" i="11"/>
  <c r="X1318" i="11"/>
  <c r="Q1318" i="11"/>
  <c r="O1318" i="11"/>
  <c r="H1318" i="11"/>
  <c r="AS1318" i="11" s="1"/>
  <c r="AR1318" i="11" s="1"/>
  <c r="F1318" i="11"/>
  <c r="B1318" i="11"/>
  <c r="BD1318" i="11" s="1"/>
  <c r="C1318" i="11" l="1"/>
  <c r="AE1318" i="11"/>
  <c r="M1318" i="11"/>
  <c r="K1318" i="11"/>
  <c r="Y1318" i="11"/>
  <c r="T1318" i="11"/>
  <c r="W1318" i="11" s="1"/>
  <c r="U1319" i="11" s="1"/>
  <c r="P1318" i="11"/>
  <c r="AZ1318" i="11"/>
  <c r="S1318" i="11"/>
  <c r="D1318" i="11"/>
  <c r="A1320" i="11"/>
  <c r="X1319" i="11"/>
  <c r="Q1319" i="11"/>
  <c r="O1319" i="11"/>
  <c r="H1319" i="11"/>
  <c r="AS1319" i="11" s="1"/>
  <c r="AR1319" i="11" s="1"/>
  <c r="F1319" i="11"/>
  <c r="B1319" i="11"/>
  <c r="BD1319" i="11" s="1"/>
  <c r="R1319" i="11"/>
  <c r="N1319" i="11"/>
  <c r="L1319" i="11"/>
  <c r="I1319" i="11"/>
  <c r="G1319" i="11"/>
  <c r="AU1319" i="11" s="1"/>
  <c r="AV1319" i="11" s="1"/>
  <c r="E1319" i="11"/>
  <c r="BC1319" i="11" s="1"/>
  <c r="AV1318" i="11"/>
  <c r="AY1318" i="11" s="1"/>
  <c r="BA1318" i="11" s="1"/>
  <c r="AE1319" i="11" l="1"/>
  <c r="M1319" i="11"/>
  <c r="K1319" i="11"/>
  <c r="AW1319" i="11"/>
  <c r="C1319" i="11"/>
  <c r="AZ1319" i="11"/>
  <c r="S1319" i="11"/>
  <c r="D1319" i="11"/>
  <c r="AY1319" i="11"/>
  <c r="BA1319" i="11" s="1"/>
  <c r="Y1319" i="11"/>
  <c r="T1319" i="11"/>
  <c r="W1319" i="11" s="1"/>
  <c r="U1320" i="11" s="1"/>
  <c r="P1319" i="11"/>
  <c r="R1320" i="11"/>
  <c r="N1320" i="11"/>
  <c r="L1320" i="11"/>
  <c r="I1320" i="11"/>
  <c r="G1320" i="11"/>
  <c r="AU1320" i="11" s="1"/>
  <c r="AV1320" i="11" s="1"/>
  <c r="E1320" i="11"/>
  <c r="A1321" i="11"/>
  <c r="X1320" i="11"/>
  <c r="Q1320" i="11"/>
  <c r="O1320" i="11"/>
  <c r="H1320" i="11"/>
  <c r="AS1320" i="11" s="1"/>
  <c r="AR1320" i="11" s="1"/>
  <c r="F1320" i="11"/>
  <c r="B1320" i="11"/>
  <c r="BD1320" i="11" s="1"/>
  <c r="AW1318" i="11"/>
  <c r="AX1318" i="11" s="1"/>
  <c r="AY1320" i="11" l="1"/>
  <c r="BA1320" i="11" s="1"/>
  <c r="Y1320" i="11"/>
  <c r="T1320" i="11"/>
  <c r="W1320" i="11" s="1"/>
  <c r="U1321" i="11" s="1"/>
  <c r="P1320" i="11"/>
  <c r="AZ1320" i="11"/>
  <c r="S1320" i="11"/>
  <c r="D1320" i="11"/>
  <c r="A1322" i="11"/>
  <c r="X1321" i="11"/>
  <c r="Q1321" i="11"/>
  <c r="O1321" i="11"/>
  <c r="H1321" i="11"/>
  <c r="AS1321" i="11" s="1"/>
  <c r="AR1321" i="11" s="1"/>
  <c r="F1321" i="11"/>
  <c r="B1321" i="11"/>
  <c r="BD1321" i="11" s="1"/>
  <c r="R1321" i="11"/>
  <c r="N1321" i="11"/>
  <c r="L1321" i="11"/>
  <c r="I1321" i="11"/>
  <c r="G1321" i="11"/>
  <c r="AU1321" i="11" s="1"/>
  <c r="AV1321" i="11" s="1"/>
  <c r="E1321" i="11"/>
  <c r="BC1321" i="11" s="1"/>
  <c r="BC1320" i="11"/>
  <c r="AW1320" i="11"/>
  <c r="C1320" i="11"/>
  <c r="AE1320" i="11"/>
  <c r="M1320" i="11"/>
  <c r="K1320" i="11"/>
  <c r="AX1319" i="11"/>
  <c r="AX1320" i="11" l="1"/>
  <c r="AE1321" i="11"/>
  <c r="M1321" i="11"/>
  <c r="K1321" i="11"/>
  <c r="AW1321" i="11"/>
  <c r="AX1321" i="11" s="1"/>
  <c r="C1321" i="11"/>
  <c r="AZ1321" i="11"/>
  <c r="S1321" i="11"/>
  <c r="D1321" i="11"/>
  <c r="AY1321" i="11"/>
  <c r="BA1321" i="11" s="1"/>
  <c r="Y1321" i="11"/>
  <c r="T1321" i="11"/>
  <c r="W1321" i="11" s="1"/>
  <c r="U1322" i="11" s="1"/>
  <c r="P1321" i="11"/>
  <c r="R1322" i="11"/>
  <c r="N1322" i="11"/>
  <c r="L1322" i="11"/>
  <c r="I1322" i="11"/>
  <c r="G1322" i="11"/>
  <c r="AU1322" i="11" s="1"/>
  <c r="E1322" i="11"/>
  <c r="A1323" i="11"/>
  <c r="X1322" i="11"/>
  <c r="Q1322" i="11"/>
  <c r="O1322" i="11"/>
  <c r="H1322" i="11"/>
  <c r="AS1322" i="11" s="1"/>
  <c r="AR1322" i="11" s="1"/>
  <c r="F1322" i="11"/>
  <c r="B1322" i="11"/>
  <c r="BD1322" i="11" s="1"/>
  <c r="AV1322" i="11" l="1"/>
  <c r="AY1322" i="11" s="1"/>
  <c r="BA1322" i="11" s="1"/>
  <c r="Y1322" i="11"/>
  <c r="T1322" i="11"/>
  <c r="W1322" i="11" s="1"/>
  <c r="U1323" i="11" s="1"/>
  <c r="P1322" i="11"/>
  <c r="AZ1322" i="11"/>
  <c r="S1322" i="11"/>
  <c r="D1322" i="11"/>
  <c r="A1324" i="11"/>
  <c r="X1323" i="11"/>
  <c r="Q1323" i="11"/>
  <c r="O1323" i="11"/>
  <c r="H1323" i="11"/>
  <c r="AS1323" i="11" s="1"/>
  <c r="AR1323" i="11" s="1"/>
  <c r="F1323" i="11"/>
  <c r="B1323" i="11"/>
  <c r="BD1323" i="11" s="1"/>
  <c r="R1323" i="11"/>
  <c r="N1323" i="11"/>
  <c r="L1323" i="11"/>
  <c r="I1323" i="11"/>
  <c r="G1323" i="11"/>
  <c r="AU1323" i="11" s="1"/>
  <c r="AV1323" i="11" s="1"/>
  <c r="E1323" i="11"/>
  <c r="BC1323" i="11" s="1"/>
  <c r="BC1322" i="11"/>
  <c r="AW1322" i="11"/>
  <c r="AX1322" i="11" s="1"/>
  <c r="C1322" i="11"/>
  <c r="AE1322" i="11"/>
  <c r="M1322" i="11"/>
  <c r="K1322" i="11"/>
  <c r="AE1323" i="11" l="1"/>
  <c r="M1323" i="11"/>
  <c r="K1323" i="11"/>
  <c r="AW1323" i="11"/>
  <c r="AX1323" i="11" s="1"/>
  <c r="C1323" i="11"/>
  <c r="AZ1323" i="11"/>
  <c r="S1323" i="11"/>
  <c r="D1323" i="11"/>
  <c r="AY1323" i="11"/>
  <c r="BA1323" i="11" s="1"/>
  <c r="Y1323" i="11"/>
  <c r="T1323" i="11"/>
  <c r="W1323" i="11" s="1"/>
  <c r="U1324" i="11" s="1"/>
  <c r="P1323" i="11"/>
  <c r="R1324" i="11"/>
  <c r="N1324" i="11"/>
  <c r="L1324" i="11"/>
  <c r="I1324" i="11"/>
  <c r="G1324" i="11"/>
  <c r="AU1324" i="11" s="1"/>
  <c r="E1324" i="11"/>
  <c r="BC1324" i="11" s="1"/>
  <c r="A1325" i="11"/>
  <c r="X1324" i="11"/>
  <c r="Q1324" i="11"/>
  <c r="O1324" i="11"/>
  <c r="H1324" i="11"/>
  <c r="AS1324" i="11" s="1"/>
  <c r="AR1324" i="11" s="1"/>
  <c r="F1324" i="11"/>
  <c r="B1324" i="11"/>
  <c r="BD1324" i="11" s="1"/>
  <c r="C1324" i="11" l="1"/>
  <c r="AE1324" i="11"/>
  <c r="M1324" i="11"/>
  <c r="K1324" i="11"/>
  <c r="Y1324" i="11"/>
  <c r="T1324" i="11"/>
  <c r="W1324" i="11" s="1"/>
  <c r="U1325" i="11" s="1"/>
  <c r="P1324" i="11"/>
  <c r="AZ1324" i="11"/>
  <c r="S1324" i="11"/>
  <c r="D1324" i="11"/>
  <c r="A1326" i="11"/>
  <c r="X1325" i="11"/>
  <c r="Q1325" i="11"/>
  <c r="O1325" i="11"/>
  <c r="H1325" i="11"/>
  <c r="AS1325" i="11" s="1"/>
  <c r="AR1325" i="11" s="1"/>
  <c r="F1325" i="11"/>
  <c r="B1325" i="11"/>
  <c r="BD1325" i="11" s="1"/>
  <c r="R1325" i="11"/>
  <c r="N1325" i="11"/>
  <c r="L1325" i="11"/>
  <c r="I1325" i="11"/>
  <c r="G1325" i="11"/>
  <c r="AU1325" i="11" s="1"/>
  <c r="AV1325" i="11" s="1"/>
  <c r="E1325" i="11"/>
  <c r="BC1325" i="11" s="1"/>
  <c r="AV1324" i="11"/>
  <c r="AY1324" i="11" s="1"/>
  <c r="BA1324" i="11" s="1"/>
  <c r="AE1325" i="11" l="1"/>
  <c r="M1325" i="11"/>
  <c r="K1325" i="11"/>
  <c r="AW1325" i="11"/>
  <c r="C1325" i="11"/>
  <c r="AZ1325" i="11"/>
  <c r="S1325" i="11"/>
  <c r="D1325" i="11"/>
  <c r="AY1325" i="11"/>
  <c r="BA1325" i="11" s="1"/>
  <c r="Y1325" i="11"/>
  <c r="T1325" i="11"/>
  <c r="W1325" i="11" s="1"/>
  <c r="U1326" i="11" s="1"/>
  <c r="P1325" i="11"/>
  <c r="R1326" i="11"/>
  <c r="N1326" i="11"/>
  <c r="L1326" i="11"/>
  <c r="I1326" i="11"/>
  <c r="G1326" i="11"/>
  <c r="AU1326" i="11" s="1"/>
  <c r="AV1326" i="11" s="1"/>
  <c r="E1326" i="11"/>
  <c r="A1327" i="11"/>
  <c r="X1326" i="11"/>
  <c r="Q1326" i="11"/>
  <c r="O1326" i="11"/>
  <c r="H1326" i="11"/>
  <c r="AS1326" i="11" s="1"/>
  <c r="AR1326" i="11" s="1"/>
  <c r="F1326" i="11"/>
  <c r="B1326" i="11"/>
  <c r="BD1326" i="11" s="1"/>
  <c r="AW1324" i="11"/>
  <c r="AX1324" i="11" s="1"/>
  <c r="AY1326" i="11" l="1"/>
  <c r="BA1326" i="11" s="1"/>
  <c r="Y1326" i="11"/>
  <c r="T1326" i="11"/>
  <c r="W1326" i="11" s="1"/>
  <c r="U1327" i="11" s="1"/>
  <c r="P1326" i="11"/>
  <c r="AZ1326" i="11"/>
  <c r="S1326" i="11"/>
  <c r="D1326" i="11"/>
  <c r="A1328" i="11"/>
  <c r="X1327" i="11"/>
  <c r="Q1327" i="11"/>
  <c r="O1327" i="11"/>
  <c r="H1327" i="11"/>
  <c r="AS1327" i="11" s="1"/>
  <c r="AR1327" i="11" s="1"/>
  <c r="F1327" i="11"/>
  <c r="B1327" i="11"/>
  <c r="BD1327" i="11" s="1"/>
  <c r="R1327" i="11"/>
  <c r="N1327" i="11"/>
  <c r="L1327" i="11"/>
  <c r="I1327" i="11"/>
  <c r="G1327" i="11"/>
  <c r="AU1327" i="11" s="1"/>
  <c r="AV1327" i="11" s="1"/>
  <c r="E1327" i="11"/>
  <c r="BC1327" i="11" s="1"/>
  <c r="BC1326" i="11"/>
  <c r="AW1326" i="11"/>
  <c r="C1326" i="11"/>
  <c r="AE1326" i="11"/>
  <c r="M1326" i="11"/>
  <c r="K1326" i="11"/>
  <c r="AX1325" i="11"/>
  <c r="AX1326" i="11" l="1"/>
  <c r="AE1327" i="11"/>
  <c r="M1327" i="11"/>
  <c r="K1327" i="11"/>
  <c r="AW1327" i="11"/>
  <c r="AX1327" i="11" s="1"/>
  <c r="C1327" i="11"/>
  <c r="AZ1327" i="11"/>
  <c r="S1327" i="11"/>
  <c r="D1327" i="11"/>
  <c r="AY1327" i="11"/>
  <c r="BA1327" i="11" s="1"/>
  <c r="Y1327" i="11"/>
  <c r="T1327" i="11"/>
  <c r="W1327" i="11" s="1"/>
  <c r="U1328" i="11" s="1"/>
  <c r="P1327" i="11"/>
  <c r="R1328" i="11"/>
  <c r="N1328" i="11"/>
  <c r="L1328" i="11"/>
  <c r="I1328" i="11"/>
  <c r="G1328" i="11"/>
  <c r="AU1328" i="11" s="1"/>
  <c r="E1328" i="11"/>
  <c r="BC1328" i="11" s="1"/>
  <c r="A1329" i="11"/>
  <c r="X1328" i="11"/>
  <c r="Q1328" i="11"/>
  <c r="O1328" i="11"/>
  <c r="H1328" i="11"/>
  <c r="AS1328" i="11" s="1"/>
  <c r="AR1328" i="11" s="1"/>
  <c r="F1328" i="11"/>
  <c r="B1328" i="11"/>
  <c r="BD1328" i="11" s="1"/>
  <c r="C1328" i="11" l="1"/>
  <c r="AE1328" i="11"/>
  <c r="M1328" i="11"/>
  <c r="K1328" i="11"/>
  <c r="Y1328" i="11"/>
  <c r="T1328" i="11"/>
  <c r="W1328" i="11" s="1"/>
  <c r="U1329" i="11" s="1"/>
  <c r="P1328" i="11"/>
  <c r="AZ1328" i="11"/>
  <c r="S1328" i="11"/>
  <c r="D1328" i="11"/>
  <c r="A1330" i="11"/>
  <c r="X1329" i="11"/>
  <c r="Q1329" i="11"/>
  <c r="O1329" i="11"/>
  <c r="H1329" i="11"/>
  <c r="AS1329" i="11" s="1"/>
  <c r="AR1329" i="11" s="1"/>
  <c r="F1329" i="11"/>
  <c r="B1329" i="11"/>
  <c r="BD1329" i="11" s="1"/>
  <c r="R1329" i="11"/>
  <c r="N1329" i="11"/>
  <c r="L1329" i="11"/>
  <c r="I1329" i="11"/>
  <c r="G1329" i="11"/>
  <c r="AU1329" i="11" s="1"/>
  <c r="AV1329" i="11" s="1"/>
  <c r="E1329" i="11"/>
  <c r="BC1329" i="11" s="1"/>
  <c r="AV1328" i="11"/>
  <c r="AY1328" i="11" s="1"/>
  <c r="BA1328" i="11" s="1"/>
  <c r="AW1328" i="11" l="1"/>
  <c r="AX1328" i="11" s="1"/>
  <c r="AE1329" i="11"/>
  <c r="M1329" i="11"/>
  <c r="K1329" i="11"/>
  <c r="AW1329" i="11"/>
  <c r="C1329" i="11"/>
  <c r="AZ1329" i="11"/>
  <c r="S1329" i="11"/>
  <c r="D1329" i="11"/>
  <c r="AY1329" i="11"/>
  <c r="BA1329" i="11" s="1"/>
  <c r="Y1329" i="11"/>
  <c r="T1329" i="11"/>
  <c r="W1329" i="11" s="1"/>
  <c r="U1330" i="11" s="1"/>
  <c r="P1329" i="11"/>
  <c r="R1330" i="11"/>
  <c r="N1330" i="11"/>
  <c r="L1330" i="11"/>
  <c r="I1330" i="11"/>
  <c r="G1330" i="11"/>
  <c r="AU1330" i="11" s="1"/>
  <c r="E1330" i="11"/>
  <c r="BC1330" i="11" s="1"/>
  <c r="A1331" i="11"/>
  <c r="X1330" i="11"/>
  <c r="Q1330" i="11"/>
  <c r="O1330" i="11"/>
  <c r="H1330" i="11"/>
  <c r="AS1330" i="11" s="1"/>
  <c r="AR1330" i="11" s="1"/>
  <c r="F1330" i="11"/>
  <c r="B1330" i="11"/>
  <c r="BD1330" i="11" s="1"/>
  <c r="AX1329" i="11" l="1"/>
  <c r="Y1330" i="11"/>
  <c r="T1330" i="11"/>
  <c r="W1330" i="11" s="1"/>
  <c r="U1331" i="11" s="1"/>
  <c r="P1330" i="11"/>
  <c r="AZ1330" i="11"/>
  <c r="S1330" i="11"/>
  <c r="D1330" i="11"/>
  <c r="A1332" i="11"/>
  <c r="X1331" i="11"/>
  <c r="Q1331" i="11"/>
  <c r="O1331" i="11"/>
  <c r="H1331" i="11"/>
  <c r="AS1331" i="11" s="1"/>
  <c r="AR1331" i="11" s="1"/>
  <c r="F1331" i="11"/>
  <c r="B1331" i="11"/>
  <c r="BD1331" i="11" s="1"/>
  <c r="R1331" i="11"/>
  <c r="N1331" i="11"/>
  <c r="L1331" i="11"/>
  <c r="I1331" i="11"/>
  <c r="G1331" i="11"/>
  <c r="AU1331" i="11" s="1"/>
  <c r="AV1331" i="11" s="1"/>
  <c r="E1331" i="11"/>
  <c r="BC1331" i="11" s="1"/>
  <c r="AV1330" i="11"/>
  <c r="AY1330" i="11" s="1"/>
  <c r="BA1330" i="11" s="1"/>
  <c r="C1330" i="11"/>
  <c r="AE1330" i="11"/>
  <c r="M1330" i="11"/>
  <c r="K1330" i="11"/>
  <c r="AW1330" i="11" l="1"/>
  <c r="AX1330" i="11" s="1"/>
  <c r="AE1331" i="11"/>
  <c r="M1331" i="11"/>
  <c r="K1331" i="11"/>
  <c r="AW1331" i="11"/>
  <c r="C1331" i="11"/>
  <c r="AZ1331" i="11"/>
  <c r="S1331" i="11"/>
  <c r="D1331" i="11"/>
  <c r="AY1331" i="11"/>
  <c r="BA1331" i="11" s="1"/>
  <c r="Y1331" i="11"/>
  <c r="T1331" i="11"/>
  <c r="W1331" i="11" s="1"/>
  <c r="U1332" i="11" s="1"/>
  <c r="P1331" i="11"/>
  <c r="R1332" i="11"/>
  <c r="N1332" i="11"/>
  <c r="L1332" i="11"/>
  <c r="I1332" i="11"/>
  <c r="G1332" i="11"/>
  <c r="AU1332" i="11" s="1"/>
  <c r="E1332" i="11"/>
  <c r="BC1332" i="11" s="1"/>
  <c r="A1333" i="11"/>
  <c r="X1332" i="11"/>
  <c r="Q1332" i="11"/>
  <c r="O1332" i="11"/>
  <c r="H1332" i="11"/>
  <c r="AS1332" i="11" s="1"/>
  <c r="AR1332" i="11" s="1"/>
  <c r="F1332" i="11"/>
  <c r="B1332" i="11"/>
  <c r="BD1332" i="11" s="1"/>
  <c r="AX1331" i="11" l="1"/>
  <c r="C1332" i="11"/>
  <c r="AE1332" i="11"/>
  <c r="M1332" i="11"/>
  <c r="K1332" i="11"/>
  <c r="Y1332" i="11"/>
  <c r="T1332" i="11"/>
  <c r="W1332" i="11" s="1"/>
  <c r="U1333" i="11" s="1"/>
  <c r="P1332" i="11"/>
  <c r="AZ1332" i="11"/>
  <c r="S1332" i="11"/>
  <c r="D1332" i="11"/>
  <c r="A1334" i="11"/>
  <c r="X1333" i="11"/>
  <c r="Q1333" i="11"/>
  <c r="O1333" i="11"/>
  <c r="H1333" i="11"/>
  <c r="AS1333" i="11" s="1"/>
  <c r="AR1333" i="11" s="1"/>
  <c r="F1333" i="11"/>
  <c r="B1333" i="11"/>
  <c r="BD1333" i="11" s="1"/>
  <c r="R1333" i="11"/>
  <c r="N1333" i="11"/>
  <c r="L1333" i="11"/>
  <c r="I1333" i="11"/>
  <c r="G1333" i="11"/>
  <c r="AU1333" i="11" s="1"/>
  <c r="AV1333" i="11" s="1"/>
  <c r="E1333" i="11"/>
  <c r="BC1333" i="11" s="1"/>
  <c r="AV1332" i="11"/>
  <c r="AY1332" i="11" s="1"/>
  <c r="BA1332" i="11" s="1"/>
  <c r="AE1333" i="11" l="1"/>
  <c r="M1333" i="11"/>
  <c r="K1333" i="11"/>
  <c r="AW1333" i="11"/>
  <c r="C1333" i="11"/>
  <c r="AZ1333" i="11"/>
  <c r="S1333" i="11"/>
  <c r="D1333" i="11"/>
  <c r="AY1333" i="11"/>
  <c r="BA1333" i="11" s="1"/>
  <c r="Y1333" i="11"/>
  <c r="T1333" i="11"/>
  <c r="W1333" i="11" s="1"/>
  <c r="U1334" i="11" s="1"/>
  <c r="P1333" i="11"/>
  <c r="R1334" i="11"/>
  <c r="N1334" i="11"/>
  <c r="L1334" i="11"/>
  <c r="I1334" i="11"/>
  <c r="G1334" i="11"/>
  <c r="AU1334" i="11" s="1"/>
  <c r="AV1334" i="11" s="1"/>
  <c r="E1334" i="11"/>
  <c r="A1335" i="11"/>
  <c r="X1334" i="11"/>
  <c r="Q1334" i="11"/>
  <c r="O1334" i="11"/>
  <c r="H1334" i="11"/>
  <c r="AS1334" i="11" s="1"/>
  <c r="AR1334" i="11" s="1"/>
  <c r="F1334" i="11"/>
  <c r="B1334" i="11"/>
  <c r="BD1334" i="11" s="1"/>
  <c r="AW1332" i="11"/>
  <c r="AX1332" i="11" s="1"/>
  <c r="AY1334" i="11" l="1"/>
  <c r="BA1334" i="11" s="1"/>
  <c r="Y1334" i="11"/>
  <c r="T1334" i="11"/>
  <c r="W1334" i="11" s="1"/>
  <c r="U1335" i="11" s="1"/>
  <c r="P1334" i="11"/>
  <c r="AZ1334" i="11"/>
  <c r="S1334" i="11"/>
  <c r="D1334" i="11"/>
  <c r="A1336" i="11"/>
  <c r="X1335" i="11"/>
  <c r="Q1335" i="11"/>
  <c r="O1335" i="11"/>
  <c r="H1335" i="11"/>
  <c r="AS1335" i="11" s="1"/>
  <c r="AR1335" i="11" s="1"/>
  <c r="F1335" i="11"/>
  <c r="B1335" i="11"/>
  <c r="BD1335" i="11" s="1"/>
  <c r="R1335" i="11"/>
  <c r="N1335" i="11"/>
  <c r="L1335" i="11"/>
  <c r="I1335" i="11"/>
  <c r="G1335" i="11"/>
  <c r="AU1335" i="11" s="1"/>
  <c r="AV1335" i="11" s="1"/>
  <c r="E1335" i="11"/>
  <c r="BC1335" i="11" s="1"/>
  <c r="BC1334" i="11"/>
  <c r="AW1334" i="11"/>
  <c r="C1334" i="11"/>
  <c r="AE1334" i="11"/>
  <c r="M1334" i="11"/>
  <c r="K1334" i="11"/>
  <c r="AX1333" i="11"/>
  <c r="AX1334" i="11" l="1"/>
  <c r="AE1335" i="11"/>
  <c r="M1335" i="11"/>
  <c r="K1335" i="11"/>
  <c r="AW1335" i="11"/>
  <c r="AX1335" i="11" s="1"/>
  <c r="C1335" i="11"/>
  <c r="AZ1335" i="11"/>
  <c r="S1335" i="11"/>
  <c r="D1335" i="11"/>
  <c r="AY1335" i="11"/>
  <c r="BA1335" i="11" s="1"/>
  <c r="Y1335" i="11"/>
  <c r="T1335" i="11"/>
  <c r="W1335" i="11" s="1"/>
  <c r="U1336" i="11" s="1"/>
  <c r="P1335" i="11"/>
  <c r="R1336" i="11"/>
  <c r="N1336" i="11"/>
  <c r="L1336" i="11"/>
  <c r="I1336" i="11"/>
  <c r="G1336" i="11"/>
  <c r="AU1336" i="11" s="1"/>
  <c r="E1336" i="11"/>
  <c r="BC1336" i="11" s="1"/>
  <c r="A1337" i="11"/>
  <c r="X1336" i="11"/>
  <c r="Q1336" i="11"/>
  <c r="O1336" i="11"/>
  <c r="H1336" i="11"/>
  <c r="AS1336" i="11" s="1"/>
  <c r="AR1336" i="11" s="1"/>
  <c r="F1336" i="11"/>
  <c r="B1336" i="11"/>
  <c r="BD1336" i="11" s="1"/>
  <c r="C1336" i="11" l="1"/>
  <c r="AE1336" i="11"/>
  <c r="M1336" i="11"/>
  <c r="K1336" i="11"/>
  <c r="Y1336" i="11"/>
  <c r="T1336" i="11"/>
  <c r="W1336" i="11" s="1"/>
  <c r="U1337" i="11" s="1"/>
  <c r="P1336" i="11"/>
  <c r="AZ1336" i="11"/>
  <c r="S1336" i="11"/>
  <c r="D1336" i="11"/>
  <c r="A1338" i="11"/>
  <c r="X1337" i="11"/>
  <c r="Q1337" i="11"/>
  <c r="O1337" i="11"/>
  <c r="H1337" i="11"/>
  <c r="AS1337" i="11" s="1"/>
  <c r="AR1337" i="11" s="1"/>
  <c r="F1337" i="11"/>
  <c r="B1337" i="11"/>
  <c r="BD1337" i="11" s="1"/>
  <c r="R1337" i="11"/>
  <c r="N1337" i="11"/>
  <c r="L1337" i="11"/>
  <c r="I1337" i="11"/>
  <c r="G1337" i="11"/>
  <c r="AU1337" i="11" s="1"/>
  <c r="AV1337" i="11" s="1"/>
  <c r="E1337" i="11"/>
  <c r="BC1337" i="11" s="1"/>
  <c r="AV1336" i="11"/>
  <c r="AY1336" i="11" s="1"/>
  <c r="BA1336" i="11" s="1"/>
  <c r="AE1337" i="11" l="1"/>
  <c r="M1337" i="11"/>
  <c r="K1337" i="11"/>
  <c r="AW1337" i="11"/>
  <c r="C1337" i="11"/>
  <c r="AZ1337" i="11"/>
  <c r="S1337" i="11"/>
  <c r="D1337" i="11"/>
  <c r="AY1337" i="11"/>
  <c r="BA1337" i="11" s="1"/>
  <c r="Y1337" i="11"/>
  <c r="T1337" i="11"/>
  <c r="W1337" i="11" s="1"/>
  <c r="U1338" i="11" s="1"/>
  <c r="P1337" i="11"/>
  <c r="R1338" i="11"/>
  <c r="N1338" i="11"/>
  <c r="L1338" i="11"/>
  <c r="I1338" i="11"/>
  <c r="G1338" i="11"/>
  <c r="AU1338" i="11" s="1"/>
  <c r="AV1338" i="11" s="1"/>
  <c r="E1338" i="11"/>
  <c r="A1339" i="11"/>
  <c r="X1338" i="11"/>
  <c r="Q1338" i="11"/>
  <c r="O1338" i="11"/>
  <c r="H1338" i="11"/>
  <c r="AS1338" i="11" s="1"/>
  <c r="AR1338" i="11" s="1"/>
  <c r="F1338" i="11"/>
  <c r="B1338" i="11"/>
  <c r="BD1338" i="11" s="1"/>
  <c r="AW1336" i="11"/>
  <c r="AX1336" i="11" s="1"/>
  <c r="AY1338" i="11" l="1"/>
  <c r="BA1338" i="11" s="1"/>
  <c r="Y1338" i="11"/>
  <c r="T1338" i="11"/>
  <c r="W1338" i="11" s="1"/>
  <c r="U1339" i="11" s="1"/>
  <c r="P1338" i="11"/>
  <c r="AZ1338" i="11"/>
  <c r="S1338" i="11"/>
  <c r="D1338" i="11"/>
  <c r="A1340" i="11"/>
  <c r="X1339" i="11"/>
  <c r="Q1339" i="11"/>
  <c r="O1339" i="11"/>
  <c r="H1339" i="11"/>
  <c r="AS1339" i="11" s="1"/>
  <c r="AR1339" i="11" s="1"/>
  <c r="F1339" i="11"/>
  <c r="B1339" i="11"/>
  <c r="BD1339" i="11" s="1"/>
  <c r="R1339" i="11"/>
  <c r="N1339" i="11"/>
  <c r="L1339" i="11"/>
  <c r="I1339" i="11"/>
  <c r="G1339" i="11"/>
  <c r="AU1339" i="11" s="1"/>
  <c r="AV1339" i="11" s="1"/>
  <c r="E1339" i="11"/>
  <c r="BC1339" i="11" s="1"/>
  <c r="BC1338" i="11"/>
  <c r="AW1338" i="11"/>
  <c r="C1338" i="11"/>
  <c r="AE1338" i="11"/>
  <c r="M1338" i="11"/>
  <c r="K1338" i="11"/>
  <c r="AX1337" i="11"/>
  <c r="AX1338" i="11" l="1"/>
  <c r="AE1339" i="11"/>
  <c r="M1339" i="11"/>
  <c r="K1339" i="11"/>
  <c r="AW1339" i="11"/>
  <c r="C1339" i="11"/>
  <c r="AZ1339" i="11"/>
  <c r="S1339" i="11"/>
  <c r="D1339" i="11"/>
  <c r="AY1339" i="11"/>
  <c r="BA1339" i="11" s="1"/>
  <c r="Y1339" i="11"/>
  <c r="T1339" i="11"/>
  <c r="W1339" i="11" s="1"/>
  <c r="U1340" i="11" s="1"/>
  <c r="P1339" i="11"/>
  <c r="R1340" i="11"/>
  <c r="N1340" i="11"/>
  <c r="L1340" i="11"/>
  <c r="I1340" i="11"/>
  <c r="G1340" i="11"/>
  <c r="AU1340" i="11" s="1"/>
  <c r="E1340" i="11"/>
  <c r="BC1340" i="11" s="1"/>
  <c r="A1341" i="11"/>
  <c r="X1340" i="11"/>
  <c r="Q1340" i="11"/>
  <c r="O1340" i="11"/>
  <c r="H1340" i="11"/>
  <c r="AS1340" i="11" s="1"/>
  <c r="AR1340" i="11" s="1"/>
  <c r="F1340" i="11"/>
  <c r="B1340" i="11"/>
  <c r="BD1340" i="11" s="1"/>
  <c r="C1340" i="11" l="1"/>
  <c r="AE1340" i="11"/>
  <c r="M1340" i="11"/>
  <c r="K1340" i="11"/>
  <c r="AX1339" i="11"/>
  <c r="Y1340" i="11"/>
  <c r="T1340" i="11"/>
  <c r="W1340" i="11" s="1"/>
  <c r="U1341" i="11" s="1"/>
  <c r="P1340" i="11"/>
  <c r="AZ1340" i="11"/>
  <c r="S1340" i="11"/>
  <c r="D1340" i="11"/>
  <c r="A1342" i="11"/>
  <c r="X1341" i="11"/>
  <c r="Q1341" i="11"/>
  <c r="O1341" i="11"/>
  <c r="H1341" i="11"/>
  <c r="AS1341" i="11" s="1"/>
  <c r="AR1341" i="11" s="1"/>
  <c r="F1341" i="11"/>
  <c r="B1341" i="11"/>
  <c r="BD1341" i="11" s="1"/>
  <c r="R1341" i="11"/>
  <c r="N1341" i="11"/>
  <c r="L1341" i="11"/>
  <c r="I1341" i="11"/>
  <c r="G1341" i="11"/>
  <c r="AU1341" i="11" s="1"/>
  <c r="AV1341" i="11" s="1"/>
  <c r="E1341" i="11"/>
  <c r="BC1341" i="11" s="1"/>
  <c r="AV1340" i="11"/>
  <c r="AW1340" i="11" s="1"/>
  <c r="AX1340" i="11" l="1"/>
  <c r="AE1341" i="11"/>
  <c r="M1341" i="11"/>
  <c r="K1341" i="11"/>
  <c r="AW1341" i="11"/>
  <c r="C1341" i="11"/>
  <c r="AZ1341" i="11"/>
  <c r="S1341" i="11"/>
  <c r="D1341" i="11"/>
  <c r="AY1341" i="11"/>
  <c r="BA1341" i="11" s="1"/>
  <c r="Y1341" i="11"/>
  <c r="T1341" i="11"/>
  <c r="W1341" i="11" s="1"/>
  <c r="U1342" i="11" s="1"/>
  <c r="P1341" i="11"/>
  <c r="R1342" i="11"/>
  <c r="N1342" i="11"/>
  <c r="L1342" i="11"/>
  <c r="I1342" i="11"/>
  <c r="G1342" i="11"/>
  <c r="AU1342" i="11" s="1"/>
  <c r="E1342" i="11"/>
  <c r="A1343" i="11"/>
  <c r="X1342" i="11"/>
  <c r="Q1342" i="11"/>
  <c r="O1342" i="11"/>
  <c r="H1342" i="11"/>
  <c r="AS1342" i="11" s="1"/>
  <c r="AR1342" i="11" s="1"/>
  <c r="F1342" i="11"/>
  <c r="B1342" i="11"/>
  <c r="BD1342" i="11" s="1"/>
  <c r="AY1340" i="11"/>
  <c r="BA1340" i="11" s="1"/>
  <c r="AV1342" i="11" l="1"/>
  <c r="AY1342" i="11" s="1"/>
  <c r="BA1342" i="11" s="1"/>
  <c r="Y1342" i="11"/>
  <c r="T1342" i="11"/>
  <c r="W1342" i="11" s="1"/>
  <c r="U1343" i="11" s="1"/>
  <c r="P1342" i="11"/>
  <c r="AZ1342" i="11"/>
  <c r="S1342" i="11"/>
  <c r="D1342" i="11"/>
  <c r="A1344" i="11"/>
  <c r="X1343" i="11"/>
  <c r="Q1343" i="11"/>
  <c r="O1343" i="11"/>
  <c r="H1343" i="11"/>
  <c r="AS1343" i="11" s="1"/>
  <c r="AR1343" i="11" s="1"/>
  <c r="F1343" i="11"/>
  <c r="B1343" i="11"/>
  <c r="BD1343" i="11" s="1"/>
  <c r="R1343" i="11"/>
  <c r="N1343" i="11"/>
  <c r="L1343" i="11"/>
  <c r="I1343" i="11"/>
  <c r="G1343" i="11"/>
  <c r="AU1343" i="11" s="1"/>
  <c r="AV1343" i="11" s="1"/>
  <c r="E1343" i="11"/>
  <c r="BC1343" i="11" s="1"/>
  <c r="BC1342" i="11"/>
  <c r="AW1342" i="11"/>
  <c r="C1342" i="11"/>
  <c r="AE1342" i="11"/>
  <c r="M1342" i="11"/>
  <c r="K1342" i="11"/>
  <c r="AX1341" i="11"/>
  <c r="AX1342" i="11" l="1"/>
  <c r="AE1343" i="11"/>
  <c r="M1343" i="11"/>
  <c r="K1343" i="11"/>
  <c r="AW1343" i="11"/>
  <c r="AX1343" i="11" s="1"/>
  <c r="C1343" i="11"/>
  <c r="AZ1343" i="11"/>
  <c r="S1343" i="11"/>
  <c r="D1343" i="11"/>
  <c r="AY1343" i="11"/>
  <c r="BA1343" i="11" s="1"/>
  <c r="Y1343" i="11"/>
  <c r="T1343" i="11"/>
  <c r="W1343" i="11" s="1"/>
  <c r="U1344" i="11" s="1"/>
  <c r="P1343" i="11"/>
  <c r="R1344" i="11"/>
  <c r="N1344" i="11"/>
  <c r="L1344" i="11"/>
  <c r="I1344" i="11"/>
  <c r="G1344" i="11"/>
  <c r="AU1344" i="11" s="1"/>
  <c r="E1344" i="11"/>
  <c r="BC1344" i="11" s="1"/>
  <c r="A1345" i="11"/>
  <c r="X1344" i="11"/>
  <c r="Q1344" i="11"/>
  <c r="O1344" i="11"/>
  <c r="H1344" i="11"/>
  <c r="AS1344" i="11" s="1"/>
  <c r="AR1344" i="11" s="1"/>
  <c r="F1344" i="11"/>
  <c r="B1344" i="11"/>
  <c r="BD1344" i="11" s="1"/>
  <c r="C1344" i="11" l="1"/>
  <c r="AE1344" i="11"/>
  <c r="M1344" i="11"/>
  <c r="K1344" i="11"/>
  <c r="Y1344" i="11"/>
  <c r="T1344" i="11"/>
  <c r="W1344" i="11" s="1"/>
  <c r="U1345" i="11" s="1"/>
  <c r="P1344" i="11"/>
  <c r="AZ1344" i="11"/>
  <c r="S1344" i="11"/>
  <c r="D1344" i="11"/>
  <c r="A1346" i="11"/>
  <c r="X1345" i="11"/>
  <c r="Q1345" i="11"/>
  <c r="O1345" i="11"/>
  <c r="H1345" i="11"/>
  <c r="AS1345" i="11" s="1"/>
  <c r="AR1345" i="11" s="1"/>
  <c r="F1345" i="11"/>
  <c r="B1345" i="11"/>
  <c r="BD1345" i="11" s="1"/>
  <c r="R1345" i="11"/>
  <c r="N1345" i="11"/>
  <c r="L1345" i="11"/>
  <c r="I1345" i="11"/>
  <c r="G1345" i="11"/>
  <c r="AU1345" i="11" s="1"/>
  <c r="AV1345" i="11" s="1"/>
  <c r="E1345" i="11"/>
  <c r="BC1345" i="11" s="1"/>
  <c r="AV1344" i="11"/>
  <c r="AY1344" i="11" s="1"/>
  <c r="BA1344" i="11" s="1"/>
  <c r="AE1345" i="11" l="1"/>
  <c r="M1345" i="11"/>
  <c r="K1345" i="11"/>
  <c r="AW1345" i="11"/>
  <c r="C1345" i="11"/>
  <c r="AZ1345" i="11"/>
  <c r="S1345" i="11"/>
  <c r="D1345" i="11"/>
  <c r="AY1345" i="11"/>
  <c r="BA1345" i="11" s="1"/>
  <c r="Y1345" i="11"/>
  <c r="T1345" i="11"/>
  <c r="W1345" i="11" s="1"/>
  <c r="U1346" i="11" s="1"/>
  <c r="P1345" i="11"/>
  <c r="R1346" i="11"/>
  <c r="N1346" i="11"/>
  <c r="L1346" i="11"/>
  <c r="I1346" i="11"/>
  <c r="G1346" i="11"/>
  <c r="AU1346" i="11" s="1"/>
  <c r="AV1346" i="11" s="1"/>
  <c r="E1346" i="11"/>
  <c r="A1347" i="11"/>
  <c r="X1346" i="11"/>
  <c r="Q1346" i="11"/>
  <c r="O1346" i="11"/>
  <c r="H1346" i="11"/>
  <c r="AS1346" i="11" s="1"/>
  <c r="AR1346" i="11" s="1"/>
  <c r="F1346" i="11"/>
  <c r="B1346" i="11"/>
  <c r="BD1346" i="11" s="1"/>
  <c r="AW1344" i="11"/>
  <c r="AX1344" i="11" s="1"/>
  <c r="AY1346" i="11" l="1"/>
  <c r="BA1346" i="11" s="1"/>
  <c r="Y1346" i="11"/>
  <c r="T1346" i="11"/>
  <c r="W1346" i="11" s="1"/>
  <c r="U1347" i="11" s="1"/>
  <c r="P1346" i="11"/>
  <c r="AZ1346" i="11"/>
  <c r="S1346" i="11"/>
  <c r="D1346" i="11"/>
  <c r="A1348" i="11"/>
  <c r="X1347" i="11"/>
  <c r="Q1347" i="11"/>
  <c r="O1347" i="11"/>
  <c r="H1347" i="11"/>
  <c r="AS1347" i="11" s="1"/>
  <c r="AR1347" i="11" s="1"/>
  <c r="F1347" i="11"/>
  <c r="B1347" i="11"/>
  <c r="BD1347" i="11" s="1"/>
  <c r="R1347" i="11"/>
  <c r="N1347" i="11"/>
  <c r="L1347" i="11"/>
  <c r="I1347" i="11"/>
  <c r="G1347" i="11"/>
  <c r="AU1347" i="11" s="1"/>
  <c r="AV1347" i="11" s="1"/>
  <c r="E1347" i="11"/>
  <c r="BC1347" i="11" s="1"/>
  <c r="BC1346" i="11"/>
  <c r="AW1346" i="11"/>
  <c r="C1346" i="11"/>
  <c r="AE1346" i="11"/>
  <c r="M1346" i="11"/>
  <c r="K1346" i="11"/>
  <c r="AX1345" i="11"/>
  <c r="AX1346" i="11" l="1"/>
  <c r="AE1347" i="11"/>
  <c r="M1347" i="11"/>
  <c r="K1347" i="11"/>
  <c r="AW1347" i="11"/>
  <c r="AX1347" i="11" s="1"/>
  <c r="C1347" i="11"/>
  <c r="AZ1347" i="11"/>
  <c r="S1347" i="11"/>
  <c r="D1347" i="11"/>
  <c r="AY1347" i="11"/>
  <c r="BA1347" i="11" s="1"/>
  <c r="Y1347" i="11"/>
  <c r="T1347" i="11"/>
  <c r="W1347" i="11" s="1"/>
  <c r="U1348" i="11" s="1"/>
  <c r="P1347" i="11"/>
  <c r="R1348" i="11"/>
  <c r="N1348" i="11"/>
  <c r="L1348" i="11"/>
  <c r="I1348" i="11"/>
  <c r="G1348" i="11"/>
  <c r="AU1348" i="11" s="1"/>
  <c r="E1348" i="11"/>
  <c r="BC1348" i="11" s="1"/>
  <c r="A1349" i="11"/>
  <c r="X1348" i="11"/>
  <c r="Q1348" i="11"/>
  <c r="O1348" i="11"/>
  <c r="H1348" i="11"/>
  <c r="AS1348" i="11" s="1"/>
  <c r="AR1348" i="11" s="1"/>
  <c r="F1348" i="11"/>
  <c r="B1348" i="11"/>
  <c r="BD1348" i="11" s="1"/>
  <c r="C1348" i="11" l="1"/>
  <c r="AE1348" i="11"/>
  <c r="M1348" i="11"/>
  <c r="K1348" i="11"/>
  <c r="Y1348" i="11"/>
  <c r="T1348" i="11"/>
  <c r="W1348" i="11" s="1"/>
  <c r="U1349" i="11" s="1"/>
  <c r="P1348" i="11"/>
  <c r="AZ1348" i="11"/>
  <c r="S1348" i="11"/>
  <c r="D1348" i="11"/>
  <c r="A1350" i="11"/>
  <c r="X1349" i="11"/>
  <c r="Q1349" i="11"/>
  <c r="O1349" i="11"/>
  <c r="H1349" i="11"/>
  <c r="AS1349" i="11" s="1"/>
  <c r="AR1349" i="11" s="1"/>
  <c r="F1349" i="11"/>
  <c r="B1349" i="11"/>
  <c r="BD1349" i="11" s="1"/>
  <c r="R1349" i="11"/>
  <c r="N1349" i="11"/>
  <c r="L1349" i="11"/>
  <c r="I1349" i="11"/>
  <c r="G1349" i="11"/>
  <c r="AU1349" i="11" s="1"/>
  <c r="AV1349" i="11" s="1"/>
  <c r="E1349" i="11"/>
  <c r="BC1349" i="11" s="1"/>
  <c r="AV1348" i="11"/>
  <c r="AY1348" i="11" s="1"/>
  <c r="BA1348" i="11" s="1"/>
  <c r="AE1349" i="11" l="1"/>
  <c r="M1349" i="11"/>
  <c r="K1349" i="11"/>
  <c r="AW1349" i="11"/>
  <c r="C1349" i="11"/>
  <c r="AZ1349" i="11"/>
  <c r="S1349" i="11"/>
  <c r="D1349" i="11"/>
  <c r="AY1349" i="11"/>
  <c r="BA1349" i="11" s="1"/>
  <c r="Y1349" i="11"/>
  <c r="T1349" i="11"/>
  <c r="W1349" i="11" s="1"/>
  <c r="U1350" i="11" s="1"/>
  <c r="P1349" i="11"/>
  <c r="R1350" i="11"/>
  <c r="N1350" i="11"/>
  <c r="L1350" i="11"/>
  <c r="I1350" i="11"/>
  <c r="G1350" i="11"/>
  <c r="AU1350" i="11" s="1"/>
  <c r="E1350" i="11"/>
  <c r="A1351" i="11"/>
  <c r="X1350" i="11"/>
  <c r="Q1350" i="11"/>
  <c r="O1350" i="11"/>
  <c r="H1350" i="11"/>
  <c r="AS1350" i="11" s="1"/>
  <c r="AR1350" i="11" s="1"/>
  <c r="F1350" i="11"/>
  <c r="B1350" i="11"/>
  <c r="BD1350" i="11" s="1"/>
  <c r="AW1348" i="11"/>
  <c r="AX1348" i="11" s="1"/>
  <c r="AV1350" i="11" l="1"/>
  <c r="AY1350" i="11" s="1"/>
  <c r="BA1350" i="11" s="1"/>
  <c r="Y1350" i="11"/>
  <c r="T1350" i="11"/>
  <c r="W1350" i="11" s="1"/>
  <c r="U1351" i="11" s="1"/>
  <c r="P1350" i="11"/>
  <c r="AZ1350" i="11"/>
  <c r="S1350" i="11"/>
  <c r="D1350" i="11"/>
  <c r="A1352" i="11"/>
  <c r="X1351" i="11"/>
  <c r="Q1351" i="11"/>
  <c r="O1351" i="11"/>
  <c r="H1351" i="11"/>
  <c r="AS1351" i="11" s="1"/>
  <c r="AR1351" i="11" s="1"/>
  <c r="F1351" i="11"/>
  <c r="B1351" i="11"/>
  <c r="BD1351" i="11" s="1"/>
  <c r="R1351" i="11"/>
  <c r="N1351" i="11"/>
  <c r="L1351" i="11"/>
  <c r="I1351" i="11"/>
  <c r="G1351" i="11"/>
  <c r="AU1351" i="11" s="1"/>
  <c r="AV1351" i="11" s="1"/>
  <c r="E1351" i="11"/>
  <c r="BC1351" i="11" s="1"/>
  <c r="BC1350" i="11"/>
  <c r="AW1350" i="11"/>
  <c r="C1350" i="11"/>
  <c r="AE1350" i="11"/>
  <c r="M1350" i="11"/>
  <c r="K1350" i="11"/>
  <c r="AX1349" i="11"/>
  <c r="AX1350" i="11" l="1"/>
  <c r="AE1351" i="11"/>
  <c r="M1351" i="11"/>
  <c r="K1351" i="11"/>
  <c r="AW1351" i="11"/>
  <c r="AX1351" i="11" s="1"/>
  <c r="C1351" i="11"/>
  <c r="AZ1351" i="11"/>
  <c r="S1351" i="11"/>
  <c r="D1351" i="11"/>
  <c r="AY1351" i="11"/>
  <c r="BA1351" i="11" s="1"/>
  <c r="Y1351" i="11"/>
  <c r="T1351" i="11"/>
  <c r="W1351" i="11" s="1"/>
  <c r="U1352" i="11" s="1"/>
  <c r="P1351" i="11"/>
  <c r="R1352" i="11"/>
  <c r="N1352" i="11"/>
  <c r="L1352" i="11"/>
  <c r="I1352" i="11"/>
  <c r="G1352" i="11"/>
  <c r="AU1352" i="11" s="1"/>
  <c r="E1352" i="11"/>
  <c r="A1353" i="11"/>
  <c r="X1352" i="11"/>
  <c r="Q1352" i="11"/>
  <c r="O1352" i="11"/>
  <c r="H1352" i="11"/>
  <c r="AS1352" i="11" s="1"/>
  <c r="AR1352" i="11" s="1"/>
  <c r="F1352" i="11"/>
  <c r="B1352" i="11"/>
  <c r="BD1352" i="11" s="1"/>
  <c r="BC1352" i="11" l="1"/>
  <c r="C1352" i="11"/>
  <c r="AE1352" i="11"/>
  <c r="M1352" i="11"/>
  <c r="K1352" i="11"/>
  <c r="Y1352" i="11"/>
  <c r="T1352" i="11"/>
  <c r="W1352" i="11" s="1"/>
  <c r="U1353" i="11" s="1"/>
  <c r="P1352" i="11"/>
  <c r="AZ1352" i="11"/>
  <c r="S1352" i="11"/>
  <c r="D1352" i="11"/>
  <c r="A1354" i="11"/>
  <c r="X1353" i="11"/>
  <c r="Q1353" i="11"/>
  <c r="O1353" i="11"/>
  <c r="H1353" i="11"/>
  <c r="AS1353" i="11" s="1"/>
  <c r="AR1353" i="11" s="1"/>
  <c r="F1353" i="11"/>
  <c r="B1353" i="11"/>
  <c r="BD1353" i="11" s="1"/>
  <c r="R1353" i="11"/>
  <c r="N1353" i="11"/>
  <c r="L1353" i="11"/>
  <c r="I1353" i="11"/>
  <c r="G1353" i="11"/>
  <c r="AU1353" i="11" s="1"/>
  <c r="AV1353" i="11" s="1"/>
  <c r="E1353" i="11"/>
  <c r="BC1353" i="11" s="1"/>
  <c r="AV1352" i="11"/>
  <c r="AY1352" i="11" s="1"/>
  <c r="BA1352" i="11" s="1"/>
  <c r="AE1353" i="11" l="1"/>
  <c r="M1353" i="11"/>
  <c r="K1353" i="11"/>
  <c r="AW1353" i="11"/>
  <c r="C1353" i="11"/>
  <c r="AZ1353" i="11"/>
  <c r="S1353" i="11"/>
  <c r="D1353" i="11"/>
  <c r="AY1353" i="11"/>
  <c r="BA1353" i="11" s="1"/>
  <c r="Y1353" i="11"/>
  <c r="T1353" i="11"/>
  <c r="W1353" i="11" s="1"/>
  <c r="U1354" i="11" s="1"/>
  <c r="P1353" i="11"/>
  <c r="R1354" i="11"/>
  <c r="N1354" i="11"/>
  <c r="L1354" i="11"/>
  <c r="I1354" i="11"/>
  <c r="G1354" i="11"/>
  <c r="AU1354" i="11" s="1"/>
  <c r="AV1354" i="11" s="1"/>
  <c r="E1354" i="11"/>
  <c r="A1355" i="11"/>
  <c r="X1354" i="11"/>
  <c r="Q1354" i="11"/>
  <c r="O1354" i="11"/>
  <c r="H1354" i="11"/>
  <c r="AS1354" i="11" s="1"/>
  <c r="AR1354" i="11" s="1"/>
  <c r="F1354" i="11"/>
  <c r="B1354" i="11"/>
  <c r="BD1354" i="11" s="1"/>
  <c r="AW1352" i="11"/>
  <c r="AX1352" i="11" s="1"/>
  <c r="AY1354" i="11" l="1"/>
  <c r="BA1354" i="11" s="1"/>
  <c r="Y1354" i="11"/>
  <c r="T1354" i="11"/>
  <c r="W1354" i="11" s="1"/>
  <c r="U1355" i="11" s="1"/>
  <c r="P1354" i="11"/>
  <c r="AZ1354" i="11"/>
  <c r="S1354" i="11"/>
  <c r="D1354" i="11"/>
  <c r="A1356" i="11"/>
  <c r="X1355" i="11"/>
  <c r="Q1355" i="11"/>
  <c r="O1355" i="11"/>
  <c r="H1355" i="11"/>
  <c r="AS1355" i="11" s="1"/>
  <c r="AR1355" i="11" s="1"/>
  <c r="F1355" i="11"/>
  <c r="B1355" i="11"/>
  <c r="BD1355" i="11" s="1"/>
  <c r="R1355" i="11"/>
  <c r="N1355" i="11"/>
  <c r="L1355" i="11"/>
  <c r="I1355" i="11"/>
  <c r="G1355" i="11"/>
  <c r="AU1355" i="11" s="1"/>
  <c r="AV1355" i="11" s="1"/>
  <c r="E1355" i="11"/>
  <c r="BC1355" i="11" s="1"/>
  <c r="BC1354" i="11"/>
  <c r="AW1354" i="11"/>
  <c r="C1354" i="11"/>
  <c r="AE1354" i="11"/>
  <c r="M1354" i="11"/>
  <c r="K1354" i="11"/>
  <c r="AX1353" i="11"/>
  <c r="AX1354" i="11" l="1"/>
  <c r="AE1355" i="11"/>
  <c r="M1355" i="11"/>
  <c r="K1355" i="11"/>
  <c r="AW1355" i="11"/>
  <c r="AX1355" i="11" s="1"/>
  <c r="C1355" i="11"/>
  <c r="AZ1355" i="11"/>
  <c r="S1355" i="11"/>
  <c r="D1355" i="11"/>
  <c r="AY1355" i="11"/>
  <c r="BA1355" i="11" s="1"/>
  <c r="Y1355" i="11"/>
  <c r="T1355" i="11"/>
  <c r="W1355" i="11" s="1"/>
  <c r="U1356" i="11" s="1"/>
  <c r="P1355" i="11"/>
  <c r="R1356" i="11"/>
  <c r="N1356" i="11"/>
  <c r="L1356" i="11"/>
  <c r="I1356" i="11"/>
  <c r="G1356" i="11"/>
  <c r="AU1356" i="11" s="1"/>
  <c r="E1356" i="11"/>
  <c r="BC1356" i="11" s="1"/>
  <c r="A1357" i="11"/>
  <c r="X1356" i="11"/>
  <c r="Q1356" i="11"/>
  <c r="O1356" i="11"/>
  <c r="H1356" i="11"/>
  <c r="AS1356" i="11" s="1"/>
  <c r="AR1356" i="11" s="1"/>
  <c r="F1356" i="11"/>
  <c r="B1356" i="11"/>
  <c r="BD1356" i="11" s="1"/>
  <c r="C1356" i="11" l="1"/>
  <c r="AE1356" i="11"/>
  <c r="M1356" i="11"/>
  <c r="K1356" i="11"/>
  <c r="Y1356" i="11"/>
  <c r="T1356" i="11"/>
  <c r="W1356" i="11" s="1"/>
  <c r="U1357" i="11" s="1"/>
  <c r="P1356" i="11"/>
  <c r="AZ1356" i="11"/>
  <c r="S1356" i="11"/>
  <c r="D1356" i="11"/>
  <c r="A1358" i="11"/>
  <c r="X1357" i="11"/>
  <c r="Q1357" i="11"/>
  <c r="O1357" i="11"/>
  <c r="H1357" i="11"/>
  <c r="AS1357" i="11" s="1"/>
  <c r="AR1357" i="11" s="1"/>
  <c r="F1357" i="11"/>
  <c r="B1357" i="11"/>
  <c r="BD1357" i="11" s="1"/>
  <c r="R1357" i="11"/>
  <c r="N1357" i="11"/>
  <c r="L1357" i="11"/>
  <c r="I1357" i="11"/>
  <c r="G1357" i="11"/>
  <c r="AU1357" i="11" s="1"/>
  <c r="AV1357" i="11" s="1"/>
  <c r="E1357" i="11"/>
  <c r="BC1357" i="11" s="1"/>
  <c r="AV1356" i="11"/>
  <c r="AY1356" i="11" s="1"/>
  <c r="BA1356" i="11" s="1"/>
  <c r="AE1357" i="11" l="1"/>
  <c r="M1357" i="11"/>
  <c r="K1357" i="11"/>
  <c r="AW1357" i="11"/>
  <c r="C1357" i="11"/>
  <c r="AZ1357" i="11"/>
  <c r="S1357" i="11"/>
  <c r="D1357" i="11"/>
  <c r="AY1357" i="11"/>
  <c r="BA1357" i="11" s="1"/>
  <c r="Y1357" i="11"/>
  <c r="T1357" i="11"/>
  <c r="W1357" i="11" s="1"/>
  <c r="U1358" i="11" s="1"/>
  <c r="P1357" i="11"/>
  <c r="R1358" i="11"/>
  <c r="N1358" i="11"/>
  <c r="L1358" i="11"/>
  <c r="I1358" i="11"/>
  <c r="G1358" i="11"/>
  <c r="AU1358" i="11" s="1"/>
  <c r="AV1358" i="11" s="1"/>
  <c r="E1358" i="11"/>
  <c r="A1359" i="11"/>
  <c r="X1358" i="11"/>
  <c r="Q1358" i="11"/>
  <c r="O1358" i="11"/>
  <c r="H1358" i="11"/>
  <c r="AS1358" i="11" s="1"/>
  <c r="AR1358" i="11" s="1"/>
  <c r="F1358" i="11"/>
  <c r="B1358" i="11"/>
  <c r="BD1358" i="11" s="1"/>
  <c r="AW1356" i="11"/>
  <c r="AX1356" i="11" s="1"/>
  <c r="AY1358" i="11" l="1"/>
  <c r="BA1358" i="11" s="1"/>
  <c r="Y1358" i="11"/>
  <c r="T1358" i="11"/>
  <c r="W1358" i="11" s="1"/>
  <c r="U1359" i="11" s="1"/>
  <c r="P1358" i="11"/>
  <c r="AZ1358" i="11"/>
  <c r="S1358" i="11"/>
  <c r="D1358" i="11"/>
  <c r="A1360" i="11"/>
  <c r="X1359" i="11"/>
  <c r="Q1359" i="11"/>
  <c r="O1359" i="11"/>
  <c r="H1359" i="11"/>
  <c r="AS1359" i="11" s="1"/>
  <c r="AR1359" i="11" s="1"/>
  <c r="F1359" i="11"/>
  <c r="B1359" i="11"/>
  <c r="BD1359" i="11" s="1"/>
  <c r="R1359" i="11"/>
  <c r="N1359" i="11"/>
  <c r="L1359" i="11"/>
  <c r="I1359" i="11"/>
  <c r="G1359" i="11"/>
  <c r="AU1359" i="11" s="1"/>
  <c r="AV1359" i="11" s="1"/>
  <c r="E1359" i="11"/>
  <c r="BC1359" i="11" s="1"/>
  <c r="BC1358" i="11"/>
  <c r="AW1358" i="11"/>
  <c r="C1358" i="11"/>
  <c r="AE1358" i="11"/>
  <c r="M1358" i="11"/>
  <c r="K1358" i="11"/>
  <c r="AX1357" i="11"/>
  <c r="AX1358" i="11" l="1"/>
  <c r="AE1359" i="11"/>
  <c r="M1359" i="11"/>
  <c r="K1359" i="11"/>
  <c r="AW1359" i="11"/>
  <c r="AX1359" i="11" s="1"/>
  <c r="C1359" i="11"/>
  <c r="AZ1359" i="11"/>
  <c r="S1359" i="11"/>
  <c r="D1359" i="11"/>
  <c r="AY1359" i="11"/>
  <c r="BA1359" i="11" s="1"/>
  <c r="Y1359" i="11"/>
  <c r="T1359" i="11"/>
  <c r="W1359" i="11" s="1"/>
  <c r="U1360" i="11" s="1"/>
  <c r="P1359" i="11"/>
  <c r="R1360" i="11"/>
  <c r="N1360" i="11"/>
  <c r="L1360" i="11"/>
  <c r="I1360" i="11"/>
  <c r="G1360" i="11"/>
  <c r="AU1360" i="11" s="1"/>
  <c r="E1360" i="11"/>
  <c r="BC1360" i="11" s="1"/>
  <c r="A1361" i="11"/>
  <c r="X1360" i="11"/>
  <c r="Q1360" i="11"/>
  <c r="O1360" i="11"/>
  <c r="H1360" i="11"/>
  <c r="AS1360" i="11" s="1"/>
  <c r="AR1360" i="11" s="1"/>
  <c r="F1360" i="11"/>
  <c r="B1360" i="11"/>
  <c r="BD1360" i="11" s="1"/>
  <c r="C1360" i="11" l="1"/>
  <c r="AE1360" i="11"/>
  <c r="M1360" i="11"/>
  <c r="K1360" i="11"/>
  <c r="Y1360" i="11"/>
  <c r="T1360" i="11"/>
  <c r="W1360" i="11" s="1"/>
  <c r="U1361" i="11" s="1"/>
  <c r="P1360" i="11"/>
  <c r="AZ1360" i="11"/>
  <c r="S1360" i="11"/>
  <c r="D1360" i="11"/>
  <c r="A1362" i="11"/>
  <c r="X1361" i="11"/>
  <c r="Q1361" i="11"/>
  <c r="O1361" i="11"/>
  <c r="H1361" i="11"/>
  <c r="AS1361" i="11" s="1"/>
  <c r="AR1361" i="11" s="1"/>
  <c r="F1361" i="11"/>
  <c r="B1361" i="11"/>
  <c r="BD1361" i="11" s="1"/>
  <c r="R1361" i="11"/>
  <c r="N1361" i="11"/>
  <c r="L1361" i="11"/>
  <c r="I1361" i="11"/>
  <c r="G1361" i="11"/>
  <c r="AU1361" i="11" s="1"/>
  <c r="AV1361" i="11" s="1"/>
  <c r="E1361" i="11"/>
  <c r="BC1361" i="11" s="1"/>
  <c r="AV1360" i="11"/>
  <c r="AY1360" i="11" s="1"/>
  <c r="BA1360" i="11" s="1"/>
  <c r="AE1361" i="11" l="1"/>
  <c r="M1361" i="11"/>
  <c r="K1361" i="11"/>
  <c r="AW1361" i="11"/>
  <c r="C1361" i="11"/>
  <c r="AZ1361" i="11"/>
  <c r="S1361" i="11"/>
  <c r="D1361" i="11"/>
  <c r="AY1361" i="11"/>
  <c r="BA1361" i="11" s="1"/>
  <c r="Y1361" i="11"/>
  <c r="T1361" i="11"/>
  <c r="W1361" i="11" s="1"/>
  <c r="U1362" i="11" s="1"/>
  <c r="P1361" i="11"/>
  <c r="R1362" i="11"/>
  <c r="N1362" i="11"/>
  <c r="L1362" i="11"/>
  <c r="A1363" i="11"/>
  <c r="Q1362" i="11"/>
  <c r="I1362" i="11"/>
  <c r="G1362" i="11"/>
  <c r="AU1362" i="11" s="1"/>
  <c r="AV1362" i="11" s="1"/>
  <c r="E1362" i="11"/>
  <c r="X1362" i="11"/>
  <c r="O1362" i="11"/>
  <c r="H1362" i="11"/>
  <c r="AS1362" i="11" s="1"/>
  <c r="AR1362" i="11" s="1"/>
  <c r="F1362" i="11"/>
  <c r="B1362" i="11"/>
  <c r="BD1362" i="11" s="1"/>
  <c r="AW1360" i="11"/>
  <c r="AX1360" i="11" s="1"/>
  <c r="AY1362" i="11" l="1"/>
  <c r="BA1362" i="11" s="1"/>
  <c r="Y1362" i="11"/>
  <c r="T1362" i="11"/>
  <c r="W1362" i="11" s="1"/>
  <c r="U1363" i="11" s="1"/>
  <c r="P1362" i="11"/>
  <c r="AZ1362" i="11"/>
  <c r="S1362" i="11"/>
  <c r="D1362" i="11"/>
  <c r="BC1362" i="11"/>
  <c r="AW1362" i="11"/>
  <c r="AE1362" i="11"/>
  <c r="M1362" i="11"/>
  <c r="C1362" i="11"/>
  <c r="K1362" i="11"/>
  <c r="A1364" i="11"/>
  <c r="X1363" i="11"/>
  <c r="Q1363" i="11"/>
  <c r="O1363" i="11"/>
  <c r="H1363" i="11"/>
  <c r="AS1363" i="11" s="1"/>
  <c r="AR1363" i="11" s="1"/>
  <c r="F1363" i="11"/>
  <c r="B1363" i="11"/>
  <c r="BD1363" i="11" s="1"/>
  <c r="R1363" i="11"/>
  <c r="N1363" i="11"/>
  <c r="I1363" i="11"/>
  <c r="E1363" i="11"/>
  <c r="BC1363" i="11" s="1"/>
  <c r="L1363" i="11"/>
  <c r="G1363" i="11"/>
  <c r="AU1363" i="11" s="1"/>
  <c r="AX1361" i="11"/>
  <c r="AE1363" i="11" l="1"/>
  <c r="M1363" i="11"/>
  <c r="K1363" i="11"/>
  <c r="C1363" i="11"/>
  <c r="AX1362" i="11"/>
  <c r="AV1363" i="11"/>
  <c r="AW1363" i="11" s="1"/>
  <c r="AZ1363" i="11"/>
  <c r="S1363" i="11"/>
  <c r="D1363" i="11"/>
  <c r="AY1363" i="11"/>
  <c r="BA1363" i="11" s="1"/>
  <c r="Y1363" i="11"/>
  <c r="T1363" i="11"/>
  <c r="W1363" i="11" s="1"/>
  <c r="U1364" i="11" s="1"/>
  <c r="P1363" i="11"/>
  <c r="R1364" i="11"/>
  <c r="N1364" i="11"/>
  <c r="L1364" i="11"/>
  <c r="I1364" i="11"/>
  <c r="G1364" i="11"/>
  <c r="AU1364" i="11" s="1"/>
  <c r="E1364" i="11"/>
  <c r="X1364" i="11"/>
  <c r="O1364" i="11"/>
  <c r="F1364" i="11"/>
  <c r="B1364" i="11"/>
  <c r="BD1364" i="11" s="1"/>
  <c r="A1365" i="11"/>
  <c r="Q1364" i="11"/>
  <c r="H1364" i="11"/>
  <c r="AS1364" i="11" s="1"/>
  <c r="AR1364" i="11" s="1"/>
  <c r="AX1363" i="11" l="1"/>
  <c r="Y1364" i="11"/>
  <c r="T1364" i="11"/>
  <c r="W1364" i="11" s="1"/>
  <c r="U1365" i="11" s="1"/>
  <c r="P1364" i="11"/>
  <c r="S1364" i="11"/>
  <c r="AZ1364" i="11"/>
  <c r="D1364" i="11"/>
  <c r="BC1364" i="11"/>
  <c r="C1364" i="11"/>
  <c r="K1364" i="11"/>
  <c r="AE1364" i="11"/>
  <c r="M1364" i="11"/>
  <c r="A1366" i="11"/>
  <c r="X1365" i="11"/>
  <c r="Q1365" i="11"/>
  <c r="O1365" i="11"/>
  <c r="H1365" i="11"/>
  <c r="AS1365" i="11" s="1"/>
  <c r="AR1365" i="11" s="1"/>
  <c r="F1365" i="11"/>
  <c r="B1365" i="11"/>
  <c r="BD1365" i="11" s="1"/>
  <c r="L1365" i="11"/>
  <c r="G1365" i="11"/>
  <c r="AU1365" i="11" s="1"/>
  <c r="AV1365" i="11" s="1"/>
  <c r="R1365" i="11"/>
  <c r="N1365" i="11"/>
  <c r="I1365" i="11"/>
  <c r="E1365" i="11"/>
  <c r="BC1365" i="11" s="1"/>
  <c r="AV1364" i="11"/>
  <c r="AY1364" i="11" s="1"/>
  <c r="BA1364" i="11" s="1"/>
  <c r="AE1365" i="11" l="1"/>
  <c r="M1365" i="11"/>
  <c r="K1365" i="11"/>
  <c r="C1365" i="11"/>
  <c r="AW1365" i="11"/>
  <c r="AW1364" i="11"/>
  <c r="AX1364" i="11" s="1"/>
  <c r="AZ1365" i="11"/>
  <c r="S1365" i="11"/>
  <c r="D1365" i="11"/>
  <c r="AY1365" i="11"/>
  <c r="BA1365" i="11" s="1"/>
  <c r="Y1365" i="11"/>
  <c r="T1365" i="11"/>
  <c r="W1365" i="11" s="1"/>
  <c r="U1366" i="11" s="1"/>
  <c r="P1365" i="11"/>
  <c r="R1366" i="11"/>
  <c r="N1366" i="11"/>
  <c r="L1366" i="11"/>
  <c r="I1366" i="11"/>
  <c r="G1366" i="11"/>
  <c r="AU1366" i="11" s="1"/>
  <c r="AV1366" i="11" s="1"/>
  <c r="E1366" i="11"/>
  <c r="A1367" i="11"/>
  <c r="Q1366" i="11"/>
  <c r="H1366" i="11"/>
  <c r="AS1366" i="11" s="1"/>
  <c r="AR1366" i="11" s="1"/>
  <c r="X1366" i="11"/>
  <c r="O1366" i="11"/>
  <c r="F1366" i="11"/>
  <c r="B1366" i="11"/>
  <c r="BD1366" i="11" s="1"/>
  <c r="A1368" i="11" l="1"/>
  <c r="X1367" i="11"/>
  <c r="Q1367" i="11"/>
  <c r="O1367" i="11"/>
  <c r="H1367" i="11"/>
  <c r="AS1367" i="11" s="1"/>
  <c r="AR1367" i="11" s="1"/>
  <c r="F1367" i="11"/>
  <c r="B1367" i="11"/>
  <c r="BD1367" i="11" s="1"/>
  <c r="R1367" i="11"/>
  <c r="N1367" i="11"/>
  <c r="I1367" i="11"/>
  <c r="E1367" i="11"/>
  <c r="BC1367" i="11" s="1"/>
  <c r="L1367" i="11"/>
  <c r="G1367" i="11"/>
  <c r="AU1367" i="11" s="1"/>
  <c r="AV1367" i="11" s="1"/>
  <c r="AY1366" i="11"/>
  <c r="BA1366" i="11" s="1"/>
  <c r="Y1366" i="11"/>
  <c r="T1366" i="11"/>
  <c r="W1366" i="11" s="1"/>
  <c r="U1367" i="11" s="1"/>
  <c r="P1366" i="11"/>
  <c r="AZ1366" i="11"/>
  <c r="D1366" i="11"/>
  <c r="S1366" i="11"/>
  <c r="BC1366" i="11"/>
  <c r="AW1366" i="11"/>
  <c r="C1366" i="11"/>
  <c r="AE1366" i="11"/>
  <c r="M1366" i="11"/>
  <c r="K1366" i="11"/>
  <c r="AX1365" i="11"/>
  <c r="AZ1367" i="11" l="1"/>
  <c r="S1367" i="11"/>
  <c r="D1367" i="11"/>
  <c r="AY1367" i="11"/>
  <c r="BA1367" i="11" s="1"/>
  <c r="Y1367" i="11"/>
  <c r="T1367" i="11"/>
  <c r="W1367" i="11" s="1"/>
  <c r="U1368" i="11" s="1"/>
  <c r="P1367" i="11"/>
  <c r="R1368" i="11"/>
  <c r="N1368" i="11"/>
  <c r="L1368" i="11"/>
  <c r="I1368" i="11"/>
  <c r="G1368" i="11"/>
  <c r="AU1368" i="11" s="1"/>
  <c r="E1368" i="11"/>
  <c r="X1368" i="11"/>
  <c r="O1368" i="11"/>
  <c r="F1368" i="11"/>
  <c r="B1368" i="11"/>
  <c r="BD1368" i="11" s="1"/>
  <c r="A1369" i="11"/>
  <c r="Q1368" i="11"/>
  <c r="H1368" i="11"/>
  <c r="AS1368" i="11" s="1"/>
  <c r="AR1368" i="11" s="1"/>
  <c r="AX1366" i="11"/>
  <c r="AE1367" i="11"/>
  <c r="M1367" i="11"/>
  <c r="K1367" i="11"/>
  <c r="AW1367" i="11"/>
  <c r="AX1367" i="11" s="1"/>
  <c r="C1367" i="11"/>
  <c r="Y1368" i="11" l="1"/>
  <c r="T1368" i="11"/>
  <c r="W1368" i="11" s="1"/>
  <c r="U1369" i="11" s="1"/>
  <c r="P1368" i="11"/>
  <c r="S1368" i="11"/>
  <c r="AZ1368" i="11"/>
  <c r="D1368" i="11"/>
  <c r="BC1368" i="11"/>
  <c r="C1368" i="11"/>
  <c r="K1368" i="11"/>
  <c r="AE1368" i="11"/>
  <c r="M1368" i="11"/>
  <c r="A1370" i="11"/>
  <c r="X1369" i="11"/>
  <c r="Q1369" i="11"/>
  <c r="O1369" i="11"/>
  <c r="H1369" i="11"/>
  <c r="AS1369" i="11" s="1"/>
  <c r="AR1369" i="11" s="1"/>
  <c r="F1369" i="11"/>
  <c r="B1369" i="11"/>
  <c r="BD1369" i="11" s="1"/>
  <c r="L1369" i="11"/>
  <c r="G1369" i="11"/>
  <c r="AU1369" i="11" s="1"/>
  <c r="AV1369" i="11" s="1"/>
  <c r="R1369" i="11"/>
  <c r="N1369" i="11"/>
  <c r="I1369" i="11"/>
  <c r="E1369" i="11"/>
  <c r="BC1369" i="11" s="1"/>
  <c r="AV1368" i="11"/>
  <c r="AY1368" i="11" s="1"/>
  <c r="BA1368" i="11" s="1"/>
  <c r="AE1369" i="11" l="1"/>
  <c r="M1369" i="11"/>
  <c r="K1369" i="11"/>
  <c r="C1369" i="11"/>
  <c r="AW1369" i="11"/>
  <c r="AW1368" i="11"/>
  <c r="AX1368" i="11" s="1"/>
  <c r="AZ1369" i="11"/>
  <c r="S1369" i="11"/>
  <c r="D1369" i="11"/>
  <c r="AY1369" i="11"/>
  <c r="BA1369" i="11" s="1"/>
  <c r="Y1369" i="11"/>
  <c r="T1369" i="11"/>
  <c r="W1369" i="11" s="1"/>
  <c r="U1370" i="11" s="1"/>
  <c r="P1369" i="11"/>
  <c r="R1370" i="11"/>
  <c r="N1370" i="11"/>
  <c r="L1370" i="11"/>
  <c r="I1370" i="11"/>
  <c r="G1370" i="11"/>
  <c r="AU1370" i="11" s="1"/>
  <c r="AV1370" i="11" s="1"/>
  <c r="E1370" i="11"/>
  <c r="A1371" i="11"/>
  <c r="Q1370" i="11"/>
  <c r="H1370" i="11"/>
  <c r="AS1370" i="11" s="1"/>
  <c r="AR1370" i="11" s="1"/>
  <c r="X1370" i="11"/>
  <c r="O1370" i="11"/>
  <c r="F1370" i="11"/>
  <c r="B1370" i="11"/>
  <c r="BD1370" i="11" s="1"/>
  <c r="A1372" i="11" l="1"/>
  <c r="X1371" i="11"/>
  <c r="Q1371" i="11"/>
  <c r="O1371" i="11"/>
  <c r="H1371" i="11"/>
  <c r="AS1371" i="11" s="1"/>
  <c r="AR1371" i="11" s="1"/>
  <c r="F1371" i="11"/>
  <c r="B1371" i="11"/>
  <c r="BD1371" i="11" s="1"/>
  <c r="R1371" i="11"/>
  <c r="N1371" i="11"/>
  <c r="I1371" i="11"/>
  <c r="E1371" i="11"/>
  <c r="BC1371" i="11" s="1"/>
  <c r="L1371" i="11"/>
  <c r="G1371" i="11"/>
  <c r="AU1371" i="11" s="1"/>
  <c r="AY1370" i="11"/>
  <c r="BA1370" i="11" s="1"/>
  <c r="Y1370" i="11"/>
  <c r="T1370" i="11"/>
  <c r="W1370" i="11" s="1"/>
  <c r="U1371" i="11" s="1"/>
  <c r="P1370" i="11"/>
  <c r="AZ1370" i="11"/>
  <c r="D1370" i="11"/>
  <c r="S1370" i="11"/>
  <c r="BC1370" i="11"/>
  <c r="AW1370" i="11"/>
  <c r="C1370" i="11"/>
  <c r="AE1370" i="11"/>
  <c r="M1370" i="11"/>
  <c r="K1370" i="11"/>
  <c r="AX1369" i="11"/>
  <c r="AV1371" i="11" l="1"/>
  <c r="AZ1371" i="11"/>
  <c r="S1371" i="11"/>
  <c r="D1371" i="11"/>
  <c r="AY1371" i="11"/>
  <c r="BA1371" i="11" s="1"/>
  <c r="Y1371" i="11"/>
  <c r="T1371" i="11"/>
  <c r="W1371" i="11" s="1"/>
  <c r="U1372" i="11" s="1"/>
  <c r="P1371" i="11"/>
  <c r="R1372" i="11"/>
  <c r="N1372" i="11"/>
  <c r="L1372" i="11"/>
  <c r="I1372" i="11"/>
  <c r="G1372" i="11"/>
  <c r="AU1372" i="11" s="1"/>
  <c r="AV1372" i="11" s="1"/>
  <c r="E1372" i="11"/>
  <c r="A1373" i="11"/>
  <c r="X1372" i="11"/>
  <c r="O1372" i="11"/>
  <c r="F1372" i="11"/>
  <c r="B1372" i="11"/>
  <c r="BD1372" i="11" s="1"/>
  <c r="Q1372" i="11"/>
  <c r="H1372" i="11"/>
  <c r="AS1372" i="11" s="1"/>
  <c r="AR1372" i="11" s="1"/>
  <c r="AX1370" i="11"/>
  <c r="AE1371" i="11"/>
  <c r="M1371" i="11"/>
  <c r="K1371" i="11"/>
  <c r="AW1371" i="11"/>
  <c r="C1371" i="11"/>
  <c r="AX1371" i="11" l="1"/>
  <c r="AY1372" i="11"/>
  <c r="BA1372" i="11" s="1"/>
  <c r="Y1372" i="11"/>
  <c r="T1372" i="11"/>
  <c r="W1372" i="11" s="1"/>
  <c r="U1373" i="11" s="1"/>
  <c r="P1372" i="11"/>
  <c r="AZ1372" i="11"/>
  <c r="S1372" i="11"/>
  <c r="D1372" i="11"/>
  <c r="BC1372" i="11"/>
  <c r="AW1372" i="11"/>
  <c r="C1372" i="11"/>
  <c r="K1372" i="11"/>
  <c r="AE1372" i="11"/>
  <c r="M1372" i="11"/>
  <c r="A1374" i="11"/>
  <c r="X1373" i="11"/>
  <c r="Q1373" i="11"/>
  <c r="O1373" i="11"/>
  <c r="H1373" i="11"/>
  <c r="AS1373" i="11" s="1"/>
  <c r="AR1373" i="11" s="1"/>
  <c r="F1373" i="11"/>
  <c r="B1373" i="11"/>
  <c r="BD1373" i="11" s="1"/>
  <c r="R1373" i="11"/>
  <c r="N1373" i="11"/>
  <c r="L1373" i="11"/>
  <c r="I1373" i="11"/>
  <c r="G1373" i="11"/>
  <c r="AU1373" i="11" s="1"/>
  <c r="AV1373" i="11" s="1"/>
  <c r="E1373" i="11"/>
  <c r="BC1373" i="11" s="1"/>
  <c r="AX1372" i="11" l="1"/>
  <c r="AE1373" i="11"/>
  <c r="M1373" i="11"/>
  <c r="K1373" i="11"/>
  <c r="AW1373" i="11"/>
  <c r="AX1373" i="11" s="1"/>
  <c r="C1373" i="11"/>
  <c r="AZ1373" i="11"/>
  <c r="S1373" i="11"/>
  <c r="D1373" i="11"/>
  <c r="AY1373" i="11"/>
  <c r="BA1373" i="11" s="1"/>
  <c r="Y1373" i="11"/>
  <c r="T1373" i="11"/>
  <c r="W1373" i="11" s="1"/>
  <c r="U1374" i="11" s="1"/>
  <c r="P1373" i="11"/>
  <c r="R1374" i="11"/>
  <c r="N1374" i="11"/>
  <c r="L1374" i="11"/>
  <c r="I1374" i="11"/>
  <c r="G1374" i="11"/>
  <c r="AU1374" i="11" s="1"/>
  <c r="E1374" i="11"/>
  <c r="A1375" i="11"/>
  <c r="X1374" i="11"/>
  <c r="Q1374" i="11"/>
  <c r="O1374" i="11"/>
  <c r="H1374" i="11"/>
  <c r="AS1374" i="11" s="1"/>
  <c r="AR1374" i="11" s="1"/>
  <c r="F1374" i="11"/>
  <c r="B1374" i="11"/>
  <c r="BD1374" i="11" s="1"/>
  <c r="AV1374" i="11" l="1"/>
  <c r="AY1374" i="11" s="1"/>
  <c r="BA1374" i="11" s="1"/>
  <c r="Y1374" i="11"/>
  <c r="T1374" i="11"/>
  <c r="W1374" i="11" s="1"/>
  <c r="U1375" i="11" s="1"/>
  <c r="P1374" i="11"/>
  <c r="AZ1374" i="11"/>
  <c r="S1374" i="11"/>
  <c r="D1374" i="11"/>
  <c r="A1376" i="11"/>
  <c r="X1375" i="11"/>
  <c r="Q1375" i="11"/>
  <c r="O1375" i="11"/>
  <c r="H1375" i="11"/>
  <c r="AS1375" i="11" s="1"/>
  <c r="AR1375" i="11" s="1"/>
  <c r="F1375" i="11"/>
  <c r="B1375" i="11"/>
  <c r="BD1375" i="11" s="1"/>
  <c r="R1375" i="11"/>
  <c r="N1375" i="11"/>
  <c r="L1375" i="11"/>
  <c r="I1375" i="11"/>
  <c r="G1375" i="11"/>
  <c r="AU1375" i="11" s="1"/>
  <c r="AV1375" i="11" s="1"/>
  <c r="E1375" i="11"/>
  <c r="BC1375" i="11" s="1"/>
  <c r="BC1374" i="11"/>
  <c r="AW1374" i="11"/>
  <c r="AX1374" i="11" s="1"/>
  <c r="C1374" i="11"/>
  <c r="AE1374" i="11"/>
  <c r="M1374" i="11"/>
  <c r="K1374" i="11"/>
  <c r="AE1375" i="11" l="1"/>
  <c r="M1375" i="11"/>
  <c r="K1375" i="11"/>
  <c r="AW1375" i="11"/>
  <c r="AX1375" i="11" s="1"/>
  <c r="C1375" i="11"/>
  <c r="AZ1375" i="11"/>
  <c r="S1375" i="11"/>
  <c r="D1375" i="11"/>
  <c r="AY1375" i="11"/>
  <c r="BA1375" i="11" s="1"/>
  <c r="Y1375" i="11"/>
  <c r="T1375" i="11"/>
  <c r="W1375" i="11" s="1"/>
  <c r="U1376" i="11" s="1"/>
  <c r="P1375" i="11"/>
  <c r="R1376" i="11"/>
  <c r="N1376" i="11"/>
  <c r="L1376" i="11"/>
  <c r="I1376" i="11"/>
  <c r="G1376" i="11"/>
  <c r="AU1376" i="11" s="1"/>
  <c r="E1376" i="11"/>
  <c r="BC1376" i="11" s="1"/>
  <c r="A1377" i="11"/>
  <c r="X1376" i="11"/>
  <c r="Q1376" i="11"/>
  <c r="O1376" i="11"/>
  <c r="H1376" i="11"/>
  <c r="AS1376" i="11" s="1"/>
  <c r="AR1376" i="11" s="1"/>
  <c r="F1376" i="11"/>
  <c r="B1376" i="11"/>
  <c r="BD1376" i="11" s="1"/>
  <c r="C1376" i="11" l="1"/>
  <c r="AE1376" i="11"/>
  <c r="M1376" i="11"/>
  <c r="K1376" i="11"/>
  <c r="Y1376" i="11"/>
  <c r="T1376" i="11"/>
  <c r="W1376" i="11" s="1"/>
  <c r="U1377" i="11" s="1"/>
  <c r="P1376" i="11"/>
  <c r="AZ1376" i="11"/>
  <c r="S1376" i="11"/>
  <c r="D1376" i="11"/>
  <c r="A1378" i="11"/>
  <c r="X1377" i="11"/>
  <c r="Q1377" i="11"/>
  <c r="O1377" i="11"/>
  <c r="H1377" i="11"/>
  <c r="AS1377" i="11" s="1"/>
  <c r="AR1377" i="11" s="1"/>
  <c r="F1377" i="11"/>
  <c r="B1377" i="11"/>
  <c r="BD1377" i="11" s="1"/>
  <c r="R1377" i="11"/>
  <c r="N1377" i="11"/>
  <c r="L1377" i="11"/>
  <c r="I1377" i="11"/>
  <c r="G1377" i="11"/>
  <c r="AU1377" i="11" s="1"/>
  <c r="AV1377" i="11" s="1"/>
  <c r="E1377" i="11"/>
  <c r="BC1377" i="11" s="1"/>
  <c r="AV1376" i="11"/>
  <c r="AY1376" i="11" s="1"/>
  <c r="BA1376" i="11" s="1"/>
  <c r="AE1377" i="11" l="1"/>
  <c r="M1377" i="11"/>
  <c r="K1377" i="11"/>
  <c r="AW1377" i="11"/>
  <c r="C1377" i="11"/>
  <c r="AZ1377" i="11"/>
  <c r="S1377" i="11"/>
  <c r="D1377" i="11"/>
  <c r="AY1377" i="11"/>
  <c r="BA1377" i="11" s="1"/>
  <c r="Y1377" i="11"/>
  <c r="T1377" i="11"/>
  <c r="W1377" i="11" s="1"/>
  <c r="U1378" i="11" s="1"/>
  <c r="P1377" i="11"/>
  <c r="R1378" i="11"/>
  <c r="N1378" i="11"/>
  <c r="L1378" i="11"/>
  <c r="I1378" i="11"/>
  <c r="G1378" i="11"/>
  <c r="AU1378" i="11" s="1"/>
  <c r="AV1378" i="11" s="1"/>
  <c r="E1378" i="11"/>
  <c r="A1379" i="11"/>
  <c r="X1378" i="11"/>
  <c r="Q1378" i="11"/>
  <c r="O1378" i="11"/>
  <c r="H1378" i="11"/>
  <c r="AS1378" i="11" s="1"/>
  <c r="AR1378" i="11" s="1"/>
  <c r="F1378" i="11"/>
  <c r="B1378" i="11"/>
  <c r="BD1378" i="11" s="1"/>
  <c r="AW1376" i="11"/>
  <c r="AX1376" i="11" s="1"/>
  <c r="AY1378" i="11" l="1"/>
  <c r="BA1378" i="11" s="1"/>
  <c r="Y1378" i="11"/>
  <c r="T1378" i="11"/>
  <c r="W1378" i="11" s="1"/>
  <c r="U1379" i="11" s="1"/>
  <c r="P1378" i="11"/>
  <c r="AZ1378" i="11"/>
  <c r="S1378" i="11"/>
  <c r="D1378" i="11"/>
  <c r="A1380" i="11"/>
  <c r="X1379" i="11"/>
  <c r="Q1379" i="11"/>
  <c r="O1379" i="11"/>
  <c r="H1379" i="11"/>
  <c r="AS1379" i="11" s="1"/>
  <c r="AR1379" i="11" s="1"/>
  <c r="F1379" i="11"/>
  <c r="B1379" i="11"/>
  <c r="BD1379" i="11" s="1"/>
  <c r="R1379" i="11"/>
  <c r="N1379" i="11"/>
  <c r="L1379" i="11"/>
  <c r="I1379" i="11"/>
  <c r="G1379" i="11"/>
  <c r="AU1379" i="11" s="1"/>
  <c r="AV1379" i="11" s="1"/>
  <c r="E1379" i="11"/>
  <c r="BC1379" i="11" s="1"/>
  <c r="BC1378" i="11"/>
  <c r="AW1378" i="11"/>
  <c r="C1378" i="11"/>
  <c r="AE1378" i="11"/>
  <c r="M1378" i="11"/>
  <c r="K1378" i="11"/>
  <c r="AX1377" i="11"/>
  <c r="AX1378" i="11" l="1"/>
  <c r="AE1379" i="11"/>
  <c r="M1379" i="11"/>
  <c r="K1379" i="11"/>
  <c r="AW1379" i="11"/>
  <c r="AX1379" i="11" s="1"/>
  <c r="C1379" i="11"/>
  <c r="AZ1379" i="11"/>
  <c r="S1379" i="11"/>
  <c r="D1379" i="11"/>
  <c r="AY1379" i="11"/>
  <c r="BA1379" i="11" s="1"/>
  <c r="Y1379" i="11"/>
  <c r="T1379" i="11"/>
  <c r="W1379" i="11" s="1"/>
  <c r="U1380" i="11" s="1"/>
  <c r="P1379" i="11"/>
  <c r="R1380" i="11"/>
  <c r="N1380" i="11"/>
  <c r="L1380" i="11"/>
  <c r="I1380" i="11"/>
  <c r="G1380" i="11"/>
  <c r="AU1380" i="11" s="1"/>
  <c r="E1380" i="11"/>
  <c r="BC1380" i="11" s="1"/>
  <c r="A1381" i="11"/>
  <c r="X1380" i="11"/>
  <c r="Q1380" i="11"/>
  <c r="O1380" i="11"/>
  <c r="H1380" i="11"/>
  <c r="AS1380" i="11" s="1"/>
  <c r="AR1380" i="11" s="1"/>
  <c r="F1380" i="11"/>
  <c r="B1380" i="11"/>
  <c r="BD1380" i="11" s="1"/>
  <c r="C1380" i="11" l="1"/>
  <c r="AE1380" i="11"/>
  <c r="M1380" i="11"/>
  <c r="K1380" i="11"/>
  <c r="Y1380" i="11"/>
  <c r="T1380" i="11"/>
  <c r="W1380" i="11" s="1"/>
  <c r="U1381" i="11" s="1"/>
  <c r="P1380" i="11"/>
  <c r="AZ1380" i="11"/>
  <c r="S1380" i="11"/>
  <c r="D1380" i="11"/>
  <c r="A1382" i="11"/>
  <c r="X1381" i="11"/>
  <c r="Q1381" i="11"/>
  <c r="O1381" i="11"/>
  <c r="H1381" i="11"/>
  <c r="AS1381" i="11" s="1"/>
  <c r="AR1381" i="11" s="1"/>
  <c r="F1381" i="11"/>
  <c r="B1381" i="11"/>
  <c r="BD1381" i="11" s="1"/>
  <c r="R1381" i="11"/>
  <c r="N1381" i="11"/>
  <c r="L1381" i="11"/>
  <c r="I1381" i="11"/>
  <c r="G1381" i="11"/>
  <c r="AU1381" i="11" s="1"/>
  <c r="AV1381" i="11" s="1"/>
  <c r="E1381" i="11"/>
  <c r="BC1381" i="11" s="1"/>
  <c r="AV1380" i="11"/>
  <c r="AY1380" i="11" s="1"/>
  <c r="BA1380" i="11" s="1"/>
  <c r="AE1381" i="11" l="1"/>
  <c r="M1381" i="11"/>
  <c r="K1381" i="11"/>
  <c r="AW1381" i="11"/>
  <c r="C1381" i="11"/>
  <c r="AZ1381" i="11"/>
  <c r="S1381" i="11"/>
  <c r="D1381" i="11"/>
  <c r="AY1381" i="11"/>
  <c r="BA1381" i="11" s="1"/>
  <c r="Y1381" i="11"/>
  <c r="T1381" i="11"/>
  <c r="W1381" i="11" s="1"/>
  <c r="U1382" i="11" s="1"/>
  <c r="P1381" i="11"/>
  <c r="R1382" i="11"/>
  <c r="N1382" i="11"/>
  <c r="L1382" i="11"/>
  <c r="I1382" i="11"/>
  <c r="G1382" i="11"/>
  <c r="AU1382" i="11" s="1"/>
  <c r="AV1382" i="11" s="1"/>
  <c r="E1382" i="11"/>
  <c r="A1383" i="11"/>
  <c r="X1382" i="11"/>
  <c r="Q1382" i="11"/>
  <c r="O1382" i="11"/>
  <c r="H1382" i="11"/>
  <c r="AS1382" i="11" s="1"/>
  <c r="AR1382" i="11" s="1"/>
  <c r="F1382" i="11"/>
  <c r="B1382" i="11"/>
  <c r="BD1382" i="11" s="1"/>
  <c r="AW1380" i="11"/>
  <c r="AX1380" i="11" s="1"/>
  <c r="AY1382" i="11" l="1"/>
  <c r="BA1382" i="11" s="1"/>
  <c r="Y1382" i="11"/>
  <c r="T1382" i="11"/>
  <c r="W1382" i="11" s="1"/>
  <c r="U1383" i="11" s="1"/>
  <c r="P1382" i="11"/>
  <c r="AZ1382" i="11"/>
  <c r="S1382" i="11"/>
  <c r="D1382" i="11"/>
  <c r="A1384" i="11"/>
  <c r="X1383" i="11"/>
  <c r="Q1383" i="11"/>
  <c r="O1383" i="11"/>
  <c r="H1383" i="11"/>
  <c r="AS1383" i="11" s="1"/>
  <c r="AR1383" i="11" s="1"/>
  <c r="F1383" i="11"/>
  <c r="B1383" i="11"/>
  <c r="BD1383" i="11" s="1"/>
  <c r="R1383" i="11"/>
  <c r="N1383" i="11"/>
  <c r="L1383" i="11"/>
  <c r="I1383" i="11"/>
  <c r="G1383" i="11"/>
  <c r="AU1383" i="11" s="1"/>
  <c r="AV1383" i="11" s="1"/>
  <c r="E1383" i="11"/>
  <c r="BC1383" i="11" s="1"/>
  <c r="BC1382" i="11"/>
  <c r="AW1382" i="11"/>
  <c r="C1382" i="11"/>
  <c r="AE1382" i="11"/>
  <c r="M1382" i="11"/>
  <c r="K1382" i="11"/>
  <c r="AX1381" i="11"/>
  <c r="AX1382" i="11" l="1"/>
  <c r="AE1383" i="11"/>
  <c r="M1383" i="11"/>
  <c r="K1383" i="11"/>
  <c r="AW1383" i="11"/>
  <c r="AX1383" i="11" s="1"/>
  <c r="C1383" i="11"/>
  <c r="AZ1383" i="11"/>
  <c r="S1383" i="11"/>
  <c r="D1383" i="11"/>
  <c r="AY1383" i="11"/>
  <c r="BA1383" i="11" s="1"/>
  <c r="Y1383" i="11"/>
  <c r="T1383" i="11"/>
  <c r="W1383" i="11" s="1"/>
  <c r="U1384" i="11" s="1"/>
  <c r="P1383" i="11"/>
  <c r="R1384" i="11"/>
  <c r="N1384" i="11"/>
  <c r="L1384" i="11"/>
  <c r="I1384" i="11"/>
  <c r="G1384" i="11"/>
  <c r="AU1384" i="11" s="1"/>
  <c r="E1384" i="11"/>
  <c r="BC1384" i="11" s="1"/>
  <c r="A1385" i="11"/>
  <c r="X1384" i="11"/>
  <c r="Q1384" i="11"/>
  <c r="O1384" i="11"/>
  <c r="H1384" i="11"/>
  <c r="AS1384" i="11" s="1"/>
  <c r="AR1384" i="11" s="1"/>
  <c r="F1384" i="11"/>
  <c r="B1384" i="11"/>
  <c r="BD1384" i="11" s="1"/>
  <c r="C1384" i="11" l="1"/>
  <c r="AE1384" i="11"/>
  <c r="M1384" i="11"/>
  <c r="K1384" i="11"/>
  <c r="Y1384" i="11"/>
  <c r="T1384" i="11"/>
  <c r="W1384" i="11" s="1"/>
  <c r="U1385" i="11" s="1"/>
  <c r="P1384" i="11"/>
  <c r="AZ1384" i="11"/>
  <c r="S1384" i="11"/>
  <c r="D1384" i="11"/>
  <c r="A1386" i="11"/>
  <c r="X1385" i="11"/>
  <c r="Q1385" i="11"/>
  <c r="O1385" i="11"/>
  <c r="H1385" i="11"/>
  <c r="AS1385" i="11" s="1"/>
  <c r="AR1385" i="11" s="1"/>
  <c r="F1385" i="11"/>
  <c r="B1385" i="11"/>
  <c r="BD1385" i="11" s="1"/>
  <c r="R1385" i="11"/>
  <c r="N1385" i="11"/>
  <c r="L1385" i="11"/>
  <c r="I1385" i="11"/>
  <c r="G1385" i="11"/>
  <c r="AU1385" i="11" s="1"/>
  <c r="AV1385" i="11" s="1"/>
  <c r="E1385" i="11"/>
  <c r="BC1385" i="11" s="1"/>
  <c r="AV1384" i="11"/>
  <c r="AY1384" i="11" s="1"/>
  <c r="BA1384" i="11" s="1"/>
  <c r="AE1385" i="11" l="1"/>
  <c r="M1385" i="11"/>
  <c r="K1385" i="11"/>
  <c r="AW1385" i="11"/>
  <c r="C1385" i="11"/>
  <c r="AZ1385" i="11"/>
  <c r="S1385" i="11"/>
  <c r="D1385" i="11"/>
  <c r="AY1385" i="11"/>
  <c r="BA1385" i="11" s="1"/>
  <c r="Y1385" i="11"/>
  <c r="T1385" i="11"/>
  <c r="W1385" i="11" s="1"/>
  <c r="U1386" i="11" s="1"/>
  <c r="P1385" i="11"/>
  <c r="R1386" i="11"/>
  <c r="N1386" i="11"/>
  <c r="L1386" i="11"/>
  <c r="I1386" i="11"/>
  <c r="G1386" i="11"/>
  <c r="AU1386" i="11" s="1"/>
  <c r="AV1386" i="11" s="1"/>
  <c r="E1386" i="11"/>
  <c r="A1387" i="11"/>
  <c r="X1386" i="11"/>
  <c r="Q1386" i="11"/>
  <c r="O1386" i="11"/>
  <c r="H1386" i="11"/>
  <c r="AS1386" i="11" s="1"/>
  <c r="AR1386" i="11" s="1"/>
  <c r="F1386" i="11"/>
  <c r="B1386" i="11"/>
  <c r="BD1386" i="11" s="1"/>
  <c r="AW1384" i="11"/>
  <c r="AX1384" i="11" s="1"/>
  <c r="AY1386" i="11" l="1"/>
  <c r="BA1386" i="11" s="1"/>
  <c r="Y1386" i="11"/>
  <c r="T1386" i="11"/>
  <c r="W1386" i="11" s="1"/>
  <c r="U1387" i="11" s="1"/>
  <c r="P1386" i="11"/>
  <c r="AZ1386" i="11"/>
  <c r="S1386" i="11"/>
  <c r="D1386" i="11"/>
  <c r="A1388" i="11"/>
  <c r="X1387" i="11"/>
  <c r="Q1387" i="11"/>
  <c r="O1387" i="11"/>
  <c r="H1387" i="11"/>
  <c r="AS1387" i="11" s="1"/>
  <c r="AR1387" i="11" s="1"/>
  <c r="F1387" i="11"/>
  <c r="B1387" i="11"/>
  <c r="BD1387" i="11" s="1"/>
  <c r="R1387" i="11"/>
  <c r="N1387" i="11"/>
  <c r="L1387" i="11"/>
  <c r="I1387" i="11"/>
  <c r="G1387" i="11"/>
  <c r="AU1387" i="11" s="1"/>
  <c r="AV1387" i="11" s="1"/>
  <c r="E1387" i="11"/>
  <c r="BC1387" i="11" s="1"/>
  <c r="BC1386" i="11"/>
  <c r="AW1386" i="11"/>
  <c r="C1386" i="11"/>
  <c r="AE1386" i="11"/>
  <c r="M1386" i="11"/>
  <c r="K1386" i="11"/>
  <c r="AX1385" i="11"/>
  <c r="AX1386" i="11" l="1"/>
  <c r="AE1387" i="11"/>
  <c r="M1387" i="11"/>
  <c r="K1387" i="11"/>
  <c r="AW1387" i="11"/>
  <c r="AX1387" i="11" s="1"/>
  <c r="C1387" i="11"/>
  <c r="AZ1387" i="11"/>
  <c r="S1387" i="11"/>
  <c r="D1387" i="11"/>
  <c r="AY1387" i="11"/>
  <c r="BA1387" i="11" s="1"/>
  <c r="Y1387" i="11"/>
  <c r="T1387" i="11"/>
  <c r="W1387" i="11" s="1"/>
  <c r="U1388" i="11" s="1"/>
  <c r="P1387" i="11"/>
  <c r="R1388" i="11"/>
  <c r="N1388" i="11"/>
  <c r="L1388" i="11"/>
  <c r="I1388" i="11"/>
  <c r="G1388" i="11"/>
  <c r="AU1388" i="11" s="1"/>
  <c r="E1388" i="11"/>
  <c r="BC1388" i="11" s="1"/>
  <c r="A1389" i="11"/>
  <c r="X1388" i="11"/>
  <c r="Q1388" i="11"/>
  <c r="O1388" i="11"/>
  <c r="H1388" i="11"/>
  <c r="AS1388" i="11" s="1"/>
  <c r="AR1388" i="11" s="1"/>
  <c r="F1388" i="11"/>
  <c r="B1388" i="11"/>
  <c r="BD1388" i="11" s="1"/>
  <c r="C1388" i="11" l="1"/>
  <c r="AE1388" i="11"/>
  <c r="M1388" i="11"/>
  <c r="K1388" i="11"/>
  <c r="Y1388" i="11"/>
  <c r="T1388" i="11"/>
  <c r="W1388" i="11" s="1"/>
  <c r="U1389" i="11" s="1"/>
  <c r="P1388" i="11"/>
  <c r="AZ1388" i="11"/>
  <c r="S1388" i="11"/>
  <c r="D1388" i="11"/>
  <c r="A1390" i="11"/>
  <c r="X1389" i="11"/>
  <c r="Q1389" i="11"/>
  <c r="O1389" i="11"/>
  <c r="H1389" i="11"/>
  <c r="AS1389" i="11" s="1"/>
  <c r="AR1389" i="11" s="1"/>
  <c r="F1389" i="11"/>
  <c r="B1389" i="11"/>
  <c r="BD1389" i="11" s="1"/>
  <c r="R1389" i="11"/>
  <c r="N1389" i="11"/>
  <c r="L1389" i="11"/>
  <c r="I1389" i="11"/>
  <c r="G1389" i="11"/>
  <c r="AU1389" i="11" s="1"/>
  <c r="AV1389" i="11" s="1"/>
  <c r="E1389" i="11"/>
  <c r="BC1389" i="11" s="1"/>
  <c r="AV1388" i="11"/>
  <c r="AY1388" i="11" s="1"/>
  <c r="BA1388" i="11" s="1"/>
  <c r="AE1389" i="11" l="1"/>
  <c r="M1389" i="11"/>
  <c r="K1389" i="11"/>
  <c r="AW1389" i="11"/>
  <c r="C1389" i="11"/>
  <c r="AZ1389" i="11"/>
  <c r="S1389" i="11"/>
  <c r="D1389" i="11"/>
  <c r="AY1389" i="11"/>
  <c r="BA1389" i="11" s="1"/>
  <c r="Y1389" i="11"/>
  <c r="T1389" i="11"/>
  <c r="W1389" i="11" s="1"/>
  <c r="U1390" i="11" s="1"/>
  <c r="P1389" i="11"/>
  <c r="R1390" i="11"/>
  <c r="N1390" i="11"/>
  <c r="L1390" i="11"/>
  <c r="I1390" i="11"/>
  <c r="G1390" i="11"/>
  <c r="AU1390" i="11" s="1"/>
  <c r="AV1390" i="11" s="1"/>
  <c r="E1390" i="11"/>
  <c r="A1391" i="11"/>
  <c r="X1390" i="11"/>
  <c r="Q1390" i="11"/>
  <c r="O1390" i="11"/>
  <c r="H1390" i="11"/>
  <c r="AS1390" i="11" s="1"/>
  <c r="AR1390" i="11" s="1"/>
  <c r="F1390" i="11"/>
  <c r="B1390" i="11"/>
  <c r="BD1390" i="11" s="1"/>
  <c r="AW1388" i="11"/>
  <c r="AX1388" i="11" s="1"/>
  <c r="AY1390" i="11" l="1"/>
  <c r="BA1390" i="11" s="1"/>
  <c r="Y1390" i="11"/>
  <c r="T1390" i="11"/>
  <c r="W1390" i="11" s="1"/>
  <c r="U1391" i="11" s="1"/>
  <c r="P1390" i="11"/>
  <c r="AZ1390" i="11"/>
  <c r="S1390" i="11"/>
  <c r="D1390" i="11"/>
  <c r="R1391" i="11"/>
  <c r="A1392" i="11"/>
  <c r="Q1391" i="11"/>
  <c r="O1391" i="11"/>
  <c r="H1391" i="11"/>
  <c r="AS1391" i="11" s="1"/>
  <c r="AR1391" i="11" s="1"/>
  <c r="F1391" i="11"/>
  <c r="B1391" i="11"/>
  <c r="BD1391" i="11" s="1"/>
  <c r="X1391" i="11"/>
  <c r="N1391" i="11"/>
  <c r="L1391" i="11"/>
  <c r="I1391" i="11"/>
  <c r="G1391" i="11"/>
  <c r="AU1391" i="11" s="1"/>
  <c r="AV1391" i="11" s="1"/>
  <c r="E1391" i="11"/>
  <c r="BC1391" i="11" s="1"/>
  <c r="BC1390" i="11"/>
  <c r="AW1390" i="11"/>
  <c r="C1390" i="11"/>
  <c r="AE1390" i="11"/>
  <c r="M1390" i="11"/>
  <c r="K1390" i="11"/>
  <c r="AX1389" i="11"/>
  <c r="A1393" i="11" l="1"/>
  <c r="X1392" i="11"/>
  <c r="Q1392" i="11"/>
  <c r="O1392" i="11"/>
  <c r="H1392" i="11"/>
  <c r="AS1392" i="11" s="1"/>
  <c r="AR1392" i="11" s="1"/>
  <c r="F1392" i="11"/>
  <c r="B1392" i="11"/>
  <c r="BD1392" i="11" s="1"/>
  <c r="R1392" i="11"/>
  <c r="N1392" i="11"/>
  <c r="I1392" i="11"/>
  <c r="E1392" i="11"/>
  <c r="BC1392" i="11" s="1"/>
  <c r="L1392" i="11"/>
  <c r="G1392" i="11"/>
  <c r="AU1392" i="11" s="1"/>
  <c r="AV1392" i="11" s="1"/>
  <c r="AX1390" i="11"/>
  <c r="AW1391" i="11"/>
  <c r="AE1391" i="11"/>
  <c r="M1391" i="11"/>
  <c r="K1391" i="11"/>
  <c r="C1391" i="11"/>
  <c r="AY1391" i="11"/>
  <c r="BA1391" i="11" s="1"/>
  <c r="Y1391" i="11"/>
  <c r="T1391" i="11"/>
  <c r="W1391" i="11" s="1"/>
  <c r="U1392" i="11" s="1"/>
  <c r="AZ1391" i="11"/>
  <c r="D1391" i="11"/>
  <c r="S1391" i="11"/>
  <c r="P1391" i="11"/>
  <c r="AX1391" i="11" l="1"/>
  <c r="AZ1392" i="11"/>
  <c r="S1392" i="11"/>
  <c r="D1392" i="11"/>
  <c r="AY1392" i="11"/>
  <c r="BA1392" i="11" s="1"/>
  <c r="Y1392" i="11"/>
  <c r="T1392" i="11"/>
  <c r="W1392" i="11" s="1"/>
  <c r="U1393" i="11" s="1"/>
  <c r="P1392" i="11"/>
  <c r="R1393" i="11"/>
  <c r="N1393" i="11"/>
  <c r="L1393" i="11"/>
  <c r="I1393" i="11"/>
  <c r="G1393" i="11"/>
  <c r="AU1393" i="11" s="1"/>
  <c r="E1393" i="11"/>
  <c r="X1393" i="11"/>
  <c r="O1393" i="11"/>
  <c r="F1393" i="11"/>
  <c r="B1393" i="11"/>
  <c r="BD1393" i="11" s="1"/>
  <c r="A1394" i="11"/>
  <c r="Q1393" i="11"/>
  <c r="H1393" i="11"/>
  <c r="AS1393" i="11" s="1"/>
  <c r="AR1393" i="11" s="1"/>
  <c r="AE1392" i="11"/>
  <c r="M1392" i="11"/>
  <c r="K1392" i="11"/>
  <c r="AW1392" i="11"/>
  <c r="AX1392" i="11" s="1"/>
  <c r="C1392" i="11"/>
  <c r="A1395" i="11" l="1"/>
  <c r="X1394" i="11"/>
  <c r="Q1394" i="11"/>
  <c r="O1394" i="11"/>
  <c r="H1394" i="11"/>
  <c r="AS1394" i="11" s="1"/>
  <c r="AR1394" i="11" s="1"/>
  <c r="F1394" i="11"/>
  <c r="B1394" i="11"/>
  <c r="BD1394" i="11" s="1"/>
  <c r="L1394" i="11"/>
  <c r="G1394" i="11"/>
  <c r="AU1394" i="11" s="1"/>
  <c r="AV1394" i="11" s="1"/>
  <c r="R1394" i="11"/>
  <c r="N1394" i="11"/>
  <c r="I1394" i="11"/>
  <c r="E1394" i="11"/>
  <c r="BC1394" i="11" s="1"/>
  <c r="AV1393" i="11"/>
  <c r="AY1393" i="11"/>
  <c r="BA1393" i="11" s="1"/>
  <c r="Y1393" i="11"/>
  <c r="T1393" i="11"/>
  <c r="W1393" i="11" s="1"/>
  <c r="U1394" i="11" s="1"/>
  <c r="P1393" i="11"/>
  <c r="S1393" i="11"/>
  <c r="AZ1393" i="11"/>
  <c r="D1393" i="11"/>
  <c r="BC1393" i="11"/>
  <c r="AW1393" i="11"/>
  <c r="AX1393" i="11" s="1"/>
  <c r="C1393" i="11"/>
  <c r="K1393" i="11"/>
  <c r="AE1393" i="11"/>
  <c r="M1393" i="11"/>
  <c r="AZ1394" i="11" l="1"/>
  <c r="S1394" i="11"/>
  <c r="D1394" i="11"/>
  <c r="AY1394" i="11"/>
  <c r="BA1394" i="11" s="1"/>
  <c r="Y1394" i="11"/>
  <c r="T1394" i="11"/>
  <c r="W1394" i="11" s="1"/>
  <c r="U1395" i="11" s="1"/>
  <c r="P1394" i="11"/>
  <c r="R1395" i="11"/>
  <c r="N1395" i="11"/>
  <c r="L1395" i="11"/>
  <c r="I1395" i="11"/>
  <c r="G1395" i="11"/>
  <c r="AU1395" i="11" s="1"/>
  <c r="AV1395" i="11" s="1"/>
  <c r="E1395" i="11"/>
  <c r="A1396" i="11"/>
  <c r="Q1395" i="11"/>
  <c r="H1395" i="11"/>
  <c r="AS1395" i="11" s="1"/>
  <c r="AR1395" i="11" s="1"/>
  <c r="X1395" i="11"/>
  <c r="O1395" i="11"/>
  <c r="F1395" i="11"/>
  <c r="B1395" i="11"/>
  <c r="BD1395" i="11" s="1"/>
  <c r="AE1394" i="11"/>
  <c r="M1394" i="11"/>
  <c r="K1394" i="11"/>
  <c r="C1394" i="11"/>
  <c r="AW1394" i="11"/>
  <c r="AX1394" i="11" s="1"/>
  <c r="AY1395" i="11" l="1"/>
  <c r="BA1395" i="11" s="1"/>
  <c r="Y1395" i="11"/>
  <c r="T1395" i="11"/>
  <c r="W1395" i="11" s="1"/>
  <c r="U1396" i="11" s="1"/>
  <c r="P1395" i="11"/>
  <c r="AZ1395" i="11"/>
  <c r="D1395" i="11"/>
  <c r="S1395" i="11"/>
  <c r="BC1395" i="11"/>
  <c r="AW1395" i="11"/>
  <c r="AX1395" i="11" s="1"/>
  <c r="C1395" i="11"/>
  <c r="AE1395" i="11"/>
  <c r="M1395" i="11"/>
  <c r="K1395" i="11"/>
  <c r="A1397" i="11"/>
  <c r="X1396" i="11"/>
  <c r="Q1396" i="11"/>
  <c r="O1396" i="11"/>
  <c r="H1396" i="11"/>
  <c r="AS1396" i="11" s="1"/>
  <c r="AR1396" i="11" s="1"/>
  <c r="F1396" i="11"/>
  <c r="B1396" i="11"/>
  <c r="BD1396" i="11" s="1"/>
  <c r="R1396" i="11"/>
  <c r="N1396" i="11"/>
  <c r="I1396" i="11"/>
  <c r="E1396" i="11"/>
  <c r="BC1396" i="11" s="1"/>
  <c r="L1396" i="11"/>
  <c r="G1396" i="11"/>
  <c r="AU1396" i="11" s="1"/>
  <c r="AE1396" i="11" l="1"/>
  <c r="M1396" i="11"/>
  <c r="K1396" i="11"/>
  <c r="C1396" i="11"/>
  <c r="AV1396" i="11"/>
  <c r="AW1396" i="11" s="1"/>
  <c r="AX1396" i="11" s="1"/>
  <c r="AZ1396" i="11"/>
  <c r="S1396" i="11"/>
  <c r="D1396" i="11"/>
  <c r="AY1396" i="11"/>
  <c r="BA1396" i="11" s="1"/>
  <c r="Y1396" i="11"/>
  <c r="T1396" i="11"/>
  <c r="W1396" i="11" s="1"/>
  <c r="U1397" i="11" s="1"/>
  <c r="P1396" i="11"/>
  <c r="R1397" i="11"/>
  <c r="N1397" i="11"/>
  <c r="L1397" i="11"/>
  <c r="I1397" i="11"/>
  <c r="G1397" i="11"/>
  <c r="AU1397" i="11" s="1"/>
  <c r="E1397" i="11"/>
  <c r="X1397" i="11"/>
  <c r="O1397" i="11"/>
  <c r="F1397" i="11"/>
  <c r="B1397" i="11"/>
  <c r="BD1397" i="11" s="1"/>
  <c r="A1398" i="11"/>
  <c r="Q1397" i="11"/>
  <c r="H1397" i="11"/>
  <c r="AS1397" i="11" s="1"/>
  <c r="AR1397" i="11" s="1"/>
  <c r="A1399" i="11" l="1"/>
  <c r="X1398" i="11"/>
  <c r="Q1398" i="11"/>
  <c r="O1398" i="11"/>
  <c r="H1398" i="11"/>
  <c r="AS1398" i="11" s="1"/>
  <c r="AR1398" i="11" s="1"/>
  <c r="F1398" i="11"/>
  <c r="B1398" i="11"/>
  <c r="BD1398" i="11" s="1"/>
  <c r="L1398" i="11"/>
  <c r="G1398" i="11"/>
  <c r="AU1398" i="11" s="1"/>
  <c r="AV1398" i="11" s="1"/>
  <c r="R1398" i="11"/>
  <c r="N1398" i="11"/>
  <c r="I1398" i="11"/>
  <c r="E1398" i="11"/>
  <c r="BC1398" i="11" s="1"/>
  <c r="AV1397" i="11"/>
  <c r="AY1397" i="11"/>
  <c r="BA1397" i="11" s="1"/>
  <c r="Y1397" i="11"/>
  <c r="T1397" i="11"/>
  <c r="W1397" i="11" s="1"/>
  <c r="U1398" i="11" s="1"/>
  <c r="P1397" i="11"/>
  <c r="S1397" i="11"/>
  <c r="AZ1397" i="11"/>
  <c r="D1397" i="11"/>
  <c r="BC1397" i="11"/>
  <c r="AW1397" i="11"/>
  <c r="AX1397" i="11" s="1"/>
  <c r="C1397" i="11"/>
  <c r="K1397" i="11"/>
  <c r="AE1397" i="11"/>
  <c r="M1397" i="11"/>
  <c r="AZ1398" i="11" l="1"/>
  <c r="S1398" i="11"/>
  <c r="D1398" i="11"/>
  <c r="AY1398" i="11"/>
  <c r="BA1398" i="11" s="1"/>
  <c r="Y1398" i="11"/>
  <c r="T1398" i="11"/>
  <c r="W1398" i="11" s="1"/>
  <c r="U1399" i="11" s="1"/>
  <c r="P1398" i="11"/>
  <c r="R1399" i="11"/>
  <c r="N1399" i="11"/>
  <c r="L1399" i="11"/>
  <c r="I1399" i="11"/>
  <c r="G1399" i="11"/>
  <c r="AU1399" i="11" s="1"/>
  <c r="AV1399" i="11" s="1"/>
  <c r="E1399" i="11"/>
  <c r="X1399" i="11"/>
  <c r="Q1399" i="11"/>
  <c r="H1399" i="11"/>
  <c r="AS1399" i="11" s="1"/>
  <c r="AR1399" i="11" s="1"/>
  <c r="A1400" i="11"/>
  <c r="O1399" i="11"/>
  <c r="F1399" i="11"/>
  <c r="B1399" i="11"/>
  <c r="BD1399" i="11" s="1"/>
  <c r="AE1398" i="11"/>
  <c r="M1398" i="11"/>
  <c r="K1398" i="11"/>
  <c r="C1398" i="11"/>
  <c r="AW1398" i="11"/>
  <c r="AX1398" i="11" s="1"/>
  <c r="A1401" i="11" l="1"/>
  <c r="X1400" i="11"/>
  <c r="Q1400" i="11"/>
  <c r="O1400" i="11"/>
  <c r="H1400" i="11"/>
  <c r="AS1400" i="11" s="1"/>
  <c r="AR1400" i="11" s="1"/>
  <c r="F1400" i="11"/>
  <c r="B1400" i="11"/>
  <c r="BD1400" i="11" s="1"/>
  <c r="L1400" i="11"/>
  <c r="G1400" i="11"/>
  <c r="AU1400" i="11" s="1"/>
  <c r="AV1400" i="11" s="1"/>
  <c r="N1400" i="11"/>
  <c r="E1400" i="11"/>
  <c r="BC1400" i="11" s="1"/>
  <c r="R1400" i="11"/>
  <c r="I1400" i="11"/>
  <c r="AY1399" i="11"/>
  <c r="BA1399" i="11" s="1"/>
  <c r="Y1399" i="11"/>
  <c r="T1399" i="11"/>
  <c r="W1399" i="11" s="1"/>
  <c r="U1400" i="11" s="1"/>
  <c r="P1399" i="11"/>
  <c r="S1399" i="11"/>
  <c r="AZ1399" i="11"/>
  <c r="D1399" i="11"/>
  <c r="BC1399" i="11"/>
  <c r="AW1399" i="11"/>
  <c r="AX1399" i="11" s="1"/>
  <c r="C1399" i="11"/>
  <c r="AE1399" i="11"/>
  <c r="M1399" i="11"/>
  <c r="K1399" i="11"/>
  <c r="AE1400" i="11" l="1"/>
  <c r="M1400" i="11"/>
  <c r="K1400" i="11"/>
  <c r="C1400" i="11"/>
  <c r="AW1400" i="11"/>
  <c r="AX1400" i="11" s="1"/>
  <c r="AZ1400" i="11"/>
  <c r="S1400" i="11"/>
  <c r="D1400" i="11"/>
  <c r="AY1400" i="11"/>
  <c r="BA1400" i="11" s="1"/>
  <c r="Y1400" i="11"/>
  <c r="T1400" i="11"/>
  <c r="W1400" i="11" s="1"/>
  <c r="U1401" i="11" s="1"/>
  <c r="P1400" i="11"/>
  <c r="R1401" i="11"/>
  <c r="N1401" i="11"/>
  <c r="L1401" i="11"/>
  <c r="I1401" i="11"/>
  <c r="G1401" i="11"/>
  <c r="AU1401" i="11" s="1"/>
  <c r="E1401" i="11"/>
  <c r="A1402" i="11"/>
  <c r="Q1401" i="11"/>
  <c r="H1401" i="11"/>
  <c r="AS1401" i="11" s="1"/>
  <c r="AR1401" i="11" s="1"/>
  <c r="B1401" i="11"/>
  <c r="BD1401" i="11" s="1"/>
  <c r="X1401" i="11"/>
  <c r="O1401" i="11"/>
  <c r="F1401" i="11"/>
  <c r="A1403" i="11" l="1"/>
  <c r="X1402" i="11"/>
  <c r="Q1402" i="11"/>
  <c r="O1402" i="11"/>
  <c r="H1402" i="11"/>
  <c r="AS1402" i="11" s="1"/>
  <c r="AR1402" i="11" s="1"/>
  <c r="F1402" i="11"/>
  <c r="B1402" i="11"/>
  <c r="BD1402" i="11" s="1"/>
  <c r="R1402" i="11"/>
  <c r="N1402" i="11"/>
  <c r="I1402" i="11"/>
  <c r="E1402" i="11"/>
  <c r="BC1402" i="11" s="1"/>
  <c r="G1402" i="11"/>
  <c r="AU1402" i="11" s="1"/>
  <c r="AV1402" i="11" s="1"/>
  <c r="L1402" i="11"/>
  <c r="AV1401" i="11"/>
  <c r="AY1401" i="11"/>
  <c r="BA1401" i="11" s="1"/>
  <c r="Y1401" i="11"/>
  <c r="T1401" i="11"/>
  <c r="W1401" i="11" s="1"/>
  <c r="U1402" i="11" s="1"/>
  <c r="P1401" i="11"/>
  <c r="AZ1401" i="11"/>
  <c r="D1401" i="11"/>
  <c r="S1401" i="11"/>
  <c r="BC1401" i="11"/>
  <c r="AW1401" i="11"/>
  <c r="AX1401" i="11" s="1"/>
  <c r="C1401" i="11"/>
  <c r="AE1401" i="11"/>
  <c r="M1401" i="11"/>
  <c r="K1401" i="11"/>
  <c r="AZ1402" i="11" l="1"/>
  <c r="S1402" i="11"/>
  <c r="D1402" i="11"/>
  <c r="AY1402" i="11"/>
  <c r="BA1402" i="11" s="1"/>
  <c r="Y1402" i="11"/>
  <c r="P1402" i="11"/>
  <c r="T1402" i="11"/>
  <c r="W1402" i="11" s="1"/>
  <c r="U1403" i="11" s="1"/>
  <c r="R1403" i="11"/>
  <c r="N1403" i="11"/>
  <c r="L1403" i="11"/>
  <c r="I1403" i="11"/>
  <c r="G1403" i="11"/>
  <c r="AU1403" i="11" s="1"/>
  <c r="E1403" i="11"/>
  <c r="X1403" i="11"/>
  <c r="O1403" i="11"/>
  <c r="F1403" i="11"/>
  <c r="B1403" i="11"/>
  <c r="BD1403" i="11" s="1"/>
  <c r="A1404" i="11"/>
  <c r="Q1403" i="11"/>
  <c r="H1403" i="11"/>
  <c r="AS1403" i="11" s="1"/>
  <c r="AR1403" i="11" s="1"/>
  <c r="AE1402" i="11"/>
  <c r="M1402" i="11"/>
  <c r="K1402" i="11"/>
  <c r="AW1402" i="11"/>
  <c r="AX1402" i="11" s="1"/>
  <c r="C1402" i="11"/>
  <c r="A1405" i="11" l="1"/>
  <c r="X1404" i="11"/>
  <c r="Q1404" i="11"/>
  <c r="O1404" i="11"/>
  <c r="H1404" i="11"/>
  <c r="AS1404" i="11" s="1"/>
  <c r="AR1404" i="11" s="1"/>
  <c r="F1404" i="11"/>
  <c r="B1404" i="11"/>
  <c r="BD1404" i="11" s="1"/>
  <c r="L1404" i="11"/>
  <c r="G1404" i="11"/>
  <c r="AU1404" i="11" s="1"/>
  <c r="AV1404" i="11" s="1"/>
  <c r="R1404" i="11"/>
  <c r="I1404" i="11"/>
  <c r="N1404" i="11"/>
  <c r="E1404" i="11"/>
  <c r="BC1404" i="11" s="1"/>
  <c r="AV1403" i="11"/>
  <c r="AY1403" i="11"/>
  <c r="BA1403" i="11" s="1"/>
  <c r="Y1403" i="11"/>
  <c r="T1403" i="11"/>
  <c r="W1403" i="11" s="1"/>
  <c r="U1404" i="11" s="1"/>
  <c r="P1403" i="11"/>
  <c r="S1403" i="11"/>
  <c r="D1403" i="11"/>
  <c r="AZ1403" i="11"/>
  <c r="BC1403" i="11"/>
  <c r="AW1403" i="11"/>
  <c r="AX1403" i="11" s="1"/>
  <c r="C1403" i="11"/>
  <c r="K1403" i="11"/>
  <c r="M1403" i="11"/>
  <c r="AE1403" i="11"/>
  <c r="AE1404" i="11" l="1"/>
  <c r="M1404" i="11"/>
  <c r="K1404" i="11"/>
  <c r="C1404" i="11"/>
  <c r="AW1404" i="11"/>
  <c r="AX1404" i="11" s="1"/>
  <c r="AZ1404" i="11"/>
  <c r="S1404" i="11"/>
  <c r="D1404" i="11"/>
  <c r="AY1404" i="11"/>
  <c r="BA1404" i="11" s="1"/>
  <c r="Y1404" i="11"/>
  <c r="T1404" i="11"/>
  <c r="W1404" i="11" s="1"/>
  <c r="U1405" i="11" s="1"/>
  <c r="P1404" i="11"/>
  <c r="R1405" i="11"/>
  <c r="N1405" i="11"/>
  <c r="L1405" i="11"/>
  <c r="I1405" i="11"/>
  <c r="G1405" i="11"/>
  <c r="AU1405" i="11" s="1"/>
  <c r="AV1405" i="11" s="1"/>
  <c r="E1405" i="11"/>
  <c r="A1406" i="11"/>
  <c r="Q1405" i="11"/>
  <c r="H1405" i="11"/>
  <c r="AS1405" i="11" s="1"/>
  <c r="AR1405" i="11" s="1"/>
  <c r="X1405" i="11"/>
  <c r="O1405" i="11"/>
  <c r="F1405" i="11"/>
  <c r="B1405" i="11"/>
  <c r="BD1405" i="11" s="1"/>
  <c r="A1407" i="11" l="1"/>
  <c r="X1406" i="11"/>
  <c r="Q1406" i="11"/>
  <c r="O1406" i="11"/>
  <c r="H1406" i="11"/>
  <c r="AS1406" i="11" s="1"/>
  <c r="AR1406" i="11" s="1"/>
  <c r="F1406" i="11"/>
  <c r="B1406" i="11"/>
  <c r="BD1406" i="11" s="1"/>
  <c r="R1406" i="11"/>
  <c r="N1406" i="11"/>
  <c r="I1406" i="11"/>
  <c r="E1406" i="11"/>
  <c r="BC1406" i="11" s="1"/>
  <c r="L1406" i="11"/>
  <c r="G1406" i="11"/>
  <c r="AU1406" i="11" s="1"/>
  <c r="AV1406" i="11" s="1"/>
  <c r="AY1405" i="11"/>
  <c r="BA1405" i="11" s="1"/>
  <c r="Y1405" i="11"/>
  <c r="T1405" i="11"/>
  <c r="W1405" i="11" s="1"/>
  <c r="U1406" i="11" s="1"/>
  <c r="P1405" i="11"/>
  <c r="AZ1405" i="11"/>
  <c r="D1405" i="11"/>
  <c r="S1405" i="11"/>
  <c r="BC1405" i="11"/>
  <c r="AW1405" i="11"/>
  <c r="AX1405" i="11" s="1"/>
  <c r="C1405" i="11"/>
  <c r="AE1405" i="11"/>
  <c r="M1405" i="11"/>
  <c r="K1405" i="11"/>
  <c r="AZ1406" i="11" l="1"/>
  <c r="S1406" i="11"/>
  <c r="D1406" i="11"/>
  <c r="T1406" i="11"/>
  <c r="W1406" i="11" s="1"/>
  <c r="U1407" i="11" s="1"/>
  <c r="AY1406" i="11"/>
  <c r="BA1406" i="11" s="1"/>
  <c r="Y1406" i="11"/>
  <c r="P1406" i="11"/>
  <c r="R1407" i="11"/>
  <c r="N1407" i="11"/>
  <c r="L1407" i="11"/>
  <c r="I1407" i="11"/>
  <c r="G1407" i="11"/>
  <c r="AU1407" i="11" s="1"/>
  <c r="E1407" i="11"/>
  <c r="X1407" i="11"/>
  <c r="O1407" i="11"/>
  <c r="F1407" i="11"/>
  <c r="B1407" i="11"/>
  <c r="BD1407" i="11" s="1"/>
  <c r="Q1407" i="11"/>
  <c r="H1407" i="11"/>
  <c r="AS1407" i="11" s="1"/>
  <c r="AR1407" i="11" s="1"/>
  <c r="A1408" i="11"/>
  <c r="AE1406" i="11"/>
  <c r="M1406" i="11"/>
  <c r="K1406" i="11"/>
  <c r="AW1406" i="11"/>
  <c r="AX1406" i="11" s="1"/>
  <c r="C1406" i="11"/>
  <c r="BC1407" i="11" l="1"/>
  <c r="C1407" i="11"/>
  <c r="K1407" i="11"/>
  <c r="AE1407" i="11"/>
  <c r="M1407" i="11"/>
  <c r="A1409" i="11"/>
  <c r="X1408" i="11"/>
  <c r="Q1408" i="11"/>
  <c r="O1408" i="11"/>
  <c r="H1408" i="11"/>
  <c r="AS1408" i="11" s="1"/>
  <c r="AR1408" i="11" s="1"/>
  <c r="F1408" i="11"/>
  <c r="B1408" i="11"/>
  <c r="BD1408" i="11" s="1"/>
  <c r="L1408" i="11"/>
  <c r="G1408" i="11"/>
  <c r="AU1408" i="11" s="1"/>
  <c r="AV1408" i="11" s="1"/>
  <c r="N1408" i="11"/>
  <c r="E1408" i="11"/>
  <c r="BC1408" i="11" s="1"/>
  <c r="R1408" i="11"/>
  <c r="I1408" i="11"/>
  <c r="Y1407" i="11"/>
  <c r="T1407" i="11"/>
  <c r="W1407" i="11" s="1"/>
  <c r="U1408" i="11" s="1"/>
  <c r="P1407" i="11"/>
  <c r="S1407" i="11"/>
  <c r="AZ1407" i="11"/>
  <c r="D1407" i="11"/>
  <c r="AV1407" i="11"/>
  <c r="AW1407" i="11" s="1"/>
  <c r="AX1407" i="11" s="1"/>
  <c r="AZ1408" i="11" l="1"/>
  <c r="S1408" i="11"/>
  <c r="D1408" i="11"/>
  <c r="AY1408" i="11"/>
  <c r="BA1408" i="11" s="1"/>
  <c r="Y1408" i="11"/>
  <c r="T1408" i="11"/>
  <c r="W1408" i="11" s="1"/>
  <c r="U1409" i="11" s="1"/>
  <c r="P1408" i="11"/>
  <c r="R1409" i="11"/>
  <c r="N1409" i="11"/>
  <c r="L1409" i="11"/>
  <c r="I1409" i="11"/>
  <c r="G1409" i="11"/>
  <c r="AU1409" i="11" s="1"/>
  <c r="E1409" i="11"/>
  <c r="A1410" i="11"/>
  <c r="Q1409" i="11"/>
  <c r="H1409" i="11"/>
  <c r="AS1409" i="11" s="1"/>
  <c r="AR1409" i="11" s="1"/>
  <c r="B1409" i="11"/>
  <c r="BD1409" i="11" s="1"/>
  <c r="X1409" i="11"/>
  <c r="O1409" i="11"/>
  <c r="F1409" i="11"/>
  <c r="AE1408" i="11"/>
  <c r="M1408" i="11"/>
  <c r="K1408" i="11"/>
  <c r="C1408" i="11"/>
  <c r="AW1408" i="11"/>
  <c r="AY1407" i="11"/>
  <c r="BA1407" i="11" s="1"/>
  <c r="A1411" i="11" l="1"/>
  <c r="X1410" i="11"/>
  <c r="Q1410" i="11"/>
  <c r="O1410" i="11"/>
  <c r="H1410" i="11"/>
  <c r="AS1410" i="11" s="1"/>
  <c r="AR1410" i="11" s="1"/>
  <c r="F1410" i="11"/>
  <c r="B1410" i="11"/>
  <c r="BD1410" i="11" s="1"/>
  <c r="R1410" i="11"/>
  <c r="N1410" i="11"/>
  <c r="I1410" i="11"/>
  <c r="E1410" i="11"/>
  <c r="BC1410" i="11" s="1"/>
  <c r="G1410" i="11"/>
  <c r="AU1410" i="11" s="1"/>
  <c r="AV1410" i="11" s="1"/>
  <c r="L1410" i="11"/>
  <c r="AV1409" i="11"/>
  <c r="AX1408" i="11"/>
  <c r="AY1409" i="11"/>
  <c r="BA1409" i="11" s="1"/>
  <c r="Y1409" i="11"/>
  <c r="T1409" i="11"/>
  <c r="W1409" i="11" s="1"/>
  <c r="U1410" i="11" s="1"/>
  <c r="P1409" i="11"/>
  <c r="AZ1409" i="11"/>
  <c r="D1409" i="11"/>
  <c r="S1409" i="11"/>
  <c r="BC1409" i="11"/>
  <c r="AW1409" i="11"/>
  <c r="C1409" i="11"/>
  <c r="AE1409" i="11"/>
  <c r="M1409" i="11"/>
  <c r="K1409" i="11"/>
  <c r="AZ1410" i="11" l="1"/>
  <c r="S1410" i="11"/>
  <c r="D1410" i="11"/>
  <c r="AY1410" i="11"/>
  <c r="BA1410" i="11" s="1"/>
  <c r="Y1410" i="11"/>
  <c r="P1410" i="11"/>
  <c r="T1410" i="11"/>
  <c r="W1410" i="11" s="1"/>
  <c r="U1411" i="11" s="1"/>
  <c r="R1411" i="11"/>
  <c r="N1411" i="11"/>
  <c r="L1411" i="11"/>
  <c r="I1411" i="11"/>
  <c r="G1411" i="11"/>
  <c r="AU1411" i="11" s="1"/>
  <c r="E1411" i="11"/>
  <c r="X1411" i="11"/>
  <c r="O1411" i="11"/>
  <c r="F1411" i="11"/>
  <c r="B1411" i="11"/>
  <c r="BD1411" i="11" s="1"/>
  <c r="A1412" i="11"/>
  <c r="Q1411" i="11"/>
  <c r="H1411" i="11"/>
  <c r="AS1411" i="11" s="1"/>
  <c r="AR1411" i="11" s="1"/>
  <c r="AX1409" i="11"/>
  <c r="AE1410" i="11"/>
  <c r="M1410" i="11"/>
  <c r="K1410" i="11"/>
  <c r="AW1410" i="11"/>
  <c r="C1410" i="11"/>
  <c r="AX1410" i="11" l="1"/>
  <c r="Y1411" i="11"/>
  <c r="T1411" i="11"/>
  <c r="W1411" i="11" s="1"/>
  <c r="U1412" i="11" s="1"/>
  <c r="P1411" i="11"/>
  <c r="S1411" i="11"/>
  <c r="D1411" i="11"/>
  <c r="AZ1411" i="11"/>
  <c r="BC1411" i="11"/>
  <c r="C1411" i="11"/>
  <c r="K1411" i="11"/>
  <c r="M1411" i="11"/>
  <c r="AE1411" i="11"/>
  <c r="A1413" i="11"/>
  <c r="X1412" i="11"/>
  <c r="Q1412" i="11"/>
  <c r="O1412" i="11"/>
  <c r="H1412" i="11"/>
  <c r="AS1412" i="11" s="1"/>
  <c r="AR1412" i="11" s="1"/>
  <c r="F1412" i="11"/>
  <c r="B1412" i="11"/>
  <c r="BD1412" i="11" s="1"/>
  <c r="L1412" i="11"/>
  <c r="G1412" i="11"/>
  <c r="AU1412" i="11" s="1"/>
  <c r="AV1412" i="11" s="1"/>
  <c r="R1412" i="11"/>
  <c r="I1412" i="11"/>
  <c r="N1412" i="11"/>
  <c r="E1412" i="11"/>
  <c r="BC1412" i="11" s="1"/>
  <c r="AV1411" i="11"/>
  <c r="AY1411" i="11" s="1"/>
  <c r="BA1411" i="11" s="1"/>
  <c r="AW1411" i="11" l="1"/>
  <c r="AX1411" i="11" s="1"/>
  <c r="AE1412" i="11"/>
  <c r="M1412" i="11"/>
  <c r="K1412" i="11"/>
  <c r="C1412" i="11"/>
  <c r="AW1412" i="11"/>
  <c r="AZ1412" i="11"/>
  <c r="S1412" i="11"/>
  <c r="D1412" i="11"/>
  <c r="AY1412" i="11"/>
  <c r="BA1412" i="11" s="1"/>
  <c r="Y1412" i="11"/>
  <c r="T1412" i="11"/>
  <c r="W1412" i="11" s="1"/>
  <c r="U1413" i="11" s="1"/>
  <c r="P1412" i="11"/>
  <c r="R1413" i="11"/>
  <c r="N1413" i="11"/>
  <c r="L1413" i="11"/>
  <c r="I1413" i="11"/>
  <c r="G1413" i="11"/>
  <c r="AU1413" i="11" s="1"/>
  <c r="E1413" i="11"/>
  <c r="A1414" i="11"/>
  <c r="Q1413" i="11"/>
  <c r="H1413" i="11"/>
  <c r="AS1413" i="11" s="1"/>
  <c r="AR1413" i="11" s="1"/>
  <c r="X1413" i="11"/>
  <c r="O1413" i="11"/>
  <c r="F1413" i="11"/>
  <c r="B1413" i="11"/>
  <c r="BD1413" i="11" s="1"/>
  <c r="Y1413" i="11" l="1"/>
  <c r="T1413" i="11"/>
  <c r="W1413" i="11" s="1"/>
  <c r="U1414" i="11" s="1"/>
  <c r="P1413" i="11"/>
  <c r="AZ1413" i="11"/>
  <c r="D1413" i="11"/>
  <c r="S1413" i="11"/>
  <c r="BC1413" i="11"/>
  <c r="C1413" i="11"/>
  <c r="AE1413" i="11"/>
  <c r="M1413" i="11"/>
  <c r="K1413" i="11"/>
  <c r="A1415" i="11"/>
  <c r="X1414" i="11"/>
  <c r="Q1414" i="11"/>
  <c r="O1414" i="11"/>
  <c r="H1414" i="11"/>
  <c r="AS1414" i="11" s="1"/>
  <c r="AR1414" i="11" s="1"/>
  <c r="F1414" i="11"/>
  <c r="B1414" i="11"/>
  <c r="BD1414" i="11" s="1"/>
  <c r="R1414" i="11"/>
  <c r="N1414" i="11"/>
  <c r="I1414" i="11"/>
  <c r="E1414" i="11"/>
  <c r="BC1414" i="11" s="1"/>
  <c r="L1414" i="11"/>
  <c r="G1414" i="11"/>
  <c r="AU1414" i="11" s="1"/>
  <c r="AV1414" i="11" s="1"/>
  <c r="AV1413" i="11"/>
  <c r="AY1413" i="11" s="1"/>
  <c r="BA1413" i="11" s="1"/>
  <c r="AX1412" i="11"/>
  <c r="AE1414" i="11" l="1"/>
  <c r="M1414" i="11"/>
  <c r="K1414" i="11"/>
  <c r="AW1414" i="11"/>
  <c r="C1414" i="11"/>
  <c r="AW1413" i="11"/>
  <c r="AX1413" i="11" s="1"/>
  <c r="AZ1414" i="11"/>
  <c r="S1414" i="11"/>
  <c r="D1414" i="11"/>
  <c r="T1414" i="11"/>
  <c r="W1414" i="11" s="1"/>
  <c r="U1415" i="11" s="1"/>
  <c r="AY1414" i="11"/>
  <c r="BA1414" i="11" s="1"/>
  <c r="Y1414" i="11"/>
  <c r="P1414" i="11"/>
  <c r="R1415" i="11"/>
  <c r="N1415" i="11"/>
  <c r="L1415" i="11"/>
  <c r="I1415" i="11"/>
  <c r="G1415" i="11"/>
  <c r="AU1415" i="11" s="1"/>
  <c r="E1415" i="11"/>
  <c r="X1415" i="11"/>
  <c r="O1415" i="11"/>
  <c r="F1415" i="11"/>
  <c r="B1415" i="11"/>
  <c r="BD1415" i="11" s="1"/>
  <c r="Q1415" i="11"/>
  <c r="H1415" i="11"/>
  <c r="AS1415" i="11" s="1"/>
  <c r="AR1415" i="11" s="1"/>
  <c r="A1416" i="11"/>
  <c r="A1417" i="11" l="1"/>
  <c r="X1416" i="11"/>
  <c r="Q1416" i="11"/>
  <c r="O1416" i="11"/>
  <c r="H1416" i="11"/>
  <c r="AS1416" i="11" s="1"/>
  <c r="AR1416" i="11" s="1"/>
  <c r="F1416" i="11"/>
  <c r="B1416" i="11"/>
  <c r="BD1416" i="11" s="1"/>
  <c r="L1416" i="11"/>
  <c r="G1416" i="11"/>
  <c r="AU1416" i="11" s="1"/>
  <c r="AV1416" i="11" s="1"/>
  <c r="N1416" i="11"/>
  <c r="E1416" i="11"/>
  <c r="BC1416" i="11" s="1"/>
  <c r="R1416" i="11"/>
  <c r="I1416" i="11"/>
  <c r="Y1415" i="11"/>
  <c r="T1415" i="11"/>
  <c r="W1415" i="11" s="1"/>
  <c r="U1416" i="11" s="1"/>
  <c r="P1415" i="11"/>
  <c r="S1415" i="11"/>
  <c r="AZ1415" i="11"/>
  <c r="D1415" i="11"/>
  <c r="AV1415" i="11"/>
  <c r="AY1415" i="11" s="1"/>
  <c r="BA1415" i="11" s="1"/>
  <c r="BC1415" i="11"/>
  <c r="AW1415" i="11"/>
  <c r="C1415" i="11"/>
  <c r="K1415" i="11"/>
  <c r="AE1415" i="11"/>
  <c r="M1415" i="11"/>
  <c r="AX1414" i="11"/>
  <c r="AX1415" i="11" l="1"/>
  <c r="AE1416" i="11"/>
  <c r="M1416" i="11"/>
  <c r="K1416" i="11"/>
  <c r="C1416" i="11"/>
  <c r="AW1416" i="11"/>
  <c r="AZ1416" i="11"/>
  <c r="S1416" i="11"/>
  <c r="D1416" i="11"/>
  <c r="AY1416" i="11"/>
  <c r="BA1416" i="11" s="1"/>
  <c r="Y1416" i="11"/>
  <c r="T1416" i="11"/>
  <c r="W1416" i="11" s="1"/>
  <c r="U1417" i="11" s="1"/>
  <c r="P1416" i="11"/>
  <c r="R1417" i="11"/>
  <c r="N1417" i="11"/>
  <c r="L1417" i="11"/>
  <c r="I1417" i="11"/>
  <c r="G1417" i="11"/>
  <c r="AU1417" i="11" s="1"/>
  <c r="E1417" i="11"/>
  <c r="A1418" i="11"/>
  <c r="Q1417" i="11"/>
  <c r="H1417" i="11"/>
  <c r="AS1417" i="11" s="1"/>
  <c r="AR1417" i="11" s="1"/>
  <c r="B1417" i="11"/>
  <c r="BD1417" i="11" s="1"/>
  <c r="X1417" i="11"/>
  <c r="O1417" i="11"/>
  <c r="F1417" i="11"/>
  <c r="Y1417" i="11" l="1"/>
  <c r="T1417" i="11"/>
  <c r="W1417" i="11" s="1"/>
  <c r="U1418" i="11" s="1"/>
  <c r="P1417" i="11"/>
  <c r="AZ1417" i="11"/>
  <c r="D1417" i="11"/>
  <c r="S1417" i="11"/>
  <c r="BC1417" i="11"/>
  <c r="C1417" i="11"/>
  <c r="AE1417" i="11"/>
  <c r="M1417" i="11"/>
  <c r="K1417" i="11"/>
  <c r="A1419" i="11"/>
  <c r="X1418" i="11"/>
  <c r="Q1418" i="11"/>
  <c r="O1418" i="11"/>
  <c r="H1418" i="11"/>
  <c r="AS1418" i="11" s="1"/>
  <c r="AR1418" i="11" s="1"/>
  <c r="F1418" i="11"/>
  <c r="B1418" i="11"/>
  <c r="BD1418" i="11" s="1"/>
  <c r="R1418" i="11"/>
  <c r="N1418" i="11"/>
  <c r="I1418" i="11"/>
  <c r="E1418" i="11"/>
  <c r="BC1418" i="11" s="1"/>
  <c r="G1418" i="11"/>
  <c r="AU1418" i="11" s="1"/>
  <c r="AV1418" i="11" s="1"/>
  <c r="L1418" i="11"/>
  <c r="AV1417" i="11"/>
  <c r="AY1417" i="11" s="1"/>
  <c r="BA1417" i="11" s="1"/>
  <c r="AX1416" i="11"/>
  <c r="AE1418" i="11" l="1"/>
  <c r="M1418" i="11"/>
  <c r="K1418" i="11"/>
  <c r="AW1418" i="11"/>
  <c r="C1418" i="11"/>
  <c r="AW1417" i="11"/>
  <c r="AX1417" i="11" s="1"/>
  <c r="AZ1418" i="11"/>
  <c r="S1418" i="11"/>
  <c r="D1418" i="11"/>
  <c r="AY1418" i="11"/>
  <c r="BA1418" i="11" s="1"/>
  <c r="Y1418" i="11"/>
  <c r="P1418" i="11"/>
  <c r="T1418" i="11"/>
  <c r="W1418" i="11" s="1"/>
  <c r="U1419" i="11" s="1"/>
  <c r="R1419" i="11"/>
  <c r="N1419" i="11"/>
  <c r="L1419" i="11"/>
  <c r="I1419" i="11"/>
  <c r="G1419" i="11"/>
  <c r="AU1419" i="11" s="1"/>
  <c r="E1419" i="11"/>
  <c r="X1419" i="11"/>
  <c r="O1419" i="11"/>
  <c r="F1419" i="11"/>
  <c r="B1419" i="11"/>
  <c r="BD1419" i="11" s="1"/>
  <c r="A1420" i="11"/>
  <c r="Q1419" i="11"/>
  <c r="H1419" i="11"/>
  <c r="AS1419" i="11" s="1"/>
  <c r="AR1419" i="11" s="1"/>
  <c r="Y1419" i="11" l="1"/>
  <c r="T1419" i="11"/>
  <c r="W1419" i="11" s="1"/>
  <c r="U1420" i="11" s="1"/>
  <c r="P1419" i="11"/>
  <c r="S1419" i="11"/>
  <c r="D1419" i="11"/>
  <c r="AZ1419" i="11"/>
  <c r="BC1419" i="11"/>
  <c r="C1419" i="11"/>
  <c r="K1419" i="11"/>
  <c r="M1419" i="11"/>
  <c r="AE1419" i="11"/>
  <c r="A1421" i="11"/>
  <c r="X1420" i="11"/>
  <c r="Q1420" i="11"/>
  <c r="O1420" i="11"/>
  <c r="H1420" i="11"/>
  <c r="AS1420" i="11" s="1"/>
  <c r="AR1420" i="11" s="1"/>
  <c r="F1420" i="11"/>
  <c r="B1420" i="11"/>
  <c r="BD1420" i="11" s="1"/>
  <c r="L1420" i="11"/>
  <c r="G1420" i="11"/>
  <c r="AU1420" i="11" s="1"/>
  <c r="AV1420" i="11" s="1"/>
  <c r="R1420" i="11"/>
  <c r="I1420" i="11"/>
  <c r="N1420" i="11"/>
  <c r="E1420" i="11"/>
  <c r="BC1420" i="11" s="1"/>
  <c r="AV1419" i="11"/>
  <c r="AY1419" i="11" s="1"/>
  <c r="BA1419" i="11" s="1"/>
  <c r="AX1418" i="11"/>
  <c r="AE1420" i="11" l="1"/>
  <c r="M1420" i="11"/>
  <c r="K1420" i="11"/>
  <c r="C1420" i="11"/>
  <c r="AW1420" i="11"/>
  <c r="AW1419" i="11"/>
  <c r="AX1419" i="11" s="1"/>
  <c r="AZ1420" i="11"/>
  <c r="S1420" i="11"/>
  <c r="D1420" i="11"/>
  <c r="AY1420" i="11"/>
  <c r="BA1420" i="11" s="1"/>
  <c r="Y1420" i="11"/>
  <c r="T1420" i="11"/>
  <c r="W1420" i="11" s="1"/>
  <c r="U1421" i="11" s="1"/>
  <c r="P1420" i="11"/>
  <c r="R1421" i="11"/>
  <c r="N1421" i="11"/>
  <c r="L1421" i="11"/>
  <c r="I1421" i="11"/>
  <c r="G1421" i="11"/>
  <c r="AU1421" i="11" s="1"/>
  <c r="AV1421" i="11" s="1"/>
  <c r="E1421" i="11"/>
  <c r="A1422" i="11"/>
  <c r="Q1421" i="11"/>
  <c r="H1421" i="11"/>
  <c r="AS1421" i="11" s="1"/>
  <c r="AR1421" i="11" s="1"/>
  <c r="X1421" i="11"/>
  <c r="O1421" i="11"/>
  <c r="F1421" i="11"/>
  <c r="B1421" i="11"/>
  <c r="BD1421" i="11" s="1"/>
  <c r="A1423" i="11" l="1"/>
  <c r="X1422" i="11"/>
  <c r="Q1422" i="11"/>
  <c r="O1422" i="11"/>
  <c r="H1422" i="11"/>
  <c r="AS1422" i="11" s="1"/>
  <c r="AR1422" i="11" s="1"/>
  <c r="F1422" i="11"/>
  <c r="B1422" i="11"/>
  <c r="BD1422" i="11" s="1"/>
  <c r="R1422" i="11"/>
  <c r="N1422" i="11"/>
  <c r="I1422" i="11"/>
  <c r="E1422" i="11"/>
  <c r="BC1422" i="11" s="1"/>
  <c r="L1422" i="11"/>
  <c r="G1422" i="11"/>
  <c r="AU1422" i="11" s="1"/>
  <c r="AV1422" i="11" s="1"/>
  <c r="AY1421" i="11"/>
  <c r="BA1421" i="11" s="1"/>
  <c r="Y1421" i="11"/>
  <c r="T1421" i="11"/>
  <c r="W1421" i="11" s="1"/>
  <c r="U1422" i="11" s="1"/>
  <c r="P1421" i="11"/>
  <c r="AZ1421" i="11"/>
  <c r="D1421" i="11"/>
  <c r="S1421" i="11"/>
  <c r="BC1421" i="11"/>
  <c r="AW1421" i="11"/>
  <c r="C1421" i="11"/>
  <c r="AE1421" i="11"/>
  <c r="M1421" i="11"/>
  <c r="K1421" i="11"/>
  <c r="AX1420" i="11"/>
  <c r="AX1421" i="11" l="1"/>
  <c r="AZ1422" i="11"/>
  <c r="S1422" i="11"/>
  <c r="D1422" i="11"/>
  <c r="T1422" i="11"/>
  <c r="W1422" i="11" s="1"/>
  <c r="U1423" i="11" s="1"/>
  <c r="AY1422" i="11"/>
  <c r="BA1422" i="11" s="1"/>
  <c r="Y1422" i="11"/>
  <c r="P1422" i="11"/>
  <c r="R1423" i="11"/>
  <c r="N1423" i="11"/>
  <c r="L1423" i="11"/>
  <c r="I1423" i="11"/>
  <c r="G1423" i="11"/>
  <c r="AU1423" i="11" s="1"/>
  <c r="E1423" i="11"/>
  <c r="X1423" i="11"/>
  <c r="O1423" i="11"/>
  <c r="F1423" i="11"/>
  <c r="B1423" i="11"/>
  <c r="BD1423" i="11" s="1"/>
  <c r="Q1423" i="11"/>
  <c r="H1423" i="11"/>
  <c r="AS1423" i="11" s="1"/>
  <c r="AR1423" i="11" s="1"/>
  <c r="A1424" i="11"/>
  <c r="AE1422" i="11"/>
  <c r="M1422" i="11"/>
  <c r="K1422" i="11"/>
  <c r="AW1422" i="11"/>
  <c r="AX1422" i="11" s="1"/>
  <c r="C1422" i="11"/>
  <c r="BC1423" i="11" l="1"/>
  <c r="C1423" i="11"/>
  <c r="K1423" i="11"/>
  <c r="AE1423" i="11"/>
  <c r="M1423" i="11"/>
  <c r="A1425" i="11"/>
  <c r="X1424" i="11"/>
  <c r="Q1424" i="11"/>
  <c r="O1424" i="11"/>
  <c r="H1424" i="11"/>
  <c r="AS1424" i="11" s="1"/>
  <c r="AR1424" i="11" s="1"/>
  <c r="F1424" i="11"/>
  <c r="B1424" i="11"/>
  <c r="BD1424" i="11" s="1"/>
  <c r="L1424" i="11"/>
  <c r="G1424" i="11"/>
  <c r="AU1424" i="11" s="1"/>
  <c r="AV1424" i="11" s="1"/>
  <c r="N1424" i="11"/>
  <c r="E1424" i="11"/>
  <c r="BC1424" i="11" s="1"/>
  <c r="R1424" i="11"/>
  <c r="I1424" i="11"/>
  <c r="Y1423" i="11"/>
  <c r="T1423" i="11"/>
  <c r="W1423" i="11" s="1"/>
  <c r="U1424" i="11" s="1"/>
  <c r="P1423" i="11"/>
  <c r="S1423" i="11"/>
  <c r="AZ1423" i="11"/>
  <c r="D1423" i="11"/>
  <c r="AV1423" i="11"/>
  <c r="AW1423" i="11" s="1"/>
  <c r="AX1423" i="11" s="1"/>
  <c r="AE1424" i="11" l="1"/>
  <c r="M1424" i="11"/>
  <c r="K1424" i="11"/>
  <c r="C1424" i="11"/>
  <c r="AW1424" i="11"/>
  <c r="AZ1424" i="11"/>
  <c r="S1424" i="11"/>
  <c r="D1424" i="11"/>
  <c r="AY1424" i="11"/>
  <c r="BA1424" i="11" s="1"/>
  <c r="Y1424" i="11"/>
  <c r="T1424" i="11"/>
  <c r="W1424" i="11" s="1"/>
  <c r="U1425" i="11" s="1"/>
  <c r="P1424" i="11"/>
  <c r="R1425" i="11"/>
  <c r="N1425" i="11"/>
  <c r="L1425" i="11"/>
  <c r="I1425" i="11"/>
  <c r="G1425" i="11"/>
  <c r="AU1425" i="11" s="1"/>
  <c r="E1425" i="11"/>
  <c r="A1426" i="11"/>
  <c r="Q1425" i="11"/>
  <c r="H1425" i="11"/>
  <c r="AS1425" i="11" s="1"/>
  <c r="AR1425" i="11" s="1"/>
  <c r="B1425" i="11"/>
  <c r="BD1425" i="11" s="1"/>
  <c r="X1425" i="11"/>
  <c r="O1425" i="11"/>
  <c r="F1425" i="11"/>
  <c r="AY1423" i="11"/>
  <c r="BA1423" i="11" s="1"/>
  <c r="AX1424" i="11" l="1"/>
  <c r="A1427" i="11"/>
  <c r="X1426" i="11"/>
  <c r="Q1426" i="11"/>
  <c r="O1426" i="11"/>
  <c r="H1426" i="11"/>
  <c r="AS1426" i="11" s="1"/>
  <c r="AR1426" i="11" s="1"/>
  <c r="F1426" i="11"/>
  <c r="B1426" i="11"/>
  <c r="BD1426" i="11" s="1"/>
  <c r="R1426" i="11"/>
  <c r="N1426" i="11"/>
  <c r="I1426" i="11"/>
  <c r="E1426" i="11"/>
  <c r="BC1426" i="11" s="1"/>
  <c r="G1426" i="11"/>
  <c r="AU1426" i="11" s="1"/>
  <c r="AV1426" i="11" s="1"/>
  <c r="L1426" i="11"/>
  <c r="AV1425" i="11"/>
  <c r="AY1425" i="11" s="1"/>
  <c r="BA1425" i="11" s="1"/>
  <c r="Y1425" i="11"/>
  <c r="T1425" i="11"/>
  <c r="W1425" i="11" s="1"/>
  <c r="U1426" i="11" s="1"/>
  <c r="P1425" i="11"/>
  <c r="AZ1425" i="11"/>
  <c r="D1425" i="11"/>
  <c r="S1425" i="11"/>
  <c r="BC1425" i="11"/>
  <c r="C1425" i="11"/>
  <c r="AE1425" i="11"/>
  <c r="M1425" i="11"/>
  <c r="K1425" i="11"/>
  <c r="AE1426" i="11" l="1"/>
  <c r="M1426" i="11"/>
  <c r="K1426" i="11"/>
  <c r="AW1426" i="11"/>
  <c r="C1426" i="11"/>
  <c r="AW1425" i="11"/>
  <c r="AX1425" i="11" s="1"/>
  <c r="AZ1426" i="11"/>
  <c r="S1426" i="11"/>
  <c r="D1426" i="11"/>
  <c r="AY1426" i="11"/>
  <c r="BA1426" i="11" s="1"/>
  <c r="Y1426" i="11"/>
  <c r="P1426" i="11"/>
  <c r="T1426" i="11"/>
  <c r="W1426" i="11" s="1"/>
  <c r="U1427" i="11" s="1"/>
  <c r="R1427" i="11"/>
  <c r="N1427" i="11"/>
  <c r="L1427" i="11"/>
  <c r="I1427" i="11"/>
  <c r="G1427" i="11"/>
  <c r="AU1427" i="11" s="1"/>
  <c r="E1427" i="11"/>
  <c r="X1427" i="11"/>
  <c r="O1427" i="11"/>
  <c r="F1427" i="11"/>
  <c r="B1427" i="11"/>
  <c r="BD1427" i="11" s="1"/>
  <c r="A1428" i="11"/>
  <c r="Q1427" i="11"/>
  <c r="H1427" i="11"/>
  <c r="AS1427" i="11" s="1"/>
  <c r="AR1427" i="11" s="1"/>
  <c r="Y1427" i="11" l="1"/>
  <c r="T1427" i="11"/>
  <c r="W1427" i="11" s="1"/>
  <c r="U1428" i="11" s="1"/>
  <c r="P1427" i="11"/>
  <c r="S1427" i="11"/>
  <c r="D1427" i="11"/>
  <c r="AZ1427" i="11"/>
  <c r="BC1427" i="11"/>
  <c r="C1427" i="11"/>
  <c r="K1427" i="11"/>
  <c r="M1427" i="11"/>
  <c r="AE1427" i="11"/>
  <c r="A1429" i="11"/>
  <c r="X1428" i="11"/>
  <c r="Q1428" i="11"/>
  <c r="O1428" i="11"/>
  <c r="H1428" i="11"/>
  <c r="AS1428" i="11" s="1"/>
  <c r="AR1428" i="11" s="1"/>
  <c r="F1428" i="11"/>
  <c r="B1428" i="11"/>
  <c r="BD1428" i="11" s="1"/>
  <c r="L1428" i="11"/>
  <c r="G1428" i="11"/>
  <c r="AU1428" i="11" s="1"/>
  <c r="AV1428" i="11" s="1"/>
  <c r="R1428" i="11"/>
  <c r="I1428" i="11"/>
  <c r="N1428" i="11"/>
  <c r="E1428" i="11"/>
  <c r="BC1428" i="11" s="1"/>
  <c r="AV1427" i="11"/>
  <c r="AY1427" i="11" s="1"/>
  <c r="BA1427" i="11" s="1"/>
  <c r="AX1426" i="11"/>
  <c r="AE1428" i="11" l="1"/>
  <c r="M1428" i="11"/>
  <c r="K1428" i="11"/>
  <c r="C1428" i="11"/>
  <c r="AW1428" i="11"/>
  <c r="AW1427" i="11"/>
  <c r="AX1427" i="11" s="1"/>
  <c r="AZ1428" i="11"/>
  <c r="S1428" i="11"/>
  <c r="D1428" i="11"/>
  <c r="AY1428" i="11"/>
  <c r="BA1428" i="11" s="1"/>
  <c r="Y1428" i="11"/>
  <c r="T1428" i="11"/>
  <c r="W1428" i="11" s="1"/>
  <c r="U1429" i="11" s="1"/>
  <c r="P1428" i="11"/>
  <c r="R1429" i="11"/>
  <c r="N1429" i="11"/>
  <c r="L1429" i="11"/>
  <c r="I1429" i="11"/>
  <c r="G1429" i="11"/>
  <c r="AU1429" i="11" s="1"/>
  <c r="AV1429" i="11" s="1"/>
  <c r="E1429" i="11"/>
  <c r="A1430" i="11"/>
  <c r="Q1429" i="11"/>
  <c r="H1429" i="11"/>
  <c r="AS1429" i="11" s="1"/>
  <c r="AR1429" i="11" s="1"/>
  <c r="X1429" i="11"/>
  <c r="O1429" i="11"/>
  <c r="F1429" i="11"/>
  <c r="B1429" i="11"/>
  <c r="BD1429" i="11" s="1"/>
  <c r="A1431" i="11" l="1"/>
  <c r="X1430" i="11"/>
  <c r="Q1430" i="11"/>
  <c r="O1430" i="11"/>
  <c r="H1430" i="11"/>
  <c r="AS1430" i="11" s="1"/>
  <c r="AR1430" i="11" s="1"/>
  <c r="F1430" i="11"/>
  <c r="B1430" i="11"/>
  <c r="BD1430" i="11" s="1"/>
  <c r="R1430" i="11"/>
  <c r="N1430" i="11"/>
  <c r="I1430" i="11"/>
  <c r="E1430" i="11"/>
  <c r="BC1430" i="11" s="1"/>
  <c r="L1430" i="11"/>
  <c r="G1430" i="11"/>
  <c r="AU1430" i="11" s="1"/>
  <c r="AV1430" i="11" s="1"/>
  <c r="AY1429" i="11"/>
  <c r="BA1429" i="11" s="1"/>
  <c r="Y1429" i="11"/>
  <c r="T1429" i="11"/>
  <c r="W1429" i="11" s="1"/>
  <c r="U1430" i="11" s="1"/>
  <c r="P1429" i="11"/>
  <c r="AZ1429" i="11"/>
  <c r="D1429" i="11"/>
  <c r="S1429" i="11"/>
  <c r="BC1429" i="11"/>
  <c r="AW1429" i="11"/>
  <c r="C1429" i="11"/>
  <c r="AE1429" i="11"/>
  <c r="M1429" i="11"/>
  <c r="K1429" i="11"/>
  <c r="AX1428" i="11"/>
  <c r="AZ1430" i="11" l="1"/>
  <c r="S1430" i="11"/>
  <c r="D1430" i="11"/>
  <c r="T1430" i="11"/>
  <c r="W1430" i="11" s="1"/>
  <c r="U1431" i="11" s="1"/>
  <c r="AY1430" i="11"/>
  <c r="BA1430" i="11" s="1"/>
  <c r="Y1430" i="11"/>
  <c r="P1430" i="11"/>
  <c r="R1431" i="11"/>
  <c r="N1431" i="11"/>
  <c r="L1431" i="11"/>
  <c r="I1431" i="11"/>
  <c r="G1431" i="11"/>
  <c r="AU1431" i="11" s="1"/>
  <c r="E1431" i="11"/>
  <c r="X1431" i="11"/>
  <c r="O1431" i="11"/>
  <c r="F1431" i="11"/>
  <c r="B1431" i="11"/>
  <c r="BD1431" i="11" s="1"/>
  <c r="Q1431" i="11"/>
  <c r="H1431" i="11"/>
  <c r="AS1431" i="11" s="1"/>
  <c r="AR1431" i="11" s="1"/>
  <c r="A1432" i="11"/>
  <c r="AX1429" i="11"/>
  <c r="AE1430" i="11"/>
  <c r="M1430" i="11"/>
  <c r="K1430" i="11"/>
  <c r="AW1430" i="11"/>
  <c r="C1430" i="11"/>
  <c r="AX1430" i="11" l="1"/>
  <c r="BC1431" i="11"/>
  <c r="AW1431" i="11"/>
  <c r="C1431" i="11"/>
  <c r="K1431" i="11"/>
  <c r="AE1431" i="11"/>
  <c r="M1431" i="11"/>
  <c r="A1433" i="11"/>
  <c r="X1432" i="11"/>
  <c r="Q1432" i="11"/>
  <c r="O1432" i="11"/>
  <c r="H1432" i="11"/>
  <c r="AS1432" i="11" s="1"/>
  <c r="AR1432" i="11" s="1"/>
  <c r="F1432" i="11"/>
  <c r="B1432" i="11"/>
  <c r="BD1432" i="11" s="1"/>
  <c r="L1432" i="11"/>
  <c r="G1432" i="11"/>
  <c r="AU1432" i="11" s="1"/>
  <c r="N1432" i="11"/>
  <c r="E1432" i="11"/>
  <c r="BC1432" i="11" s="1"/>
  <c r="R1432" i="11"/>
  <c r="I1432" i="11"/>
  <c r="AY1431" i="11"/>
  <c r="BA1431" i="11" s="1"/>
  <c r="Y1431" i="11"/>
  <c r="T1431" i="11"/>
  <c r="W1431" i="11" s="1"/>
  <c r="U1432" i="11" s="1"/>
  <c r="P1431" i="11"/>
  <c r="S1431" i="11"/>
  <c r="AZ1431" i="11"/>
  <c r="D1431" i="11"/>
  <c r="AV1431" i="11"/>
  <c r="AX1431" i="11" l="1"/>
  <c r="AE1432" i="11"/>
  <c r="M1432" i="11"/>
  <c r="K1432" i="11"/>
  <c r="C1432" i="11"/>
  <c r="AV1432" i="11"/>
  <c r="AW1432" i="11" s="1"/>
  <c r="AZ1432" i="11"/>
  <c r="S1432" i="11"/>
  <c r="D1432" i="11"/>
  <c r="AY1432" i="11"/>
  <c r="BA1432" i="11" s="1"/>
  <c r="Y1432" i="11"/>
  <c r="T1432" i="11"/>
  <c r="W1432" i="11" s="1"/>
  <c r="U1433" i="11" s="1"/>
  <c r="P1432" i="11"/>
  <c r="R1433" i="11"/>
  <c r="N1433" i="11"/>
  <c r="L1433" i="11"/>
  <c r="I1433" i="11"/>
  <c r="G1433" i="11"/>
  <c r="AU1433" i="11" s="1"/>
  <c r="E1433" i="11"/>
  <c r="A1434" i="11"/>
  <c r="Q1433" i="11"/>
  <c r="H1433" i="11"/>
  <c r="AS1433" i="11" s="1"/>
  <c r="AR1433" i="11" s="1"/>
  <c r="B1433" i="11"/>
  <c r="BD1433" i="11" s="1"/>
  <c r="X1433" i="11"/>
  <c r="O1433" i="11"/>
  <c r="F1433" i="11"/>
  <c r="AX1432" i="11" l="1"/>
  <c r="A1435" i="11"/>
  <c r="X1434" i="11"/>
  <c r="Q1434" i="11"/>
  <c r="O1434" i="11"/>
  <c r="H1434" i="11"/>
  <c r="AS1434" i="11" s="1"/>
  <c r="AR1434" i="11" s="1"/>
  <c r="F1434" i="11"/>
  <c r="B1434" i="11"/>
  <c r="BD1434" i="11" s="1"/>
  <c r="R1434" i="11"/>
  <c r="N1434" i="11"/>
  <c r="I1434" i="11"/>
  <c r="E1434" i="11"/>
  <c r="BC1434" i="11" s="1"/>
  <c r="G1434" i="11"/>
  <c r="AU1434" i="11" s="1"/>
  <c r="AV1434" i="11" s="1"/>
  <c r="L1434" i="11"/>
  <c r="AV1433" i="11"/>
  <c r="AY1433" i="11" s="1"/>
  <c r="BA1433" i="11" s="1"/>
  <c r="Y1433" i="11"/>
  <c r="T1433" i="11"/>
  <c r="W1433" i="11" s="1"/>
  <c r="U1434" i="11" s="1"/>
  <c r="P1433" i="11"/>
  <c r="AZ1433" i="11"/>
  <c r="D1433" i="11"/>
  <c r="S1433" i="11"/>
  <c r="BC1433" i="11"/>
  <c r="AW1433" i="11"/>
  <c r="AX1433" i="11" s="1"/>
  <c r="C1433" i="11"/>
  <c r="AE1433" i="11"/>
  <c r="M1433" i="11"/>
  <c r="K1433" i="11"/>
  <c r="AZ1434" i="11" l="1"/>
  <c r="S1434" i="11"/>
  <c r="D1434" i="11"/>
  <c r="AY1434" i="11"/>
  <c r="BA1434" i="11" s="1"/>
  <c r="Y1434" i="11"/>
  <c r="P1434" i="11"/>
  <c r="T1434" i="11"/>
  <c r="W1434" i="11" s="1"/>
  <c r="U1435" i="11" s="1"/>
  <c r="R1435" i="11"/>
  <c r="N1435" i="11"/>
  <c r="L1435" i="11"/>
  <c r="I1435" i="11"/>
  <c r="G1435" i="11"/>
  <c r="AU1435" i="11" s="1"/>
  <c r="E1435" i="11"/>
  <c r="X1435" i="11"/>
  <c r="O1435" i="11"/>
  <c r="F1435" i="11"/>
  <c r="B1435" i="11"/>
  <c r="BD1435" i="11" s="1"/>
  <c r="A1436" i="11"/>
  <c r="Q1435" i="11"/>
  <c r="H1435" i="11"/>
  <c r="AS1435" i="11" s="1"/>
  <c r="AR1435" i="11" s="1"/>
  <c r="AE1434" i="11"/>
  <c r="M1434" i="11"/>
  <c r="K1434" i="11"/>
  <c r="AW1434" i="11"/>
  <c r="AX1434" i="11" s="1"/>
  <c r="C1434" i="11"/>
  <c r="A1437" i="11" l="1"/>
  <c r="X1436" i="11"/>
  <c r="Q1436" i="11"/>
  <c r="O1436" i="11"/>
  <c r="H1436" i="11"/>
  <c r="AS1436" i="11" s="1"/>
  <c r="AR1436" i="11" s="1"/>
  <c r="F1436" i="11"/>
  <c r="B1436" i="11"/>
  <c r="BD1436" i="11" s="1"/>
  <c r="L1436" i="11"/>
  <c r="G1436" i="11"/>
  <c r="AU1436" i="11" s="1"/>
  <c r="AV1436" i="11" s="1"/>
  <c r="R1436" i="11"/>
  <c r="I1436" i="11"/>
  <c r="N1436" i="11"/>
  <c r="E1436" i="11"/>
  <c r="BC1436" i="11" s="1"/>
  <c r="AV1435" i="11"/>
  <c r="AY1435" i="11"/>
  <c r="BA1435" i="11" s="1"/>
  <c r="Y1435" i="11"/>
  <c r="T1435" i="11"/>
  <c r="W1435" i="11" s="1"/>
  <c r="U1436" i="11" s="1"/>
  <c r="P1435" i="11"/>
  <c r="S1435" i="11"/>
  <c r="D1435" i="11"/>
  <c r="AZ1435" i="11"/>
  <c r="BC1435" i="11"/>
  <c r="AW1435" i="11"/>
  <c r="AX1435" i="11" s="1"/>
  <c r="C1435" i="11"/>
  <c r="K1435" i="11"/>
  <c r="M1435" i="11"/>
  <c r="AE1435" i="11"/>
  <c r="AE1436" i="11" l="1"/>
  <c r="M1436" i="11"/>
  <c r="K1436" i="11"/>
  <c r="C1436" i="11"/>
  <c r="AW1436" i="11"/>
  <c r="AX1436" i="11" s="1"/>
  <c r="AZ1436" i="11"/>
  <c r="S1436" i="11"/>
  <c r="D1436" i="11"/>
  <c r="AY1436" i="11"/>
  <c r="BA1436" i="11" s="1"/>
  <c r="Y1436" i="11"/>
  <c r="T1436" i="11"/>
  <c r="W1436" i="11" s="1"/>
  <c r="U1437" i="11" s="1"/>
  <c r="P1436" i="11"/>
  <c r="R1437" i="11"/>
  <c r="N1437" i="11"/>
  <c r="L1437" i="11"/>
  <c r="I1437" i="11"/>
  <c r="G1437" i="11"/>
  <c r="AU1437" i="11" s="1"/>
  <c r="AV1437" i="11" s="1"/>
  <c r="E1437" i="11"/>
  <c r="A1438" i="11"/>
  <c r="Q1437" i="11"/>
  <c r="H1437" i="11"/>
  <c r="AS1437" i="11" s="1"/>
  <c r="AR1437" i="11" s="1"/>
  <c r="X1437" i="11"/>
  <c r="O1437" i="11"/>
  <c r="F1437" i="11"/>
  <c r="B1437" i="11"/>
  <c r="BD1437" i="11" s="1"/>
  <c r="A1439" i="11" l="1"/>
  <c r="X1438" i="11"/>
  <c r="Q1438" i="11"/>
  <c r="O1438" i="11"/>
  <c r="H1438" i="11"/>
  <c r="AS1438" i="11" s="1"/>
  <c r="AR1438" i="11" s="1"/>
  <c r="F1438" i="11"/>
  <c r="B1438" i="11"/>
  <c r="BD1438" i="11" s="1"/>
  <c r="R1438" i="11"/>
  <c r="N1438" i="11"/>
  <c r="I1438" i="11"/>
  <c r="E1438" i="11"/>
  <c r="BC1438" i="11" s="1"/>
  <c r="L1438" i="11"/>
  <c r="G1438" i="11"/>
  <c r="AU1438" i="11" s="1"/>
  <c r="AV1438" i="11" s="1"/>
  <c r="AY1437" i="11"/>
  <c r="BA1437" i="11" s="1"/>
  <c r="Y1437" i="11"/>
  <c r="T1437" i="11"/>
  <c r="W1437" i="11" s="1"/>
  <c r="U1438" i="11" s="1"/>
  <c r="P1437" i="11"/>
  <c r="AZ1437" i="11"/>
  <c r="D1437" i="11"/>
  <c r="S1437" i="11"/>
  <c r="BC1437" i="11"/>
  <c r="AW1437" i="11"/>
  <c r="AX1437" i="11" s="1"/>
  <c r="C1437" i="11"/>
  <c r="AE1437" i="11"/>
  <c r="M1437" i="11"/>
  <c r="K1437" i="11"/>
  <c r="AZ1438" i="11" l="1"/>
  <c r="S1438" i="11"/>
  <c r="D1438" i="11"/>
  <c r="T1438" i="11"/>
  <c r="W1438" i="11" s="1"/>
  <c r="U1439" i="11" s="1"/>
  <c r="AY1438" i="11"/>
  <c r="BA1438" i="11" s="1"/>
  <c r="Y1438" i="11"/>
  <c r="P1438" i="11"/>
  <c r="R1439" i="11"/>
  <c r="N1439" i="11"/>
  <c r="L1439" i="11"/>
  <c r="I1439" i="11"/>
  <c r="G1439" i="11"/>
  <c r="AU1439" i="11" s="1"/>
  <c r="E1439" i="11"/>
  <c r="X1439" i="11"/>
  <c r="O1439" i="11"/>
  <c r="F1439" i="11"/>
  <c r="B1439" i="11"/>
  <c r="BD1439" i="11" s="1"/>
  <c r="Q1439" i="11"/>
  <c r="H1439" i="11"/>
  <c r="AS1439" i="11" s="1"/>
  <c r="AR1439" i="11" s="1"/>
  <c r="A1440" i="11"/>
  <c r="AE1438" i="11"/>
  <c r="M1438" i="11"/>
  <c r="K1438" i="11"/>
  <c r="AW1438" i="11"/>
  <c r="AX1438" i="11" s="1"/>
  <c r="C1438" i="11"/>
  <c r="BC1439" i="11" l="1"/>
  <c r="C1439" i="11"/>
  <c r="K1439" i="11"/>
  <c r="AE1439" i="11"/>
  <c r="M1439" i="11"/>
  <c r="A1441" i="11"/>
  <c r="X1440" i="11"/>
  <c r="Q1440" i="11"/>
  <c r="O1440" i="11"/>
  <c r="H1440" i="11"/>
  <c r="AS1440" i="11" s="1"/>
  <c r="AR1440" i="11" s="1"/>
  <c r="F1440" i="11"/>
  <c r="B1440" i="11"/>
  <c r="BD1440" i="11" s="1"/>
  <c r="L1440" i="11"/>
  <c r="G1440" i="11"/>
  <c r="AU1440" i="11" s="1"/>
  <c r="AV1440" i="11" s="1"/>
  <c r="N1440" i="11"/>
  <c r="E1440" i="11"/>
  <c r="BC1440" i="11" s="1"/>
  <c r="R1440" i="11"/>
  <c r="I1440" i="11"/>
  <c r="Y1439" i="11"/>
  <c r="T1439" i="11"/>
  <c r="W1439" i="11" s="1"/>
  <c r="U1440" i="11" s="1"/>
  <c r="P1439" i="11"/>
  <c r="S1439" i="11"/>
  <c r="AZ1439" i="11"/>
  <c r="D1439" i="11"/>
  <c r="AV1439" i="11"/>
  <c r="AW1439" i="11" s="1"/>
  <c r="AX1439" i="11" s="1"/>
  <c r="AZ1440" i="11" l="1"/>
  <c r="S1440" i="11"/>
  <c r="D1440" i="11"/>
  <c r="AY1440" i="11"/>
  <c r="BA1440" i="11" s="1"/>
  <c r="Y1440" i="11"/>
  <c r="T1440" i="11"/>
  <c r="W1440" i="11" s="1"/>
  <c r="U1441" i="11" s="1"/>
  <c r="P1440" i="11"/>
  <c r="R1441" i="11"/>
  <c r="N1441" i="11"/>
  <c r="L1441" i="11"/>
  <c r="I1441" i="11"/>
  <c r="G1441" i="11"/>
  <c r="AU1441" i="11" s="1"/>
  <c r="E1441" i="11"/>
  <c r="A1442" i="11"/>
  <c r="Q1441" i="11"/>
  <c r="H1441" i="11"/>
  <c r="AS1441" i="11" s="1"/>
  <c r="AR1441" i="11" s="1"/>
  <c r="B1441" i="11"/>
  <c r="BD1441" i="11" s="1"/>
  <c r="X1441" i="11"/>
  <c r="O1441" i="11"/>
  <c r="F1441" i="11"/>
  <c r="AE1440" i="11"/>
  <c r="M1440" i="11"/>
  <c r="K1440" i="11"/>
  <c r="C1440" i="11"/>
  <c r="AW1440" i="11"/>
  <c r="AY1439" i="11"/>
  <c r="BA1439" i="11" s="1"/>
  <c r="A1443" i="11" l="1"/>
  <c r="X1442" i="11"/>
  <c r="Q1442" i="11"/>
  <c r="O1442" i="11"/>
  <c r="H1442" i="11"/>
  <c r="AS1442" i="11" s="1"/>
  <c r="AR1442" i="11" s="1"/>
  <c r="F1442" i="11"/>
  <c r="B1442" i="11"/>
  <c r="BD1442" i="11" s="1"/>
  <c r="R1442" i="11"/>
  <c r="N1442" i="11"/>
  <c r="I1442" i="11"/>
  <c r="E1442" i="11"/>
  <c r="BC1442" i="11" s="1"/>
  <c r="G1442" i="11"/>
  <c r="AU1442" i="11" s="1"/>
  <c r="AV1442" i="11" s="1"/>
  <c r="L1442" i="11"/>
  <c r="AV1441" i="11"/>
  <c r="AX1440" i="11"/>
  <c r="AY1441" i="11"/>
  <c r="BA1441" i="11" s="1"/>
  <c r="Y1441" i="11"/>
  <c r="T1441" i="11"/>
  <c r="W1441" i="11" s="1"/>
  <c r="U1442" i="11" s="1"/>
  <c r="P1441" i="11"/>
  <c r="AZ1441" i="11"/>
  <c r="D1441" i="11"/>
  <c r="S1441" i="11"/>
  <c r="BC1441" i="11"/>
  <c r="AW1441" i="11"/>
  <c r="C1441" i="11"/>
  <c r="AE1441" i="11"/>
  <c r="M1441" i="11"/>
  <c r="K1441" i="11"/>
  <c r="AZ1442" i="11" l="1"/>
  <c r="S1442" i="11"/>
  <c r="D1442" i="11"/>
  <c r="AY1442" i="11"/>
  <c r="BA1442" i="11" s="1"/>
  <c r="Y1442" i="11"/>
  <c r="P1442" i="11"/>
  <c r="T1442" i="11"/>
  <c r="W1442" i="11" s="1"/>
  <c r="U1443" i="11" s="1"/>
  <c r="R1443" i="11"/>
  <c r="N1443" i="11"/>
  <c r="L1443" i="11"/>
  <c r="I1443" i="11"/>
  <c r="G1443" i="11"/>
  <c r="AU1443" i="11" s="1"/>
  <c r="E1443" i="11"/>
  <c r="X1443" i="11"/>
  <c r="O1443" i="11"/>
  <c r="F1443" i="11"/>
  <c r="B1443" i="11"/>
  <c r="BD1443" i="11" s="1"/>
  <c r="A1444" i="11"/>
  <c r="Q1443" i="11"/>
  <c r="H1443" i="11"/>
  <c r="AS1443" i="11" s="1"/>
  <c r="AR1443" i="11" s="1"/>
  <c r="AX1441" i="11"/>
  <c r="AE1442" i="11"/>
  <c r="M1442" i="11"/>
  <c r="K1442" i="11"/>
  <c r="AW1442" i="11"/>
  <c r="C1442" i="11"/>
  <c r="AX1442" i="11" l="1"/>
  <c r="Y1443" i="11"/>
  <c r="T1443" i="11"/>
  <c r="W1443" i="11" s="1"/>
  <c r="U1444" i="11" s="1"/>
  <c r="P1443" i="11"/>
  <c r="S1443" i="11"/>
  <c r="D1443" i="11"/>
  <c r="AZ1443" i="11"/>
  <c r="BC1443" i="11"/>
  <c r="C1443" i="11"/>
  <c r="K1443" i="11"/>
  <c r="M1443" i="11"/>
  <c r="AE1443" i="11"/>
  <c r="A1445" i="11"/>
  <c r="X1444" i="11"/>
  <c r="Q1444" i="11"/>
  <c r="O1444" i="11"/>
  <c r="H1444" i="11"/>
  <c r="AS1444" i="11" s="1"/>
  <c r="AR1444" i="11" s="1"/>
  <c r="F1444" i="11"/>
  <c r="B1444" i="11"/>
  <c r="BD1444" i="11" s="1"/>
  <c r="L1444" i="11"/>
  <c r="G1444" i="11"/>
  <c r="AU1444" i="11" s="1"/>
  <c r="AV1444" i="11" s="1"/>
  <c r="R1444" i="11"/>
  <c r="I1444" i="11"/>
  <c r="N1444" i="11"/>
  <c r="E1444" i="11"/>
  <c r="BC1444" i="11" s="1"/>
  <c r="AV1443" i="11"/>
  <c r="AY1443" i="11" s="1"/>
  <c r="BA1443" i="11" s="1"/>
  <c r="AE1444" i="11" l="1"/>
  <c r="M1444" i="11"/>
  <c r="K1444" i="11"/>
  <c r="C1444" i="11"/>
  <c r="AW1444" i="11"/>
  <c r="AW1443" i="11"/>
  <c r="AX1443" i="11" s="1"/>
  <c r="AZ1444" i="11"/>
  <c r="S1444" i="11"/>
  <c r="D1444" i="11"/>
  <c r="AY1444" i="11"/>
  <c r="BA1444" i="11" s="1"/>
  <c r="Y1444" i="11"/>
  <c r="T1444" i="11"/>
  <c r="W1444" i="11" s="1"/>
  <c r="U1445" i="11" s="1"/>
  <c r="P1444" i="11"/>
  <c r="R1445" i="11"/>
  <c r="N1445" i="11"/>
  <c r="L1445" i="11"/>
  <c r="I1445" i="11"/>
  <c r="G1445" i="11"/>
  <c r="AU1445" i="11" s="1"/>
  <c r="AV1445" i="11" s="1"/>
  <c r="E1445" i="11"/>
  <c r="A1446" i="11"/>
  <c r="Q1445" i="11"/>
  <c r="H1445" i="11"/>
  <c r="AS1445" i="11" s="1"/>
  <c r="AR1445" i="11" s="1"/>
  <c r="X1445" i="11"/>
  <c r="O1445" i="11"/>
  <c r="F1445" i="11"/>
  <c r="B1445" i="11"/>
  <c r="BD1445" i="11" s="1"/>
  <c r="AY1445" i="11" l="1"/>
  <c r="BA1445" i="11" s="1"/>
  <c r="Y1445" i="11"/>
  <c r="T1445" i="11"/>
  <c r="W1445" i="11" s="1"/>
  <c r="U1446" i="11" s="1"/>
  <c r="P1445" i="11"/>
  <c r="AZ1445" i="11"/>
  <c r="D1445" i="11"/>
  <c r="S1445" i="11"/>
  <c r="BC1445" i="11"/>
  <c r="AW1445" i="11"/>
  <c r="C1445" i="11"/>
  <c r="AE1445" i="11"/>
  <c r="M1445" i="11"/>
  <c r="K1445" i="11"/>
  <c r="AX1444" i="11"/>
  <c r="A1447" i="11"/>
  <c r="X1446" i="11"/>
  <c r="Q1446" i="11"/>
  <c r="O1446" i="11"/>
  <c r="H1446" i="11"/>
  <c r="AS1446" i="11" s="1"/>
  <c r="AR1446" i="11" s="1"/>
  <c r="F1446" i="11"/>
  <c r="B1446" i="11"/>
  <c r="BD1446" i="11" s="1"/>
  <c r="R1446" i="11"/>
  <c r="N1446" i="11"/>
  <c r="I1446" i="11"/>
  <c r="E1446" i="11"/>
  <c r="BC1446" i="11" s="1"/>
  <c r="L1446" i="11"/>
  <c r="G1446" i="11"/>
  <c r="AU1446" i="11" s="1"/>
  <c r="AV1446" i="11" l="1"/>
  <c r="AX1445" i="11"/>
  <c r="AZ1446" i="11"/>
  <c r="S1446" i="11"/>
  <c r="D1446" i="11"/>
  <c r="T1446" i="11"/>
  <c r="W1446" i="11" s="1"/>
  <c r="U1447" i="11" s="1"/>
  <c r="AY1446" i="11"/>
  <c r="BA1446" i="11" s="1"/>
  <c r="Y1446" i="11"/>
  <c r="P1446" i="11"/>
  <c r="R1447" i="11"/>
  <c r="N1447" i="11"/>
  <c r="L1447" i="11"/>
  <c r="I1447" i="11"/>
  <c r="G1447" i="11"/>
  <c r="AU1447" i="11" s="1"/>
  <c r="E1447" i="11"/>
  <c r="X1447" i="11"/>
  <c r="O1447" i="11"/>
  <c r="F1447" i="11"/>
  <c r="B1447" i="11"/>
  <c r="BD1447" i="11" s="1"/>
  <c r="A1448" i="11"/>
  <c r="Q1447" i="11"/>
  <c r="H1447" i="11"/>
  <c r="AS1447" i="11" s="1"/>
  <c r="AR1447" i="11" s="1"/>
  <c r="AE1446" i="11"/>
  <c r="M1446" i="11"/>
  <c r="K1446" i="11"/>
  <c r="AW1446" i="11"/>
  <c r="C1446" i="11"/>
  <c r="AX1446" i="11" l="1"/>
  <c r="Y1447" i="11"/>
  <c r="T1447" i="11"/>
  <c r="W1447" i="11" s="1"/>
  <c r="U1448" i="11" s="1"/>
  <c r="P1447" i="11"/>
  <c r="S1447" i="11"/>
  <c r="AZ1447" i="11"/>
  <c r="D1447" i="11"/>
  <c r="BC1447" i="11"/>
  <c r="C1447" i="11"/>
  <c r="K1447" i="11"/>
  <c r="AE1447" i="11"/>
  <c r="M1447" i="11"/>
  <c r="A1449" i="11"/>
  <c r="X1448" i="11"/>
  <c r="Q1448" i="11"/>
  <c r="O1448" i="11"/>
  <c r="H1448" i="11"/>
  <c r="AS1448" i="11" s="1"/>
  <c r="AR1448" i="11" s="1"/>
  <c r="F1448" i="11"/>
  <c r="B1448" i="11"/>
  <c r="BD1448" i="11" s="1"/>
  <c r="L1448" i="11"/>
  <c r="G1448" i="11"/>
  <c r="AU1448" i="11" s="1"/>
  <c r="R1448" i="11"/>
  <c r="N1448" i="11"/>
  <c r="I1448" i="11"/>
  <c r="E1448" i="11"/>
  <c r="BC1448" i="11" s="1"/>
  <c r="AV1447" i="11"/>
  <c r="AY1447" i="11" s="1"/>
  <c r="BA1447" i="11" s="1"/>
  <c r="AE1448" i="11" l="1"/>
  <c r="M1448" i="11"/>
  <c r="K1448" i="11"/>
  <c r="C1448" i="11"/>
  <c r="AW1447" i="11"/>
  <c r="AX1447" i="11" s="1"/>
  <c r="AV1448" i="11"/>
  <c r="AW1448" i="11" s="1"/>
  <c r="AZ1448" i="11"/>
  <c r="S1448" i="11"/>
  <c r="D1448" i="11"/>
  <c r="AY1448" i="11"/>
  <c r="BA1448" i="11" s="1"/>
  <c r="Y1448" i="11"/>
  <c r="T1448" i="11"/>
  <c r="W1448" i="11" s="1"/>
  <c r="U1449" i="11" s="1"/>
  <c r="P1448" i="11"/>
  <c r="R1449" i="11"/>
  <c r="N1449" i="11"/>
  <c r="L1449" i="11"/>
  <c r="I1449" i="11"/>
  <c r="G1449" i="11"/>
  <c r="AU1449" i="11" s="1"/>
  <c r="E1449" i="11"/>
  <c r="A1450" i="11"/>
  <c r="Q1449" i="11"/>
  <c r="H1449" i="11"/>
  <c r="AS1449" i="11" s="1"/>
  <c r="AR1449" i="11" s="1"/>
  <c r="X1449" i="11"/>
  <c r="O1449" i="11"/>
  <c r="F1449" i="11"/>
  <c r="B1449" i="11"/>
  <c r="BD1449" i="11" s="1"/>
  <c r="AV1449" i="11" l="1"/>
  <c r="AX1448" i="11"/>
  <c r="A1451" i="11"/>
  <c r="X1450" i="11"/>
  <c r="Q1450" i="11"/>
  <c r="O1450" i="11"/>
  <c r="H1450" i="11"/>
  <c r="AS1450" i="11" s="1"/>
  <c r="AR1450" i="11" s="1"/>
  <c r="F1450" i="11"/>
  <c r="B1450" i="11"/>
  <c r="BD1450" i="11" s="1"/>
  <c r="R1450" i="11"/>
  <c r="N1450" i="11"/>
  <c r="I1450" i="11"/>
  <c r="E1450" i="11"/>
  <c r="BC1450" i="11" s="1"/>
  <c r="L1450" i="11"/>
  <c r="G1450" i="11"/>
  <c r="AU1450" i="11" s="1"/>
  <c r="AY1449" i="11"/>
  <c r="BA1449" i="11" s="1"/>
  <c r="Y1449" i="11"/>
  <c r="T1449" i="11"/>
  <c r="W1449" i="11" s="1"/>
  <c r="U1450" i="11" s="1"/>
  <c r="P1449" i="11"/>
  <c r="AZ1449" i="11"/>
  <c r="D1449" i="11"/>
  <c r="S1449" i="11"/>
  <c r="BC1449" i="11"/>
  <c r="AW1449" i="11"/>
  <c r="AX1449" i="11" s="1"/>
  <c r="C1449" i="11"/>
  <c r="AE1449" i="11"/>
  <c r="M1449" i="11"/>
  <c r="K1449" i="11"/>
  <c r="AV1450" i="11" l="1"/>
  <c r="AZ1450" i="11"/>
  <c r="S1450" i="11"/>
  <c r="D1450" i="11"/>
  <c r="AY1450" i="11"/>
  <c r="BA1450" i="11" s="1"/>
  <c r="Y1450" i="11"/>
  <c r="T1450" i="11"/>
  <c r="W1450" i="11" s="1"/>
  <c r="U1451" i="11" s="1"/>
  <c r="P1450" i="11"/>
  <c r="R1451" i="11"/>
  <c r="N1451" i="11"/>
  <c r="L1451" i="11"/>
  <c r="I1451" i="11"/>
  <c r="G1451" i="11"/>
  <c r="AU1451" i="11" s="1"/>
  <c r="E1451" i="11"/>
  <c r="X1451" i="11"/>
  <c r="O1451" i="11"/>
  <c r="F1451" i="11"/>
  <c r="B1451" i="11"/>
  <c r="BD1451" i="11" s="1"/>
  <c r="A1452" i="11"/>
  <c r="Q1451" i="11"/>
  <c r="H1451" i="11"/>
  <c r="AS1451" i="11" s="1"/>
  <c r="AR1451" i="11" s="1"/>
  <c r="AE1450" i="11"/>
  <c r="M1450" i="11"/>
  <c r="K1450" i="11"/>
  <c r="AW1450" i="11"/>
  <c r="AX1450" i="11" s="1"/>
  <c r="C1450" i="11"/>
  <c r="X1452" i="11" l="1"/>
  <c r="X1453" i="11" s="1"/>
  <c r="Q1452" i="11"/>
  <c r="O1452" i="11"/>
  <c r="H1452" i="11"/>
  <c r="F1452" i="11"/>
  <c r="B1452" i="11"/>
  <c r="BD1452" i="11" s="1"/>
  <c r="L1452" i="11"/>
  <c r="L1453" i="11" s="1"/>
  <c r="G1452" i="11"/>
  <c r="R1452" i="11"/>
  <c r="R1453" i="11" s="1"/>
  <c r="N1452" i="11"/>
  <c r="I1452" i="11"/>
  <c r="E1452" i="11"/>
  <c r="BC1452" i="11" s="1"/>
  <c r="AV1451" i="11"/>
  <c r="AY1451" i="11" s="1"/>
  <c r="BA1451" i="11" s="1"/>
  <c r="Y1451" i="11"/>
  <c r="T1451" i="11"/>
  <c r="W1451" i="11" s="1"/>
  <c r="U1452" i="11" s="1"/>
  <c r="P1451" i="11"/>
  <c r="S1451" i="11"/>
  <c r="AZ1451" i="11"/>
  <c r="D1451" i="11"/>
  <c r="BC1451" i="11"/>
  <c r="C1451" i="11"/>
  <c r="K1451" i="11"/>
  <c r="AE1451" i="11"/>
  <c r="M1451" i="11"/>
  <c r="AE1452" i="11" l="1"/>
  <c r="M1452" i="11"/>
  <c r="M1453" i="11" s="1"/>
  <c r="K1452" i="11"/>
  <c r="K1453" i="11" s="1"/>
  <c r="C1452" i="11"/>
  <c r="I1453" i="11"/>
  <c r="AW1451" i="11"/>
  <c r="AX1451" i="11" s="1"/>
  <c r="AU1452" i="11"/>
  <c r="E13" i="11"/>
  <c r="F20" i="11"/>
  <c r="G24" i="11"/>
  <c r="E16" i="11"/>
  <c r="I13" i="11"/>
  <c r="J20" i="11"/>
  <c r="K24" i="11"/>
  <c r="I16" i="11"/>
  <c r="J21" i="11"/>
  <c r="R12" i="11"/>
  <c r="S17" i="11"/>
  <c r="T23" i="11"/>
  <c r="R13" i="11"/>
  <c r="S20" i="11"/>
  <c r="N20" i="11"/>
  <c r="M16" i="11"/>
  <c r="U13" i="11"/>
  <c r="V20" i="11"/>
  <c r="W24" i="11"/>
  <c r="U16" i="11"/>
  <c r="N12" i="11"/>
  <c r="O17" i="11"/>
  <c r="P23" i="11"/>
  <c r="N13" i="11"/>
  <c r="O20" i="11"/>
  <c r="P24" i="11"/>
  <c r="D23" i="11"/>
  <c r="C20" i="11"/>
  <c r="L13" i="11"/>
  <c r="M20" i="11"/>
  <c r="N24" i="11"/>
  <c r="I23" i="11"/>
  <c r="K13" i="11"/>
  <c r="L20" i="11"/>
  <c r="M24" i="11"/>
  <c r="K16" i="11"/>
  <c r="L21" i="11"/>
  <c r="Q13" i="11"/>
  <c r="R20" i="11"/>
  <c r="S24" i="11"/>
  <c r="Q16" i="11"/>
  <c r="R21" i="11"/>
  <c r="W16" i="11"/>
  <c r="C23" i="11"/>
  <c r="T24" i="11"/>
  <c r="V16" i="11"/>
  <c r="U12" i="11"/>
  <c r="F12" i="11"/>
  <c r="F13" i="11"/>
  <c r="H24" i="11"/>
  <c r="P16" i="11"/>
  <c r="Q21" i="11"/>
  <c r="O12" i="11"/>
  <c r="P17" i="11"/>
  <c r="T16" i="11"/>
  <c r="U21" i="11"/>
  <c r="S12" i="11"/>
  <c r="T17" i="11"/>
  <c r="U23" i="11"/>
  <c r="H16" i="11"/>
  <c r="I21" i="11"/>
  <c r="G12" i="11"/>
  <c r="H17" i="11"/>
  <c r="M13" i="11"/>
  <c r="O24" i="11"/>
  <c r="J12" i="11"/>
  <c r="K17" i="11"/>
  <c r="L23" i="11"/>
  <c r="J13" i="11"/>
  <c r="K20" i="11"/>
  <c r="D16" i="11"/>
  <c r="E21" i="11"/>
  <c r="C12" i="11"/>
  <c r="D17" i="11"/>
  <c r="E23" i="11"/>
  <c r="C17" i="11"/>
  <c r="W12" i="11"/>
  <c r="Q24" i="11"/>
  <c r="J24" i="11"/>
  <c r="W21" i="11"/>
  <c r="V17" i="11"/>
  <c r="G17" i="11"/>
  <c r="H23" i="11"/>
  <c r="G20" i="11"/>
  <c r="P20" i="11"/>
  <c r="O13" i="11"/>
  <c r="K12" i="11"/>
  <c r="L16" i="11"/>
  <c r="F17" i="11"/>
  <c r="G21" i="11"/>
  <c r="D24" i="11"/>
  <c r="H21" i="11"/>
  <c r="V23" i="11"/>
  <c r="T12" i="11"/>
  <c r="W20" i="11"/>
  <c r="V13" i="11"/>
  <c r="W17" i="11"/>
  <c r="Q20" i="11"/>
  <c r="R23" i="11"/>
  <c r="P12" i="11"/>
  <c r="S23" i="11"/>
  <c r="Q12" i="11"/>
  <c r="J16" i="11"/>
  <c r="I20" i="11"/>
  <c r="H13" i="11"/>
  <c r="J23" i="11"/>
  <c r="I17" i="11"/>
  <c r="H12" i="11"/>
  <c r="F21" i="11"/>
  <c r="K23" i="11"/>
  <c r="J17" i="11"/>
  <c r="I12" i="11"/>
  <c r="C21" i="11"/>
  <c r="W13" i="11"/>
  <c r="R24" i="11"/>
  <c r="N17" i="11"/>
  <c r="M12" i="11"/>
  <c r="O21" i="11"/>
  <c r="N16" i="11"/>
  <c r="L24" i="11"/>
  <c r="O23" i="11"/>
  <c r="P21" i="11"/>
  <c r="O16" i="11"/>
  <c r="I24" i="11"/>
  <c r="H20" i="11"/>
  <c r="G13" i="11"/>
  <c r="S21" i="11"/>
  <c r="F23" i="11"/>
  <c r="E17" i="11"/>
  <c r="D12" i="11"/>
  <c r="M21" i="11"/>
  <c r="W23" i="11"/>
  <c r="E12" i="11"/>
  <c r="F16" i="11"/>
  <c r="T21" i="11"/>
  <c r="G16" i="11"/>
  <c r="U17" i="11"/>
  <c r="M23" i="11"/>
  <c r="L17" i="11"/>
  <c r="C24" i="11"/>
  <c r="V12" i="11"/>
  <c r="P13" i="11"/>
  <c r="Q17" i="11"/>
  <c r="N21" i="11"/>
  <c r="R17" i="11"/>
  <c r="K21" i="11"/>
  <c r="G23" i="11"/>
  <c r="S16" i="11"/>
  <c r="U24" i="11"/>
  <c r="T20" i="11"/>
  <c r="S13" i="11"/>
  <c r="Q23" i="11"/>
  <c r="V24" i="11"/>
  <c r="U20" i="11"/>
  <c r="T13" i="11"/>
  <c r="N23" i="11"/>
  <c r="M17" i="11"/>
  <c r="L12" i="11"/>
  <c r="L26" i="11" s="1"/>
  <c r="D21" i="11"/>
  <c r="C16" i="11"/>
  <c r="E24" i="11"/>
  <c r="D20" i="11"/>
  <c r="C13" i="11"/>
  <c r="AO6" i="11" s="1"/>
  <c r="V21" i="11"/>
  <c r="F24" i="11"/>
  <c r="E20" i="11"/>
  <c r="D13" i="11"/>
  <c r="R16" i="11"/>
  <c r="AS1452" i="11"/>
  <c r="AR1452" i="11" s="1"/>
  <c r="AS1453" i="11"/>
  <c r="AR1453" i="11" s="1"/>
  <c r="AZ1452" i="11"/>
  <c r="S1452" i="11"/>
  <c r="S1453" i="11" s="1"/>
  <c r="D1452" i="11"/>
  <c r="Y1452" i="11"/>
  <c r="Y1453" i="11" s="1"/>
  <c r="T1452" i="11"/>
  <c r="T1453" i="11" s="1"/>
  <c r="P1452" i="11"/>
  <c r="P1453" i="11" s="1"/>
  <c r="Q1453" i="11"/>
  <c r="BC1453" i="11" l="1"/>
  <c r="AZ1453" i="11"/>
  <c r="AP6" i="11"/>
  <c r="AQ5" i="11"/>
  <c r="AQ7" i="11" s="1"/>
  <c r="AQ11" i="11" s="1"/>
  <c r="C26" i="11"/>
  <c r="AO5" i="11"/>
  <c r="O26" i="11"/>
  <c r="U26" i="11"/>
  <c r="AQ6" i="11"/>
  <c r="AI7" i="11"/>
  <c r="AP5" i="11"/>
  <c r="AP7" i="11" s="1"/>
  <c r="AP11" i="11" s="1"/>
  <c r="I26" i="11"/>
  <c r="F26" i="11"/>
  <c r="R26" i="11"/>
  <c r="AV1452" i="11"/>
  <c r="F27" i="11"/>
  <c r="U27" i="11"/>
  <c r="R27" i="11"/>
  <c r="C27" i="11"/>
  <c r="O27" i="11"/>
  <c r="I27" i="11"/>
  <c r="L27" i="11"/>
  <c r="AW1453" i="11"/>
  <c r="W1452" i="11"/>
  <c r="W1453" i="11" s="1"/>
  <c r="AG7" i="11" l="1"/>
  <c r="L28" i="11"/>
  <c r="O28" i="11"/>
  <c r="AH8" i="11" s="1"/>
  <c r="AG8" i="11"/>
  <c r="AG9" i="11"/>
  <c r="R28" i="11"/>
  <c r="AH9" i="11" s="1"/>
  <c r="AG5" i="11"/>
  <c r="F28" i="11"/>
  <c r="AH5" i="11" s="1"/>
  <c r="AI9" i="11"/>
  <c r="AI6" i="11"/>
  <c r="O29" i="11"/>
  <c r="AI8" i="11"/>
  <c r="AI4" i="11"/>
  <c r="I28" i="11"/>
  <c r="AH6" i="11" s="1"/>
  <c r="AG6" i="11"/>
  <c r="C28" i="11"/>
  <c r="AH4" i="11" s="1"/>
  <c r="AG4" i="11"/>
  <c r="U28" i="11"/>
  <c r="AH10" i="11" s="1"/>
  <c r="AG10" i="11"/>
  <c r="AY2213" i="11"/>
  <c r="BA2213" i="11" s="1"/>
  <c r="AY2171" i="11"/>
  <c r="BA2171" i="11" s="1"/>
  <c r="AY2107" i="11"/>
  <c r="BA2107" i="11" s="1"/>
  <c r="AY2190" i="11"/>
  <c r="BA2190" i="11" s="1"/>
  <c r="AY2152" i="11"/>
  <c r="BA2152" i="11" s="1"/>
  <c r="AY2120" i="11"/>
  <c r="BA2120" i="11" s="1"/>
  <c r="AY2088" i="11"/>
  <c r="BA2088" i="11" s="1"/>
  <c r="AY2037" i="11"/>
  <c r="BA2037" i="11" s="1"/>
  <c r="AY1973" i="11"/>
  <c r="BA1973" i="11" s="1"/>
  <c r="AY1909" i="11"/>
  <c r="BA1909" i="11" s="1"/>
  <c r="AY2198" i="11"/>
  <c r="BA2198" i="11" s="1"/>
  <c r="AY2110" i="11"/>
  <c r="BA2110" i="11" s="1"/>
  <c r="AY1834" i="11"/>
  <c r="BA1834" i="11" s="1"/>
  <c r="AY1770" i="11"/>
  <c r="BA1770" i="11" s="1"/>
  <c r="AY1706" i="11"/>
  <c r="BA1706" i="11" s="1"/>
  <c r="AY1642" i="11"/>
  <c r="BA1642" i="11" s="1"/>
  <c r="AY1578" i="11"/>
  <c r="BA1578" i="11" s="1"/>
  <c r="AY1514" i="11"/>
  <c r="BA1514" i="11" s="1"/>
  <c r="AY2164" i="11"/>
  <c r="BA2164" i="11" s="1"/>
  <c r="AY2086" i="11"/>
  <c r="BA2086" i="11" s="1"/>
  <c r="AY1967" i="11"/>
  <c r="BA1967" i="11" s="1"/>
  <c r="AY1874" i="11"/>
  <c r="BA1874" i="11" s="1"/>
  <c r="AY1843" i="11"/>
  <c r="BA1843" i="11" s="1"/>
  <c r="AY1811" i="11"/>
  <c r="BA1811" i="11" s="1"/>
  <c r="AY1779" i="11"/>
  <c r="BA1779" i="11" s="1"/>
  <c r="AY2212" i="11"/>
  <c r="BA2212" i="11" s="1"/>
  <c r="AY2068" i="11"/>
  <c r="BA2068" i="11" s="1"/>
  <c r="AY1991" i="11"/>
  <c r="BA1991" i="11" s="1"/>
  <c r="AY1898" i="11"/>
  <c r="BA1898" i="11" s="1"/>
  <c r="AY2032" i="11"/>
  <c r="BA2032" i="11" s="1"/>
  <c r="AY1904" i="11"/>
  <c r="BA1904" i="11" s="1"/>
  <c r="AY1825" i="11"/>
  <c r="BA1825" i="11" s="1"/>
  <c r="AY1756" i="11"/>
  <c r="BA1756" i="11" s="1"/>
  <c r="AY1757" i="11"/>
  <c r="BA1757" i="11" s="1"/>
  <c r="AY1689" i="11"/>
  <c r="BA1689" i="11" s="1"/>
  <c r="AY1625" i="11"/>
  <c r="BA1625" i="11" s="1"/>
  <c r="AY1561" i="11"/>
  <c r="BA1561" i="11" s="1"/>
  <c r="AY1497" i="11"/>
  <c r="BA1497" i="11" s="1"/>
  <c r="AY2259" i="11"/>
  <c r="BA2259" i="11" s="1"/>
  <c r="AY2227" i="11"/>
  <c r="BA2227" i="11" s="1"/>
  <c r="AY2257" i="11"/>
  <c r="BA2257" i="11" s="1"/>
  <c r="AY2207" i="11"/>
  <c r="BA2207" i="11" s="1"/>
  <c r="AY2175" i="11"/>
  <c r="BA2175" i="11" s="1"/>
  <c r="AY2111" i="11"/>
  <c r="BA2111" i="11" s="1"/>
  <c r="AY2224" i="11"/>
  <c r="BA2224" i="11" s="1"/>
  <c r="AY2041" i="11"/>
  <c r="BA2041" i="11" s="1"/>
  <c r="AY1977" i="11"/>
  <c r="BA1977" i="11" s="1"/>
  <c r="AY1913" i="11"/>
  <c r="BA1913" i="11" s="1"/>
  <c r="AY2200" i="11"/>
  <c r="BA2200" i="11" s="1"/>
  <c r="AY2105" i="11"/>
  <c r="BA2105" i="11" s="1"/>
  <c r="AY2054" i="11"/>
  <c r="BA2054" i="11" s="1"/>
  <c r="AY2022" i="11"/>
  <c r="BA2022" i="11" s="1"/>
  <c r="AY1990" i="11"/>
  <c r="BA1990" i="11" s="1"/>
  <c r="AY1958" i="11"/>
  <c r="BA1958" i="11" s="1"/>
  <c r="AY1926" i="11"/>
  <c r="BA1926" i="11" s="1"/>
  <c r="AY1894" i="11"/>
  <c r="BA1894" i="11" s="1"/>
  <c r="AY1854" i="11"/>
  <c r="BA1854" i="11" s="1"/>
  <c r="AY1790" i="11"/>
  <c r="BA1790" i="11" s="1"/>
  <c r="AY1726" i="11"/>
  <c r="BA1726" i="11" s="1"/>
  <c r="AY1662" i="11"/>
  <c r="BA1662" i="11" s="1"/>
  <c r="AY1598" i="11"/>
  <c r="BA1598" i="11" s="1"/>
  <c r="AY1534" i="11"/>
  <c r="BA1534" i="11" s="1"/>
  <c r="AY2260" i="11"/>
  <c r="BA2260" i="11" s="1"/>
  <c r="AY2148" i="11"/>
  <c r="BA2148" i="11" s="1"/>
  <c r="AY2074" i="11"/>
  <c r="BA2074" i="11" s="1"/>
  <c r="AY2036" i="11"/>
  <c r="BA2036" i="11" s="1"/>
  <c r="AY1951" i="11"/>
  <c r="BA1951" i="11" s="1"/>
  <c r="AY2229" i="11"/>
  <c r="BA2229" i="11" s="1"/>
  <c r="AY2072" i="11"/>
  <c r="BA2072" i="11" s="1"/>
  <c r="AY2007" i="11"/>
  <c r="BA2007" i="11" s="1"/>
  <c r="AY1914" i="11"/>
  <c r="BA1914" i="11" s="1"/>
  <c r="AY1860" i="11"/>
  <c r="BA1860" i="11" s="1"/>
  <c r="AY1828" i="11"/>
  <c r="BA1828" i="11" s="1"/>
  <c r="AY1796" i="11"/>
  <c r="BA1796" i="11" s="1"/>
  <c r="AY1743" i="11"/>
  <c r="BA1743" i="11" s="1"/>
  <c r="AY1711" i="11"/>
  <c r="BA1711" i="11" s="1"/>
  <c r="AY1679" i="11"/>
  <c r="BA1679" i="11" s="1"/>
  <c r="AY1647" i="11"/>
  <c r="BA1647" i="11" s="1"/>
  <c r="AY1615" i="11"/>
  <c r="BA1615" i="11" s="1"/>
  <c r="AY1583" i="11"/>
  <c r="BA1583" i="11" s="1"/>
  <c r="AY1551" i="11"/>
  <c r="BA1551" i="11" s="1"/>
  <c r="AY1519" i="11"/>
  <c r="BA1519" i="11" s="1"/>
  <c r="AY1487" i="11"/>
  <c r="BA1487" i="11" s="1"/>
  <c r="AY2008" i="11"/>
  <c r="BA2008" i="11" s="1"/>
  <c r="AY1880" i="11"/>
  <c r="BA1880" i="11" s="1"/>
  <c r="AY1813" i="11"/>
  <c r="BA1813" i="11" s="1"/>
  <c r="AY1747" i="11"/>
  <c r="BA1747" i="11" s="1"/>
  <c r="AY1715" i="11"/>
  <c r="BA1715" i="11" s="1"/>
  <c r="AY1683" i="11"/>
  <c r="BA1683" i="11" s="1"/>
  <c r="AY1651" i="11"/>
  <c r="BA1651" i="11" s="1"/>
  <c r="AY1619" i="11"/>
  <c r="BA1619" i="11" s="1"/>
  <c r="AY1587" i="11"/>
  <c r="BA1587" i="11" s="1"/>
  <c r="AY1555" i="11"/>
  <c r="BA1555" i="11" s="1"/>
  <c r="AY1523" i="11"/>
  <c r="BA1523" i="11" s="1"/>
  <c r="AY1491" i="11"/>
  <c r="BA1491" i="11" s="1"/>
  <c r="AY1455" i="11"/>
  <c r="BA1455" i="11" s="1"/>
  <c r="AY1741" i="11"/>
  <c r="BA1741" i="11" s="1"/>
  <c r="AY1677" i="11"/>
  <c r="BA1677" i="11" s="1"/>
  <c r="AY1613" i="11"/>
  <c r="BA1613" i="11" s="1"/>
  <c r="AY1549" i="11"/>
  <c r="BA1549" i="11" s="1"/>
  <c r="AY1485" i="11"/>
  <c r="BA1485" i="11" s="1"/>
  <c r="AY2205" i="11"/>
  <c r="BA2205" i="11" s="1"/>
  <c r="AY2163" i="11"/>
  <c r="BA2163" i="11" s="1"/>
  <c r="AY2099" i="11"/>
  <c r="BA2099" i="11" s="1"/>
  <c r="AY2187" i="11"/>
  <c r="BA2187" i="11" s="1"/>
  <c r="AY2149" i="11"/>
  <c r="BA2149" i="11" s="1"/>
  <c r="AY2117" i="11"/>
  <c r="BA2117" i="11" s="1"/>
  <c r="AY2085" i="11"/>
  <c r="BA2085" i="11" s="1"/>
  <c r="AY2029" i="11"/>
  <c r="BA2029" i="11" s="1"/>
  <c r="AY1965" i="11"/>
  <c r="BA1965" i="11" s="1"/>
  <c r="AY1901" i="11"/>
  <c r="BA1901" i="11" s="1"/>
  <c r="AY2195" i="11"/>
  <c r="BA2195" i="11" s="1"/>
  <c r="AY2092" i="11"/>
  <c r="BA2092" i="11" s="1"/>
  <c r="AY1826" i="11"/>
  <c r="BA1826" i="11" s="1"/>
  <c r="AY1762" i="11"/>
  <c r="BA1762" i="11" s="1"/>
  <c r="AY1698" i="11"/>
  <c r="BA1698" i="11" s="1"/>
  <c r="AY1634" i="11"/>
  <c r="BA1634" i="11" s="1"/>
  <c r="AY1570" i="11"/>
  <c r="BA1570" i="11" s="1"/>
  <c r="AY1506" i="11"/>
  <c r="BA1506" i="11" s="1"/>
  <c r="AY2161" i="11"/>
  <c r="BA2161" i="11" s="1"/>
  <c r="AY2034" i="11"/>
  <c r="BA2034" i="11" s="1"/>
  <c r="AY1956" i="11"/>
  <c r="BA1956" i="11" s="1"/>
  <c r="AY1872" i="11"/>
  <c r="BA1872" i="11" s="1"/>
  <c r="AY1840" i="11"/>
  <c r="BA1840" i="11" s="1"/>
  <c r="AY1808" i="11"/>
  <c r="BA1808" i="11" s="1"/>
  <c r="AY1776" i="11"/>
  <c r="BA1776" i="11" s="1"/>
  <c r="AY2180" i="11"/>
  <c r="BA2180" i="11" s="1"/>
  <c r="AY2060" i="11"/>
  <c r="BA2060" i="11" s="1"/>
  <c r="AY1980" i="11"/>
  <c r="BA1980" i="11" s="1"/>
  <c r="AY1895" i="11"/>
  <c r="BA1895" i="11" s="1"/>
  <c r="AY2016" i="11"/>
  <c r="BA2016" i="11" s="1"/>
  <c r="AY1888" i="11"/>
  <c r="BA1888" i="11" s="1"/>
  <c r="AY1817" i="11"/>
  <c r="BA1817" i="11" s="1"/>
  <c r="AY1467" i="11"/>
  <c r="BA1467" i="11" s="1"/>
  <c r="AY1745" i="11"/>
  <c r="BA1745" i="11" s="1"/>
  <c r="AY1681" i="11"/>
  <c r="BA1681" i="11" s="1"/>
  <c r="AY1617" i="11"/>
  <c r="BA1617" i="11" s="1"/>
  <c r="AY1553" i="11"/>
  <c r="BA1553" i="11" s="1"/>
  <c r="AY1489" i="11"/>
  <c r="BA1489" i="11" s="1"/>
  <c r="AY2256" i="11"/>
  <c r="BA2256" i="11" s="1"/>
  <c r="AY2225" i="11"/>
  <c r="BA2225" i="11" s="1"/>
  <c r="AY2239" i="11"/>
  <c r="BA2239" i="11" s="1"/>
  <c r="AY2202" i="11"/>
  <c r="BA2202" i="11" s="1"/>
  <c r="AY2167" i="11"/>
  <c r="BA2167" i="11" s="1"/>
  <c r="AY2103" i="11"/>
  <c r="BA2103" i="11" s="1"/>
  <c r="AY2206" i="11"/>
  <c r="BA2206" i="11" s="1"/>
  <c r="AY2033" i="11"/>
  <c r="BA2033" i="11" s="1"/>
  <c r="AY1969" i="11"/>
  <c r="BA1969" i="11" s="1"/>
  <c r="AY1905" i="11"/>
  <c r="BA1905" i="11" s="1"/>
  <c r="AY2172" i="11"/>
  <c r="BA2172" i="11" s="1"/>
  <c r="AY2094" i="11"/>
  <c r="BA2094" i="11" s="1"/>
  <c r="AY2051" i="11"/>
  <c r="BA2051" i="11" s="1"/>
  <c r="AY2019" i="11"/>
  <c r="BA2019" i="11" s="1"/>
  <c r="AY1987" i="11"/>
  <c r="BA1987" i="11" s="1"/>
  <c r="AY1955" i="11"/>
  <c r="BA1955" i="11" s="1"/>
  <c r="AY1923" i="11"/>
  <c r="BA1923" i="11" s="1"/>
  <c r="AY1891" i="11"/>
  <c r="BA1891" i="11" s="1"/>
  <c r="AY1846" i="11"/>
  <c r="BA1846" i="11" s="1"/>
  <c r="AY1782" i="11"/>
  <c r="BA1782" i="11" s="1"/>
  <c r="AY1718" i="11"/>
  <c r="BA1718" i="11" s="1"/>
  <c r="AY1654" i="11"/>
  <c r="BA1654" i="11" s="1"/>
  <c r="AY1590" i="11"/>
  <c r="BA1590" i="11" s="1"/>
  <c r="AY1526" i="11"/>
  <c r="BA1526" i="11" s="1"/>
  <c r="AY2220" i="11"/>
  <c r="BA2220" i="11" s="1"/>
  <c r="AY2145" i="11"/>
  <c r="BA2145" i="11" s="1"/>
  <c r="AY2071" i="11"/>
  <c r="BA2071" i="11" s="1"/>
  <c r="AY2018" i="11"/>
  <c r="BA2018" i="11" s="1"/>
  <c r="AY1940" i="11"/>
  <c r="BA1940" i="11" s="1"/>
  <c r="AY2196" i="11"/>
  <c r="BA2196" i="11" s="1"/>
  <c r="AY2064" i="11"/>
  <c r="BA2064" i="11" s="1"/>
  <c r="AY1996" i="11"/>
  <c r="BA1996" i="11" s="1"/>
  <c r="AY1911" i="11"/>
  <c r="BA1911" i="11" s="1"/>
  <c r="AY1855" i="11"/>
  <c r="BA1855" i="11" s="1"/>
  <c r="AY1823" i="11"/>
  <c r="BA1823" i="11" s="1"/>
  <c r="AY1791" i="11"/>
  <c r="BA1791" i="11" s="1"/>
  <c r="AY1740" i="11"/>
  <c r="BA1740" i="11" s="1"/>
  <c r="AY1708" i="11"/>
  <c r="BA1708" i="11" s="1"/>
  <c r="AY1676" i="11"/>
  <c r="BA1676" i="11" s="1"/>
  <c r="AY1644" i="11"/>
  <c r="BA1644" i="11" s="1"/>
  <c r="AY1612" i="11"/>
  <c r="BA1612" i="11" s="1"/>
  <c r="AY1580" i="11"/>
  <c r="BA1580" i="11" s="1"/>
  <c r="AY1548" i="11"/>
  <c r="BA1548" i="11" s="1"/>
  <c r="AY1516" i="11"/>
  <c r="BA1516" i="11" s="1"/>
  <c r="AY1484" i="11"/>
  <c r="BA1484" i="11" s="1"/>
  <c r="AY1992" i="11"/>
  <c r="BA1992" i="11" s="1"/>
  <c r="AY1869" i="11"/>
  <c r="BA1869" i="11" s="1"/>
  <c r="AY1805" i="11"/>
  <c r="BA1805" i="11" s="1"/>
  <c r="AY1744" i="11"/>
  <c r="BA1744" i="11" s="1"/>
  <c r="AY1712" i="11"/>
  <c r="BA1712" i="11" s="1"/>
  <c r="AY1680" i="11"/>
  <c r="BA1680" i="11" s="1"/>
  <c r="AY1648" i="11"/>
  <c r="BA1648" i="11" s="1"/>
  <c r="AY1616" i="11"/>
  <c r="BA1616" i="11" s="1"/>
  <c r="AY1584" i="11"/>
  <c r="BA1584" i="11" s="1"/>
  <c r="AY1552" i="11"/>
  <c r="BA1552" i="11" s="1"/>
  <c r="AY1520" i="11"/>
  <c r="BA1520" i="11" s="1"/>
  <c r="AY1488" i="11"/>
  <c r="BA1488" i="11" s="1"/>
  <c r="AY1470" i="11"/>
  <c r="BA1470" i="11" s="1"/>
  <c r="AY1733" i="11"/>
  <c r="BA1733" i="11" s="1"/>
  <c r="AY1669" i="11"/>
  <c r="BA1669" i="11" s="1"/>
  <c r="AY1605" i="11"/>
  <c r="BA1605" i="11" s="1"/>
  <c r="AY1541" i="11"/>
  <c r="BA1541" i="11" s="1"/>
  <c r="AY1477" i="11"/>
  <c r="BA1477" i="11" s="1"/>
  <c r="AY2166" i="11"/>
  <c r="BA2166" i="11" s="1"/>
  <c r="AY2047" i="11"/>
  <c r="BA2047" i="11" s="1"/>
  <c r="AY1876" i="11"/>
  <c r="BA1876" i="11" s="1"/>
  <c r="AY2010" i="11"/>
  <c r="BA2010" i="11" s="1"/>
  <c r="AY1863" i="11"/>
  <c r="BA1863" i="11" s="1"/>
  <c r="AY1799" i="11"/>
  <c r="BA1799" i="11" s="1"/>
  <c r="AY1716" i="11"/>
  <c r="BA1716" i="11" s="1"/>
  <c r="AY1668" i="11"/>
  <c r="BA1668" i="11" s="1"/>
  <c r="AY1604" i="11"/>
  <c r="BA1604" i="11" s="1"/>
  <c r="AY1540" i="11"/>
  <c r="BA1540" i="11" s="1"/>
  <c r="AY1476" i="11"/>
  <c r="BA1476" i="11" s="1"/>
  <c r="AY1853" i="11"/>
  <c r="BA1853" i="11" s="1"/>
  <c r="AY1736" i="11"/>
  <c r="BA1736" i="11" s="1"/>
  <c r="AY1672" i="11"/>
  <c r="BA1672" i="11" s="1"/>
  <c r="AY1608" i="11"/>
  <c r="BA1608" i="11" s="1"/>
  <c r="AY1528" i="11"/>
  <c r="BA1528" i="11" s="1"/>
  <c r="AY1480" i="11"/>
  <c r="BA1480" i="11" s="1"/>
  <c r="AY1717" i="11"/>
  <c r="BA1717" i="11" s="1"/>
  <c r="AY1589" i="11"/>
  <c r="BA1589" i="11" s="1"/>
  <c r="AY2234" i="11"/>
  <c r="BA2234" i="11" s="1"/>
  <c r="AY2252" i="11"/>
  <c r="BA2252" i="11" s="1"/>
  <c r="AY2123" i="11"/>
  <c r="BA2123" i="11" s="1"/>
  <c r="AY2219" i="11"/>
  <c r="BA2219" i="11" s="1"/>
  <c r="AY2160" i="11"/>
  <c r="BA2160" i="11" s="1"/>
  <c r="AY2128" i="11"/>
  <c r="BA2128" i="11" s="1"/>
  <c r="AY2096" i="11"/>
  <c r="BA2096" i="11" s="1"/>
  <c r="AY2053" i="11"/>
  <c r="BA2053" i="11" s="1"/>
  <c r="AY1989" i="11"/>
  <c r="BA1989" i="11" s="1"/>
  <c r="AY1925" i="11"/>
  <c r="BA1925" i="11" s="1"/>
  <c r="AY2233" i="11"/>
  <c r="BA2233" i="11" s="1"/>
  <c r="AY2124" i="11"/>
  <c r="BA2124" i="11" s="1"/>
  <c r="AY1850" i="11"/>
  <c r="BA1850" i="11" s="1"/>
  <c r="AY1786" i="11"/>
  <c r="BA1786" i="11" s="1"/>
  <c r="AY1722" i="11"/>
  <c r="BA1722" i="11" s="1"/>
  <c r="AY1658" i="11"/>
  <c r="BA1658" i="11" s="1"/>
  <c r="AY1594" i="11"/>
  <c r="BA1594" i="11" s="1"/>
  <c r="AY1530" i="11"/>
  <c r="BA1530" i="11" s="1"/>
  <c r="AY2216" i="11"/>
  <c r="BA2216" i="11" s="1"/>
  <c r="AY2100" i="11"/>
  <c r="BA2100" i="11" s="1"/>
  <c r="AY1988" i="11"/>
  <c r="BA1988" i="11" s="1"/>
  <c r="AY1903" i="11"/>
  <c r="BA1903" i="11" s="1"/>
  <c r="AY1851" i="11"/>
  <c r="BA1851" i="11" s="1"/>
  <c r="AY1819" i="11"/>
  <c r="BA1819" i="11" s="1"/>
  <c r="AY1787" i="11"/>
  <c r="BA1787" i="11" s="1"/>
  <c r="AY1755" i="11"/>
  <c r="BA1755" i="11" s="1"/>
  <c r="AY2098" i="11"/>
  <c r="BA2098" i="11" s="1"/>
  <c r="AY2012" i="11"/>
  <c r="BA2012" i="11" s="1"/>
  <c r="AY1927" i="11"/>
  <c r="BA1927" i="11" s="1"/>
  <c r="AY1469" i="11"/>
  <c r="BA1469" i="11" s="1"/>
  <c r="AY1936" i="11"/>
  <c r="BA1936" i="11" s="1"/>
  <c r="AY1841" i="11"/>
  <c r="BA1841" i="11" s="1"/>
  <c r="AY1777" i="11"/>
  <c r="BA1777" i="11" s="1"/>
  <c r="AY1456" i="11"/>
  <c r="BA1456" i="11" s="1"/>
  <c r="AY1705" i="11"/>
  <c r="BA1705" i="11" s="1"/>
  <c r="AY1641" i="11"/>
  <c r="BA1641" i="11" s="1"/>
  <c r="AY1577" i="11"/>
  <c r="BA1577" i="11" s="1"/>
  <c r="AY1513" i="11"/>
  <c r="BA1513" i="11" s="1"/>
  <c r="AY2238" i="11"/>
  <c r="BA2238" i="11" s="1"/>
  <c r="AY2235" i="11"/>
  <c r="BA2235" i="11" s="1"/>
  <c r="AY2185" i="11"/>
  <c r="BA2185" i="11" s="1"/>
  <c r="AY2215" i="11"/>
  <c r="BA2215" i="11" s="1"/>
  <c r="AY2183" i="11"/>
  <c r="BA2183" i="11" s="1"/>
  <c r="AY2127" i="11"/>
  <c r="BA2127" i="11" s="1"/>
  <c r="AY2247" i="11"/>
  <c r="BA2247" i="11" s="1"/>
  <c r="AY2057" i="11"/>
  <c r="BA2057" i="11" s="1"/>
  <c r="AY1993" i="11"/>
  <c r="BA1993" i="11" s="1"/>
  <c r="AY1929" i="11"/>
  <c r="BA1929" i="11" s="1"/>
  <c r="AY2231" i="11"/>
  <c r="BA2231" i="11" s="1"/>
  <c r="AY2126" i="11"/>
  <c r="BA2126" i="11" s="1"/>
  <c r="AY2062" i="11"/>
  <c r="BA2062" i="11" s="1"/>
  <c r="AY2030" i="11"/>
  <c r="BA2030" i="11" s="1"/>
  <c r="AY1998" i="11"/>
  <c r="BA1998" i="11" s="1"/>
  <c r="AY1966" i="11"/>
  <c r="BA1966" i="11" s="1"/>
  <c r="AY1934" i="11"/>
  <c r="BA1934" i="11" s="1"/>
  <c r="AY1902" i="11"/>
  <c r="BA1902" i="11" s="1"/>
  <c r="AY1870" i="11"/>
  <c r="BA1870" i="11" s="1"/>
  <c r="AY1806" i="11"/>
  <c r="BA1806" i="11" s="1"/>
  <c r="AY1742" i="11"/>
  <c r="BA1742" i="11" s="1"/>
  <c r="AY1678" i="11"/>
  <c r="BA1678" i="11" s="1"/>
  <c r="AY1614" i="11"/>
  <c r="BA1614" i="11" s="1"/>
  <c r="AY1550" i="11"/>
  <c r="BA1550" i="11" s="1"/>
  <c r="AY1486" i="11"/>
  <c r="BA1486" i="11" s="1"/>
  <c r="AY2179" i="11"/>
  <c r="BA2179" i="11" s="1"/>
  <c r="AY2084" i="11"/>
  <c r="BA2084" i="11" s="1"/>
  <c r="AY2050" i="11"/>
  <c r="BA2050" i="11" s="1"/>
  <c r="AY1972" i="11"/>
  <c r="BA1972" i="11" s="1"/>
  <c r="AY1887" i="11"/>
  <c r="BA1887" i="11" s="1"/>
  <c r="AY2106" i="11"/>
  <c r="BA2106" i="11" s="1"/>
  <c r="AY2028" i="11"/>
  <c r="BA2028" i="11" s="1"/>
  <c r="AY1943" i="11"/>
  <c r="BA1943" i="11" s="1"/>
  <c r="AY1868" i="11"/>
  <c r="BA1868" i="11" s="1"/>
  <c r="AY1836" i="11"/>
  <c r="BA1836" i="11" s="1"/>
  <c r="AY1804" i="11"/>
  <c r="BA1804" i="11" s="1"/>
  <c r="AY1751" i="11"/>
  <c r="BA1751" i="11" s="1"/>
  <c r="AY1719" i="11"/>
  <c r="BA1719" i="11" s="1"/>
  <c r="AY1687" i="11"/>
  <c r="BA1687" i="11" s="1"/>
  <c r="AY1655" i="11"/>
  <c r="BA1655" i="11" s="1"/>
  <c r="AY1623" i="11"/>
  <c r="BA1623" i="11" s="1"/>
  <c r="AY1591" i="11"/>
  <c r="BA1591" i="11" s="1"/>
  <c r="AY1559" i="11"/>
  <c r="BA1559" i="11" s="1"/>
  <c r="AY1527" i="11"/>
  <c r="BA1527" i="11" s="1"/>
  <c r="AY1495" i="11"/>
  <c r="BA1495" i="11" s="1"/>
  <c r="AY2040" i="11"/>
  <c r="BA2040" i="11" s="1"/>
  <c r="AY1912" i="11"/>
  <c r="BA1912" i="11" s="1"/>
  <c r="AY1829" i="11"/>
  <c r="BA1829" i="11" s="1"/>
  <c r="AY1772" i="11"/>
  <c r="BA1772" i="11" s="1"/>
  <c r="AY1723" i="11"/>
  <c r="BA1723" i="11" s="1"/>
  <c r="AY1691" i="11"/>
  <c r="BA1691" i="11" s="1"/>
  <c r="AY1659" i="11"/>
  <c r="BA1659" i="11" s="1"/>
  <c r="AY1627" i="11"/>
  <c r="BA1627" i="11" s="1"/>
  <c r="AY1595" i="11"/>
  <c r="BA1595" i="11" s="1"/>
  <c r="AY1563" i="11"/>
  <c r="BA1563" i="11" s="1"/>
  <c r="AY1531" i="11"/>
  <c r="BA1531" i="11" s="1"/>
  <c r="AY1499" i="11"/>
  <c r="BA1499" i="11" s="1"/>
  <c r="AY1471" i="11"/>
  <c r="BA1471" i="11" s="1"/>
  <c r="AY1765" i="11"/>
  <c r="BA1765" i="11" s="1"/>
  <c r="AY1693" i="11"/>
  <c r="BA1693" i="11" s="1"/>
  <c r="AY1629" i="11"/>
  <c r="BA1629" i="11" s="1"/>
  <c r="AY1565" i="11"/>
  <c r="BA1565" i="11" s="1"/>
  <c r="AY1501" i="11"/>
  <c r="BA1501" i="11" s="1"/>
  <c r="AY2221" i="11"/>
  <c r="BA2221" i="11" s="1"/>
  <c r="AY2241" i="11"/>
  <c r="BA2241" i="11" s="1"/>
  <c r="AY2115" i="11"/>
  <c r="BA2115" i="11" s="1"/>
  <c r="AY2208" i="11"/>
  <c r="BA2208" i="11" s="1"/>
  <c r="AY2157" i="11"/>
  <c r="BA2157" i="11" s="1"/>
  <c r="AY2125" i="11"/>
  <c r="BA2125" i="11" s="1"/>
  <c r="AY2093" i="11"/>
  <c r="BA2093" i="11" s="1"/>
  <c r="AY2045" i="11"/>
  <c r="BA2045" i="11" s="1"/>
  <c r="AY1981" i="11"/>
  <c r="BA1981" i="11" s="1"/>
  <c r="AY1917" i="11"/>
  <c r="BA1917" i="11" s="1"/>
  <c r="AY2204" i="11"/>
  <c r="BA2204" i="11" s="1"/>
  <c r="AY2121" i="11"/>
  <c r="BA2121" i="11" s="1"/>
  <c r="AY1842" i="11"/>
  <c r="BA1842" i="11" s="1"/>
  <c r="AY1778" i="11"/>
  <c r="BA1778" i="11" s="1"/>
  <c r="AY1714" i="11"/>
  <c r="BA1714" i="11" s="1"/>
  <c r="AY1650" i="11"/>
  <c r="BA1650" i="11" s="1"/>
  <c r="AY1586" i="11"/>
  <c r="BA1586" i="11" s="1"/>
  <c r="AY1522" i="11"/>
  <c r="BA1522" i="11" s="1"/>
  <c r="AY2184" i="11"/>
  <c r="BA2184" i="11" s="1"/>
  <c r="AY2097" i="11"/>
  <c r="BA2097" i="11" s="1"/>
  <c r="AY1970" i="11"/>
  <c r="BA1970" i="11" s="1"/>
  <c r="AY1892" i="11"/>
  <c r="BA1892" i="11" s="1"/>
  <c r="AY1848" i="11"/>
  <c r="BA1848" i="11" s="1"/>
  <c r="AY1816" i="11"/>
  <c r="BA1816" i="11" s="1"/>
  <c r="AY1784" i="11"/>
  <c r="BA1784" i="11" s="1"/>
  <c r="AY1752" i="11"/>
  <c r="BA1752" i="11" s="1"/>
  <c r="AY2082" i="11"/>
  <c r="BA2082" i="11" s="1"/>
  <c r="AY1994" i="11"/>
  <c r="BA1994" i="11" s="1"/>
  <c r="AY1916" i="11"/>
  <c r="BA1916" i="11" s="1"/>
  <c r="AY1461" i="11"/>
  <c r="BA1461" i="11" s="1"/>
  <c r="AY1920" i="11"/>
  <c r="BA1920" i="11" s="1"/>
  <c r="AY1833" i="11"/>
  <c r="BA1833" i="11" s="1"/>
  <c r="AY1759" i="11"/>
  <c r="BA1759" i="11" s="1"/>
  <c r="AY1773" i="11"/>
  <c r="BA1773" i="11" s="1"/>
  <c r="AY1697" i="11"/>
  <c r="BA1697" i="11" s="1"/>
  <c r="AY1633" i="11"/>
  <c r="BA1633" i="11" s="1"/>
  <c r="AY1569" i="11"/>
  <c r="BA1569" i="11" s="1"/>
  <c r="AY1505" i="11"/>
  <c r="BA1505" i="11" s="1"/>
  <c r="AY2230" i="11"/>
  <c r="BA2230" i="11" s="1"/>
  <c r="AY2232" i="11"/>
  <c r="BA2232" i="11" s="1"/>
  <c r="AY2177" i="11"/>
  <c r="BA2177" i="11" s="1"/>
  <c r="AY2210" i="11"/>
  <c r="BA2210" i="11" s="1"/>
  <c r="AY2178" i="11"/>
  <c r="BA2178" i="11" s="1"/>
  <c r="AY2119" i="11"/>
  <c r="BA2119" i="11" s="1"/>
  <c r="AY2244" i="11"/>
  <c r="BA2244" i="11" s="1"/>
  <c r="AY2049" i="11"/>
  <c r="BA2049" i="11" s="1"/>
  <c r="AY1985" i="11"/>
  <c r="BA1985" i="11" s="1"/>
  <c r="AY1921" i="11"/>
  <c r="BA1921" i="11" s="1"/>
  <c r="AY2228" i="11"/>
  <c r="BA2228" i="11" s="1"/>
  <c r="AY2108" i="11"/>
  <c r="BA2108" i="11" s="1"/>
  <c r="AY2059" i="11"/>
  <c r="BA2059" i="11" s="1"/>
  <c r="AY2027" i="11"/>
  <c r="BA2027" i="11" s="1"/>
  <c r="AY1995" i="11"/>
  <c r="BA1995" i="11" s="1"/>
  <c r="AY1963" i="11"/>
  <c r="BA1963" i="11" s="1"/>
  <c r="AY1931" i="11"/>
  <c r="BA1931" i="11" s="1"/>
  <c r="AY1899" i="11"/>
  <c r="BA1899" i="11" s="1"/>
  <c r="AY1862" i="11"/>
  <c r="BA1862" i="11" s="1"/>
  <c r="AY1798" i="11"/>
  <c r="BA1798" i="11" s="1"/>
  <c r="AY1734" i="11"/>
  <c r="BA1734" i="11" s="1"/>
  <c r="AY1670" i="11"/>
  <c r="BA1670" i="11" s="1"/>
  <c r="AY1574" i="11"/>
  <c r="BA1574" i="11" s="1"/>
  <c r="AY1510" i="11"/>
  <c r="BA1510" i="11" s="1"/>
  <c r="AY2211" i="11"/>
  <c r="BA2211" i="11" s="1"/>
  <c r="AY2063" i="11"/>
  <c r="BA2063" i="11" s="1"/>
  <c r="AY1919" i="11"/>
  <c r="BA1919" i="11" s="1"/>
  <c r="AY2048" i="11"/>
  <c r="BA2048" i="11" s="1"/>
  <c r="AY1882" i="11"/>
  <c r="BA1882" i="11" s="1"/>
  <c r="AY1815" i="11"/>
  <c r="BA1815" i="11" s="1"/>
  <c r="AY1732" i="11"/>
  <c r="BA1732" i="11" s="1"/>
  <c r="AY1652" i="11"/>
  <c r="BA1652" i="11" s="1"/>
  <c r="AY1588" i="11"/>
  <c r="BA1588" i="11" s="1"/>
  <c r="AY1524" i="11"/>
  <c r="BA1524" i="11" s="1"/>
  <c r="AY2024" i="11"/>
  <c r="BA2024" i="11" s="1"/>
  <c r="AY1821" i="11"/>
  <c r="BA1821" i="11" s="1"/>
  <c r="AY1720" i="11"/>
  <c r="BA1720" i="11" s="1"/>
  <c r="AY1656" i="11"/>
  <c r="BA1656" i="11" s="1"/>
  <c r="AY1592" i="11"/>
  <c r="BA1592" i="11" s="1"/>
  <c r="AY1544" i="11"/>
  <c r="BA1544" i="11" s="1"/>
  <c r="AY1463" i="11"/>
  <c r="BA1463" i="11" s="1"/>
  <c r="AY1685" i="11"/>
  <c r="BA1685" i="11" s="1"/>
  <c r="AY1557" i="11"/>
  <c r="BA1557" i="11" s="1"/>
  <c r="AY1690" i="11"/>
  <c r="BA1690" i="11" s="1"/>
  <c r="AY2031" i="11"/>
  <c r="BA2031" i="11" s="1"/>
  <c r="AY1867" i="11"/>
  <c r="BA1867" i="11" s="1"/>
  <c r="AY1835" i="11"/>
  <c r="BA1835" i="11" s="1"/>
  <c r="AY2162" i="11"/>
  <c r="BA2162" i="11" s="1"/>
  <c r="AY1962" i="11"/>
  <c r="BA1962" i="11" s="1"/>
  <c r="AY2000" i="11"/>
  <c r="BA2000" i="11" s="1"/>
  <c r="AY1809" i="11"/>
  <c r="BA1809" i="11" s="1"/>
  <c r="AY1673" i="11"/>
  <c r="BA1673" i="11" s="1"/>
  <c r="AY1481" i="11"/>
  <c r="BA1481" i="11" s="1"/>
  <c r="AY2251" i="11"/>
  <c r="BA2251" i="11" s="1"/>
  <c r="AY2199" i="11"/>
  <c r="BA2199" i="11" s="1"/>
  <c r="AY2159" i="11"/>
  <c r="BA2159" i="11" s="1"/>
  <c r="AY2025" i="11"/>
  <c r="BA2025" i="11" s="1"/>
  <c r="AY1961" i="11"/>
  <c r="BA1961" i="11" s="1"/>
  <c r="AY2169" i="11"/>
  <c r="BA2169" i="11" s="1"/>
  <c r="AY2046" i="11"/>
  <c r="BA2046" i="11" s="1"/>
  <c r="AY1950" i="11"/>
  <c r="BA1950" i="11" s="1"/>
  <c r="AY1918" i="11"/>
  <c r="BA1918" i="11" s="1"/>
  <c r="AY1838" i="11"/>
  <c r="BA1838" i="11" s="1"/>
  <c r="AY1774" i="11"/>
  <c r="BA1774" i="11" s="1"/>
  <c r="AY1710" i="11"/>
  <c r="BA1710" i="11" s="1"/>
  <c r="AY1646" i="11"/>
  <c r="BA1646" i="11" s="1"/>
  <c r="AY1582" i="11"/>
  <c r="BA1582" i="11" s="1"/>
  <c r="AY1518" i="11"/>
  <c r="BA1518" i="11" s="1"/>
  <c r="AY2214" i="11"/>
  <c r="BA2214" i="11" s="1"/>
  <c r="AY2066" i="11"/>
  <c r="BA2066" i="11" s="1"/>
  <c r="AY1922" i="11"/>
  <c r="BA1922" i="11" s="1"/>
  <c r="AY2056" i="11"/>
  <c r="BA2056" i="11" s="1"/>
  <c r="AY1900" i="11"/>
  <c r="BA1900" i="11" s="1"/>
  <c r="AY1820" i="11"/>
  <c r="BA1820" i="11" s="1"/>
  <c r="AY1788" i="11"/>
  <c r="BA1788" i="11" s="1"/>
  <c r="AY1671" i="11"/>
  <c r="BA1671" i="11" s="1"/>
  <c r="AY1607" i="11"/>
  <c r="BA1607" i="11" s="1"/>
  <c r="AY1575" i="11"/>
  <c r="BA1575" i="11" s="1"/>
  <c r="AY1479" i="11"/>
  <c r="BA1479" i="11" s="1"/>
  <c r="AY1976" i="11"/>
  <c r="BA1976" i="11" s="1"/>
  <c r="AY1739" i="11"/>
  <c r="BA1739" i="11" s="1"/>
  <c r="AY1675" i="11"/>
  <c r="BA1675" i="11" s="1"/>
  <c r="AY1643" i="11"/>
  <c r="BA1643" i="11" s="1"/>
  <c r="AY1547" i="11"/>
  <c r="BA1547" i="11" s="1"/>
  <c r="AY1515" i="11"/>
  <c r="BA1515" i="11" s="1"/>
  <c r="AY1725" i="11"/>
  <c r="BA1725" i="11" s="1"/>
  <c r="AY1533" i="11"/>
  <c r="BA1533" i="11" s="1"/>
  <c r="AY2258" i="11"/>
  <c r="BA2258" i="11" s="1"/>
  <c r="AY2083" i="11"/>
  <c r="BA2083" i="11" s="1"/>
  <c r="AY2173" i="11"/>
  <c r="BA2173" i="11" s="1"/>
  <c r="AY2077" i="11"/>
  <c r="BA2077" i="11" s="1"/>
  <c r="AY2013" i="11"/>
  <c r="BA2013" i="11" s="1"/>
  <c r="AY2156" i="11"/>
  <c r="BA2156" i="11" s="1"/>
  <c r="AY1810" i="11"/>
  <c r="BA1810" i="11" s="1"/>
  <c r="AY1682" i="11"/>
  <c r="BA1682" i="11" s="1"/>
  <c r="AY1618" i="11"/>
  <c r="BA1618" i="11" s="1"/>
  <c r="AY2132" i="11"/>
  <c r="BA2132" i="11" s="1"/>
  <c r="AY1864" i="11"/>
  <c r="BA1864" i="11" s="1"/>
  <c r="AY1800" i="11"/>
  <c r="BA1800" i="11" s="1"/>
  <c r="AY1768" i="11"/>
  <c r="BA1768" i="11" s="1"/>
  <c r="AY2044" i="11"/>
  <c r="BA2044" i="11" s="1"/>
  <c r="AY1767" i="11"/>
  <c r="BA1767" i="11" s="1"/>
  <c r="AY1984" i="11"/>
  <c r="BA1984" i="11" s="1"/>
  <c r="AY1865" i="11"/>
  <c r="BA1865" i="11" s="1"/>
  <c r="AY1801" i="11"/>
  <c r="BA1801" i="11" s="1"/>
  <c r="AY1468" i="11"/>
  <c r="BA1468" i="11" s="1"/>
  <c r="AY1729" i="11"/>
  <c r="BA1729" i="11" s="1"/>
  <c r="AY1665" i="11"/>
  <c r="BA1665" i="11" s="1"/>
  <c r="AY1601" i="11"/>
  <c r="BA1601" i="11" s="1"/>
  <c r="AY1537" i="11"/>
  <c r="BA1537" i="11" s="1"/>
  <c r="AY1473" i="11"/>
  <c r="BA1473" i="11" s="1"/>
  <c r="AY2248" i="11"/>
  <c r="BA2248" i="11" s="1"/>
  <c r="AY2209" i="11"/>
  <c r="BA2209" i="11" s="1"/>
  <c r="AY2226" i="11"/>
  <c r="BA2226" i="11" s="1"/>
  <c r="AY2194" i="11"/>
  <c r="BA2194" i="11" s="1"/>
  <c r="AY2151" i="11"/>
  <c r="BA2151" i="11" s="1"/>
  <c r="AY2087" i="11"/>
  <c r="BA2087" i="11" s="1"/>
  <c r="AY2192" i="11"/>
  <c r="BA2192" i="11" s="1"/>
  <c r="AY2017" i="11"/>
  <c r="BA2017" i="11" s="1"/>
  <c r="AY1953" i="11"/>
  <c r="BA1953" i="11" s="1"/>
  <c r="AY1889" i="11"/>
  <c r="BA1889" i="11" s="1"/>
  <c r="AY2158" i="11"/>
  <c r="BA2158" i="11" s="1"/>
  <c r="AY2043" i="11"/>
  <c r="BA2043" i="11" s="1"/>
  <c r="AY1979" i="11"/>
  <c r="BA1979" i="11" s="1"/>
  <c r="AY1915" i="11"/>
  <c r="BA1915" i="11" s="1"/>
  <c r="AY1830" i="11"/>
  <c r="BA1830" i="11" s="1"/>
  <c r="AY1702" i="11"/>
  <c r="BA1702" i="11" s="1"/>
  <c r="AY1542" i="11"/>
  <c r="BA1542" i="11" s="1"/>
  <c r="AY2116" i="11"/>
  <c r="BA2116" i="11" s="1"/>
  <c r="AY1975" i="11"/>
  <c r="BA1975" i="11" s="1"/>
  <c r="AY1847" i="11"/>
  <c r="BA1847" i="11" s="1"/>
  <c r="AY1700" i="11"/>
  <c r="BA1700" i="11" s="1"/>
  <c r="AY1492" i="11"/>
  <c r="BA1492" i="11" s="1"/>
  <c r="AY1896" i="11"/>
  <c r="BA1896" i="11" s="1"/>
  <c r="AY1624" i="11"/>
  <c r="BA1624" i="11" s="1"/>
  <c r="AY1512" i="11"/>
  <c r="BA1512" i="11" s="1"/>
  <c r="AY1749" i="11"/>
  <c r="BA1749" i="11" s="1"/>
  <c r="AY2250" i="11"/>
  <c r="BA2250" i="11" s="1"/>
  <c r="AY2181" i="11"/>
  <c r="BA2181" i="11" s="1"/>
  <c r="AY2139" i="11"/>
  <c r="BA2139" i="11" s="1"/>
  <c r="AY2249" i="11"/>
  <c r="BA2249" i="11" s="1"/>
  <c r="AY2168" i="11"/>
  <c r="BA2168" i="11" s="1"/>
  <c r="AY2136" i="11"/>
  <c r="BA2136" i="11" s="1"/>
  <c r="AY2104" i="11"/>
  <c r="BA2104" i="11" s="1"/>
  <c r="AY2069" i="11"/>
  <c r="BA2069" i="11" s="1"/>
  <c r="AY2005" i="11"/>
  <c r="BA2005" i="11" s="1"/>
  <c r="AY1941" i="11"/>
  <c r="BA1941" i="11" s="1"/>
  <c r="AY1877" i="11"/>
  <c r="BA1877" i="11" s="1"/>
  <c r="AY2153" i="11"/>
  <c r="BA2153" i="11" s="1"/>
  <c r="AY1866" i="11"/>
  <c r="BA1866" i="11" s="1"/>
  <c r="AY1802" i="11"/>
  <c r="BA1802" i="11" s="1"/>
  <c r="AY1738" i="11"/>
  <c r="BA1738" i="11" s="1"/>
  <c r="AY1674" i="11"/>
  <c r="BA1674" i="11" s="1"/>
  <c r="AY1610" i="11"/>
  <c r="BA1610" i="11" s="1"/>
  <c r="AY1546" i="11"/>
  <c r="BA1546" i="11" s="1"/>
  <c r="AY1482" i="11"/>
  <c r="BA1482" i="11" s="1"/>
  <c r="AY2129" i="11"/>
  <c r="BA2129" i="11" s="1"/>
  <c r="AY2002" i="11"/>
  <c r="BA2002" i="11" s="1"/>
  <c r="AY1924" i="11"/>
  <c r="BA1924" i="11" s="1"/>
  <c r="AY1859" i="11"/>
  <c r="BA1859" i="11" s="1"/>
  <c r="AY1827" i="11"/>
  <c r="BA1827" i="11" s="1"/>
  <c r="AY1795" i="11"/>
  <c r="BA1795" i="11" s="1"/>
  <c r="AY1763" i="11"/>
  <c r="BA1763" i="11" s="1"/>
  <c r="AY2130" i="11"/>
  <c r="BA2130" i="11" s="1"/>
  <c r="AY2026" i="11"/>
  <c r="BA2026" i="11" s="1"/>
  <c r="AY1948" i="11"/>
  <c r="BA1948" i="11" s="1"/>
  <c r="AY1764" i="11"/>
  <c r="BA1764" i="11" s="1"/>
  <c r="AY1968" i="11"/>
  <c r="BA1968" i="11" s="1"/>
  <c r="AY1857" i="11"/>
  <c r="BA1857" i="11" s="1"/>
  <c r="AY1793" i="11"/>
  <c r="BA1793" i="11" s="1"/>
  <c r="AY1464" i="11"/>
  <c r="BA1464" i="11" s="1"/>
  <c r="AY1721" i="11"/>
  <c r="BA1721" i="11" s="1"/>
  <c r="AY1657" i="11"/>
  <c r="BA1657" i="11" s="1"/>
  <c r="AY1593" i="11"/>
  <c r="BA1593" i="11" s="1"/>
  <c r="AY1529" i="11"/>
  <c r="BA1529" i="11" s="1"/>
  <c r="AY2254" i="11"/>
  <c r="BA2254" i="11" s="1"/>
  <c r="AY2243" i="11"/>
  <c r="BA2243" i="11" s="1"/>
  <c r="AY2201" i="11"/>
  <c r="BA2201" i="11" s="1"/>
  <c r="AY2223" i="11"/>
  <c r="BA2223" i="11" s="1"/>
  <c r="AY2191" i="11"/>
  <c r="BA2191" i="11" s="1"/>
  <c r="AY2143" i="11"/>
  <c r="BA2143" i="11" s="1"/>
  <c r="AY2079" i="11"/>
  <c r="BA2079" i="11" s="1"/>
  <c r="AY2073" i="11"/>
  <c r="BA2073" i="11" s="1"/>
  <c r="AY2009" i="11"/>
  <c r="BA2009" i="11" s="1"/>
  <c r="AY1945" i="11"/>
  <c r="BA1945" i="11" s="1"/>
  <c r="AY1881" i="11"/>
  <c r="BA1881" i="11" s="1"/>
  <c r="AY2140" i="11"/>
  <c r="BA2140" i="11" s="1"/>
  <c r="AY2070" i="11"/>
  <c r="BA2070" i="11" s="1"/>
  <c r="AY2038" i="11"/>
  <c r="BA2038" i="11" s="1"/>
  <c r="AY2006" i="11"/>
  <c r="BA2006" i="11" s="1"/>
  <c r="AY1974" i="11"/>
  <c r="BA1974" i="11" s="1"/>
  <c r="AY1942" i="11"/>
  <c r="BA1942" i="11" s="1"/>
  <c r="AY1910" i="11"/>
  <c r="BA1910" i="11" s="1"/>
  <c r="AY1878" i="11"/>
  <c r="BA1878" i="11" s="1"/>
  <c r="AY1822" i="11"/>
  <c r="BA1822" i="11" s="1"/>
  <c r="AY1758" i="11"/>
  <c r="BA1758" i="11" s="1"/>
  <c r="AY1694" i="11"/>
  <c r="BA1694" i="11" s="1"/>
  <c r="AY1630" i="11"/>
  <c r="BA1630" i="11" s="1"/>
  <c r="AY1566" i="11"/>
  <c r="BA1566" i="11" s="1"/>
  <c r="AY1502" i="11"/>
  <c r="BA1502" i="11" s="1"/>
  <c r="AY2188" i="11"/>
  <c r="BA2188" i="11" s="1"/>
  <c r="AY2113" i="11"/>
  <c r="BA2113" i="11" s="1"/>
  <c r="AY2058" i="11"/>
  <c r="BA2058" i="11" s="1"/>
  <c r="AY1986" i="11"/>
  <c r="BA1986" i="11" s="1"/>
  <c r="AY1908" i="11"/>
  <c r="BA1908" i="11" s="1"/>
  <c r="AY2138" i="11"/>
  <c r="BA2138" i="11" s="1"/>
  <c r="AY2042" i="11"/>
  <c r="BA2042" i="11" s="1"/>
  <c r="AY1964" i="11"/>
  <c r="BA1964" i="11" s="1"/>
  <c r="AY1879" i="11"/>
  <c r="BA1879" i="11" s="1"/>
  <c r="AY1844" i="11"/>
  <c r="BA1844" i="11" s="1"/>
  <c r="AY1812" i="11"/>
  <c r="BA1812" i="11" s="1"/>
  <c r="AY1727" i="11"/>
  <c r="BA1727" i="11" s="1"/>
  <c r="AY1695" i="11"/>
  <c r="BA1695" i="11" s="1"/>
  <c r="AY1663" i="11"/>
  <c r="BA1663" i="11" s="1"/>
  <c r="AY1631" i="11"/>
  <c r="BA1631" i="11" s="1"/>
  <c r="AY1599" i="11"/>
  <c r="BA1599" i="11" s="1"/>
  <c r="AY1567" i="11"/>
  <c r="BA1567" i="11" s="1"/>
  <c r="AY1535" i="11"/>
  <c r="BA1535" i="11" s="1"/>
  <c r="AY1503" i="11"/>
  <c r="BA1503" i="11" s="1"/>
  <c r="AY1465" i="11"/>
  <c r="BA1465" i="11" s="1"/>
  <c r="AY1944" i="11"/>
  <c r="BA1944" i="11" s="1"/>
  <c r="AY1845" i="11"/>
  <c r="BA1845" i="11" s="1"/>
  <c r="AY1781" i="11"/>
  <c r="BA1781" i="11" s="1"/>
  <c r="AY1731" i="11"/>
  <c r="BA1731" i="11" s="1"/>
  <c r="AY1699" i="11"/>
  <c r="BA1699" i="11" s="1"/>
  <c r="AY1667" i="11"/>
  <c r="BA1667" i="11" s="1"/>
  <c r="AY1635" i="11"/>
  <c r="BA1635" i="11" s="1"/>
  <c r="AY1603" i="11"/>
  <c r="BA1603" i="11" s="1"/>
  <c r="AY1571" i="11"/>
  <c r="BA1571" i="11" s="1"/>
  <c r="AY1539" i="11"/>
  <c r="BA1539" i="11" s="1"/>
  <c r="AY1507" i="11"/>
  <c r="BA1507" i="11" s="1"/>
  <c r="AY1475" i="11"/>
  <c r="BA1475" i="11" s="1"/>
  <c r="AY1458" i="11"/>
  <c r="BA1458" i="11" s="1"/>
  <c r="AY1709" i="11"/>
  <c r="BA1709" i="11" s="1"/>
  <c r="AY1645" i="11"/>
  <c r="BA1645" i="11" s="1"/>
  <c r="AY1581" i="11"/>
  <c r="BA1581" i="11" s="1"/>
  <c r="AY1517" i="11"/>
  <c r="BA1517" i="11" s="1"/>
  <c r="AY2242" i="11"/>
  <c r="BA2242" i="11" s="1"/>
  <c r="AY2255" i="11"/>
  <c r="BA2255" i="11" s="1"/>
  <c r="AY2131" i="11"/>
  <c r="BA2131" i="11" s="1"/>
  <c r="AY2222" i="11"/>
  <c r="BA2222" i="11" s="1"/>
  <c r="AY2165" i="11"/>
  <c r="BA2165" i="11" s="1"/>
  <c r="AY2133" i="11"/>
  <c r="BA2133" i="11" s="1"/>
  <c r="AY2101" i="11"/>
  <c r="BA2101" i="11" s="1"/>
  <c r="AY2061" i="11"/>
  <c r="BA2061" i="11" s="1"/>
  <c r="AY1997" i="11"/>
  <c r="BA1997" i="11" s="1"/>
  <c r="AY1933" i="11"/>
  <c r="BA1933" i="11" s="1"/>
  <c r="AY2245" i="11"/>
  <c r="BA2245" i="11" s="1"/>
  <c r="AY2142" i="11"/>
  <c r="BA2142" i="11" s="1"/>
  <c r="AY1858" i="11"/>
  <c r="BA1858" i="11" s="1"/>
  <c r="AY1794" i="11"/>
  <c r="BA1794" i="11" s="1"/>
  <c r="AY1730" i="11"/>
  <c r="BA1730" i="11" s="1"/>
  <c r="AY1666" i="11"/>
  <c r="BA1666" i="11" s="1"/>
  <c r="AY1602" i="11"/>
  <c r="BA1602" i="11" s="1"/>
  <c r="AY1538" i="11"/>
  <c r="BA1538" i="11" s="1"/>
  <c r="AY1474" i="11"/>
  <c r="BA1474" i="11" s="1"/>
  <c r="AY2118" i="11"/>
  <c r="BA2118" i="11" s="1"/>
  <c r="AY1999" i="11"/>
  <c r="BA1999" i="11" s="1"/>
  <c r="AY1906" i="11"/>
  <c r="BA1906" i="11" s="1"/>
  <c r="AY1856" i="11"/>
  <c r="BA1856" i="11" s="1"/>
  <c r="AY1824" i="11"/>
  <c r="BA1824" i="11" s="1"/>
  <c r="AY1792" i="11"/>
  <c r="BA1792" i="11" s="1"/>
  <c r="AY1760" i="11"/>
  <c r="BA1760" i="11" s="1"/>
  <c r="AY2114" i="11"/>
  <c r="BA2114" i="11" s="1"/>
  <c r="AY2023" i="11"/>
  <c r="BA2023" i="11" s="1"/>
  <c r="AY1930" i="11"/>
  <c r="BA1930" i="11" s="1"/>
  <c r="AY1753" i="11"/>
  <c r="BA1753" i="11" s="1"/>
  <c r="AY1952" i="11"/>
  <c r="BA1952" i="11" s="1"/>
  <c r="AY1849" i="11"/>
  <c r="BA1849" i="11" s="1"/>
  <c r="AY1785" i="11"/>
  <c r="BA1785" i="11" s="1"/>
  <c r="AY1460" i="11"/>
  <c r="BA1460" i="11" s="1"/>
  <c r="AY1713" i="11"/>
  <c r="BA1713" i="11" s="1"/>
  <c r="AY1649" i="11"/>
  <c r="BA1649" i="11" s="1"/>
  <c r="AY1585" i="11"/>
  <c r="BA1585" i="11" s="1"/>
  <c r="AY1521" i="11"/>
  <c r="BA1521" i="11" s="1"/>
  <c r="AY2246" i="11"/>
  <c r="BA2246" i="11" s="1"/>
  <c r="AY2240" i="11"/>
  <c r="BA2240" i="11" s="1"/>
  <c r="AY2193" i="11"/>
  <c r="BA2193" i="11" s="1"/>
  <c r="AY2218" i="11"/>
  <c r="BA2218" i="11" s="1"/>
  <c r="AY2186" i="11"/>
  <c r="BA2186" i="11" s="1"/>
  <c r="AY2135" i="11"/>
  <c r="BA2135" i="11" s="1"/>
  <c r="AY2253" i="11"/>
  <c r="BA2253" i="11" s="1"/>
  <c r="AY2065" i="11"/>
  <c r="BA2065" i="11" s="1"/>
  <c r="AY2001" i="11"/>
  <c r="BA2001" i="11" s="1"/>
  <c r="AY1937" i="11"/>
  <c r="BA1937" i="11" s="1"/>
  <c r="AY2237" i="11"/>
  <c r="BA2237" i="11" s="1"/>
  <c r="AY2137" i="11"/>
  <c r="BA2137" i="11" s="1"/>
  <c r="AY2067" i="11"/>
  <c r="BA2067" i="11" s="1"/>
  <c r="AY2035" i="11"/>
  <c r="BA2035" i="11" s="1"/>
  <c r="AY2003" i="11"/>
  <c r="BA2003" i="11" s="1"/>
  <c r="AY1971" i="11"/>
  <c r="BA1971" i="11" s="1"/>
  <c r="AY1939" i="11"/>
  <c r="BA1939" i="11" s="1"/>
  <c r="AY1907" i="11"/>
  <c r="BA1907" i="11" s="1"/>
  <c r="AY1875" i="11"/>
  <c r="BA1875" i="11" s="1"/>
  <c r="AY1814" i="11"/>
  <c r="BA1814" i="11" s="1"/>
  <c r="AY1750" i="11"/>
  <c r="BA1750" i="11" s="1"/>
  <c r="AY1686" i="11"/>
  <c r="BA1686" i="11" s="1"/>
  <c r="AY1622" i="11"/>
  <c r="BA1622" i="11" s="1"/>
  <c r="AY1558" i="11"/>
  <c r="BA1558" i="11" s="1"/>
  <c r="AY1494" i="11"/>
  <c r="BA1494" i="11" s="1"/>
  <c r="AY2182" i="11"/>
  <c r="BA2182" i="11" s="1"/>
  <c r="AY2102" i="11"/>
  <c r="BA2102" i="11" s="1"/>
  <c r="AY2055" i="11"/>
  <c r="BA2055" i="11" s="1"/>
  <c r="AY1983" i="11"/>
  <c r="BA1983" i="11" s="1"/>
  <c r="AY1890" i="11"/>
  <c r="BA1890" i="11" s="1"/>
  <c r="AY2122" i="11"/>
  <c r="BA2122" i="11" s="1"/>
  <c r="AY2039" i="11"/>
  <c r="BA2039" i="11" s="1"/>
  <c r="AY1946" i="11"/>
  <c r="BA1946" i="11" s="1"/>
  <c r="AY1871" i="11"/>
  <c r="BA1871" i="11" s="1"/>
  <c r="AY1839" i="11"/>
  <c r="BA1839" i="11" s="1"/>
  <c r="AY1807" i="11"/>
  <c r="BA1807" i="11" s="1"/>
  <c r="AY1769" i="11"/>
  <c r="BA1769" i="11" s="1"/>
  <c r="AY1724" i="11"/>
  <c r="BA1724" i="11" s="1"/>
  <c r="AY1692" i="11"/>
  <c r="BA1692" i="11" s="1"/>
  <c r="AY1660" i="11"/>
  <c r="BA1660" i="11" s="1"/>
  <c r="AY1628" i="11"/>
  <c r="BA1628" i="11" s="1"/>
  <c r="AY1596" i="11"/>
  <c r="BA1596" i="11" s="1"/>
  <c r="AY1564" i="11"/>
  <c r="BA1564" i="11" s="1"/>
  <c r="AY1532" i="11"/>
  <c r="BA1532" i="11" s="1"/>
  <c r="AY1500" i="11"/>
  <c r="BA1500" i="11" s="1"/>
  <c r="AY1457" i="11"/>
  <c r="BA1457" i="11" s="1"/>
  <c r="AY1928" i="11"/>
  <c r="BA1928" i="11" s="1"/>
  <c r="AY1837" i="11"/>
  <c r="BA1837" i="11" s="1"/>
  <c r="AY1775" i="11"/>
  <c r="BA1775" i="11" s="1"/>
  <c r="AY1728" i="11"/>
  <c r="BA1728" i="11" s="1"/>
  <c r="AY1696" i="11"/>
  <c r="BA1696" i="11" s="1"/>
  <c r="AY1664" i="11"/>
  <c r="BA1664" i="11" s="1"/>
  <c r="AY1632" i="11"/>
  <c r="BA1632" i="11" s="1"/>
  <c r="AY1600" i="11"/>
  <c r="BA1600" i="11" s="1"/>
  <c r="AY1568" i="11"/>
  <c r="BA1568" i="11" s="1"/>
  <c r="AY1536" i="11"/>
  <c r="BA1536" i="11" s="1"/>
  <c r="AY1504" i="11"/>
  <c r="BA1504" i="11" s="1"/>
  <c r="AY1472" i="11"/>
  <c r="BA1472" i="11" s="1"/>
  <c r="AY1454" i="11"/>
  <c r="BA1454" i="11" s="1"/>
  <c r="AY1701" i="11"/>
  <c r="BA1701" i="11" s="1"/>
  <c r="AY1637" i="11"/>
  <c r="BA1637" i="11" s="1"/>
  <c r="AY1573" i="11"/>
  <c r="BA1573" i="11" s="1"/>
  <c r="AY1509" i="11"/>
  <c r="BA1509" i="11" s="1"/>
  <c r="AY1606" i="11"/>
  <c r="BA1606" i="11" s="1"/>
  <c r="AY2081" i="11"/>
  <c r="BA2081" i="11" s="1"/>
  <c r="AY1954" i="11"/>
  <c r="BA1954" i="11" s="1"/>
  <c r="AY2090" i="11"/>
  <c r="BA2090" i="11" s="1"/>
  <c r="AY1932" i="11"/>
  <c r="BA1932" i="11" s="1"/>
  <c r="AY1831" i="11"/>
  <c r="BA1831" i="11" s="1"/>
  <c r="AY1748" i="11"/>
  <c r="BA1748" i="11" s="1"/>
  <c r="AY1684" i="11"/>
  <c r="BA1684" i="11" s="1"/>
  <c r="AY1636" i="11"/>
  <c r="BA1636" i="11" s="1"/>
  <c r="AY1572" i="11"/>
  <c r="BA1572" i="11" s="1"/>
  <c r="AY1508" i="11"/>
  <c r="BA1508" i="11" s="1"/>
  <c r="AY1960" i="11"/>
  <c r="BA1960" i="11" s="1"/>
  <c r="AY1789" i="11"/>
  <c r="BA1789" i="11" s="1"/>
  <c r="AY1704" i="11"/>
  <c r="BA1704" i="11" s="1"/>
  <c r="AY1640" i="11"/>
  <c r="BA1640" i="11" s="1"/>
  <c r="AY1560" i="11"/>
  <c r="BA1560" i="11" s="1"/>
  <c r="AY1496" i="11"/>
  <c r="BA1496" i="11" s="1"/>
  <c r="AY1462" i="11"/>
  <c r="BA1462" i="11" s="1"/>
  <c r="AY1653" i="11"/>
  <c r="BA1653" i="11" s="1"/>
  <c r="AY1525" i="11"/>
  <c r="BA1525" i="11" s="1"/>
  <c r="AY2197" i="11"/>
  <c r="BA2197" i="11" s="1"/>
  <c r="AY2155" i="11"/>
  <c r="BA2155" i="11" s="1"/>
  <c r="AY2091" i="11"/>
  <c r="BA2091" i="11" s="1"/>
  <c r="AY2176" i="11"/>
  <c r="BA2176" i="11" s="1"/>
  <c r="AY2144" i="11"/>
  <c r="BA2144" i="11" s="1"/>
  <c r="AY2112" i="11"/>
  <c r="BA2112" i="11" s="1"/>
  <c r="AY2080" i="11"/>
  <c r="BA2080" i="11" s="1"/>
  <c r="AY2021" i="11"/>
  <c r="BA2021" i="11" s="1"/>
  <c r="AY1957" i="11"/>
  <c r="BA1957" i="11" s="1"/>
  <c r="AY1893" i="11"/>
  <c r="BA1893" i="11" s="1"/>
  <c r="AY2174" i="11"/>
  <c r="BA2174" i="11" s="1"/>
  <c r="AY2089" i="11"/>
  <c r="BA2089" i="11" s="1"/>
  <c r="AY1818" i="11"/>
  <c r="BA1818" i="11" s="1"/>
  <c r="AY1754" i="11"/>
  <c r="BA1754" i="11" s="1"/>
  <c r="AY1626" i="11"/>
  <c r="BA1626" i="11" s="1"/>
  <c r="AY1562" i="11"/>
  <c r="BA1562" i="11" s="1"/>
  <c r="AY1498" i="11"/>
  <c r="BA1498" i="11" s="1"/>
  <c r="AY2150" i="11"/>
  <c r="BA2150" i="11" s="1"/>
  <c r="AY1938" i="11"/>
  <c r="BA1938" i="11" s="1"/>
  <c r="AY1803" i="11"/>
  <c r="BA1803" i="11" s="1"/>
  <c r="AY1771" i="11"/>
  <c r="BA1771" i="11" s="1"/>
  <c r="AY2052" i="11"/>
  <c r="BA2052" i="11" s="1"/>
  <c r="AY1884" i="11"/>
  <c r="BA1884" i="11" s="1"/>
  <c r="AY1873" i="11"/>
  <c r="BA1873" i="11" s="1"/>
  <c r="AY1459" i="11"/>
  <c r="BA1459" i="11" s="1"/>
  <c r="AY1737" i="11"/>
  <c r="BA1737" i="11" s="1"/>
  <c r="AY1609" i="11"/>
  <c r="BA1609" i="11" s="1"/>
  <c r="AY1545" i="11"/>
  <c r="BA1545" i="11" s="1"/>
  <c r="AY2217" i="11"/>
  <c r="BA2217" i="11" s="1"/>
  <c r="AY2236" i="11"/>
  <c r="BA2236" i="11" s="1"/>
  <c r="AY2095" i="11"/>
  <c r="BA2095" i="11" s="1"/>
  <c r="AY2203" i="11"/>
  <c r="BA2203" i="11" s="1"/>
  <c r="AY1897" i="11"/>
  <c r="BA1897" i="11" s="1"/>
  <c r="AY2076" i="11"/>
  <c r="BA2076" i="11" s="1"/>
  <c r="AY2014" i="11"/>
  <c r="BA2014" i="11" s="1"/>
  <c r="AY1982" i="11"/>
  <c r="BA1982" i="11" s="1"/>
  <c r="AY1886" i="11"/>
  <c r="BA1886" i="11" s="1"/>
  <c r="AY2134" i="11"/>
  <c r="BA2134" i="11" s="1"/>
  <c r="AY2015" i="11"/>
  <c r="BA2015" i="11" s="1"/>
  <c r="AY2170" i="11"/>
  <c r="BA2170" i="11" s="1"/>
  <c r="AY1978" i="11"/>
  <c r="BA1978" i="11" s="1"/>
  <c r="AY1852" i="11"/>
  <c r="BA1852" i="11" s="1"/>
  <c r="AY1735" i="11"/>
  <c r="BA1735" i="11" s="1"/>
  <c r="AY1703" i="11"/>
  <c r="BA1703" i="11" s="1"/>
  <c r="AY1639" i="11"/>
  <c r="BA1639" i="11" s="1"/>
  <c r="AY1543" i="11"/>
  <c r="BA1543" i="11" s="1"/>
  <c r="AY1511" i="11"/>
  <c r="BA1511" i="11" s="1"/>
  <c r="AY1861" i="11"/>
  <c r="BA1861" i="11" s="1"/>
  <c r="AY1797" i="11"/>
  <c r="BA1797" i="11" s="1"/>
  <c r="AY1707" i="11"/>
  <c r="BA1707" i="11" s="1"/>
  <c r="AY1611" i="11"/>
  <c r="BA1611" i="11" s="1"/>
  <c r="AY1579" i="11"/>
  <c r="BA1579" i="11" s="1"/>
  <c r="AY1483" i="11"/>
  <c r="BA1483" i="11" s="1"/>
  <c r="AY1466" i="11"/>
  <c r="BA1466" i="11" s="1"/>
  <c r="AY1661" i="11"/>
  <c r="BA1661" i="11" s="1"/>
  <c r="AY1597" i="11"/>
  <c r="BA1597" i="11" s="1"/>
  <c r="AY2189" i="11"/>
  <c r="BA2189" i="11" s="1"/>
  <c r="AY2147" i="11"/>
  <c r="BA2147" i="11" s="1"/>
  <c r="AY2141" i="11"/>
  <c r="BA2141" i="11" s="1"/>
  <c r="AY2109" i="11"/>
  <c r="BA2109" i="11" s="1"/>
  <c r="AY1949" i="11"/>
  <c r="BA1949" i="11" s="1"/>
  <c r="AY1885" i="11"/>
  <c r="BA1885" i="11" s="1"/>
  <c r="AY2078" i="11"/>
  <c r="BA2078" i="11" s="1"/>
  <c r="AY1746" i="11"/>
  <c r="BA1746" i="11" s="1"/>
  <c r="AY1554" i="11"/>
  <c r="BA1554" i="11" s="1"/>
  <c r="AY1490" i="11"/>
  <c r="BA1490" i="11" s="1"/>
  <c r="AY2020" i="11"/>
  <c r="BA2020" i="11" s="1"/>
  <c r="AY1935" i="11"/>
  <c r="BA1935" i="11" s="1"/>
  <c r="AY1832" i="11"/>
  <c r="BA1832" i="11" s="1"/>
  <c r="AY2146" i="11"/>
  <c r="BA2146" i="11" s="1"/>
  <c r="AY1959" i="11"/>
  <c r="BA1959" i="11" s="1"/>
  <c r="AY2075" i="11"/>
  <c r="BA2075" i="11" s="1"/>
  <c r="AY2011" i="11"/>
  <c r="BA2011" i="11" s="1"/>
  <c r="AY1947" i="11"/>
  <c r="BA1947" i="11" s="1"/>
  <c r="AY1883" i="11"/>
  <c r="BA1883" i="11" s="1"/>
  <c r="AY1766" i="11"/>
  <c r="BA1766" i="11" s="1"/>
  <c r="AY1638" i="11"/>
  <c r="BA1638" i="11" s="1"/>
  <c r="AY1478" i="11"/>
  <c r="BA1478" i="11" s="1"/>
  <c r="AY2004" i="11"/>
  <c r="BA2004" i="11" s="1"/>
  <c r="AY2154" i="11"/>
  <c r="BA2154" i="11" s="1"/>
  <c r="AY1783" i="11"/>
  <c r="BA1783" i="11" s="1"/>
  <c r="AY1620" i="11"/>
  <c r="BA1620" i="11" s="1"/>
  <c r="AY1556" i="11"/>
  <c r="BA1556" i="11" s="1"/>
  <c r="AY1761" i="11"/>
  <c r="BA1761" i="11" s="1"/>
  <c r="AY1688" i="11"/>
  <c r="BA1688" i="11" s="1"/>
  <c r="AY1576" i="11"/>
  <c r="BA1576" i="11" s="1"/>
  <c r="AY1621" i="11"/>
  <c r="BA1621" i="11" s="1"/>
  <c r="AY1493" i="11"/>
  <c r="BA1493" i="11" s="1"/>
  <c r="AY1780" i="11"/>
  <c r="BA1780" i="11" s="1"/>
  <c r="AY1452" i="11"/>
  <c r="BA1452" i="11" s="1"/>
  <c r="AW1452" i="11"/>
  <c r="AX1452" i="11" s="1"/>
  <c r="F29" i="11"/>
  <c r="AI5" i="11"/>
  <c r="U29" i="11"/>
  <c r="AI10" i="11"/>
  <c r="BG5" i="11"/>
  <c r="BG7" i="11" s="1"/>
  <c r="AO7" i="11"/>
  <c r="AO11" i="11" s="1"/>
  <c r="AY1453" i="11"/>
  <c r="BA1453" i="11" s="1"/>
  <c r="C29" i="11" l="1"/>
  <c r="AX1453" i="11"/>
  <c r="AX1454" i="11" s="1"/>
  <c r="AX1455" i="11" s="1"/>
  <c r="AX1456" i="11" s="1"/>
  <c r="AX1457" i="11" s="1"/>
  <c r="AX1458" i="11" s="1"/>
  <c r="AX1459" i="11" s="1"/>
  <c r="AX1460" i="11" s="1"/>
  <c r="AX1461" i="11" s="1"/>
  <c r="AX1462" i="11" s="1"/>
  <c r="AX1463" i="11" s="1"/>
  <c r="AX1464" i="11" s="1"/>
  <c r="AX1465" i="11" s="1"/>
  <c r="AX1466" i="11" s="1"/>
  <c r="AX1467" i="11" s="1"/>
  <c r="AX1468" i="11" s="1"/>
  <c r="AX1469" i="11" s="1"/>
  <c r="AX1470" i="11" s="1"/>
  <c r="AX1471" i="11" s="1"/>
  <c r="AX1472" i="11" s="1"/>
  <c r="AX1473" i="11" s="1"/>
  <c r="AX1474" i="11" s="1"/>
  <c r="AX1475" i="11" s="1"/>
  <c r="AX1476" i="11" s="1"/>
  <c r="AX1477" i="11" s="1"/>
  <c r="AX1478" i="11" s="1"/>
  <c r="AX1479" i="11" s="1"/>
  <c r="AX1480" i="11" s="1"/>
  <c r="AX1481" i="11" s="1"/>
  <c r="AX1482" i="11" s="1"/>
  <c r="AX1483" i="11" s="1"/>
  <c r="AX1484" i="11" s="1"/>
  <c r="AX1485" i="11" s="1"/>
  <c r="AX1486" i="11" s="1"/>
  <c r="AX1487" i="11" s="1"/>
  <c r="AX1488" i="11" s="1"/>
  <c r="AX1489" i="11" s="1"/>
  <c r="AX1490" i="11" s="1"/>
  <c r="AX1491" i="11" s="1"/>
  <c r="AX1492" i="11" s="1"/>
  <c r="AX1493" i="11" s="1"/>
  <c r="AX1494" i="11" s="1"/>
  <c r="AX1495" i="11" s="1"/>
  <c r="AX1496" i="11" s="1"/>
  <c r="AX1497" i="11" s="1"/>
  <c r="AX1498" i="11" s="1"/>
  <c r="AX1499" i="11" s="1"/>
  <c r="AX1500" i="11" s="1"/>
  <c r="AX1501" i="11" s="1"/>
  <c r="AX1502" i="11" s="1"/>
  <c r="AX1503" i="11" s="1"/>
  <c r="AX1504" i="11" s="1"/>
  <c r="AX1505" i="11" s="1"/>
  <c r="AX1506" i="11" s="1"/>
  <c r="AX1507" i="11" s="1"/>
  <c r="AX1508" i="11" s="1"/>
  <c r="AX1509" i="11" s="1"/>
  <c r="AX1510" i="11" s="1"/>
  <c r="AX1511" i="11" s="1"/>
  <c r="AX1512" i="11" s="1"/>
  <c r="AX1513" i="11" s="1"/>
  <c r="AX1514" i="11" s="1"/>
  <c r="AX1515" i="11" s="1"/>
  <c r="AX1516" i="11" s="1"/>
  <c r="AX1517" i="11" s="1"/>
  <c r="AX1518" i="11" s="1"/>
  <c r="AX1519" i="11" s="1"/>
  <c r="AX1520" i="11" s="1"/>
  <c r="AX1521" i="11" s="1"/>
  <c r="AX1522" i="11" s="1"/>
  <c r="AX1523" i="11" s="1"/>
  <c r="AX1524" i="11" s="1"/>
  <c r="AX1525" i="11" s="1"/>
  <c r="AX1526" i="11" s="1"/>
  <c r="AX1527" i="11" s="1"/>
  <c r="AX1528" i="11" s="1"/>
  <c r="AX1529" i="11" s="1"/>
  <c r="AX1530" i="11" s="1"/>
  <c r="AX1531" i="11" s="1"/>
  <c r="AX1532" i="11" s="1"/>
  <c r="AX1533" i="11" s="1"/>
  <c r="AX1534" i="11" s="1"/>
  <c r="AX1535" i="11" s="1"/>
  <c r="AX1536" i="11" s="1"/>
  <c r="AX1537" i="11" s="1"/>
  <c r="AX1538" i="11" s="1"/>
  <c r="AX1539" i="11" s="1"/>
  <c r="AX1540" i="11" s="1"/>
  <c r="AX1541" i="11" s="1"/>
  <c r="AX1542" i="11" s="1"/>
  <c r="AX1543" i="11" s="1"/>
  <c r="AX1544" i="11" s="1"/>
  <c r="AX1545" i="11" s="1"/>
  <c r="AX1546" i="11" s="1"/>
  <c r="AX1547" i="11" s="1"/>
  <c r="AX1548" i="11" s="1"/>
  <c r="AX1549" i="11" s="1"/>
  <c r="AX1550" i="11" s="1"/>
  <c r="AX1551" i="11" s="1"/>
  <c r="AX1552" i="11" s="1"/>
  <c r="AX1553" i="11" s="1"/>
  <c r="AX1554" i="11" s="1"/>
  <c r="AX1555" i="11" s="1"/>
  <c r="AX1556" i="11" s="1"/>
  <c r="AX1557" i="11" s="1"/>
  <c r="AX1558" i="11" s="1"/>
  <c r="AX1559" i="11" s="1"/>
  <c r="AX1560" i="11" s="1"/>
  <c r="AX1561" i="11" s="1"/>
  <c r="AX1562" i="11" s="1"/>
  <c r="AX1563" i="11" s="1"/>
  <c r="AX1564" i="11" s="1"/>
  <c r="AX1565" i="11" s="1"/>
  <c r="AX1566" i="11" s="1"/>
  <c r="AX1567" i="11" s="1"/>
  <c r="AX1568" i="11" s="1"/>
  <c r="AX1569" i="11" s="1"/>
  <c r="AX1570" i="11" s="1"/>
  <c r="AX1571" i="11" s="1"/>
  <c r="AX1572" i="11" s="1"/>
  <c r="AX1573" i="11" s="1"/>
  <c r="AX1574" i="11" s="1"/>
  <c r="AX1575" i="11" s="1"/>
  <c r="AX1576" i="11" s="1"/>
  <c r="AX1577" i="11" s="1"/>
  <c r="AX1578" i="11" s="1"/>
  <c r="AX1579" i="11" s="1"/>
  <c r="AX1580" i="11" s="1"/>
  <c r="AX1581" i="11" s="1"/>
  <c r="AX1582" i="11" s="1"/>
  <c r="AX1583" i="11" s="1"/>
  <c r="AX1584" i="11" s="1"/>
  <c r="AX1585" i="11" s="1"/>
  <c r="AX1586" i="11" s="1"/>
  <c r="AX1587" i="11" s="1"/>
  <c r="AX1588" i="11" s="1"/>
  <c r="AX1589" i="11" s="1"/>
  <c r="AX1590" i="11" s="1"/>
  <c r="AX1591" i="11" s="1"/>
  <c r="AX1592" i="11" s="1"/>
  <c r="AX1593" i="11" s="1"/>
  <c r="AX1594" i="11" s="1"/>
  <c r="AX1595" i="11" s="1"/>
  <c r="AX1596" i="11" s="1"/>
  <c r="AX1597" i="11" s="1"/>
  <c r="AX1598" i="11" s="1"/>
  <c r="AX1599" i="11" s="1"/>
  <c r="AX1600" i="11" s="1"/>
  <c r="AX1601" i="11" s="1"/>
  <c r="AX1602" i="11" s="1"/>
  <c r="AX1603" i="11" s="1"/>
  <c r="AX1604" i="11" s="1"/>
  <c r="AX1605" i="11" s="1"/>
  <c r="AX1606" i="11" s="1"/>
  <c r="AX1607" i="11" s="1"/>
  <c r="AX1608" i="11" s="1"/>
  <c r="AX1609" i="11" s="1"/>
  <c r="AX1610" i="11" s="1"/>
  <c r="AX1611" i="11" s="1"/>
  <c r="AX1612" i="11" s="1"/>
  <c r="AX1613" i="11" s="1"/>
  <c r="AX1614" i="11" s="1"/>
  <c r="AX1615" i="11" s="1"/>
  <c r="AX1616" i="11" s="1"/>
  <c r="AX1617" i="11" s="1"/>
  <c r="AX1618" i="11" s="1"/>
  <c r="AX1619" i="11" s="1"/>
  <c r="AX1620" i="11" s="1"/>
  <c r="AX1621" i="11" s="1"/>
  <c r="AX1622" i="11" s="1"/>
  <c r="AX1623" i="11" s="1"/>
  <c r="AX1624" i="11" s="1"/>
  <c r="AX1625" i="11" s="1"/>
  <c r="AX1626" i="11" s="1"/>
  <c r="AX1627" i="11" s="1"/>
  <c r="AX1628" i="11" s="1"/>
  <c r="AX1629" i="11" s="1"/>
  <c r="AX1630" i="11" s="1"/>
  <c r="AX1631" i="11" s="1"/>
  <c r="AX1632" i="11" s="1"/>
  <c r="AX1633" i="11" s="1"/>
  <c r="AX1634" i="11" s="1"/>
  <c r="AX1635" i="11" s="1"/>
  <c r="AX1636" i="11" s="1"/>
  <c r="AX1637" i="11" s="1"/>
  <c r="AX1638" i="11" s="1"/>
  <c r="AX1639" i="11" s="1"/>
  <c r="AX1640" i="11" s="1"/>
  <c r="AX1641" i="11" s="1"/>
  <c r="AX1642" i="11" s="1"/>
  <c r="AX1643" i="11" s="1"/>
  <c r="AX1644" i="11" s="1"/>
  <c r="AX1645" i="11" s="1"/>
  <c r="AX1646" i="11" s="1"/>
  <c r="AX1647" i="11" s="1"/>
  <c r="AX1648" i="11" s="1"/>
  <c r="AX1649" i="11" s="1"/>
  <c r="AX1650" i="11" s="1"/>
  <c r="AX1651" i="11" s="1"/>
  <c r="AX1652" i="11" s="1"/>
  <c r="AX1653" i="11" s="1"/>
  <c r="AX1654" i="11" s="1"/>
  <c r="AX1655" i="11" s="1"/>
  <c r="AX1656" i="11" s="1"/>
  <c r="AX1657" i="11" s="1"/>
  <c r="AX1658" i="11" s="1"/>
  <c r="AX1659" i="11" s="1"/>
  <c r="AX1660" i="11" s="1"/>
  <c r="AX1661" i="11" s="1"/>
  <c r="AX1662" i="11" s="1"/>
  <c r="AX1663" i="11" s="1"/>
  <c r="AX1664" i="11" s="1"/>
  <c r="AX1665" i="11" s="1"/>
  <c r="AX1666" i="11" s="1"/>
  <c r="AX1667" i="11" s="1"/>
  <c r="AX1668" i="11" s="1"/>
  <c r="AX1669" i="11" s="1"/>
  <c r="AX1670" i="11" s="1"/>
  <c r="AX1671" i="11" s="1"/>
  <c r="AX1672" i="11" s="1"/>
  <c r="AX1673" i="11" s="1"/>
  <c r="AX1674" i="11" s="1"/>
  <c r="AX1675" i="11" s="1"/>
  <c r="AX1676" i="11" s="1"/>
  <c r="AX1677" i="11" s="1"/>
  <c r="AX1678" i="11" s="1"/>
  <c r="AX1679" i="11" s="1"/>
  <c r="AX1680" i="11" s="1"/>
  <c r="AX1681" i="11" s="1"/>
  <c r="AX1682" i="11" s="1"/>
  <c r="AX1683" i="11" s="1"/>
  <c r="AX1684" i="11" s="1"/>
  <c r="AX1685" i="11" s="1"/>
  <c r="AX1686" i="11" s="1"/>
  <c r="AX1687" i="11" s="1"/>
  <c r="AX1688" i="11" s="1"/>
  <c r="AX1689" i="11" s="1"/>
  <c r="AX1690" i="11" s="1"/>
  <c r="AX1691" i="11" s="1"/>
  <c r="AX1692" i="11" s="1"/>
  <c r="AX1693" i="11" s="1"/>
  <c r="AX1694" i="11" s="1"/>
  <c r="AX1695" i="11" s="1"/>
  <c r="AX1696" i="11" s="1"/>
  <c r="AX1697" i="11" s="1"/>
  <c r="AX1698" i="11" s="1"/>
  <c r="AX1699" i="11" s="1"/>
  <c r="AX1700" i="11" s="1"/>
  <c r="AX1701" i="11" s="1"/>
  <c r="AX1702" i="11" s="1"/>
  <c r="AX1703" i="11" s="1"/>
  <c r="AX1704" i="11" s="1"/>
  <c r="AX1705" i="11" s="1"/>
  <c r="AX1706" i="11" s="1"/>
  <c r="AX1707" i="11" s="1"/>
  <c r="AX1708" i="11" s="1"/>
  <c r="AX1709" i="11" s="1"/>
  <c r="AX1710" i="11" s="1"/>
  <c r="AX1711" i="11" s="1"/>
  <c r="AX1712" i="11" s="1"/>
  <c r="AX1713" i="11" s="1"/>
  <c r="AX1714" i="11" s="1"/>
  <c r="AX1715" i="11" s="1"/>
  <c r="AX1716" i="11" s="1"/>
  <c r="AX1717" i="11" s="1"/>
  <c r="AX1718" i="11" s="1"/>
  <c r="AX1719" i="11" s="1"/>
  <c r="AX1720" i="11" s="1"/>
  <c r="AX1721" i="11" s="1"/>
  <c r="AX1722" i="11" s="1"/>
  <c r="AX1723" i="11" s="1"/>
  <c r="AX1724" i="11" s="1"/>
  <c r="AX1725" i="11" s="1"/>
  <c r="AX1726" i="11" s="1"/>
  <c r="AX1727" i="11" s="1"/>
  <c r="AX1728" i="11" s="1"/>
  <c r="AX1729" i="11" s="1"/>
  <c r="AX1730" i="11" s="1"/>
  <c r="AX1731" i="11" s="1"/>
  <c r="AX1732" i="11" s="1"/>
  <c r="AX1733" i="11" s="1"/>
  <c r="AX1734" i="11" s="1"/>
  <c r="AX1735" i="11" s="1"/>
  <c r="AX1736" i="11" s="1"/>
  <c r="AX1737" i="11" s="1"/>
  <c r="AX1738" i="11" s="1"/>
  <c r="AX1739" i="11" s="1"/>
  <c r="AX1740" i="11" s="1"/>
  <c r="AX1741" i="11" s="1"/>
  <c r="AX1742" i="11" s="1"/>
  <c r="AX1743" i="11" s="1"/>
  <c r="AX1744" i="11" s="1"/>
  <c r="AX1745" i="11" s="1"/>
  <c r="AX1746" i="11" s="1"/>
  <c r="AX1747" i="11" s="1"/>
  <c r="AX1748" i="11" s="1"/>
  <c r="AX1749" i="11" s="1"/>
  <c r="AX1750" i="11" s="1"/>
  <c r="AX1751" i="11" s="1"/>
  <c r="AX1752" i="11" s="1"/>
  <c r="AX1753" i="11" s="1"/>
  <c r="AX1754" i="11" s="1"/>
  <c r="AX1755" i="11" s="1"/>
  <c r="AX1756" i="11" s="1"/>
  <c r="AX1757" i="11" s="1"/>
  <c r="AX1758" i="11" s="1"/>
  <c r="AX1759" i="11" s="1"/>
  <c r="AX1760" i="11" s="1"/>
  <c r="AX1761" i="11" s="1"/>
  <c r="AX1762" i="11" s="1"/>
  <c r="AX1763" i="11" s="1"/>
  <c r="AX1764" i="11" s="1"/>
  <c r="AX1765" i="11" s="1"/>
  <c r="AX1766" i="11" s="1"/>
  <c r="AX1767" i="11" s="1"/>
  <c r="AX1768" i="11" s="1"/>
  <c r="AX1769" i="11" s="1"/>
  <c r="AX1770" i="11" s="1"/>
  <c r="AX1771" i="11" s="1"/>
  <c r="AX1772" i="11" s="1"/>
  <c r="AX1773" i="11" s="1"/>
  <c r="AX1774" i="11" s="1"/>
  <c r="AX1775" i="11" s="1"/>
  <c r="AX1776" i="11" s="1"/>
  <c r="AX1777" i="11" s="1"/>
  <c r="AX1778" i="11" s="1"/>
  <c r="AX1779" i="11" s="1"/>
  <c r="AX1780" i="11" s="1"/>
  <c r="AX1781" i="11" s="1"/>
  <c r="AX1782" i="11" s="1"/>
  <c r="AX1783" i="11" s="1"/>
  <c r="AX1784" i="11" s="1"/>
  <c r="AX1785" i="11" s="1"/>
  <c r="AX1786" i="11" s="1"/>
  <c r="AX1787" i="11" s="1"/>
  <c r="AX1788" i="11" s="1"/>
  <c r="AX1789" i="11" s="1"/>
  <c r="AX1790" i="11" s="1"/>
  <c r="AX1791" i="11" s="1"/>
  <c r="AX1792" i="11" s="1"/>
  <c r="AX1793" i="11" s="1"/>
  <c r="AX1794" i="11" s="1"/>
  <c r="AX1795" i="11" s="1"/>
  <c r="AX1796" i="11" s="1"/>
  <c r="AX1797" i="11" s="1"/>
  <c r="AX1798" i="11" s="1"/>
  <c r="AX1799" i="11" s="1"/>
  <c r="AX1800" i="11" s="1"/>
  <c r="AX1801" i="11" s="1"/>
  <c r="AX1802" i="11" s="1"/>
  <c r="AX1803" i="11" s="1"/>
  <c r="AX1804" i="11" s="1"/>
  <c r="AX1805" i="11" s="1"/>
  <c r="AX1806" i="11" s="1"/>
  <c r="AX1807" i="11" s="1"/>
  <c r="AX1808" i="11" s="1"/>
  <c r="AX1809" i="11" s="1"/>
  <c r="AX1810" i="11" s="1"/>
  <c r="AX1811" i="11" s="1"/>
  <c r="AX1812" i="11" s="1"/>
  <c r="AX1813" i="11" s="1"/>
  <c r="AX1814" i="11" s="1"/>
  <c r="AX1815" i="11" s="1"/>
  <c r="AX1816" i="11" s="1"/>
  <c r="AX1817" i="11" s="1"/>
  <c r="AX1818" i="11" s="1"/>
  <c r="AX1819" i="11" s="1"/>
  <c r="AX1820" i="11" s="1"/>
  <c r="AX1821" i="11" s="1"/>
  <c r="AX1822" i="11" s="1"/>
  <c r="AX1823" i="11" s="1"/>
  <c r="AX1824" i="11" s="1"/>
  <c r="AX1825" i="11" s="1"/>
  <c r="AX1826" i="11" s="1"/>
  <c r="AX1827" i="11" s="1"/>
  <c r="AX1828" i="11" s="1"/>
  <c r="AX1829" i="11" s="1"/>
  <c r="AX1830" i="11" s="1"/>
  <c r="AX1831" i="11" s="1"/>
  <c r="AX1832" i="11" s="1"/>
  <c r="AX1833" i="11" s="1"/>
  <c r="AX1834" i="11" s="1"/>
  <c r="AX1835" i="11" s="1"/>
  <c r="AX1836" i="11" s="1"/>
  <c r="AX1837" i="11" s="1"/>
  <c r="AX1838" i="11" s="1"/>
  <c r="AX1839" i="11" s="1"/>
  <c r="AX1840" i="11" s="1"/>
  <c r="AX1841" i="11" s="1"/>
  <c r="AX1842" i="11" s="1"/>
  <c r="AX1843" i="11" s="1"/>
  <c r="AX1844" i="11" s="1"/>
  <c r="AX1845" i="11" s="1"/>
  <c r="AX1846" i="11" s="1"/>
  <c r="AX1847" i="11" s="1"/>
  <c r="AX1848" i="11" s="1"/>
  <c r="AX1849" i="11" s="1"/>
  <c r="AX1850" i="11" s="1"/>
  <c r="AX1851" i="11" s="1"/>
  <c r="AX1852" i="11" s="1"/>
  <c r="AX1853" i="11" s="1"/>
  <c r="AX1854" i="11" s="1"/>
  <c r="AX1855" i="11" s="1"/>
  <c r="AX1856" i="11" s="1"/>
  <c r="AX1857" i="11" s="1"/>
  <c r="AX1858" i="11" s="1"/>
  <c r="AX1859" i="11" s="1"/>
  <c r="AX1860" i="11" s="1"/>
  <c r="AX1861" i="11" s="1"/>
  <c r="AX1862" i="11" s="1"/>
  <c r="AX1863" i="11" s="1"/>
  <c r="AX1864" i="11" s="1"/>
  <c r="AX1865" i="11" s="1"/>
  <c r="AX1866" i="11" s="1"/>
  <c r="AX1867" i="11" s="1"/>
  <c r="AX1868" i="11" s="1"/>
  <c r="AX1869" i="11" s="1"/>
  <c r="AX1870" i="11" s="1"/>
  <c r="AX1871" i="11" s="1"/>
  <c r="AX1872" i="11" s="1"/>
  <c r="AX1873" i="11" s="1"/>
  <c r="AX1874" i="11" s="1"/>
  <c r="AX1875" i="11" s="1"/>
  <c r="AX1876" i="11" s="1"/>
  <c r="AX1877" i="11" s="1"/>
  <c r="AX1878" i="11" s="1"/>
  <c r="AX1879" i="11" s="1"/>
  <c r="AX1880" i="11" s="1"/>
  <c r="AX1881" i="11" s="1"/>
  <c r="AX1882" i="11" s="1"/>
  <c r="AX1883" i="11" s="1"/>
  <c r="AX1884" i="11" s="1"/>
  <c r="AX1885" i="11" s="1"/>
  <c r="AX1886" i="11" s="1"/>
  <c r="AX1887" i="11" s="1"/>
  <c r="AX1888" i="11" s="1"/>
  <c r="AX1889" i="11" s="1"/>
  <c r="AX1890" i="11" s="1"/>
  <c r="AX1891" i="11" s="1"/>
  <c r="AX1892" i="11" s="1"/>
  <c r="AX1893" i="11" s="1"/>
  <c r="AX1894" i="11" s="1"/>
  <c r="AX1895" i="11" s="1"/>
  <c r="AX1896" i="11" s="1"/>
  <c r="AX1897" i="11" s="1"/>
  <c r="AX1898" i="11" s="1"/>
  <c r="AX1899" i="11" s="1"/>
  <c r="AX1900" i="11" s="1"/>
  <c r="AX1901" i="11" s="1"/>
  <c r="AX1902" i="11" s="1"/>
  <c r="AX1903" i="11" s="1"/>
  <c r="AX1904" i="11" s="1"/>
  <c r="AX1905" i="11" s="1"/>
  <c r="AX1906" i="11" s="1"/>
  <c r="AX1907" i="11" s="1"/>
  <c r="AX1908" i="11" s="1"/>
  <c r="AX1909" i="11" s="1"/>
  <c r="AX1910" i="11" s="1"/>
  <c r="AX1911" i="11" s="1"/>
  <c r="AX1912" i="11" s="1"/>
  <c r="AX1913" i="11" s="1"/>
  <c r="AX1914" i="11" s="1"/>
  <c r="AX1915" i="11" s="1"/>
  <c r="AX1916" i="11" s="1"/>
  <c r="AX1917" i="11" s="1"/>
  <c r="AX1918" i="11" s="1"/>
  <c r="AX1919" i="11" s="1"/>
  <c r="AX1920" i="11" s="1"/>
  <c r="AX1921" i="11" s="1"/>
  <c r="AX1922" i="11" s="1"/>
  <c r="AX1923" i="11" s="1"/>
  <c r="AX1924" i="11" s="1"/>
  <c r="AX1925" i="11" s="1"/>
  <c r="AX1926" i="11" s="1"/>
  <c r="AX1927" i="11" s="1"/>
  <c r="AX1928" i="11" s="1"/>
  <c r="AX1929" i="11" s="1"/>
  <c r="AX1930" i="11" s="1"/>
  <c r="AX1931" i="11" s="1"/>
  <c r="AX1932" i="11" s="1"/>
  <c r="AX1933" i="11" s="1"/>
  <c r="AX1934" i="11" s="1"/>
  <c r="AX1935" i="11" s="1"/>
  <c r="AX1936" i="11" s="1"/>
  <c r="AX1937" i="11" s="1"/>
  <c r="AX1938" i="11" s="1"/>
  <c r="AX1939" i="11" s="1"/>
  <c r="AX1940" i="11" s="1"/>
  <c r="AX1941" i="11" s="1"/>
  <c r="AX1942" i="11" s="1"/>
  <c r="AX1943" i="11" s="1"/>
  <c r="AX1944" i="11" s="1"/>
  <c r="AX1945" i="11" s="1"/>
  <c r="AX1946" i="11" s="1"/>
  <c r="AX1947" i="11" s="1"/>
  <c r="AX1948" i="11" s="1"/>
  <c r="AX1949" i="11" s="1"/>
  <c r="AX1950" i="11" s="1"/>
  <c r="AX1951" i="11" s="1"/>
  <c r="AX1952" i="11" s="1"/>
  <c r="AX1953" i="11" s="1"/>
  <c r="AX1954" i="11" s="1"/>
  <c r="AX1955" i="11" s="1"/>
  <c r="AX1956" i="11" s="1"/>
  <c r="AX1957" i="11" s="1"/>
  <c r="AX1958" i="11" s="1"/>
  <c r="AX1959" i="11" s="1"/>
  <c r="AX1960" i="11" s="1"/>
  <c r="AX1961" i="11" s="1"/>
  <c r="AX1962" i="11" s="1"/>
  <c r="AX1963" i="11" s="1"/>
  <c r="AX1964" i="11" s="1"/>
  <c r="AX1965" i="11" s="1"/>
  <c r="AX1966" i="11" s="1"/>
  <c r="AX1967" i="11" s="1"/>
  <c r="AX1968" i="11" s="1"/>
  <c r="AX1969" i="11" s="1"/>
  <c r="AX1970" i="11" s="1"/>
  <c r="AX1971" i="11" s="1"/>
  <c r="AX1972" i="11" s="1"/>
  <c r="AX1973" i="11" s="1"/>
  <c r="AX1974" i="11" s="1"/>
  <c r="AX1975" i="11" s="1"/>
  <c r="AX1976" i="11" s="1"/>
  <c r="AX1977" i="11" s="1"/>
  <c r="AX1978" i="11" s="1"/>
  <c r="AX1979" i="11" s="1"/>
  <c r="AX1980" i="11" s="1"/>
  <c r="AX1981" i="11" s="1"/>
  <c r="AX1982" i="11" s="1"/>
  <c r="AX1983" i="11" s="1"/>
  <c r="AX1984" i="11" s="1"/>
  <c r="AX1985" i="11" s="1"/>
  <c r="AX1986" i="11" s="1"/>
  <c r="AX1987" i="11" s="1"/>
  <c r="AX1988" i="11" s="1"/>
  <c r="AX1989" i="11" s="1"/>
  <c r="AX1990" i="11" s="1"/>
  <c r="AX1991" i="11" s="1"/>
  <c r="AX1992" i="11" s="1"/>
  <c r="AX1993" i="11" s="1"/>
  <c r="AX1994" i="11" s="1"/>
  <c r="AX1995" i="11" s="1"/>
  <c r="AX1996" i="11" s="1"/>
  <c r="AX1997" i="11" s="1"/>
  <c r="AX1998" i="11" s="1"/>
  <c r="AX1999" i="11" s="1"/>
  <c r="AX2000" i="11" s="1"/>
  <c r="AX2001" i="11" s="1"/>
  <c r="AX2002" i="11" s="1"/>
  <c r="AX2003" i="11" s="1"/>
  <c r="AX2004" i="11" s="1"/>
  <c r="AX2005" i="11" s="1"/>
  <c r="AX2006" i="11" s="1"/>
  <c r="AX2007" i="11" s="1"/>
  <c r="AX2008" i="11" s="1"/>
  <c r="AX2009" i="11" s="1"/>
  <c r="AX2010" i="11" s="1"/>
  <c r="AX2011" i="11" s="1"/>
  <c r="AX2012" i="11" s="1"/>
  <c r="AX2013" i="11" s="1"/>
  <c r="AX2014" i="11" s="1"/>
  <c r="AX2015" i="11" s="1"/>
  <c r="AX2016" i="11" s="1"/>
  <c r="AX2017" i="11" s="1"/>
  <c r="AX2018" i="11" s="1"/>
  <c r="AX2019" i="11" s="1"/>
  <c r="AX2020" i="11" s="1"/>
  <c r="AX2021" i="11" s="1"/>
  <c r="AX2022" i="11" s="1"/>
  <c r="AX2023" i="11" s="1"/>
  <c r="AX2024" i="11" s="1"/>
  <c r="AX2025" i="11" s="1"/>
  <c r="AX2026" i="11" s="1"/>
  <c r="AX2027" i="11" s="1"/>
  <c r="AX2028" i="11" s="1"/>
  <c r="AX2029" i="11" s="1"/>
  <c r="AX2030" i="11" s="1"/>
  <c r="AX2031" i="11" s="1"/>
  <c r="AX2032" i="11" s="1"/>
  <c r="AX2033" i="11" s="1"/>
  <c r="AX2034" i="11" s="1"/>
  <c r="AX2035" i="11" s="1"/>
  <c r="AX2036" i="11" s="1"/>
  <c r="AX2037" i="11" s="1"/>
  <c r="AX2038" i="11" s="1"/>
  <c r="AX2039" i="11" s="1"/>
  <c r="AX2040" i="11" s="1"/>
  <c r="AX2041" i="11" s="1"/>
  <c r="AX2042" i="11" s="1"/>
  <c r="AX2043" i="11" s="1"/>
  <c r="AX2044" i="11" s="1"/>
  <c r="AX2045" i="11" s="1"/>
  <c r="AX2046" i="11" s="1"/>
  <c r="AX2047" i="11" s="1"/>
  <c r="AX2048" i="11" s="1"/>
  <c r="AX2049" i="11" s="1"/>
  <c r="AX2050" i="11" s="1"/>
  <c r="AX2051" i="11" s="1"/>
  <c r="AX2052" i="11" s="1"/>
  <c r="AX2053" i="11" s="1"/>
  <c r="AX2054" i="11" s="1"/>
  <c r="AX2055" i="11" s="1"/>
  <c r="AX2056" i="11" s="1"/>
  <c r="AX2057" i="11" s="1"/>
  <c r="AX2058" i="11" s="1"/>
  <c r="AX2059" i="11" s="1"/>
  <c r="AX2060" i="11" s="1"/>
  <c r="AX2061" i="11" s="1"/>
  <c r="AX2062" i="11" s="1"/>
  <c r="AX2063" i="11" s="1"/>
  <c r="AX2064" i="11" s="1"/>
  <c r="AX2065" i="11" s="1"/>
  <c r="AX2066" i="11" s="1"/>
  <c r="AX2067" i="11" s="1"/>
  <c r="AX2068" i="11" s="1"/>
  <c r="AX2069" i="11" s="1"/>
  <c r="AX2070" i="11" s="1"/>
  <c r="AX2071" i="11" s="1"/>
  <c r="AX2072" i="11" s="1"/>
  <c r="AX2073" i="11" s="1"/>
  <c r="AX2074" i="11" s="1"/>
  <c r="AX2075" i="11" s="1"/>
  <c r="AX2076" i="11" s="1"/>
  <c r="AX2077" i="11" s="1"/>
  <c r="AX2078" i="11" s="1"/>
  <c r="AX2079" i="11" s="1"/>
  <c r="AX2080" i="11" s="1"/>
  <c r="AX2081" i="11" s="1"/>
  <c r="AX2082" i="11" s="1"/>
  <c r="AX2083" i="11" s="1"/>
  <c r="AX2084" i="11" s="1"/>
  <c r="AX2085" i="11" s="1"/>
  <c r="AX2086" i="11" s="1"/>
  <c r="AX2087" i="11" s="1"/>
  <c r="AX2088" i="11" s="1"/>
  <c r="AX2089" i="11" s="1"/>
  <c r="AX2090" i="11" s="1"/>
  <c r="AX2091" i="11" s="1"/>
  <c r="AX2092" i="11" s="1"/>
  <c r="AX2093" i="11" s="1"/>
  <c r="AX2094" i="11" s="1"/>
  <c r="AX2095" i="11" s="1"/>
  <c r="AX2096" i="11" s="1"/>
  <c r="AX2097" i="11" s="1"/>
  <c r="AX2098" i="11" s="1"/>
  <c r="AX2099" i="11" s="1"/>
  <c r="AX2100" i="11" s="1"/>
  <c r="AX2101" i="11" s="1"/>
  <c r="AX2102" i="11" s="1"/>
  <c r="AX2103" i="11" s="1"/>
  <c r="AX2104" i="11" s="1"/>
  <c r="AX2105" i="11" s="1"/>
  <c r="AX2106" i="11" s="1"/>
  <c r="AX2107" i="11" s="1"/>
  <c r="AX2108" i="11" s="1"/>
  <c r="AX2109" i="11" s="1"/>
  <c r="AX2110" i="11" s="1"/>
  <c r="AX2111" i="11" s="1"/>
  <c r="AX2112" i="11" s="1"/>
  <c r="AX2113" i="11" s="1"/>
  <c r="AX2114" i="11" s="1"/>
  <c r="AX2115" i="11" s="1"/>
  <c r="AX2116" i="11" s="1"/>
  <c r="AX2117" i="11" s="1"/>
  <c r="AX2118" i="11" s="1"/>
  <c r="AX2119" i="11" s="1"/>
  <c r="AX2120" i="11" s="1"/>
  <c r="AX2121" i="11" s="1"/>
  <c r="AX2122" i="11" s="1"/>
  <c r="AX2123" i="11" s="1"/>
  <c r="AX2124" i="11" s="1"/>
  <c r="AX2125" i="11" s="1"/>
  <c r="AX2126" i="11" s="1"/>
  <c r="AX2127" i="11" s="1"/>
  <c r="AX2128" i="11" s="1"/>
  <c r="AX2129" i="11" s="1"/>
  <c r="AX2130" i="11" s="1"/>
  <c r="AX2131" i="11" s="1"/>
  <c r="AX2132" i="11" s="1"/>
  <c r="AX2133" i="11" s="1"/>
  <c r="AX2134" i="11" s="1"/>
  <c r="AX2135" i="11" s="1"/>
  <c r="AX2136" i="11" s="1"/>
  <c r="AX2137" i="11" s="1"/>
  <c r="AX2138" i="11" s="1"/>
  <c r="AX2139" i="11" s="1"/>
  <c r="AX2140" i="11" s="1"/>
  <c r="AX2141" i="11" s="1"/>
  <c r="AX2142" i="11" s="1"/>
  <c r="AX2143" i="11" s="1"/>
  <c r="AX2144" i="11" s="1"/>
  <c r="AX2145" i="11" s="1"/>
  <c r="AX2146" i="11" s="1"/>
  <c r="AX2147" i="11" s="1"/>
  <c r="AX2148" i="11" s="1"/>
  <c r="AX2149" i="11" s="1"/>
  <c r="AX2150" i="11" s="1"/>
  <c r="AX2151" i="11" s="1"/>
  <c r="AX2152" i="11" s="1"/>
  <c r="AX2153" i="11" s="1"/>
  <c r="AX2154" i="11" s="1"/>
  <c r="AX2155" i="11" s="1"/>
  <c r="AX2156" i="11" s="1"/>
  <c r="AX2157" i="11" s="1"/>
  <c r="AX2158" i="11" s="1"/>
  <c r="AX2159" i="11" s="1"/>
  <c r="AX2160" i="11" s="1"/>
  <c r="AX2161" i="11" s="1"/>
  <c r="AX2162" i="11" s="1"/>
  <c r="AX2163" i="11" s="1"/>
  <c r="AX2164" i="11" s="1"/>
  <c r="AX2165" i="11" s="1"/>
  <c r="AX2166" i="11" s="1"/>
  <c r="AX2167" i="11" s="1"/>
  <c r="AX2168" i="11" s="1"/>
  <c r="AX2169" i="11" s="1"/>
  <c r="AX2170" i="11" s="1"/>
  <c r="AX2171" i="11" s="1"/>
  <c r="AX2172" i="11" s="1"/>
  <c r="AX2173" i="11" s="1"/>
  <c r="AX2174" i="11" s="1"/>
  <c r="AX2175" i="11" s="1"/>
  <c r="AX2176" i="11" s="1"/>
  <c r="AX2177" i="11" s="1"/>
  <c r="AX2178" i="11" s="1"/>
  <c r="AX2179" i="11" s="1"/>
  <c r="AX2180" i="11" s="1"/>
  <c r="AX2181" i="11" s="1"/>
  <c r="AX2182" i="11" s="1"/>
  <c r="AX2183" i="11" s="1"/>
  <c r="AX2184" i="11" s="1"/>
  <c r="AX2185" i="11" s="1"/>
  <c r="AX2186" i="11" s="1"/>
  <c r="AX2187" i="11" s="1"/>
  <c r="AX2188" i="11" s="1"/>
  <c r="AX2189" i="11" s="1"/>
  <c r="AX2190" i="11" s="1"/>
  <c r="AX2191" i="11" s="1"/>
  <c r="AX2192" i="11" s="1"/>
  <c r="AX2193" i="11" s="1"/>
  <c r="AX2194" i="11" s="1"/>
  <c r="AX2195" i="11" s="1"/>
  <c r="AX2196" i="11" s="1"/>
  <c r="AX2197" i="11" s="1"/>
  <c r="AX2198" i="11" s="1"/>
  <c r="AX2199" i="11" s="1"/>
  <c r="AX2200" i="11" s="1"/>
  <c r="AX2201" i="11" s="1"/>
  <c r="AX2202" i="11" s="1"/>
  <c r="AX2203" i="11" s="1"/>
  <c r="AX2204" i="11" s="1"/>
  <c r="AX2205" i="11" s="1"/>
  <c r="AX2206" i="11" s="1"/>
  <c r="AX2207" i="11" s="1"/>
  <c r="AX2208" i="11" s="1"/>
  <c r="AX2209" i="11" s="1"/>
  <c r="AX2210" i="11" s="1"/>
  <c r="AX2211" i="11" s="1"/>
  <c r="AX2212" i="11" s="1"/>
  <c r="AX2213" i="11" s="1"/>
  <c r="AX2214" i="11" s="1"/>
  <c r="AX2215" i="11" s="1"/>
  <c r="AX2216" i="11" s="1"/>
  <c r="AX2217" i="11" s="1"/>
  <c r="AX2218" i="11" s="1"/>
  <c r="AX2219" i="11" s="1"/>
  <c r="AX2220" i="11" s="1"/>
  <c r="AX2221" i="11" s="1"/>
  <c r="AX2222" i="11" s="1"/>
  <c r="AX2223" i="11" s="1"/>
  <c r="AX2224" i="11" s="1"/>
  <c r="AX2225" i="11" s="1"/>
  <c r="AX2226" i="11" s="1"/>
  <c r="AX2227" i="11" s="1"/>
  <c r="AX2228" i="11" s="1"/>
  <c r="AX2229" i="11" s="1"/>
  <c r="AX2230" i="11" s="1"/>
  <c r="AX2231" i="11" s="1"/>
  <c r="AX2232" i="11" s="1"/>
  <c r="AX2233" i="11" s="1"/>
  <c r="AX2234" i="11" s="1"/>
  <c r="AX2235" i="11" s="1"/>
  <c r="AX2236" i="11" s="1"/>
  <c r="AX2237" i="11" s="1"/>
  <c r="AX2238" i="11" s="1"/>
  <c r="AX2239" i="11" s="1"/>
  <c r="AX2240" i="11" s="1"/>
  <c r="AX2241" i="11" s="1"/>
  <c r="AX2242" i="11" s="1"/>
  <c r="AX2243" i="11" s="1"/>
  <c r="AX2244" i="11" s="1"/>
  <c r="AX2245" i="11" s="1"/>
  <c r="AX2246" i="11" s="1"/>
  <c r="AX2247" i="11" s="1"/>
  <c r="AX2248" i="11" s="1"/>
  <c r="AX2249" i="11" s="1"/>
  <c r="AX2250" i="11" s="1"/>
  <c r="AX2251" i="11" s="1"/>
  <c r="AX2252" i="11" s="1"/>
  <c r="AX2253" i="11" s="1"/>
  <c r="AX2254" i="11" s="1"/>
  <c r="AX2255" i="11" s="1"/>
  <c r="AX2256" i="11" s="1"/>
  <c r="AX2257" i="11" s="1"/>
  <c r="AX2258" i="11" s="1"/>
  <c r="AX2259" i="11" s="1"/>
  <c r="AX2260" i="11" s="1"/>
  <c r="AI11" i="11"/>
  <c r="I29" i="11"/>
  <c r="R29" i="11"/>
  <c r="AH7" i="11"/>
  <c r="L29" i="11"/>
</calcChain>
</file>

<file path=xl/sharedStrings.xml><?xml version="1.0" encoding="utf-8"?>
<sst xmlns="http://schemas.openxmlformats.org/spreadsheetml/2006/main" count="1393" uniqueCount="802">
  <si>
    <t>STT</t>
  </si>
  <si>
    <t>Báo cáo theo dõi hồ sơ</t>
  </si>
  <si>
    <t>Phòng ban</t>
  </si>
  <si>
    <t>BKS</t>
  </si>
  <si>
    <t>BÁO CÁO THEO DÕI HỒ SƠ</t>
  </si>
  <si>
    <t>ĐVKD</t>
  </si>
  <si>
    <t>Bán/Mua</t>
  </si>
  <si>
    <t>Số Hợp đồng</t>
  </si>
  <si>
    <t>CMT</t>
  </si>
  <si>
    <t>Tên KH</t>
  </si>
  <si>
    <t>Mã TP</t>
  </si>
  <si>
    <t>Số lượng</t>
  </si>
  <si>
    <t>Tổng tiền thanh toán</t>
  </si>
  <si>
    <t>Loại hồ sơ</t>
  </si>
  <si>
    <t>Tình trạng hồ sơ</t>
  </si>
  <si>
    <t>Ngày phát sinh tình trạng</t>
  </si>
  <si>
    <t>Số ngày cho phép duy trì tình trạng</t>
  </si>
  <si>
    <t>Số ngày chậm</t>
  </si>
  <si>
    <t>Cấp vi phạm hiện tại</t>
  </si>
  <si>
    <t>Chế tài</t>
  </si>
  <si>
    <t>Cán bộ theo dõi</t>
  </si>
  <si>
    <t>Cán bộ phụ trách</t>
  </si>
  <si>
    <t>Cán bộ theo dõi tại TTKD ĐTBL</t>
  </si>
  <si>
    <t>= Tình trạng hồ sơ</t>
  </si>
  <si>
    <t>= Ngày NSD cập nhật tình trạng hồ sơ &amp; giá trị "Tình trạng hồ sơ" &gt;&lt; "HS hoàn chỉnh"</t>
  </si>
  <si>
    <t xml:space="preserve">Lấy từ tham số trong set up </t>
  </si>
  <si>
    <t>= Ngày tạo báo cáo - Ngày Phát sinh trạng thái - Nếu kết quả &gt;0</t>
  </si>
  <si>
    <t xml:space="preserve">=User name của cán bộ Maker cập nhật "Tình trạng hồ sơ" </t>
  </si>
  <si>
    <t xml:space="preserve">=User name của cán bộ Checker duyệt "Tình trạng hồ sơ" </t>
  </si>
  <si>
    <t>(Của ĐVKD)</t>
  </si>
  <si>
    <t>ĐVKD: Chỉ nhìn được hồ sơ của ĐV mình</t>
  </si>
  <si>
    <t>Sắp xếp:</t>
  </si>
  <si>
    <t>- ĐVKD</t>
  </si>
  <si>
    <t>- Số ngày chậm giảm dần</t>
  </si>
  <si>
    <t>Điều kiện lọc</t>
  </si>
  <si>
    <t>BẢNG KÊ PHÍ CHUYỂN NHƯỢNG TRÁI PHIẾU BÁN LẺ SHB BÁN CHO KHÁCH HÀNG</t>
  </si>
  <si>
    <t>( Từ ngày …. Đến ngày)</t>
  </si>
  <si>
    <t>Ngày giao dịch</t>
  </si>
  <si>
    <t>Ngày thực hiện chuyển nhượng</t>
  </si>
  <si>
    <t>SỐ REF HT TRÊN TSR</t>
  </si>
  <si>
    <t>SỐ HĐ</t>
  </si>
  <si>
    <t>MÃ CK</t>
  </si>
  <si>
    <t>TÊN KHÁCH HÀNG</t>
  </si>
  <si>
    <t>CIF</t>
  </si>
  <si>
    <t>TỔNG MỆNH GIÁ</t>
  </si>
  <si>
    <t>SỐ LƯỢNG TRÁI PHIẾU</t>
  </si>
  <si>
    <t>PHÍ CHUYỂN NHƯỢNG</t>
  </si>
  <si>
    <t>Tổng mã A</t>
  </si>
  <si>
    <t>Tổng mã B</t>
  </si>
  <si>
    <t>TỔNG</t>
  </si>
  <si>
    <t>(Tổng tất cả các mã)</t>
  </si>
  <si>
    <t>(Khi tích hợp đẩy giao dịch lên Treasury =&gt; Cần lấy lại REF tự sinh trên TSR)</t>
  </si>
  <si>
    <t>(Mã gốc trên TSR)</t>
  </si>
  <si>
    <t>= SL TP * Mệnh giá</t>
  </si>
  <si>
    <t>Điều kiện sắp xếp</t>
  </si>
  <si>
    <t>- Mã CK</t>
  </si>
  <si>
    <t>- Ngày thực hiện chuyển nhượng</t>
  </si>
  <si>
    <t>DANH MUC</t>
  </si>
  <si>
    <t>BẢNG KÊ PHÍ CHUYỂN NHƯỢNG + THUẾ TNCN TRÁI PHIẾU BÁN LẺ SHB MUA  CỦAKHÁCH HÀNG</t>
  </si>
  <si>
    <t>(Từ ngày … đến ngày)</t>
  </si>
  <si>
    <t>TỔNG GIÁ TRỊ THANH TOÁN</t>
  </si>
  <si>
    <t>THUẾ TNCN</t>
  </si>
  <si>
    <t>Bảng kê phí chuyển nhượng trái phiếu bán kẻ SHB bán cho khách hàng</t>
  </si>
  <si>
    <t>Bảng kê phí chuyển nhượng + Thuế TNCN trái phiếu bán kẻ SHB mua của khách hàng</t>
  </si>
  <si>
    <t>LIỆT KÊ GIAO DỊCH PHÁT SINH</t>
  </si>
  <si>
    <t>(Từ ngày …. Đến ngày...)</t>
  </si>
  <si>
    <t>POS ĐVKD</t>
  </si>
  <si>
    <t>Tên ĐVKD</t>
  </si>
  <si>
    <t>MUA/BÁN</t>
  </si>
  <si>
    <t>Nhà phát hành</t>
  </si>
  <si>
    <t>Ngày phát hành</t>
  </si>
  <si>
    <t>Ngày đáo hạn</t>
  </si>
  <si>
    <t>Lãi suất</t>
  </si>
  <si>
    <t xml:space="preserve">  SỐ CIF</t>
  </si>
  <si>
    <t>Tổng giá trị thanh toán</t>
  </si>
  <si>
    <t>Phí chuyển nhượng</t>
  </si>
  <si>
    <t>Thuế TNCN</t>
  </si>
  <si>
    <t>Trạng thái hồ sơ</t>
  </si>
  <si>
    <t>Trang thái chuyển nhượng</t>
  </si>
  <si>
    <t>Trang thái thanh toán</t>
  </si>
  <si>
    <t>Trạng thái lệnh</t>
  </si>
  <si>
    <t>(Tên TCPH)</t>
  </si>
  <si>
    <t>Lãi suất của kỳ hiện tại, tại ngày giao dịch mua/bán</t>
  </si>
  <si>
    <t>Giá trị thanh toán chưa trừ thuế, phí</t>
  </si>
  <si>
    <t>(Bao gồm: Chờ hoàn thiện/Hoàn tất/Hủy)</t>
  </si>
  <si>
    <t>Điều kiện lấy số liệu: Tất cả giao dịch phát sinh trong khoảng thời gian từ ngày… đến ngày… trên HT (Kể cả giao dịch đã hủy). Trạng thái hiển thị theo trạng thái tại ngày "Đến ngày"</t>
  </si>
  <si>
    <t>- Mua ở trên, Bán ở dưới</t>
  </si>
  <si>
    <t>- Trạng thái hồ sơ</t>
  </si>
  <si>
    <t>- Trạng thái chuyển nhượng</t>
  </si>
  <si>
    <t>- Trạng thái thanh toán</t>
  </si>
  <si>
    <t>Báo cáo liệt kê giao dịch phát sinh</t>
  </si>
  <si>
    <t>BÁO CÁO ĐỐI CHIẾU THANH TOÁN</t>
  </si>
  <si>
    <t>(Tại ngày ….)</t>
  </si>
  <si>
    <t>Tổng giá trị thanh toán trên sổ phụ SHS</t>
  </si>
  <si>
    <t>Tổng giá trị thanh oán trên TSR</t>
  </si>
  <si>
    <t>- Tại ngày</t>
  </si>
  <si>
    <t>Báo cáo đối chiếu thanh toán</t>
  </si>
  <si>
    <t>BÁO CÁO ĐỐI CHIẾU CHUYỂN NHƯỢNG</t>
  </si>
  <si>
    <t>(Từ ngày …. Đến ngày ...)</t>
  </si>
  <si>
    <t>Ngày ghi nhận chuyển nhượng trên FSS</t>
  </si>
  <si>
    <t>Ngày ghi nhận chuyển nhượng trên SHS</t>
  </si>
  <si>
    <t>Kết quả đối chiếu</t>
  </si>
  <si>
    <t>Báo cáo đối chiếu chuyển nhượng</t>
  </si>
  <si>
    <t>BÁO CÁO GIAO DỊCH CHƯA HOÀN THIỆN</t>
  </si>
  <si>
    <t>(Tại ngày...)</t>
  </si>
  <si>
    <t>Trạng thái thanh toán</t>
  </si>
  <si>
    <t>Trạng thái chuyển nhượng</t>
  </si>
  <si>
    <t>Ghi chú</t>
  </si>
  <si>
    <t>Báo cáo giao dịch chưa hoàn thiện</t>
  </si>
  <si>
    <r>
      <t xml:space="preserve">CỘNG HOÀ XÃ HỘI CHỦ NGHĨA VIỆT NAM
</t>
    </r>
    <r>
      <rPr>
        <b/>
        <sz val="12"/>
        <color theme="1"/>
        <rFont val="Times New Roman"/>
        <family val="1"/>
      </rPr>
      <t>Độc lập - Tự do - Hạnh phúc</t>
    </r>
    <r>
      <rPr>
        <sz val="12"/>
        <color theme="1"/>
        <rFont val="Times New Roman"/>
        <family val="1"/>
      </rPr>
      <t xml:space="preserve">
––––––––––––</t>
    </r>
  </si>
  <si>
    <t>TRUNG TÂM KDSP ĐTBL</t>
  </si>
  <si>
    <t>BẢNG TỔNG HỢP DANH SÁCH MUA BÁN TRÁI PHIẾU PHÁT SINH TRONG NGÀY 25/1/2021</t>
  </si>
  <si>
    <t>Mã CK</t>
  </si>
  <si>
    <t>Số dư cuối ngày SHB</t>
  </si>
  <si>
    <t>Số lượng trái chủ</t>
  </si>
  <si>
    <t>Vốn mua từ TT QLV</t>
  </si>
  <si>
    <t>EASUP5.2020.18M</t>
  </si>
  <si>
    <t>EASUP5.2020.2Y</t>
  </si>
  <si>
    <t>EASUP5.2020.3Y</t>
  </si>
  <si>
    <t>EASUP5.2020.4Y</t>
  </si>
  <si>
    <t>EASUP5.2020.5Y</t>
  </si>
  <si>
    <t>EASUP5.2020.6Y</t>
  </si>
  <si>
    <t>EASUP5.2020.7Y</t>
  </si>
  <si>
    <t>EASUP5.2020.8Y</t>
  </si>
  <si>
    <t>EASUP5.2020.9Y</t>
  </si>
  <si>
    <t>EASUP5.2020.10Y</t>
  </si>
  <si>
    <t>EASUP5.2020.11Y</t>
  </si>
  <si>
    <t>NLSL.2020.4Y</t>
  </si>
  <si>
    <t>NLSL.2020.5Y</t>
  </si>
  <si>
    <t>XTDL.2020.8Y</t>
  </si>
  <si>
    <t>XTDL.2020.9Y</t>
  </si>
  <si>
    <t>TP.CC1.2019.1</t>
  </si>
  <si>
    <t>XTTB.2020.3Y</t>
  </si>
  <si>
    <t>XTTB.2020.5Y</t>
  </si>
  <si>
    <t>XTTB.2020.10Y</t>
  </si>
  <si>
    <t>XTNT.2020.9Y</t>
  </si>
  <si>
    <t>EASUP3.2020.2Y</t>
  </si>
  <si>
    <t>EASUP3.2020.3Y</t>
  </si>
  <si>
    <t>EASUP3.2020.8Y</t>
  </si>
  <si>
    <t>EASUP3.2020.9Y</t>
  </si>
  <si>
    <t>EASUP3.2020.10Y</t>
  </si>
  <si>
    <t>EASUP3.2020.11Y</t>
  </si>
  <si>
    <t>EASUP3.2020.12Y</t>
  </si>
  <si>
    <t>Số Hợp đồng</t>
  </si>
  <si>
    <t>Tên</t>
  </si>
  <si>
    <t>Mã trái phiếu</t>
  </si>
  <si>
    <t>Ngày thực hiện</t>
  </si>
  <si>
    <t>Số lượng trái phiếu bán</t>
  </si>
  <si>
    <t>Mệnh giá 1 trái phiếu</t>
  </si>
  <si>
    <t>Tổng mệnh giá BÁN</t>
  </si>
  <si>
    <t>Giá trị 1 trái phiếu</t>
  </si>
  <si>
    <t>Số tiền thanh toán</t>
  </si>
  <si>
    <t>Tổng số lượng trái phiếumua lại của KH</t>
  </si>
  <si>
    <t>Giá mua lại TP của KH</t>
  </si>
  <si>
    <t>Giá trị hợp đồng theo mệnh giá</t>
  </si>
  <si>
    <t>Giá trị hợp đồng mua lại</t>
  </si>
  <si>
    <t>HM mua trước giao dịch</t>
  </si>
  <si>
    <t>HM hoàn lại</t>
  </si>
  <si>
    <t>HM mua còn lại</t>
  </si>
  <si>
    <t>Ngày KH mua TP</t>
  </si>
  <si>
    <t>Lượng trái phiếu chưa đẩy ra</t>
  </si>
  <si>
    <t/>
  </si>
  <si>
    <t>Tổng cộng</t>
  </si>
  <si>
    <t>Số lượng trái phiếu</t>
  </si>
  <si>
    <t>Tổng số lượng trái phiếu hợp đồng mua ban đầu của KH</t>
  </si>
  <si>
    <t>Tổng số lượng trái phiếu KH bán</t>
  </si>
  <si>
    <t>111900.04196.07106.FD2D8A.CC1A1/HDTP-M-197341/SHB.</t>
  </si>
  <si>
    <t>Đặng Anh Tuấn</t>
  </si>
  <si>
    <t>'001076004300</t>
  </si>
  <si>
    <t>TP.CC1A1.2019.1</t>
  </si>
  <si>
    <t>110215.07957.00173.75F5DD.EASUP5.E2Y.2020/HDTP-M-6F12A9/SHB.</t>
  </si>
  <si>
    <t>Nguyễn Thị Hồng Hà</t>
  </si>
  <si>
    <t>'011934548</t>
  </si>
  <si>
    <t>EASUP5.E2Y.2020</t>
  </si>
  <si>
    <t>110215.07957.00173.915345.EASUP5.E3Y.2020/HDTP-M-50B8CB/SHB.</t>
  </si>
  <si>
    <t>EASUP5.E3Y.2020</t>
  </si>
  <si>
    <t>XTNT.2020.96C</t>
  </si>
  <si>
    <t>130902.01343.02455.A46F18.EASUP5.E113A.2020/HDTP-M-618EF3/SHB.</t>
  </si>
  <si>
    <t>Nguyễn Đức Phúc</t>
  </si>
  <si>
    <t>'060066000083</t>
  </si>
  <si>
    <t>EASUP5.E113A.2020</t>
  </si>
  <si>
    <t>130902.01343.02455.7C1FB4.EASUP5.E113A.2020/HDTP-M-11A29B/SHB.</t>
  </si>
  <si>
    <t>130902.01343.02455.2D9EA8.XTDL.2020.E86A/HDTP-M-2DBFD9/SHB.</t>
  </si>
  <si>
    <t>XTDL.2020.E86A</t>
  </si>
  <si>
    <t>110503.01196.02787.B20866.NLSL.2020.E43/HDTP-M-44DD3B/SHB.</t>
  </si>
  <si>
    <t>Nguyễn Thị Huyên</t>
  </si>
  <si>
    <t>'145853524</t>
  </si>
  <si>
    <t>NLSL.2020.E43</t>
  </si>
  <si>
    <t>110220.08735.07885.920F38.NLSL.2020.E5Y/HDTP-M-C313A9/SHB.</t>
  </si>
  <si>
    <t>Trần Thị Ngọc Dung</t>
  </si>
  <si>
    <t>'010566562</t>
  </si>
  <si>
    <t>NLSL.2020.E5Y</t>
  </si>
  <si>
    <t>130407.02742.07726.FF1498.XTDL.2020.E93/HDTP-M-B54ADF/SHB.</t>
  </si>
  <si>
    <t>Nguyễn Thị Sinh</t>
  </si>
  <si>
    <t>'272855287</t>
  </si>
  <si>
    <t>XTDL.2020.E93</t>
  </si>
  <si>
    <t>110211.01050.06972.52D257.XTTB.2020.56C/HDTP-B/SHB.</t>
  </si>
  <si>
    <t>Phạm Văn Ân</t>
  </si>
  <si>
    <t>'001061013693</t>
  </si>
  <si>
    <t>XTTB.2020.56C</t>
  </si>
  <si>
    <t>130700.01936.01711.5D26A4.XTTB.2020.106C/HDTP-B/SHB.</t>
  </si>
  <si>
    <t>Dư Chí Tòng</t>
  </si>
  <si>
    <t>'350689970</t>
  </si>
  <si>
    <t>XTTB.2020.106C</t>
  </si>
  <si>
    <t>130202.00744.07035.07304F.XTTB.2020.106C/HDTP-B/SHB.</t>
  </si>
  <si>
    <t>Vũ Đình Hòa</t>
  </si>
  <si>
    <t>'281154108</t>
  </si>
  <si>
    <t>110300.00216.05400.24B486.XTTB.2020.56C/HDTP-B/SHB.</t>
  </si>
  <si>
    <t>Đặng Mạnh Thạc</t>
  </si>
  <si>
    <t>'100598328</t>
  </si>
  <si>
    <t>111304.09063.08896.A4D474.XTTB.2020.106C/HDTP-B/SHB.</t>
  </si>
  <si>
    <t>Trần Thị My</t>
  </si>
  <si>
    <t>'010961319</t>
  </si>
  <si>
    <t>Tổng</t>
  </si>
  <si>
    <t>0</t>
  </si>
  <si>
    <t>110401.00989.01846.BE3509.XTNT.2020.96C/HDTP-B/SHB.</t>
  </si>
  <si>
    <t>Nguyễn Thị Hà</t>
  </si>
  <si>
    <t>'030807592</t>
  </si>
  <si>
    <t>110501.00865.02783.5ADE8C.XTNT.2020.96C/HDTP-B/SHB.</t>
  </si>
  <si>
    <t>Ngô Thị Nội</t>
  </si>
  <si>
    <t>'145580857</t>
  </si>
  <si>
    <t>110200.07252.07416.A8D9FB.XTNT.2020.96C/HDTP-B/SHB.</t>
  </si>
  <si>
    <t>Phạm Thị Nguyệt</t>
  </si>
  <si>
    <t>'001174000912</t>
  </si>
  <si>
    <t>VIII</t>
  </si>
  <si>
    <t>Trái phiếu EASUP3 : Công ty cổ phần EASUP3</t>
  </si>
  <si>
    <t>110200.07252.00945.4A54ED.EASUP3.E86C.2020/HDTP-B/SHB.</t>
  </si>
  <si>
    <t>Trần Thị Trâm</t>
  </si>
  <si>
    <t>'001150000475</t>
  </si>
  <si>
    <t>EASUP3.E86C.2020</t>
  </si>
  <si>
    <t>Trần Thị Trâm 44218 0</t>
  </si>
  <si>
    <t>EASU</t>
  </si>
  <si>
    <t>110223.07941.02126.030B4A.EASUP3.E106A.2020/HDTP-M-CF67D1/SHB.</t>
  </si>
  <si>
    <t>Vũ Văn Xương</t>
  </si>
  <si>
    <t>'001059015351</t>
  </si>
  <si>
    <t>EASUP3.E106A.2020</t>
  </si>
  <si>
    <t>111505.S10550.00238.C41F4F.EASUP3.E116C.2020/HDTP-B/SHB.</t>
  </si>
  <si>
    <t>Nguyễn Thị Lan Phương</t>
  </si>
  <si>
    <t>'011758401</t>
  </si>
  <si>
    <t>EASUP3.E116C.2020</t>
  </si>
  <si>
    <t>110213.07252.05069.C08157.EASUP3.E26C.2020/HDTP-B/SHB.</t>
  </si>
  <si>
    <t>Nguyễn Thị Minh Hà</t>
  </si>
  <si>
    <t>'010010792</t>
  </si>
  <si>
    <t>EASUP3.E26C.2020</t>
  </si>
  <si>
    <t>110501.00865.02783.AB8D81.EASUP3.E106C.2020/HDTP-B/SHB.</t>
  </si>
  <si>
    <t>Bùi Thị Hiệu Lành</t>
  </si>
  <si>
    <t>'145764411</t>
  </si>
  <si>
    <t>EASUP3.E106C.2020</t>
  </si>
  <si>
    <t>111900.04196.02199.B8D3E7.EASUP3.E96C.2020/HDTP-B/SHB.</t>
  </si>
  <si>
    <t>Phạm Thị Đạm</t>
  </si>
  <si>
    <t>'025146000016</t>
  </si>
  <si>
    <t>EASUP3.E96C.2020</t>
  </si>
  <si>
    <t>111700.06180.00138.B4C294.EASUP3.E26C.2020/HDTP-B/SHB.</t>
  </si>
  <si>
    <t>Nguyễn Thị Mão</t>
  </si>
  <si>
    <t>'025157008888</t>
  </si>
  <si>
    <t>120105.01127.00932.90E825.EASUP3.E23C.2020/HDTP-B/SHB.</t>
  </si>
  <si>
    <t>Công Ty Cổ Phần Vận Tải Và Quản Lý Bến Xe Đà Nẵng</t>
  </si>
  <si>
    <t>'0400101676</t>
  </si>
  <si>
    <t>EASUP3.E23C.2020</t>
  </si>
  <si>
    <t>Ngày cấp CMT</t>
  </si>
  <si>
    <t>Nơi cấp CMT</t>
  </si>
  <si>
    <t>Địa chỉ</t>
  </si>
  <si>
    <t>Số điện thoại di động</t>
  </si>
  <si>
    <t>TKTT</t>
  </si>
  <si>
    <t>Nơi mở TKTT</t>
  </si>
  <si>
    <t>Mã sản phẩm</t>
  </si>
  <si>
    <t>CA Hà Nội</t>
  </si>
  <si>
    <t>232 Nghi Tàm, Phường Yên Phụ, Quận Tây Hồ, Hà Nội</t>
  </si>
  <si>
    <t>'0913343139</t>
  </si>
  <si>
    <t>SHB Tây Sơn</t>
  </si>
  <si>
    <t>_</t>
  </si>
  <si>
    <t>CTCCSQLHCVTTXH</t>
  </si>
  <si>
    <t>4W Lạc Long Quân, P5, Q11</t>
  </si>
  <si>
    <t>'0909397839</t>
  </si>
  <si>
    <t>SHB PGD BÀU CÁT</t>
  </si>
  <si>
    <t>130902.01343.02455.65D93B.EASUP5.E83A.2020/HDTP-M-D98651/SHB.</t>
  </si>
  <si>
    <t>EASUP5.E83A.2020</t>
  </si>
  <si>
    <t>110501.00865.02781.60843B.EASUP5.E76A.2020/HDTP-M-8CAFB7/SHB.</t>
  </si>
  <si>
    <t>Nguyễn Thị Nhung</t>
  </si>
  <si>
    <t>'035190002477</t>
  </si>
  <si>
    <t>CCS DKQL CT VA DLQGVE DC</t>
  </si>
  <si>
    <t>Số 01 Nguyễn Quốc Ân, Thành phố Hưng Yên, Hưng Yên</t>
  </si>
  <si>
    <t>'0966751666</t>
  </si>
  <si>
    <t>SHB PGD Phố Hiến</t>
  </si>
  <si>
    <t>EASUP5.E76A.2020</t>
  </si>
  <si>
    <t>Cục CS ĐKQL CT&amp;ĐLQG về DC</t>
  </si>
  <si>
    <t>P102-NC4 CP84 Nhân Chính, Thanh Xuân, Hà Nội</t>
  </si>
  <si>
    <t>'0941693369</t>
  </si>
  <si>
    <t>SHB CN Hồ Chí Minh</t>
  </si>
  <si>
    <t>CA Hưng Yên</t>
  </si>
  <si>
    <t>Dân Tiến,Khoái Châu,Hưng Yên</t>
  </si>
  <si>
    <t>'0386827011</t>
  </si>
  <si>
    <t>SHB PGD Dân Tiến</t>
  </si>
  <si>
    <t>CCS DKQLCTVDVQGVDC</t>
  </si>
  <si>
    <t>Số 78 - Hàng Gai - Hoàn Kiếm - Hà Nội</t>
  </si>
  <si>
    <t>'0903207188</t>
  </si>
  <si>
    <t>SHB CN Hà Nội</t>
  </si>
  <si>
    <t>CCSDKQLCTVDLQGVDC</t>
  </si>
  <si>
    <t>298 Tôn Đức Thắng - Hàng Bột - Đống Đa - Hà Nội</t>
  </si>
  <si>
    <t>'0904155163</t>
  </si>
  <si>
    <t>SHB Hà Nội</t>
  </si>
  <si>
    <t>CCS QLHCVTTXH</t>
  </si>
  <si>
    <t>Số 39 Tràng Tiền, Hoàn Kiếm, Hà Nội</t>
  </si>
  <si>
    <t>'0852828468</t>
  </si>
  <si>
    <t>SHB PGD Lạc Trung</t>
  </si>
  <si>
    <t>131400.07762.S10394.C4FDA7.EASUP5.E56.2020/HDTP-M-1B15C7/SHB.</t>
  </si>
  <si>
    <t>Tôn Nữ Kim Ngân</t>
  </si>
  <si>
    <t>'311839501</t>
  </si>
  <si>
    <t>Công an Tiền Giang</t>
  </si>
  <si>
    <t>10/23 Nguyễn Trãi, Phường 7, TP Mỹ Tho, tỉnh Tiền Giang</t>
  </si>
  <si>
    <t>'0919-585-775</t>
  </si>
  <si>
    <t>SHB Tiền Giang</t>
  </si>
  <si>
    <t>EASUP5.E56.2020</t>
  </si>
  <si>
    <t>HÀ NỘI</t>
  </si>
  <si>
    <t>VĂN ĐIỂN, TỨ HIỆP, THANH TRÌ , HÀ NỘI</t>
  </si>
  <si>
    <t>'0943817193</t>
  </si>
  <si>
    <t>SHB PGD LÊ THANH NGHỊ/CN HÀN THUYÊN</t>
  </si>
  <si>
    <t>111204.04215.01286.E0BEBD.EASUP5.E96C.2020/HDTP-B/SHB.</t>
  </si>
  <si>
    <t>Nguyễn Thúy Hoa</t>
  </si>
  <si>
    <t>'025173000160</t>
  </si>
  <si>
    <t>CCSĐKQLCT&amp;DLQGVDC</t>
  </si>
  <si>
    <t>TT Đơn vị T612 Dương Xá, Gia Lâm, Hà Nội</t>
  </si>
  <si>
    <t>'0384821973</t>
  </si>
  <si>
    <t>CN Hoàn Kiếm/PGD Việt Hưng</t>
  </si>
  <si>
    <t>EASUP5.E96C.2020</t>
  </si>
  <si>
    <t>CA An Giang</t>
  </si>
  <si>
    <t>Khóm 2, thị trấnTri Tôn, huyện Tri Tôn, Tỉnh An Giang</t>
  </si>
  <si>
    <t>'0373426001</t>
  </si>
  <si>
    <t>SHB AN GIANG</t>
  </si>
  <si>
    <t>Hà Nội</t>
  </si>
  <si>
    <t>P37 A4 TT Khương Thượng, Đống Đa, Hà Nội</t>
  </si>
  <si>
    <t>'0983367105</t>
  </si>
  <si>
    <t>SHB Trung Tâm Kinh Doanh</t>
  </si>
  <si>
    <t>ĐỒNG NAI</t>
  </si>
  <si>
    <t>41A/13 KP5 P TRẢNG DÀI BIÊN HÒA ĐỒNG NAI</t>
  </si>
  <si>
    <t>'0972716261</t>
  </si>
  <si>
    <t>SHB PGD BIÊN HÒA</t>
  </si>
  <si>
    <t>CA Hải Phòng</t>
  </si>
  <si>
    <t>Số 247 Trần Thành Ngọ, Kiến An, Hải Phòng</t>
  </si>
  <si>
    <t>'0934-427-278</t>
  </si>
  <si>
    <t>SHB PGD Kiến An, Hải Phòng</t>
  </si>
  <si>
    <t>110200.07252.00945.600975.EASUP5.E116C.2020/HDTP-B/SHB.</t>
  </si>
  <si>
    <t>Trần Nguyên Hải</t>
  </si>
  <si>
    <t>'001175015897</t>
  </si>
  <si>
    <t>CCS ĐKQLCTVDLQGVDC</t>
  </si>
  <si>
    <t>51 Ngô Quyền - Hoàn Kiếm - Hà Nội</t>
  </si>
  <si>
    <t>'0913091588</t>
  </si>
  <si>
    <t>EASUP5.E116C.2020</t>
  </si>
  <si>
    <t>CA Bình Dương</t>
  </si>
  <si>
    <t>KP Bình Đường 2, P. An Bình, Dĩ An, Bình Dương</t>
  </si>
  <si>
    <t>'0834303613</t>
  </si>
  <si>
    <t>SHB PGD Sóng Thần</t>
  </si>
  <si>
    <t>41C Phạm Ngũ Lão TP Hưng Yên Tỉnh Hưng Yên</t>
  </si>
  <si>
    <t>'0399142147</t>
  </si>
  <si>
    <t>CCS ĐKQLCT VDLQG VDC</t>
  </si>
  <si>
    <t>P412-C3 Quỳnh Mai, Hai Bà Trưng, Hà Nội</t>
  </si>
  <si>
    <t>'0983-412-274</t>
  </si>
  <si>
    <t>SHB Chi nhánh Hà Nội</t>
  </si>
  <si>
    <t>Quảng Ninh</t>
  </si>
  <si>
    <t>Tổ 2 Tây Sơn 2 Cẩm Sơn Cẩm Phả Quảng Ninh</t>
  </si>
  <si>
    <t>'0913395224</t>
  </si>
  <si>
    <t>SHB CN Quảng Ninh</t>
  </si>
  <si>
    <t>110301.00422.00445.03FFED.EASUP5.E103C.2020/HDTP-B/SHB.</t>
  </si>
  <si>
    <t>Nguyễn Thị Quyên</t>
  </si>
  <si>
    <t>'030174002031</t>
  </si>
  <si>
    <t>CỤCCSDKQLCT&amp;DLQGVDC</t>
  </si>
  <si>
    <t>PHỐ HÀNG NỒI, TP HẠ LONG, TỈNH QUẢNG NINH</t>
  </si>
  <si>
    <t>'0979377919</t>
  </si>
  <si>
    <t>SHB Hạ Long - CN Quảng Ninh</t>
  </si>
  <si>
    <t>EASUP5.E103C.2020</t>
  </si>
  <si>
    <t>120105.01127.00932.7BB966.EASUP5.E66.2020/HDTP-M-83CA39/SHB.</t>
  </si>
  <si>
    <t>Sở Kế hoạch và đầu tư Thành phố Đà Nẵng</t>
  </si>
  <si>
    <t>Số 97 – 99 đường Cao Sơn Pháo, Phường Hòa An, Quận Cẩm Lệ, Thành phố Đà Nẵng, Việt Nam</t>
  </si>
  <si>
    <t>'0236.3767428</t>
  </si>
  <si>
    <t>SHB PGD Tây Đà Nẵng</t>
  </si>
  <si>
    <t>EASUP5.E66.2020</t>
  </si>
  <si>
    <t>120105.01127.00932.EBF0A3.EASUP5.E66.2020/HDTP-M-BA8832/SHB.</t>
  </si>
  <si>
    <t>120105.01127.00932.6B34ED.EASUP5.E66.2020/HDTP-M-F27E98/SHB.</t>
  </si>
  <si>
    <t>TT vật tư Xuân Đỉnh, Xuân Đỉnh, Bắc Từ Liêm, Hà Nội</t>
  </si>
  <si>
    <t>'0352554279</t>
  </si>
  <si>
    <t>SHB PGD Xuân Đỉnh</t>
  </si>
  <si>
    <t>P305 Thanh Xuân Bắc, Hà Nội</t>
  </si>
  <si>
    <t>'0333385595</t>
  </si>
  <si>
    <t>SHB PGD Định Công</t>
  </si>
  <si>
    <t>243 ĐIỆN BIÊN Phường Quang Trung TP Hưng Yên Tỉnh Hưng Yên</t>
  </si>
  <si>
    <t>'0363993743</t>
  </si>
  <si>
    <t>CCS ĐKQL CT &amp;ĐLQG về DC</t>
  </si>
  <si>
    <t>41 Giải Phóng, Phường Đồng Tâm, Hoàng Mai, Hà Nội</t>
  </si>
  <si>
    <t>'0979882488</t>
  </si>
  <si>
    <t>SHB PGD Nguyễn Trãi</t>
  </si>
  <si>
    <t>111700.06180.00138.CDC10D.EASUP5.E76C.2020/HDTP-B/SHB.</t>
  </si>
  <si>
    <t>CCS QLHC VE TTXH</t>
  </si>
  <si>
    <t>101 Lô C Khu D5 - Trần Thái Tông - Cầu Giấy- Hà Nội</t>
  </si>
  <si>
    <t>'0904295888</t>
  </si>
  <si>
    <t>SHB CN Tây Hà Nội</t>
  </si>
  <si>
    <t>EASUP5.E76C.2020</t>
  </si>
  <si>
    <t>120105.01127.00932.510960.EASUP5.E63C.2020/HDTP-B/SHB.</t>
  </si>
  <si>
    <t>EASUP5.E63C.2020</t>
  </si>
  <si>
    <t>120105.01127.00932.68F24D.EASUP5.E63C.2020/HDTP-B/SHB.</t>
  </si>
  <si>
    <t>Báo cáo tổng hợp giao dịch phát sinh trong ngày (SHB)</t>
  </si>
  <si>
    <t>Báo cáo tổng hợp giao dịch phát sinh trong ngày (BKS)</t>
  </si>
  <si>
    <t>TTKD</t>
  </si>
  <si>
    <t>Số dư cuối ngày</t>
  </si>
  <si>
    <t>Số NĐT đã phân phối</t>
  </si>
  <si>
    <t>Số NĐT còn lại</t>
  </si>
  <si>
    <t xml:space="preserve">Tồn trái phiếu </t>
  </si>
  <si>
    <t>3M</t>
  </si>
  <si>
    <t>6M</t>
  </si>
  <si>
    <t>1Y</t>
  </si>
  <si>
    <t>BẢNG TỔNG HỢP DANH SÁCH BÁN TRÁI PHIẾU</t>
  </si>
  <si>
    <t>Ban đầu</t>
  </si>
  <si>
    <t>Đã phân phối</t>
  </si>
  <si>
    <t>Đã mua lại</t>
  </si>
  <si>
    <t>Hạn mức/ Số lượng KH</t>
  </si>
  <si>
    <t>Công ty cổ phần EASUP3</t>
  </si>
  <si>
    <t>Tổng hạn mức</t>
  </si>
  <si>
    <t>Tổng hạn mức:</t>
  </si>
  <si>
    <t xml:space="preserve">Số lượng KH được phép bán: </t>
  </si>
  <si>
    <t>EASUP3.E23.2020</t>
  </si>
  <si>
    <t>EASUP3.E26.2020</t>
  </si>
  <si>
    <t>EASUP3.E2Y.2020</t>
  </si>
  <si>
    <t>EASUP3.E33.2020</t>
  </si>
  <si>
    <t>EASUP3.E36.2020</t>
  </si>
  <si>
    <t>EASUP3.E3Y.2020</t>
  </si>
  <si>
    <t>EASUP3.E83.2020</t>
  </si>
  <si>
    <t>EASUP3.E86.2020</t>
  </si>
  <si>
    <t>EASUP3.E8Y.2020</t>
  </si>
  <si>
    <t>EASUP3.E93.2020</t>
  </si>
  <si>
    <t>EASUP3.E96.2020</t>
  </si>
  <si>
    <t>EASUP3.E9Y.2020</t>
  </si>
  <si>
    <t>EASUP3.E103.2020</t>
  </si>
  <si>
    <t>EASUP3.E106.2020</t>
  </si>
  <si>
    <t>EASUP3.E10Y.2020</t>
  </si>
  <si>
    <t>EASUP3.E113.2020</t>
  </si>
  <si>
    <t>EASUP3.E116.2020</t>
  </si>
  <si>
    <t>EASUP3.E11Y.2020</t>
  </si>
  <si>
    <t>EASUP3.E123.2020</t>
  </si>
  <si>
    <t>EASUP3.E126.2020</t>
  </si>
  <si>
    <t>EASUP3.E12Y.2020</t>
  </si>
  <si>
    <t>Doanh số bán trái phiếu theo mệnh giá</t>
  </si>
  <si>
    <t>Doanh số mua trái phiếu</t>
  </si>
  <si>
    <t>EASUP3.E23A.2020</t>
  </si>
  <si>
    <t>EASUP3.E26A.2020</t>
  </si>
  <si>
    <t>EASUP3.E2YA.2020</t>
  </si>
  <si>
    <t>EASUP3.E33A.2020</t>
  </si>
  <si>
    <t>EASUP3.E36A.2020</t>
  </si>
  <si>
    <t>EASUP3.E3YA.2020</t>
  </si>
  <si>
    <t>EASUP3.E83A.2020</t>
  </si>
  <si>
    <t>EASUP3.E86A.2020</t>
  </si>
  <si>
    <t>EASUP3.E8YA.2020</t>
  </si>
  <si>
    <t>EASUP3.E93A.2020</t>
  </si>
  <si>
    <t>EASUP3.E96A.2020</t>
  </si>
  <si>
    <t>EASUP3.E9YA.2020</t>
  </si>
  <si>
    <t>EASUP3.E103A.2020</t>
  </si>
  <si>
    <t>EASUP3.E10YA.2020</t>
  </si>
  <si>
    <t>EASUP3.E113A.2020</t>
  </si>
  <si>
    <t>EASUP3.E116A.2020</t>
  </si>
  <si>
    <t>EASUP3.E11YA.2020</t>
  </si>
  <si>
    <t>EASUP3.E123A.2020</t>
  </si>
  <si>
    <t>EASUP3.E126A.2020</t>
  </si>
  <si>
    <t>EASUP3.E12YA.2020</t>
  </si>
  <si>
    <t>EASUP3.E23B.2020</t>
  </si>
  <si>
    <t>EASUP3.E26B.2020</t>
  </si>
  <si>
    <t>EASUP3.E2YB.2020</t>
  </si>
  <si>
    <t>EASUP3.E33B.2020</t>
  </si>
  <si>
    <t>EASUP3.E36B.2020</t>
  </si>
  <si>
    <t>EASUP3.E3YB.2020</t>
  </si>
  <si>
    <t>EASUP3.E83B.2020</t>
  </si>
  <si>
    <t>EASUP3.E86B.2020</t>
  </si>
  <si>
    <t>EASUP3.E8YB.2020</t>
  </si>
  <si>
    <t>EASUP3.E93B.2020</t>
  </si>
  <si>
    <t>EASUP3.E96B.2020</t>
  </si>
  <si>
    <t>EASUP3.E9YB.2020</t>
  </si>
  <si>
    <t>EASUP3.E103B.2020</t>
  </si>
  <si>
    <t>EASUP3.E106B.2020</t>
  </si>
  <si>
    <t>EASUP3.E10YB.2020</t>
  </si>
  <si>
    <t>EASUP3.E113B.2020</t>
  </si>
  <si>
    <t>EASUP3.E116B.2020</t>
  </si>
  <si>
    <t>EASUP3.E11YB.2020</t>
  </si>
  <si>
    <t>EASUP3.E123B.2020</t>
  </si>
  <si>
    <t>EASUP3.E126B.2020</t>
  </si>
  <si>
    <t>EASUP3.E12YB.2020</t>
  </si>
  <si>
    <t>EASUP3.E2YC.2020</t>
  </si>
  <si>
    <t>EASUP3.E33C.2020</t>
  </si>
  <si>
    <t>EASUP3.E36C.2020</t>
  </si>
  <si>
    <t>EASUP3.E3YC.2020</t>
  </si>
  <si>
    <t>EASUP3.E83C.2020</t>
  </si>
  <si>
    <t>EASUP3.E8YC.2020</t>
  </si>
  <si>
    <t>EASUP3.E93C.2020</t>
  </si>
  <si>
    <t>EASUP3.E9YC.2020</t>
  </si>
  <si>
    <t>EASUP3.E103C.2020</t>
  </si>
  <si>
    <t>EASUP3.E10YC.2020</t>
  </si>
  <si>
    <t>EASUP3.E113C.2020</t>
  </si>
  <si>
    <t>EASUP3.E11YC.2020</t>
  </si>
  <si>
    <t>EASUP3.E123C.2020</t>
  </si>
  <si>
    <t>EASUP3.E126C.2020</t>
  </si>
  <si>
    <t>EASUP3.E12YC.2020</t>
  </si>
  <si>
    <t>Hạn mức tổng còn lại từng loại:</t>
  </si>
  <si>
    <t>Số lượng KH đã phân phối:</t>
  </si>
  <si>
    <t>Số lượng KH được phép bán còn lại:</t>
  </si>
  <si>
    <t>Giá trị bình quân hợp đồng tương lai</t>
  </si>
  <si>
    <t>TSSELL</t>
  </si>
  <si>
    <t>TSBUY</t>
  </si>
  <si>
    <t>sell</t>
  </si>
  <si>
    <t>buy</t>
  </si>
  <si>
    <t>110100.05676.05676.CBD600.EASUP3.E36.2020/HDTP-B/SHB.</t>
  </si>
  <si>
    <t>CBD600</t>
  </si>
  <si>
    <t xml:space="preserve">Công Ty Cổ Phần Đầu Tư Và Phát Triển Hạ Tầng Hoàng Thành </t>
  </si>
  <si>
    <t>0101566031</t>
  </si>
  <si>
    <t>0115203844</t>
  </si>
  <si>
    <t>110502.08107.02782.DAABDA.EASUP3.E8YA.2020/HDTP-B/SHB.</t>
  </si>
  <si>
    <t>DAABDA</t>
  </si>
  <si>
    <t>Nguyễn Thị Kính</t>
  </si>
  <si>
    <t>'034157003806</t>
  </si>
  <si>
    <t>'0110806550</t>
  </si>
  <si>
    <t>110308.04066.04526.B9EAB6.EASUP3.E3YA.2020/HDTP-B/SHB.</t>
  </si>
  <si>
    <t>B9EAB6</t>
  </si>
  <si>
    <t>Nguyễn Thị Quỳnh</t>
  </si>
  <si>
    <t>'100019515</t>
  </si>
  <si>
    <t>'0105171601</t>
  </si>
  <si>
    <t>111300.08074.04469.F93162.EASUP3.E86A.2020/HDTP-B/SHB.</t>
  </si>
  <si>
    <t>F93162</t>
  </si>
  <si>
    <t>Nguyễn Thúy Hường</t>
  </si>
  <si>
    <t>'024177000350</t>
  </si>
  <si>
    <t>'3030031403</t>
  </si>
  <si>
    <t>111200.04213.04220.9F33BF.EASUP3.E8YA.2020/HDTP-B/SHB.</t>
  </si>
  <si>
    <t>9F33BF</t>
  </si>
  <si>
    <t>Vũ Anh Tuấn</t>
  </si>
  <si>
    <t>'011141876</t>
  </si>
  <si>
    <t>'0104501081</t>
  </si>
  <si>
    <t>111300.08074.04140.164079.EASUP3.E3YA.2020/HDTP-B/SHB.</t>
  </si>
  <si>
    <t>164079</t>
  </si>
  <si>
    <t>Đỗ Thị Thanh Lam</t>
  </si>
  <si>
    <t>'037151000873</t>
  </si>
  <si>
    <t>'3030030098</t>
  </si>
  <si>
    <t>dk ngày</t>
  </si>
  <si>
    <t>14/07/2020</t>
  </si>
  <si>
    <t>07/07/2020</t>
  </si>
  <si>
    <t>10/07/2020</t>
  </si>
  <si>
    <t>09/07/2020</t>
  </si>
  <si>
    <t>29/07/2020</t>
  </si>
  <si>
    <t>17/08/2020</t>
  </si>
  <si>
    <t>21/07/2020</t>
  </si>
  <si>
    <t>16/07/2020</t>
  </si>
  <si>
    <t>10/08/2020</t>
  </si>
  <si>
    <t>12/08/2020</t>
  </si>
  <si>
    <t>18/08/2020</t>
  </si>
  <si>
    <t>21/08/2020</t>
  </si>
  <si>
    <t>13/08/2020</t>
  </si>
  <si>
    <t>06/07/2020</t>
  </si>
  <si>
    <t>Bảng tổng hợp danh sách bán TP</t>
  </si>
  <si>
    <t xml:space="preserve">CỘNG HOÀ XÃ HỘI CHỦ NGHĨA VIỆT NAM
Độc lập - Tự do - Hạnh phúc
-----------//----------
</t>
  </si>
  <si>
    <t>MB01-XNMA-TTKDSPDTBL</t>
  </si>
  <si>
    <t>NGÂN HÀNG TMCP SÀI GÒN - HÀ NỘI
Đơn vị:……………...…………..….</t>
  </si>
  <si>
    <t>XÁC NHẬN ĐIỀU CHỈNH MÃ SỐ TRÊN HỢP ĐỒNG VÀ CẬP NHẬT LÊN HỆ THỐNG BÁO CÁO</t>
  </si>
  <si>
    <t>MUA BÁN TRÁI PHIẾU DOANH NGHIỆP</t>
  </si>
  <si>
    <r>
      <rPr>
        <b/>
        <i/>
        <u/>
        <sz val="11"/>
        <color indexed="8"/>
        <rFont val="Arial"/>
        <family val="2"/>
      </rPr>
      <t>Kính gửi:</t>
    </r>
    <r>
      <rPr>
        <sz val="11"/>
        <color indexed="8"/>
        <rFont val="Arial"/>
        <family val="2"/>
      </rPr>
      <t xml:space="preserve"> </t>
    </r>
    <r>
      <rPr>
        <b/>
        <sz val="11"/>
        <color indexed="8"/>
        <rFont val="Arial"/>
        <family val="2"/>
      </rPr>
      <t>Trung tâm Kinh doanh Sản phẩm Đầu tư Bán lẻ</t>
    </r>
  </si>
  <si>
    <t xml:space="preserve">     Ngày……, phòng………………….chi nhánh.................... kính đề nghị Trung tâm Kinh doanh Sản phẩm Đầu tư Bán lẻ điều chỉnh/ ghi nhận thông tin của hợp đồng mua/bán trái phiếu doanh nghiệp cho khách hàng theo nội dung bên dưới:</t>
  </si>
  <si>
    <t>Số hợp đồng</t>
  </si>
  <si>
    <t>Họ và tên khách hàng</t>
  </si>
  <si>
    <t>Giá trị hợp đồng</t>
  </si>
  <si>
    <t>Theo hợp đồng gốc</t>
  </si>
  <si>
    <t>Đề nghị chỉnh sửa</t>
  </si>
  <si>
    <t>Lý do chỉnh sửa</t>
  </si>
  <si>
    <t>Mã RM</t>
  </si>
  <si>
    <t>Mã QL</t>
  </si>
  <si>
    <t>Mã CTV</t>
  </si>
  <si>
    <t>Mã đơn vị</t>
  </si>
  <si>
    <t>1</t>
  </si>
  <si>
    <t>……, ngày…. tháng…… năm 20…..</t>
  </si>
  <si>
    <t>Xác nhận của cán bộ, ĐVKD đồng ý điều chỉnh</t>
  </si>
  <si>
    <t>Xác nhận của cán bộ, ĐVKD đề nghị thay đổi</t>
  </si>
  <si>
    <t>Cán bộ RM ký xác nhận</t>
  </si>
  <si>
    <t xml:space="preserve">Lãnh đạo đơn vị </t>
  </si>
  <si>
    <t>Cán bộ đề nghị thay đổi</t>
  </si>
  <si>
    <t>( Ký và đóng dấu )</t>
  </si>
  <si>
    <t>Ghi chú:</t>
  </si>
  <si>
    <t>- Điều chỉnh mã RM</t>
  </si>
  <si>
    <t>+ Nếu mã sai trùng khớp với mã RM đang tồn tại trên hệ thống thì người đề nghị điều chỉnh phải làm thêm mẫu xác nhận của người có mã đang gắn trên hợp đồng, đồng ý cho điều chỉnh.</t>
  </si>
  <si>
    <t xml:space="preserve"> + Nếu mã sai mà không trùng khớp với mã RM nào đang tồn tại trên hệ thống thì sẽ tiến hành chỉnh sửa</t>
  </si>
  <si>
    <t>PGD 02/01</t>
  </si>
  <si>
    <t>CỘNG HÒA XÃ HỘI CHỦ NGHĨA VIỆT NRM</t>
  </si>
  <si>
    <t>Độc lập - Tự do - Hạnh phúc</t>
  </si>
  <si>
    <t>TRUNG TÂM KDSP BL TP</t>
  </si>
  <si>
    <t xml:space="preserve"> PHIẾU GIAO DỊCH MUA BÁN LẺ TRÁI PHIẾU DOANH NGHIỆP</t>
  </si>
  <si>
    <r>
      <t xml:space="preserve">Loại hình giao dịch:      </t>
    </r>
    <r>
      <rPr>
        <sz val="14"/>
        <color theme="1"/>
        <rFont val="Wingdings"/>
        <charset val="2"/>
      </rPr>
      <t>o</t>
    </r>
    <r>
      <rPr>
        <sz val="14"/>
        <color theme="1"/>
        <rFont val="Times New Roman"/>
        <family val="1"/>
      </rPr>
      <t xml:space="preserve"> Mua TP       </t>
    </r>
  </si>
  <si>
    <r>
      <t xml:space="preserve">  </t>
    </r>
    <r>
      <rPr>
        <sz val="14"/>
        <color theme="1"/>
        <rFont val="Wingdings"/>
        <charset val="2"/>
      </rPr>
      <t>þ</t>
    </r>
    <r>
      <rPr>
        <sz val="14"/>
        <color theme="1"/>
        <rFont val="Times New Roman"/>
        <family val="1"/>
      </rPr>
      <t xml:space="preserve"> Bán TP</t>
    </r>
  </si>
  <si>
    <r>
      <t xml:space="preserve">        </t>
    </r>
    <r>
      <rPr>
        <sz val="14"/>
        <color theme="1"/>
        <rFont val="Wingdings"/>
        <charset val="2"/>
      </rPr>
      <t>o</t>
    </r>
    <r>
      <rPr>
        <sz val="14"/>
        <color theme="1"/>
        <rFont val="Times New Roman"/>
        <family val="1"/>
      </rPr>
      <t xml:space="preserve"> Khác</t>
    </r>
  </si>
  <si>
    <t>Số Hợp đồng:</t>
  </si>
  <si>
    <t>I.Thông tin giấy tờ có giá:</t>
  </si>
  <si>
    <t xml:space="preserve">    Cơ sở tính lãi: 365 ngày</t>
  </si>
  <si>
    <t>II. Thông tin giao dịch:</t>
  </si>
  <si>
    <t>Ngày giao dịch: 30/12/2020</t>
  </si>
  <si>
    <t>Ngày thanh toán: 30/12/2020</t>
  </si>
  <si>
    <t xml:space="preserve">  Ghi chú: Sổ Ngân hàng</t>
  </si>
  <si>
    <t>Trung tâm kinh doanh 
sản phẩm đầu tư bán lẻ</t>
  </si>
  <si>
    <t>SỐ: DD01.1/2021/KDTPBL</t>
  </si>
  <si>
    <t>110400.00524.00985.37772A.XTNT.2020.26A/HDTP-B/SHB.</t>
  </si>
  <si>
    <t>Tổ chức phát hành: Công ty cổ phần Xuân Thiện Ninh Thuận</t>
  </si>
  <si>
    <t xml:space="preserve">    Mã TP: XTNT.2020.26A</t>
  </si>
  <si>
    <t>Ngày phát hành: 28/08/2020</t>
  </si>
  <si>
    <t xml:space="preserve">    Ngày đáo hạn: 28/08/2022</t>
  </si>
  <si>
    <t>Coupon: Lãi suất cho kỳ tính lãi đầu tiên là 10,00%/năm. Lãi suất cho các kỳ tính lãi tiếp theo bằng lãi suất thRM chiếu cộng (+) biên độ 2,00%/năm</t>
  </si>
  <si>
    <t>Số quyết định: 2809/2020/QĐ-TGĐ ngày 14/10/2020</t>
  </si>
  <si>
    <t>Đối tác giao dịch: Phạm Hải Yến</t>
  </si>
  <si>
    <t>Hợp đồng số: 110400.00524.00985.37772A.XTNT.2020.26A/HDTP-B/SHB.</t>
  </si>
  <si>
    <t xml:space="preserve">  CIF KH: '3270130313</t>
  </si>
  <si>
    <t>Mã RM: 00985</t>
  </si>
  <si>
    <t xml:space="preserve">  Mã đơn vị: 110400</t>
  </si>
  <si>
    <t>Số lượng TP: 526 TP</t>
  </si>
  <si>
    <t xml:space="preserve">  Giá thực hiện: 1,044,950 VNĐ/Trái phiếu</t>
  </si>
  <si>
    <t>Tổng mệnh giá: 526,000,000 VND</t>
  </si>
  <si>
    <t>Tổng giá trị giao dịch: 549,643,700 VND</t>
  </si>
  <si>
    <t>Nguyễn Thế Dũng</t>
  </si>
  <si>
    <r>
      <t xml:space="preserve">Loại hình giao dịch:      </t>
    </r>
    <r>
      <rPr>
        <sz val="14"/>
        <color theme="1"/>
        <rFont val="Wingdings"/>
        <charset val="2"/>
      </rPr>
      <t>þ</t>
    </r>
    <r>
      <rPr>
        <sz val="14"/>
        <color theme="1"/>
        <rFont val="Times New Roman"/>
        <family val="1"/>
      </rPr>
      <t xml:space="preserve"> Mua TP       </t>
    </r>
  </si>
  <si>
    <r>
      <t xml:space="preserve">  </t>
    </r>
    <r>
      <rPr>
        <sz val="14"/>
        <color theme="1"/>
        <rFont val="Wingdings"/>
        <charset val="2"/>
      </rPr>
      <t>o</t>
    </r>
    <r>
      <rPr>
        <sz val="14"/>
        <color theme="1"/>
        <rFont val="Times New Roman"/>
        <family val="1"/>
      </rPr>
      <t xml:space="preserve"> Bán TP</t>
    </r>
  </si>
  <si>
    <t>Ngày giao dịch: 25/06/2020</t>
  </si>
  <si>
    <t>Ngày thanh toán: 25/06/2020</t>
  </si>
  <si>
    <t>SỐ: dd00A1/2021/KDTPBL</t>
  </si>
  <si>
    <t>110305.01250.01557.3E3A1E.NSV01/HDTP-M-0A29BB/SHB.</t>
  </si>
  <si>
    <t>Tổ chức phát hành: Công ty TNHH Đầu tư Bất động sản Ngôi sao Việt</t>
  </si>
  <si>
    <t xml:space="preserve">    Mã TP: NSV.BOND2017-01</t>
  </si>
  <si>
    <t>Ngày phát hành: 30/12/2017</t>
  </si>
  <si>
    <t xml:space="preserve">    Ngày đáo hạn: 30/12/2020</t>
  </si>
  <si>
    <t>Coupon: Lãi suất cho kỳ tính lãi đầu tiên là 10,825%/năm. Lãi suất cho các kỳ tính lãi tiếp theo bằng lãi suất thRM chiếu cộng (+) biên độ 4%/năm</t>
  </si>
  <si>
    <t>Hạn mức mua còn lại trước giao dịch: 144,607,238,304 đ</t>
  </si>
  <si>
    <t xml:space="preserve">   Hạn mức cấp: 2,151,020,064 đ</t>
  </si>
  <si>
    <t>Số quyết định: 2379/2019/QĐ-TGĐ ngày 11/10/2019</t>
  </si>
  <si>
    <t>Đối tác giao dịch: Vũ Văn Phán</t>
  </si>
  <si>
    <t>Hợp đồng số: 110305.01250.01557.3E3A1E.NSV01/HDTP-M-0A29BB/SHB.</t>
  </si>
  <si>
    <t xml:space="preserve">  CIF KH: '0112587709</t>
  </si>
  <si>
    <t>Mã RM: 01557</t>
  </si>
  <si>
    <t xml:space="preserve">  Mã đơn vị: 110305</t>
  </si>
  <si>
    <t>Số lượng TP: 1,968 TP</t>
  </si>
  <si>
    <t xml:space="preserve">  Giá thực hiện: 1,092,998 VNĐ/Trái phiếu</t>
  </si>
  <si>
    <t>Tổng mệnh giá: 1,968,000,000 VND</t>
  </si>
  <si>
    <t xml:space="preserve">  Tổng giá trị giao dịch: 2,151,020,064 VND</t>
  </si>
  <si>
    <t>Tổng giá trị thanh toán: 2,148,573,844 VND</t>
  </si>
  <si>
    <t>Phiếu mua</t>
  </si>
  <si>
    <t>Phiếu bán</t>
  </si>
  <si>
    <t>Phiếu điều chỉnh HĐ mua bán</t>
  </si>
  <si>
    <t>Báo cáo Lợi nhuận trung tâm</t>
  </si>
  <si>
    <t>Báo cáo TR01</t>
  </si>
  <si>
    <t>Báo cáo ghi nhận KPI cho từng ĐVKD (CSL888, CSL888DN)</t>
  </si>
  <si>
    <t>Báo cáo/Phiếu giao dịch</t>
  </si>
  <si>
    <t>Phân quyền:</t>
  </si>
  <si>
    <t>HO: Được phép xem tất cả các hồ sơ</t>
  </si>
  <si>
    <t>SHS: Được phép xem tất cả các hồ sơ</t>
  </si>
  <si>
    <t>Quy tắc hiển thị nội dung báo cáo:</t>
  </si>
  <si>
    <t>2</t>
  </si>
  <si>
    <t>3</t>
  </si>
  <si>
    <t>4</t>
  </si>
  <si>
    <t>5</t>
  </si>
  <si>
    <t>6</t>
  </si>
  <si>
    <t>7</t>
  </si>
  <si>
    <t>8</t>
  </si>
  <si>
    <t>9</t>
  </si>
  <si>
    <t>10</t>
  </si>
  <si>
    <t>11</t>
  </si>
  <si>
    <t>12</t>
  </si>
  <si>
    <t>13</t>
  </si>
  <si>
    <t>14</t>
  </si>
  <si>
    <t>15</t>
  </si>
  <si>
    <t>16</t>
  </si>
  <si>
    <t>17</t>
  </si>
  <si>
    <t>18</t>
  </si>
  <si>
    <t>Đơn vị kinh doanh</t>
  </si>
  <si>
    <t>Loại giao dịch Bán/Mua</t>
  </si>
  <si>
    <t>Chứng minh thư</t>
  </si>
  <si>
    <t>Tên Khách hàng</t>
  </si>
  <si>
    <t>Mã Trái phiếu</t>
  </si>
  <si>
    <t>STT: đi theo từng mã</t>
  </si>
  <si>
    <t>- ĐVKD: Hệ thống sẽ tự động list danh sáchĐVKD. Người dùng có thể chọn một hoặc nhiều ĐVKD. Trong trường hợp không chọn, hệ thống sẽ hiểu là chọn ALL.</t>
  </si>
  <si>
    <t>- Mã CK: Hệ thống sẽ tự động list danh sách mã chứng khoản. Người dùng có thể chọn một hoặc nhiều mã chứng khoán. Trong trường hợp không chọn, hệ thống sẽ hiểu là chọn ALL.</t>
  </si>
  <si>
    <t>Mã chứng khoán</t>
  </si>
  <si>
    <t>Tên khách hàng</t>
  </si>
  <si>
    <t>CIF khách hàng trên Core Bank</t>
  </si>
  <si>
    <t>Số lượng trái phiếu</t>
  </si>
  <si>
    <t>Mã chứng khoán trên Treasury</t>
  </si>
  <si>
    <t>Tổng mệnh giá = Số lượng trái phiếu * Mệnh giá</t>
  </si>
  <si>
    <t>Ngày phát sinh tình trạng = Ngày NSD cập nhật tình trạng hồ sơ &lt;&gt; Hồ sơ hoàn thiện</t>
  </si>
  <si>
    <t>Số ngày chậm = Ngày tạo báo cáo - Ngày phát sinh trạng thái &gt; 0</t>
  </si>
  <si>
    <t xml:space="preserve">Cán bộ theo dõi tại ĐVKD  =User name của cán bộ Maker cập nhật "Tình trạng hồ sơ" </t>
  </si>
  <si>
    <t xml:space="preserve">Cán bộ phụ trách tại ĐVKD =User name của cán bộ Checker duyệt "Tình trạng hồ sơ" </t>
  </si>
  <si>
    <t>STT: đi theo từng mã Trái phiếu</t>
  </si>
  <si>
    <t>CIF trên Core Bank</t>
  </si>
  <si>
    <t>Tổng giá trị thanh toán = Số lượng trái phiếu * Giá mua</t>
  </si>
  <si>
    <t xml:space="preserve">Phí chuyển nhượng </t>
  </si>
  <si>
    <t>Thuế Thu nhập cá nhân</t>
  </si>
  <si>
    <t>ĐK lấy dữ liệu: Báo cáo chỉ hiển thị các hồ sơ chưa hoàn thiện</t>
  </si>
  <si>
    <t>Đk lấy dữ liệu: Báo cáo chỉ lên các giao dịch SHS đã hoàn tất chuyển nhượng</t>
  </si>
  <si>
    <t>Đk sắp xếp</t>
  </si>
  <si>
    <t>Quy tắc hiển thị nội dung báo cáo</t>
  </si>
  <si>
    <t>STT: đi theo mã trái phiếu</t>
  </si>
  <si>
    <t>POS đơn vị kinh doanh</t>
  </si>
  <si>
    <t>Tên đơn vị kinh doanh</t>
  </si>
  <si>
    <t>Loại giao dịch Mua/Bán</t>
  </si>
  <si>
    <t>Tên nhà phát hành</t>
  </si>
  <si>
    <t>Số CIF trên Core Bank</t>
  </si>
  <si>
    <t>Tổng giá trị thanh toán = Số lượng trái phiếu * Giá mua/bán</t>
  </si>
  <si>
    <t>Đk lấy số liệu: báo cóa chỉ lấy các giao dịch phát sinh tại ngày, và đã hoàn tất thanh toán</t>
  </si>
  <si>
    <t>Đk sắp xếp:</t>
  </si>
  <si>
    <t>Số REF hệ thống trên Treasury: là số tự sinh trên hệ thống Treasury khi đẩy giao dịch từ Core NHĐT sang Treasury</t>
  </si>
  <si>
    <t>Kết quả đối chiếu Core NHĐT với SHS</t>
  </si>
  <si>
    <t>Kết quả đối chiếu Core NHĐT với TSR</t>
  </si>
  <si>
    <t>Tổng giá trị thanh toán trên Core NHĐT</t>
  </si>
  <si>
    <t>Kết quả đối chiếu Core NHĐT với SHS = (14) - (15)</t>
  </si>
  <si>
    <t>Kết quả đối chiếu Core NHĐT với TSR = (14) - (16)</t>
  </si>
  <si>
    <t>Dỏng tổng tính trên các cột: từ 12 đến 18</t>
  </si>
  <si>
    <t>Dỏng tổng tính trên các cột: từ 16 đến 20</t>
  </si>
  <si>
    <t>Dỏng tổng tính trên các cột: từ 11 đến 15</t>
  </si>
  <si>
    <t>Dỏng tổng tính trên các cột: từ 11 đến 13</t>
  </si>
  <si>
    <t>Tổng giá trị thanh toán trên Core NHĐT (chưa bao gồm thuế, phí)</t>
  </si>
  <si>
    <t>Tổng giá trị thanh toán trên sổ phụ SHS
(Phương án:
- Hoặc upload số liệu lấy từ core SHB vào HT =&gt; định dạng file upload
- Hoặc IT xây dựng báo cáo để lấy DL từ các nguồn, bao gồm cả nguồn FSS)</t>
  </si>
  <si>
    <t>Tổng giá trị thanh oán trên TSR (Phương án:
- Hoặc upload số liệu lấy từ core SHB vào HT =&gt; định dạng file upload
- Hoặc IT xây dựng báo cáo để lấy DL từ các nguồn, bao gồm cả nguồn FSS)</t>
  </si>
  <si>
    <t>- Đến ngày: hiển thị mặc định ngày hệ thống, cho phép chọn ngày</t>
  </si>
  <si>
    <t>- Từ ngày: hiển thị mặc định ngày hệ thống, cho phép chọn ngày</t>
  </si>
  <si>
    <t>DK lấy số liệu: báo cáo chỉ lên các giao dịch hoàn tất chuyển nhượng tại ngày báo cáo</t>
  </si>
  <si>
    <t>ĐK sắp xếp:</t>
  </si>
  <si>
    <t>Số REF trên hệ thống Treasury</t>
  </si>
  <si>
    <t>CIF trê Core Bank</t>
  </si>
  <si>
    <t>Ngày ghi nhận SHS vào Core NHĐT click xác nhận chuyển nhượng</t>
  </si>
  <si>
    <t>Dòng tổng tính trên các cột từ 13 đến 14</t>
  </si>
  <si>
    <t>- Ngày: mặc định ngày hệ thống, cho phép chọn ngày.</t>
  </si>
  <si>
    <t>Ngày ghi nhận chuyển nhượng trên SHS: là dữ liệu được upload lên hệ thống bởi SHS hoặc BKS</t>
  </si>
  <si>
    <t>ĐK lấy số liệu: Báo cáo ghi nhận tất cả giao dịch chưa hoàn thiện tại ngày báo cáo như : Chờ  thanh toán/Chờ chuyển nhượng/Chưa hoàn thiện hồ sơ</t>
  </si>
  <si>
    <t>Kết quả đối chiếu = (15) - (16)</t>
  </si>
  <si>
    <t>Đk lấy số liệu: báo cáo giao dịch phát sinh tại ngày</t>
  </si>
  <si>
    <t>Đk lọc:</t>
  </si>
  <si>
    <t>- Ngày báo cáo: mặc định ngày hệ thống, cho phép chọn ngày</t>
  </si>
  <si>
    <t>Bảng 1: Danh sách mã chứng khoán</t>
  </si>
  <si>
    <t>Số dư trái phiếu SHB cuối ngày</t>
  </si>
  <si>
    <t>Số lượng trái chủ sở hữu trái phiếu cuối ngày</t>
  </si>
  <si>
    <t>Bảng 2: Chi tiết giao dịch trái phiếu trong ngày</t>
  </si>
  <si>
    <t>Vốn mua từ Trung tâm quản lý vốn = Số lượng mua * Giá nhập từng lần</t>
  </si>
  <si>
    <t>Bảng 2: Chi tiết giao dịch từng trái phiếu trong ngày</t>
  </si>
  <si>
    <t>STT đi theo từng trái phiếu</t>
  </si>
  <si>
    <t>Tổng mệnh giá BÁN = (7) * (8)</t>
  </si>
  <si>
    <t>Giá bán 1 trái phiếu</t>
  </si>
  <si>
    <t>Số tiền thanh toán =  (7) * (10)</t>
  </si>
  <si>
    <t>Tổng số lượng trái phiếu hợp đồng mua ban đầu của KH tại cuối ngày hôm trước</t>
  </si>
  <si>
    <t>Tổng số lượng trái phiếu KH bán lại trong ngày</t>
  </si>
  <si>
    <t>Giá trị hợp đồng theo mệnh giá = (13) * (8)</t>
  </si>
  <si>
    <t>Giá trị hợp đồng mua lại = (13) * (14)</t>
  </si>
  <si>
    <t>Giá mua lại TP của KH đã bao gồm thuế phí</t>
  </si>
  <si>
    <t>HM mua cuối ngày hôm trước</t>
  </si>
  <si>
    <t>HM mua còn lại = (17) - (16)</t>
  </si>
  <si>
    <t>Ngày cấp chứng minh thư</t>
  </si>
  <si>
    <t>Nơi cấp Chứng minh thư</t>
  </si>
  <si>
    <t>Tài khỏa thanh toán theo giao dịch mua đầu tiên</t>
  </si>
  <si>
    <t>Tổng mệnh giá BÁN = (14) * (15)</t>
  </si>
  <si>
    <t>Số tiền thanh toán = (14) * (17)</t>
  </si>
  <si>
    <t>Tổng số lượng trái phiếu mua lại của KH</t>
  </si>
  <si>
    <t>Giá trị hợp đồng theo mệnh giá = (19) * (15)</t>
  </si>
  <si>
    <t>Giá trị hợp đồng mua lại = (19) * (20)</t>
  </si>
  <si>
    <t>Số dư Trái phiếu DN đầu kì</t>
  </si>
  <si>
    <t>TP_OPN_BAL</t>
  </si>
  <si>
    <t>Số dư Trái phiếu DN cuối kì</t>
  </si>
  <si>
    <t>TP_CLS_BAL</t>
  </si>
  <si>
    <t>Số dư Trái phiếu DN bình quân</t>
  </si>
  <si>
    <t>TP_AVR</t>
  </si>
  <si>
    <t>Tăng ròng Trái phiếu DN trong kì</t>
  </si>
  <si>
    <t>TP_CR_NET</t>
  </si>
  <si>
    <t>Chuyên viên</t>
  </si>
  <si>
    <t>Mã chuyên viên</t>
  </si>
  <si>
    <t>#</t>
  </si>
  <si>
    <t>Chỉ tiêu</t>
  </si>
  <si>
    <t>Trường dữ liệu</t>
  </si>
  <si>
    <t>Yêu cầu chỉnh sửa mới/ thêm mới</t>
  </si>
  <si>
    <t>Tổng doanh số trái phiếu của các chuyên viên:</t>
  </si>
  <si>
    <t>TP_OPN_BAL = (∑SELL – ∑BUY) có gắn với mã nhân sự, tại thời điểm đầu kỳ = Mã bán chính gắn (Maincross = M) tại cột SELLCODE báo cáo TR001.</t>
  </si>
  <si>
    <r>
      <t>-</t>
    </r>
    <r>
      <rPr>
        <sz val="7"/>
        <color rgb="FF000000"/>
        <rFont val="Times New Roman"/>
        <family val="1"/>
      </rPr>
      <t xml:space="preserve">      </t>
    </r>
    <r>
      <rPr>
        <sz val="13"/>
        <color rgb="FF000000"/>
        <rFont val="Times New Roman"/>
        <family val="1"/>
      </rPr>
      <t xml:space="preserve">Trước 06/08/2020: </t>
    </r>
  </si>
  <si>
    <t>+ Mã nhân sự thuộc Khối Bán lẻ đẩy lên CSL888,</t>
  </si>
  <si>
    <t>+ Mã nhân sự thuộc Khối Doanh nghiệp đẩy lên CSL888DN</t>
  </si>
  <si>
    <r>
      <t>-</t>
    </r>
    <r>
      <rPr>
        <sz val="7"/>
        <color rgb="FF000000"/>
        <rFont val="Times New Roman"/>
        <family val="1"/>
      </rPr>
      <t xml:space="preserve">      </t>
    </r>
    <r>
      <rPr>
        <sz val="13"/>
        <color rgb="FF000000"/>
        <rFont val="Times New Roman"/>
        <family val="1"/>
      </rPr>
      <t xml:space="preserve">Sau 06/08/2020: </t>
    </r>
  </si>
  <si>
    <t>+ Khách hàng I tính cho Khối bán lẻ, không phân biệt theo mã nhân sự, đẩy lên CSL888</t>
  </si>
  <si>
    <t xml:space="preserve"> + Khách hàng C,G tính cho Khối doanh nghiệp, không phân biệt theo mã nhân sự, đẩy lên CSL888DN</t>
  </si>
  <si>
    <t>Trong đó:</t>
  </si>
  <si>
    <r>
      <t>-</t>
    </r>
    <r>
      <rPr>
        <sz val="7"/>
        <color rgb="FF000000"/>
        <rFont val="Times New Roman"/>
        <family val="1"/>
      </rPr>
      <t xml:space="preserve">       </t>
    </r>
    <r>
      <rPr>
        <sz val="12"/>
        <color rgb="FF000000"/>
        <rFont val="Times New Roman"/>
        <family val="1"/>
      </rPr>
      <t>Các hợp đồng SELL có NGAYMUABAN trước ngày 06/08/2020 thì tính theo giá trị cột SETLEMENT_TOTAL.</t>
    </r>
  </si>
  <si>
    <r>
      <t>-</t>
    </r>
    <r>
      <rPr>
        <sz val="7"/>
        <color theme="1"/>
        <rFont val="Times New Roman"/>
        <family val="1"/>
      </rPr>
      <t xml:space="preserve">       </t>
    </r>
    <r>
      <rPr>
        <sz val="12"/>
        <color theme="1"/>
        <rFont val="Times New Roman"/>
        <family val="1"/>
      </rPr>
      <t>Các hợp đồng SELL có NGAYMUABAN sau ngày 06/08/2020 thì tính theo cột TONGMENHGIA.</t>
    </r>
  </si>
  <si>
    <r>
      <t>-</t>
    </r>
    <r>
      <rPr>
        <sz val="7"/>
        <color theme="1"/>
        <rFont val="Times New Roman"/>
        <family val="1"/>
      </rPr>
      <t xml:space="preserve">       </t>
    </r>
    <r>
      <rPr>
        <sz val="12"/>
        <color theme="1"/>
        <rFont val="Times New Roman"/>
        <family val="1"/>
      </rPr>
      <t>Các hợp đồng Buy của hợp đồng SELL có NGAYMUABAN trước ngày 06/08/2020 thì tính theo công thức: SETLEMENT_TOTAL</t>
    </r>
    <r>
      <rPr>
        <vertAlign val="subscript"/>
        <sz val="12"/>
        <color theme="1"/>
        <rFont val="Times New Roman"/>
        <family val="1"/>
      </rPr>
      <t>sell</t>
    </r>
    <r>
      <rPr>
        <sz val="12"/>
        <color theme="1"/>
        <rFont val="Times New Roman"/>
        <family val="1"/>
      </rPr>
      <t xml:space="preserve"> /DEAL_QTY</t>
    </r>
    <r>
      <rPr>
        <vertAlign val="subscript"/>
        <sz val="12"/>
        <color theme="1"/>
        <rFont val="Times New Roman"/>
        <family val="1"/>
      </rPr>
      <t>sell</t>
    </r>
    <r>
      <rPr>
        <sz val="12"/>
        <color theme="1"/>
        <rFont val="Times New Roman"/>
        <family val="1"/>
      </rPr>
      <t>* DEAL_QTY</t>
    </r>
    <r>
      <rPr>
        <vertAlign val="subscript"/>
        <sz val="12"/>
        <color theme="1"/>
        <rFont val="Times New Roman"/>
        <family val="1"/>
      </rPr>
      <t>buy</t>
    </r>
    <r>
      <rPr>
        <sz val="12"/>
        <color theme="1"/>
        <rFont val="Times New Roman"/>
        <family val="1"/>
      </rPr>
      <t>.(Giá trị thanh toán)</t>
    </r>
  </si>
  <si>
    <r>
      <t>-</t>
    </r>
    <r>
      <rPr>
        <sz val="7"/>
        <color rgb="FF000000"/>
        <rFont val="Times New Roman"/>
        <family val="1"/>
      </rPr>
      <t xml:space="preserve">       </t>
    </r>
    <r>
      <rPr>
        <sz val="12"/>
        <color rgb="FF000000"/>
        <rFont val="Times New Roman"/>
        <family val="1"/>
      </rPr>
      <t>Các hợp đồng Buy của hợp đồng SELL có NGAYMUABAN sau ngày 06/08/2020 thì tính theo cột TONGMENHGIA</t>
    </r>
    <r>
      <rPr>
        <b/>
        <vertAlign val="subscript"/>
        <sz val="12"/>
        <color rgb="FF000000"/>
        <rFont val="Times New Roman"/>
        <family val="1"/>
      </rPr>
      <t>buy</t>
    </r>
    <r>
      <rPr>
        <sz val="12"/>
        <color rgb="FF000000"/>
        <rFont val="Times New Roman"/>
        <family val="1"/>
      </rPr>
      <t>.(Tổng Mệnh giá)</t>
    </r>
  </si>
  <si>
    <t>Lưu ý: map hợp đồng Buy và Sell thông qua trường TSSELL và TSBUY</t>
  </si>
  <si>
    <t>TP_OPN_BAL = (∑SELL – ∑BUY) có gắn với mã nhân sự, tại thời điểm cuối kỳ = Mã bán chính gắn (Maincross = M) tại cột SELLCODE báo cáo TR001.</t>
  </si>
  <si>
    <r>
      <t>-</t>
    </r>
    <r>
      <rPr>
        <sz val="7"/>
        <color rgb="FF000000"/>
        <rFont val="Times New Roman"/>
        <family val="1"/>
      </rPr>
      <t xml:space="preserve">       </t>
    </r>
    <r>
      <rPr>
        <sz val="12"/>
        <color rgb="FF000000"/>
        <rFont val="Times New Roman"/>
        <family val="1"/>
      </rPr>
      <t>Các hợp đồng SELL có NGAYMUABAN sau ngày 06/08/2020 thì tính theo cột TONGMENHGIA.</t>
    </r>
  </si>
  <si>
    <r>
      <t>-</t>
    </r>
    <r>
      <rPr>
        <sz val="7"/>
        <color rgb="FF000000"/>
        <rFont val="Times New Roman"/>
        <family val="1"/>
      </rPr>
      <t xml:space="preserve">       </t>
    </r>
    <r>
      <rPr>
        <sz val="12"/>
        <color rgb="FF000000"/>
        <rFont val="Times New Roman"/>
        <family val="1"/>
      </rPr>
      <t>Các hợp đồng Buy của hợp đồng SELL có NGAYMUABAN trước ngày 06/08/2020 thì tính theo công thức: SETLEMENT_TOTAL</t>
    </r>
    <r>
      <rPr>
        <vertAlign val="subscript"/>
        <sz val="12"/>
        <color rgb="FF000000"/>
        <rFont val="Times New Roman"/>
        <family val="1"/>
      </rPr>
      <t>sell</t>
    </r>
    <r>
      <rPr>
        <sz val="12"/>
        <color rgb="FF000000"/>
        <rFont val="Times New Roman"/>
        <family val="1"/>
      </rPr>
      <t xml:space="preserve"> /DEAL_QTY</t>
    </r>
    <r>
      <rPr>
        <vertAlign val="subscript"/>
        <sz val="12"/>
        <color rgb="FF000000"/>
        <rFont val="Times New Roman"/>
        <family val="1"/>
      </rPr>
      <t>sell</t>
    </r>
    <r>
      <rPr>
        <sz val="12"/>
        <color rgb="FF000000"/>
        <rFont val="Times New Roman"/>
        <family val="1"/>
      </rPr>
      <t>* DEAL_QTY</t>
    </r>
    <r>
      <rPr>
        <vertAlign val="subscript"/>
        <sz val="12"/>
        <color rgb="FF000000"/>
        <rFont val="Times New Roman"/>
        <family val="1"/>
      </rPr>
      <t>buy</t>
    </r>
    <r>
      <rPr>
        <sz val="12"/>
        <color rgb="FF000000"/>
        <rFont val="Times New Roman"/>
        <family val="1"/>
      </rPr>
      <t>.</t>
    </r>
  </si>
  <si>
    <r>
      <t>-</t>
    </r>
    <r>
      <rPr>
        <sz val="7"/>
        <color rgb="FF000000"/>
        <rFont val="Times New Roman"/>
        <family val="1"/>
      </rPr>
      <t xml:space="preserve">       </t>
    </r>
    <r>
      <rPr>
        <sz val="12"/>
        <color rgb="FF000000"/>
        <rFont val="Times New Roman"/>
        <family val="1"/>
      </rPr>
      <t>Các hợp đồng Buy của hợp đồng SELL có NGAYMUABAN sau ngày 06/08/2020 thì tính theo cột TONGMENHGIA</t>
    </r>
    <r>
      <rPr>
        <b/>
        <vertAlign val="subscript"/>
        <sz val="12"/>
        <color rgb="FF000000"/>
        <rFont val="Times New Roman"/>
        <family val="1"/>
      </rPr>
      <t>buy</t>
    </r>
    <r>
      <rPr>
        <sz val="12"/>
        <color rgb="FF000000"/>
        <rFont val="Times New Roman"/>
        <family val="1"/>
      </rPr>
      <t>.</t>
    </r>
  </si>
  <si>
    <r>
      <t>TP_AVR  =  (Q</t>
    </r>
    <r>
      <rPr>
        <vertAlign val="subscript"/>
        <sz val="12"/>
        <color rgb="FF000000"/>
        <rFont val="Times New Roman"/>
        <family val="1"/>
      </rPr>
      <t>A</t>
    </r>
    <r>
      <rPr>
        <sz val="12"/>
        <color rgb="FF000000"/>
        <rFont val="Times New Roman"/>
        <family val="1"/>
      </rPr>
      <t xml:space="preserve"> + Q</t>
    </r>
    <r>
      <rPr>
        <vertAlign val="subscript"/>
        <sz val="12"/>
        <color rgb="FF000000"/>
        <rFont val="Times New Roman"/>
        <family val="1"/>
      </rPr>
      <t>B</t>
    </r>
    <r>
      <rPr>
        <sz val="12"/>
        <color rgb="FF000000"/>
        <rFont val="Times New Roman"/>
        <family val="1"/>
      </rPr>
      <t xml:space="preserve"> + Qc + …)/S</t>
    </r>
  </si>
  <si>
    <t xml:space="preserve">+ Q: Doanh số (tính như công thức đầu kỳ cuối kỳ) trái phiếu mỗi ngày trong kỳ báo cáo </t>
  </si>
  <si>
    <t>Trc 06/08: tính theo giá trị giao dịch</t>
  </si>
  <si>
    <t>Sau 06/08: tính theo giá trị mệnh giá</t>
  </si>
  <si>
    <t>+ S: Số ngày trong kì báo cáo</t>
  </si>
  <si>
    <t>Theo Mã bán chính gắn (Maincoss = M) tại cột SELLCODE báo cáo TR001</t>
  </si>
  <si>
    <t>Tăng ròng Trái phiếu trong kì = Số dư Trái phiếu cuối kì -  Số dư Trái phiếu đầu kì:</t>
  </si>
  <si>
    <t>TP_CR_NET  =TP_CLS_BAL ngày TODATE - TP_OPN_BAL ngày (FROMDATE-1)</t>
  </si>
  <si>
    <t xml:space="preserve">Theo Mã bán chính gắn (Maincoss = M) tại cột SELLCODE &amp; giao dịch </t>
  </si>
  <si>
    <t>MUABAN = SELL của báo cáo TR001</t>
  </si>
  <si>
    <t>ĐK lọc:</t>
  </si>
  <si>
    <t>- Từ ngày</t>
  </si>
  <si>
    <t>- Đến ngày</t>
  </si>
  <si>
    <t>Báo cáo doanh số theo chuyên viên</t>
  </si>
  <si>
    <t>HM hoàn lại = (Số lượng bán ra- Số lượng mua lại) * Gía trị mua lại của hợp đồng mua tương ứng. Nếu lớn hơn hạn mức mua lại được cấp thì lấy bằng hạn mức mua lại được cấp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</si>
</sst>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 #,##0.00_-;\-&quot;€&quot;\ * #,##0.00_-;_-&quot;€&quot;\ * &quot;-&quot;??_-;_-@_-"/>
    <numFmt numFmtId="43" formatCode="_-* #,##0.00_-;\-* #,##0.00_-;_-* &quot;-&quot;??_-;_-@_-"/>
    <numFmt numFmtId="164" formatCode="_(* #,##0_);_(* \(#,##0\);_(* &quot;-&quot;??_);_(@_)"/>
    <numFmt numFmtId="165" formatCode="dd/mm/yyyy;@"/>
    <numFmt numFmtId="166" formatCode="_(* #,##0.00_);_(* \(#,##0.00\);_(* &quot;-&quot;??_);_(@_)"/>
  </numFmts>
  <fonts count="79" x14ac:knownFonts="1">
    <font>
      <sz val="11"/>
      <color theme="1"/>
      <name val="Calibri"/>
      <family val="2"/>
      <charset val="1"/>
      <scheme val="minor"/>
    </font>
    <font>
      <sz val="11"/>
      <color theme="1"/>
      <name val="Calibri"/>
      <family val="2"/>
      <charset val="1"/>
      <scheme val="minor"/>
    </font>
    <font>
      <u/>
      <sz val="11"/>
      <color theme="10"/>
      <name val="Calibri"/>
      <family val="2"/>
      <charset val="1"/>
      <scheme val="minor"/>
    </font>
    <font>
      <sz val="9"/>
      <color theme="1"/>
      <name val="Calibri"/>
      <family val="2"/>
      <scheme val="minor"/>
    </font>
    <font>
      <b/>
      <sz val="14"/>
      <color rgb="FFC00000"/>
      <name val="Calibri"/>
      <family val="2"/>
      <scheme val="minor"/>
    </font>
    <font>
      <b/>
      <sz val="9"/>
      <color theme="1"/>
      <name val="Calibri"/>
      <family val="2"/>
      <scheme val="minor"/>
    </font>
    <font>
      <i/>
      <sz val="9"/>
      <color theme="1"/>
      <name val="Calibri"/>
      <family val="2"/>
      <scheme val="minor"/>
    </font>
    <font>
      <sz val="9"/>
      <color rgb="FFFF0000"/>
      <name val="Calibri"/>
      <family val="2"/>
      <scheme val="minor"/>
    </font>
    <font>
      <b/>
      <sz val="16"/>
      <color rgb="FF000000"/>
      <name val="Times New Roman"/>
      <family val="2"/>
    </font>
    <font>
      <b/>
      <sz val="11"/>
      <color theme="1"/>
      <name val="Times New Roman"/>
      <family val="1"/>
    </font>
    <font>
      <sz val="11"/>
      <color theme="1"/>
      <name val="Times New Roman"/>
      <family val="1"/>
    </font>
    <font>
      <b/>
      <sz val="10"/>
      <color theme="1"/>
      <name val="Times New Roman"/>
      <family val="1"/>
    </font>
    <font>
      <sz val="11"/>
      <color rgb="FFFF0000"/>
      <name val="Times New Roman"/>
      <family val="1"/>
    </font>
    <font>
      <sz val="12"/>
      <color theme="1"/>
      <name val="Times New Roman"/>
      <family val="1"/>
    </font>
    <font>
      <b/>
      <sz val="12"/>
      <color theme="1"/>
      <name val="Times New Roman"/>
      <family val="1"/>
    </font>
    <font>
      <sz val="12"/>
      <name val="Times New Roman"/>
      <family val="1"/>
    </font>
    <font>
      <b/>
      <sz val="14"/>
      <color theme="1"/>
      <name val="Times New Roman"/>
      <family val="1"/>
    </font>
    <font>
      <b/>
      <sz val="12"/>
      <color rgb="FF000000"/>
      <name val="Times New Roman"/>
      <family val="1"/>
    </font>
    <font>
      <b/>
      <sz val="12"/>
      <name val="Times New Roman"/>
      <family val="1"/>
    </font>
    <font>
      <sz val="12"/>
      <color rgb="FF000000"/>
      <name val="Times New Roman"/>
      <family val="1"/>
    </font>
    <font>
      <sz val="12"/>
      <color theme="0"/>
      <name val="Times New Roman"/>
      <family val="1"/>
    </font>
    <font>
      <sz val="12"/>
      <color rgb="FFFF0000"/>
      <name val="Times New Roman"/>
      <family val="1"/>
    </font>
    <font>
      <b/>
      <i/>
      <sz val="12"/>
      <color theme="1"/>
      <name val="Times New Roman"/>
      <family val="1"/>
    </font>
    <font>
      <i/>
      <sz val="12"/>
      <color theme="1"/>
      <name val="Times New Roman"/>
      <family val="1"/>
    </font>
    <font>
      <b/>
      <sz val="10"/>
      <name val="Times New Roman"/>
      <family val="1"/>
    </font>
    <font>
      <sz val="10"/>
      <color theme="1"/>
      <name val="Times New Roman"/>
      <family val="1"/>
    </font>
    <font>
      <sz val="10"/>
      <name val="Times New Roman"/>
      <family val="1"/>
    </font>
    <font>
      <sz val="11"/>
      <name val="Times New Roman"/>
      <family val="1"/>
    </font>
    <font>
      <b/>
      <sz val="18"/>
      <color theme="1"/>
      <name val="Times New Roman"/>
      <family val="1"/>
    </font>
    <font>
      <sz val="11"/>
      <color rgb="FF000000"/>
      <name val="Calibri"/>
      <family val="2"/>
    </font>
    <font>
      <sz val="11.5"/>
      <color theme="1"/>
      <name val="Times New Roman"/>
      <family val="1"/>
    </font>
    <font>
      <sz val="14"/>
      <color rgb="FF000000"/>
      <name val="Cambria"/>
      <family val="1"/>
    </font>
    <font>
      <u/>
      <sz val="11"/>
      <color rgb="FF0000FF"/>
      <name val="Calibri"/>
      <family val="2"/>
    </font>
    <font>
      <b/>
      <sz val="11.5"/>
      <color theme="1"/>
      <name val="Times New Roman"/>
      <family val="1"/>
    </font>
    <font>
      <b/>
      <sz val="14"/>
      <color rgb="FF000000"/>
      <name val="Cambria"/>
      <family val="1"/>
    </font>
    <font>
      <sz val="11.5"/>
      <color rgb="FF000000"/>
      <name val="Times New Roman"/>
      <family val="1"/>
    </font>
    <font>
      <b/>
      <sz val="11.5"/>
      <color rgb="FF000000"/>
      <name val="Times New Roman"/>
      <family val="1"/>
    </font>
    <font>
      <b/>
      <sz val="11"/>
      <color rgb="FF000000"/>
      <name val="Calibri"/>
      <family val="2"/>
    </font>
    <font>
      <b/>
      <sz val="12"/>
      <color rgb="FFFF0000"/>
      <name val="Times New Roman"/>
      <family val="1"/>
    </font>
    <font>
      <b/>
      <sz val="11"/>
      <name val="Times New Roman"/>
      <family val="1"/>
    </font>
    <font>
      <b/>
      <sz val="10.5"/>
      <color theme="1"/>
      <name val="Arial"/>
      <family val="2"/>
    </font>
    <font>
      <sz val="9"/>
      <color theme="1"/>
      <name val="Arial"/>
      <family val="2"/>
    </font>
    <font>
      <b/>
      <sz val="10.5"/>
      <name val="Arial"/>
      <family val="2"/>
    </font>
    <font>
      <b/>
      <sz val="10"/>
      <name val="Arial"/>
      <family val="2"/>
    </font>
    <font>
      <b/>
      <sz val="13"/>
      <color theme="1"/>
      <name val="Arial"/>
      <family val="2"/>
    </font>
    <font>
      <b/>
      <sz val="11"/>
      <color theme="1"/>
      <name val="Arial"/>
      <family val="2"/>
    </font>
    <font>
      <i/>
      <sz val="11"/>
      <color indexed="8"/>
      <name val="Arial"/>
      <family val="2"/>
    </font>
    <font>
      <b/>
      <i/>
      <u/>
      <sz val="11"/>
      <color indexed="8"/>
      <name val="Arial"/>
      <family val="2"/>
    </font>
    <font>
      <sz val="11"/>
      <color indexed="8"/>
      <name val="Arial"/>
      <family val="2"/>
    </font>
    <font>
      <b/>
      <sz val="11"/>
      <color indexed="8"/>
      <name val="Arial"/>
      <family val="2"/>
    </font>
    <font>
      <i/>
      <sz val="11"/>
      <color theme="1"/>
      <name val="Arial"/>
      <family val="2"/>
    </font>
    <font>
      <sz val="10.5"/>
      <color theme="1"/>
      <name val="Arial"/>
      <family val="2"/>
    </font>
    <font>
      <b/>
      <sz val="9"/>
      <color rgb="FF000000"/>
      <name val="Arial"/>
      <family val="2"/>
    </font>
    <font>
      <b/>
      <sz val="10"/>
      <color rgb="FF000000"/>
      <name val="Arial"/>
      <family val="2"/>
    </font>
    <font>
      <b/>
      <sz val="9"/>
      <color theme="1"/>
      <name val="Arial"/>
      <family val="2"/>
    </font>
    <font>
      <sz val="10"/>
      <color rgb="FF000000"/>
      <name val="Arial"/>
      <family val="2"/>
    </font>
    <font>
      <b/>
      <sz val="10"/>
      <color theme="1"/>
      <name val="Arial"/>
      <family val="2"/>
    </font>
    <font>
      <sz val="10"/>
      <color theme="1"/>
      <name val="Arial"/>
      <family val="2"/>
    </font>
    <font>
      <sz val="10"/>
      <color indexed="8"/>
      <name val="Arial"/>
      <family val="2"/>
    </font>
    <font>
      <i/>
      <sz val="10.5"/>
      <color theme="1"/>
      <name val="Arial"/>
      <family val="2"/>
    </font>
    <font>
      <i/>
      <sz val="10"/>
      <color theme="1"/>
      <name val="Arial"/>
      <family val="2"/>
    </font>
    <font>
      <i/>
      <sz val="8"/>
      <color theme="1"/>
      <name val="Arial"/>
      <family val="2"/>
    </font>
    <font>
      <i/>
      <sz val="11"/>
      <color theme="1"/>
      <name val="Calibri"/>
      <family val="2"/>
      <scheme val="minor"/>
    </font>
    <font>
      <sz val="14"/>
      <color theme="1"/>
      <name val="Times New Roman"/>
      <family val="1"/>
    </font>
    <font>
      <sz val="16"/>
      <color theme="1"/>
      <name val="Times New Roman"/>
      <family val="1"/>
    </font>
    <font>
      <sz val="14"/>
      <color theme="1"/>
      <name val="Wingdings"/>
      <charset val="2"/>
    </font>
    <font>
      <sz val="9"/>
      <name val="Calibri"/>
      <family val="2"/>
      <scheme val="minor"/>
    </font>
    <font>
      <b/>
      <sz val="9"/>
      <name val="Calibri"/>
      <family val="2"/>
      <scheme val="minor"/>
    </font>
    <font>
      <b/>
      <sz val="11"/>
      <color theme="1"/>
      <name val="Calibri"/>
      <family val="2"/>
      <scheme val="minor"/>
    </font>
    <font>
      <sz val="9"/>
      <color theme="0"/>
      <name val="Calibri"/>
      <family val="2"/>
      <scheme val="minor"/>
    </font>
    <font>
      <sz val="13"/>
      <color rgb="FF000000"/>
      <name val="Arial"/>
      <family val="2"/>
    </font>
    <font>
      <sz val="7"/>
      <color rgb="FF000000"/>
      <name val="Times New Roman"/>
      <family val="1"/>
    </font>
    <font>
      <sz val="13"/>
      <color rgb="FF000000"/>
      <name val="Times New Roman"/>
      <family val="1"/>
    </font>
    <font>
      <sz val="12"/>
      <color rgb="FF000000"/>
      <name val="Arial"/>
      <family val="2"/>
    </font>
    <font>
      <sz val="12"/>
      <color theme="1"/>
      <name val="Arial"/>
      <family val="2"/>
    </font>
    <font>
      <sz val="7"/>
      <color theme="1"/>
      <name val="Times New Roman"/>
      <family val="1"/>
    </font>
    <font>
      <vertAlign val="subscript"/>
      <sz val="12"/>
      <color theme="1"/>
      <name val="Times New Roman"/>
      <family val="1"/>
    </font>
    <font>
      <b/>
      <vertAlign val="subscript"/>
      <sz val="12"/>
      <color rgb="FF000000"/>
      <name val="Times New Roman"/>
      <family val="1"/>
    </font>
    <font>
      <vertAlign val="subscript"/>
      <sz val="12"/>
      <color rgb="FF000000"/>
      <name val="Times New Roman"/>
      <family val="1"/>
    </font>
  </fonts>
  <fills count="18">
    <fill>
      <patternFill patternType="none"/>
    </fill>
    <fill>
      <patternFill patternType="gray125"/>
    </fill>
    <fill>
      <patternFill patternType="lightDown"/>
    </fill>
    <fill>
      <patternFill patternType="solid">
        <fgColor theme="5" tint="0.39997558519241921"/>
        <bgColor indexed="64"/>
      </patternFill>
    </fill>
    <fill>
      <patternFill patternType="solid">
        <fgColor rgb="FFFFFF00"/>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rgb="FFFABF8F"/>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rgb="FF92D050"/>
        <bgColor indexed="64"/>
      </patternFill>
    </fill>
    <fill>
      <patternFill patternType="solid">
        <fgColor theme="0"/>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rgb="FFE6B8B7"/>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s>
  <cellStyleXfs count="4">
    <xf numFmtId="0" fontId="0" fillId="0" borderId="0"/>
    <xf numFmtId="43" fontId="1" fillId="0" borderId="0" applyFont="0" applyFill="0" applyBorder="0" applyAlignment="0" applyProtection="0"/>
    <xf numFmtId="0" fontId="2" fillId="0" borderId="0" applyNumberFormat="0" applyFill="0" applyBorder="0" applyAlignment="0" applyProtection="0"/>
    <xf numFmtId="44" fontId="1" fillId="0" borderId="0" applyFont="0" applyFill="0" applyBorder="0" applyAlignment="0" applyProtection="0"/>
  </cellStyleXfs>
  <cellXfs count="470">
    <xf numFmtId="0" fontId="0" fillId="0" borderId="0" xfId="0"/>
    <xf numFmtId="0" fontId="2" fillId="0" borderId="0" xfId="2"/>
    <xf numFmtId="0" fontId="3" fillId="0" borderId="0" xfId="0" applyFont="1"/>
    <xf numFmtId="0" fontId="4" fillId="0" borderId="0" xfId="0" applyFont="1"/>
    <xf numFmtId="0" fontId="5" fillId="0" borderId="0" xfId="0" applyFont="1"/>
    <xf numFmtId="0" fontId="6" fillId="0" borderId="1" xfId="0" applyFont="1" applyBorder="1"/>
    <xf numFmtId="0" fontId="6" fillId="0" borderId="1" xfId="0" quotePrefix="1" applyFont="1" applyBorder="1"/>
    <xf numFmtId="0" fontId="6" fillId="0" borderId="1" xfId="0" quotePrefix="1" applyFont="1" applyBorder="1" applyAlignment="1">
      <alignment wrapText="1"/>
    </xf>
    <xf numFmtId="0" fontId="6" fillId="0" borderId="0" xfId="0" applyFont="1"/>
    <xf numFmtId="0" fontId="3" fillId="0" borderId="1" xfId="0" applyFont="1" applyBorder="1"/>
    <xf numFmtId="0" fontId="7" fillId="0" borderId="0" xfId="0" applyFont="1"/>
    <xf numFmtId="0" fontId="3" fillId="0" borderId="0" xfId="0" quotePrefix="1" applyFont="1"/>
    <xf numFmtId="0" fontId="9" fillId="0" borderId="2" xfId="0" applyFont="1" applyBorder="1" applyAlignment="1">
      <alignment vertical="center"/>
    </xf>
    <xf numFmtId="0" fontId="9" fillId="0" borderId="3" xfId="0" applyFont="1" applyBorder="1" applyAlignment="1">
      <alignment vertical="center"/>
    </xf>
    <xf numFmtId="0" fontId="10" fillId="0" borderId="0" xfId="0" applyFont="1"/>
    <xf numFmtId="0" fontId="9" fillId="0" borderId="0" xfId="0" applyFont="1" applyBorder="1" applyAlignment="1">
      <alignment horizontal="center" vertical="center"/>
    </xf>
    <xf numFmtId="0" fontId="11" fillId="0" borderId="1" xfId="0" applyFont="1" applyBorder="1" applyAlignment="1">
      <alignment horizontal="center" vertical="center"/>
    </xf>
    <xf numFmtId="0" fontId="11" fillId="0" borderId="1" xfId="0" applyFont="1" applyBorder="1" applyAlignment="1">
      <alignment horizontal="center" vertical="center" wrapText="1"/>
    </xf>
    <xf numFmtId="0" fontId="9" fillId="0" borderId="0" xfId="0" applyFont="1" applyAlignment="1">
      <alignment vertical="center"/>
    </xf>
    <xf numFmtId="0" fontId="10" fillId="0" borderId="1" xfId="0" applyFont="1" applyBorder="1"/>
    <xf numFmtId="0" fontId="9" fillId="0" borderId="1" xfId="0" applyFont="1" applyBorder="1"/>
    <xf numFmtId="0" fontId="10" fillId="2" borderId="1" xfId="0" applyFont="1" applyFill="1" applyBorder="1"/>
    <xf numFmtId="0" fontId="9" fillId="0" borderId="0" xfId="0" applyFont="1" applyBorder="1"/>
    <xf numFmtId="0" fontId="10" fillId="0" borderId="0" xfId="0" applyFont="1" applyBorder="1"/>
    <xf numFmtId="0" fontId="12" fillId="0" borderId="0" xfId="0" applyFont="1" applyAlignment="1">
      <alignment wrapText="1"/>
    </xf>
    <xf numFmtId="0" fontId="10" fillId="0" borderId="0" xfId="0" quotePrefix="1" applyFont="1"/>
    <xf numFmtId="0" fontId="9" fillId="0" borderId="0" xfId="0" applyFont="1"/>
    <xf numFmtId="0" fontId="9" fillId="0" borderId="0" xfId="0" applyFont="1" applyAlignment="1">
      <alignment horizontal="center"/>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0" fontId="10" fillId="0" borderId="1" xfId="0" applyFont="1" applyBorder="1" applyAlignment="1">
      <alignment horizontal="center"/>
    </xf>
    <xf numFmtId="0" fontId="10" fillId="0" borderId="0" xfId="0" applyFont="1" applyAlignment="1">
      <alignment horizontal="center"/>
    </xf>
    <xf numFmtId="0" fontId="10" fillId="0" borderId="0" xfId="0" applyFont="1" applyAlignment="1">
      <alignment wrapText="1"/>
    </xf>
    <xf numFmtId="0" fontId="12" fillId="0" borderId="0" xfId="0" applyFont="1"/>
    <xf numFmtId="0" fontId="0" fillId="0" borderId="0" xfId="0" quotePrefix="1"/>
    <xf numFmtId="0" fontId="13" fillId="0" borderId="0" xfId="0" applyFont="1"/>
    <xf numFmtId="0" fontId="13" fillId="0" borderId="0" xfId="0" applyFont="1" applyAlignment="1">
      <alignment horizontal="right"/>
    </xf>
    <xf numFmtId="0" fontId="13" fillId="0" borderId="0" xfId="0" applyFont="1" applyAlignment="1">
      <alignment horizontal="center"/>
    </xf>
    <xf numFmtId="0" fontId="14" fillId="0" borderId="0" xfId="0" applyFont="1"/>
    <xf numFmtId="0" fontId="15" fillId="0" borderId="0" xfId="0" applyFont="1"/>
    <xf numFmtId="3" fontId="13" fillId="0" borderId="0" xfId="0" applyNumberFormat="1" applyFont="1"/>
    <xf numFmtId="0" fontId="16" fillId="0" borderId="0" xfId="0" applyFont="1" applyAlignment="1">
      <alignment horizontal="center" vertical="center"/>
    </xf>
    <xf numFmtId="0" fontId="17" fillId="0" borderId="6" xfId="0" applyFont="1" applyBorder="1" applyAlignment="1">
      <alignment horizontal="center" vertical="center" wrapText="1"/>
    </xf>
    <xf numFmtId="0" fontId="17" fillId="0" borderId="7" xfId="0" applyFont="1" applyBorder="1" applyAlignment="1">
      <alignment horizontal="center" vertical="center" wrapText="1"/>
    </xf>
    <xf numFmtId="0" fontId="18" fillId="0" borderId="0" xfId="0" applyFont="1" applyBorder="1" applyAlignment="1">
      <alignment horizontal="center" vertical="center" wrapText="1"/>
    </xf>
    <xf numFmtId="0" fontId="17" fillId="0" borderId="0" xfId="0" applyFont="1" applyBorder="1" applyAlignment="1">
      <alignment horizontal="center" vertical="center" wrapText="1"/>
    </xf>
    <xf numFmtId="3" fontId="19" fillId="0" borderId="8" xfId="0" applyNumberFormat="1" applyFont="1" applyBorder="1" applyAlignment="1">
      <alignment horizontal="center" vertical="center"/>
    </xf>
    <xf numFmtId="3" fontId="19" fillId="0" borderId="9" xfId="0" applyNumberFormat="1" applyFont="1" applyBorder="1" applyAlignment="1">
      <alignment horizontal="right" vertical="center"/>
    </xf>
    <xf numFmtId="164" fontId="20" fillId="0" borderId="0" xfId="1" applyNumberFormat="1" applyFont="1" applyBorder="1" applyAlignment="1">
      <alignment horizontal="center" wrapText="1"/>
    </xf>
    <xf numFmtId="164" fontId="13" fillId="0" borderId="0" xfId="1" applyNumberFormat="1" applyFont="1" applyFill="1" applyBorder="1"/>
    <xf numFmtId="164" fontId="13" fillId="0" borderId="0" xfId="1" applyNumberFormat="1" applyFont="1" applyFill="1"/>
    <xf numFmtId="0" fontId="13" fillId="0" borderId="0" xfId="0" applyFont="1" applyBorder="1"/>
    <xf numFmtId="3" fontId="20" fillId="0" borderId="0" xfId="0" applyNumberFormat="1" applyFont="1" applyBorder="1" applyAlignment="1">
      <alignment horizontal="right" vertical="center"/>
    </xf>
    <xf numFmtId="3" fontId="19" fillId="0" borderId="0" xfId="0" applyNumberFormat="1" applyFont="1" applyBorder="1" applyAlignment="1">
      <alignment horizontal="right" vertical="center"/>
    </xf>
    <xf numFmtId="164" fontId="13" fillId="0" borderId="0" xfId="1" applyNumberFormat="1" applyFont="1" applyAlignment="1">
      <alignment horizontal="center"/>
    </xf>
    <xf numFmtId="164" fontId="13" fillId="0" borderId="0" xfId="1" applyNumberFormat="1" applyFont="1"/>
    <xf numFmtId="0" fontId="15" fillId="0" borderId="0" xfId="0" applyFont="1" applyFill="1" applyBorder="1"/>
    <xf numFmtId="164" fontId="16" fillId="0" borderId="0" xfId="1" applyNumberFormat="1" applyFont="1" applyAlignment="1">
      <alignment horizontal="center" vertical="center"/>
    </xf>
    <xf numFmtId="0" fontId="15" fillId="0" borderId="0" xfId="0" applyFont="1" applyFill="1" applyBorder="1" applyAlignment="1">
      <alignment vertical="center"/>
    </xf>
    <xf numFmtId="0" fontId="13" fillId="0" borderId="5" xfId="0" applyFont="1" applyBorder="1"/>
    <xf numFmtId="0" fontId="13" fillId="0" borderId="0" xfId="0" applyFont="1" applyBorder="1" applyAlignment="1">
      <alignment vertical="center"/>
    </xf>
    <xf numFmtId="0" fontId="14" fillId="3" borderId="1" xfId="0" applyFont="1" applyFill="1" applyBorder="1" applyAlignment="1">
      <alignment horizontal="center" vertical="center"/>
    </xf>
    <xf numFmtId="0" fontId="14" fillId="0" borderId="0" xfId="0" applyFont="1" applyBorder="1" applyAlignment="1">
      <alignment vertical="center"/>
    </xf>
    <xf numFmtId="0" fontId="14" fillId="0" borderId="0" xfId="0" applyFont="1" applyAlignment="1">
      <alignment vertical="center"/>
    </xf>
    <xf numFmtId="0" fontId="14" fillId="4" borderId="1" xfId="0" applyFont="1" applyFill="1" applyBorder="1" applyAlignment="1">
      <alignment horizontal="center" vertical="center" wrapText="1"/>
    </xf>
    <xf numFmtId="0" fontId="14" fillId="4" borderId="4" xfId="0" applyFont="1" applyFill="1" applyBorder="1" applyAlignment="1">
      <alignment horizontal="center" vertical="center" wrapText="1"/>
    </xf>
    <xf numFmtId="3" fontId="14" fillId="4" borderId="1" xfId="0" applyNumberFormat="1" applyFont="1" applyFill="1" applyBorder="1" applyAlignment="1">
      <alignment horizontal="center" vertical="center" wrapText="1"/>
    </xf>
    <xf numFmtId="164" fontId="14" fillId="5" borderId="1" xfId="1" applyNumberFormat="1" applyFont="1" applyFill="1" applyBorder="1" applyAlignment="1">
      <alignment horizontal="center" vertical="center" wrapText="1"/>
    </xf>
    <xf numFmtId="0" fontId="18" fillId="5" borderId="1" xfId="0" applyFont="1" applyFill="1" applyBorder="1" applyAlignment="1">
      <alignment horizontal="center" vertical="center" wrapText="1"/>
    </xf>
    <xf numFmtId="0" fontId="13" fillId="0" borderId="0" xfId="0" applyFont="1" applyAlignment="1">
      <alignment vertical="center"/>
    </xf>
    <xf numFmtId="0" fontId="13" fillId="0" borderId="1" xfId="0" applyFont="1" applyBorder="1" applyAlignment="1">
      <alignment horizontal="center" vertical="center"/>
    </xf>
    <xf numFmtId="0" fontId="15" fillId="0" borderId="4" xfId="0" quotePrefix="1" applyFont="1" applyBorder="1" applyAlignment="1">
      <alignment vertical="center" wrapText="1"/>
    </xf>
    <xf numFmtId="0" fontId="15" fillId="0" borderId="1" xfId="0" applyFont="1" applyBorder="1" applyAlignment="1">
      <alignment horizontal="left" vertical="center"/>
    </xf>
    <xf numFmtId="0" fontId="15" fillId="0" borderId="1" xfId="0" quotePrefix="1" applyFont="1" applyBorder="1" applyAlignment="1">
      <alignment horizontal="right" vertical="center"/>
    </xf>
    <xf numFmtId="0" fontId="19" fillId="0" borderId="1" xfId="0" applyFont="1" applyBorder="1" applyAlignment="1">
      <alignment vertical="center" wrapText="1"/>
    </xf>
    <xf numFmtId="165" fontId="15" fillId="0" borderId="1" xfId="0" applyNumberFormat="1" applyFont="1" applyBorder="1" applyAlignment="1">
      <alignment vertical="center"/>
    </xf>
    <xf numFmtId="3" fontId="13" fillId="0" borderId="1" xfId="0" applyNumberFormat="1" applyFont="1" applyFill="1" applyBorder="1" applyAlignment="1">
      <alignment vertical="center"/>
    </xf>
    <xf numFmtId="164" fontId="13" fillId="0" borderId="1" xfId="1" applyNumberFormat="1" applyFont="1" applyBorder="1" applyAlignment="1">
      <alignment vertical="center"/>
    </xf>
    <xf numFmtId="164" fontId="13" fillId="0" borderId="1" xfId="0" applyNumberFormat="1" applyFont="1" applyBorder="1" applyAlignment="1">
      <alignment vertical="center"/>
    </xf>
    <xf numFmtId="164" fontId="10" fillId="0" borderId="1" xfId="1" applyNumberFormat="1" applyFont="1" applyBorder="1"/>
    <xf numFmtId="3" fontId="13" fillId="0" borderId="1" xfId="0" applyNumberFormat="1" applyFont="1" applyBorder="1" applyAlignment="1">
      <alignment vertical="center"/>
    </xf>
    <xf numFmtId="164" fontId="13" fillId="6" borderId="1" xfId="1" applyNumberFormat="1" applyFont="1" applyFill="1" applyBorder="1" applyAlignment="1">
      <alignment vertical="center"/>
    </xf>
    <xf numFmtId="164" fontId="14" fillId="6" borderId="1" xfId="1" applyNumberFormat="1" applyFont="1" applyFill="1" applyBorder="1" applyAlignment="1">
      <alignment vertical="center"/>
    </xf>
    <xf numFmtId="165" fontId="13" fillId="0" borderId="1" xfId="0" applyNumberFormat="1" applyFont="1" applyBorder="1" applyAlignment="1">
      <alignment vertical="center"/>
    </xf>
    <xf numFmtId="0" fontId="22" fillId="0" borderId="1" xfId="0" applyFont="1" applyFill="1" applyBorder="1" applyAlignment="1">
      <alignment horizontal="center" vertical="center"/>
    </xf>
    <xf numFmtId="0" fontId="22" fillId="0" borderId="1" xfId="0" applyFont="1" applyFill="1" applyBorder="1" applyAlignment="1">
      <alignment horizontal="right" vertical="center"/>
    </xf>
    <xf numFmtId="0" fontId="22" fillId="0" borderId="1" xfId="0" applyFont="1" applyFill="1" applyBorder="1" applyAlignment="1">
      <alignment vertical="center" wrapText="1"/>
    </xf>
    <xf numFmtId="3" fontId="22" fillId="0" borderId="1" xfId="0" applyNumberFormat="1" applyFont="1" applyFill="1" applyBorder="1" applyAlignment="1">
      <alignment vertical="center"/>
    </xf>
    <xf numFmtId="3" fontId="13" fillId="0" borderId="1" xfId="1" applyNumberFormat="1" applyFont="1" applyBorder="1" applyAlignment="1">
      <alignment vertical="center"/>
    </xf>
    <xf numFmtId="0" fontId="23" fillId="0" borderId="0" xfId="0" applyFont="1" applyFill="1" applyBorder="1" applyAlignment="1">
      <alignment vertical="center"/>
    </xf>
    <xf numFmtId="0" fontId="23" fillId="0" borderId="0" xfId="0" applyFont="1" applyFill="1" applyAlignment="1">
      <alignment vertical="center"/>
    </xf>
    <xf numFmtId="0" fontId="14" fillId="3" borderId="3" xfId="0" applyFont="1" applyFill="1" applyBorder="1" applyAlignment="1">
      <alignment horizontal="left" vertical="center"/>
    </xf>
    <xf numFmtId="164" fontId="14" fillId="3" borderId="3" xfId="1" applyNumberFormat="1" applyFont="1" applyFill="1" applyBorder="1" applyAlignment="1">
      <alignment horizontal="left" vertical="center"/>
    </xf>
    <xf numFmtId="164" fontId="14" fillId="3" borderId="1" xfId="1" applyNumberFormat="1" applyFont="1" applyFill="1" applyBorder="1" applyAlignment="1">
      <alignment vertical="center"/>
    </xf>
    <xf numFmtId="0" fontId="14" fillId="3" borderId="1" xfId="0" applyFont="1" applyFill="1" applyBorder="1" applyAlignment="1">
      <alignment vertical="center"/>
    </xf>
    <xf numFmtId="0" fontId="14" fillId="4" borderId="4" xfId="0" applyFont="1" applyFill="1" applyBorder="1" applyAlignment="1">
      <alignment horizontal="center" vertical="center"/>
    </xf>
    <xf numFmtId="0" fontId="18" fillId="4" borderId="1" xfId="0" applyFont="1" applyFill="1" applyBorder="1" applyAlignment="1">
      <alignment horizontal="center" vertical="center" wrapText="1"/>
    </xf>
    <xf numFmtId="0" fontId="13" fillId="0" borderId="4" xfId="0" applyFont="1" applyBorder="1" applyAlignment="1">
      <alignment horizontal="left" vertical="center"/>
    </xf>
    <xf numFmtId="0" fontId="13" fillId="0" borderId="1" xfId="0" quotePrefix="1" applyFont="1" applyBorder="1" applyAlignment="1">
      <alignment horizontal="right" vertical="center"/>
    </xf>
    <xf numFmtId="164" fontId="21" fillId="0" borderId="1" xfId="1" applyNumberFormat="1" applyFont="1" applyBorder="1" applyAlignment="1">
      <alignment vertical="center"/>
    </xf>
    <xf numFmtId="3" fontId="13" fillId="0" borderId="0" xfId="0" applyNumberFormat="1" applyFont="1" applyBorder="1" applyAlignment="1">
      <alignment vertical="center"/>
    </xf>
    <xf numFmtId="0" fontId="24" fillId="0" borderId="1" xfId="0" applyFont="1" applyFill="1" applyBorder="1" applyAlignment="1">
      <alignment horizontal="center"/>
    </xf>
    <xf numFmtId="0" fontId="22" fillId="0" borderId="4" xfId="0" applyFont="1" applyFill="1" applyBorder="1" applyAlignment="1">
      <alignment horizontal="left" vertical="center"/>
    </xf>
    <xf numFmtId="0" fontId="14" fillId="4" borderId="1" xfId="0" applyFont="1" applyFill="1" applyBorder="1" applyAlignment="1">
      <alignment horizontal="center" vertical="center"/>
    </xf>
    <xf numFmtId="164" fontId="13" fillId="0" borderId="0" xfId="0" applyNumberFormat="1" applyFont="1" applyBorder="1"/>
    <xf numFmtId="0" fontId="22" fillId="0" borderId="0" xfId="0" applyFont="1" applyFill="1" applyBorder="1" applyAlignment="1">
      <alignment vertical="center"/>
    </xf>
    <xf numFmtId="164" fontId="13" fillId="0" borderId="0" xfId="0" applyNumberFormat="1" applyFont="1"/>
    <xf numFmtId="0" fontId="20" fillId="0" borderId="0" xfId="0" applyFont="1" applyBorder="1" applyAlignment="1">
      <alignment horizontal="center" vertical="center"/>
    </xf>
    <xf numFmtId="0" fontId="13" fillId="0" borderId="0" xfId="0" applyFont="1" applyAlignment="1">
      <alignment horizontal="center" vertical="center"/>
    </xf>
    <xf numFmtId="14" fontId="15" fillId="0" borderId="1" xfId="0" quotePrefix="1" applyNumberFormat="1" applyFont="1" applyBorder="1" applyAlignment="1">
      <alignment horizontal="right" vertical="center"/>
    </xf>
    <xf numFmtId="14" fontId="15" fillId="0" borderId="1" xfId="0" quotePrefix="1" applyNumberFormat="1" applyFont="1" applyBorder="1" applyAlignment="1">
      <alignment horizontal="left" vertical="center"/>
    </xf>
    <xf numFmtId="0" fontId="15" fillId="0" borderId="1" xfId="0" quotePrefix="1" applyFont="1" applyBorder="1" applyAlignment="1">
      <alignment horizontal="left" vertical="center"/>
    </xf>
    <xf numFmtId="3" fontId="13" fillId="6" borderId="1" xfId="0" applyNumberFormat="1" applyFont="1" applyFill="1" applyBorder="1" applyAlignment="1">
      <alignment vertical="center"/>
    </xf>
    <xf numFmtId="165" fontId="13" fillId="0" borderId="1" xfId="0" applyNumberFormat="1" applyFont="1" applyBorder="1" applyAlignment="1">
      <alignment horizontal="right" vertical="center"/>
    </xf>
    <xf numFmtId="164" fontId="13" fillId="0" borderId="11" xfId="0" applyNumberFormat="1" applyFont="1" applyBorder="1" applyAlignment="1">
      <alignment vertical="center"/>
    </xf>
    <xf numFmtId="164" fontId="10" fillId="0" borderId="11" xfId="1" applyNumberFormat="1" applyFont="1" applyBorder="1"/>
    <xf numFmtId="164" fontId="13" fillId="6" borderId="11" xfId="1" applyNumberFormat="1" applyFont="1" applyFill="1" applyBorder="1" applyAlignment="1">
      <alignment vertical="center"/>
    </xf>
    <xf numFmtId="164" fontId="14" fillId="6" borderId="11" xfId="1" applyNumberFormat="1" applyFont="1" applyFill="1" applyBorder="1" applyAlignment="1">
      <alignment vertical="center"/>
    </xf>
    <xf numFmtId="0" fontId="13" fillId="0" borderId="0" xfId="0" applyFont="1" applyFill="1" applyAlignment="1">
      <alignment vertical="center"/>
    </xf>
    <xf numFmtId="0" fontId="22" fillId="0" borderId="1" xfId="0" applyFont="1" applyFill="1" applyBorder="1" applyAlignment="1">
      <alignment vertical="center"/>
    </xf>
    <xf numFmtId="0" fontId="28" fillId="0" borderId="0" xfId="0" applyFont="1" applyBorder="1" applyAlignment="1">
      <alignment horizontal="center" vertical="center"/>
    </xf>
    <xf numFmtId="0" fontId="13" fillId="0" borderId="1" xfId="0" applyFont="1" applyBorder="1" applyAlignment="1">
      <alignment horizontal="center" vertical="center" wrapText="1"/>
    </xf>
    <xf numFmtId="0" fontId="15" fillId="0" borderId="1" xfId="0" applyFont="1" applyBorder="1" applyAlignment="1">
      <alignment horizontal="center" vertical="center" wrapText="1"/>
    </xf>
    <xf numFmtId="164" fontId="13" fillId="0" borderId="0" xfId="0" applyNumberFormat="1" applyFont="1" applyBorder="1" applyAlignment="1">
      <alignment vertical="center"/>
    </xf>
    <xf numFmtId="0" fontId="13" fillId="0" borderId="1" xfId="0" applyFont="1" applyBorder="1"/>
    <xf numFmtId="0" fontId="29" fillId="0" borderId="0" xfId="0" applyFont="1" applyFill="1" applyBorder="1" applyAlignment="1">
      <alignment vertical="center"/>
    </xf>
    <xf numFmtId="164" fontId="29" fillId="0" borderId="0" xfId="1" applyNumberFormat="1" applyFont="1" applyFill="1" applyBorder="1" applyAlignment="1">
      <alignment vertical="center"/>
    </xf>
    <xf numFmtId="3" fontId="29" fillId="0" borderId="0" xfId="0" applyNumberFormat="1" applyFont="1" applyFill="1" applyBorder="1" applyAlignment="1">
      <alignment vertical="center"/>
    </xf>
    <xf numFmtId="164" fontId="15" fillId="0" borderId="1" xfId="0" applyNumberFormat="1" applyFont="1" applyBorder="1" applyAlignment="1">
      <alignment horizontal="center" vertical="center" wrapText="1"/>
    </xf>
    <xf numFmtId="0" fontId="30" fillId="0" borderId="1" xfId="0" applyFont="1" applyFill="1" applyBorder="1" applyAlignment="1">
      <alignment vertical="center"/>
    </xf>
    <xf numFmtId="3" fontId="31" fillId="0" borderId="1" xfId="0" applyNumberFormat="1" applyFont="1" applyFill="1" applyBorder="1" applyAlignment="1">
      <alignment horizontal="center" vertical="center"/>
    </xf>
    <xf numFmtId="4" fontId="13" fillId="0" borderId="0" xfId="0" applyNumberFormat="1" applyFont="1" applyBorder="1"/>
    <xf numFmtId="4" fontId="29" fillId="0" borderId="0" xfId="0" applyNumberFormat="1" applyFont="1" applyBorder="1" applyAlignment="1">
      <alignment horizontal="left" vertical="center" wrapText="1"/>
    </xf>
    <xf numFmtId="0" fontId="29" fillId="0" borderId="0" xfId="0" applyFont="1" applyBorder="1" applyAlignment="1">
      <alignment horizontal="left" vertical="center" wrapText="1"/>
    </xf>
    <xf numFmtId="0" fontId="32" fillId="0" borderId="0" xfId="0" applyFont="1" applyBorder="1" applyAlignment="1">
      <alignment horizontal="center" vertical="center" wrapText="1"/>
    </xf>
    <xf numFmtId="164" fontId="29" fillId="0" borderId="0" xfId="0" applyNumberFormat="1" applyFont="1" applyFill="1" applyBorder="1" applyAlignment="1">
      <alignment vertical="center"/>
    </xf>
    <xf numFmtId="3" fontId="29" fillId="0" borderId="0" xfId="1" applyNumberFormat="1" applyFont="1" applyFill="1" applyBorder="1" applyAlignment="1">
      <alignment vertical="center"/>
    </xf>
    <xf numFmtId="0" fontId="13" fillId="0" borderId="1" xfId="0" applyFont="1" applyFill="1" applyBorder="1"/>
    <xf numFmtId="16" fontId="13" fillId="0" borderId="0" xfId="0" applyNumberFormat="1" applyFont="1" applyAlignment="1">
      <alignment horizontal="center"/>
    </xf>
    <xf numFmtId="3" fontId="13" fillId="0" borderId="0" xfId="0" applyNumberFormat="1" applyFont="1" applyAlignment="1">
      <alignment horizontal="center"/>
    </xf>
    <xf numFmtId="0" fontId="14" fillId="4" borderId="10" xfId="0" applyFont="1" applyFill="1" applyBorder="1" applyAlignment="1">
      <alignment horizontal="center" vertical="center"/>
    </xf>
    <xf numFmtId="0" fontId="14" fillId="4" borderId="2" xfId="0" applyFont="1" applyFill="1" applyBorder="1" applyAlignment="1">
      <alignment horizontal="left" vertical="center" wrapText="1"/>
    </xf>
    <xf numFmtId="0" fontId="14" fillId="0" borderId="0" xfId="0" applyFont="1" applyFill="1" applyBorder="1" applyAlignment="1">
      <alignment horizontal="left" vertical="center" wrapText="1"/>
    </xf>
    <xf numFmtId="0" fontId="33" fillId="7" borderId="1" xfId="0" applyFont="1" applyFill="1" applyBorder="1" applyAlignment="1">
      <alignment vertical="center"/>
    </xf>
    <xf numFmtId="3" fontId="34" fillId="7" borderId="1" xfId="0" applyNumberFormat="1" applyFont="1" applyFill="1" applyBorder="1" applyAlignment="1">
      <alignment horizontal="center" vertical="center"/>
    </xf>
    <xf numFmtId="0" fontId="14" fillId="4" borderId="12" xfId="0" applyFont="1" applyFill="1" applyBorder="1" applyAlignment="1">
      <alignment horizontal="center" vertical="center"/>
    </xf>
    <xf numFmtId="0" fontId="14" fillId="0" borderId="0" xfId="0" applyFont="1" applyFill="1" applyBorder="1" applyAlignment="1">
      <alignment vertical="center" wrapText="1"/>
    </xf>
    <xf numFmtId="164" fontId="15" fillId="0" borderId="3" xfId="0" applyNumberFormat="1" applyFont="1" applyBorder="1" applyAlignment="1">
      <alignment horizontal="center" vertical="center" wrapText="1"/>
    </xf>
    <xf numFmtId="0" fontId="13" fillId="0" borderId="0" xfId="0" applyFont="1" applyFill="1" applyBorder="1" applyAlignment="1">
      <alignment vertical="center"/>
    </xf>
    <xf numFmtId="0" fontId="35" fillId="0" borderId="0" xfId="0" applyFont="1" applyFill="1" applyBorder="1" applyAlignment="1">
      <alignment vertical="center"/>
    </xf>
    <xf numFmtId="0" fontId="13" fillId="0" borderId="4" xfId="0" applyFont="1" applyBorder="1" applyAlignment="1">
      <alignment vertical="center"/>
    </xf>
    <xf numFmtId="164" fontId="14" fillId="0" borderId="0" xfId="1" applyNumberFormat="1" applyFont="1" applyFill="1" applyBorder="1" applyAlignment="1">
      <alignment vertical="center" wrapText="1"/>
    </xf>
    <xf numFmtId="0" fontId="13" fillId="0" borderId="0" xfId="0" applyFont="1" applyFill="1" applyBorder="1"/>
    <xf numFmtId="0" fontId="13" fillId="0" borderId="4" xfId="0" applyFont="1" applyBorder="1" applyAlignment="1">
      <alignment vertical="center" wrapText="1"/>
    </xf>
    <xf numFmtId="164" fontId="35" fillId="0" borderId="1" xfId="0" applyNumberFormat="1" applyFont="1" applyBorder="1" applyAlignment="1">
      <alignment horizontal="center" vertical="center"/>
    </xf>
    <xf numFmtId="0" fontId="29" fillId="0" borderId="0" xfId="0" applyFont="1" applyBorder="1" applyAlignment="1">
      <alignment horizontal="left" wrapText="1"/>
    </xf>
    <xf numFmtId="0" fontId="13" fillId="0" borderId="0" xfId="0" applyFont="1" applyBorder="1" applyAlignment="1">
      <alignment vertical="center" wrapText="1"/>
    </xf>
    <xf numFmtId="0" fontId="11" fillId="4" borderId="1" xfId="0" applyFont="1" applyFill="1" applyBorder="1" applyAlignment="1">
      <alignment horizontal="center" vertical="center"/>
    </xf>
    <xf numFmtId="0" fontId="11" fillId="13" borderId="1" xfId="0" applyFont="1" applyFill="1" applyBorder="1" applyAlignment="1">
      <alignment horizontal="center" vertical="center"/>
    </xf>
    <xf numFmtId="0" fontId="24" fillId="13" borderId="1" xfId="0" applyFont="1" applyFill="1" applyBorder="1" applyAlignment="1">
      <alignment horizontal="center" vertical="center"/>
    </xf>
    <xf numFmtId="0" fontId="24" fillId="13" borderId="4" xfId="0" applyFont="1" applyFill="1" applyBorder="1" applyAlignment="1">
      <alignment horizontal="center" vertical="center"/>
    </xf>
    <xf numFmtId="0" fontId="26" fillId="0" borderId="0" xfId="0" applyFont="1" applyFill="1" applyBorder="1" applyAlignment="1">
      <alignment vertical="center" wrapText="1"/>
    </xf>
    <xf numFmtId="164" fontId="35" fillId="0" borderId="0" xfId="0" applyNumberFormat="1" applyFont="1" applyFill="1" applyBorder="1" applyAlignment="1">
      <alignment horizontal="center" vertical="center"/>
    </xf>
    <xf numFmtId="164" fontId="13" fillId="0" borderId="0" xfId="0" applyNumberFormat="1" applyFont="1" applyFill="1" applyBorder="1" applyAlignment="1">
      <alignment vertical="center"/>
    </xf>
    <xf numFmtId="0" fontId="11" fillId="0" borderId="0" xfId="0" applyFont="1" applyFill="1" applyBorder="1" applyAlignment="1">
      <alignment horizontal="center" vertical="center"/>
    </xf>
    <xf numFmtId="0" fontId="24" fillId="0" borderId="0" xfId="0" applyFont="1" applyFill="1" applyBorder="1" applyAlignment="1">
      <alignment horizontal="center"/>
    </xf>
    <xf numFmtId="3" fontId="24" fillId="0" borderId="0" xfId="0" applyNumberFormat="1" applyFont="1" applyFill="1" applyBorder="1" applyAlignment="1">
      <alignment horizontal="center"/>
    </xf>
    <xf numFmtId="164" fontId="13" fillId="10" borderId="1" xfId="1" applyNumberFormat="1" applyFont="1" applyFill="1" applyBorder="1" applyAlignment="1">
      <alignment vertical="center" wrapText="1"/>
    </xf>
    <xf numFmtId="164" fontId="13" fillId="8" borderId="1" xfId="1" applyNumberFormat="1" applyFont="1" applyFill="1" applyBorder="1" applyAlignment="1">
      <alignment vertical="center" wrapText="1"/>
    </xf>
    <xf numFmtId="164" fontId="13" fillId="9" borderId="1" xfId="1" applyNumberFormat="1" applyFont="1" applyFill="1" applyBorder="1" applyAlignment="1">
      <alignment vertical="center" wrapText="1"/>
    </xf>
    <xf numFmtId="164" fontId="15" fillId="8" borderId="1" xfId="1" applyNumberFormat="1" applyFont="1" applyFill="1" applyBorder="1" applyAlignment="1">
      <alignment vertical="center" wrapText="1"/>
    </xf>
    <xf numFmtId="164" fontId="15" fillId="8" borderId="4" xfId="1" applyNumberFormat="1" applyFont="1" applyFill="1" applyBorder="1" applyAlignment="1">
      <alignment vertical="center" wrapText="1"/>
    </xf>
    <xf numFmtId="164" fontId="13" fillId="0" borderId="0" xfId="1" applyNumberFormat="1" applyFont="1" applyFill="1" applyBorder="1" applyAlignment="1">
      <alignment vertical="center" wrapText="1"/>
    </xf>
    <xf numFmtId="164" fontId="13" fillId="10" borderId="4" xfId="1" applyNumberFormat="1" applyFont="1" applyFill="1" applyBorder="1" applyAlignment="1">
      <alignment vertical="center" wrapText="1"/>
    </xf>
    <xf numFmtId="164" fontId="36" fillId="0" borderId="0" xfId="0" applyNumberFormat="1" applyFont="1" applyFill="1" applyBorder="1" applyAlignment="1">
      <alignment horizontal="center" vertical="center"/>
    </xf>
    <xf numFmtId="164" fontId="14" fillId="0" borderId="0" xfId="0" applyNumberFormat="1" applyFont="1" applyFill="1" applyBorder="1" applyAlignment="1">
      <alignment vertical="center"/>
    </xf>
    <xf numFmtId="164" fontId="14" fillId="0" borderId="0" xfId="0" applyNumberFormat="1" applyFont="1" applyBorder="1" applyAlignment="1">
      <alignment vertical="center"/>
    </xf>
    <xf numFmtId="0" fontId="13" fillId="14" borderId="0" xfId="0" applyFont="1" applyFill="1" applyBorder="1"/>
    <xf numFmtId="0" fontId="13" fillId="14" borderId="0" xfId="0" applyFont="1" applyFill="1" applyBorder="1" applyAlignment="1">
      <alignment vertical="center" wrapText="1"/>
    </xf>
    <xf numFmtId="164" fontId="14" fillId="14" borderId="2" xfId="1" applyNumberFormat="1" applyFont="1" applyFill="1" applyBorder="1" applyAlignment="1">
      <alignment horizontal="center" vertical="center"/>
    </xf>
    <xf numFmtId="164" fontId="14" fillId="14" borderId="2" xfId="1" applyNumberFormat="1" applyFont="1" applyFill="1" applyBorder="1" applyAlignment="1">
      <alignment vertical="center"/>
    </xf>
    <xf numFmtId="164" fontId="18" fillId="14" borderId="2" xfId="1" applyNumberFormat="1" applyFont="1" applyFill="1" applyBorder="1" applyAlignment="1">
      <alignment vertical="center"/>
    </xf>
    <xf numFmtId="164" fontId="18" fillId="14" borderId="3" xfId="1" applyNumberFormat="1" applyFont="1" applyFill="1" applyBorder="1" applyAlignment="1">
      <alignment vertical="center"/>
    </xf>
    <xf numFmtId="164" fontId="14" fillId="0" borderId="0" xfId="1" applyNumberFormat="1" applyFont="1" applyFill="1" applyBorder="1" applyAlignment="1">
      <alignment vertical="center"/>
    </xf>
    <xf numFmtId="164" fontId="18" fillId="0" borderId="0" xfId="1" applyNumberFormat="1" applyFont="1" applyFill="1" applyBorder="1" applyAlignment="1">
      <alignment vertical="center"/>
    </xf>
    <xf numFmtId="164" fontId="14" fillId="14" borderId="0" xfId="1" applyNumberFormat="1" applyFont="1" applyFill="1" applyBorder="1" applyAlignment="1">
      <alignment vertical="center"/>
    </xf>
    <xf numFmtId="0" fontId="24" fillId="0" borderId="0" xfId="0" applyFont="1" applyFill="1" applyBorder="1" applyAlignment="1">
      <alignment horizontal="center" vertical="center"/>
    </xf>
    <xf numFmtId="164" fontId="35" fillId="0" borderId="0" xfId="0" applyNumberFormat="1" applyFont="1" applyBorder="1" applyAlignment="1">
      <alignment horizontal="center" vertical="center"/>
    </xf>
    <xf numFmtId="164" fontId="15" fillId="0" borderId="0" xfId="1" applyNumberFormat="1" applyFont="1" applyFill="1" applyBorder="1" applyAlignment="1">
      <alignment vertical="center" wrapText="1"/>
    </xf>
    <xf numFmtId="0" fontId="14" fillId="0" borderId="0" xfId="0" applyFont="1" applyBorder="1"/>
    <xf numFmtId="164" fontId="14" fillId="0" borderId="0" xfId="0" applyNumberFormat="1" applyFont="1" applyBorder="1"/>
    <xf numFmtId="0" fontId="13" fillId="15" borderId="0" xfId="0" applyFont="1" applyFill="1" applyBorder="1" applyAlignment="1">
      <alignment vertical="center"/>
    </xf>
    <xf numFmtId="164" fontId="38" fillId="15" borderId="4" xfId="1" applyNumberFormat="1" applyFont="1" applyFill="1" applyBorder="1" applyAlignment="1">
      <alignment horizontal="center" vertical="center" wrapText="1"/>
    </xf>
    <xf numFmtId="164" fontId="38" fillId="15" borderId="2" xfId="1" applyNumberFormat="1" applyFont="1" applyFill="1" applyBorder="1" applyAlignment="1">
      <alignment horizontal="center" vertical="center" wrapText="1"/>
    </xf>
    <xf numFmtId="164" fontId="38" fillId="15" borderId="3" xfId="1" applyNumberFormat="1" applyFont="1" applyFill="1" applyBorder="1" applyAlignment="1">
      <alignment horizontal="center" vertical="center" wrapText="1"/>
    </xf>
    <xf numFmtId="164" fontId="38" fillId="0" borderId="0" xfId="1" applyNumberFormat="1" applyFont="1" applyFill="1" applyBorder="1" applyAlignment="1">
      <alignment horizontal="center" vertical="center" wrapText="1"/>
    </xf>
    <xf numFmtId="37" fontId="37" fillId="0" borderId="0" xfId="1" applyNumberFormat="1" applyFont="1" applyFill="1" applyBorder="1" applyAlignment="1">
      <alignment horizontal="center" vertical="center"/>
    </xf>
    <xf numFmtId="0" fontId="14" fillId="0" borderId="0" xfId="0" applyFont="1" applyFill="1" applyBorder="1"/>
    <xf numFmtId="164" fontId="14" fillId="0" borderId="0" xfId="0" applyNumberFormat="1" applyFont="1" applyFill="1" applyBorder="1"/>
    <xf numFmtId="164" fontId="13" fillId="0" borderId="13" xfId="1" applyNumberFormat="1" applyFont="1" applyFill="1" applyBorder="1" applyAlignment="1">
      <alignment vertical="center" wrapText="1"/>
    </xf>
    <xf numFmtId="0" fontId="36" fillId="0" borderId="0" xfId="0" applyFont="1" applyFill="1" applyBorder="1" applyAlignment="1">
      <alignment vertical="center"/>
    </xf>
    <xf numFmtId="0" fontId="13" fillId="15" borderId="14" xfId="0" applyFont="1" applyFill="1" applyBorder="1" applyAlignment="1">
      <alignment vertical="center"/>
    </xf>
    <xf numFmtId="0" fontId="13" fillId="8" borderId="16" xfId="0" applyFont="1" applyFill="1" applyBorder="1" applyAlignment="1">
      <alignment vertical="center" wrapText="1"/>
    </xf>
    <xf numFmtId="164" fontId="14" fillId="0" borderId="0" xfId="1" applyNumberFormat="1" applyFont="1" applyFill="1" applyBorder="1" applyAlignment="1">
      <alignment horizontal="center" vertical="center" wrapText="1"/>
    </xf>
    <xf numFmtId="0" fontId="13" fillId="8" borderId="1" xfId="0" applyFont="1" applyFill="1" applyBorder="1" applyAlignment="1">
      <alignment vertical="center" wrapText="1"/>
    </xf>
    <xf numFmtId="3" fontId="14" fillId="0" borderId="0" xfId="0" applyNumberFormat="1" applyFont="1" applyFill="1" applyBorder="1" applyAlignment="1">
      <alignment horizontal="center" vertical="center"/>
    </xf>
    <xf numFmtId="3" fontId="13" fillId="0" borderId="5" xfId="0" applyNumberFormat="1" applyFont="1" applyBorder="1"/>
    <xf numFmtId="164" fontId="13" fillId="0" borderId="5" xfId="1" applyNumberFormat="1" applyFont="1" applyBorder="1"/>
    <xf numFmtId="164" fontId="13" fillId="0" borderId="5" xfId="1" applyNumberFormat="1" applyFont="1" applyFill="1" applyBorder="1"/>
    <xf numFmtId="1" fontId="18" fillId="5" borderId="1" xfId="0" applyNumberFormat="1" applyFont="1" applyFill="1" applyBorder="1" applyAlignment="1">
      <alignment horizontal="center" vertical="center" wrapText="1"/>
    </xf>
    <xf numFmtId="165" fontId="13" fillId="0" borderId="0" xfId="0" applyNumberFormat="1" applyFont="1" applyBorder="1" applyAlignment="1">
      <alignment vertical="center"/>
    </xf>
    <xf numFmtId="0" fontId="15" fillId="0" borderId="0" xfId="0" applyFont="1" applyAlignment="1">
      <alignment vertical="center"/>
    </xf>
    <xf numFmtId="0" fontId="10" fillId="0" borderId="1" xfId="0" applyFont="1" applyBorder="1" applyAlignment="1">
      <alignment horizontal="left" wrapText="1"/>
    </xf>
    <xf numFmtId="0" fontId="27" fillId="0" borderId="1" xfId="0" quotePrefix="1" applyFont="1" applyFill="1" applyBorder="1" applyAlignment="1">
      <alignment horizontal="right" vertical="center" wrapText="1"/>
    </xf>
    <xf numFmtId="0" fontId="15" fillId="0" borderId="1" xfId="0" applyFont="1" applyBorder="1" applyAlignment="1">
      <alignment vertical="center" wrapText="1"/>
    </xf>
    <xf numFmtId="3" fontId="13" fillId="0" borderId="1" xfId="1" quotePrefix="1" applyNumberFormat="1" applyFont="1" applyBorder="1" applyAlignment="1">
      <alignment vertical="center"/>
    </xf>
    <xf numFmtId="0" fontId="0" fillId="0" borderId="0" xfId="0" applyNumberFormat="1" applyFill="1" applyBorder="1"/>
    <xf numFmtId="164" fontId="10" fillId="6" borderId="1" xfId="1" applyNumberFormat="1" applyFont="1" applyFill="1" applyBorder="1"/>
    <xf numFmtId="0" fontId="18" fillId="0" borderId="0" xfId="0" applyFont="1" applyAlignment="1">
      <alignment vertical="center"/>
    </xf>
    <xf numFmtId="3" fontId="18" fillId="0" borderId="0" xfId="0" applyNumberFormat="1" applyFont="1" applyAlignment="1">
      <alignment vertical="center"/>
    </xf>
    <xf numFmtId="0" fontId="14" fillId="8" borderId="16" xfId="0" applyFont="1" applyFill="1" applyBorder="1" applyAlignment="1">
      <alignment vertical="center" wrapText="1"/>
    </xf>
    <xf numFmtId="0" fontId="10" fillId="0" borderId="1" xfId="0" applyFont="1" applyBorder="1" applyAlignment="1">
      <alignment horizontal="left"/>
    </xf>
    <xf numFmtId="0" fontId="13" fillId="0" borderId="1" xfId="1" applyNumberFormat="1" applyFont="1" applyBorder="1" applyAlignment="1">
      <alignment vertical="center"/>
    </xf>
    <xf numFmtId="0" fontId="14" fillId="9" borderId="16" xfId="0" applyFont="1" applyFill="1" applyBorder="1" applyAlignment="1">
      <alignment vertical="center" wrapText="1"/>
    </xf>
    <xf numFmtId="164" fontId="21" fillId="0" borderId="0" xfId="1" applyNumberFormat="1" applyFont="1" applyBorder="1" applyAlignment="1">
      <alignment vertical="center"/>
    </xf>
    <xf numFmtId="165" fontId="13" fillId="0" borderId="0" xfId="0" applyNumberFormat="1" applyFont="1"/>
    <xf numFmtId="0" fontId="23" fillId="0" borderId="0" xfId="0" applyFont="1" applyAlignment="1">
      <alignment vertical="center"/>
    </xf>
    <xf numFmtId="0" fontId="13" fillId="4" borderId="0" xfId="0" applyFont="1" applyFill="1"/>
    <xf numFmtId="164" fontId="21" fillId="4" borderId="1" xfId="1" applyNumberFormat="1" applyFont="1" applyFill="1" applyBorder="1" applyAlignment="1">
      <alignment vertical="center"/>
    </xf>
    <xf numFmtId="0" fontId="22" fillId="0" borderId="1" xfId="0" applyFont="1" applyBorder="1" applyAlignment="1">
      <alignment horizontal="center" vertical="center"/>
    </xf>
    <xf numFmtId="0" fontId="22" fillId="0" borderId="1" xfId="0" applyFont="1" applyBorder="1" applyAlignment="1">
      <alignment horizontal="left" vertical="center" wrapText="1"/>
    </xf>
    <xf numFmtId="0" fontId="22" fillId="0" borderId="4" xfId="0" applyFont="1" applyBorder="1" applyAlignment="1">
      <alignment horizontal="left" vertical="center" wrapText="1"/>
    </xf>
    <xf numFmtId="0" fontId="22" fillId="0" borderId="4" xfId="0" applyFont="1" applyBorder="1" applyAlignment="1">
      <alignment horizontal="left" vertical="center"/>
    </xf>
    <xf numFmtId="0" fontId="22" fillId="0" borderId="1" xfId="0" applyFont="1" applyBorder="1" applyAlignment="1">
      <alignment horizontal="right" vertical="center"/>
    </xf>
    <xf numFmtId="0" fontId="22" fillId="0" borderId="1" xfId="0" applyFont="1" applyBorder="1" applyAlignment="1">
      <alignment vertical="center" wrapText="1"/>
    </xf>
    <xf numFmtId="165" fontId="22" fillId="0" borderId="1" xfId="0" applyNumberFormat="1" applyFont="1" applyBorder="1" applyAlignment="1">
      <alignment vertical="center"/>
    </xf>
    <xf numFmtId="164" fontId="22" fillId="0" borderId="1" xfId="1" applyNumberFormat="1" applyFont="1" applyBorder="1" applyAlignment="1">
      <alignment vertical="center"/>
    </xf>
    <xf numFmtId="3" fontId="14" fillId="0" borderId="0" xfId="0" applyNumberFormat="1" applyFont="1" applyAlignment="1">
      <alignment vertical="center"/>
    </xf>
    <xf numFmtId="0" fontId="22" fillId="0" borderId="0" xfId="0" applyFont="1" applyAlignment="1">
      <alignment vertical="center"/>
    </xf>
    <xf numFmtId="0" fontId="22" fillId="0" borderId="0" xfId="0" applyFont="1" applyBorder="1" applyAlignment="1">
      <alignment vertical="center"/>
    </xf>
    <xf numFmtId="0" fontId="13" fillId="0" borderId="0" xfId="0" quotePrefix="1" applyFont="1" applyAlignment="1">
      <alignment horizontal="right"/>
    </xf>
    <xf numFmtId="0" fontId="40" fillId="14" borderId="0" xfId="0" applyFont="1" applyFill="1" applyAlignment="1">
      <alignment horizontal="center" vertical="center" wrapText="1"/>
    </xf>
    <xf numFmtId="0" fontId="0" fillId="16" borderId="0" xfId="0" applyFill="1"/>
    <xf numFmtId="0" fontId="0" fillId="16" borderId="0" xfId="0" applyFill="1" applyAlignment="1">
      <alignment wrapText="1"/>
    </xf>
    <xf numFmtId="0" fontId="51" fillId="14" borderId="0" xfId="0" applyFont="1" applyFill="1" applyAlignment="1">
      <alignment horizontal="left"/>
    </xf>
    <xf numFmtId="0" fontId="0" fillId="16" borderId="0" xfId="0" applyFill="1" applyAlignment="1">
      <alignment horizontal="center" vertical="center"/>
    </xf>
    <xf numFmtId="0" fontId="54" fillId="0" borderId="1" xfId="0" applyFont="1" applyFill="1" applyBorder="1" applyAlignment="1">
      <alignment horizontal="center" vertical="center" wrapText="1"/>
    </xf>
    <xf numFmtId="0" fontId="55" fillId="0" borderId="17" xfId="0" applyFont="1" applyFill="1" applyBorder="1" applyAlignment="1">
      <alignment horizontal="center"/>
    </xf>
    <xf numFmtId="0" fontId="56" fillId="0" borderId="17" xfId="0" applyFont="1" applyFill="1" applyBorder="1" applyAlignment="1">
      <alignment horizontal="left" vertical="center" wrapText="1"/>
    </xf>
    <xf numFmtId="0" fontId="56" fillId="0" borderId="18" xfId="0" applyFont="1" applyFill="1" applyBorder="1" applyAlignment="1">
      <alignment horizontal="left" vertical="center" wrapText="1"/>
    </xf>
    <xf numFmtId="0" fontId="57" fillId="0" borderId="17" xfId="0" applyFont="1" applyFill="1" applyBorder="1" applyAlignment="1">
      <alignment horizontal="center" vertical="center" wrapText="1"/>
    </xf>
    <xf numFmtId="0" fontId="57" fillId="0" borderId="18" xfId="0" applyFont="1" applyFill="1" applyBorder="1" applyAlignment="1">
      <alignment horizontal="center" vertical="center" wrapText="1"/>
    </xf>
    <xf numFmtId="0" fontId="57" fillId="0" borderId="18" xfId="0" applyFont="1" applyFill="1" applyBorder="1" applyAlignment="1">
      <alignment horizontal="left" vertical="center" wrapText="1"/>
    </xf>
    <xf numFmtId="0" fontId="55" fillId="0" borderId="19" xfId="0" applyFont="1" applyFill="1" applyBorder="1" applyAlignment="1">
      <alignment horizontal="center"/>
    </xf>
    <xf numFmtId="0" fontId="56" fillId="0" borderId="19" xfId="0" applyFont="1" applyFill="1" applyBorder="1" applyAlignment="1">
      <alignment horizontal="left" vertical="center" wrapText="1"/>
    </xf>
    <xf numFmtId="0" fontId="56" fillId="0" borderId="20" xfId="0" applyFont="1" applyFill="1" applyBorder="1" applyAlignment="1">
      <alignment horizontal="left" vertical="center" wrapText="1"/>
    </xf>
    <xf numFmtId="0" fontId="57" fillId="0" borderId="19" xfId="0" applyFont="1" applyFill="1" applyBorder="1" applyAlignment="1">
      <alignment horizontal="center" vertical="center" wrapText="1"/>
    </xf>
    <xf numFmtId="0" fontId="57" fillId="0" borderId="20" xfId="0" applyFont="1" applyFill="1" applyBorder="1" applyAlignment="1">
      <alignment horizontal="center" vertical="center" wrapText="1"/>
    </xf>
    <xf numFmtId="0" fontId="57" fillId="0" borderId="20" xfId="0" applyFont="1" applyFill="1" applyBorder="1" applyAlignment="1">
      <alignment horizontal="left" vertical="center" wrapText="1"/>
    </xf>
    <xf numFmtId="0" fontId="55" fillId="0" borderId="21" xfId="0" applyFont="1" applyFill="1" applyBorder="1" applyAlignment="1">
      <alignment horizontal="center"/>
    </xf>
    <xf numFmtId="0" fontId="55" fillId="0" borderId="22" xfId="0" applyFont="1" applyFill="1" applyBorder="1" applyAlignment="1">
      <alignment horizontal="center"/>
    </xf>
    <xf numFmtId="0" fontId="55" fillId="0" borderId="20" xfId="0" applyFont="1" applyFill="1" applyBorder="1" applyAlignment="1">
      <alignment horizontal="center"/>
    </xf>
    <xf numFmtId="0" fontId="57" fillId="0" borderId="23" xfId="0" applyFont="1" applyFill="1" applyBorder="1" applyAlignment="1">
      <alignment horizontal="center" vertical="center" wrapText="1"/>
    </xf>
    <xf numFmtId="0" fontId="57" fillId="0" borderId="24" xfId="0" applyFont="1" applyFill="1" applyBorder="1" applyAlignment="1">
      <alignment horizontal="center" vertical="center" wrapText="1"/>
    </xf>
    <xf numFmtId="0" fontId="57" fillId="0" borderId="24" xfId="0" applyFont="1" applyFill="1" applyBorder="1" applyAlignment="1">
      <alignment horizontal="left" vertical="center" wrapText="1"/>
    </xf>
    <xf numFmtId="0" fontId="55" fillId="0" borderId="25" xfId="0" applyFont="1" applyFill="1" applyBorder="1" applyAlignment="1">
      <alignment horizontal="center"/>
    </xf>
    <xf numFmtId="0" fontId="55" fillId="0" borderId="26" xfId="0" applyFont="1" applyFill="1" applyBorder="1" applyAlignment="1">
      <alignment horizontal="center"/>
    </xf>
    <xf numFmtId="0" fontId="56" fillId="0" borderId="26" xfId="0" applyFont="1" applyFill="1" applyBorder="1" applyAlignment="1">
      <alignment horizontal="left" vertical="center" wrapText="1"/>
    </xf>
    <xf numFmtId="0" fontId="57" fillId="0" borderId="25" xfId="0" applyFont="1" applyFill="1" applyBorder="1" applyAlignment="1">
      <alignment horizontal="center" vertical="center" wrapText="1"/>
    </xf>
    <xf numFmtId="0" fontId="57" fillId="0" borderId="26" xfId="0" applyFont="1" applyFill="1" applyBorder="1" applyAlignment="1">
      <alignment horizontal="center" vertical="center" wrapText="1"/>
    </xf>
    <xf numFmtId="0" fontId="57" fillId="0" borderId="26" xfId="0" applyFont="1" applyFill="1" applyBorder="1" applyAlignment="1">
      <alignment horizontal="left" vertical="center" wrapText="1"/>
    </xf>
    <xf numFmtId="0" fontId="57" fillId="14" borderId="0" xfId="0" applyFont="1" applyFill="1" applyAlignment="1">
      <alignment vertical="top" wrapText="1"/>
    </xf>
    <xf numFmtId="0" fontId="57" fillId="14" borderId="0" xfId="0" applyFont="1" applyFill="1" applyAlignment="1">
      <alignment horizontal="left" vertical="top" wrapText="1" indent="3"/>
    </xf>
    <xf numFmtId="0" fontId="56" fillId="14" borderId="0" xfId="0" applyFont="1" applyFill="1" applyAlignment="1">
      <alignment vertical="center" wrapText="1"/>
    </xf>
    <xf numFmtId="0" fontId="0" fillId="16" borderId="0" xfId="0" applyFill="1" applyAlignment="1">
      <alignment vertical="center"/>
    </xf>
    <xf numFmtId="0" fontId="56" fillId="14" borderId="0" xfId="0" applyFont="1" applyFill="1" applyAlignment="1">
      <alignment horizontal="center" vertical="top" wrapText="1"/>
    </xf>
    <xf numFmtId="0" fontId="56" fillId="14" borderId="0" xfId="0" applyFont="1" applyFill="1" applyAlignment="1">
      <alignment horizontal="center" wrapText="1"/>
    </xf>
    <xf numFmtId="0" fontId="60" fillId="14" borderId="0" xfId="0" applyFont="1" applyFill="1" applyAlignment="1">
      <alignment horizontal="center" vertical="top" wrapText="1"/>
    </xf>
    <xf numFmtId="0" fontId="61" fillId="14" borderId="0" xfId="0" applyFont="1" applyFill="1" applyAlignment="1">
      <alignment vertical="top" wrapText="1"/>
    </xf>
    <xf numFmtId="0" fontId="0" fillId="14" borderId="0" xfId="0" applyFill="1" applyAlignment="1">
      <alignment vertical="top" wrapText="1"/>
    </xf>
    <xf numFmtId="0" fontId="62" fillId="14" borderId="0" xfId="0" applyFont="1" applyFill="1" applyAlignment="1">
      <alignment vertical="top" wrapText="1"/>
    </xf>
    <xf numFmtId="0" fontId="60" fillId="14" borderId="0" xfId="0" applyFont="1" applyFill="1" applyAlignment="1">
      <alignment horizontal="left" vertical="top" wrapText="1"/>
    </xf>
    <xf numFmtId="0" fontId="63" fillId="0" borderId="0" xfId="0" applyFont="1"/>
    <xf numFmtId="43" fontId="63" fillId="0" borderId="0" xfId="1" applyFont="1"/>
    <xf numFmtId="166" fontId="63" fillId="0" borderId="0" xfId="0" applyNumberFormat="1" applyFont="1"/>
    <xf numFmtId="0" fontId="16" fillId="0" borderId="0" xfId="0" applyFont="1"/>
    <xf numFmtId="0" fontId="63" fillId="0" borderId="4" xfId="0" applyFont="1" applyBorder="1" applyAlignment="1">
      <alignment vertical="center" wrapText="1"/>
    </xf>
    <xf numFmtId="0" fontId="63" fillId="0" borderId="4" xfId="0" applyFont="1" applyBorder="1" applyAlignment="1">
      <alignment vertical="center"/>
    </xf>
    <xf numFmtId="0" fontId="63" fillId="0" borderId="4" xfId="0" applyFont="1" applyBorder="1"/>
    <xf numFmtId="0" fontId="17" fillId="0" borderId="0" xfId="0" applyFont="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Fill="1" applyBorder="1" applyAlignment="1">
      <alignment horizontal="center" vertical="center" wrapText="1"/>
    </xf>
    <xf numFmtId="0" fontId="5" fillId="0" borderId="0" xfId="0" applyFont="1" applyAlignment="1">
      <alignment horizontal="center" vertical="center" wrapText="1"/>
    </xf>
    <xf numFmtId="0" fontId="66" fillId="0" borderId="0" xfId="0" applyFont="1"/>
    <xf numFmtId="0" fontId="66" fillId="0" borderId="0" xfId="0" quotePrefix="1" applyFont="1"/>
    <xf numFmtId="0" fontId="67" fillId="0" borderId="0" xfId="0" applyFont="1"/>
    <xf numFmtId="49" fontId="5" fillId="0" borderId="1" xfId="0" applyNumberFormat="1" applyFont="1" applyBorder="1" applyAlignment="1">
      <alignment horizontal="center" vertical="center" wrapText="1"/>
    </xf>
    <xf numFmtId="49" fontId="5" fillId="0" borderId="0" xfId="0" applyNumberFormat="1" applyFont="1" applyAlignment="1">
      <alignment horizontal="center" vertical="center" wrapText="1"/>
    </xf>
    <xf numFmtId="0" fontId="3" fillId="0" borderId="0" xfId="0" applyFont="1" applyAlignment="1">
      <alignment horizontal="center"/>
    </xf>
    <xf numFmtId="0" fontId="10" fillId="0" borderId="0" xfId="0" applyFont="1" applyBorder="1" applyAlignment="1">
      <alignment horizontal="center"/>
    </xf>
    <xf numFmtId="0" fontId="25" fillId="0" borderId="0" xfId="0" applyFont="1" applyBorder="1" applyAlignment="1">
      <alignment horizontal="left" vertical="center"/>
    </xf>
    <xf numFmtId="0" fontId="10" fillId="0" borderId="0" xfId="0" applyFont="1" applyAlignment="1"/>
    <xf numFmtId="0" fontId="9" fillId="0" borderId="0" xfId="0" applyFont="1" applyAlignment="1">
      <alignment vertical="center" wrapText="1"/>
    </xf>
    <xf numFmtId="0" fontId="10" fillId="0" borderId="0" xfId="0" applyFont="1" applyBorder="1" applyAlignment="1">
      <alignment horizontal="left" vertical="center"/>
    </xf>
    <xf numFmtId="0" fontId="10" fillId="0" borderId="0" xfId="0" applyFont="1" applyBorder="1" applyAlignment="1">
      <alignment horizontal="left"/>
    </xf>
    <xf numFmtId="0" fontId="68" fillId="0" borderId="0" xfId="0" applyFont="1"/>
    <xf numFmtId="0" fontId="69" fillId="0" borderId="0" xfId="0" applyFont="1"/>
    <xf numFmtId="0" fontId="13" fillId="0" borderId="0" xfId="0" quotePrefix="1" applyFont="1"/>
    <xf numFmtId="0" fontId="17" fillId="0" borderId="8" xfId="0" applyFont="1" applyBorder="1" applyAlignment="1">
      <alignment horizontal="center" vertical="center" wrapText="1"/>
    </xf>
    <xf numFmtId="0" fontId="17" fillId="0" borderId="9" xfId="0" applyFont="1" applyBorder="1" applyAlignment="1">
      <alignment horizontal="center" vertical="center" wrapText="1"/>
    </xf>
    <xf numFmtId="0" fontId="13" fillId="14" borderId="0" xfId="0" applyFont="1" applyFill="1" applyAlignment="1">
      <alignment horizontal="center" vertical="center"/>
    </xf>
    <xf numFmtId="0" fontId="14" fillId="14" borderId="1" xfId="0" applyFont="1" applyFill="1" applyBorder="1" applyAlignment="1">
      <alignment horizontal="center" vertical="center" wrapText="1"/>
    </xf>
    <xf numFmtId="0" fontId="14" fillId="14" borderId="4" xfId="0" applyFont="1" applyFill="1" applyBorder="1" applyAlignment="1">
      <alignment horizontal="center" vertical="center" wrapText="1"/>
    </xf>
    <xf numFmtId="0" fontId="14" fillId="14" borderId="1" xfId="0" applyFont="1" applyFill="1" applyBorder="1" applyAlignment="1">
      <alignment horizontal="center" vertical="center"/>
    </xf>
    <xf numFmtId="0" fontId="20" fillId="14" borderId="0" xfId="0" applyFont="1" applyFill="1" applyBorder="1" applyAlignment="1">
      <alignment horizontal="center" vertical="center"/>
    </xf>
    <xf numFmtId="0" fontId="13" fillId="14" borderId="0" xfId="0" applyFont="1" applyFill="1" applyAlignment="1">
      <alignment vertical="center"/>
    </xf>
    <xf numFmtId="0" fontId="14" fillId="14" borderId="4" xfId="0" applyFont="1" applyFill="1" applyBorder="1" applyAlignment="1">
      <alignment horizontal="center" vertical="center"/>
    </xf>
    <xf numFmtId="0" fontId="13" fillId="14" borderId="0" xfId="0" applyFont="1" applyFill="1" applyBorder="1" applyAlignment="1">
      <alignment vertical="center"/>
    </xf>
    <xf numFmtId="0" fontId="22" fillId="14" borderId="0" xfId="0" applyFont="1" applyFill="1" applyBorder="1" applyAlignment="1">
      <alignment vertical="center"/>
    </xf>
    <xf numFmtId="44" fontId="13" fillId="0" borderId="0" xfId="3" applyFont="1" applyAlignment="1"/>
    <xf numFmtId="0" fontId="13" fillId="0" borderId="0" xfId="0" applyFont="1" applyFill="1" applyBorder="1" applyAlignment="1">
      <alignment horizontal="left" vertical="center"/>
    </xf>
    <xf numFmtId="0" fontId="15" fillId="0" borderId="0" xfId="0" applyFont="1" applyFill="1" applyBorder="1" applyAlignment="1">
      <alignment horizontal="left" vertical="center"/>
    </xf>
    <xf numFmtId="3" fontId="13" fillId="0" borderId="0" xfId="0" applyNumberFormat="1" applyFont="1" applyFill="1" applyBorder="1" applyAlignment="1">
      <alignment horizontal="left" vertical="center"/>
    </xf>
    <xf numFmtId="164" fontId="13" fillId="0" borderId="0" xfId="1" applyNumberFormat="1" applyFont="1" applyFill="1" applyBorder="1" applyAlignment="1">
      <alignment horizontal="left" vertical="center"/>
    </xf>
    <xf numFmtId="0" fontId="0" fillId="0" borderId="1" xfId="0" applyBorder="1"/>
    <xf numFmtId="0" fontId="13" fillId="0" borderId="1" xfId="0" applyFont="1" applyBorder="1" applyAlignment="1">
      <alignment vertical="center"/>
    </xf>
    <xf numFmtId="0" fontId="17" fillId="17" borderId="6" xfId="0" applyFont="1" applyFill="1" applyBorder="1" applyAlignment="1">
      <alignment horizontal="center" vertical="center"/>
    </xf>
    <xf numFmtId="0" fontId="17" fillId="17" borderId="7" xfId="0" applyFont="1" applyFill="1" applyBorder="1" applyAlignment="1">
      <alignment horizontal="center" vertical="center"/>
    </xf>
    <xf numFmtId="0" fontId="17" fillId="17" borderId="7" xfId="0" applyFont="1" applyFill="1" applyBorder="1" applyAlignment="1">
      <alignment horizontal="center" vertical="center" wrapText="1"/>
    </xf>
    <xf numFmtId="0" fontId="19" fillId="0" borderId="28" xfId="0" applyFont="1" applyBorder="1" applyAlignment="1">
      <alignment vertical="center" wrapText="1"/>
    </xf>
    <xf numFmtId="0" fontId="70" fillId="0" borderId="28" xfId="0" applyFont="1" applyBorder="1" applyAlignment="1">
      <alignment horizontal="left" vertical="center" wrapText="1" indent="2"/>
    </xf>
    <xf numFmtId="0" fontId="72" fillId="0" borderId="28" xfId="0" applyFont="1" applyBorder="1" applyAlignment="1">
      <alignment horizontal="left" vertical="center" wrapText="1" indent="2"/>
    </xf>
    <xf numFmtId="0" fontId="73" fillId="0" borderId="28" xfId="0" applyFont="1" applyBorder="1" applyAlignment="1">
      <alignment horizontal="justify" vertical="center" wrapText="1"/>
    </xf>
    <xf numFmtId="0" fontId="74" fillId="0" borderId="28" xfId="0" applyFont="1" applyBorder="1" applyAlignment="1">
      <alignment horizontal="justify" vertical="center" wrapText="1"/>
    </xf>
    <xf numFmtId="0" fontId="19" fillId="0" borderId="9" xfId="0" applyFont="1" applyBorder="1" applyAlignment="1">
      <alignment horizontal="justify" vertical="center" wrapText="1"/>
    </xf>
    <xf numFmtId="0" fontId="19" fillId="0" borderId="9" xfId="0" applyFont="1" applyBorder="1" applyAlignment="1">
      <alignment vertical="center" wrapText="1"/>
    </xf>
    <xf numFmtId="0" fontId="8" fillId="0" borderId="0" xfId="0" applyNumberFormat="1" applyFont="1" applyFill="1" applyBorder="1" applyAlignment="1" applyProtection="1">
      <alignment horizontal="center" vertical="center" wrapText="1"/>
    </xf>
    <xf numFmtId="0" fontId="9" fillId="0" borderId="4" xfId="0" applyFont="1" applyBorder="1" applyAlignment="1">
      <alignment horizontal="center" vertical="center"/>
    </xf>
    <xf numFmtId="0" fontId="9" fillId="0" borderId="2" xfId="0" applyFont="1" applyBorder="1" applyAlignment="1">
      <alignment horizontal="center" vertical="center"/>
    </xf>
    <xf numFmtId="0" fontId="9" fillId="0" borderId="0" xfId="0" applyFont="1" applyAlignment="1">
      <alignment horizontal="center"/>
    </xf>
    <xf numFmtId="0" fontId="9" fillId="0" borderId="5" xfId="0" applyFont="1" applyBorder="1" applyAlignment="1">
      <alignment horizontal="center" vertical="center"/>
    </xf>
    <xf numFmtId="0" fontId="13" fillId="0" borderId="0" xfId="0" applyFont="1" applyAlignment="1">
      <alignment horizontal="center" wrapText="1"/>
    </xf>
    <xf numFmtId="0" fontId="13" fillId="0" borderId="0" xfId="0" applyFont="1" applyAlignment="1">
      <alignment horizontal="center"/>
    </xf>
    <xf numFmtId="0" fontId="16" fillId="0" borderId="0" xfId="0" applyFont="1" applyAlignment="1">
      <alignment horizontal="center" vertical="center"/>
    </xf>
    <xf numFmtId="3" fontId="19" fillId="0" borderId="0" xfId="0" applyNumberFormat="1" applyFont="1" applyBorder="1" applyAlignment="1">
      <alignment horizontal="center" vertical="center"/>
    </xf>
    <xf numFmtId="0" fontId="22" fillId="0" borderId="4" xfId="0" applyFont="1" applyFill="1" applyBorder="1" applyAlignment="1">
      <alignment horizontal="center" vertical="center"/>
    </xf>
    <xf numFmtId="0" fontId="22" fillId="0" borderId="3" xfId="0" applyFont="1" applyFill="1" applyBorder="1" applyAlignment="1">
      <alignment horizontal="center" vertical="center"/>
    </xf>
    <xf numFmtId="0" fontId="14" fillId="3" borderId="4" xfId="0" applyFont="1" applyFill="1" applyBorder="1" applyAlignment="1">
      <alignment horizontal="left" vertical="center"/>
    </xf>
    <xf numFmtId="0" fontId="14" fillId="3" borderId="2" xfId="0" applyFont="1" applyFill="1" applyBorder="1" applyAlignment="1">
      <alignment horizontal="left" vertical="center"/>
    </xf>
    <xf numFmtId="0" fontId="14" fillId="3" borderId="3" xfId="0" applyFont="1" applyFill="1" applyBorder="1" applyAlignment="1">
      <alignment horizontal="left" vertical="center"/>
    </xf>
    <xf numFmtId="0" fontId="17" fillId="0" borderId="0" xfId="0" applyFont="1" applyBorder="1" applyAlignment="1">
      <alignment horizontal="center" vertical="center" wrapText="1"/>
    </xf>
    <xf numFmtId="164" fontId="38" fillId="0" borderId="0" xfId="1" applyNumberFormat="1" applyFont="1" applyFill="1" applyBorder="1" applyAlignment="1">
      <alignment horizontal="center" vertical="center" wrapText="1"/>
    </xf>
    <xf numFmtId="3" fontId="13" fillId="0" borderId="0" xfId="0" applyNumberFormat="1" applyFont="1" applyFill="1" applyBorder="1" applyAlignment="1">
      <alignment horizontal="center"/>
    </xf>
    <xf numFmtId="0" fontId="13" fillId="0" borderId="0" xfId="0" applyFont="1" applyFill="1" applyBorder="1" applyAlignment="1">
      <alignment horizontal="center"/>
    </xf>
    <xf numFmtId="164" fontId="14" fillId="0" borderId="0" xfId="1" applyNumberFormat="1" applyFont="1" applyFill="1" applyBorder="1" applyAlignment="1">
      <alignment horizontal="center" vertical="center" wrapText="1"/>
    </xf>
    <xf numFmtId="164" fontId="38" fillId="10" borderId="4" xfId="1" applyNumberFormat="1" applyFont="1" applyFill="1" applyBorder="1" applyAlignment="1">
      <alignment horizontal="center" vertical="center" wrapText="1"/>
    </xf>
    <xf numFmtId="164" fontId="38" fillId="10" borderId="2" xfId="1" applyNumberFormat="1" applyFont="1" applyFill="1" applyBorder="1" applyAlignment="1">
      <alignment horizontal="center" vertical="center" wrapText="1"/>
    </xf>
    <xf numFmtId="164" fontId="38" fillId="10" borderId="3" xfId="1" applyNumberFormat="1" applyFont="1" applyFill="1" applyBorder="1" applyAlignment="1">
      <alignment horizontal="center" vertical="center" wrapText="1"/>
    </xf>
    <xf numFmtId="164" fontId="38" fillId="6" borderId="4" xfId="1" applyNumberFormat="1" applyFont="1" applyFill="1" applyBorder="1" applyAlignment="1">
      <alignment horizontal="center" vertical="center" wrapText="1"/>
    </xf>
    <xf numFmtId="164" fontId="38" fillId="6" borderId="2" xfId="1" applyNumberFormat="1" applyFont="1" applyFill="1" applyBorder="1" applyAlignment="1">
      <alignment horizontal="center" vertical="center" wrapText="1"/>
    </xf>
    <xf numFmtId="164" fontId="38" fillId="6" borderId="3" xfId="1" applyNumberFormat="1" applyFont="1" applyFill="1" applyBorder="1" applyAlignment="1">
      <alignment horizontal="center" vertical="center" wrapText="1"/>
    </xf>
    <xf numFmtId="164" fontId="38" fillId="9" borderId="4" xfId="1" applyNumberFormat="1" applyFont="1" applyFill="1" applyBorder="1" applyAlignment="1">
      <alignment horizontal="center" vertical="center" wrapText="1"/>
    </xf>
    <xf numFmtId="164" fontId="38" fillId="9" borderId="2" xfId="1" applyNumberFormat="1" applyFont="1" applyFill="1" applyBorder="1" applyAlignment="1">
      <alignment horizontal="center" vertical="center" wrapText="1"/>
    </xf>
    <xf numFmtId="164" fontId="38" fillId="9" borderId="3" xfId="1" applyNumberFormat="1" applyFont="1" applyFill="1" applyBorder="1" applyAlignment="1">
      <alignment horizontal="center" vertical="center" wrapText="1"/>
    </xf>
    <xf numFmtId="164" fontId="38" fillId="11" borderId="4" xfId="1" applyNumberFormat="1" applyFont="1" applyFill="1" applyBorder="1" applyAlignment="1">
      <alignment horizontal="center" vertical="center" wrapText="1"/>
    </xf>
    <xf numFmtId="164" fontId="38" fillId="11" borderId="2" xfId="1" applyNumberFormat="1" applyFont="1" applyFill="1" applyBorder="1" applyAlignment="1">
      <alignment horizontal="center" vertical="center" wrapText="1"/>
    </xf>
    <xf numFmtId="164" fontId="38" fillId="11" borderId="3" xfId="1" applyNumberFormat="1" applyFont="1" applyFill="1" applyBorder="1" applyAlignment="1">
      <alignment horizontal="center" vertical="center" wrapText="1"/>
    </xf>
    <xf numFmtId="164" fontId="38" fillId="8" borderId="4" xfId="1" applyNumberFormat="1" applyFont="1" applyFill="1" applyBorder="1" applyAlignment="1">
      <alignment horizontal="center" vertical="center" wrapText="1"/>
    </xf>
    <xf numFmtId="164" fontId="38" fillId="8" borderId="2" xfId="1" applyNumberFormat="1" applyFont="1" applyFill="1" applyBorder="1" applyAlignment="1">
      <alignment horizontal="center" vertical="center" wrapText="1"/>
    </xf>
    <xf numFmtId="164" fontId="38" fillId="8" borderId="3" xfId="1" applyNumberFormat="1" applyFont="1" applyFill="1" applyBorder="1" applyAlignment="1">
      <alignment horizontal="center" vertical="center" wrapText="1"/>
    </xf>
    <xf numFmtId="164" fontId="14" fillId="10" borderId="4" xfId="1" applyNumberFormat="1" applyFont="1" applyFill="1" applyBorder="1" applyAlignment="1">
      <alignment horizontal="center" vertical="center" wrapText="1"/>
    </xf>
    <xf numFmtId="164" fontId="14" fillId="10" borderId="2" xfId="1" applyNumberFormat="1" applyFont="1" applyFill="1" applyBorder="1" applyAlignment="1">
      <alignment horizontal="center" vertical="center" wrapText="1"/>
    </xf>
    <xf numFmtId="164" fontId="14" fillId="10" borderId="3" xfId="1" applyNumberFormat="1" applyFont="1" applyFill="1" applyBorder="1" applyAlignment="1">
      <alignment horizontal="center" vertical="center" wrapText="1"/>
    </xf>
    <xf numFmtId="164" fontId="14" fillId="6" borderId="4" xfId="1" applyNumberFormat="1" applyFont="1" applyFill="1" applyBorder="1" applyAlignment="1">
      <alignment horizontal="center" vertical="center" wrapText="1"/>
    </xf>
    <xf numFmtId="164" fontId="14" fillId="6" borderId="2" xfId="1" applyNumberFormat="1" applyFont="1" applyFill="1" applyBorder="1" applyAlignment="1">
      <alignment horizontal="center" vertical="center" wrapText="1"/>
    </xf>
    <xf numFmtId="164" fontId="14" fillId="6" borderId="3" xfId="1" applyNumberFormat="1" applyFont="1" applyFill="1" applyBorder="1" applyAlignment="1">
      <alignment horizontal="center" vertical="center" wrapText="1"/>
    </xf>
    <xf numFmtId="164" fontId="14" fillId="9" borderId="4" xfId="1" applyNumberFormat="1" applyFont="1" applyFill="1" applyBorder="1" applyAlignment="1">
      <alignment horizontal="center" vertical="center" wrapText="1"/>
    </xf>
    <xf numFmtId="164" fontId="14" fillId="9" borderId="2" xfId="1" applyNumberFormat="1" applyFont="1" applyFill="1" applyBorder="1" applyAlignment="1">
      <alignment horizontal="center" vertical="center" wrapText="1"/>
    </xf>
    <xf numFmtId="164" fontId="14" fillId="9" borderId="3" xfId="1" applyNumberFormat="1" applyFont="1" applyFill="1" applyBorder="1" applyAlignment="1">
      <alignment horizontal="center" vertical="center" wrapText="1"/>
    </xf>
    <xf numFmtId="164" fontId="14" fillId="11" borderId="4" xfId="1" applyNumberFormat="1" applyFont="1" applyFill="1" applyBorder="1" applyAlignment="1">
      <alignment horizontal="center" vertical="center" wrapText="1"/>
    </xf>
    <xf numFmtId="164" fontId="14" fillId="11" borderId="2" xfId="1" applyNumberFormat="1" applyFont="1" applyFill="1" applyBorder="1" applyAlignment="1">
      <alignment horizontal="center" vertical="center" wrapText="1"/>
    </xf>
    <xf numFmtId="164" fontId="14" fillId="11" borderId="3" xfId="1" applyNumberFormat="1" applyFont="1" applyFill="1" applyBorder="1" applyAlignment="1">
      <alignment horizontal="center" vertical="center" wrapText="1"/>
    </xf>
    <xf numFmtId="164" fontId="14" fillId="8" borderId="4" xfId="1" applyNumberFormat="1" applyFont="1" applyFill="1" applyBorder="1" applyAlignment="1">
      <alignment horizontal="center" vertical="center" wrapText="1"/>
    </xf>
    <xf numFmtId="164" fontId="14" fillId="8" borderId="2" xfId="1" applyNumberFormat="1" applyFont="1" applyFill="1" applyBorder="1" applyAlignment="1">
      <alignment horizontal="center" vertical="center" wrapText="1"/>
    </xf>
    <xf numFmtId="164" fontId="14" fillId="8" borderId="3" xfId="1" applyNumberFormat="1" applyFont="1" applyFill="1" applyBorder="1" applyAlignment="1">
      <alignment horizontal="center" vertical="center" wrapText="1"/>
    </xf>
    <xf numFmtId="164" fontId="18" fillId="0" borderId="0" xfId="1" applyNumberFormat="1" applyFont="1" applyFill="1" applyBorder="1" applyAlignment="1">
      <alignment horizontal="center" vertical="center" wrapText="1"/>
    </xf>
    <xf numFmtId="0" fontId="36" fillId="0" borderId="0" xfId="0" applyFont="1" applyFill="1" applyBorder="1" applyAlignment="1">
      <alignment vertical="center"/>
    </xf>
    <xf numFmtId="37" fontId="37" fillId="0" borderId="0" xfId="1" applyNumberFormat="1" applyFont="1" applyFill="1" applyBorder="1" applyAlignment="1">
      <alignment horizontal="center" vertical="center"/>
    </xf>
    <xf numFmtId="164" fontId="38" fillId="15" borderId="14" xfId="1" applyNumberFormat="1" applyFont="1" applyFill="1" applyBorder="1" applyAlignment="1">
      <alignment horizontal="center" vertical="center" wrapText="1"/>
    </xf>
    <xf numFmtId="164" fontId="38" fillId="15" borderId="5" xfId="1" applyNumberFormat="1" applyFont="1" applyFill="1" applyBorder="1" applyAlignment="1">
      <alignment horizontal="center" vertical="center" wrapText="1"/>
    </xf>
    <xf numFmtId="164" fontId="38" fillId="15" borderId="15" xfId="1" applyNumberFormat="1" applyFont="1" applyFill="1" applyBorder="1" applyAlignment="1">
      <alignment horizontal="center" vertical="center" wrapText="1"/>
    </xf>
    <xf numFmtId="0" fontId="35" fillId="0" borderId="0" xfId="0" applyFont="1" applyFill="1" applyBorder="1" applyAlignment="1">
      <alignment horizontal="center" vertical="center"/>
    </xf>
    <xf numFmtId="0" fontId="14" fillId="0" borderId="0" xfId="0" applyFont="1" applyFill="1" applyBorder="1" applyAlignment="1">
      <alignment horizontal="center"/>
    </xf>
    <xf numFmtId="0" fontId="35" fillId="0" borderId="0" xfId="0" applyFont="1" applyFill="1" applyBorder="1" applyAlignment="1">
      <alignment vertical="center"/>
    </xf>
    <xf numFmtId="0" fontId="29" fillId="0" borderId="0" xfId="0" applyFont="1" applyFill="1" applyBorder="1" applyAlignment="1">
      <alignment horizontal="center" vertical="center"/>
    </xf>
    <xf numFmtId="0" fontId="35" fillId="0" borderId="0" xfId="0" applyFont="1" applyBorder="1" applyAlignment="1">
      <alignment horizontal="center" vertical="center"/>
    </xf>
    <xf numFmtId="0" fontId="14" fillId="0" borderId="0" xfId="0" applyFont="1" applyBorder="1" applyAlignment="1">
      <alignment horizontal="center"/>
    </xf>
    <xf numFmtId="164" fontId="14" fillId="12" borderId="4" xfId="1" applyNumberFormat="1" applyFont="1" applyFill="1" applyBorder="1" applyAlignment="1">
      <alignment horizontal="center" vertical="center" wrapText="1"/>
    </xf>
    <xf numFmtId="164" fontId="14" fillId="12" borderId="2" xfId="1" applyNumberFormat="1" applyFont="1" applyFill="1" applyBorder="1" applyAlignment="1">
      <alignment horizontal="center" vertical="center" wrapText="1"/>
    </xf>
    <xf numFmtId="164" fontId="14" fillId="12" borderId="3" xfId="1" applyNumberFormat="1" applyFont="1" applyFill="1" applyBorder="1" applyAlignment="1">
      <alignment horizontal="center" vertical="center" wrapText="1"/>
    </xf>
    <xf numFmtId="164" fontId="18" fillId="11" borderId="4" xfId="1" applyNumberFormat="1" applyFont="1" applyFill="1" applyBorder="1" applyAlignment="1">
      <alignment horizontal="center" vertical="center" wrapText="1"/>
    </xf>
    <xf numFmtId="164" fontId="18" fillId="11" borderId="2" xfId="1" applyNumberFormat="1" applyFont="1" applyFill="1" applyBorder="1" applyAlignment="1">
      <alignment horizontal="center" vertical="center" wrapText="1"/>
    </xf>
    <xf numFmtId="164" fontId="18" fillId="11" borderId="3" xfId="1" applyNumberFormat="1" applyFont="1" applyFill="1" applyBorder="1" applyAlignment="1">
      <alignment horizontal="center" vertical="center" wrapText="1"/>
    </xf>
    <xf numFmtId="0" fontId="26" fillId="0" borderId="4" xfId="0" applyFont="1" applyBorder="1" applyAlignment="1">
      <alignment horizontal="center" vertical="center" wrapText="1"/>
    </xf>
    <xf numFmtId="0" fontId="26" fillId="0" borderId="3" xfId="0" applyFont="1" applyBorder="1" applyAlignment="1">
      <alignment horizontal="center" vertical="center" wrapText="1"/>
    </xf>
    <xf numFmtId="0" fontId="36" fillId="0" borderId="1" xfId="0" applyFont="1" applyBorder="1" applyAlignment="1">
      <alignment horizontal="center" vertical="center"/>
    </xf>
    <xf numFmtId="0" fontId="14" fillId="8" borderId="4" xfId="0" applyFont="1" applyFill="1" applyBorder="1" applyAlignment="1">
      <alignment horizontal="center" vertical="center" wrapText="1"/>
    </xf>
    <xf numFmtId="0" fontId="14" fillId="8" borderId="2" xfId="0" applyFont="1" applyFill="1" applyBorder="1" applyAlignment="1">
      <alignment horizontal="center" vertical="center" wrapText="1"/>
    </xf>
    <xf numFmtId="0" fontId="14" fillId="8" borderId="3" xfId="0" applyFont="1" applyFill="1" applyBorder="1" applyAlignment="1">
      <alignment horizontal="center" vertical="center" wrapText="1"/>
    </xf>
    <xf numFmtId="0" fontId="14" fillId="9" borderId="4" xfId="0" applyFont="1" applyFill="1" applyBorder="1" applyAlignment="1">
      <alignment horizontal="center" vertical="center" wrapText="1"/>
    </xf>
    <xf numFmtId="0" fontId="14" fillId="9" borderId="2" xfId="0" applyFont="1" applyFill="1" applyBorder="1" applyAlignment="1">
      <alignment horizontal="center" vertical="center" wrapText="1"/>
    </xf>
    <xf numFmtId="0" fontId="14" fillId="9" borderId="3" xfId="0" applyFont="1" applyFill="1" applyBorder="1" applyAlignment="1">
      <alignment horizontal="center" vertical="center" wrapText="1"/>
    </xf>
    <xf numFmtId="0" fontId="14" fillId="10" borderId="4" xfId="0" applyFont="1" applyFill="1" applyBorder="1" applyAlignment="1">
      <alignment horizontal="center" vertical="center" wrapText="1"/>
    </xf>
    <xf numFmtId="0" fontId="14" fillId="10" borderId="2" xfId="0" applyFont="1" applyFill="1" applyBorder="1" applyAlignment="1">
      <alignment horizontal="center" vertical="center" wrapText="1"/>
    </xf>
    <xf numFmtId="0" fontId="14" fillId="10" borderId="3" xfId="0" applyFont="1" applyFill="1" applyBorder="1" applyAlignment="1">
      <alignment horizontal="center" vertical="center" wrapText="1"/>
    </xf>
    <xf numFmtId="0" fontId="14" fillId="6" borderId="4" xfId="0" applyFont="1" applyFill="1" applyBorder="1" applyAlignment="1">
      <alignment horizontal="center" vertical="center" wrapText="1"/>
    </xf>
    <xf numFmtId="0" fontId="14" fillId="6" borderId="2" xfId="0" applyFont="1" applyFill="1" applyBorder="1" applyAlignment="1">
      <alignment horizontal="center" vertical="center" wrapText="1"/>
    </xf>
    <xf numFmtId="0" fontId="14" fillId="6" borderId="3" xfId="0" applyFont="1" applyFill="1" applyBorder="1" applyAlignment="1">
      <alignment horizontal="center" vertical="center" wrapText="1"/>
    </xf>
    <xf numFmtId="0" fontId="14" fillId="0" borderId="0" xfId="0" applyFont="1" applyFill="1" applyBorder="1" applyAlignment="1">
      <alignment horizontal="center" vertical="center" wrapText="1"/>
    </xf>
    <xf numFmtId="0" fontId="28" fillId="0" borderId="5" xfId="0" applyFont="1" applyBorder="1" applyAlignment="1">
      <alignment horizontal="center" vertical="center"/>
    </xf>
    <xf numFmtId="0" fontId="15" fillId="0" borderId="1" xfId="0" applyFont="1" applyBorder="1" applyAlignment="1">
      <alignment horizontal="center" vertical="center" wrapText="1"/>
    </xf>
    <xf numFmtId="0" fontId="14" fillId="4" borderId="4" xfId="0" applyFont="1" applyFill="1" applyBorder="1" applyAlignment="1">
      <alignment horizontal="left" vertical="center" wrapText="1"/>
    </xf>
    <xf numFmtId="0" fontId="14" fillId="4" borderId="2" xfId="0" applyFont="1" applyFill="1" applyBorder="1" applyAlignment="1">
      <alignment horizontal="left" vertical="center" wrapText="1"/>
    </xf>
    <xf numFmtId="0" fontId="19" fillId="0" borderId="29" xfId="0" applyFont="1" applyBorder="1" applyAlignment="1">
      <alignment horizontal="center" vertical="center"/>
    </xf>
    <xf numFmtId="0" fontId="19" fillId="0" borderId="27" xfId="0" applyFont="1" applyBorder="1" applyAlignment="1">
      <alignment horizontal="center" vertical="center"/>
    </xf>
    <xf numFmtId="0" fontId="19" fillId="0" borderId="8" xfId="0" applyFont="1" applyBorder="1" applyAlignment="1">
      <alignment horizontal="center" vertical="center"/>
    </xf>
    <xf numFmtId="0" fontId="13" fillId="0" borderId="29" xfId="0" applyFont="1" applyBorder="1" applyAlignment="1">
      <alignment vertical="center" wrapText="1"/>
    </xf>
    <xf numFmtId="0" fontId="13" fillId="0" borderId="27" xfId="0" applyFont="1" applyBorder="1" applyAlignment="1">
      <alignment vertical="center" wrapText="1"/>
    </xf>
    <xf numFmtId="0" fontId="13" fillId="0" borderId="8" xfId="0" applyFont="1" applyBorder="1" applyAlignment="1">
      <alignment vertical="center" wrapText="1"/>
    </xf>
    <xf numFmtId="0" fontId="13" fillId="0" borderId="29" xfId="0" applyFont="1" applyBorder="1" applyAlignment="1">
      <alignment vertical="center"/>
    </xf>
    <xf numFmtId="0" fontId="13" fillId="0" borderId="27" xfId="0" applyFont="1" applyBorder="1" applyAlignment="1">
      <alignment vertical="center"/>
    </xf>
    <xf numFmtId="0" fontId="13" fillId="0" borderId="8" xfId="0" applyFont="1" applyBorder="1" applyAlignment="1">
      <alignment vertical="center"/>
    </xf>
    <xf numFmtId="0" fontId="63" fillId="0" borderId="2" xfId="0" applyFont="1" applyBorder="1" applyAlignment="1">
      <alignment horizontal="left" vertical="center" wrapText="1"/>
    </xf>
    <xf numFmtId="0" fontId="63" fillId="0" borderId="3" xfId="0" applyFont="1" applyBorder="1" applyAlignment="1">
      <alignment horizontal="left" vertical="center" wrapText="1"/>
    </xf>
    <xf numFmtId="0" fontId="63" fillId="0" borderId="1" xfId="0" applyFont="1" applyBorder="1" applyAlignment="1">
      <alignment vertical="center"/>
    </xf>
    <xf numFmtId="0" fontId="63" fillId="0" borderId="0" xfId="0" applyFont="1" applyAlignment="1">
      <alignment horizontal="right"/>
    </xf>
    <xf numFmtId="43" fontId="63" fillId="0" borderId="0" xfId="1" applyFont="1" applyAlignment="1">
      <alignment horizontal="center"/>
    </xf>
    <xf numFmtId="0" fontId="63" fillId="0" borderId="0" xfId="0" applyFont="1" applyAlignment="1">
      <alignment horizontal="center"/>
    </xf>
    <xf numFmtId="43" fontId="63" fillId="0" borderId="0" xfId="1" applyFont="1" applyAlignment="1">
      <alignment horizontal="right"/>
    </xf>
    <xf numFmtId="0" fontId="64" fillId="0" borderId="0" xfId="0" applyFont="1" applyAlignment="1">
      <alignment horizontal="center" vertical="center"/>
    </xf>
    <xf numFmtId="0" fontId="63" fillId="0" borderId="4" xfId="0" applyFont="1" applyBorder="1" applyAlignment="1">
      <alignment vertical="center"/>
    </xf>
    <xf numFmtId="0" fontId="63" fillId="0" borderId="2" xfId="0" applyFont="1" applyBorder="1" applyAlignment="1">
      <alignment vertical="center"/>
    </xf>
    <xf numFmtId="0" fontId="63" fillId="0" borderId="3" xfId="0" applyFont="1" applyBorder="1" applyAlignment="1">
      <alignment vertical="center"/>
    </xf>
    <xf numFmtId="0" fontId="63" fillId="0" borderId="2" xfId="0" applyFont="1" applyBorder="1" applyAlignment="1">
      <alignment horizontal="left" vertical="center"/>
    </xf>
    <xf numFmtId="0" fontId="63" fillId="0" borderId="3" xfId="0" applyFont="1" applyBorder="1" applyAlignment="1">
      <alignment horizontal="left" vertical="center"/>
    </xf>
    <xf numFmtId="0" fontId="63" fillId="0" borderId="1" xfId="0" applyFont="1" applyBorder="1" applyAlignment="1">
      <alignment horizontal="left" vertical="center"/>
    </xf>
    <xf numFmtId="0" fontId="63" fillId="0" borderId="0" xfId="0" applyFont="1" applyAlignment="1">
      <alignment horizontal="center" wrapText="1"/>
    </xf>
    <xf numFmtId="0" fontId="51" fillId="14" borderId="0" xfId="0" applyFont="1" applyFill="1" applyAlignment="1">
      <alignment horizontal="left" wrapText="1"/>
    </xf>
    <xf numFmtId="0" fontId="39" fillId="14" borderId="0" xfId="0" applyFont="1" applyFill="1" applyAlignment="1">
      <alignment horizontal="center" vertical="top" wrapText="1"/>
    </xf>
    <xf numFmtId="0" fontId="44" fillId="14" borderId="0" xfId="0" applyFont="1" applyFill="1" applyAlignment="1">
      <alignment horizontal="center" vertical="center"/>
    </xf>
    <xf numFmtId="0" fontId="45" fillId="14" borderId="0" xfId="0" applyFont="1" applyFill="1" applyAlignment="1">
      <alignment horizontal="center"/>
    </xf>
    <xf numFmtId="0" fontId="46" fillId="14" borderId="0" xfId="0" applyFont="1" applyFill="1" applyAlignment="1">
      <alignment horizontal="center"/>
    </xf>
    <xf numFmtId="0" fontId="50" fillId="14" borderId="0" xfId="0" applyFont="1" applyFill="1" applyAlignment="1">
      <alignment horizontal="center"/>
    </xf>
    <xf numFmtId="0" fontId="40" fillId="14" borderId="0" xfId="0" applyFont="1" applyFill="1" applyAlignment="1">
      <alignment horizontal="center" vertical="center" wrapText="1"/>
    </xf>
    <xf numFmtId="0" fontId="41" fillId="14" borderId="0" xfId="0" applyFont="1" applyFill="1" applyAlignment="1">
      <alignment horizontal="center" vertical="top" wrapText="1"/>
    </xf>
    <xf numFmtId="0" fontId="42" fillId="14" borderId="0" xfId="0" applyFont="1" applyFill="1" applyAlignment="1">
      <alignment horizontal="left" vertical="center" wrapText="1"/>
    </xf>
    <xf numFmtId="0" fontId="43" fillId="14" borderId="0" xfId="0" applyFont="1" applyFill="1" applyAlignment="1">
      <alignment horizontal="left" vertical="center" wrapText="1"/>
    </xf>
    <xf numFmtId="0" fontId="58" fillId="14" borderId="0" xfId="0" applyFont="1" applyFill="1" applyAlignment="1">
      <alignment horizontal="left" vertical="top" wrapText="1"/>
    </xf>
    <xf numFmtId="0" fontId="57" fillId="14" borderId="0" xfId="0" applyFont="1" applyFill="1" applyAlignment="1">
      <alignment horizontal="left" vertical="top" wrapText="1"/>
    </xf>
    <xf numFmtId="0" fontId="57" fillId="14" borderId="0" xfId="0" applyFont="1" applyFill="1" applyBorder="1" applyAlignment="1">
      <alignment horizontal="center" vertical="top" wrapText="1"/>
    </xf>
    <xf numFmtId="0" fontId="52" fillId="0" borderId="1" xfId="0" applyFont="1" applyFill="1" applyBorder="1" applyAlignment="1">
      <alignment horizontal="center" vertical="center" wrapText="1"/>
    </xf>
    <xf numFmtId="0" fontId="52" fillId="0" borderId="10" xfId="0" applyFont="1" applyFill="1" applyBorder="1" applyAlignment="1">
      <alignment horizontal="center" vertical="center" wrapText="1"/>
    </xf>
    <xf numFmtId="0" fontId="52" fillId="0" borderId="12" xfId="0" applyFont="1" applyFill="1" applyBorder="1" applyAlignment="1">
      <alignment horizontal="center" vertical="center" wrapText="1"/>
    </xf>
    <xf numFmtId="0" fontId="53" fillId="0" borderId="1" xfId="0" applyFont="1" applyFill="1" applyBorder="1" applyAlignment="1">
      <alignment horizontal="center" vertical="center" wrapText="1"/>
    </xf>
    <xf numFmtId="0" fontId="59" fillId="14" borderId="0" xfId="0" applyFont="1" applyFill="1" applyAlignment="1">
      <alignment horizontal="center" vertical="top" wrapText="1"/>
    </xf>
    <xf numFmtId="0" fontId="56" fillId="14" borderId="0" xfId="0" applyFont="1" applyFill="1" applyAlignment="1">
      <alignment horizontal="center" vertical="center" wrapText="1"/>
    </xf>
    <xf numFmtId="0" fontId="56" fillId="14" borderId="0" xfId="0" applyFont="1" applyFill="1" applyAlignment="1">
      <alignment horizontal="center" wrapText="1"/>
    </xf>
    <xf numFmtId="0" fontId="60" fillId="14" borderId="0" xfId="0" quotePrefix="1" applyFont="1" applyFill="1" applyAlignment="1">
      <alignment horizontal="left" vertical="top" wrapText="1"/>
    </xf>
    <xf numFmtId="0" fontId="60" fillId="14" borderId="0" xfId="0" applyFont="1" applyFill="1" applyAlignment="1">
      <alignment horizontal="center" vertical="top" wrapText="1"/>
    </xf>
    <xf numFmtId="0" fontId="60" fillId="14" borderId="0" xfId="0" applyFont="1" applyFill="1" applyAlignment="1">
      <alignment horizontal="left" vertical="top" wrapText="1"/>
    </xf>
  </cellXfs>
  <cellStyles count="4">
    <cellStyle name="Comma" xfId="1" builtinId="3"/>
    <cellStyle name="Currency" xfId="3" builtinId="4"/>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xdr:col>
      <xdr:colOff>9526</xdr:colOff>
      <xdr:row>0</xdr:row>
      <xdr:rowOff>0</xdr:rowOff>
    </xdr:from>
    <xdr:to>
      <xdr:col>2</xdr:col>
      <xdr:colOff>923926</xdr:colOff>
      <xdr:row>2</xdr:row>
      <xdr:rowOff>28575</xdr:rowOff>
    </xdr:to>
    <xdr:pic>
      <xdr:nvPicPr>
        <xdr:cNvPr id="2" name="Picture 1" descr="Description: Logo SHB">
          <a:extLst>
            <a:ext uri="{FF2B5EF4-FFF2-40B4-BE49-F238E27FC236}">
              <a16:creationId xmlns:a16="http://schemas.microsoft.com/office/drawing/2014/main" xmlns="" id="{00000000-0008-0000-06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8151" y="0"/>
          <a:ext cx="914400" cy="42862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0</xdr:row>
      <xdr:rowOff>0</xdr:rowOff>
    </xdr:from>
    <xdr:to>
      <xdr:col>2</xdr:col>
      <xdr:colOff>1295400</xdr:colOff>
      <xdr:row>2</xdr:row>
      <xdr:rowOff>9525</xdr:rowOff>
    </xdr:to>
    <xdr:pic>
      <xdr:nvPicPr>
        <xdr:cNvPr id="4" name="Picture 3" descr="Description: Logo SHB">
          <a:extLst>
            <a:ext uri="{FF2B5EF4-FFF2-40B4-BE49-F238E27FC236}">
              <a16:creationId xmlns:a16="http://schemas.microsoft.com/office/drawing/2014/main" xmlns="" id="{00000000-0008-0000-06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8150" y="0"/>
          <a:ext cx="1285875" cy="409575"/>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161925</xdr:colOff>
      <xdr:row>1</xdr:row>
      <xdr:rowOff>38100</xdr:rowOff>
    </xdr:from>
    <xdr:to>
      <xdr:col>1</xdr:col>
      <xdr:colOff>1543050</xdr:colOff>
      <xdr:row>1</xdr:row>
      <xdr:rowOff>666750</xdr:rowOff>
    </xdr:to>
    <xdr:pic>
      <xdr:nvPicPr>
        <xdr:cNvPr id="2" name="Picture 1" descr="Description: Logo SHB">
          <a:extLst>
            <a:ext uri="{FF2B5EF4-FFF2-40B4-BE49-F238E27FC236}">
              <a16:creationId xmlns:a16="http://schemas.microsoft.com/office/drawing/2014/main" xmlns="" id="{00000000-0008-0000-06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0550" y="38100"/>
          <a:ext cx="1381125" cy="628650"/>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390525</xdr:colOff>
      <xdr:row>3</xdr:row>
      <xdr:rowOff>104775</xdr:rowOff>
    </xdr:from>
    <xdr:to>
      <xdr:col>7</xdr:col>
      <xdr:colOff>495300</xdr:colOff>
      <xdr:row>3</xdr:row>
      <xdr:rowOff>104775</xdr:rowOff>
    </xdr:to>
    <xdr:cxnSp macro="">
      <xdr:nvCxnSpPr>
        <xdr:cNvPr id="6" name="Straight Connector 5">
          <a:extLst>
            <a:ext uri="{FF2B5EF4-FFF2-40B4-BE49-F238E27FC236}">
              <a16:creationId xmlns:a16="http://schemas.microsoft.com/office/drawing/2014/main" xmlns="" id="{00000000-0008-0000-0900-000003000000}"/>
            </a:ext>
          </a:extLst>
        </xdr:cNvPr>
        <xdr:cNvCxnSpPr/>
      </xdr:nvCxnSpPr>
      <xdr:spPr>
        <a:xfrm>
          <a:off x="3657600" y="876300"/>
          <a:ext cx="149542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450850</xdr:colOff>
      <xdr:row>1</xdr:row>
      <xdr:rowOff>50800</xdr:rowOff>
    </xdr:from>
    <xdr:to>
      <xdr:col>3</xdr:col>
      <xdr:colOff>722630</xdr:colOff>
      <xdr:row>4</xdr:row>
      <xdr:rowOff>142875</xdr:rowOff>
    </xdr:to>
    <xdr:pic>
      <xdr:nvPicPr>
        <xdr:cNvPr id="7" name="Picture 6">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307975"/>
          <a:ext cx="1490980" cy="663575"/>
        </a:xfrm>
        <a:prstGeom prst="rect">
          <a:avLst/>
        </a:prstGeom>
      </xdr:spPr>
    </xdr:pic>
    <xdr:clientData/>
  </xdr:twoCellAnchor>
  <xdr:twoCellAnchor>
    <xdr:from>
      <xdr:col>5</xdr:col>
      <xdr:colOff>390525</xdr:colOff>
      <xdr:row>3</xdr:row>
      <xdr:rowOff>104775</xdr:rowOff>
    </xdr:from>
    <xdr:to>
      <xdr:col>7</xdr:col>
      <xdr:colOff>495300</xdr:colOff>
      <xdr:row>3</xdr:row>
      <xdr:rowOff>104775</xdr:rowOff>
    </xdr:to>
    <xdr:cxnSp macro="">
      <xdr:nvCxnSpPr>
        <xdr:cNvPr id="8" name="Straight Connector 7">
          <a:extLst>
            <a:ext uri="{FF2B5EF4-FFF2-40B4-BE49-F238E27FC236}">
              <a16:creationId xmlns:a16="http://schemas.microsoft.com/office/drawing/2014/main" xmlns="" id="{00000000-0008-0000-0900-000003000000}"/>
            </a:ext>
          </a:extLst>
        </xdr:cNvPr>
        <xdr:cNvCxnSpPr/>
      </xdr:nvCxnSpPr>
      <xdr:spPr>
        <a:xfrm>
          <a:off x="3657600" y="876300"/>
          <a:ext cx="149542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450850</xdr:colOff>
      <xdr:row>1</xdr:row>
      <xdr:rowOff>50800</xdr:rowOff>
    </xdr:from>
    <xdr:to>
      <xdr:col>3</xdr:col>
      <xdr:colOff>722630</xdr:colOff>
      <xdr:row>4</xdr:row>
      <xdr:rowOff>38100</xdr:rowOff>
    </xdr:to>
    <xdr:pic>
      <xdr:nvPicPr>
        <xdr:cNvPr id="27" name="Picture 26">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307975"/>
          <a:ext cx="1490980" cy="663575"/>
        </a:xfrm>
        <a:prstGeom prst="rect">
          <a:avLst/>
        </a:prstGeom>
      </xdr:spPr>
    </xdr:pic>
    <xdr:clientData/>
  </xdr:twoCellAnchor>
  <xdr:twoCellAnchor editAs="oneCell">
    <xdr:from>
      <xdr:col>1</xdr:col>
      <xdr:colOff>222250</xdr:colOff>
      <xdr:row>30</xdr:row>
      <xdr:rowOff>0</xdr:rowOff>
    </xdr:from>
    <xdr:to>
      <xdr:col>3</xdr:col>
      <xdr:colOff>494030</xdr:colOff>
      <xdr:row>33</xdr:row>
      <xdr:rowOff>152400</xdr:rowOff>
    </xdr:to>
    <xdr:pic>
      <xdr:nvPicPr>
        <xdr:cNvPr id="28" name="Picture 27">
          <a:extLst>
            <a:ext uri="{FF2B5EF4-FFF2-40B4-BE49-F238E27FC236}">
              <a16:creationId xmlns:a16="http://schemas.microsoft.com/office/drawing/2014/main" xmlns="" id="{00000000-0008-0000-09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550" y="9880600"/>
          <a:ext cx="1490980" cy="676275"/>
        </a:xfrm>
        <a:prstGeom prst="rect">
          <a:avLst/>
        </a:prstGeom>
      </xdr:spPr>
    </xdr:pic>
    <xdr:clientData/>
  </xdr:twoCellAnchor>
  <xdr:twoCellAnchor editAs="oneCell">
    <xdr:from>
      <xdr:col>1</xdr:col>
      <xdr:colOff>368300</xdr:colOff>
      <xdr:row>30</xdr:row>
      <xdr:rowOff>0</xdr:rowOff>
    </xdr:from>
    <xdr:to>
      <xdr:col>3</xdr:col>
      <xdr:colOff>640080</xdr:colOff>
      <xdr:row>33</xdr:row>
      <xdr:rowOff>196850</xdr:rowOff>
    </xdr:to>
    <xdr:pic>
      <xdr:nvPicPr>
        <xdr:cNvPr id="29" name="Picture 28">
          <a:extLst>
            <a:ext uri="{FF2B5EF4-FFF2-40B4-BE49-F238E27FC236}">
              <a16:creationId xmlns:a16="http://schemas.microsoft.com/office/drawing/2014/main" xmlns="" id="{00000000-0008-0000-09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2600" y="18837275"/>
          <a:ext cx="1490980" cy="720725"/>
        </a:xfrm>
        <a:prstGeom prst="rect">
          <a:avLst/>
        </a:prstGeom>
      </xdr:spPr>
    </xdr:pic>
    <xdr:clientData/>
  </xdr:twoCellAnchor>
  <xdr:twoCellAnchor editAs="oneCell">
    <xdr:from>
      <xdr:col>1</xdr:col>
      <xdr:colOff>450850</xdr:colOff>
      <xdr:row>30</xdr:row>
      <xdr:rowOff>0</xdr:rowOff>
    </xdr:from>
    <xdr:to>
      <xdr:col>3</xdr:col>
      <xdr:colOff>722630</xdr:colOff>
      <xdr:row>33</xdr:row>
      <xdr:rowOff>69850</xdr:rowOff>
    </xdr:to>
    <xdr:pic>
      <xdr:nvPicPr>
        <xdr:cNvPr id="30" name="Picture 29">
          <a:extLst>
            <a:ext uri="{FF2B5EF4-FFF2-40B4-BE49-F238E27FC236}">
              <a16:creationId xmlns:a16="http://schemas.microsoft.com/office/drawing/2014/main" xmlns=""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28035250"/>
          <a:ext cx="1490980" cy="641350"/>
        </a:xfrm>
        <a:prstGeom prst="rect">
          <a:avLst/>
        </a:prstGeom>
      </xdr:spPr>
    </xdr:pic>
    <xdr:clientData/>
  </xdr:twoCellAnchor>
  <xdr:twoCellAnchor editAs="oneCell">
    <xdr:from>
      <xdr:col>1</xdr:col>
      <xdr:colOff>463550</xdr:colOff>
      <xdr:row>30</xdr:row>
      <xdr:rowOff>0</xdr:rowOff>
    </xdr:from>
    <xdr:to>
      <xdr:col>3</xdr:col>
      <xdr:colOff>735330</xdr:colOff>
      <xdr:row>33</xdr:row>
      <xdr:rowOff>231775</xdr:rowOff>
    </xdr:to>
    <xdr:pic>
      <xdr:nvPicPr>
        <xdr:cNvPr id="31" name="Picture 30">
          <a:extLst>
            <a:ext uri="{FF2B5EF4-FFF2-40B4-BE49-F238E27FC236}">
              <a16:creationId xmlns:a16="http://schemas.microsoft.com/office/drawing/2014/main" xmlns="" id="{00000000-0008-0000-09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7850" y="37341175"/>
          <a:ext cx="1490980" cy="708025"/>
        </a:xfrm>
        <a:prstGeom prst="rect">
          <a:avLst/>
        </a:prstGeom>
      </xdr:spPr>
    </xdr:pic>
    <xdr:clientData/>
  </xdr:twoCellAnchor>
  <xdr:twoCellAnchor editAs="oneCell">
    <xdr:from>
      <xdr:col>1</xdr:col>
      <xdr:colOff>457200</xdr:colOff>
      <xdr:row>30</xdr:row>
      <xdr:rowOff>0</xdr:rowOff>
    </xdr:from>
    <xdr:to>
      <xdr:col>3</xdr:col>
      <xdr:colOff>728980</xdr:colOff>
      <xdr:row>33</xdr:row>
      <xdr:rowOff>107950</xdr:rowOff>
    </xdr:to>
    <xdr:pic>
      <xdr:nvPicPr>
        <xdr:cNvPr id="32" name="Picture 31">
          <a:extLst>
            <a:ext uri="{FF2B5EF4-FFF2-40B4-BE49-F238E27FC236}">
              <a16:creationId xmlns:a16="http://schemas.microsoft.com/office/drawing/2014/main" xmlns="" id="{00000000-0008-0000-09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0" y="46866175"/>
          <a:ext cx="1490980" cy="622300"/>
        </a:xfrm>
        <a:prstGeom prst="rect">
          <a:avLst/>
        </a:prstGeom>
      </xdr:spPr>
    </xdr:pic>
    <xdr:clientData/>
  </xdr:twoCellAnchor>
  <xdr:twoCellAnchor editAs="oneCell">
    <xdr:from>
      <xdr:col>1</xdr:col>
      <xdr:colOff>438150</xdr:colOff>
      <xdr:row>30</xdr:row>
      <xdr:rowOff>0</xdr:rowOff>
    </xdr:from>
    <xdr:to>
      <xdr:col>3</xdr:col>
      <xdr:colOff>709930</xdr:colOff>
      <xdr:row>33</xdr:row>
      <xdr:rowOff>136525</xdr:rowOff>
    </xdr:to>
    <xdr:pic>
      <xdr:nvPicPr>
        <xdr:cNvPr id="33" name="Picture 32">
          <a:extLst>
            <a:ext uri="{FF2B5EF4-FFF2-40B4-BE49-F238E27FC236}">
              <a16:creationId xmlns:a16="http://schemas.microsoft.com/office/drawing/2014/main" xmlns="" id="{00000000-0008-0000-09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2450" y="56276875"/>
          <a:ext cx="1490980" cy="650875"/>
        </a:xfrm>
        <a:prstGeom prst="rect">
          <a:avLst/>
        </a:prstGeom>
      </xdr:spPr>
    </xdr:pic>
    <xdr:clientData/>
  </xdr:twoCellAnchor>
  <xdr:twoCellAnchor editAs="oneCell">
    <xdr:from>
      <xdr:col>1</xdr:col>
      <xdr:colOff>431800</xdr:colOff>
      <xdr:row>30</xdr:row>
      <xdr:rowOff>0</xdr:rowOff>
    </xdr:from>
    <xdr:to>
      <xdr:col>3</xdr:col>
      <xdr:colOff>703580</xdr:colOff>
      <xdr:row>33</xdr:row>
      <xdr:rowOff>133350</xdr:rowOff>
    </xdr:to>
    <xdr:pic>
      <xdr:nvPicPr>
        <xdr:cNvPr id="34" name="Picture 33">
          <a:extLst>
            <a:ext uri="{FF2B5EF4-FFF2-40B4-BE49-F238E27FC236}">
              <a16:creationId xmlns:a16="http://schemas.microsoft.com/office/drawing/2014/main" xmlns="" id="{00000000-0008-0000-09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6100" y="65725675"/>
          <a:ext cx="1490980" cy="647700"/>
        </a:xfrm>
        <a:prstGeom prst="rect">
          <a:avLst/>
        </a:prstGeom>
      </xdr:spPr>
    </xdr:pic>
    <xdr:clientData/>
  </xdr:twoCellAnchor>
  <xdr:twoCellAnchor editAs="oneCell">
    <xdr:from>
      <xdr:col>1</xdr:col>
      <xdr:colOff>438150</xdr:colOff>
      <xdr:row>30</xdr:row>
      <xdr:rowOff>0</xdr:rowOff>
    </xdr:from>
    <xdr:to>
      <xdr:col>3</xdr:col>
      <xdr:colOff>709930</xdr:colOff>
      <xdr:row>33</xdr:row>
      <xdr:rowOff>225425</xdr:rowOff>
    </xdr:to>
    <xdr:pic>
      <xdr:nvPicPr>
        <xdr:cNvPr id="35" name="Picture 34">
          <a:extLst>
            <a:ext uri="{FF2B5EF4-FFF2-40B4-BE49-F238E27FC236}">
              <a16:creationId xmlns:a16="http://schemas.microsoft.com/office/drawing/2014/main" xmlns="" id="{00000000-0008-0000-09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2450" y="74974450"/>
          <a:ext cx="1490980" cy="701675"/>
        </a:xfrm>
        <a:prstGeom prst="rect">
          <a:avLst/>
        </a:prstGeom>
      </xdr:spPr>
    </xdr:pic>
    <xdr:clientData/>
  </xdr:twoCellAnchor>
  <xdr:twoCellAnchor editAs="oneCell">
    <xdr:from>
      <xdr:col>1</xdr:col>
      <xdr:colOff>463550</xdr:colOff>
      <xdr:row>30</xdr:row>
      <xdr:rowOff>0</xdr:rowOff>
    </xdr:from>
    <xdr:to>
      <xdr:col>3</xdr:col>
      <xdr:colOff>735330</xdr:colOff>
      <xdr:row>33</xdr:row>
      <xdr:rowOff>158750</xdr:rowOff>
    </xdr:to>
    <xdr:pic>
      <xdr:nvPicPr>
        <xdr:cNvPr id="36" name="Picture 35">
          <a:extLst>
            <a:ext uri="{FF2B5EF4-FFF2-40B4-BE49-F238E27FC236}">
              <a16:creationId xmlns:a16="http://schemas.microsoft.com/office/drawing/2014/main" xmlns="" id="{00000000-0008-0000-09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7850" y="84483575"/>
          <a:ext cx="1490980" cy="673100"/>
        </a:xfrm>
        <a:prstGeom prst="rect">
          <a:avLst/>
        </a:prstGeom>
      </xdr:spPr>
    </xdr:pic>
    <xdr:clientData/>
  </xdr:twoCellAnchor>
  <xdr:twoCellAnchor>
    <xdr:from>
      <xdr:col>5</xdr:col>
      <xdr:colOff>390525</xdr:colOff>
      <xdr:row>3</xdr:row>
      <xdr:rowOff>104775</xdr:rowOff>
    </xdr:from>
    <xdr:to>
      <xdr:col>7</xdr:col>
      <xdr:colOff>495300</xdr:colOff>
      <xdr:row>3</xdr:row>
      <xdr:rowOff>104775</xdr:rowOff>
    </xdr:to>
    <xdr:cxnSp macro="">
      <xdr:nvCxnSpPr>
        <xdr:cNvPr id="37" name="Straight Connector 36">
          <a:extLst>
            <a:ext uri="{FF2B5EF4-FFF2-40B4-BE49-F238E27FC236}">
              <a16:creationId xmlns:a16="http://schemas.microsoft.com/office/drawing/2014/main" xmlns="" id="{00000000-0008-0000-0900-000003000000}"/>
            </a:ext>
          </a:extLst>
        </xdr:cNvPr>
        <xdr:cNvCxnSpPr/>
      </xdr:nvCxnSpPr>
      <xdr:spPr>
        <a:xfrm>
          <a:off x="3657600" y="876300"/>
          <a:ext cx="149542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222250</xdr:colOff>
      <xdr:row>30</xdr:row>
      <xdr:rowOff>0</xdr:rowOff>
    </xdr:from>
    <xdr:to>
      <xdr:col>3</xdr:col>
      <xdr:colOff>494030</xdr:colOff>
      <xdr:row>32</xdr:row>
      <xdr:rowOff>200025</xdr:rowOff>
    </xdr:to>
    <xdr:pic>
      <xdr:nvPicPr>
        <xdr:cNvPr id="57" name="Picture 56">
          <a:extLst>
            <a:ext uri="{FF2B5EF4-FFF2-40B4-BE49-F238E27FC236}">
              <a16:creationId xmlns:a16="http://schemas.microsoft.com/office/drawing/2014/main" xmlns="" id="{00000000-0008-0000-09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550" y="9880600"/>
          <a:ext cx="1490980" cy="676275"/>
        </a:xfrm>
        <a:prstGeom prst="rect">
          <a:avLst/>
        </a:prstGeom>
      </xdr:spPr>
    </xdr:pic>
    <xdr:clientData/>
  </xdr:twoCellAnchor>
  <xdr:twoCellAnchor editAs="oneCell">
    <xdr:from>
      <xdr:col>1</xdr:col>
      <xdr:colOff>368300</xdr:colOff>
      <xdr:row>30</xdr:row>
      <xdr:rowOff>0</xdr:rowOff>
    </xdr:from>
    <xdr:to>
      <xdr:col>3</xdr:col>
      <xdr:colOff>640080</xdr:colOff>
      <xdr:row>33</xdr:row>
      <xdr:rowOff>6350</xdr:rowOff>
    </xdr:to>
    <xdr:pic>
      <xdr:nvPicPr>
        <xdr:cNvPr id="58" name="Picture 57">
          <a:extLst>
            <a:ext uri="{FF2B5EF4-FFF2-40B4-BE49-F238E27FC236}">
              <a16:creationId xmlns:a16="http://schemas.microsoft.com/office/drawing/2014/main" xmlns="" id="{00000000-0008-0000-09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2600" y="18837275"/>
          <a:ext cx="1490980" cy="720725"/>
        </a:xfrm>
        <a:prstGeom prst="rect">
          <a:avLst/>
        </a:prstGeom>
      </xdr:spPr>
    </xdr:pic>
    <xdr:clientData/>
  </xdr:twoCellAnchor>
  <xdr:twoCellAnchor editAs="oneCell">
    <xdr:from>
      <xdr:col>1</xdr:col>
      <xdr:colOff>450850</xdr:colOff>
      <xdr:row>30</xdr:row>
      <xdr:rowOff>0</xdr:rowOff>
    </xdr:from>
    <xdr:to>
      <xdr:col>3</xdr:col>
      <xdr:colOff>722630</xdr:colOff>
      <xdr:row>32</xdr:row>
      <xdr:rowOff>165100</xdr:rowOff>
    </xdr:to>
    <xdr:pic>
      <xdr:nvPicPr>
        <xdr:cNvPr id="59" name="Picture 58">
          <a:extLst>
            <a:ext uri="{FF2B5EF4-FFF2-40B4-BE49-F238E27FC236}">
              <a16:creationId xmlns:a16="http://schemas.microsoft.com/office/drawing/2014/main" xmlns=""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28035250"/>
          <a:ext cx="1490980" cy="641350"/>
        </a:xfrm>
        <a:prstGeom prst="rect">
          <a:avLst/>
        </a:prstGeom>
      </xdr:spPr>
    </xdr:pic>
    <xdr:clientData/>
  </xdr:twoCellAnchor>
  <xdr:twoCellAnchor editAs="oneCell">
    <xdr:from>
      <xdr:col>1</xdr:col>
      <xdr:colOff>463550</xdr:colOff>
      <xdr:row>30</xdr:row>
      <xdr:rowOff>0</xdr:rowOff>
    </xdr:from>
    <xdr:to>
      <xdr:col>3</xdr:col>
      <xdr:colOff>735330</xdr:colOff>
      <xdr:row>32</xdr:row>
      <xdr:rowOff>231775</xdr:rowOff>
    </xdr:to>
    <xdr:pic>
      <xdr:nvPicPr>
        <xdr:cNvPr id="60" name="Picture 59">
          <a:extLst>
            <a:ext uri="{FF2B5EF4-FFF2-40B4-BE49-F238E27FC236}">
              <a16:creationId xmlns:a16="http://schemas.microsoft.com/office/drawing/2014/main" xmlns="" id="{00000000-0008-0000-09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7850" y="37341175"/>
          <a:ext cx="1490980" cy="708025"/>
        </a:xfrm>
        <a:prstGeom prst="rect">
          <a:avLst/>
        </a:prstGeom>
      </xdr:spPr>
    </xdr:pic>
    <xdr:clientData/>
  </xdr:twoCellAnchor>
  <xdr:twoCellAnchor editAs="oneCell">
    <xdr:from>
      <xdr:col>1</xdr:col>
      <xdr:colOff>457200</xdr:colOff>
      <xdr:row>30</xdr:row>
      <xdr:rowOff>0</xdr:rowOff>
    </xdr:from>
    <xdr:to>
      <xdr:col>3</xdr:col>
      <xdr:colOff>728980</xdr:colOff>
      <xdr:row>32</xdr:row>
      <xdr:rowOff>146050</xdr:rowOff>
    </xdr:to>
    <xdr:pic>
      <xdr:nvPicPr>
        <xdr:cNvPr id="61" name="Picture 60">
          <a:extLst>
            <a:ext uri="{FF2B5EF4-FFF2-40B4-BE49-F238E27FC236}">
              <a16:creationId xmlns:a16="http://schemas.microsoft.com/office/drawing/2014/main" xmlns="" id="{00000000-0008-0000-09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0" y="46866175"/>
          <a:ext cx="1490980" cy="622300"/>
        </a:xfrm>
        <a:prstGeom prst="rect">
          <a:avLst/>
        </a:prstGeom>
      </xdr:spPr>
    </xdr:pic>
    <xdr:clientData/>
  </xdr:twoCellAnchor>
  <xdr:twoCellAnchor editAs="oneCell">
    <xdr:from>
      <xdr:col>1</xdr:col>
      <xdr:colOff>438150</xdr:colOff>
      <xdr:row>30</xdr:row>
      <xdr:rowOff>0</xdr:rowOff>
    </xdr:from>
    <xdr:to>
      <xdr:col>3</xdr:col>
      <xdr:colOff>709930</xdr:colOff>
      <xdr:row>32</xdr:row>
      <xdr:rowOff>174625</xdr:rowOff>
    </xdr:to>
    <xdr:pic>
      <xdr:nvPicPr>
        <xdr:cNvPr id="62" name="Picture 61">
          <a:extLst>
            <a:ext uri="{FF2B5EF4-FFF2-40B4-BE49-F238E27FC236}">
              <a16:creationId xmlns:a16="http://schemas.microsoft.com/office/drawing/2014/main" xmlns="" id="{00000000-0008-0000-09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2450" y="56276875"/>
          <a:ext cx="1490980" cy="650875"/>
        </a:xfrm>
        <a:prstGeom prst="rect">
          <a:avLst/>
        </a:prstGeom>
      </xdr:spPr>
    </xdr:pic>
    <xdr:clientData/>
  </xdr:twoCellAnchor>
  <xdr:twoCellAnchor editAs="oneCell">
    <xdr:from>
      <xdr:col>1</xdr:col>
      <xdr:colOff>431800</xdr:colOff>
      <xdr:row>30</xdr:row>
      <xdr:rowOff>0</xdr:rowOff>
    </xdr:from>
    <xdr:to>
      <xdr:col>3</xdr:col>
      <xdr:colOff>703580</xdr:colOff>
      <xdr:row>32</xdr:row>
      <xdr:rowOff>171450</xdr:rowOff>
    </xdr:to>
    <xdr:pic>
      <xdr:nvPicPr>
        <xdr:cNvPr id="63" name="Picture 62">
          <a:extLst>
            <a:ext uri="{FF2B5EF4-FFF2-40B4-BE49-F238E27FC236}">
              <a16:creationId xmlns:a16="http://schemas.microsoft.com/office/drawing/2014/main" xmlns="" id="{00000000-0008-0000-09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6100" y="65725675"/>
          <a:ext cx="1490980" cy="647700"/>
        </a:xfrm>
        <a:prstGeom prst="rect">
          <a:avLst/>
        </a:prstGeom>
      </xdr:spPr>
    </xdr:pic>
    <xdr:clientData/>
  </xdr:twoCellAnchor>
  <xdr:twoCellAnchor editAs="oneCell">
    <xdr:from>
      <xdr:col>1</xdr:col>
      <xdr:colOff>438150</xdr:colOff>
      <xdr:row>30</xdr:row>
      <xdr:rowOff>0</xdr:rowOff>
    </xdr:from>
    <xdr:to>
      <xdr:col>3</xdr:col>
      <xdr:colOff>709930</xdr:colOff>
      <xdr:row>32</xdr:row>
      <xdr:rowOff>225425</xdr:rowOff>
    </xdr:to>
    <xdr:pic>
      <xdr:nvPicPr>
        <xdr:cNvPr id="64" name="Picture 63">
          <a:extLst>
            <a:ext uri="{FF2B5EF4-FFF2-40B4-BE49-F238E27FC236}">
              <a16:creationId xmlns:a16="http://schemas.microsoft.com/office/drawing/2014/main" xmlns="" id="{00000000-0008-0000-09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2450" y="74974450"/>
          <a:ext cx="1490980" cy="701675"/>
        </a:xfrm>
        <a:prstGeom prst="rect">
          <a:avLst/>
        </a:prstGeom>
      </xdr:spPr>
    </xdr:pic>
    <xdr:clientData/>
  </xdr:twoCellAnchor>
  <xdr:twoCellAnchor editAs="oneCell">
    <xdr:from>
      <xdr:col>1</xdr:col>
      <xdr:colOff>463550</xdr:colOff>
      <xdr:row>30</xdr:row>
      <xdr:rowOff>0</xdr:rowOff>
    </xdr:from>
    <xdr:to>
      <xdr:col>3</xdr:col>
      <xdr:colOff>735330</xdr:colOff>
      <xdr:row>32</xdr:row>
      <xdr:rowOff>196850</xdr:rowOff>
    </xdr:to>
    <xdr:pic>
      <xdr:nvPicPr>
        <xdr:cNvPr id="65" name="Picture 64">
          <a:extLst>
            <a:ext uri="{FF2B5EF4-FFF2-40B4-BE49-F238E27FC236}">
              <a16:creationId xmlns:a16="http://schemas.microsoft.com/office/drawing/2014/main" xmlns="" id="{00000000-0008-0000-09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7850" y="84483575"/>
          <a:ext cx="1490980" cy="673100"/>
        </a:xfrm>
        <a:prstGeom prst="rect">
          <a:avLst/>
        </a:prstGeom>
      </xdr:spPr>
    </xdr:pic>
    <xdr:clientData/>
  </xdr:twoCellAnchor>
  <xdr:twoCellAnchor editAs="oneCell">
    <xdr:from>
      <xdr:col>1</xdr:col>
      <xdr:colOff>488950</xdr:colOff>
      <xdr:row>30</xdr:row>
      <xdr:rowOff>0</xdr:rowOff>
    </xdr:from>
    <xdr:to>
      <xdr:col>3</xdr:col>
      <xdr:colOff>760730</xdr:colOff>
      <xdr:row>32</xdr:row>
      <xdr:rowOff>212725</xdr:rowOff>
    </xdr:to>
    <xdr:pic>
      <xdr:nvPicPr>
        <xdr:cNvPr id="66" name="Picture 65">
          <a:extLst>
            <a:ext uri="{FF2B5EF4-FFF2-40B4-BE49-F238E27FC236}">
              <a16:creationId xmlns:a16="http://schemas.microsoft.com/office/drawing/2014/main" xmlns="" id="{00000000-0008-0000-09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3250" y="93583125"/>
          <a:ext cx="1490980" cy="688975"/>
        </a:xfrm>
        <a:prstGeom prst="rect">
          <a:avLst/>
        </a:prstGeom>
      </xdr:spPr>
    </xdr:pic>
    <xdr:clientData/>
  </xdr:twoCellAnchor>
  <xdr:twoCellAnchor editAs="oneCell">
    <xdr:from>
      <xdr:col>1</xdr:col>
      <xdr:colOff>527050</xdr:colOff>
      <xdr:row>30</xdr:row>
      <xdr:rowOff>0</xdr:rowOff>
    </xdr:from>
    <xdr:to>
      <xdr:col>3</xdr:col>
      <xdr:colOff>798830</xdr:colOff>
      <xdr:row>32</xdr:row>
      <xdr:rowOff>142875</xdr:rowOff>
    </xdr:to>
    <xdr:pic>
      <xdr:nvPicPr>
        <xdr:cNvPr id="67" name="Picture 66">
          <a:extLst>
            <a:ext uri="{FF2B5EF4-FFF2-40B4-BE49-F238E27FC236}">
              <a16:creationId xmlns:a16="http://schemas.microsoft.com/office/drawing/2014/main" xmlns="" id="{00000000-0008-0000-0900-00001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1350" y="93583125"/>
          <a:ext cx="1490980" cy="619125"/>
        </a:xfrm>
        <a:prstGeom prst="rect">
          <a:avLst/>
        </a:prstGeom>
      </xdr:spPr>
    </xdr:pic>
    <xdr:clientData/>
  </xdr:twoCellAnchor>
  <xdr:twoCellAnchor editAs="oneCell">
    <xdr:from>
      <xdr:col>1</xdr:col>
      <xdr:colOff>450850</xdr:colOff>
      <xdr:row>30</xdr:row>
      <xdr:rowOff>0</xdr:rowOff>
    </xdr:from>
    <xdr:to>
      <xdr:col>3</xdr:col>
      <xdr:colOff>722630</xdr:colOff>
      <xdr:row>32</xdr:row>
      <xdr:rowOff>190500</xdr:rowOff>
    </xdr:to>
    <xdr:pic>
      <xdr:nvPicPr>
        <xdr:cNvPr id="69" name="Picture 68">
          <a:extLst>
            <a:ext uri="{FF2B5EF4-FFF2-40B4-BE49-F238E27FC236}">
              <a16:creationId xmlns:a16="http://schemas.microsoft.com/office/drawing/2014/main" xmlns="" id="{00000000-0008-0000-09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twoCellAnchor>
  <xdr:oneCellAnchor>
    <xdr:from>
      <xdr:col>1</xdr:col>
      <xdr:colOff>450850</xdr:colOff>
      <xdr:row>30</xdr:row>
      <xdr:rowOff>0</xdr:rowOff>
    </xdr:from>
    <xdr:ext cx="1490980" cy="666750"/>
    <xdr:pic>
      <xdr:nvPicPr>
        <xdr:cNvPr id="70" name="Picture 69">
          <a:extLst>
            <a:ext uri="{FF2B5EF4-FFF2-40B4-BE49-F238E27FC236}">
              <a16:creationId xmlns:a16="http://schemas.microsoft.com/office/drawing/2014/main" xmlns="" id="{00000000-0008-0000-0900-00005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oneCellAnchor>
    <xdr:from>
      <xdr:col>1</xdr:col>
      <xdr:colOff>450850</xdr:colOff>
      <xdr:row>30</xdr:row>
      <xdr:rowOff>0</xdr:rowOff>
    </xdr:from>
    <xdr:ext cx="1490980" cy="666750"/>
    <xdr:pic>
      <xdr:nvPicPr>
        <xdr:cNvPr id="71" name="Picture 70">
          <a:extLst>
            <a:ext uri="{FF2B5EF4-FFF2-40B4-BE49-F238E27FC236}">
              <a16:creationId xmlns:a16="http://schemas.microsoft.com/office/drawing/2014/main" xmlns="" id="{00000000-0008-0000-0900-00006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oneCellAnchor>
    <xdr:from>
      <xdr:col>1</xdr:col>
      <xdr:colOff>450850</xdr:colOff>
      <xdr:row>30</xdr:row>
      <xdr:rowOff>0</xdr:rowOff>
    </xdr:from>
    <xdr:ext cx="1490980" cy="666750"/>
    <xdr:pic>
      <xdr:nvPicPr>
        <xdr:cNvPr id="72" name="Picture 71">
          <a:extLst>
            <a:ext uri="{FF2B5EF4-FFF2-40B4-BE49-F238E27FC236}">
              <a16:creationId xmlns:a16="http://schemas.microsoft.com/office/drawing/2014/main" xmlns="" id="{00000000-0008-0000-0900-00006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oneCellAnchor>
    <xdr:from>
      <xdr:col>1</xdr:col>
      <xdr:colOff>450850</xdr:colOff>
      <xdr:row>30</xdr:row>
      <xdr:rowOff>0</xdr:rowOff>
    </xdr:from>
    <xdr:ext cx="1490980" cy="666750"/>
    <xdr:pic>
      <xdr:nvPicPr>
        <xdr:cNvPr id="73" name="Picture 72">
          <a:extLst>
            <a:ext uri="{FF2B5EF4-FFF2-40B4-BE49-F238E27FC236}">
              <a16:creationId xmlns:a16="http://schemas.microsoft.com/office/drawing/2014/main" xmlns="" id="{00000000-0008-0000-0900-00006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oneCellAnchor>
    <xdr:from>
      <xdr:col>1</xdr:col>
      <xdr:colOff>450850</xdr:colOff>
      <xdr:row>30</xdr:row>
      <xdr:rowOff>0</xdr:rowOff>
    </xdr:from>
    <xdr:ext cx="1490980" cy="666750"/>
    <xdr:pic>
      <xdr:nvPicPr>
        <xdr:cNvPr id="74" name="Picture 73">
          <a:extLst>
            <a:ext uri="{FF2B5EF4-FFF2-40B4-BE49-F238E27FC236}">
              <a16:creationId xmlns:a16="http://schemas.microsoft.com/office/drawing/2014/main" xmlns="" id="{00000000-0008-0000-0900-00007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oneCellAnchor>
    <xdr:from>
      <xdr:col>1</xdr:col>
      <xdr:colOff>450850</xdr:colOff>
      <xdr:row>30</xdr:row>
      <xdr:rowOff>0</xdr:rowOff>
    </xdr:from>
    <xdr:ext cx="1490980" cy="666750"/>
    <xdr:pic>
      <xdr:nvPicPr>
        <xdr:cNvPr id="75" name="Picture 74">
          <a:extLst>
            <a:ext uri="{FF2B5EF4-FFF2-40B4-BE49-F238E27FC236}">
              <a16:creationId xmlns:a16="http://schemas.microsoft.com/office/drawing/2014/main" xmlns="" id="{00000000-0008-0000-0900-00007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oneCellAnchor>
    <xdr:from>
      <xdr:col>1</xdr:col>
      <xdr:colOff>450850</xdr:colOff>
      <xdr:row>30</xdr:row>
      <xdr:rowOff>0</xdr:rowOff>
    </xdr:from>
    <xdr:ext cx="1490980" cy="666750"/>
    <xdr:pic>
      <xdr:nvPicPr>
        <xdr:cNvPr id="76" name="Picture 75">
          <a:extLst>
            <a:ext uri="{FF2B5EF4-FFF2-40B4-BE49-F238E27FC236}">
              <a16:creationId xmlns:a16="http://schemas.microsoft.com/office/drawing/2014/main" xmlns="" id="{00000000-0008-0000-0900-00004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oneCellAnchor>
    <xdr:from>
      <xdr:col>1</xdr:col>
      <xdr:colOff>450850</xdr:colOff>
      <xdr:row>30</xdr:row>
      <xdr:rowOff>0</xdr:rowOff>
    </xdr:from>
    <xdr:ext cx="1490980" cy="666750"/>
    <xdr:pic>
      <xdr:nvPicPr>
        <xdr:cNvPr id="77" name="Picture 76">
          <a:extLst>
            <a:ext uri="{FF2B5EF4-FFF2-40B4-BE49-F238E27FC236}">
              <a16:creationId xmlns:a16="http://schemas.microsoft.com/office/drawing/2014/main" xmlns="" id="{00000000-0008-0000-0900-00004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oneCellAnchor>
    <xdr:from>
      <xdr:col>1</xdr:col>
      <xdr:colOff>450850</xdr:colOff>
      <xdr:row>30</xdr:row>
      <xdr:rowOff>0</xdr:rowOff>
    </xdr:from>
    <xdr:ext cx="1490980" cy="666750"/>
    <xdr:pic>
      <xdr:nvPicPr>
        <xdr:cNvPr id="78" name="Picture 77">
          <a:extLst>
            <a:ext uri="{FF2B5EF4-FFF2-40B4-BE49-F238E27FC236}">
              <a16:creationId xmlns:a16="http://schemas.microsoft.com/office/drawing/2014/main" xmlns="" id="{00000000-0008-0000-0900-00006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oneCellAnchor>
    <xdr:from>
      <xdr:col>1</xdr:col>
      <xdr:colOff>450850</xdr:colOff>
      <xdr:row>30</xdr:row>
      <xdr:rowOff>0</xdr:rowOff>
    </xdr:from>
    <xdr:ext cx="1490980" cy="666750"/>
    <xdr:pic>
      <xdr:nvPicPr>
        <xdr:cNvPr id="79" name="Picture 78">
          <a:extLst>
            <a:ext uri="{FF2B5EF4-FFF2-40B4-BE49-F238E27FC236}">
              <a16:creationId xmlns:a16="http://schemas.microsoft.com/office/drawing/2014/main" xmlns="" id="{00000000-0008-0000-0900-00007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oneCellAnchor>
    <xdr:from>
      <xdr:col>1</xdr:col>
      <xdr:colOff>450850</xdr:colOff>
      <xdr:row>30</xdr:row>
      <xdr:rowOff>0</xdr:rowOff>
    </xdr:from>
    <xdr:ext cx="1490980" cy="666750"/>
    <xdr:pic>
      <xdr:nvPicPr>
        <xdr:cNvPr id="80" name="Picture 79">
          <a:extLst>
            <a:ext uri="{FF2B5EF4-FFF2-40B4-BE49-F238E27FC236}">
              <a16:creationId xmlns:a16="http://schemas.microsoft.com/office/drawing/2014/main" xmlns="" id="{00000000-0008-0000-0900-00007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oneCellAnchor>
    <xdr:from>
      <xdr:col>1</xdr:col>
      <xdr:colOff>450850</xdr:colOff>
      <xdr:row>30</xdr:row>
      <xdr:rowOff>0</xdr:rowOff>
    </xdr:from>
    <xdr:ext cx="1490980" cy="666750"/>
    <xdr:pic>
      <xdr:nvPicPr>
        <xdr:cNvPr id="81" name="Picture 80">
          <a:extLst>
            <a:ext uri="{FF2B5EF4-FFF2-40B4-BE49-F238E27FC236}">
              <a16:creationId xmlns:a16="http://schemas.microsoft.com/office/drawing/2014/main" xmlns="" id="{00000000-0008-0000-0900-00007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oneCellAnchor>
    <xdr:from>
      <xdr:col>1</xdr:col>
      <xdr:colOff>450850</xdr:colOff>
      <xdr:row>30</xdr:row>
      <xdr:rowOff>0</xdr:rowOff>
    </xdr:from>
    <xdr:ext cx="1490980" cy="666750"/>
    <xdr:pic>
      <xdr:nvPicPr>
        <xdr:cNvPr id="82" name="Picture 81">
          <a:extLst>
            <a:ext uri="{FF2B5EF4-FFF2-40B4-BE49-F238E27FC236}">
              <a16:creationId xmlns:a16="http://schemas.microsoft.com/office/drawing/2014/main" xmlns="" id="{00000000-0008-0000-0900-00007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oneCellAnchor>
    <xdr:from>
      <xdr:col>1</xdr:col>
      <xdr:colOff>450850</xdr:colOff>
      <xdr:row>30</xdr:row>
      <xdr:rowOff>0</xdr:rowOff>
    </xdr:from>
    <xdr:ext cx="1490980" cy="666750"/>
    <xdr:pic>
      <xdr:nvPicPr>
        <xdr:cNvPr id="83" name="Picture 82">
          <a:extLst>
            <a:ext uri="{FF2B5EF4-FFF2-40B4-BE49-F238E27FC236}">
              <a16:creationId xmlns:a16="http://schemas.microsoft.com/office/drawing/2014/main" xmlns="" id="{00000000-0008-0000-0900-00008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oneCellAnchor>
    <xdr:from>
      <xdr:col>1</xdr:col>
      <xdr:colOff>450850</xdr:colOff>
      <xdr:row>30</xdr:row>
      <xdr:rowOff>0</xdr:rowOff>
    </xdr:from>
    <xdr:ext cx="1490980" cy="666750"/>
    <xdr:pic>
      <xdr:nvPicPr>
        <xdr:cNvPr id="84" name="Picture 83">
          <a:extLst>
            <a:ext uri="{FF2B5EF4-FFF2-40B4-BE49-F238E27FC236}">
              <a16:creationId xmlns:a16="http://schemas.microsoft.com/office/drawing/2014/main" xmlns="" id="{00000000-0008-0000-0900-00008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oneCellAnchor>
    <xdr:from>
      <xdr:col>1</xdr:col>
      <xdr:colOff>450850</xdr:colOff>
      <xdr:row>30</xdr:row>
      <xdr:rowOff>0</xdr:rowOff>
    </xdr:from>
    <xdr:ext cx="1490980" cy="666750"/>
    <xdr:pic>
      <xdr:nvPicPr>
        <xdr:cNvPr id="85" name="Picture 84">
          <a:extLst>
            <a:ext uri="{FF2B5EF4-FFF2-40B4-BE49-F238E27FC236}">
              <a16:creationId xmlns:a16="http://schemas.microsoft.com/office/drawing/2014/main" xmlns="" id="{00000000-0008-0000-0900-00008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oneCellAnchor>
    <xdr:from>
      <xdr:col>1</xdr:col>
      <xdr:colOff>450850</xdr:colOff>
      <xdr:row>30</xdr:row>
      <xdr:rowOff>0</xdr:rowOff>
    </xdr:from>
    <xdr:ext cx="1490980" cy="666750"/>
    <xdr:pic>
      <xdr:nvPicPr>
        <xdr:cNvPr id="86" name="Picture 85">
          <a:extLst>
            <a:ext uri="{FF2B5EF4-FFF2-40B4-BE49-F238E27FC236}">
              <a16:creationId xmlns:a16="http://schemas.microsoft.com/office/drawing/2014/main" xmlns="" id="{00000000-0008-0000-0900-00008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oneCellAnchor>
    <xdr:from>
      <xdr:col>1</xdr:col>
      <xdr:colOff>450850</xdr:colOff>
      <xdr:row>30</xdr:row>
      <xdr:rowOff>0</xdr:rowOff>
    </xdr:from>
    <xdr:ext cx="1490980" cy="666750"/>
    <xdr:pic>
      <xdr:nvPicPr>
        <xdr:cNvPr id="87" name="Picture 86">
          <a:extLst>
            <a:ext uri="{FF2B5EF4-FFF2-40B4-BE49-F238E27FC236}">
              <a16:creationId xmlns:a16="http://schemas.microsoft.com/office/drawing/2014/main" xmlns="" id="{00000000-0008-0000-0900-00008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93583125"/>
          <a:ext cx="1490980" cy="66675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5</xdr:col>
      <xdr:colOff>390525</xdr:colOff>
      <xdr:row>3</xdr:row>
      <xdr:rowOff>104775</xdr:rowOff>
    </xdr:from>
    <xdr:to>
      <xdr:col>7</xdr:col>
      <xdr:colOff>495300</xdr:colOff>
      <xdr:row>3</xdr:row>
      <xdr:rowOff>104775</xdr:rowOff>
    </xdr:to>
    <xdr:cxnSp macro="">
      <xdr:nvCxnSpPr>
        <xdr:cNvPr id="2" name="Straight Connector 1">
          <a:extLst>
            <a:ext uri="{FF2B5EF4-FFF2-40B4-BE49-F238E27FC236}">
              <a16:creationId xmlns:a16="http://schemas.microsoft.com/office/drawing/2014/main" xmlns="" id="{00000000-0008-0000-0A00-000002000000}"/>
            </a:ext>
          </a:extLst>
        </xdr:cNvPr>
        <xdr:cNvCxnSpPr/>
      </xdr:nvCxnSpPr>
      <xdr:spPr>
        <a:xfrm>
          <a:off x="3571875" y="819150"/>
          <a:ext cx="16668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450850</xdr:colOff>
      <xdr:row>1</xdr:row>
      <xdr:rowOff>50800</xdr:rowOff>
    </xdr:from>
    <xdr:to>
      <xdr:col>3</xdr:col>
      <xdr:colOff>722630</xdr:colOff>
      <xdr:row>4</xdr:row>
      <xdr:rowOff>0</xdr:rowOff>
    </xdr:to>
    <xdr:pic>
      <xdr:nvPicPr>
        <xdr:cNvPr id="23" name="Picture 22">
          <a:extLst>
            <a:ext uri="{FF2B5EF4-FFF2-40B4-BE49-F238E27FC236}">
              <a16:creationId xmlns:a16="http://schemas.microsoft.com/office/drawing/2014/main" xmlns="" id="{00000000-0008-0000-0A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288925"/>
          <a:ext cx="1490980" cy="663575"/>
        </a:xfrm>
        <a:prstGeom prst="rect">
          <a:avLst/>
        </a:prstGeom>
      </xdr:spPr>
    </xdr:pic>
    <xdr:clientData/>
  </xdr:twoCellAnchor>
  <xdr:twoCellAnchor editAs="oneCell">
    <xdr:from>
      <xdr:col>1</xdr:col>
      <xdr:colOff>469900</xdr:colOff>
      <xdr:row>31</xdr:row>
      <xdr:rowOff>0</xdr:rowOff>
    </xdr:from>
    <xdr:to>
      <xdr:col>3</xdr:col>
      <xdr:colOff>741680</xdr:colOff>
      <xdr:row>33</xdr:row>
      <xdr:rowOff>200025</xdr:rowOff>
    </xdr:to>
    <xdr:pic>
      <xdr:nvPicPr>
        <xdr:cNvPr id="24" name="Picture 23">
          <a:extLst>
            <a:ext uri="{FF2B5EF4-FFF2-40B4-BE49-F238E27FC236}">
              <a16:creationId xmlns:a16="http://schemas.microsoft.com/office/drawing/2014/main" xmlns="" id="{00000000-0008-0000-0A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4200" y="9699625"/>
          <a:ext cx="1490980" cy="676275"/>
        </a:xfrm>
        <a:prstGeom prst="rect">
          <a:avLst/>
        </a:prstGeom>
      </xdr:spPr>
    </xdr:pic>
    <xdr:clientData/>
  </xdr:twoCellAnchor>
  <xdr:twoCellAnchor editAs="oneCell">
    <xdr:from>
      <xdr:col>1</xdr:col>
      <xdr:colOff>368300</xdr:colOff>
      <xdr:row>31</xdr:row>
      <xdr:rowOff>0</xdr:rowOff>
    </xdr:from>
    <xdr:to>
      <xdr:col>3</xdr:col>
      <xdr:colOff>640080</xdr:colOff>
      <xdr:row>34</xdr:row>
      <xdr:rowOff>6350</xdr:rowOff>
    </xdr:to>
    <xdr:pic>
      <xdr:nvPicPr>
        <xdr:cNvPr id="25" name="Picture 24">
          <a:extLst>
            <a:ext uri="{FF2B5EF4-FFF2-40B4-BE49-F238E27FC236}">
              <a16:creationId xmlns:a16="http://schemas.microsoft.com/office/drawing/2014/main" xmlns="" id="{00000000-0008-0000-0A00-00001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2600" y="19246850"/>
          <a:ext cx="1490980" cy="720725"/>
        </a:xfrm>
        <a:prstGeom prst="rect">
          <a:avLst/>
        </a:prstGeom>
      </xdr:spPr>
    </xdr:pic>
    <xdr:clientData/>
  </xdr:twoCellAnchor>
  <xdr:twoCellAnchor editAs="oneCell">
    <xdr:from>
      <xdr:col>1</xdr:col>
      <xdr:colOff>450850</xdr:colOff>
      <xdr:row>31</xdr:row>
      <xdr:rowOff>0</xdr:rowOff>
    </xdr:from>
    <xdr:to>
      <xdr:col>3</xdr:col>
      <xdr:colOff>722630</xdr:colOff>
      <xdr:row>33</xdr:row>
      <xdr:rowOff>165100</xdr:rowOff>
    </xdr:to>
    <xdr:pic>
      <xdr:nvPicPr>
        <xdr:cNvPr id="26" name="Picture 25">
          <a:extLst>
            <a:ext uri="{FF2B5EF4-FFF2-40B4-BE49-F238E27FC236}">
              <a16:creationId xmlns:a16="http://schemas.microsoft.com/office/drawing/2014/main" xmlns="" id="{00000000-0008-0000-0A00-00002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28825825"/>
          <a:ext cx="1490980" cy="641350"/>
        </a:xfrm>
        <a:prstGeom prst="rect">
          <a:avLst/>
        </a:prstGeom>
      </xdr:spPr>
    </xdr:pic>
    <xdr:clientData/>
  </xdr:twoCellAnchor>
  <xdr:twoCellAnchor editAs="oneCell">
    <xdr:from>
      <xdr:col>1</xdr:col>
      <xdr:colOff>463550</xdr:colOff>
      <xdr:row>31</xdr:row>
      <xdr:rowOff>0</xdr:rowOff>
    </xdr:from>
    <xdr:to>
      <xdr:col>3</xdr:col>
      <xdr:colOff>735330</xdr:colOff>
      <xdr:row>33</xdr:row>
      <xdr:rowOff>231775</xdr:rowOff>
    </xdr:to>
    <xdr:pic>
      <xdr:nvPicPr>
        <xdr:cNvPr id="27" name="Picture 26">
          <a:extLst>
            <a:ext uri="{FF2B5EF4-FFF2-40B4-BE49-F238E27FC236}">
              <a16:creationId xmlns:a16="http://schemas.microsoft.com/office/drawing/2014/main" xmlns="" id="{00000000-0008-0000-0A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7850" y="38227000"/>
          <a:ext cx="1490980" cy="708025"/>
        </a:xfrm>
        <a:prstGeom prst="rect">
          <a:avLst/>
        </a:prstGeom>
      </xdr:spPr>
    </xdr:pic>
    <xdr:clientData/>
  </xdr:twoCellAnchor>
  <xdr:twoCellAnchor editAs="oneCell">
    <xdr:from>
      <xdr:col>1</xdr:col>
      <xdr:colOff>457200</xdr:colOff>
      <xdr:row>31</xdr:row>
      <xdr:rowOff>0</xdr:rowOff>
    </xdr:from>
    <xdr:to>
      <xdr:col>3</xdr:col>
      <xdr:colOff>728980</xdr:colOff>
      <xdr:row>33</xdr:row>
      <xdr:rowOff>146050</xdr:rowOff>
    </xdr:to>
    <xdr:pic>
      <xdr:nvPicPr>
        <xdr:cNvPr id="28" name="Picture 27">
          <a:extLst>
            <a:ext uri="{FF2B5EF4-FFF2-40B4-BE49-F238E27FC236}">
              <a16:creationId xmlns:a16="http://schemas.microsoft.com/office/drawing/2014/main" xmlns="" id="{00000000-0008-0000-0A00-00002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0" y="47799625"/>
          <a:ext cx="1490980" cy="622300"/>
        </a:xfrm>
        <a:prstGeom prst="rect">
          <a:avLst/>
        </a:prstGeom>
      </xdr:spPr>
    </xdr:pic>
    <xdr:clientData/>
  </xdr:twoCellAnchor>
  <xdr:twoCellAnchor editAs="oneCell">
    <xdr:from>
      <xdr:col>1</xdr:col>
      <xdr:colOff>438150</xdr:colOff>
      <xdr:row>31</xdr:row>
      <xdr:rowOff>0</xdr:rowOff>
    </xdr:from>
    <xdr:to>
      <xdr:col>3</xdr:col>
      <xdr:colOff>709930</xdr:colOff>
      <xdr:row>33</xdr:row>
      <xdr:rowOff>174625</xdr:rowOff>
    </xdr:to>
    <xdr:pic>
      <xdr:nvPicPr>
        <xdr:cNvPr id="29" name="Picture 28">
          <a:extLst>
            <a:ext uri="{FF2B5EF4-FFF2-40B4-BE49-F238E27FC236}">
              <a16:creationId xmlns:a16="http://schemas.microsoft.com/office/drawing/2014/main" xmlns="" id="{00000000-0008-0000-0A00-00002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2450" y="57372250"/>
          <a:ext cx="1490980" cy="650875"/>
        </a:xfrm>
        <a:prstGeom prst="rect">
          <a:avLst/>
        </a:prstGeom>
      </xdr:spPr>
    </xdr:pic>
    <xdr:clientData/>
  </xdr:twoCellAnchor>
  <xdr:twoCellAnchor editAs="oneCell">
    <xdr:from>
      <xdr:col>1</xdr:col>
      <xdr:colOff>431800</xdr:colOff>
      <xdr:row>31</xdr:row>
      <xdr:rowOff>0</xdr:rowOff>
    </xdr:from>
    <xdr:to>
      <xdr:col>3</xdr:col>
      <xdr:colOff>703580</xdr:colOff>
      <xdr:row>33</xdr:row>
      <xdr:rowOff>171450</xdr:rowOff>
    </xdr:to>
    <xdr:pic>
      <xdr:nvPicPr>
        <xdr:cNvPr id="30" name="Picture 29">
          <a:extLst>
            <a:ext uri="{FF2B5EF4-FFF2-40B4-BE49-F238E27FC236}">
              <a16:creationId xmlns:a16="http://schemas.microsoft.com/office/drawing/2014/main" xmlns="" id="{00000000-0008-0000-0A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6100" y="66821050"/>
          <a:ext cx="1490980" cy="647700"/>
        </a:xfrm>
        <a:prstGeom prst="rect">
          <a:avLst/>
        </a:prstGeom>
      </xdr:spPr>
    </xdr:pic>
    <xdr:clientData/>
  </xdr:twoCellAnchor>
  <xdr:twoCellAnchor editAs="oneCell">
    <xdr:from>
      <xdr:col>1</xdr:col>
      <xdr:colOff>438150</xdr:colOff>
      <xdr:row>31</xdr:row>
      <xdr:rowOff>0</xdr:rowOff>
    </xdr:from>
    <xdr:to>
      <xdr:col>3</xdr:col>
      <xdr:colOff>709930</xdr:colOff>
      <xdr:row>33</xdr:row>
      <xdr:rowOff>225425</xdr:rowOff>
    </xdr:to>
    <xdr:pic>
      <xdr:nvPicPr>
        <xdr:cNvPr id="31" name="Picture 30">
          <a:extLst>
            <a:ext uri="{FF2B5EF4-FFF2-40B4-BE49-F238E27FC236}">
              <a16:creationId xmlns:a16="http://schemas.microsoft.com/office/drawing/2014/main" xmlns="" id="{00000000-0008-0000-0A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2450" y="76393675"/>
          <a:ext cx="1490980" cy="701675"/>
        </a:xfrm>
        <a:prstGeom prst="rect">
          <a:avLst/>
        </a:prstGeom>
      </xdr:spPr>
    </xdr:pic>
    <xdr:clientData/>
  </xdr:twoCellAnchor>
  <xdr:twoCellAnchor editAs="oneCell">
    <xdr:from>
      <xdr:col>1</xdr:col>
      <xdr:colOff>463550</xdr:colOff>
      <xdr:row>31</xdr:row>
      <xdr:rowOff>0</xdr:rowOff>
    </xdr:from>
    <xdr:to>
      <xdr:col>3</xdr:col>
      <xdr:colOff>735330</xdr:colOff>
      <xdr:row>33</xdr:row>
      <xdr:rowOff>196850</xdr:rowOff>
    </xdr:to>
    <xdr:pic>
      <xdr:nvPicPr>
        <xdr:cNvPr id="32" name="Picture 31">
          <a:extLst>
            <a:ext uri="{FF2B5EF4-FFF2-40B4-BE49-F238E27FC236}">
              <a16:creationId xmlns:a16="http://schemas.microsoft.com/office/drawing/2014/main" xmlns="" id="{00000000-0008-0000-0A00-00002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7850" y="86121875"/>
          <a:ext cx="1490980" cy="673100"/>
        </a:xfrm>
        <a:prstGeom prst="rect">
          <a:avLst/>
        </a:prstGeom>
      </xdr:spPr>
    </xdr:pic>
    <xdr:clientData/>
  </xdr:twoCellAnchor>
  <xdr:twoCellAnchor editAs="oneCell">
    <xdr:from>
      <xdr:col>1</xdr:col>
      <xdr:colOff>488950</xdr:colOff>
      <xdr:row>31</xdr:row>
      <xdr:rowOff>0</xdr:rowOff>
    </xdr:from>
    <xdr:to>
      <xdr:col>3</xdr:col>
      <xdr:colOff>760730</xdr:colOff>
      <xdr:row>33</xdr:row>
      <xdr:rowOff>190500</xdr:rowOff>
    </xdr:to>
    <xdr:pic>
      <xdr:nvPicPr>
        <xdr:cNvPr id="33" name="Picture 32">
          <a:extLst>
            <a:ext uri="{FF2B5EF4-FFF2-40B4-BE49-F238E27FC236}">
              <a16:creationId xmlns:a16="http://schemas.microsoft.com/office/drawing/2014/main" xmlns="" id="{00000000-0008-0000-0A00-00002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3250" y="95818325"/>
          <a:ext cx="1490980" cy="666750"/>
        </a:xfrm>
        <a:prstGeom prst="rect">
          <a:avLst/>
        </a:prstGeom>
      </xdr:spPr>
    </xdr:pic>
    <xdr:clientData/>
  </xdr:twoCellAnchor>
  <xdr:twoCellAnchor editAs="oneCell">
    <xdr:from>
      <xdr:col>1</xdr:col>
      <xdr:colOff>527050</xdr:colOff>
      <xdr:row>31</xdr:row>
      <xdr:rowOff>0</xdr:rowOff>
    </xdr:from>
    <xdr:to>
      <xdr:col>3</xdr:col>
      <xdr:colOff>798830</xdr:colOff>
      <xdr:row>33</xdr:row>
      <xdr:rowOff>142875</xdr:rowOff>
    </xdr:to>
    <xdr:pic>
      <xdr:nvPicPr>
        <xdr:cNvPr id="34" name="Picture 33">
          <a:extLst>
            <a:ext uri="{FF2B5EF4-FFF2-40B4-BE49-F238E27FC236}">
              <a16:creationId xmlns:a16="http://schemas.microsoft.com/office/drawing/2014/main" xmlns="" id="{00000000-0008-0000-0A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1350" y="104860725"/>
          <a:ext cx="1490980" cy="619125"/>
        </a:xfrm>
        <a:prstGeom prst="rect">
          <a:avLst/>
        </a:prstGeom>
      </xdr:spPr>
    </xdr:pic>
    <xdr:clientData/>
  </xdr:twoCellAnchor>
  <xdr:twoCellAnchor editAs="oneCell">
    <xdr:from>
      <xdr:col>1</xdr:col>
      <xdr:colOff>387350</xdr:colOff>
      <xdr:row>31</xdr:row>
      <xdr:rowOff>0</xdr:rowOff>
    </xdr:from>
    <xdr:to>
      <xdr:col>3</xdr:col>
      <xdr:colOff>659130</xdr:colOff>
      <xdr:row>33</xdr:row>
      <xdr:rowOff>196850</xdr:rowOff>
    </xdr:to>
    <xdr:pic>
      <xdr:nvPicPr>
        <xdr:cNvPr id="35" name="Picture 34">
          <a:extLst>
            <a:ext uri="{FF2B5EF4-FFF2-40B4-BE49-F238E27FC236}">
              <a16:creationId xmlns:a16="http://schemas.microsoft.com/office/drawing/2014/main" xmlns="" id="{00000000-0008-0000-0A00-00002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1650" y="104860725"/>
          <a:ext cx="1490980" cy="673100"/>
        </a:xfrm>
        <a:prstGeom prst="rect">
          <a:avLst/>
        </a:prstGeom>
      </xdr:spPr>
    </xdr:pic>
    <xdr:clientData/>
  </xdr:twoCellAnchor>
  <xdr:twoCellAnchor editAs="oneCell">
    <xdr:from>
      <xdr:col>1</xdr:col>
      <xdr:colOff>450850</xdr:colOff>
      <xdr:row>31</xdr:row>
      <xdr:rowOff>0</xdr:rowOff>
    </xdr:from>
    <xdr:to>
      <xdr:col>3</xdr:col>
      <xdr:colOff>722630</xdr:colOff>
      <xdr:row>33</xdr:row>
      <xdr:rowOff>190500</xdr:rowOff>
    </xdr:to>
    <xdr:pic>
      <xdr:nvPicPr>
        <xdr:cNvPr id="36" name="Picture 35">
          <a:extLst>
            <a:ext uri="{FF2B5EF4-FFF2-40B4-BE49-F238E27FC236}">
              <a16:creationId xmlns:a16="http://schemas.microsoft.com/office/drawing/2014/main" xmlns="" id="{00000000-0008-0000-0A00-00002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104860725"/>
          <a:ext cx="1490980" cy="666750"/>
        </a:xfrm>
        <a:prstGeom prst="rect">
          <a:avLst/>
        </a:prstGeom>
      </xdr:spPr>
    </xdr:pic>
    <xdr:clientData/>
  </xdr:twoCellAnchor>
  <xdr:oneCellAnchor>
    <xdr:from>
      <xdr:col>1</xdr:col>
      <xdr:colOff>450850</xdr:colOff>
      <xdr:row>31</xdr:row>
      <xdr:rowOff>0</xdr:rowOff>
    </xdr:from>
    <xdr:ext cx="1490980" cy="666750"/>
    <xdr:pic>
      <xdr:nvPicPr>
        <xdr:cNvPr id="37" name="Picture 36">
          <a:extLst>
            <a:ext uri="{FF2B5EF4-FFF2-40B4-BE49-F238E27FC236}">
              <a16:creationId xmlns:a16="http://schemas.microsoft.com/office/drawing/2014/main" xmlns="" id="{00000000-0008-0000-0A00-00002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104860725"/>
          <a:ext cx="1490980" cy="666750"/>
        </a:xfrm>
        <a:prstGeom prst="rect">
          <a:avLst/>
        </a:prstGeom>
      </xdr:spPr>
    </xdr:pic>
    <xdr:clientData/>
  </xdr:oneCellAnchor>
  <xdr:oneCellAnchor>
    <xdr:from>
      <xdr:col>1</xdr:col>
      <xdr:colOff>450850</xdr:colOff>
      <xdr:row>31</xdr:row>
      <xdr:rowOff>0</xdr:rowOff>
    </xdr:from>
    <xdr:ext cx="1490980" cy="666750"/>
    <xdr:pic>
      <xdr:nvPicPr>
        <xdr:cNvPr id="38" name="Picture 37">
          <a:extLst>
            <a:ext uri="{FF2B5EF4-FFF2-40B4-BE49-F238E27FC236}">
              <a16:creationId xmlns:a16="http://schemas.microsoft.com/office/drawing/2014/main" xmlns="" id="{00000000-0008-0000-0A00-00003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104860725"/>
          <a:ext cx="1490980" cy="666750"/>
        </a:xfrm>
        <a:prstGeom prst="rect">
          <a:avLst/>
        </a:prstGeom>
      </xdr:spPr>
    </xdr:pic>
    <xdr:clientData/>
  </xdr:oneCellAnchor>
  <xdr:oneCellAnchor>
    <xdr:from>
      <xdr:col>1</xdr:col>
      <xdr:colOff>450850</xdr:colOff>
      <xdr:row>31</xdr:row>
      <xdr:rowOff>0</xdr:rowOff>
    </xdr:from>
    <xdr:ext cx="1490980" cy="666750"/>
    <xdr:pic>
      <xdr:nvPicPr>
        <xdr:cNvPr id="39" name="Picture 38">
          <a:extLst>
            <a:ext uri="{FF2B5EF4-FFF2-40B4-BE49-F238E27FC236}">
              <a16:creationId xmlns:a16="http://schemas.microsoft.com/office/drawing/2014/main" xmlns=""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104860725"/>
          <a:ext cx="1490980" cy="666750"/>
        </a:xfrm>
        <a:prstGeom prst="rect">
          <a:avLst/>
        </a:prstGeom>
      </xdr:spPr>
    </xdr:pic>
    <xdr:clientData/>
  </xdr:oneCellAnchor>
  <xdr:oneCellAnchor>
    <xdr:from>
      <xdr:col>1</xdr:col>
      <xdr:colOff>450850</xdr:colOff>
      <xdr:row>31</xdr:row>
      <xdr:rowOff>0</xdr:rowOff>
    </xdr:from>
    <xdr:ext cx="1490980" cy="666750"/>
    <xdr:pic>
      <xdr:nvPicPr>
        <xdr:cNvPr id="40" name="Picture 39">
          <a:extLst>
            <a:ext uri="{FF2B5EF4-FFF2-40B4-BE49-F238E27FC236}">
              <a16:creationId xmlns:a16="http://schemas.microsoft.com/office/drawing/2014/main" xmlns="" id="{00000000-0008-0000-0A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104860725"/>
          <a:ext cx="1490980" cy="666750"/>
        </a:xfrm>
        <a:prstGeom prst="rect">
          <a:avLst/>
        </a:prstGeom>
      </xdr:spPr>
    </xdr:pic>
    <xdr:clientData/>
  </xdr:oneCellAnchor>
  <xdr:oneCellAnchor>
    <xdr:from>
      <xdr:col>1</xdr:col>
      <xdr:colOff>450850</xdr:colOff>
      <xdr:row>31</xdr:row>
      <xdr:rowOff>0</xdr:rowOff>
    </xdr:from>
    <xdr:ext cx="1490980" cy="666750"/>
    <xdr:pic>
      <xdr:nvPicPr>
        <xdr:cNvPr id="41" name="Picture 40">
          <a:extLst>
            <a:ext uri="{FF2B5EF4-FFF2-40B4-BE49-F238E27FC236}">
              <a16:creationId xmlns:a16="http://schemas.microsoft.com/office/drawing/2014/main" xmlns="" id="{00000000-0008-0000-0A00-00003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104860725"/>
          <a:ext cx="1490980" cy="666750"/>
        </a:xfrm>
        <a:prstGeom prst="rect">
          <a:avLst/>
        </a:prstGeom>
      </xdr:spPr>
    </xdr:pic>
    <xdr:clientData/>
  </xdr:oneCellAnchor>
  <xdr:oneCellAnchor>
    <xdr:from>
      <xdr:col>1</xdr:col>
      <xdr:colOff>450850</xdr:colOff>
      <xdr:row>31</xdr:row>
      <xdr:rowOff>0</xdr:rowOff>
    </xdr:from>
    <xdr:ext cx="1490980" cy="666750"/>
    <xdr:pic>
      <xdr:nvPicPr>
        <xdr:cNvPr id="42" name="Picture 41">
          <a:extLst>
            <a:ext uri="{FF2B5EF4-FFF2-40B4-BE49-F238E27FC236}">
              <a16:creationId xmlns:a16="http://schemas.microsoft.com/office/drawing/2014/main" xmlns="" id="{00000000-0008-0000-0A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104860725"/>
          <a:ext cx="1490980" cy="666750"/>
        </a:xfrm>
        <a:prstGeom prst="rect">
          <a:avLst/>
        </a:prstGeom>
      </xdr:spPr>
    </xdr:pic>
    <xdr:clientData/>
  </xdr:oneCellAnchor>
  <xdr:oneCellAnchor>
    <xdr:from>
      <xdr:col>1</xdr:col>
      <xdr:colOff>450850</xdr:colOff>
      <xdr:row>31</xdr:row>
      <xdr:rowOff>0</xdr:rowOff>
    </xdr:from>
    <xdr:ext cx="1490980" cy="666750"/>
    <xdr:pic>
      <xdr:nvPicPr>
        <xdr:cNvPr id="43" name="Picture 42">
          <a:extLst>
            <a:ext uri="{FF2B5EF4-FFF2-40B4-BE49-F238E27FC236}">
              <a16:creationId xmlns:a16="http://schemas.microsoft.com/office/drawing/2014/main" xmlns="" id="{00000000-0008-0000-0A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104860725"/>
          <a:ext cx="1490980" cy="666750"/>
        </a:xfrm>
        <a:prstGeom prst="rect">
          <a:avLst/>
        </a:prstGeom>
      </xdr:spPr>
    </xdr:pic>
    <xdr:clientData/>
  </xdr:oneCellAnchor>
  <xdr:oneCellAnchor>
    <xdr:from>
      <xdr:col>1</xdr:col>
      <xdr:colOff>450850</xdr:colOff>
      <xdr:row>31</xdr:row>
      <xdr:rowOff>0</xdr:rowOff>
    </xdr:from>
    <xdr:ext cx="1490980" cy="666750"/>
    <xdr:pic>
      <xdr:nvPicPr>
        <xdr:cNvPr id="44" name="Picture 43">
          <a:extLst>
            <a:ext uri="{FF2B5EF4-FFF2-40B4-BE49-F238E27FC236}">
              <a16:creationId xmlns:a16="http://schemas.microsoft.com/office/drawing/2014/main" xmlns="" id="{00000000-0008-0000-0A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104860725"/>
          <a:ext cx="1490980" cy="666750"/>
        </a:xfrm>
        <a:prstGeom prst="rect">
          <a:avLst/>
        </a:prstGeom>
      </xdr:spPr>
    </xdr:pic>
    <xdr:clientData/>
  </xdr:oneCellAnchor>
  <xdr:oneCellAnchor>
    <xdr:from>
      <xdr:col>1</xdr:col>
      <xdr:colOff>450850</xdr:colOff>
      <xdr:row>31</xdr:row>
      <xdr:rowOff>0</xdr:rowOff>
    </xdr:from>
    <xdr:ext cx="1490980" cy="666750"/>
    <xdr:pic>
      <xdr:nvPicPr>
        <xdr:cNvPr id="45" name="Picture 44">
          <a:extLst>
            <a:ext uri="{FF2B5EF4-FFF2-40B4-BE49-F238E27FC236}">
              <a16:creationId xmlns:a16="http://schemas.microsoft.com/office/drawing/2014/main" xmlns="" id="{00000000-0008-0000-0A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104860725"/>
          <a:ext cx="1490980" cy="666750"/>
        </a:xfrm>
        <a:prstGeom prst="rect">
          <a:avLst/>
        </a:prstGeom>
      </xdr:spPr>
    </xdr:pic>
    <xdr:clientData/>
  </xdr:oneCellAnchor>
  <xdr:oneCellAnchor>
    <xdr:from>
      <xdr:col>1</xdr:col>
      <xdr:colOff>450850</xdr:colOff>
      <xdr:row>31</xdr:row>
      <xdr:rowOff>0</xdr:rowOff>
    </xdr:from>
    <xdr:ext cx="1490980" cy="666750"/>
    <xdr:pic>
      <xdr:nvPicPr>
        <xdr:cNvPr id="46" name="Picture 45">
          <a:extLst>
            <a:ext uri="{FF2B5EF4-FFF2-40B4-BE49-F238E27FC236}">
              <a16:creationId xmlns:a16="http://schemas.microsoft.com/office/drawing/2014/main" xmlns="" id="{00000000-0008-0000-0A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104860725"/>
          <a:ext cx="1490980" cy="666750"/>
        </a:xfrm>
        <a:prstGeom prst="rect">
          <a:avLst/>
        </a:prstGeom>
      </xdr:spPr>
    </xdr:pic>
    <xdr:clientData/>
  </xdr:oneCellAnchor>
  <xdr:oneCellAnchor>
    <xdr:from>
      <xdr:col>1</xdr:col>
      <xdr:colOff>450850</xdr:colOff>
      <xdr:row>31</xdr:row>
      <xdr:rowOff>0</xdr:rowOff>
    </xdr:from>
    <xdr:ext cx="1490980" cy="666750"/>
    <xdr:pic>
      <xdr:nvPicPr>
        <xdr:cNvPr id="47" name="Picture 46">
          <a:extLst>
            <a:ext uri="{FF2B5EF4-FFF2-40B4-BE49-F238E27FC236}">
              <a16:creationId xmlns:a16="http://schemas.microsoft.com/office/drawing/2014/main" xmlns="" id="{00000000-0008-0000-0A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150" y="104860725"/>
          <a:ext cx="1490980" cy="66675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85725</xdr:rowOff>
    </xdr:from>
    <xdr:to>
      <xdr:col>2</xdr:col>
      <xdr:colOff>1085850</xdr:colOff>
      <xdr:row>1</xdr:row>
      <xdr:rowOff>476250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225"/>
          <a:ext cx="135255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iep%20Huong/MUA%20B&#193;N%20V&#7888;N%20CU&#7888;I%20NG&#192;Y/2021/T01.21/PHIEU%20MUA%20BAN%20TRAI%20PHIEU%20THANG%2001.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iep%20Huong/MUA%20B&#193;N%20V&#7888;N%20CU&#7888;I%20NG&#192;Y/2020/T10.20/PHIEU%20MUA%20BAN%20TRAI%20PHIEU%20NGAY%2002-10-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ổng"/>
      <sheetName val="N-B"/>
      <sheetName val="N-M"/>
      <sheetName val="GIÁ T1"/>
      <sheetName val="GD T1"/>
      <sheetName val="LS"/>
      <sheetName val="PRICE"/>
      <sheetName val="P-B"/>
      <sheetName val="P-M"/>
      <sheetName val="P-BT"/>
      <sheetName val="BDC"/>
      <sheetName val="CC1"/>
      <sheetName val="E5"/>
      <sheetName val="E4"/>
      <sheetName val="XTTB"/>
      <sheetName val="PM"/>
      <sheetName val="XTNT"/>
      <sheetName val="E3"/>
      <sheetName val="HL3"/>
      <sheetName val="E2"/>
      <sheetName val="HM E5"/>
      <sheetName val="HM E4"/>
      <sheetName val="HM TB"/>
      <sheetName val="HM PM"/>
      <sheetName val="HM NT"/>
      <sheetName val="HM E3"/>
      <sheetName val="HM E2"/>
      <sheetName val="HH"/>
      <sheetName val="LP NSV"/>
      <sheetName val="BCDS"/>
      <sheetName val="SHB"/>
      <sheetName val="TR001"/>
      <sheetName val="BC BKS"/>
      <sheetName val="TT VỐN "/>
      <sheetName val="BV BDC"/>
      <sheetName val="BV CC1"/>
      <sheetName val="BV NSV"/>
      <sheetName val="BV SL"/>
      <sheetName val="BV E5"/>
      <sheetName val="BV E4"/>
      <sheetName val="BV XTTB"/>
      <sheetName val="BV TONG"/>
      <sheetName val="BV PM"/>
      <sheetName val="BV XTNT"/>
      <sheetName val="BV E3"/>
      <sheetName val="BV E2"/>
      <sheetName val="P_SP"/>
    </sheetNames>
    <sheetDataSet>
      <sheetData sheetId="0">
        <row r="2">
          <cell r="H2" t="str">
            <v>E5</v>
          </cell>
          <cell r="I2" t="str">
            <v>E4</v>
          </cell>
          <cell r="J2" t="str">
            <v>XTN</v>
          </cell>
          <cell r="K2" t="str">
            <v>XTT</v>
          </cell>
          <cell r="L2" t="str">
            <v>PM_</v>
          </cell>
          <cell r="M2" t="str">
            <v>E3</v>
          </cell>
          <cell r="N2" t="str">
            <v>E2</v>
          </cell>
          <cell r="O2" t="str">
            <v>Cộng tác viên
RM thu nhập</v>
          </cell>
          <cell r="P2" t="str">
            <v>Mã ĐVKD</v>
          </cell>
          <cell r="Q2" t="str">
            <v>PGD</v>
          </cell>
          <cell r="R2" t="str">
            <v>Mã trái phiếu</v>
          </cell>
          <cell r="S2" t="str">
            <v>RM quản lý</v>
          </cell>
          <cell r="T2" t="str">
            <v>Quản lý</v>
          </cell>
          <cell r="U2" t="str">
            <v>Chức vụ RM QL</v>
          </cell>
          <cell r="V2" t="str">
            <v>RM LLB</v>
          </cell>
          <cell r="W2" t="str">
            <v>LLB
RM chỉ tiêu</v>
          </cell>
          <cell r="X2" t="str">
            <v>Chức vụ RM LLB</v>
          </cell>
          <cell r="Y2" t="str">
            <v>Số Hợp đồng</v>
          </cell>
          <cell r="Z2" t="str">
            <v>Tên</v>
          </cell>
          <cell r="AA2" t="str">
            <v>CMT</v>
          </cell>
          <cell r="AB2" t="str">
            <v>Ngày cấp</v>
          </cell>
          <cell r="AC2" t="str">
            <v>Nơi cấp</v>
          </cell>
          <cell r="AD2" t="str">
            <v>CIF KH</v>
          </cell>
          <cell r="AE2" t="str">
            <v>Địa chỉ</v>
          </cell>
          <cell r="AF2" t="str">
            <v>Điện thoại</v>
          </cell>
          <cell r="AG2" t="str">
            <v>email</v>
          </cell>
          <cell r="AH2" t="str">
            <v>TKNH số</v>
          </cell>
          <cell r="AI2" t="str">
            <v>Nơi mở</v>
          </cell>
          <cell r="AJ2" t="str">
            <v>Loại khách hàng</v>
          </cell>
          <cell r="AK2" t="str">
            <v>Mã sản phẩm</v>
          </cell>
          <cell r="AL2" t="str">
            <v>Ngày thực hiện</v>
          </cell>
          <cell r="AM2" t="str">
            <v>Số lượng TP BÁN hiện tại</v>
          </cell>
          <cell r="AO2" t="str">
            <v>Số lượng TP MUA</v>
          </cell>
          <cell r="AP2" t="str">
            <v>Giá BÁN</v>
          </cell>
          <cell r="AQ2" t="str">
            <v>Giá MUA LẠI</v>
          </cell>
          <cell r="AR2" t="str">
            <v>Giá trị HD BÁN</v>
          </cell>
          <cell r="AS2" t="str">
            <v>Giá trị HD MUA</v>
          </cell>
          <cell r="AT2" t="str">
            <v>Ngày KH mua</v>
          </cell>
        </row>
        <row r="3">
          <cell r="H3">
            <v>1</v>
          </cell>
          <cell r="I3">
            <v>0</v>
          </cell>
          <cell r="J3">
            <v>0</v>
          </cell>
          <cell r="K3">
            <v>0</v>
          </cell>
          <cell r="L3">
            <v>0</v>
          </cell>
          <cell r="M3">
            <v>0</v>
          </cell>
          <cell r="P3" t="str">
            <v>110215</v>
          </cell>
          <cell r="Q3" t="str">
            <v>PGD TAY SON/CN THANG LONG</v>
          </cell>
          <cell r="R3" t="str">
            <v>EAS</v>
          </cell>
          <cell r="S3" t="str">
            <v>07957</v>
          </cell>
          <cell r="T3" t="str">
            <v>Nguyễn Như Đạt</v>
          </cell>
          <cell r="U3" t="str">
            <v>Giám đốc PGD</v>
          </cell>
          <cell r="V3" t="str">
            <v>00173</v>
          </cell>
          <cell r="W3" t="str">
            <v>Lò Thị Hương Giang</v>
          </cell>
          <cell r="X3" t="str">
            <v>Kiểm soát viên</v>
          </cell>
          <cell r="Y3" t="str">
            <v>110215.07957.00173.75F5DD.EASUP5.E2Y.2020/HDTP-M-6F12A9/SHB.</v>
          </cell>
          <cell r="Z3" t="str">
            <v>Nguyễn Thị Hồng Hà</v>
          </cell>
          <cell r="AA3" t="str">
            <v>'011934548</v>
          </cell>
          <cell r="AB3">
            <v>39562</v>
          </cell>
          <cell r="AC3" t="str">
            <v>CA Hà Nội</v>
          </cell>
          <cell r="AD3" t="str">
            <v>'0103022040</v>
          </cell>
          <cell r="AE3" t="str">
            <v>232 Nghi Tàm, Phường Yên Phụ, Quận Tây Hồ, Hà Nội</v>
          </cell>
          <cell r="AF3" t="str">
            <v>'0913343139</v>
          </cell>
          <cell r="AH3">
            <v>1015189944</v>
          </cell>
          <cell r="AI3" t="str">
            <v>SHB Tây Sơn</v>
          </cell>
          <cell r="AJ3" t="str">
            <v>I</v>
          </cell>
          <cell r="AK3" t="str">
            <v>EASUP5.E2Y.2020</v>
          </cell>
          <cell r="AL3">
            <v>44218</v>
          </cell>
          <cell r="AO3">
            <v>481</v>
          </cell>
          <cell r="AQ3">
            <v>1028956</v>
          </cell>
          <cell r="AR3">
            <v>0</v>
          </cell>
          <cell r="AS3">
            <v>494927836</v>
          </cell>
        </row>
        <row r="4">
          <cell r="H4">
            <v>2</v>
          </cell>
          <cell r="I4">
            <v>0</v>
          </cell>
          <cell r="J4">
            <v>0</v>
          </cell>
          <cell r="K4">
            <v>0</v>
          </cell>
          <cell r="L4">
            <v>0</v>
          </cell>
          <cell r="M4">
            <v>0</v>
          </cell>
          <cell r="P4" t="str">
            <v>110215</v>
          </cell>
          <cell r="Q4" t="str">
            <v>PGD TAY SON/CN THANG LONG</v>
          </cell>
          <cell r="R4" t="str">
            <v>EAS</v>
          </cell>
          <cell r="S4" t="str">
            <v>07957</v>
          </cell>
          <cell r="T4" t="str">
            <v>Nguyễn Như Đạt</v>
          </cell>
          <cell r="U4" t="str">
            <v>Giám đốc PGD</v>
          </cell>
          <cell r="V4" t="str">
            <v>00173</v>
          </cell>
          <cell r="W4" t="str">
            <v>Lò Thị Hương Giang</v>
          </cell>
          <cell r="X4" t="str">
            <v>Kiểm soát viên</v>
          </cell>
          <cell r="Y4" t="str">
            <v>110215.07957.00173.915345.EASUP5.E3Y.2020/HDTP-M-50B8CB/SHB.</v>
          </cell>
          <cell r="Z4" t="str">
            <v>Nguyễn Thị Hồng Hà</v>
          </cell>
          <cell r="AA4" t="str">
            <v>'011934548</v>
          </cell>
          <cell r="AB4">
            <v>39562</v>
          </cell>
          <cell r="AC4" t="str">
            <v>CA Hà Nội</v>
          </cell>
          <cell r="AD4" t="str">
            <v>'0103022040</v>
          </cell>
          <cell r="AE4" t="str">
            <v>232 Nghi Tàm, Phường Yên Phụ, Quận Tây Hồ, Hà Nội</v>
          </cell>
          <cell r="AF4" t="str">
            <v>'0913343139</v>
          </cell>
          <cell r="AH4">
            <v>1015189944</v>
          </cell>
          <cell r="AI4" t="str">
            <v>SHB Tây Sơn</v>
          </cell>
          <cell r="AJ4" t="str">
            <v>I</v>
          </cell>
          <cell r="AK4" t="str">
            <v>EASUP5.E3Y.2020</v>
          </cell>
          <cell r="AL4">
            <v>44218</v>
          </cell>
          <cell r="AO4">
            <v>1230</v>
          </cell>
          <cell r="AQ4">
            <v>1046127</v>
          </cell>
          <cell r="AR4">
            <v>0</v>
          </cell>
          <cell r="AS4">
            <v>1286736210</v>
          </cell>
        </row>
        <row r="5">
          <cell r="H5">
            <v>3</v>
          </cell>
          <cell r="I5">
            <v>0</v>
          </cell>
          <cell r="J5">
            <v>0</v>
          </cell>
          <cell r="K5">
            <v>0</v>
          </cell>
          <cell r="L5">
            <v>0</v>
          </cell>
          <cell r="M5">
            <v>0</v>
          </cell>
          <cell r="P5" t="str">
            <v>130902</v>
          </cell>
          <cell r="Q5" t="str">
            <v>PGD BAU CAT/CN PHU NHUAN</v>
          </cell>
          <cell r="R5" t="str">
            <v>EAS</v>
          </cell>
          <cell r="S5" t="str">
            <v>01343</v>
          </cell>
          <cell r="T5" t="str">
            <v>Võ Thế Nhân</v>
          </cell>
          <cell r="U5" t="str">
            <v>Giám đốc PGD</v>
          </cell>
          <cell r="V5" t="str">
            <v>02455</v>
          </cell>
          <cell r="W5" t="str">
            <v>Nguyễn Thị Chí Bình</v>
          </cell>
          <cell r="X5" t="str">
            <v>Kiểm soát viên</v>
          </cell>
          <cell r="Y5" t="str">
            <v>130902.01343.02455.A46F18.EASUP5.E113A.2020/HDTP-M-618EF3/SHB.</v>
          </cell>
          <cell r="Z5" t="str">
            <v>Nguyễn Đức Phúc</v>
          </cell>
          <cell r="AA5" t="str">
            <v>'060066000083</v>
          </cell>
          <cell r="AB5">
            <v>43805</v>
          </cell>
          <cell r="AC5" t="str">
            <v>CTCCSQLHCVTTXH</v>
          </cell>
          <cell r="AD5" t="str">
            <v>'0110752950</v>
          </cell>
          <cell r="AE5" t="str">
            <v>4W Lạc Long Quân, P5, Q11</v>
          </cell>
          <cell r="AF5" t="str">
            <v>'0909397839</v>
          </cell>
          <cell r="AH5">
            <v>1011904055</v>
          </cell>
          <cell r="AI5" t="str">
            <v>SHB PGD BÀU CÁT</v>
          </cell>
          <cell r="AJ5" t="str">
            <v>I</v>
          </cell>
          <cell r="AK5" t="str">
            <v>EASUP5.E113A.2020</v>
          </cell>
          <cell r="AL5">
            <v>44218</v>
          </cell>
          <cell r="AO5">
            <v>400</v>
          </cell>
          <cell r="AQ5">
            <v>1266177</v>
          </cell>
          <cell r="AR5">
            <v>0</v>
          </cell>
          <cell r="AS5">
            <v>506470800</v>
          </cell>
        </row>
        <row r="6">
          <cell r="H6">
            <v>4</v>
          </cell>
          <cell r="I6">
            <v>0</v>
          </cell>
          <cell r="J6">
            <v>0</v>
          </cell>
          <cell r="K6">
            <v>0</v>
          </cell>
          <cell r="L6">
            <v>0</v>
          </cell>
          <cell r="M6">
            <v>0</v>
          </cell>
          <cell r="P6" t="str">
            <v>130902</v>
          </cell>
          <cell r="Q6" t="str">
            <v>PGD BAU CAT/CN PHU NHUAN</v>
          </cell>
          <cell r="R6" t="str">
            <v>EAS</v>
          </cell>
          <cell r="S6" t="str">
            <v>01343</v>
          </cell>
          <cell r="T6" t="str">
            <v>Võ Thế Nhân</v>
          </cell>
          <cell r="U6" t="str">
            <v>Giám đốc PGD</v>
          </cell>
          <cell r="V6" t="str">
            <v>02455</v>
          </cell>
          <cell r="W6" t="str">
            <v>Nguyễn Thị Chí Bình</v>
          </cell>
          <cell r="X6" t="str">
            <v>Kiểm soát viên</v>
          </cell>
          <cell r="Y6" t="str">
            <v>130902.01343.02455.7C1FB4.EASUP5.E113A.2020/HDTP-M-11A29B/SHB.</v>
          </cell>
          <cell r="Z6" t="str">
            <v>Nguyễn Đức Phúc</v>
          </cell>
          <cell r="AA6" t="str">
            <v>'060066000083</v>
          </cell>
          <cell r="AB6">
            <v>43805</v>
          </cell>
          <cell r="AC6" t="str">
            <v>CTCCSQLHCVTTXH</v>
          </cell>
          <cell r="AD6" t="str">
            <v>'0110752950</v>
          </cell>
          <cell r="AE6" t="str">
            <v>4W Lạc Long Quân, P5, Q11</v>
          </cell>
          <cell r="AF6" t="str">
            <v>'0909397839</v>
          </cell>
          <cell r="AH6">
            <v>1011904055</v>
          </cell>
          <cell r="AI6" t="str">
            <v>SHB PGD BÀU CÁT</v>
          </cell>
          <cell r="AJ6" t="str">
            <v>I</v>
          </cell>
          <cell r="AK6" t="str">
            <v>EASUP5.E113A.2020</v>
          </cell>
          <cell r="AL6">
            <v>44218</v>
          </cell>
          <cell r="AO6">
            <v>1700</v>
          </cell>
          <cell r="AQ6">
            <v>1257940</v>
          </cell>
          <cell r="AR6">
            <v>0</v>
          </cell>
          <cell r="AS6">
            <v>2138498000</v>
          </cell>
        </row>
        <row r="7">
          <cell r="H7">
            <v>5</v>
          </cell>
          <cell r="I7">
            <v>0</v>
          </cell>
          <cell r="J7">
            <v>0</v>
          </cell>
          <cell r="K7">
            <v>0</v>
          </cell>
          <cell r="L7">
            <v>0</v>
          </cell>
          <cell r="M7">
            <v>0</v>
          </cell>
          <cell r="P7" t="str">
            <v>130902</v>
          </cell>
          <cell r="Q7" t="str">
            <v>PGD BAU CAT/CN PHU NHUAN</v>
          </cell>
          <cell r="R7" t="str">
            <v>EAS</v>
          </cell>
          <cell r="S7" t="str">
            <v>01343</v>
          </cell>
          <cell r="T7" t="str">
            <v>Võ Thế Nhân</v>
          </cell>
          <cell r="U7" t="str">
            <v>Giám đốc PGD</v>
          </cell>
          <cell r="V7" t="str">
            <v>02455</v>
          </cell>
          <cell r="W7" t="str">
            <v>Nguyễn Thị Chí Bình</v>
          </cell>
          <cell r="X7" t="str">
            <v>Kiểm soát viên</v>
          </cell>
          <cell r="Y7" t="str">
            <v>130902.01343.02455.65D93B.EASUP5.E83A.2020/HDTP-M-D98651/SHB.</v>
          </cell>
          <cell r="Z7" t="str">
            <v>Nguyễn Đức Phúc</v>
          </cell>
          <cell r="AA7" t="str">
            <v>'060066000083</v>
          </cell>
          <cell r="AB7">
            <v>43805</v>
          </cell>
          <cell r="AC7" t="str">
            <v>CTCCSQLHCVTTXH</v>
          </cell>
          <cell r="AD7" t="str">
            <v>'0110752950</v>
          </cell>
          <cell r="AE7" t="str">
            <v>4W Lạc Long Quân, P5, Q11</v>
          </cell>
          <cell r="AF7" t="str">
            <v>'0909397839</v>
          </cell>
          <cell r="AH7">
            <v>1011904055</v>
          </cell>
          <cell r="AI7" t="str">
            <v>SHB PGD BÀU CÁT</v>
          </cell>
          <cell r="AJ7" t="str">
            <v>I</v>
          </cell>
          <cell r="AK7" t="str">
            <v>EASUP5.E83A.2020</v>
          </cell>
          <cell r="AL7">
            <v>44218</v>
          </cell>
          <cell r="AO7">
            <v>980</v>
          </cell>
          <cell r="AQ7">
            <v>1209541</v>
          </cell>
          <cell r="AR7">
            <v>0</v>
          </cell>
          <cell r="AS7">
            <v>1185350180</v>
          </cell>
        </row>
        <row r="8">
          <cell r="H8">
            <v>0</v>
          </cell>
          <cell r="I8">
            <v>1</v>
          </cell>
          <cell r="J8">
            <v>0</v>
          </cell>
          <cell r="K8">
            <v>0</v>
          </cell>
          <cell r="L8">
            <v>0</v>
          </cell>
          <cell r="M8">
            <v>0</v>
          </cell>
          <cell r="P8" t="str">
            <v>130902</v>
          </cell>
          <cell r="Q8" t="str">
            <v>PGD BAU CAT/CN PHU NHUAN</v>
          </cell>
          <cell r="R8" t="str">
            <v>XTD</v>
          </cell>
          <cell r="S8" t="str">
            <v>01343</v>
          </cell>
          <cell r="T8" t="str">
            <v>Võ Thế Nhân</v>
          </cell>
          <cell r="U8" t="str">
            <v>Giám đốc PGD</v>
          </cell>
          <cell r="V8" t="str">
            <v>02455</v>
          </cell>
          <cell r="W8" t="str">
            <v>Nguyễn Thị Chí Bình</v>
          </cell>
          <cell r="X8" t="str">
            <v>Kiểm soát viên</v>
          </cell>
          <cell r="Y8" t="str">
            <v>130902.01343.02455.2D9EA8.XTDL.2020.E86A/HDTP-M-2DBFD9/SHB.</v>
          </cell>
          <cell r="Z8" t="str">
            <v>Nguyễn Đức Phúc</v>
          </cell>
          <cell r="AA8" t="str">
            <v>'060066000083</v>
          </cell>
          <cell r="AB8">
            <v>43805</v>
          </cell>
          <cell r="AC8" t="str">
            <v>CTCCSQLHCVTTXH</v>
          </cell>
          <cell r="AD8" t="str">
            <v>'0110752950</v>
          </cell>
          <cell r="AE8" t="str">
            <v>4W Lạc Long Quân, P5, Q11</v>
          </cell>
          <cell r="AF8" t="str">
            <v>'0909397839</v>
          </cell>
          <cell r="AH8">
            <v>1011904055</v>
          </cell>
          <cell r="AI8" t="str">
            <v>SHB PGD BÀU CÁT</v>
          </cell>
          <cell r="AJ8" t="str">
            <v>I</v>
          </cell>
          <cell r="AK8" t="str">
            <v>XTDL.2020.E86A</v>
          </cell>
          <cell r="AL8">
            <v>44218</v>
          </cell>
          <cell r="AO8">
            <v>1295</v>
          </cell>
          <cell r="AQ8">
            <v>1165339</v>
          </cell>
          <cell r="AR8">
            <v>0</v>
          </cell>
          <cell r="AS8">
            <v>1509114005</v>
          </cell>
        </row>
        <row r="9">
          <cell r="H9">
            <v>6</v>
          </cell>
          <cell r="I9">
            <v>0</v>
          </cell>
          <cell r="J9">
            <v>0</v>
          </cell>
          <cell r="K9">
            <v>0</v>
          </cell>
          <cell r="L9">
            <v>0</v>
          </cell>
          <cell r="M9">
            <v>0</v>
          </cell>
          <cell r="P9" t="str">
            <v>110501</v>
          </cell>
          <cell r="Q9" t="str">
            <v>PGD PHO HIEN/CN HUNG YEN</v>
          </cell>
          <cell r="R9" t="str">
            <v>EAS</v>
          </cell>
          <cell r="S9" t="str">
            <v>00865</v>
          </cell>
          <cell r="T9" t="str">
            <v>Lê Tuấn Anh</v>
          </cell>
          <cell r="U9" t="str">
            <v>Phó Giám đốc phụ trách PGD</v>
          </cell>
          <cell r="V9" t="str">
            <v>02781</v>
          </cell>
          <cell r="W9" t="str">
            <v>Lê Thái Nguyệt Anh</v>
          </cell>
          <cell r="X9" t="str">
            <v>Giao dịch viên</v>
          </cell>
          <cell r="Y9" t="str">
            <v>110501.00865.02781.60843B.EASUP5.E76A.2020/HDTP-M-8CAFB7/SHB.</v>
          </cell>
          <cell r="Z9" t="str">
            <v>Nguyễn Thị Nhung</v>
          </cell>
          <cell r="AA9" t="str">
            <v>'035190002477</v>
          </cell>
          <cell r="AB9">
            <v>43248</v>
          </cell>
          <cell r="AC9" t="str">
            <v>CCS DKQL CT VA DLQGVE DC</v>
          </cell>
          <cell r="AD9" t="str">
            <v>'0102431629</v>
          </cell>
          <cell r="AE9" t="str">
            <v>Số 01 Nguyễn Quốc Ân, Thành phố Hưng Yên, Hưng Yên</v>
          </cell>
          <cell r="AF9" t="str">
            <v>'0966751666</v>
          </cell>
          <cell r="AH9">
            <v>1016685832</v>
          </cell>
          <cell r="AI9" t="str">
            <v>SHB PGD Phố Hiến</v>
          </cell>
          <cell r="AJ9" t="str">
            <v>I</v>
          </cell>
          <cell r="AK9" t="str">
            <v>EASUP5.E76A.2020</v>
          </cell>
          <cell r="AL9">
            <v>44218</v>
          </cell>
          <cell r="AO9">
            <v>263</v>
          </cell>
          <cell r="AQ9">
            <v>1138950</v>
          </cell>
          <cell r="AR9">
            <v>0</v>
          </cell>
          <cell r="AS9">
            <v>299543850</v>
          </cell>
        </row>
        <row r="10">
          <cell r="H10">
            <v>0</v>
          </cell>
          <cell r="I10">
            <v>0</v>
          </cell>
          <cell r="J10">
            <v>0</v>
          </cell>
          <cell r="K10">
            <v>0</v>
          </cell>
          <cell r="L10">
            <v>0</v>
          </cell>
          <cell r="M10">
            <v>0</v>
          </cell>
          <cell r="P10" t="str">
            <v>111900</v>
          </cell>
          <cell r="Q10" t="str">
            <v>TSCN KINH DO</v>
          </cell>
          <cell r="R10" t="str">
            <v>CC1</v>
          </cell>
          <cell r="S10" t="str">
            <v>04196</v>
          </cell>
          <cell r="T10" t="str">
            <v>Nguyễn Thị Thanh Huyền</v>
          </cell>
          <cell r="U10" t="str">
            <v>Phó Giám đốc Chi nhánh</v>
          </cell>
          <cell r="V10" t="str">
            <v>07106</v>
          </cell>
          <cell r="W10" t="str">
            <v>Trần Thị Dung</v>
          </cell>
          <cell r="X10" t="str">
            <v>Giao dịch viên cấp 1</v>
          </cell>
          <cell r="Y10" t="str">
            <v>111900.04196.07106.FD2D8A.CC1A1/HDTP-M-197341/SHB.</v>
          </cell>
          <cell r="Z10" t="str">
            <v>Đặng Anh Tuấn</v>
          </cell>
          <cell r="AA10" t="str">
            <v>'001076004300</v>
          </cell>
          <cell r="AB10">
            <v>42072</v>
          </cell>
          <cell r="AC10" t="str">
            <v>Cục CS ĐKQL CT&amp;ĐLQG về DC</v>
          </cell>
          <cell r="AD10" t="str">
            <v>'0105613790</v>
          </cell>
          <cell r="AE10" t="str">
            <v>P102-NC4 CP84 Nhân Chính, Thanh Xuân, Hà Nội</v>
          </cell>
          <cell r="AF10" t="str">
            <v>'0941693369</v>
          </cell>
          <cell r="AH10">
            <v>1015732980</v>
          </cell>
          <cell r="AI10" t="str">
            <v>SHB CN Hồ Chí Minh</v>
          </cell>
          <cell r="AJ10" t="str">
            <v>I</v>
          </cell>
          <cell r="AK10" t="str">
            <v>TP.CC1A1.2019.1</v>
          </cell>
          <cell r="AL10">
            <v>44218</v>
          </cell>
          <cell r="AO10">
            <v>6777</v>
          </cell>
          <cell r="AQ10">
            <v>103792</v>
          </cell>
          <cell r="AR10">
            <v>0</v>
          </cell>
          <cell r="AS10">
            <v>703398384</v>
          </cell>
        </row>
        <row r="11">
          <cell r="H11">
            <v>0</v>
          </cell>
          <cell r="I11">
            <v>2</v>
          </cell>
          <cell r="J11">
            <v>0</v>
          </cell>
          <cell r="K11">
            <v>0</v>
          </cell>
          <cell r="L11">
            <v>0</v>
          </cell>
          <cell r="M11">
            <v>0</v>
          </cell>
          <cell r="P11" t="str">
            <v>110503</v>
          </cell>
          <cell r="Q11" t="str">
            <v>PGD DAN TIEN/CN HUNG YEN</v>
          </cell>
          <cell r="R11" t="str">
            <v>NLS</v>
          </cell>
          <cell r="S11" t="str">
            <v>01196</v>
          </cell>
          <cell r="T11" t="str">
            <v>Nguyễn Thị Ngọc Thanh</v>
          </cell>
          <cell r="U11" t="str">
            <v>Phó Giám đốc Chi nhánh</v>
          </cell>
          <cell r="V11" t="str">
            <v>02787</v>
          </cell>
          <cell r="W11" t="str">
            <v>Phạm Thu Hằng</v>
          </cell>
          <cell r="X11" t="str">
            <v>Chuyên viên</v>
          </cell>
          <cell r="Y11" t="str">
            <v>110503.01196.02787.B20866.NLSL.2020.E43/HDTP-M-44DD3B/SHB.</v>
          </cell>
          <cell r="Z11" t="str">
            <v>Nguyễn Thị Huyên</v>
          </cell>
          <cell r="AA11" t="str">
            <v>'145853524</v>
          </cell>
          <cell r="AB11">
            <v>41465</v>
          </cell>
          <cell r="AC11" t="str">
            <v>CA Hưng Yên</v>
          </cell>
          <cell r="AD11" t="str">
            <v>'0106922024</v>
          </cell>
          <cell r="AE11" t="str">
            <v>Dân Tiến,Khoái Châu,Hưng Yên</v>
          </cell>
          <cell r="AF11" t="str">
            <v>'0386827011</v>
          </cell>
          <cell r="AH11">
            <v>1011602548</v>
          </cell>
          <cell r="AI11" t="str">
            <v>SHB PGD Dân Tiến</v>
          </cell>
          <cell r="AJ11" t="str">
            <v>I</v>
          </cell>
          <cell r="AK11" t="str">
            <v>NLSL.2020.E43</v>
          </cell>
          <cell r="AL11">
            <v>44218</v>
          </cell>
          <cell r="AO11">
            <v>1866</v>
          </cell>
          <cell r="AQ11">
            <v>1127769</v>
          </cell>
          <cell r="AR11">
            <v>0</v>
          </cell>
          <cell r="AS11">
            <v>2104416954</v>
          </cell>
        </row>
        <row r="12">
          <cell r="H12">
            <v>0</v>
          </cell>
          <cell r="I12">
            <v>0</v>
          </cell>
          <cell r="J12">
            <v>0</v>
          </cell>
          <cell r="K12">
            <v>0</v>
          </cell>
          <cell r="L12">
            <v>0</v>
          </cell>
          <cell r="M12">
            <v>1</v>
          </cell>
          <cell r="P12" t="str">
            <v>110200</v>
          </cell>
          <cell r="Q12" t="str">
            <v>TSCN HA NOI</v>
          </cell>
          <cell r="R12" t="str">
            <v>EAS</v>
          </cell>
          <cell r="S12" t="str">
            <v>07252</v>
          </cell>
          <cell r="T12" t="str">
            <v>Vũ Đức Dũng</v>
          </cell>
          <cell r="U12" t="str">
            <v>Phó Giám đốc Chi nhánh</v>
          </cell>
          <cell r="V12" t="str">
            <v>00945</v>
          </cell>
          <cell r="W12" t="str">
            <v>Nguyễn Phương Ly</v>
          </cell>
          <cell r="X12" t="str">
            <v>Phó Trưởng phòng</v>
          </cell>
          <cell r="Y12" t="str">
            <v>110200.07252.00945.4A54ED.EASUP3.E86C.2020/HDTP-B/SHB.</v>
          </cell>
          <cell r="Z12" t="str">
            <v>Trần Thị Trâm</v>
          </cell>
          <cell r="AA12" t="str">
            <v>'001150000475</v>
          </cell>
          <cell r="AB12">
            <v>41837</v>
          </cell>
          <cell r="AC12" t="str">
            <v>CCS DKQLCTVDVQGVDC</v>
          </cell>
          <cell r="AD12" t="str">
            <v>'0107771070</v>
          </cell>
          <cell r="AE12" t="str">
            <v>Số 78 - Hàng Gai - Hoàn Kiếm - Hà Nội</v>
          </cell>
          <cell r="AF12" t="str">
            <v>'0903207188</v>
          </cell>
          <cell r="AH12">
            <v>1009536846</v>
          </cell>
          <cell r="AI12" t="str">
            <v>SHB CN Hà Nội</v>
          </cell>
          <cell r="AJ12" t="str">
            <v>I</v>
          </cell>
          <cell r="AK12" t="str">
            <v>EASUP3.E86C.2020</v>
          </cell>
          <cell r="AL12">
            <v>44218</v>
          </cell>
          <cell r="AM12">
            <v>852</v>
          </cell>
          <cell r="AP12">
            <v>1173777</v>
          </cell>
          <cell r="AR12">
            <v>1000058004</v>
          </cell>
          <cell r="AS12">
            <v>0</v>
          </cell>
        </row>
        <row r="13">
          <cell r="H13">
            <v>0</v>
          </cell>
          <cell r="I13">
            <v>0</v>
          </cell>
          <cell r="J13">
            <v>0</v>
          </cell>
          <cell r="K13">
            <v>1</v>
          </cell>
          <cell r="L13">
            <v>0</v>
          </cell>
          <cell r="M13">
            <v>0</v>
          </cell>
          <cell r="P13" t="str">
            <v>110211</v>
          </cell>
          <cell r="Q13" t="str">
            <v>PGD NGUYEN VAN CU/CN HA NOI</v>
          </cell>
          <cell r="R13" t="str">
            <v>XTT</v>
          </cell>
          <cell r="S13" t="str">
            <v>01050</v>
          </cell>
          <cell r="T13" t="str">
            <v>Nguyễn Thị Lệ Huyền</v>
          </cell>
          <cell r="U13" t="str">
            <v>Phó Giám đốc PGD</v>
          </cell>
          <cell r="V13" t="str">
            <v>06972</v>
          </cell>
          <cell r="W13" t="str">
            <v>Hoàng Hà Phương</v>
          </cell>
          <cell r="X13" t="str">
            <v>Giao dịch viên</v>
          </cell>
          <cell r="Y13" t="str">
            <v>110211.01050.06972.52D257.XTTB.2020.56C/HDTP-B/SHB.</v>
          </cell>
          <cell r="Z13" t="str">
            <v>Phạm Văn Ân</v>
          </cell>
          <cell r="AA13" t="str">
            <v>'001061013693</v>
          </cell>
          <cell r="AB13">
            <v>43550</v>
          </cell>
          <cell r="AC13" t="str">
            <v>CCSDKQLCTVDLQGVDC</v>
          </cell>
          <cell r="AD13" t="str">
            <v>'0111060599</v>
          </cell>
          <cell r="AE13" t="str">
            <v>298 Tôn Đức Thắng - Hàng Bột - Đống Đa - Hà Nội</v>
          </cell>
          <cell r="AF13" t="str">
            <v>'0904155163</v>
          </cell>
          <cell r="AH13">
            <v>1011916166</v>
          </cell>
          <cell r="AI13" t="str">
            <v>SHB Hà Nội</v>
          </cell>
          <cell r="AJ13" t="str">
            <v>I</v>
          </cell>
          <cell r="AK13" t="str">
            <v>XTTB.2020.56C</v>
          </cell>
          <cell r="AL13">
            <v>44218</v>
          </cell>
          <cell r="AM13">
            <v>1160</v>
          </cell>
          <cell r="AP13">
            <v>1121194</v>
          </cell>
          <cell r="AR13">
            <v>1300585040</v>
          </cell>
          <cell r="AS13">
            <v>0</v>
          </cell>
        </row>
        <row r="14">
          <cell r="H14">
            <v>0</v>
          </cell>
          <cell r="I14">
            <v>0</v>
          </cell>
          <cell r="J14">
            <v>0</v>
          </cell>
          <cell r="K14">
            <v>0</v>
          </cell>
          <cell r="L14">
            <v>0</v>
          </cell>
          <cell r="M14">
            <v>2</v>
          </cell>
          <cell r="P14" t="str">
            <v>110223</v>
          </cell>
          <cell r="Q14" t="str">
            <v>PGD LAC TRUNG/CN HA NOI</v>
          </cell>
          <cell r="R14" t="str">
            <v>EAS</v>
          </cell>
          <cell r="S14" t="str">
            <v>07941</v>
          </cell>
          <cell r="T14" t="str">
            <v>Tống Việt Thắng</v>
          </cell>
          <cell r="U14" t="str">
            <v>Giám đốc PGD</v>
          </cell>
          <cell r="V14" t="str">
            <v>02126</v>
          </cell>
          <cell r="W14" t="str">
            <v>Đặng Thị Thanh Huyền</v>
          </cell>
          <cell r="X14" t="str">
            <v>Kiểm soát viên</v>
          </cell>
          <cell r="Y14" t="str">
            <v>110223.07941.02126.030B4A.EASUP3.E106A.2020/HDTP-M-CF67D1/SHB.</v>
          </cell>
          <cell r="Z14" t="str">
            <v>Vũ Văn Xương</v>
          </cell>
          <cell r="AA14" t="str">
            <v>'001059015351</v>
          </cell>
          <cell r="AB14">
            <v>43756</v>
          </cell>
          <cell r="AC14" t="str">
            <v>CCS QLHCVTTXH</v>
          </cell>
          <cell r="AD14" t="str">
            <v>'0115266137</v>
          </cell>
          <cell r="AE14" t="str">
            <v>Số 39 Tràng Tiền, Hoàn Kiếm, Hà Nội</v>
          </cell>
          <cell r="AF14" t="str">
            <v>'0852828468</v>
          </cell>
          <cell r="AH14">
            <v>1016805308</v>
          </cell>
          <cell r="AI14" t="str">
            <v>SHB PGD Lạc Trung</v>
          </cell>
          <cell r="AJ14" t="str">
            <v>I</v>
          </cell>
          <cell r="AK14" t="str">
            <v>EASUP3.E106A.2020</v>
          </cell>
          <cell r="AL14">
            <v>44218</v>
          </cell>
          <cell r="AO14">
            <v>861</v>
          </cell>
          <cell r="AQ14">
            <v>1168936</v>
          </cell>
          <cell r="AR14">
            <v>0</v>
          </cell>
          <cell r="AS14">
            <v>1006453896</v>
          </cell>
        </row>
        <row r="15">
          <cell r="H15">
            <v>7</v>
          </cell>
          <cell r="I15">
            <v>0</v>
          </cell>
          <cell r="J15">
            <v>0</v>
          </cell>
          <cell r="K15">
            <v>0</v>
          </cell>
          <cell r="L15">
            <v>0</v>
          </cell>
          <cell r="M15">
            <v>0</v>
          </cell>
          <cell r="P15" t="str">
            <v>131400</v>
          </cell>
          <cell r="Q15" t="str">
            <v>TSCN TIEN GIANG</v>
          </cell>
          <cell r="R15" t="str">
            <v>EAS</v>
          </cell>
          <cell r="S15" t="str">
            <v>07762</v>
          </cell>
          <cell r="T15" t="str">
            <v>Nguyễn Văn Biên</v>
          </cell>
          <cell r="U15" t="str">
            <v>Phó Trưởng phòng phụ trách</v>
          </cell>
          <cell r="V15" t="str">
            <v>S10394</v>
          </cell>
          <cell r="W15" t="str">
            <v>Lê Thị Ái Ngân</v>
          </cell>
          <cell r="X15" t="str">
            <v>Giao dịch viên</v>
          </cell>
          <cell r="Y15" t="str">
            <v>131400.07762.S10394.C4FDA7.EASUP5.E56.2020/HDTP-M-1B15C7/SHB.</v>
          </cell>
          <cell r="Z15" t="str">
            <v>Tôn Nữ Kim Ngân</v>
          </cell>
          <cell r="AA15" t="str">
            <v>'311839501</v>
          </cell>
          <cell r="AB15">
            <v>43717</v>
          </cell>
          <cell r="AC15" t="str">
            <v>Công an Tiền Giang</v>
          </cell>
          <cell r="AD15" t="str">
            <v>'0114870566</v>
          </cell>
          <cell r="AE15" t="str">
            <v>10/23 Nguyễn Trãi, Phường 7, TP Mỹ Tho, tỉnh Tiền Giang</v>
          </cell>
          <cell r="AF15" t="str">
            <v>'0919-585-775</v>
          </cell>
          <cell r="AH15">
            <v>1016225865</v>
          </cell>
          <cell r="AI15" t="str">
            <v>SHB Tiền Giang</v>
          </cell>
          <cell r="AJ15" t="str">
            <v>I</v>
          </cell>
          <cell r="AK15" t="str">
            <v>EASUP5.E56.2020</v>
          </cell>
          <cell r="AL15">
            <v>44218</v>
          </cell>
          <cell r="AO15">
            <v>1000</v>
          </cell>
          <cell r="AQ15">
            <v>1095378</v>
          </cell>
          <cell r="AR15">
            <v>0</v>
          </cell>
          <cell r="AS15">
            <v>1095378000</v>
          </cell>
        </row>
        <row r="16">
          <cell r="H16">
            <v>0</v>
          </cell>
          <cell r="I16">
            <v>0</v>
          </cell>
          <cell r="J16">
            <v>0</v>
          </cell>
          <cell r="K16">
            <v>0</v>
          </cell>
          <cell r="L16">
            <v>0</v>
          </cell>
          <cell r="M16">
            <v>3</v>
          </cell>
          <cell r="P16" t="str">
            <v>111505</v>
          </cell>
          <cell r="Q16" t="str">
            <v>PGD LE THANH NGHI/CN HANTHUYEN</v>
          </cell>
          <cell r="R16" t="str">
            <v>EAS</v>
          </cell>
          <cell r="S16" t="str">
            <v>S10550</v>
          </cell>
          <cell r="T16" t="str">
            <v>Lê Đức Tùng</v>
          </cell>
          <cell r="U16" t="str">
            <v>Giám đốc PGD</v>
          </cell>
          <cell r="V16" t="str">
            <v>00238</v>
          </cell>
          <cell r="W16" t="str">
            <v>Lê Thị Kiều Dung</v>
          </cell>
          <cell r="X16" t="str">
            <v>Kiểm soát viên</v>
          </cell>
          <cell r="Y16" t="str">
            <v>111505.S10550.00238.C41F4F.EASUP3.E116C.2020/HDTP-B/SHB.</v>
          </cell>
          <cell r="Z16" t="str">
            <v>Nguyễn Thị Lan Phương</v>
          </cell>
          <cell r="AA16" t="str">
            <v>'011758401</v>
          </cell>
          <cell r="AB16">
            <v>40157</v>
          </cell>
          <cell r="AC16" t="str">
            <v>HÀ NỘI</v>
          </cell>
          <cell r="AD16" t="str">
            <v>'0107747279</v>
          </cell>
          <cell r="AE16" t="str">
            <v>VĂN ĐIỂN, TỨ HIỆP, THANH TRÌ , HÀ NỘI</v>
          </cell>
          <cell r="AF16" t="str">
            <v>'0943817193</v>
          </cell>
          <cell r="AH16">
            <v>1016725349</v>
          </cell>
          <cell r="AI16" t="str">
            <v>SHB PGD LÊ THANH NGHỊ/CN HÀN THUYÊN</v>
          </cell>
          <cell r="AJ16" t="str">
            <v>I</v>
          </cell>
          <cell r="AK16" t="str">
            <v>EASUP3.E116C.2020</v>
          </cell>
          <cell r="AL16">
            <v>44218</v>
          </cell>
          <cell r="AM16">
            <v>824</v>
          </cell>
          <cell r="AP16">
            <v>1212860</v>
          </cell>
          <cell r="AR16">
            <v>999396640</v>
          </cell>
          <cell r="AS16">
            <v>0</v>
          </cell>
        </row>
        <row r="17">
          <cell r="H17">
            <v>8</v>
          </cell>
          <cell r="I17">
            <v>0</v>
          </cell>
          <cell r="J17">
            <v>0</v>
          </cell>
          <cell r="K17">
            <v>0</v>
          </cell>
          <cell r="L17">
            <v>0</v>
          </cell>
          <cell r="M17">
            <v>0</v>
          </cell>
          <cell r="P17" t="str">
            <v>111204</v>
          </cell>
          <cell r="Q17" t="str">
            <v>PGD VIET HUNG/CN HOAN KIEM</v>
          </cell>
          <cell r="R17" t="str">
            <v>EAS</v>
          </cell>
          <cell r="S17" t="str">
            <v>04215</v>
          </cell>
          <cell r="T17" t="str">
            <v>Lê Xuân Lam</v>
          </cell>
          <cell r="U17" t="str">
            <v>Giám đốc PGD</v>
          </cell>
          <cell r="V17" t="str">
            <v>01286</v>
          </cell>
          <cell r="W17" t="str">
            <v>Lê Thị Vinh</v>
          </cell>
          <cell r="X17" t="str">
            <v>Kiểm soát viên</v>
          </cell>
          <cell r="Y17" t="str">
            <v>111204.04215.01286.E0BEBD.EASUP5.E96C.2020/HDTP-B/SHB.</v>
          </cell>
          <cell r="Z17" t="str">
            <v>Nguyễn Thúy Hoa</v>
          </cell>
          <cell r="AA17" t="str">
            <v>'025173000160</v>
          </cell>
          <cell r="AB17">
            <v>42528</v>
          </cell>
          <cell r="AC17" t="str">
            <v>CCSĐKQLCT&amp;DLQGVDC</v>
          </cell>
          <cell r="AD17" t="str">
            <v>'0109043298</v>
          </cell>
          <cell r="AE17" t="str">
            <v>TT Đơn vị T612 Dương Xá, Gia Lâm, Hà Nội</v>
          </cell>
          <cell r="AF17" t="str">
            <v>'0384821973</v>
          </cell>
          <cell r="AH17">
            <v>1013690008</v>
          </cell>
          <cell r="AI17" t="str">
            <v>CN Hoàn Kiếm/PGD Việt Hưng</v>
          </cell>
          <cell r="AJ17" t="str">
            <v>I</v>
          </cell>
          <cell r="AK17" t="str">
            <v>EASUP5.E96C.2020</v>
          </cell>
          <cell r="AL17">
            <v>44218</v>
          </cell>
          <cell r="AM17">
            <v>2700</v>
          </cell>
          <cell r="AP17">
            <v>1219833</v>
          </cell>
          <cell r="AR17">
            <v>3293549100</v>
          </cell>
          <cell r="AS17">
            <v>0</v>
          </cell>
        </row>
        <row r="18">
          <cell r="H18">
            <v>0</v>
          </cell>
          <cell r="I18">
            <v>0</v>
          </cell>
          <cell r="J18">
            <v>0</v>
          </cell>
          <cell r="K18">
            <v>2</v>
          </cell>
          <cell r="L18">
            <v>0</v>
          </cell>
          <cell r="M18">
            <v>0</v>
          </cell>
          <cell r="P18" t="str">
            <v>130700</v>
          </cell>
          <cell r="Q18" t="str">
            <v>TSCN AN GIANG</v>
          </cell>
          <cell r="R18" t="str">
            <v>XTT</v>
          </cell>
          <cell r="S18" t="str">
            <v>01936</v>
          </cell>
          <cell r="T18" t="str">
            <v>Phan Văn Tạo</v>
          </cell>
          <cell r="U18" t="str">
            <v>Phó Giám đốc Chi nhánh</v>
          </cell>
          <cell r="V18" t="str">
            <v>01711</v>
          </cell>
          <cell r="W18" t="str">
            <v>Lý Thụy Kim Tuyến</v>
          </cell>
          <cell r="X18" t="str">
            <v>Giao dịch viên</v>
          </cell>
          <cell r="Y18" t="str">
            <v>130700.01936.01711.5D26A4.XTTB.2020.106C/HDTP-B/SHB.</v>
          </cell>
          <cell r="Z18" t="str">
            <v>Dư Chí Tòng</v>
          </cell>
          <cell r="AA18" t="str">
            <v>'350689970</v>
          </cell>
          <cell r="AB18">
            <v>43971</v>
          </cell>
          <cell r="AC18" t="str">
            <v>CA An Giang</v>
          </cell>
          <cell r="AD18" t="str">
            <v>'0112347923</v>
          </cell>
          <cell r="AE18" t="str">
            <v>Khóm 2, thị trấnTri Tôn, huyện Tri Tôn, Tỉnh An Giang</v>
          </cell>
          <cell r="AF18" t="str">
            <v>'0373426001</v>
          </cell>
          <cell r="AH18">
            <v>1015932609</v>
          </cell>
          <cell r="AI18" t="str">
            <v>SHB AN GIANG</v>
          </cell>
          <cell r="AJ18" t="str">
            <v>I</v>
          </cell>
          <cell r="AK18" t="str">
            <v>XTTB.2020.106C</v>
          </cell>
          <cell r="AL18">
            <v>44218</v>
          </cell>
          <cell r="AM18">
            <v>1586</v>
          </cell>
          <cell r="AP18">
            <v>1198851</v>
          </cell>
          <cell r="AR18">
            <v>1901377686</v>
          </cell>
          <cell r="AS18">
            <v>0</v>
          </cell>
        </row>
        <row r="19">
          <cell r="H19">
            <v>0</v>
          </cell>
          <cell r="I19">
            <v>3</v>
          </cell>
          <cell r="J19">
            <v>0</v>
          </cell>
          <cell r="K19">
            <v>0</v>
          </cell>
          <cell r="L19">
            <v>0</v>
          </cell>
          <cell r="M19">
            <v>0</v>
          </cell>
          <cell r="P19" t="str">
            <v>110220</v>
          </cell>
          <cell r="Q19" t="str">
            <v>PGD NGUYEN HUE/CN THANG LONG</v>
          </cell>
          <cell r="R19" t="str">
            <v>NLS</v>
          </cell>
          <cell r="S19" t="str">
            <v>08735</v>
          </cell>
          <cell r="T19" t="str">
            <v>Trịnh Đình Cường</v>
          </cell>
          <cell r="U19" t="str">
            <v>Giám đốc PGD</v>
          </cell>
          <cell r="V19" t="str">
            <v>07885</v>
          </cell>
          <cell r="W19" t="str">
            <v>Phạm Việt Nga</v>
          </cell>
          <cell r="X19" t="str">
            <v>Giao dịch viên</v>
          </cell>
          <cell r="Y19" t="str">
            <v>110220.08735.07885.920F38.NLSL.2020.E5Y/HDTP-M-C313A9/SHB.</v>
          </cell>
          <cell r="Z19" t="str">
            <v>Trần Thị Ngọc Dung</v>
          </cell>
          <cell r="AA19" t="str">
            <v>'010566562</v>
          </cell>
          <cell r="AB19">
            <v>40632</v>
          </cell>
          <cell r="AC19" t="str">
            <v>Hà Nội</v>
          </cell>
          <cell r="AD19" t="str">
            <v>'0100655119</v>
          </cell>
          <cell r="AE19" t="str">
            <v>P37 A4 TT Khương Thượng, Đống Đa, Hà Nội</v>
          </cell>
          <cell r="AF19" t="str">
            <v>'0983367105</v>
          </cell>
          <cell r="AH19">
            <v>1001417183</v>
          </cell>
          <cell r="AI19" t="str">
            <v>SHB Trung Tâm Kinh Doanh</v>
          </cell>
          <cell r="AJ19" t="str">
            <v>I</v>
          </cell>
          <cell r="AK19" t="str">
            <v>NLSL.2020.E5Y</v>
          </cell>
          <cell r="AL19">
            <v>44218</v>
          </cell>
          <cell r="AO19">
            <v>596</v>
          </cell>
          <cell r="AQ19">
            <v>1087821</v>
          </cell>
          <cell r="AR19">
            <v>0</v>
          </cell>
          <cell r="AS19">
            <v>648341316</v>
          </cell>
        </row>
        <row r="20">
          <cell r="H20">
            <v>0</v>
          </cell>
          <cell r="I20">
            <v>4</v>
          </cell>
          <cell r="J20">
            <v>0</v>
          </cell>
          <cell r="K20">
            <v>0</v>
          </cell>
          <cell r="L20">
            <v>0</v>
          </cell>
          <cell r="M20">
            <v>0</v>
          </cell>
          <cell r="P20" t="str">
            <v>130407</v>
          </cell>
          <cell r="Q20" t="str">
            <v>PGD BIEN HOA/CN DONG NAI</v>
          </cell>
          <cell r="R20" t="str">
            <v>XTD</v>
          </cell>
          <cell r="S20" t="str">
            <v>02742</v>
          </cell>
          <cell r="T20" t="str">
            <v>Trần Thanh Hùng</v>
          </cell>
          <cell r="U20" t="str">
            <v>Giám đốc PGD</v>
          </cell>
          <cell r="V20" t="str">
            <v>07726</v>
          </cell>
          <cell r="W20" t="str">
            <v>Hồ Đắc Quý</v>
          </cell>
          <cell r="X20" t="str">
            <v>Chuyên viên Cấp 1</v>
          </cell>
          <cell r="Y20" t="str">
            <v>130407.02742.07726.FF1498.XTDL.2020.E93/HDTP-M-B54ADF/SHB.</v>
          </cell>
          <cell r="Z20" t="str">
            <v>Nguyễn Thị Sinh</v>
          </cell>
          <cell r="AA20" t="str">
            <v>'272855287</v>
          </cell>
          <cell r="AB20">
            <v>42590</v>
          </cell>
          <cell r="AC20" t="str">
            <v>ĐỒNG NAI</v>
          </cell>
          <cell r="AD20" t="str">
            <v>'0112897017</v>
          </cell>
          <cell r="AE20" t="str">
            <v>41A/13 KP5 P TRẢNG DÀI BIÊN HÒA ĐỒNG NAI</v>
          </cell>
          <cell r="AF20" t="str">
            <v>'0972716261</v>
          </cell>
          <cell r="AH20">
            <v>1013885839</v>
          </cell>
          <cell r="AI20" t="str">
            <v>SHB PGD BIÊN HÒA</v>
          </cell>
          <cell r="AJ20" t="str">
            <v>I</v>
          </cell>
          <cell r="AK20" t="str">
            <v>XTDL.2020.E93</v>
          </cell>
          <cell r="AL20">
            <v>44218</v>
          </cell>
          <cell r="AO20">
            <v>573</v>
          </cell>
          <cell r="AQ20">
            <v>1223084</v>
          </cell>
          <cell r="AR20">
            <v>0</v>
          </cell>
          <cell r="AS20">
            <v>700827132</v>
          </cell>
        </row>
        <row r="21">
          <cell r="H21">
            <v>0</v>
          </cell>
          <cell r="I21">
            <v>0</v>
          </cell>
          <cell r="J21">
            <v>1</v>
          </cell>
          <cell r="K21">
            <v>0</v>
          </cell>
          <cell r="L21">
            <v>0</v>
          </cell>
          <cell r="M21">
            <v>0</v>
          </cell>
          <cell r="P21" t="str">
            <v>110401</v>
          </cell>
          <cell r="Q21" t="str">
            <v>PGD KIEN AN/CN HAI PHONG</v>
          </cell>
          <cell r="R21" t="str">
            <v>XTN</v>
          </cell>
          <cell r="S21" t="str">
            <v>00989</v>
          </cell>
          <cell r="T21" t="str">
            <v>Lê Gia Khánh</v>
          </cell>
          <cell r="U21" t="str">
            <v>Phó Giám đốc phụ trách PGD</v>
          </cell>
          <cell r="V21" t="str">
            <v>01846</v>
          </cell>
          <cell r="W21" t="str">
            <v>Nguyễn Thị Tươi</v>
          </cell>
          <cell r="X21" t="str">
            <v>Giao dịch viên cấp 1</v>
          </cell>
          <cell r="Y21" t="str">
            <v>110401.00989.01846.BE3509.XTNT.2020.96C/HDTP-B/SHB.</v>
          </cell>
          <cell r="Z21" t="str">
            <v>Nguyễn Thị Hà</v>
          </cell>
          <cell r="AA21" t="str">
            <v>'030807592</v>
          </cell>
          <cell r="AB21">
            <v>40436</v>
          </cell>
          <cell r="AC21" t="str">
            <v>CA Hải Phòng</v>
          </cell>
          <cell r="AD21" t="str">
            <v>'0107614807</v>
          </cell>
          <cell r="AE21" t="str">
            <v>Số 247 Trần Thành Ngọ, Kiến An, Hải Phòng</v>
          </cell>
          <cell r="AF21" t="str">
            <v>'0934-427-278</v>
          </cell>
          <cell r="AH21">
            <v>1018043922</v>
          </cell>
          <cell r="AI21" t="str">
            <v>SHB PGD Kiến An, Hải Phòng</v>
          </cell>
          <cell r="AJ21" t="str">
            <v>I</v>
          </cell>
          <cell r="AK21" t="str">
            <v>XTNT.2020.96C</v>
          </cell>
          <cell r="AL21">
            <v>44218</v>
          </cell>
          <cell r="AM21">
            <v>845</v>
          </cell>
          <cell r="AP21">
            <v>1186093</v>
          </cell>
          <cell r="AR21">
            <v>1002248585</v>
          </cell>
          <cell r="AS21">
            <v>0</v>
          </cell>
        </row>
        <row r="22">
          <cell r="H22">
            <v>9</v>
          </cell>
          <cell r="I22">
            <v>0</v>
          </cell>
          <cell r="J22">
            <v>0</v>
          </cell>
          <cell r="K22">
            <v>0</v>
          </cell>
          <cell r="L22">
            <v>0</v>
          </cell>
          <cell r="M22">
            <v>0</v>
          </cell>
          <cell r="P22" t="str">
            <v>110200</v>
          </cell>
          <cell r="Q22" t="str">
            <v>TSCN HA NOI</v>
          </cell>
          <cell r="R22" t="str">
            <v>EAS</v>
          </cell>
          <cell r="S22" t="str">
            <v>07252</v>
          </cell>
          <cell r="T22" t="str">
            <v>Vũ Đức Dũng</v>
          </cell>
          <cell r="U22" t="str">
            <v>Phó Giám đốc Chi nhánh</v>
          </cell>
          <cell r="V22" t="str">
            <v>00945</v>
          </cell>
          <cell r="W22" t="str">
            <v>Nguyễn Phương Ly</v>
          </cell>
          <cell r="X22" t="str">
            <v>Phó Trưởng phòng</v>
          </cell>
          <cell r="Y22" t="str">
            <v>110200.07252.00945.600975.EASUP5.E116C.2020/HDTP-B/SHB.</v>
          </cell>
          <cell r="Z22" t="str">
            <v>Trần Nguyên Hải</v>
          </cell>
          <cell r="AA22" t="str">
            <v>'001175015897</v>
          </cell>
          <cell r="AB22">
            <v>43067</v>
          </cell>
          <cell r="AC22" t="str">
            <v>CCS ĐKQLCTVDLQGVDC</v>
          </cell>
          <cell r="AD22" t="str">
            <v>'0100968741</v>
          </cell>
          <cell r="AE22" t="str">
            <v>51 Ngô Quyền - Hoàn Kiếm - Hà Nội</v>
          </cell>
          <cell r="AF22" t="str">
            <v>'0913091588</v>
          </cell>
          <cell r="AH22">
            <v>1003614337</v>
          </cell>
          <cell r="AI22" t="str">
            <v>SHB CN Hà Nội</v>
          </cell>
          <cell r="AJ22" t="str">
            <v>I</v>
          </cell>
          <cell r="AK22" t="str">
            <v>EASUP5.E116C.2020</v>
          </cell>
          <cell r="AL22">
            <v>44218</v>
          </cell>
          <cell r="AM22">
            <v>1925</v>
          </cell>
          <cell r="AP22">
            <v>1249617</v>
          </cell>
          <cell r="AR22">
            <v>2405512725</v>
          </cell>
          <cell r="AS22">
            <v>0</v>
          </cell>
        </row>
        <row r="23">
          <cell r="H23">
            <v>0</v>
          </cell>
          <cell r="I23">
            <v>0</v>
          </cell>
          <cell r="J23">
            <v>0</v>
          </cell>
          <cell r="K23">
            <v>3</v>
          </cell>
          <cell r="L23">
            <v>0</v>
          </cell>
          <cell r="M23">
            <v>0</v>
          </cell>
          <cell r="P23" t="str">
            <v>130202</v>
          </cell>
          <cell r="Q23" t="str">
            <v>PGD SONG THAN/CN BINH DUONG</v>
          </cell>
          <cell r="R23" t="str">
            <v>XTT</v>
          </cell>
          <cell r="S23" t="str">
            <v>00744</v>
          </cell>
          <cell r="T23" t="str">
            <v>Nguyễn Ngọc Nga</v>
          </cell>
          <cell r="U23" t="str">
            <v>Phó Giám đốc Chi nhánh</v>
          </cell>
          <cell r="V23" t="str">
            <v>07035</v>
          </cell>
          <cell r="W23" t="str">
            <v>Trần Hải Uyên</v>
          </cell>
          <cell r="X23" t="str">
            <v>Giao dịch viên</v>
          </cell>
          <cell r="Y23" t="str">
            <v>130202.00744.07035.07304F.XTTB.2020.106C/HDTP-B/SHB.</v>
          </cell>
          <cell r="Z23" t="str">
            <v>Vũ Đình Hòa</v>
          </cell>
          <cell r="AA23" t="str">
            <v>'281154108</v>
          </cell>
          <cell r="AB23">
            <v>41283</v>
          </cell>
          <cell r="AC23" t="str">
            <v>CA Bình Dương</v>
          </cell>
          <cell r="AD23" t="str">
            <v>'0116192934</v>
          </cell>
          <cell r="AE23" t="str">
            <v>KP Bình Đường 2, P. An Bình, Dĩ An, Bình Dương</v>
          </cell>
          <cell r="AF23" t="str">
            <v>'0834303613</v>
          </cell>
          <cell r="AH23">
            <v>1018037530</v>
          </cell>
          <cell r="AI23" t="str">
            <v>SHB PGD Sóng Thần</v>
          </cell>
          <cell r="AJ23" t="str">
            <v>I</v>
          </cell>
          <cell r="AK23" t="str">
            <v>XTTB.2020.106C</v>
          </cell>
          <cell r="AL23">
            <v>44218</v>
          </cell>
          <cell r="AM23">
            <v>1001</v>
          </cell>
          <cell r="AP23">
            <v>1198851</v>
          </cell>
          <cell r="AR23">
            <v>1200049851</v>
          </cell>
          <cell r="AS23">
            <v>0</v>
          </cell>
        </row>
        <row r="24">
          <cell r="H24">
            <v>0</v>
          </cell>
          <cell r="I24">
            <v>0</v>
          </cell>
          <cell r="J24">
            <v>2</v>
          </cell>
          <cell r="K24">
            <v>0</v>
          </cell>
          <cell r="L24">
            <v>0</v>
          </cell>
          <cell r="M24">
            <v>0</v>
          </cell>
          <cell r="P24" t="str">
            <v>110501</v>
          </cell>
          <cell r="Q24" t="str">
            <v>PGD PHO HIEN/CN HUNG YEN</v>
          </cell>
          <cell r="R24" t="str">
            <v>XTN</v>
          </cell>
          <cell r="S24" t="str">
            <v>00865</v>
          </cell>
          <cell r="T24" t="str">
            <v>Lê Tuấn Anh</v>
          </cell>
          <cell r="U24" t="str">
            <v>Phó Giám đốc phụ trách PGD</v>
          </cell>
          <cell r="V24" t="str">
            <v>02783</v>
          </cell>
          <cell r="W24" t="str">
            <v>Đặng Thị Thoan</v>
          </cell>
          <cell r="X24" t="str">
            <v>Giao dịch viên</v>
          </cell>
          <cell r="Y24" t="str">
            <v>110501.00865.02783.5ADE8C.XTNT.2020.96C/HDTP-B/SHB.</v>
          </cell>
          <cell r="Z24" t="str">
            <v>Ngô Thị Nội</v>
          </cell>
          <cell r="AA24" t="str">
            <v>'145580857</v>
          </cell>
          <cell r="AB24">
            <v>40136</v>
          </cell>
          <cell r="AC24" t="str">
            <v>CA Hưng Yên</v>
          </cell>
          <cell r="AD24" t="str">
            <v>'0100763807</v>
          </cell>
          <cell r="AE24" t="str">
            <v>41C Phạm Ngũ Lão TP Hưng Yên Tỉnh Hưng Yên</v>
          </cell>
          <cell r="AF24" t="str">
            <v>'0399142147</v>
          </cell>
          <cell r="AH24">
            <v>1001702254</v>
          </cell>
          <cell r="AI24" t="str">
            <v>SHB PGD Phố Hiến</v>
          </cell>
          <cell r="AJ24" t="str">
            <v>I</v>
          </cell>
          <cell r="AK24" t="str">
            <v>XTNT.2020.96C</v>
          </cell>
          <cell r="AL24">
            <v>44218</v>
          </cell>
          <cell r="AM24">
            <v>1265</v>
          </cell>
          <cell r="AP24">
            <v>1186091</v>
          </cell>
          <cell r="AR24">
            <v>1500405115</v>
          </cell>
          <cell r="AS24">
            <v>0</v>
          </cell>
        </row>
        <row r="25">
          <cell r="H25">
            <v>0</v>
          </cell>
          <cell r="I25">
            <v>0</v>
          </cell>
          <cell r="J25">
            <v>3</v>
          </cell>
          <cell r="K25">
            <v>0</v>
          </cell>
          <cell r="L25">
            <v>0</v>
          </cell>
          <cell r="M25">
            <v>0</v>
          </cell>
          <cell r="P25" t="str">
            <v>110200</v>
          </cell>
          <cell r="Q25" t="str">
            <v>TSCN HA NOI</v>
          </cell>
          <cell r="R25" t="str">
            <v>XTN</v>
          </cell>
          <cell r="S25" t="str">
            <v>07252</v>
          </cell>
          <cell r="T25" t="str">
            <v>Vũ Đức Dũng</v>
          </cell>
          <cell r="U25" t="str">
            <v>Phó Giám đốc Chi nhánh</v>
          </cell>
          <cell r="V25" t="str">
            <v>07416</v>
          </cell>
          <cell r="W25" t="str">
            <v>Vũ Hồng Khanh</v>
          </cell>
          <cell r="X25" t="str">
            <v>Giao dịch viên</v>
          </cell>
          <cell r="Y25" t="str">
            <v>110200.07252.07416.A8D9FB.XTNT.2020.96C/HDTP-B/SHB.</v>
          </cell>
          <cell r="Z25" t="str">
            <v>Phạm Thị Nguyệt</v>
          </cell>
          <cell r="AA25" t="str">
            <v>'001174000912</v>
          </cell>
          <cell r="AB25">
            <v>41736</v>
          </cell>
          <cell r="AC25" t="str">
            <v>CCS ĐKQLCT VDLQG VDC</v>
          </cell>
          <cell r="AD25" t="str">
            <v>'0108992324</v>
          </cell>
          <cell r="AE25" t="str">
            <v>P412-C3 Quỳnh Mai, Hai Bà Trưng, Hà Nội</v>
          </cell>
          <cell r="AF25" t="str">
            <v>'0983-412-274</v>
          </cell>
          <cell r="AH25">
            <v>1009758789</v>
          </cell>
          <cell r="AI25" t="str">
            <v>SHB Chi nhánh Hà Nội</v>
          </cell>
          <cell r="AJ25" t="str">
            <v>I</v>
          </cell>
          <cell r="AK25" t="str">
            <v>XTNT.2020.96C</v>
          </cell>
          <cell r="AL25">
            <v>44218</v>
          </cell>
          <cell r="AM25">
            <v>1000</v>
          </cell>
          <cell r="AP25">
            <v>1186087</v>
          </cell>
          <cell r="AR25">
            <v>1186087000</v>
          </cell>
          <cell r="AS25">
            <v>0</v>
          </cell>
        </row>
        <row r="26">
          <cell r="H26">
            <v>0</v>
          </cell>
          <cell r="I26">
            <v>0</v>
          </cell>
          <cell r="J26">
            <v>0</v>
          </cell>
          <cell r="K26">
            <v>4</v>
          </cell>
          <cell r="L26">
            <v>0</v>
          </cell>
          <cell r="M26">
            <v>0</v>
          </cell>
          <cell r="P26" t="str">
            <v>110300</v>
          </cell>
          <cell r="Q26" t="str">
            <v>TSCN QUANG NINH</v>
          </cell>
          <cell r="R26" t="str">
            <v>XTT</v>
          </cell>
          <cell r="S26" t="str">
            <v>00216</v>
          </cell>
          <cell r="T26" t="str">
            <v>Bùi Thị Nga</v>
          </cell>
          <cell r="U26" t="str">
            <v>Phó Giám đốc Chi nhánh</v>
          </cell>
          <cell r="V26" t="str">
            <v>05400</v>
          </cell>
          <cell r="W26" t="str">
            <v>Nguyễn Thị Thúy</v>
          </cell>
          <cell r="X26" t="str">
            <v>Giao dịch viên cấp 1</v>
          </cell>
          <cell r="Y26" t="str">
            <v>110300.00216.05400.24B486.XTTB.2020.56C/HDTP-B/SHB.</v>
          </cell>
          <cell r="Z26" t="str">
            <v>Đặng Mạnh Thạc</v>
          </cell>
          <cell r="AA26" t="str">
            <v>'100598328</v>
          </cell>
          <cell r="AB26">
            <v>41851</v>
          </cell>
          <cell r="AC26" t="str">
            <v>Quảng Ninh</v>
          </cell>
          <cell r="AD26" t="str">
            <v>'0105945594</v>
          </cell>
          <cell r="AE26" t="str">
            <v>Tổ 2 Tây Sơn 2 Cẩm Sơn Cẩm Phả Quảng Ninh</v>
          </cell>
          <cell r="AF26" t="str">
            <v>'0913395224</v>
          </cell>
          <cell r="AH26">
            <v>1015615654</v>
          </cell>
          <cell r="AI26" t="str">
            <v>SHB CN Quảng Ninh</v>
          </cell>
          <cell r="AJ26" t="str">
            <v>I</v>
          </cell>
          <cell r="AK26" t="str">
            <v>XTTB.2020.56C</v>
          </cell>
          <cell r="AL26">
            <v>44218</v>
          </cell>
          <cell r="AM26">
            <v>1338</v>
          </cell>
          <cell r="AP26">
            <v>1121195</v>
          </cell>
          <cell r="AR26">
            <v>1500158910</v>
          </cell>
          <cell r="AS26">
            <v>0</v>
          </cell>
        </row>
        <row r="27">
          <cell r="H27">
            <v>10</v>
          </cell>
          <cell r="I27">
            <v>0</v>
          </cell>
          <cell r="J27">
            <v>0</v>
          </cell>
          <cell r="K27">
            <v>0</v>
          </cell>
          <cell r="L27">
            <v>0</v>
          </cell>
          <cell r="M27">
            <v>0</v>
          </cell>
          <cell r="P27" t="str">
            <v>110301</v>
          </cell>
          <cell r="Q27" t="str">
            <v>PGD HA LONG/CN QUANG NINH</v>
          </cell>
          <cell r="R27" t="str">
            <v>EAS</v>
          </cell>
          <cell r="S27" t="str">
            <v>00422</v>
          </cell>
          <cell r="T27" t="str">
            <v>Hoàng Diệu Nga</v>
          </cell>
          <cell r="U27" t="str">
            <v>Phó Giám đốc PGD</v>
          </cell>
          <cell r="V27" t="str">
            <v>00445</v>
          </cell>
          <cell r="W27" t="str">
            <v>Phạm Thu Huyền</v>
          </cell>
          <cell r="X27" t="str">
            <v>Giao dịch viên cấp 1</v>
          </cell>
          <cell r="Y27" t="str">
            <v>110301.00422.00445.03FFED.EASUP5.E103C.2020/HDTP-B/SHB.</v>
          </cell>
          <cell r="Z27" t="str">
            <v>Nguyễn Thị Quyên</v>
          </cell>
          <cell r="AA27" t="str">
            <v>'030174002031</v>
          </cell>
          <cell r="AB27">
            <v>42709</v>
          </cell>
          <cell r="AC27" t="str">
            <v>CỤCCSDKQLCT&amp;DLQGVDC</v>
          </cell>
          <cell r="AD27" t="str">
            <v>'0510008189</v>
          </cell>
          <cell r="AE27" t="str">
            <v>PHỐ HÀNG NỒI, TP HẠ LONG, TỈNH QUẢNG NINH</v>
          </cell>
          <cell r="AF27" t="str">
            <v>'0979377919</v>
          </cell>
          <cell r="AH27">
            <v>1000991464</v>
          </cell>
          <cell r="AI27" t="str">
            <v>SHB Hạ Long - CN Quảng Ninh</v>
          </cell>
          <cell r="AJ27" t="str">
            <v>I</v>
          </cell>
          <cell r="AK27" t="str">
            <v>EASUP5.E103C.2020</v>
          </cell>
          <cell r="AL27">
            <v>44218</v>
          </cell>
          <cell r="AM27">
            <v>667</v>
          </cell>
          <cell r="AP27">
            <v>1309739</v>
          </cell>
          <cell r="AR27">
            <v>873595913</v>
          </cell>
          <cell r="AS27">
            <v>0</v>
          </cell>
        </row>
        <row r="28">
          <cell r="H28">
            <v>11</v>
          </cell>
          <cell r="I28">
            <v>0</v>
          </cell>
          <cell r="J28">
            <v>0</v>
          </cell>
          <cell r="K28">
            <v>0</v>
          </cell>
          <cell r="L28">
            <v>0</v>
          </cell>
          <cell r="M28">
            <v>0</v>
          </cell>
          <cell r="P28" t="str">
            <v>120105</v>
          </cell>
          <cell r="Q28" t="str">
            <v>PGD TAY DA NANG/CN DA NANG</v>
          </cell>
          <cell r="R28" t="str">
            <v>EAS</v>
          </cell>
          <cell r="S28" t="str">
            <v>01127</v>
          </cell>
          <cell r="T28" t="str">
            <v>Lê Thị Hồng Phương</v>
          </cell>
          <cell r="U28" t="str">
            <v>Phó Giám đốc Chi nhánh</v>
          </cell>
          <cell r="V28" t="str">
            <v>00932</v>
          </cell>
          <cell r="W28" t="str">
            <v>Lê Thị Hiền Phương</v>
          </cell>
          <cell r="X28" t="str">
            <v>Giao dịch viên</v>
          </cell>
          <cell r="Y28" t="str">
            <v>120105.01127.00932.7BB966.EASUP5.E66.2020/HDTP-M-83CA39/SHB.</v>
          </cell>
          <cell r="Z28" t="str">
            <v>Công Ty Cổ Phần Vận Tải Và Quản Lý Bến Xe Đà Nẵng</v>
          </cell>
          <cell r="AA28" t="str">
            <v>'0400101676</v>
          </cell>
          <cell r="AB28">
            <v>38841</v>
          </cell>
          <cell r="AC28" t="str">
            <v>Sở Kế hoạch và đầu tư Thành phố Đà Nẵng</v>
          </cell>
          <cell r="AD28" t="str">
            <v>'0114402963</v>
          </cell>
          <cell r="AE28" t="str">
            <v>Số 97 – 99 đường Cao Sơn Pháo, Phường Hòa An, Quận Cẩm Lệ, Thành phố Đà Nẵng, Việt Nam</v>
          </cell>
          <cell r="AF28" t="str">
            <v>'0236.3767428</v>
          </cell>
          <cell r="AH28">
            <v>1015614134</v>
          </cell>
          <cell r="AI28" t="str">
            <v>SHB PGD Tây Đà Nẵng</v>
          </cell>
          <cell r="AJ28" t="str">
            <v>I</v>
          </cell>
          <cell r="AK28" t="str">
            <v>EASUP5.E66.2020</v>
          </cell>
          <cell r="AL28">
            <v>44218</v>
          </cell>
          <cell r="AO28">
            <v>5369</v>
          </cell>
          <cell r="AQ28">
            <v>1110018</v>
          </cell>
          <cell r="AR28">
            <v>0</v>
          </cell>
          <cell r="AS28">
            <v>5959686642</v>
          </cell>
        </row>
        <row r="29">
          <cell r="H29">
            <v>12</v>
          </cell>
          <cell r="I29">
            <v>0</v>
          </cell>
          <cell r="J29">
            <v>0</v>
          </cell>
          <cell r="K29">
            <v>0</v>
          </cell>
          <cell r="L29">
            <v>0</v>
          </cell>
          <cell r="M29">
            <v>0</v>
          </cell>
          <cell r="P29" t="str">
            <v>120105</v>
          </cell>
          <cell r="Q29" t="str">
            <v>PGD TAY DA NANG/CN DA NANG</v>
          </cell>
          <cell r="R29" t="str">
            <v>EAS</v>
          </cell>
          <cell r="S29" t="str">
            <v>01127</v>
          </cell>
          <cell r="T29" t="str">
            <v>Lê Thị Hồng Phương</v>
          </cell>
          <cell r="U29" t="str">
            <v>Phó Giám đốc Chi nhánh</v>
          </cell>
          <cell r="V29" t="str">
            <v>00932</v>
          </cell>
          <cell r="W29" t="str">
            <v>Lê Thị Hiền Phương</v>
          </cell>
          <cell r="X29" t="str">
            <v>Giao dịch viên</v>
          </cell>
          <cell r="Y29" t="str">
            <v>120105.01127.00932.EBF0A3.EASUP5.E66.2020/HDTP-M-BA8832/SHB.</v>
          </cell>
          <cell r="Z29" t="str">
            <v>Công Ty Cổ Phần Vận Tải Và Quản Lý Bến Xe Đà Nẵng</v>
          </cell>
          <cell r="AA29" t="str">
            <v>'0400101676</v>
          </cell>
          <cell r="AB29">
            <v>38841</v>
          </cell>
          <cell r="AC29" t="str">
            <v>Sở Kế hoạch và đầu tư Thành phố Đà Nẵng</v>
          </cell>
          <cell r="AD29" t="str">
            <v>'0114402963</v>
          </cell>
          <cell r="AE29" t="str">
            <v>Số 97 – 99 đường Cao Sơn Pháo, Phường Hòa An, Quận Cẩm Lệ, Thành phố Đà Nẵng, Việt Nam</v>
          </cell>
          <cell r="AF29" t="str">
            <v>'0236.3767428</v>
          </cell>
          <cell r="AH29">
            <v>1015614134</v>
          </cell>
          <cell r="AI29" t="str">
            <v>SHB PGD Tây Đà Nẵng</v>
          </cell>
          <cell r="AJ29" t="str">
            <v>I</v>
          </cell>
          <cell r="AK29" t="str">
            <v>EASUP5.E66.2020</v>
          </cell>
          <cell r="AL29">
            <v>44218</v>
          </cell>
          <cell r="AO29">
            <v>6267</v>
          </cell>
          <cell r="AQ29">
            <v>1110018</v>
          </cell>
          <cell r="AR29">
            <v>0</v>
          </cell>
          <cell r="AS29">
            <v>6956482806</v>
          </cell>
        </row>
        <row r="30">
          <cell r="H30">
            <v>13</v>
          </cell>
          <cell r="I30">
            <v>0</v>
          </cell>
          <cell r="J30">
            <v>0</v>
          </cell>
          <cell r="K30">
            <v>0</v>
          </cell>
          <cell r="L30">
            <v>0</v>
          </cell>
          <cell r="M30">
            <v>0</v>
          </cell>
          <cell r="P30" t="str">
            <v>120105</v>
          </cell>
          <cell r="Q30" t="str">
            <v>PGD TAY DA NANG/CN DA NANG</v>
          </cell>
          <cell r="R30" t="str">
            <v>EAS</v>
          </cell>
          <cell r="S30" t="str">
            <v>01127</v>
          </cell>
          <cell r="T30" t="str">
            <v>Lê Thị Hồng Phương</v>
          </cell>
          <cell r="U30" t="str">
            <v>Phó Giám đốc Chi nhánh</v>
          </cell>
          <cell r="V30" t="str">
            <v>00932</v>
          </cell>
          <cell r="W30" t="str">
            <v>Lê Thị Hiền Phương</v>
          </cell>
          <cell r="X30" t="str">
            <v>Giao dịch viên</v>
          </cell>
          <cell r="Y30" t="str">
            <v>120105.01127.00932.6B34ED.EASUP5.E66.2020/HDTP-M-F27E98/SHB.</v>
          </cell>
          <cell r="Z30" t="str">
            <v>Công Ty Cổ Phần Vận Tải Và Quản Lý Bến Xe Đà Nẵng</v>
          </cell>
          <cell r="AA30" t="str">
            <v>'0400101676</v>
          </cell>
          <cell r="AB30">
            <v>38841</v>
          </cell>
          <cell r="AC30" t="str">
            <v>Sở Kế hoạch và đầu tư Thành phố Đà Nẵng</v>
          </cell>
          <cell r="AD30" t="str">
            <v>'0114402963</v>
          </cell>
          <cell r="AE30" t="str">
            <v>Số 97 – 99 đường Cao Sơn Pháo, Phường Hòa An, Quận Cẩm Lệ, Thành phố Đà Nẵng, Việt Nam</v>
          </cell>
          <cell r="AF30" t="str">
            <v>'0236.3767428</v>
          </cell>
          <cell r="AH30">
            <v>1015614134</v>
          </cell>
          <cell r="AI30" t="str">
            <v>SHB PGD Tây Đà Nẵng</v>
          </cell>
          <cell r="AJ30" t="str">
            <v>I</v>
          </cell>
          <cell r="AK30" t="str">
            <v>EASUP5.E66.2020</v>
          </cell>
          <cell r="AL30">
            <v>44218</v>
          </cell>
          <cell r="AO30">
            <v>6267</v>
          </cell>
          <cell r="AQ30">
            <v>1110018</v>
          </cell>
          <cell r="AR30">
            <v>0</v>
          </cell>
          <cell r="AS30">
            <v>6956482806</v>
          </cell>
        </row>
        <row r="31">
          <cell r="H31">
            <v>0</v>
          </cell>
          <cell r="I31">
            <v>0</v>
          </cell>
          <cell r="J31">
            <v>0</v>
          </cell>
          <cell r="K31">
            <v>5</v>
          </cell>
          <cell r="L31">
            <v>0</v>
          </cell>
          <cell r="M31">
            <v>0</v>
          </cell>
          <cell r="P31" t="str">
            <v>111304</v>
          </cell>
          <cell r="Q31" t="str">
            <v>PGD XUAN DINH/CN HANG TRONG</v>
          </cell>
          <cell r="R31" t="str">
            <v>XTT</v>
          </cell>
          <cell r="S31" t="str">
            <v>09063</v>
          </cell>
          <cell r="T31" t="str">
            <v>Nguyễn Viết Đạt</v>
          </cell>
          <cell r="U31" t="str">
            <v>Giám đốc PGD</v>
          </cell>
          <cell r="V31" t="str">
            <v>08896</v>
          </cell>
          <cell r="W31" t="str">
            <v>Thế Thị Ánh Vân</v>
          </cell>
          <cell r="X31" t="str">
            <v>Giao dịch viên sơ cấp</v>
          </cell>
          <cell r="Y31" t="str">
            <v>111304.09063.08896.A4D474.XTTB.2020.106C/HDTP-B/SHB.</v>
          </cell>
          <cell r="Z31" t="str">
            <v>Trần Thị My</v>
          </cell>
          <cell r="AA31" t="str">
            <v>'010961319</v>
          </cell>
          <cell r="AB31">
            <v>39449</v>
          </cell>
          <cell r="AC31" t="str">
            <v>Hà Nội</v>
          </cell>
          <cell r="AD31" t="str">
            <v>'3033331211</v>
          </cell>
          <cell r="AE31" t="str">
            <v>TT vật tư Xuân Đỉnh, Xuân Đỉnh, Bắc Từ Liêm, Hà Nội</v>
          </cell>
          <cell r="AF31" t="str">
            <v>'0352554279</v>
          </cell>
          <cell r="AH31">
            <v>1018040899</v>
          </cell>
          <cell r="AI31" t="str">
            <v>SHB PGD Xuân Đỉnh</v>
          </cell>
          <cell r="AJ31" t="str">
            <v>I</v>
          </cell>
          <cell r="AK31" t="str">
            <v>XTTB.2020.106C</v>
          </cell>
          <cell r="AL31">
            <v>44218</v>
          </cell>
          <cell r="AM31">
            <v>834</v>
          </cell>
          <cell r="AP31">
            <v>1198856</v>
          </cell>
          <cell r="AR31">
            <v>999845904</v>
          </cell>
          <cell r="AS31">
            <v>0</v>
          </cell>
        </row>
        <row r="32">
          <cell r="H32">
            <v>0</v>
          </cell>
          <cell r="I32">
            <v>0</v>
          </cell>
          <cell r="J32">
            <v>0</v>
          </cell>
          <cell r="K32">
            <v>0</v>
          </cell>
          <cell r="L32">
            <v>0</v>
          </cell>
          <cell r="M32">
            <v>4</v>
          </cell>
          <cell r="P32" t="str">
            <v>110213</v>
          </cell>
          <cell r="Q32" t="str">
            <v>PGD DINH CONG/CN HA NOI</v>
          </cell>
          <cell r="R32" t="str">
            <v>EAS</v>
          </cell>
          <cell r="S32" t="str">
            <v>07252</v>
          </cell>
          <cell r="T32" t="str">
            <v>Vũ Đức Dũng</v>
          </cell>
          <cell r="U32" t="str">
            <v>Phó Giám đốc Chi nhánh</v>
          </cell>
          <cell r="V32" t="str">
            <v>05069</v>
          </cell>
          <cell r="W32" t="str">
            <v>Nguyễn Thị Tú Anh</v>
          </cell>
          <cell r="X32" t="str">
            <v>Giao dịch viên cấp 1</v>
          </cell>
          <cell r="Y32" t="str">
            <v>110213.07252.05069.C08157.EASUP3.E26C.2020/HDTP-B/SHB.</v>
          </cell>
          <cell r="Z32" t="str">
            <v>Nguyễn Thị Minh Hà</v>
          </cell>
          <cell r="AA32" t="str">
            <v>'010010792</v>
          </cell>
          <cell r="AB32">
            <v>41081</v>
          </cell>
          <cell r="AC32" t="str">
            <v>CA Hà Nội</v>
          </cell>
          <cell r="AD32" t="str">
            <v>'0103883441</v>
          </cell>
          <cell r="AE32" t="str">
            <v>P305 Thanh Xuân Bắc, Hà Nội</v>
          </cell>
          <cell r="AF32" t="str">
            <v>'0333385595</v>
          </cell>
          <cell r="AH32">
            <v>1011101036</v>
          </cell>
          <cell r="AI32" t="str">
            <v>SHB PGD Định Công</v>
          </cell>
          <cell r="AJ32" t="str">
            <v>I</v>
          </cell>
          <cell r="AK32" t="str">
            <v>EASUP3.E26C.2020</v>
          </cell>
          <cell r="AL32">
            <v>44218</v>
          </cell>
          <cell r="AM32">
            <v>4778</v>
          </cell>
          <cell r="AP32">
            <v>1046621</v>
          </cell>
          <cell r="AR32">
            <v>5000755138</v>
          </cell>
          <cell r="AS32">
            <v>0</v>
          </cell>
        </row>
        <row r="33">
          <cell r="H33">
            <v>0</v>
          </cell>
          <cell r="I33">
            <v>0</v>
          </cell>
          <cell r="J33">
            <v>0</v>
          </cell>
          <cell r="K33">
            <v>0</v>
          </cell>
          <cell r="L33">
            <v>0</v>
          </cell>
          <cell r="M33">
            <v>5</v>
          </cell>
          <cell r="P33" t="str">
            <v>110501</v>
          </cell>
          <cell r="Q33" t="str">
            <v>PGD PHO HIEN/CN HUNG YEN</v>
          </cell>
          <cell r="R33" t="str">
            <v>EAS</v>
          </cell>
          <cell r="S33" t="str">
            <v>00865</v>
          </cell>
          <cell r="T33" t="str">
            <v>Lê Tuấn Anh</v>
          </cell>
          <cell r="U33" t="str">
            <v>Phó Giám đốc phụ trách PGD</v>
          </cell>
          <cell r="V33" t="str">
            <v>02783</v>
          </cell>
          <cell r="W33" t="str">
            <v>Đặng Thị Thoan</v>
          </cell>
          <cell r="X33" t="str">
            <v>Giao dịch viên</v>
          </cell>
          <cell r="Y33" t="str">
            <v>110501.00865.02783.AB8D81.EASUP3.E106C.2020/HDTP-B/SHB.</v>
          </cell>
          <cell r="Z33" t="str">
            <v>Bùi Thị Hiệu Lành</v>
          </cell>
          <cell r="AA33" t="str">
            <v>'145764411</v>
          </cell>
          <cell r="AB33">
            <v>40918</v>
          </cell>
          <cell r="AC33" t="str">
            <v>CA Hưng Yên</v>
          </cell>
          <cell r="AD33" t="str">
            <v>'0100774579</v>
          </cell>
          <cell r="AE33" t="str">
            <v>243 ĐIỆN BIÊN Phường Quang Trung TP Hưng Yên Tỉnh Hưng Yên</v>
          </cell>
          <cell r="AF33" t="str">
            <v>'0363993743</v>
          </cell>
          <cell r="AH33">
            <v>1015417535</v>
          </cell>
          <cell r="AI33" t="str">
            <v>SHB PGD Phố Hiến</v>
          </cell>
          <cell r="AJ33" t="str">
            <v>I</v>
          </cell>
          <cell r="AK33" t="str">
            <v>EASUP3.E106C.2020</v>
          </cell>
          <cell r="AL33">
            <v>44218</v>
          </cell>
          <cell r="AM33">
            <v>1224</v>
          </cell>
          <cell r="AP33">
            <v>1200944</v>
          </cell>
          <cell r="AR33">
            <v>1469955456</v>
          </cell>
          <cell r="AS33">
            <v>0</v>
          </cell>
        </row>
        <row r="34">
          <cell r="H34">
            <v>0</v>
          </cell>
          <cell r="I34">
            <v>0</v>
          </cell>
          <cell r="J34">
            <v>0</v>
          </cell>
          <cell r="K34">
            <v>0</v>
          </cell>
          <cell r="L34">
            <v>0</v>
          </cell>
          <cell r="M34">
            <v>6</v>
          </cell>
          <cell r="P34" t="str">
            <v>111900</v>
          </cell>
          <cell r="Q34" t="str">
            <v>TSCN KINH DO</v>
          </cell>
          <cell r="R34" t="str">
            <v>EAS</v>
          </cell>
          <cell r="S34" t="str">
            <v>04196</v>
          </cell>
          <cell r="T34" t="str">
            <v>Nguyễn Thị Thanh Huyền</v>
          </cell>
          <cell r="U34" t="str">
            <v>Phó Giám đốc Chi nhánh</v>
          </cell>
          <cell r="V34" t="str">
            <v>02199</v>
          </cell>
          <cell r="W34" t="str">
            <v>Lê Thị Vân Anh</v>
          </cell>
          <cell r="X34" t="str">
            <v>Kiểm soát viên</v>
          </cell>
          <cell r="Y34" t="str">
            <v>111900.04196.02199.B8D3E7.EASUP3.E96C.2020/HDTP-B/SHB.</v>
          </cell>
          <cell r="Z34" t="str">
            <v>Phạm Thị Đạm</v>
          </cell>
          <cell r="AA34" t="str">
            <v>'025146000016</v>
          </cell>
          <cell r="AB34">
            <v>41975</v>
          </cell>
          <cell r="AC34" t="str">
            <v>CCS ĐKQL CT &amp;ĐLQG về DC</v>
          </cell>
          <cell r="AD34" t="str">
            <v>'0104514476</v>
          </cell>
          <cell r="AE34" t="str">
            <v>41 Giải Phóng, Phường Đồng Tâm, Hoàng Mai, Hà Nội</v>
          </cell>
          <cell r="AF34" t="str">
            <v>'0979882488</v>
          </cell>
          <cell r="AH34">
            <v>1008385959</v>
          </cell>
          <cell r="AI34" t="str">
            <v>SHB PGD Nguyễn Trãi</v>
          </cell>
          <cell r="AJ34" t="str">
            <v>I</v>
          </cell>
          <cell r="AK34" t="str">
            <v>EASUP3.E96C.2020</v>
          </cell>
          <cell r="AL34">
            <v>44218</v>
          </cell>
          <cell r="AM34">
            <v>2105</v>
          </cell>
          <cell r="AP34">
            <v>1187969</v>
          </cell>
          <cell r="AR34">
            <v>2500674745</v>
          </cell>
          <cell r="AS34">
            <v>0</v>
          </cell>
        </row>
        <row r="35">
          <cell r="H35">
            <v>14</v>
          </cell>
          <cell r="I35">
            <v>0</v>
          </cell>
          <cell r="J35">
            <v>0</v>
          </cell>
          <cell r="K35">
            <v>0</v>
          </cell>
          <cell r="L35">
            <v>0</v>
          </cell>
          <cell r="M35">
            <v>0</v>
          </cell>
          <cell r="P35" t="str">
            <v>111700</v>
          </cell>
          <cell r="Q35" t="str">
            <v>TSCN TAY HA NOI</v>
          </cell>
          <cell r="R35" t="str">
            <v>EAS</v>
          </cell>
          <cell r="S35" t="str">
            <v>06180</v>
          </cell>
          <cell r="T35" t="str">
            <v>Đỗ Xuân Long</v>
          </cell>
          <cell r="U35" t="str">
            <v>Phó Giám đốc Chi nhánh</v>
          </cell>
          <cell r="V35" t="str">
            <v>00138</v>
          </cell>
          <cell r="W35" t="str">
            <v>Nguyễn Thùy Giang</v>
          </cell>
          <cell r="X35" t="str">
            <v>Kiểm soát viên</v>
          </cell>
          <cell r="Y35" t="str">
            <v>111700.06180.00138.CDC10D.EASUP5.E76C.2020/HDTP-B/SHB.</v>
          </cell>
          <cell r="Z35" t="str">
            <v>Nguyễn Thị Mão</v>
          </cell>
          <cell r="AA35" t="str">
            <v>'025157008888</v>
          </cell>
          <cell r="AB35">
            <v>43598</v>
          </cell>
          <cell r="AC35" t="str">
            <v>CCS QLHC VE TTXH</v>
          </cell>
          <cell r="AD35" t="str">
            <v>'0102249099</v>
          </cell>
          <cell r="AE35" t="str">
            <v>101 Lô C Khu D5 - Trần Thái Tông - Cầu Giấy- Hà Nội</v>
          </cell>
          <cell r="AF35" t="str">
            <v>'0904295888</v>
          </cell>
          <cell r="AH35">
            <v>1008242034</v>
          </cell>
          <cell r="AI35" t="str">
            <v>SHB CN Tây Hà Nội</v>
          </cell>
          <cell r="AJ35" t="str">
            <v>I</v>
          </cell>
          <cell r="AK35" t="str">
            <v>EASUP5.E76C.2020</v>
          </cell>
          <cell r="AL35">
            <v>44218</v>
          </cell>
          <cell r="AM35">
            <v>3830</v>
          </cell>
          <cell r="AP35">
            <v>1184244</v>
          </cell>
          <cell r="AR35">
            <v>4535654520</v>
          </cell>
          <cell r="AS35">
            <v>0</v>
          </cell>
        </row>
        <row r="36">
          <cell r="H36">
            <v>0</v>
          </cell>
          <cell r="I36">
            <v>0</v>
          </cell>
          <cell r="J36">
            <v>0</v>
          </cell>
          <cell r="K36">
            <v>0</v>
          </cell>
          <cell r="L36">
            <v>0</v>
          </cell>
          <cell r="M36">
            <v>7</v>
          </cell>
          <cell r="P36" t="str">
            <v>111700</v>
          </cell>
          <cell r="Q36" t="str">
            <v>TSCN TAY HA NOI</v>
          </cell>
          <cell r="R36" t="str">
            <v>EAS</v>
          </cell>
          <cell r="S36" t="str">
            <v>06180</v>
          </cell>
          <cell r="T36" t="str">
            <v>Đỗ Xuân Long</v>
          </cell>
          <cell r="U36" t="str">
            <v>Phó Giám đốc Chi nhánh</v>
          </cell>
          <cell r="V36" t="str">
            <v>00138</v>
          </cell>
          <cell r="W36" t="str">
            <v>Nguyễn Thùy Giang</v>
          </cell>
          <cell r="X36" t="str">
            <v>Kiểm soát viên</v>
          </cell>
          <cell r="Y36" t="str">
            <v>111700.06180.00138.B4C294.EASUP3.E26C.2020/HDTP-B/SHB.</v>
          </cell>
          <cell r="Z36" t="str">
            <v>Nguyễn Thị Mão</v>
          </cell>
          <cell r="AA36" t="str">
            <v>'025157008888</v>
          </cell>
          <cell r="AB36">
            <v>43598</v>
          </cell>
          <cell r="AC36" t="str">
            <v>CCS QLHC VE TTXH</v>
          </cell>
          <cell r="AD36" t="str">
            <v>'0102249099</v>
          </cell>
          <cell r="AE36" t="str">
            <v>101 Lô C Khu D5 - Trần Thái Tông - Cầu Giấy- Hà Nội</v>
          </cell>
          <cell r="AF36" t="str">
            <v>'0904295888</v>
          </cell>
          <cell r="AH36">
            <v>1008242034</v>
          </cell>
          <cell r="AI36" t="str">
            <v>SHB CN Tây Hà Nội</v>
          </cell>
          <cell r="AJ36" t="str">
            <v>I</v>
          </cell>
          <cell r="AK36" t="str">
            <v>EASUP3.E26C.2020</v>
          </cell>
          <cell r="AL36">
            <v>44218</v>
          </cell>
          <cell r="AM36">
            <v>6080</v>
          </cell>
          <cell r="AP36">
            <v>1046618</v>
          </cell>
          <cell r="AR36">
            <v>6363437440</v>
          </cell>
          <cell r="AS36">
            <v>0</v>
          </cell>
        </row>
        <row r="37">
          <cell r="H37">
            <v>15</v>
          </cell>
          <cell r="I37">
            <v>0</v>
          </cell>
          <cell r="J37">
            <v>0</v>
          </cell>
          <cell r="K37">
            <v>0</v>
          </cell>
          <cell r="L37">
            <v>0</v>
          </cell>
          <cell r="M37">
            <v>0</v>
          </cell>
          <cell r="P37" t="str">
            <v>120105</v>
          </cell>
          <cell r="Q37" t="str">
            <v>PGD TAY DA NANG/CN DA NANG</v>
          </cell>
          <cell r="R37" t="str">
            <v>EAS</v>
          </cell>
          <cell r="S37" t="str">
            <v>01127</v>
          </cell>
          <cell r="T37" t="str">
            <v>Lê Thị Hồng Phương</v>
          </cell>
          <cell r="U37" t="str">
            <v>Phó Giám đốc Chi nhánh</v>
          </cell>
          <cell r="V37" t="str">
            <v>00932</v>
          </cell>
          <cell r="W37" t="str">
            <v>Lê Thị Hiền Phương</v>
          </cell>
          <cell r="X37" t="str">
            <v>Giao dịch viên</v>
          </cell>
          <cell r="Y37" t="str">
            <v>120105.01127.00932.510960.EASUP5.E63C.2020/HDTP-B/SHB.</v>
          </cell>
          <cell r="Z37" t="str">
            <v>Công Ty Cổ Phần Vận Tải Và Quản Lý Bến Xe Đà Nẵng</v>
          </cell>
          <cell r="AA37" t="str">
            <v>'0400101676</v>
          </cell>
          <cell r="AB37">
            <v>38841</v>
          </cell>
          <cell r="AC37" t="str">
            <v>Sở Kế hoạch và đầu tư Thành phố Đà Nẵng</v>
          </cell>
          <cell r="AD37" t="str">
            <v>'0114402963</v>
          </cell>
          <cell r="AE37" t="str">
            <v>Số 97 – 99 đường Cao Sơn Pháo, Phường Hòa An, Quận Cẩm Lệ, Thành phố Đà Nẵng, Việt Nam</v>
          </cell>
          <cell r="AF37" t="str">
            <v>'0236.3767428</v>
          </cell>
          <cell r="AH37">
            <v>1015614134</v>
          </cell>
          <cell r="AI37" t="str">
            <v>SHB PGD Tây Đà Nẵng</v>
          </cell>
          <cell r="AJ37" t="str">
            <v>I</v>
          </cell>
          <cell r="AK37" t="str">
            <v>EASUP5.E63C.2020</v>
          </cell>
          <cell r="AL37">
            <v>44218</v>
          </cell>
          <cell r="AM37">
            <v>8254</v>
          </cell>
          <cell r="AP37">
            <v>1211395</v>
          </cell>
          <cell r="AR37">
            <v>9998854330</v>
          </cell>
          <cell r="AS37">
            <v>0</v>
          </cell>
        </row>
        <row r="38">
          <cell r="H38">
            <v>16</v>
          </cell>
          <cell r="I38">
            <v>0</v>
          </cell>
          <cell r="J38">
            <v>0</v>
          </cell>
          <cell r="K38">
            <v>0</v>
          </cell>
          <cell r="L38">
            <v>0</v>
          </cell>
          <cell r="M38">
            <v>0</v>
          </cell>
          <cell r="P38" t="str">
            <v>120105</v>
          </cell>
          <cell r="Q38" t="str">
            <v>PGD TAY DA NANG/CN DA NANG</v>
          </cell>
          <cell r="R38" t="str">
            <v>EAS</v>
          </cell>
          <cell r="S38" t="str">
            <v>01127</v>
          </cell>
          <cell r="T38" t="str">
            <v>Lê Thị Hồng Phương</v>
          </cell>
          <cell r="U38" t="str">
            <v>Phó Giám đốc Chi nhánh</v>
          </cell>
          <cell r="V38" t="str">
            <v>00932</v>
          </cell>
          <cell r="W38" t="str">
            <v>Lê Thị Hiền Phương</v>
          </cell>
          <cell r="X38" t="str">
            <v>Giao dịch viên</v>
          </cell>
          <cell r="Y38" t="str">
            <v>120105.01127.00932.68F24D.EASUP5.E63C.2020/HDTP-B/SHB.</v>
          </cell>
          <cell r="Z38" t="str">
            <v>Công Ty Cổ Phần Vận Tải Và Quản Lý Bến Xe Đà Nẵng</v>
          </cell>
          <cell r="AA38" t="str">
            <v>'0400101676</v>
          </cell>
          <cell r="AB38">
            <v>38841</v>
          </cell>
          <cell r="AC38" t="str">
            <v>Sở Kế hoạch và đầu tư Thành phố Đà Nẵng</v>
          </cell>
          <cell r="AD38" t="str">
            <v>'0114402963</v>
          </cell>
          <cell r="AE38" t="str">
            <v>Số 97 – 99 đường Cao Sơn Pháo, Phường Hòa An, Quận Cẩm Lệ, Thành phố Đà Nẵng, Việt Nam</v>
          </cell>
          <cell r="AF38" t="str">
            <v>'0236.3767428</v>
          </cell>
          <cell r="AH38">
            <v>1015614134</v>
          </cell>
          <cell r="AI38" t="str">
            <v>SHB PGD Tây Đà Nẵng</v>
          </cell>
          <cell r="AJ38" t="str">
            <v>I</v>
          </cell>
          <cell r="AK38" t="str">
            <v>EASUP5.E63C.2020</v>
          </cell>
          <cell r="AL38">
            <v>44218</v>
          </cell>
          <cell r="AM38">
            <v>8255</v>
          </cell>
          <cell r="AP38">
            <v>1211395</v>
          </cell>
          <cell r="AR38">
            <v>10000065725</v>
          </cell>
          <cell r="AS38">
            <v>0</v>
          </cell>
        </row>
        <row r="39">
          <cell r="H39">
            <v>0</v>
          </cell>
          <cell r="I39">
            <v>0</v>
          </cell>
          <cell r="J39">
            <v>0</v>
          </cell>
          <cell r="K39">
            <v>0</v>
          </cell>
          <cell r="L39">
            <v>0</v>
          </cell>
          <cell r="M39">
            <v>8</v>
          </cell>
          <cell r="P39" t="str">
            <v>120105</v>
          </cell>
          <cell r="Q39" t="str">
            <v>PGD TAY DA NANG/CN DA NANG</v>
          </cell>
          <cell r="R39" t="str">
            <v>EAS</v>
          </cell>
          <cell r="S39" t="str">
            <v>01127</v>
          </cell>
          <cell r="T39" t="str">
            <v>Lê Thị Hồng Phương</v>
          </cell>
          <cell r="U39" t="str">
            <v>Phó Giám đốc Chi nhánh</v>
          </cell>
          <cell r="V39" t="str">
            <v>00932</v>
          </cell>
          <cell r="W39" t="str">
            <v>Lê Thị Hiền Phương</v>
          </cell>
          <cell r="X39" t="str">
            <v>Giao dịch viên</v>
          </cell>
          <cell r="Y39" t="str">
            <v>120105.01127.00932.90E825.EASUP3.E23C.2020/HDTP-B/SHB.</v>
          </cell>
          <cell r="Z39" t="str">
            <v>Công Ty Cổ Phần Vận Tải Và Quản Lý Bến Xe Đà Nẵng</v>
          </cell>
          <cell r="AA39" t="str">
            <v>'0400101676</v>
          </cell>
          <cell r="AB39">
            <v>38841</v>
          </cell>
          <cell r="AC39" t="str">
            <v>Sở Kế hoạch và đầu tư Thành phố Đà Nẵng</v>
          </cell>
          <cell r="AD39" t="str">
            <v>'0114402963</v>
          </cell>
          <cell r="AE39" t="str">
            <v>Số 97 – 99 đường Cao Sơn Pháo, Phường Hòa An, Quận Cẩm Lệ, Thành phố Đà Nẵng, Việt Nam</v>
          </cell>
          <cell r="AF39" t="str">
            <v>'0236.3767428</v>
          </cell>
          <cell r="AH39">
            <v>1015614134</v>
          </cell>
          <cell r="AI39" t="str">
            <v>SHB PGD Tây Đà Nẵng</v>
          </cell>
          <cell r="AJ39" t="str">
            <v>I</v>
          </cell>
          <cell r="AK39" t="str">
            <v>EASUP3.E23C.2020</v>
          </cell>
          <cell r="AL39">
            <v>44218</v>
          </cell>
          <cell r="AM39">
            <v>9458</v>
          </cell>
          <cell r="AP39">
            <v>1057324</v>
          </cell>
          <cell r="AR39">
            <v>10000170392</v>
          </cell>
          <cell r="AS39">
            <v>0</v>
          </cell>
        </row>
        <row r="40">
          <cell r="H40" t="e">
            <v>#VALUE!</v>
          </cell>
          <cell r="I40" t="e">
            <v>#VALUE!</v>
          </cell>
          <cell r="J40" t="e">
            <v>#VALUE!</v>
          </cell>
          <cell r="K40" t="e">
            <v>#VALUE!</v>
          </cell>
          <cell r="L40" t="e">
            <v>#VALUE!</v>
          </cell>
          <cell r="M40" t="e">
            <v>#VALUE!</v>
          </cell>
          <cell r="P40" t="str">
            <v/>
          </cell>
          <cell r="Q40" t="e">
            <v>#N/A</v>
          </cell>
          <cell r="R40" t="e">
            <v>#VALUE!</v>
          </cell>
          <cell r="S40" t="e">
            <v>#VALUE!</v>
          </cell>
          <cell r="T40" t="e">
            <v>#VALUE!</v>
          </cell>
          <cell r="U40" t="e">
            <v>#VALUE!</v>
          </cell>
          <cell r="V40" t="e">
            <v>#VALUE!</v>
          </cell>
          <cell r="W40" t="e">
            <v>#VALUE!</v>
          </cell>
          <cell r="X40" t="e">
            <v>#VALUE!</v>
          </cell>
          <cell r="Z40" t="e">
            <v>#N/A</v>
          </cell>
          <cell r="AB40" t="e">
            <v>#N/A</v>
          </cell>
          <cell r="AC40" t="e">
            <v>#N/A</v>
          </cell>
          <cell r="AD40" t="e">
            <v>#N/A</v>
          </cell>
          <cell r="AE40" t="e">
            <v>#N/A</v>
          </cell>
          <cell r="AF40" t="e">
            <v>#N/A</v>
          </cell>
          <cell r="AH40" t="e">
            <v>#N/A</v>
          </cell>
          <cell r="AI40" t="e">
            <v>#N/A</v>
          </cell>
          <cell r="AJ40" t="e">
            <v>#N/A</v>
          </cell>
          <cell r="AK40" t="e">
            <v>#VALUE!</v>
          </cell>
          <cell r="AL40">
            <v>44218</v>
          </cell>
          <cell r="AR40">
            <v>0</v>
          </cell>
          <cell r="AS40">
            <v>0</v>
          </cell>
        </row>
        <row r="41">
          <cell r="H41" t="e">
            <v>#VALUE!</v>
          </cell>
          <cell r="I41" t="e">
            <v>#VALUE!</v>
          </cell>
          <cell r="J41" t="e">
            <v>#VALUE!</v>
          </cell>
          <cell r="K41" t="e">
            <v>#VALUE!</v>
          </cell>
          <cell r="L41" t="e">
            <v>#VALUE!</v>
          </cell>
          <cell r="M41" t="e">
            <v>#VALUE!</v>
          </cell>
          <cell r="P41" t="str">
            <v/>
          </cell>
          <cell r="Q41" t="e">
            <v>#N/A</v>
          </cell>
          <cell r="R41" t="e">
            <v>#VALUE!</v>
          </cell>
          <cell r="S41" t="e">
            <v>#VALUE!</v>
          </cell>
          <cell r="T41" t="e">
            <v>#VALUE!</v>
          </cell>
          <cell r="U41" t="e">
            <v>#VALUE!</v>
          </cell>
          <cell r="V41" t="e">
            <v>#VALUE!</v>
          </cell>
          <cell r="W41" t="e">
            <v>#VALUE!</v>
          </cell>
          <cell r="X41" t="e">
            <v>#VALUE!</v>
          </cell>
          <cell r="Z41" t="e">
            <v>#N/A</v>
          </cell>
          <cell r="AB41" t="e">
            <v>#N/A</v>
          </cell>
          <cell r="AC41" t="e">
            <v>#N/A</v>
          </cell>
          <cell r="AD41" t="e">
            <v>#N/A</v>
          </cell>
          <cell r="AE41" t="e">
            <v>#N/A</v>
          </cell>
          <cell r="AF41" t="e">
            <v>#N/A</v>
          </cell>
          <cell r="AH41" t="e">
            <v>#N/A</v>
          </cell>
          <cell r="AI41" t="e">
            <v>#N/A</v>
          </cell>
          <cell r="AJ41" t="e">
            <v>#N/A</v>
          </cell>
          <cell r="AK41" t="e">
            <v>#VALUE!</v>
          </cell>
          <cell r="AL41">
            <v>44218</v>
          </cell>
          <cell r="AR41">
            <v>0</v>
          </cell>
          <cell r="AS41">
            <v>0</v>
          </cell>
        </row>
        <row r="42">
          <cell r="H42" t="e">
            <v>#VALUE!</v>
          </cell>
          <cell r="I42" t="e">
            <v>#VALUE!</v>
          </cell>
          <cell r="J42" t="e">
            <v>#VALUE!</v>
          </cell>
          <cell r="K42" t="e">
            <v>#VALUE!</v>
          </cell>
          <cell r="L42" t="e">
            <v>#VALUE!</v>
          </cell>
          <cell r="M42" t="e">
            <v>#VALUE!</v>
          </cell>
          <cell r="P42" t="str">
            <v/>
          </cell>
          <cell r="Q42" t="e">
            <v>#N/A</v>
          </cell>
          <cell r="R42" t="e">
            <v>#VALUE!</v>
          </cell>
          <cell r="S42" t="e">
            <v>#VALUE!</v>
          </cell>
          <cell r="T42" t="e">
            <v>#VALUE!</v>
          </cell>
          <cell r="U42" t="e">
            <v>#VALUE!</v>
          </cell>
          <cell r="V42" t="e">
            <v>#VALUE!</v>
          </cell>
          <cell r="W42" t="e">
            <v>#VALUE!</v>
          </cell>
          <cell r="X42" t="e">
            <v>#VALUE!</v>
          </cell>
          <cell r="Z42" t="e">
            <v>#N/A</v>
          </cell>
          <cell r="AB42" t="e">
            <v>#N/A</v>
          </cell>
          <cell r="AC42" t="e">
            <v>#N/A</v>
          </cell>
          <cell r="AD42" t="e">
            <v>#N/A</v>
          </cell>
          <cell r="AE42" t="e">
            <v>#N/A</v>
          </cell>
          <cell r="AF42" t="e">
            <v>#N/A</v>
          </cell>
          <cell r="AH42" t="e">
            <v>#N/A</v>
          </cell>
          <cell r="AI42" t="e">
            <v>#N/A</v>
          </cell>
          <cell r="AJ42" t="e">
            <v>#N/A</v>
          </cell>
          <cell r="AK42" t="e">
            <v>#VALUE!</v>
          </cell>
          <cell r="AL42">
            <v>44218</v>
          </cell>
          <cell r="AR42">
            <v>0</v>
          </cell>
          <cell r="AS42">
            <v>0</v>
          </cell>
        </row>
        <row r="43">
          <cell r="H43" t="e">
            <v>#VALUE!</v>
          </cell>
          <cell r="I43" t="e">
            <v>#VALUE!</v>
          </cell>
          <cell r="J43" t="e">
            <v>#VALUE!</v>
          </cell>
          <cell r="K43" t="e">
            <v>#VALUE!</v>
          </cell>
          <cell r="L43" t="e">
            <v>#VALUE!</v>
          </cell>
          <cell r="M43" t="e">
            <v>#VALUE!</v>
          </cell>
          <cell r="P43" t="str">
            <v/>
          </cell>
          <cell r="Q43" t="e">
            <v>#N/A</v>
          </cell>
          <cell r="R43" t="e">
            <v>#VALUE!</v>
          </cell>
          <cell r="S43" t="e">
            <v>#VALUE!</v>
          </cell>
          <cell r="T43" t="e">
            <v>#VALUE!</v>
          </cell>
          <cell r="U43" t="e">
            <v>#VALUE!</v>
          </cell>
          <cell r="V43" t="e">
            <v>#VALUE!</v>
          </cell>
          <cell r="W43" t="e">
            <v>#VALUE!</v>
          </cell>
          <cell r="X43" t="e">
            <v>#VALUE!</v>
          </cell>
          <cell r="Z43" t="e">
            <v>#N/A</v>
          </cell>
          <cell r="AB43" t="e">
            <v>#N/A</v>
          </cell>
          <cell r="AC43" t="e">
            <v>#N/A</v>
          </cell>
          <cell r="AD43" t="e">
            <v>#N/A</v>
          </cell>
          <cell r="AE43" t="e">
            <v>#N/A</v>
          </cell>
          <cell r="AF43" t="e">
            <v>#N/A</v>
          </cell>
          <cell r="AH43" t="e">
            <v>#N/A</v>
          </cell>
          <cell r="AI43" t="e">
            <v>#N/A</v>
          </cell>
          <cell r="AJ43" t="e">
            <v>#N/A</v>
          </cell>
          <cell r="AK43" t="e">
            <v>#VALUE!</v>
          </cell>
          <cell r="AL43">
            <v>44218</v>
          </cell>
          <cell r="AR43">
            <v>0</v>
          </cell>
          <cell r="AS43">
            <v>0</v>
          </cell>
        </row>
        <row r="44">
          <cell r="H44" t="e">
            <v>#VALUE!</v>
          </cell>
          <cell r="I44" t="e">
            <v>#VALUE!</v>
          </cell>
          <cell r="J44" t="e">
            <v>#VALUE!</v>
          </cell>
          <cell r="K44" t="e">
            <v>#VALUE!</v>
          </cell>
          <cell r="L44" t="e">
            <v>#VALUE!</v>
          </cell>
          <cell r="M44" t="e">
            <v>#VALUE!</v>
          </cell>
          <cell r="P44" t="str">
            <v/>
          </cell>
          <cell r="Q44" t="e">
            <v>#N/A</v>
          </cell>
          <cell r="R44" t="e">
            <v>#VALUE!</v>
          </cell>
          <cell r="S44" t="e">
            <v>#VALUE!</v>
          </cell>
          <cell r="T44" t="e">
            <v>#VALUE!</v>
          </cell>
          <cell r="U44" t="e">
            <v>#VALUE!</v>
          </cell>
          <cell r="V44" t="e">
            <v>#VALUE!</v>
          </cell>
          <cell r="W44" t="e">
            <v>#VALUE!</v>
          </cell>
          <cell r="X44" t="e">
            <v>#VALUE!</v>
          </cell>
          <cell r="Z44" t="e">
            <v>#N/A</v>
          </cell>
          <cell r="AB44" t="e">
            <v>#N/A</v>
          </cell>
          <cell r="AC44" t="e">
            <v>#N/A</v>
          </cell>
          <cell r="AD44" t="e">
            <v>#N/A</v>
          </cell>
          <cell r="AE44" t="e">
            <v>#N/A</v>
          </cell>
          <cell r="AF44" t="e">
            <v>#N/A</v>
          </cell>
          <cell r="AH44" t="e">
            <v>#N/A</v>
          </cell>
          <cell r="AI44" t="e">
            <v>#N/A</v>
          </cell>
          <cell r="AJ44" t="e">
            <v>#N/A</v>
          </cell>
          <cell r="AK44" t="e">
            <v>#VALUE!</v>
          </cell>
          <cell r="AL44">
            <v>44218</v>
          </cell>
          <cell r="AR44">
            <v>0</v>
          </cell>
          <cell r="AS44">
            <v>0</v>
          </cell>
        </row>
        <row r="45">
          <cell r="H45" t="e">
            <v>#VALUE!</v>
          </cell>
          <cell r="I45" t="e">
            <v>#VALUE!</v>
          </cell>
          <cell r="J45" t="e">
            <v>#VALUE!</v>
          </cell>
          <cell r="K45" t="e">
            <v>#VALUE!</v>
          </cell>
          <cell r="L45" t="e">
            <v>#VALUE!</v>
          </cell>
          <cell r="M45" t="e">
            <v>#VALUE!</v>
          </cell>
          <cell r="P45" t="str">
            <v/>
          </cell>
          <cell r="Q45" t="e">
            <v>#N/A</v>
          </cell>
          <cell r="R45" t="e">
            <v>#VALUE!</v>
          </cell>
          <cell r="S45" t="e">
            <v>#VALUE!</v>
          </cell>
          <cell r="T45" t="e">
            <v>#VALUE!</v>
          </cell>
          <cell r="U45" t="e">
            <v>#VALUE!</v>
          </cell>
          <cell r="V45" t="e">
            <v>#VALUE!</v>
          </cell>
          <cell r="W45" t="e">
            <v>#VALUE!</v>
          </cell>
          <cell r="X45" t="e">
            <v>#VALUE!</v>
          </cell>
          <cell r="Z45" t="e">
            <v>#N/A</v>
          </cell>
          <cell r="AB45" t="e">
            <v>#N/A</v>
          </cell>
          <cell r="AC45" t="e">
            <v>#N/A</v>
          </cell>
          <cell r="AD45" t="e">
            <v>#N/A</v>
          </cell>
          <cell r="AE45" t="e">
            <v>#N/A</v>
          </cell>
          <cell r="AF45" t="e">
            <v>#N/A</v>
          </cell>
          <cell r="AH45" t="e">
            <v>#N/A</v>
          </cell>
          <cell r="AI45" t="e">
            <v>#N/A</v>
          </cell>
          <cell r="AJ45" t="e">
            <v>#N/A</v>
          </cell>
          <cell r="AK45" t="e">
            <v>#VALUE!</v>
          </cell>
          <cell r="AL45">
            <v>44218</v>
          </cell>
          <cell r="AR45">
            <v>0</v>
          </cell>
          <cell r="AS45">
            <v>0</v>
          </cell>
        </row>
        <row r="46">
          <cell r="H46" t="e">
            <v>#VALUE!</v>
          </cell>
          <cell r="I46" t="e">
            <v>#VALUE!</v>
          </cell>
          <cell r="J46" t="e">
            <v>#VALUE!</v>
          </cell>
          <cell r="K46" t="e">
            <v>#VALUE!</v>
          </cell>
          <cell r="L46" t="e">
            <v>#VALUE!</v>
          </cell>
          <cell r="M46" t="e">
            <v>#VALUE!</v>
          </cell>
          <cell r="P46" t="str">
            <v/>
          </cell>
          <cell r="Q46" t="e">
            <v>#N/A</v>
          </cell>
          <cell r="R46" t="e">
            <v>#VALUE!</v>
          </cell>
          <cell r="S46" t="e">
            <v>#VALUE!</v>
          </cell>
          <cell r="T46" t="e">
            <v>#VALUE!</v>
          </cell>
          <cell r="U46" t="e">
            <v>#VALUE!</v>
          </cell>
          <cell r="V46" t="e">
            <v>#VALUE!</v>
          </cell>
          <cell r="W46" t="e">
            <v>#VALUE!</v>
          </cell>
          <cell r="X46" t="e">
            <v>#VALUE!</v>
          </cell>
          <cell r="Z46" t="e">
            <v>#N/A</v>
          </cell>
          <cell r="AB46" t="e">
            <v>#N/A</v>
          </cell>
          <cell r="AC46" t="e">
            <v>#N/A</v>
          </cell>
          <cell r="AD46" t="e">
            <v>#N/A</v>
          </cell>
          <cell r="AE46" t="e">
            <v>#N/A</v>
          </cell>
          <cell r="AF46" t="e">
            <v>#N/A</v>
          </cell>
          <cell r="AH46" t="e">
            <v>#N/A</v>
          </cell>
          <cell r="AI46" t="e">
            <v>#N/A</v>
          </cell>
          <cell r="AJ46" t="e">
            <v>#N/A</v>
          </cell>
          <cell r="AK46" t="e">
            <v>#VALUE!</v>
          </cell>
          <cell r="AL46">
            <v>44218</v>
          </cell>
          <cell r="AR46">
            <v>0</v>
          </cell>
          <cell r="AS46">
            <v>0</v>
          </cell>
        </row>
        <row r="47">
          <cell r="H47" t="e">
            <v>#VALUE!</v>
          </cell>
          <cell r="I47" t="e">
            <v>#VALUE!</v>
          </cell>
          <cell r="J47" t="e">
            <v>#VALUE!</v>
          </cell>
          <cell r="K47" t="e">
            <v>#VALUE!</v>
          </cell>
          <cell r="L47" t="e">
            <v>#VALUE!</v>
          </cell>
          <cell r="M47" t="e">
            <v>#VALUE!</v>
          </cell>
          <cell r="P47" t="str">
            <v/>
          </cell>
          <cell r="Q47" t="e">
            <v>#N/A</v>
          </cell>
          <cell r="R47" t="e">
            <v>#VALUE!</v>
          </cell>
          <cell r="S47" t="e">
            <v>#VALUE!</v>
          </cell>
          <cell r="T47" t="e">
            <v>#VALUE!</v>
          </cell>
          <cell r="U47" t="e">
            <v>#VALUE!</v>
          </cell>
          <cell r="V47" t="e">
            <v>#VALUE!</v>
          </cell>
          <cell r="W47" t="e">
            <v>#VALUE!</v>
          </cell>
          <cell r="X47" t="e">
            <v>#VALUE!</v>
          </cell>
          <cell r="Z47" t="e">
            <v>#N/A</v>
          </cell>
          <cell r="AB47" t="e">
            <v>#N/A</v>
          </cell>
          <cell r="AC47" t="e">
            <v>#N/A</v>
          </cell>
          <cell r="AD47" t="e">
            <v>#N/A</v>
          </cell>
          <cell r="AE47" t="e">
            <v>#N/A</v>
          </cell>
          <cell r="AF47" t="e">
            <v>#N/A</v>
          </cell>
          <cell r="AH47" t="e">
            <v>#N/A</v>
          </cell>
          <cell r="AI47" t="e">
            <v>#N/A</v>
          </cell>
          <cell r="AJ47" t="e">
            <v>#N/A</v>
          </cell>
          <cell r="AK47" t="e">
            <v>#VALUE!</v>
          </cell>
          <cell r="AL47">
            <v>44218</v>
          </cell>
          <cell r="AR47">
            <v>0</v>
          </cell>
          <cell r="AS47">
            <v>0</v>
          </cell>
        </row>
        <row r="48">
          <cell r="H48" t="e">
            <v>#VALUE!</v>
          </cell>
          <cell r="I48" t="e">
            <v>#VALUE!</v>
          </cell>
          <cell r="J48" t="e">
            <v>#VALUE!</v>
          </cell>
          <cell r="K48" t="e">
            <v>#VALUE!</v>
          </cell>
          <cell r="L48" t="e">
            <v>#VALUE!</v>
          </cell>
          <cell r="M48" t="e">
            <v>#VALUE!</v>
          </cell>
          <cell r="P48" t="str">
            <v/>
          </cell>
          <cell r="Q48" t="e">
            <v>#N/A</v>
          </cell>
          <cell r="R48" t="e">
            <v>#VALUE!</v>
          </cell>
          <cell r="S48" t="e">
            <v>#VALUE!</v>
          </cell>
          <cell r="T48" t="e">
            <v>#VALUE!</v>
          </cell>
          <cell r="U48" t="e">
            <v>#VALUE!</v>
          </cell>
          <cell r="V48" t="e">
            <v>#VALUE!</v>
          </cell>
          <cell r="W48" t="e">
            <v>#VALUE!</v>
          </cell>
          <cell r="X48" t="e">
            <v>#VALUE!</v>
          </cell>
          <cell r="Z48" t="e">
            <v>#N/A</v>
          </cell>
          <cell r="AB48" t="e">
            <v>#N/A</v>
          </cell>
          <cell r="AC48" t="e">
            <v>#N/A</v>
          </cell>
          <cell r="AD48" t="e">
            <v>#N/A</v>
          </cell>
          <cell r="AE48" t="e">
            <v>#N/A</v>
          </cell>
          <cell r="AF48" t="e">
            <v>#N/A</v>
          </cell>
          <cell r="AH48" t="e">
            <v>#N/A</v>
          </cell>
          <cell r="AI48" t="e">
            <v>#N/A</v>
          </cell>
          <cell r="AJ48" t="e">
            <v>#N/A</v>
          </cell>
          <cell r="AK48" t="e">
            <v>#VALUE!</v>
          </cell>
          <cell r="AL48">
            <v>44218</v>
          </cell>
          <cell r="AR48">
            <v>0</v>
          </cell>
          <cell r="AS48">
            <v>0</v>
          </cell>
        </row>
        <row r="49">
          <cell r="H49" t="e">
            <v>#VALUE!</v>
          </cell>
          <cell r="I49" t="e">
            <v>#VALUE!</v>
          </cell>
          <cell r="J49" t="e">
            <v>#VALUE!</v>
          </cell>
          <cell r="K49" t="e">
            <v>#VALUE!</v>
          </cell>
          <cell r="L49" t="e">
            <v>#VALUE!</v>
          </cell>
          <cell r="M49" t="e">
            <v>#VALUE!</v>
          </cell>
          <cell r="P49" t="str">
            <v/>
          </cell>
          <cell r="Q49" t="e">
            <v>#N/A</v>
          </cell>
          <cell r="R49" t="e">
            <v>#VALUE!</v>
          </cell>
          <cell r="S49" t="e">
            <v>#VALUE!</v>
          </cell>
          <cell r="T49" t="e">
            <v>#VALUE!</v>
          </cell>
          <cell r="U49" t="e">
            <v>#VALUE!</v>
          </cell>
          <cell r="V49" t="e">
            <v>#VALUE!</v>
          </cell>
          <cell r="W49" t="e">
            <v>#VALUE!</v>
          </cell>
          <cell r="X49" t="e">
            <v>#VALUE!</v>
          </cell>
          <cell r="Z49" t="e">
            <v>#N/A</v>
          </cell>
          <cell r="AB49" t="e">
            <v>#N/A</v>
          </cell>
          <cell r="AC49" t="e">
            <v>#N/A</v>
          </cell>
          <cell r="AD49" t="e">
            <v>#N/A</v>
          </cell>
          <cell r="AE49" t="e">
            <v>#N/A</v>
          </cell>
          <cell r="AF49" t="e">
            <v>#N/A</v>
          </cell>
          <cell r="AH49" t="e">
            <v>#N/A</v>
          </cell>
          <cell r="AI49" t="e">
            <v>#N/A</v>
          </cell>
          <cell r="AJ49" t="e">
            <v>#N/A</v>
          </cell>
          <cell r="AK49" t="e">
            <v>#VALUE!</v>
          </cell>
          <cell r="AL49">
            <v>44218</v>
          </cell>
          <cell r="AR49">
            <v>0</v>
          </cell>
          <cell r="AS49">
            <v>0</v>
          </cell>
        </row>
        <row r="50">
          <cell r="H50" t="e">
            <v>#VALUE!</v>
          </cell>
          <cell r="I50" t="e">
            <v>#VALUE!</v>
          </cell>
          <cell r="J50" t="e">
            <v>#VALUE!</v>
          </cell>
          <cell r="K50" t="e">
            <v>#VALUE!</v>
          </cell>
          <cell r="L50" t="e">
            <v>#VALUE!</v>
          </cell>
          <cell r="M50" t="e">
            <v>#VALUE!</v>
          </cell>
          <cell r="P50" t="str">
            <v/>
          </cell>
          <cell r="Q50" t="e">
            <v>#N/A</v>
          </cell>
          <cell r="R50" t="e">
            <v>#VALUE!</v>
          </cell>
          <cell r="S50" t="e">
            <v>#VALUE!</v>
          </cell>
          <cell r="T50" t="e">
            <v>#VALUE!</v>
          </cell>
          <cell r="U50" t="e">
            <v>#VALUE!</v>
          </cell>
          <cell r="V50" t="e">
            <v>#VALUE!</v>
          </cell>
          <cell r="W50" t="e">
            <v>#VALUE!</v>
          </cell>
          <cell r="X50" t="e">
            <v>#VALUE!</v>
          </cell>
          <cell r="Z50" t="e">
            <v>#N/A</v>
          </cell>
          <cell r="AB50" t="e">
            <v>#N/A</v>
          </cell>
          <cell r="AC50" t="e">
            <v>#N/A</v>
          </cell>
          <cell r="AD50" t="e">
            <v>#N/A</v>
          </cell>
          <cell r="AE50" t="e">
            <v>#N/A</v>
          </cell>
          <cell r="AF50" t="e">
            <v>#N/A</v>
          </cell>
          <cell r="AH50" t="e">
            <v>#N/A</v>
          </cell>
          <cell r="AI50" t="e">
            <v>#N/A</v>
          </cell>
          <cell r="AJ50" t="e">
            <v>#N/A</v>
          </cell>
          <cell r="AK50" t="e">
            <v>#VALUE!</v>
          </cell>
          <cell r="AL50">
            <v>44218</v>
          </cell>
          <cell r="AR50">
            <v>0</v>
          </cell>
          <cell r="AS50">
            <v>0</v>
          </cell>
        </row>
        <row r="51">
          <cell r="H51" t="e">
            <v>#VALUE!</v>
          </cell>
          <cell r="I51" t="e">
            <v>#VALUE!</v>
          </cell>
          <cell r="J51" t="e">
            <v>#VALUE!</v>
          </cell>
          <cell r="K51" t="e">
            <v>#VALUE!</v>
          </cell>
          <cell r="L51" t="e">
            <v>#VALUE!</v>
          </cell>
          <cell r="M51" t="e">
            <v>#VALUE!</v>
          </cell>
          <cell r="P51" t="str">
            <v/>
          </cell>
          <cell r="Q51" t="e">
            <v>#N/A</v>
          </cell>
          <cell r="R51" t="e">
            <v>#VALUE!</v>
          </cell>
          <cell r="S51" t="e">
            <v>#VALUE!</v>
          </cell>
          <cell r="T51" t="e">
            <v>#VALUE!</v>
          </cell>
          <cell r="U51" t="e">
            <v>#VALUE!</v>
          </cell>
          <cell r="V51" t="e">
            <v>#VALUE!</v>
          </cell>
          <cell r="W51" t="e">
            <v>#VALUE!</v>
          </cell>
          <cell r="X51" t="e">
            <v>#VALUE!</v>
          </cell>
          <cell r="Z51" t="e">
            <v>#N/A</v>
          </cell>
          <cell r="AB51" t="e">
            <v>#N/A</v>
          </cell>
          <cell r="AC51" t="e">
            <v>#N/A</v>
          </cell>
          <cell r="AD51" t="e">
            <v>#N/A</v>
          </cell>
          <cell r="AE51" t="e">
            <v>#N/A</v>
          </cell>
          <cell r="AF51" t="e">
            <v>#N/A</v>
          </cell>
          <cell r="AH51" t="e">
            <v>#N/A</v>
          </cell>
          <cell r="AI51" t="e">
            <v>#N/A</v>
          </cell>
          <cell r="AJ51" t="e">
            <v>#N/A</v>
          </cell>
          <cell r="AK51" t="e">
            <v>#VALUE!</v>
          </cell>
          <cell r="AL51">
            <v>44218</v>
          </cell>
          <cell r="AR51">
            <v>0</v>
          </cell>
          <cell r="AS51">
            <v>0</v>
          </cell>
        </row>
        <row r="52">
          <cell r="H52" t="e">
            <v>#VALUE!</v>
          </cell>
          <cell r="I52" t="e">
            <v>#VALUE!</v>
          </cell>
          <cell r="J52" t="e">
            <v>#VALUE!</v>
          </cell>
          <cell r="K52" t="e">
            <v>#VALUE!</v>
          </cell>
          <cell r="L52" t="e">
            <v>#VALUE!</v>
          </cell>
          <cell r="M52" t="e">
            <v>#VALUE!</v>
          </cell>
          <cell r="P52" t="str">
            <v/>
          </cell>
          <cell r="Q52" t="e">
            <v>#N/A</v>
          </cell>
          <cell r="R52" t="e">
            <v>#VALUE!</v>
          </cell>
          <cell r="S52" t="e">
            <v>#VALUE!</v>
          </cell>
          <cell r="T52" t="e">
            <v>#VALUE!</v>
          </cell>
          <cell r="U52" t="e">
            <v>#VALUE!</v>
          </cell>
          <cell r="V52" t="e">
            <v>#VALUE!</v>
          </cell>
          <cell r="W52" t="e">
            <v>#VALUE!</v>
          </cell>
          <cell r="X52" t="e">
            <v>#VALUE!</v>
          </cell>
          <cell r="Z52" t="e">
            <v>#N/A</v>
          </cell>
          <cell r="AB52" t="e">
            <v>#N/A</v>
          </cell>
          <cell r="AC52" t="e">
            <v>#N/A</v>
          </cell>
          <cell r="AD52" t="e">
            <v>#N/A</v>
          </cell>
          <cell r="AE52" t="e">
            <v>#N/A</v>
          </cell>
          <cell r="AF52" t="e">
            <v>#N/A</v>
          </cell>
          <cell r="AH52" t="e">
            <v>#N/A</v>
          </cell>
          <cell r="AI52" t="e">
            <v>#N/A</v>
          </cell>
          <cell r="AJ52" t="e">
            <v>#N/A</v>
          </cell>
          <cell r="AK52" t="e">
            <v>#VALUE!</v>
          </cell>
          <cell r="AL52">
            <v>44218</v>
          </cell>
          <cell r="AR52">
            <v>0</v>
          </cell>
          <cell r="AS52">
            <v>0</v>
          </cell>
        </row>
        <row r="53">
          <cell r="H53" t="e">
            <v>#VALUE!</v>
          </cell>
          <cell r="I53" t="e">
            <v>#VALUE!</v>
          </cell>
          <cell r="J53" t="e">
            <v>#VALUE!</v>
          </cell>
          <cell r="K53" t="e">
            <v>#VALUE!</v>
          </cell>
          <cell r="L53" t="e">
            <v>#VALUE!</v>
          </cell>
          <cell r="M53" t="e">
            <v>#VALUE!</v>
          </cell>
          <cell r="P53" t="str">
            <v/>
          </cell>
          <cell r="Q53" t="e">
            <v>#N/A</v>
          </cell>
          <cell r="R53" t="e">
            <v>#VALUE!</v>
          </cell>
          <cell r="S53" t="e">
            <v>#VALUE!</v>
          </cell>
          <cell r="T53" t="e">
            <v>#VALUE!</v>
          </cell>
          <cell r="U53" t="e">
            <v>#VALUE!</v>
          </cell>
          <cell r="V53" t="e">
            <v>#VALUE!</v>
          </cell>
          <cell r="W53" t="e">
            <v>#VALUE!</v>
          </cell>
          <cell r="X53" t="e">
            <v>#VALUE!</v>
          </cell>
          <cell r="Z53" t="e">
            <v>#N/A</v>
          </cell>
          <cell r="AB53" t="e">
            <v>#N/A</v>
          </cell>
          <cell r="AC53" t="e">
            <v>#N/A</v>
          </cell>
          <cell r="AD53" t="e">
            <v>#N/A</v>
          </cell>
          <cell r="AE53" t="e">
            <v>#N/A</v>
          </cell>
          <cell r="AF53" t="e">
            <v>#N/A</v>
          </cell>
          <cell r="AH53" t="e">
            <v>#N/A</v>
          </cell>
          <cell r="AI53" t="e">
            <v>#N/A</v>
          </cell>
          <cell r="AJ53" t="e">
            <v>#N/A</v>
          </cell>
          <cell r="AK53" t="e">
            <v>#VALUE!</v>
          </cell>
          <cell r="AL53">
            <v>44218</v>
          </cell>
          <cell r="AR53">
            <v>0</v>
          </cell>
          <cell r="AS53">
            <v>0</v>
          </cell>
        </row>
        <row r="54">
          <cell r="H54" t="e">
            <v>#VALUE!</v>
          </cell>
          <cell r="I54" t="e">
            <v>#VALUE!</v>
          </cell>
          <cell r="J54" t="e">
            <v>#VALUE!</v>
          </cell>
          <cell r="K54" t="e">
            <v>#VALUE!</v>
          </cell>
          <cell r="L54" t="e">
            <v>#VALUE!</v>
          </cell>
          <cell r="M54" t="e">
            <v>#VALUE!</v>
          </cell>
          <cell r="P54" t="str">
            <v/>
          </cell>
          <cell r="Q54" t="e">
            <v>#N/A</v>
          </cell>
          <cell r="R54" t="e">
            <v>#VALUE!</v>
          </cell>
          <cell r="S54" t="e">
            <v>#VALUE!</v>
          </cell>
          <cell r="T54" t="e">
            <v>#VALUE!</v>
          </cell>
          <cell r="U54" t="e">
            <v>#VALUE!</v>
          </cell>
          <cell r="V54" t="e">
            <v>#VALUE!</v>
          </cell>
          <cell r="W54" t="e">
            <v>#VALUE!</v>
          </cell>
          <cell r="X54" t="e">
            <v>#VALUE!</v>
          </cell>
          <cell r="Z54" t="e">
            <v>#N/A</v>
          </cell>
          <cell r="AB54" t="e">
            <v>#N/A</v>
          </cell>
          <cell r="AC54" t="e">
            <v>#N/A</v>
          </cell>
          <cell r="AD54" t="e">
            <v>#N/A</v>
          </cell>
          <cell r="AE54" t="e">
            <v>#N/A</v>
          </cell>
          <cell r="AF54" t="e">
            <v>#N/A</v>
          </cell>
          <cell r="AH54" t="e">
            <v>#N/A</v>
          </cell>
          <cell r="AI54" t="e">
            <v>#N/A</v>
          </cell>
          <cell r="AJ54" t="e">
            <v>#N/A</v>
          </cell>
          <cell r="AK54" t="e">
            <v>#VALUE!</v>
          </cell>
          <cell r="AL54">
            <v>44218</v>
          </cell>
          <cell r="AR54">
            <v>0</v>
          </cell>
          <cell r="AS54">
            <v>0</v>
          </cell>
        </row>
        <row r="55">
          <cell r="H55" t="e">
            <v>#VALUE!</v>
          </cell>
          <cell r="I55" t="e">
            <v>#VALUE!</v>
          </cell>
          <cell r="J55" t="e">
            <v>#VALUE!</v>
          </cell>
          <cell r="K55" t="e">
            <v>#VALUE!</v>
          </cell>
          <cell r="L55" t="e">
            <v>#VALUE!</v>
          </cell>
          <cell r="M55" t="e">
            <v>#VALUE!</v>
          </cell>
          <cell r="P55" t="str">
            <v/>
          </cell>
          <cell r="Q55" t="e">
            <v>#N/A</v>
          </cell>
          <cell r="R55" t="e">
            <v>#VALUE!</v>
          </cell>
          <cell r="S55" t="e">
            <v>#VALUE!</v>
          </cell>
          <cell r="T55" t="e">
            <v>#VALUE!</v>
          </cell>
          <cell r="U55" t="e">
            <v>#VALUE!</v>
          </cell>
          <cell r="V55" t="e">
            <v>#VALUE!</v>
          </cell>
          <cell r="W55" t="e">
            <v>#VALUE!</v>
          </cell>
          <cell r="X55" t="e">
            <v>#VALUE!</v>
          </cell>
          <cell r="Z55" t="e">
            <v>#N/A</v>
          </cell>
          <cell r="AB55" t="e">
            <v>#N/A</v>
          </cell>
          <cell r="AC55" t="e">
            <v>#N/A</v>
          </cell>
          <cell r="AD55" t="e">
            <v>#N/A</v>
          </cell>
          <cell r="AE55" t="e">
            <v>#N/A</v>
          </cell>
          <cell r="AF55" t="e">
            <v>#N/A</v>
          </cell>
          <cell r="AH55" t="e">
            <v>#N/A</v>
          </cell>
          <cell r="AI55" t="e">
            <v>#N/A</v>
          </cell>
          <cell r="AJ55" t="e">
            <v>#N/A</v>
          </cell>
          <cell r="AK55" t="e">
            <v>#VALUE!</v>
          </cell>
          <cell r="AL55">
            <v>44218</v>
          </cell>
          <cell r="AR55">
            <v>0</v>
          </cell>
          <cell r="AS55">
            <v>0</v>
          </cell>
        </row>
        <row r="56">
          <cell r="H56" t="e">
            <v>#VALUE!</v>
          </cell>
          <cell r="I56" t="e">
            <v>#VALUE!</v>
          </cell>
          <cell r="J56" t="e">
            <v>#VALUE!</v>
          </cell>
          <cell r="K56" t="e">
            <v>#VALUE!</v>
          </cell>
          <cell r="L56" t="e">
            <v>#VALUE!</v>
          </cell>
          <cell r="M56" t="e">
            <v>#VALUE!</v>
          </cell>
          <cell r="P56" t="str">
            <v/>
          </cell>
          <cell r="Q56" t="e">
            <v>#N/A</v>
          </cell>
          <cell r="R56" t="e">
            <v>#VALUE!</v>
          </cell>
          <cell r="S56" t="e">
            <v>#VALUE!</v>
          </cell>
          <cell r="T56" t="e">
            <v>#VALUE!</v>
          </cell>
          <cell r="U56" t="e">
            <v>#VALUE!</v>
          </cell>
          <cell r="V56" t="e">
            <v>#VALUE!</v>
          </cell>
          <cell r="W56" t="e">
            <v>#VALUE!</v>
          </cell>
          <cell r="X56" t="e">
            <v>#VALUE!</v>
          </cell>
          <cell r="Z56" t="e">
            <v>#N/A</v>
          </cell>
          <cell r="AB56" t="e">
            <v>#N/A</v>
          </cell>
          <cell r="AC56" t="e">
            <v>#N/A</v>
          </cell>
          <cell r="AD56" t="e">
            <v>#N/A</v>
          </cell>
          <cell r="AE56" t="e">
            <v>#N/A</v>
          </cell>
          <cell r="AF56" t="e">
            <v>#N/A</v>
          </cell>
          <cell r="AH56" t="e">
            <v>#N/A</v>
          </cell>
          <cell r="AI56" t="e">
            <v>#N/A</v>
          </cell>
          <cell r="AJ56" t="e">
            <v>#N/A</v>
          </cell>
          <cell r="AK56" t="e">
            <v>#VALUE!</v>
          </cell>
          <cell r="AL56">
            <v>44218</v>
          </cell>
          <cell r="AR56">
            <v>0</v>
          </cell>
          <cell r="AS56">
            <v>0</v>
          </cell>
        </row>
        <row r="57">
          <cell r="H57" t="e">
            <v>#VALUE!</v>
          </cell>
          <cell r="I57" t="e">
            <v>#VALUE!</v>
          </cell>
          <cell r="J57" t="e">
            <v>#VALUE!</v>
          </cell>
          <cell r="K57" t="e">
            <v>#VALUE!</v>
          </cell>
          <cell r="L57" t="e">
            <v>#VALUE!</v>
          </cell>
          <cell r="M57" t="e">
            <v>#VALUE!</v>
          </cell>
          <cell r="P57" t="str">
            <v/>
          </cell>
          <cell r="Q57" t="e">
            <v>#N/A</v>
          </cell>
          <cell r="R57" t="e">
            <v>#VALUE!</v>
          </cell>
          <cell r="S57" t="e">
            <v>#VALUE!</v>
          </cell>
          <cell r="T57" t="e">
            <v>#VALUE!</v>
          </cell>
          <cell r="U57" t="e">
            <v>#VALUE!</v>
          </cell>
          <cell r="V57" t="e">
            <v>#VALUE!</v>
          </cell>
          <cell r="W57" t="e">
            <v>#VALUE!</v>
          </cell>
          <cell r="X57" t="e">
            <v>#VALUE!</v>
          </cell>
          <cell r="Z57" t="e">
            <v>#N/A</v>
          </cell>
          <cell r="AB57" t="e">
            <v>#N/A</v>
          </cell>
          <cell r="AC57" t="e">
            <v>#N/A</v>
          </cell>
          <cell r="AD57" t="e">
            <v>#N/A</v>
          </cell>
          <cell r="AE57" t="e">
            <v>#N/A</v>
          </cell>
          <cell r="AF57" t="e">
            <v>#N/A</v>
          </cell>
          <cell r="AH57" t="e">
            <v>#N/A</v>
          </cell>
          <cell r="AI57" t="e">
            <v>#N/A</v>
          </cell>
          <cell r="AJ57" t="e">
            <v>#N/A</v>
          </cell>
          <cell r="AK57" t="e">
            <v>#VALUE!</v>
          </cell>
          <cell r="AL57">
            <v>44218</v>
          </cell>
          <cell r="AR57">
            <v>0</v>
          </cell>
          <cell r="AS57">
            <v>0</v>
          </cell>
        </row>
        <row r="58">
          <cell r="H58" t="e">
            <v>#VALUE!</v>
          </cell>
          <cell r="I58" t="e">
            <v>#VALUE!</v>
          </cell>
          <cell r="J58" t="e">
            <v>#VALUE!</v>
          </cell>
          <cell r="K58" t="e">
            <v>#VALUE!</v>
          </cell>
          <cell r="L58" t="e">
            <v>#VALUE!</v>
          </cell>
          <cell r="M58" t="e">
            <v>#VALUE!</v>
          </cell>
          <cell r="P58" t="str">
            <v/>
          </cell>
          <cell r="Q58" t="e">
            <v>#N/A</v>
          </cell>
          <cell r="R58" t="e">
            <v>#VALUE!</v>
          </cell>
          <cell r="S58" t="e">
            <v>#VALUE!</v>
          </cell>
          <cell r="T58" t="e">
            <v>#VALUE!</v>
          </cell>
          <cell r="U58" t="e">
            <v>#VALUE!</v>
          </cell>
          <cell r="V58" t="e">
            <v>#VALUE!</v>
          </cell>
          <cell r="W58" t="e">
            <v>#VALUE!</v>
          </cell>
          <cell r="X58" t="e">
            <v>#VALUE!</v>
          </cell>
          <cell r="Z58" t="e">
            <v>#N/A</v>
          </cell>
          <cell r="AB58" t="e">
            <v>#N/A</v>
          </cell>
          <cell r="AC58" t="e">
            <v>#N/A</v>
          </cell>
          <cell r="AD58" t="e">
            <v>#N/A</v>
          </cell>
          <cell r="AE58" t="e">
            <v>#N/A</v>
          </cell>
          <cell r="AF58" t="e">
            <v>#N/A</v>
          </cell>
          <cell r="AH58" t="e">
            <v>#N/A</v>
          </cell>
          <cell r="AI58" t="e">
            <v>#N/A</v>
          </cell>
          <cell r="AJ58" t="e">
            <v>#N/A</v>
          </cell>
          <cell r="AK58" t="e">
            <v>#VALUE!</v>
          </cell>
          <cell r="AL58">
            <v>44218</v>
          </cell>
          <cell r="AR58">
            <v>0</v>
          </cell>
          <cell r="AS58">
            <v>0</v>
          </cell>
        </row>
        <row r="59">
          <cell r="H59" t="e">
            <v>#VALUE!</v>
          </cell>
          <cell r="I59" t="e">
            <v>#VALUE!</v>
          </cell>
          <cell r="J59" t="e">
            <v>#VALUE!</v>
          </cell>
          <cell r="K59" t="e">
            <v>#VALUE!</v>
          </cell>
          <cell r="L59" t="e">
            <v>#VALUE!</v>
          </cell>
          <cell r="M59" t="e">
            <v>#VALUE!</v>
          </cell>
          <cell r="P59" t="str">
            <v/>
          </cell>
          <cell r="Q59" t="e">
            <v>#N/A</v>
          </cell>
          <cell r="R59" t="e">
            <v>#VALUE!</v>
          </cell>
          <cell r="S59" t="e">
            <v>#VALUE!</v>
          </cell>
          <cell r="T59" t="e">
            <v>#VALUE!</v>
          </cell>
          <cell r="U59" t="e">
            <v>#VALUE!</v>
          </cell>
          <cell r="V59" t="e">
            <v>#VALUE!</v>
          </cell>
          <cell r="W59" t="e">
            <v>#VALUE!</v>
          </cell>
          <cell r="X59" t="e">
            <v>#VALUE!</v>
          </cell>
          <cell r="Z59" t="e">
            <v>#N/A</v>
          </cell>
          <cell r="AB59" t="e">
            <v>#N/A</v>
          </cell>
          <cell r="AC59" t="e">
            <v>#N/A</v>
          </cell>
          <cell r="AD59" t="e">
            <v>#N/A</v>
          </cell>
          <cell r="AE59" t="e">
            <v>#N/A</v>
          </cell>
          <cell r="AF59" t="e">
            <v>#N/A</v>
          </cell>
          <cell r="AH59" t="e">
            <v>#N/A</v>
          </cell>
          <cell r="AI59" t="e">
            <v>#N/A</v>
          </cell>
          <cell r="AJ59" t="e">
            <v>#N/A</v>
          </cell>
          <cell r="AK59" t="e">
            <v>#VALUE!</v>
          </cell>
          <cell r="AL59">
            <v>44218</v>
          </cell>
          <cell r="AR59">
            <v>0</v>
          </cell>
          <cell r="AS59">
            <v>0</v>
          </cell>
        </row>
        <row r="60">
          <cell r="H60" t="e">
            <v>#VALUE!</v>
          </cell>
          <cell r="I60" t="e">
            <v>#VALUE!</v>
          </cell>
          <cell r="J60" t="e">
            <v>#VALUE!</v>
          </cell>
          <cell r="K60" t="e">
            <v>#VALUE!</v>
          </cell>
          <cell r="L60" t="e">
            <v>#VALUE!</v>
          </cell>
          <cell r="M60" t="e">
            <v>#VALUE!</v>
          </cell>
          <cell r="P60" t="str">
            <v/>
          </cell>
          <cell r="Q60" t="e">
            <v>#N/A</v>
          </cell>
          <cell r="R60" t="e">
            <v>#VALUE!</v>
          </cell>
          <cell r="S60" t="e">
            <v>#VALUE!</v>
          </cell>
          <cell r="T60" t="e">
            <v>#VALUE!</v>
          </cell>
          <cell r="U60" t="e">
            <v>#VALUE!</v>
          </cell>
          <cell r="V60" t="e">
            <v>#VALUE!</v>
          </cell>
          <cell r="W60" t="e">
            <v>#VALUE!</v>
          </cell>
          <cell r="X60" t="e">
            <v>#VALUE!</v>
          </cell>
          <cell r="Z60" t="e">
            <v>#N/A</v>
          </cell>
          <cell r="AB60" t="e">
            <v>#N/A</v>
          </cell>
          <cell r="AC60" t="e">
            <v>#N/A</v>
          </cell>
          <cell r="AD60" t="e">
            <v>#N/A</v>
          </cell>
          <cell r="AE60" t="e">
            <v>#N/A</v>
          </cell>
          <cell r="AF60" t="e">
            <v>#N/A</v>
          </cell>
          <cell r="AH60" t="e">
            <v>#N/A</v>
          </cell>
          <cell r="AI60" t="e">
            <v>#N/A</v>
          </cell>
          <cell r="AJ60" t="e">
            <v>#N/A</v>
          </cell>
          <cell r="AK60" t="e">
            <v>#VALUE!</v>
          </cell>
          <cell r="AL60">
            <v>44218</v>
          </cell>
          <cell r="AR60">
            <v>0</v>
          </cell>
          <cell r="AS60">
            <v>0</v>
          </cell>
        </row>
        <row r="61">
          <cell r="H61" t="e">
            <v>#VALUE!</v>
          </cell>
          <cell r="I61" t="e">
            <v>#VALUE!</v>
          </cell>
          <cell r="J61" t="e">
            <v>#VALUE!</v>
          </cell>
          <cell r="K61" t="e">
            <v>#VALUE!</v>
          </cell>
          <cell r="L61" t="e">
            <v>#VALUE!</v>
          </cell>
          <cell r="M61" t="e">
            <v>#VALUE!</v>
          </cell>
          <cell r="P61" t="str">
            <v/>
          </cell>
          <cell r="Q61" t="e">
            <v>#N/A</v>
          </cell>
          <cell r="R61" t="e">
            <v>#VALUE!</v>
          </cell>
          <cell r="S61" t="e">
            <v>#VALUE!</v>
          </cell>
          <cell r="T61" t="e">
            <v>#VALUE!</v>
          </cell>
          <cell r="U61" t="e">
            <v>#VALUE!</v>
          </cell>
          <cell r="V61" t="e">
            <v>#VALUE!</v>
          </cell>
          <cell r="W61" t="e">
            <v>#VALUE!</v>
          </cell>
          <cell r="X61" t="e">
            <v>#VALUE!</v>
          </cell>
          <cell r="Z61" t="e">
            <v>#N/A</v>
          </cell>
          <cell r="AB61" t="e">
            <v>#N/A</v>
          </cell>
          <cell r="AC61" t="e">
            <v>#N/A</v>
          </cell>
          <cell r="AD61" t="e">
            <v>#N/A</v>
          </cell>
          <cell r="AE61" t="e">
            <v>#N/A</v>
          </cell>
          <cell r="AF61" t="e">
            <v>#N/A</v>
          </cell>
          <cell r="AH61" t="e">
            <v>#N/A</v>
          </cell>
          <cell r="AI61" t="e">
            <v>#N/A</v>
          </cell>
          <cell r="AJ61" t="e">
            <v>#N/A</v>
          </cell>
          <cell r="AK61" t="e">
            <v>#VALUE!</v>
          </cell>
          <cell r="AL61">
            <v>44218</v>
          </cell>
          <cell r="AR61">
            <v>0</v>
          </cell>
          <cell r="AS61">
            <v>0</v>
          </cell>
        </row>
        <row r="62">
          <cell r="H62" t="e">
            <v>#VALUE!</v>
          </cell>
          <cell r="I62" t="e">
            <v>#VALUE!</v>
          </cell>
          <cell r="J62" t="e">
            <v>#VALUE!</v>
          </cell>
          <cell r="K62" t="e">
            <v>#VALUE!</v>
          </cell>
          <cell r="L62" t="e">
            <v>#VALUE!</v>
          </cell>
          <cell r="M62" t="e">
            <v>#VALUE!</v>
          </cell>
          <cell r="P62" t="str">
            <v/>
          </cell>
          <cell r="Q62" t="e">
            <v>#N/A</v>
          </cell>
          <cell r="R62" t="e">
            <v>#VALUE!</v>
          </cell>
          <cell r="S62" t="e">
            <v>#VALUE!</v>
          </cell>
          <cell r="T62" t="e">
            <v>#VALUE!</v>
          </cell>
          <cell r="U62" t="e">
            <v>#VALUE!</v>
          </cell>
          <cell r="V62" t="e">
            <v>#VALUE!</v>
          </cell>
          <cell r="W62" t="e">
            <v>#VALUE!</v>
          </cell>
          <cell r="X62" t="e">
            <v>#VALUE!</v>
          </cell>
          <cell r="Z62" t="e">
            <v>#N/A</v>
          </cell>
          <cell r="AB62" t="e">
            <v>#N/A</v>
          </cell>
          <cell r="AC62" t="e">
            <v>#N/A</v>
          </cell>
          <cell r="AD62" t="e">
            <v>#N/A</v>
          </cell>
          <cell r="AE62" t="e">
            <v>#N/A</v>
          </cell>
          <cell r="AF62" t="e">
            <v>#N/A</v>
          </cell>
          <cell r="AH62" t="e">
            <v>#N/A</v>
          </cell>
          <cell r="AI62" t="e">
            <v>#N/A</v>
          </cell>
          <cell r="AJ62" t="e">
            <v>#N/A</v>
          </cell>
          <cell r="AK62" t="e">
            <v>#VALUE!</v>
          </cell>
          <cell r="AL62">
            <v>44218</v>
          </cell>
          <cell r="AR62">
            <v>0</v>
          </cell>
          <cell r="AS62">
            <v>0</v>
          </cell>
        </row>
        <row r="63">
          <cell r="H63" t="e">
            <v>#VALUE!</v>
          </cell>
          <cell r="I63" t="e">
            <v>#VALUE!</v>
          </cell>
          <cell r="J63" t="e">
            <v>#VALUE!</v>
          </cell>
          <cell r="K63" t="e">
            <v>#VALUE!</v>
          </cell>
          <cell r="L63" t="e">
            <v>#VALUE!</v>
          </cell>
          <cell r="M63" t="e">
            <v>#VALUE!</v>
          </cell>
          <cell r="P63" t="str">
            <v/>
          </cell>
          <cell r="Q63" t="e">
            <v>#N/A</v>
          </cell>
          <cell r="R63" t="e">
            <v>#VALUE!</v>
          </cell>
          <cell r="S63" t="e">
            <v>#VALUE!</v>
          </cell>
          <cell r="T63" t="e">
            <v>#VALUE!</v>
          </cell>
          <cell r="U63" t="e">
            <v>#VALUE!</v>
          </cell>
          <cell r="V63" t="e">
            <v>#VALUE!</v>
          </cell>
          <cell r="W63" t="e">
            <v>#VALUE!</v>
          </cell>
          <cell r="X63" t="e">
            <v>#VALUE!</v>
          </cell>
          <cell r="Z63" t="e">
            <v>#N/A</v>
          </cell>
          <cell r="AB63" t="e">
            <v>#N/A</v>
          </cell>
          <cell r="AC63" t="e">
            <v>#N/A</v>
          </cell>
          <cell r="AD63" t="e">
            <v>#N/A</v>
          </cell>
          <cell r="AE63" t="e">
            <v>#N/A</v>
          </cell>
          <cell r="AF63" t="e">
            <v>#N/A</v>
          </cell>
          <cell r="AH63" t="e">
            <v>#N/A</v>
          </cell>
          <cell r="AI63" t="e">
            <v>#N/A</v>
          </cell>
          <cell r="AJ63" t="e">
            <v>#N/A</v>
          </cell>
          <cell r="AK63" t="e">
            <v>#VALUE!</v>
          </cell>
          <cell r="AL63">
            <v>44218</v>
          </cell>
          <cell r="AR63">
            <v>0</v>
          </cell>
          <cell r="AS63">
            <v>0</v>
          </cell>
        </row>
        <row r="64">
          <cell r="H64" t="e">
            <v>#VALUE!</v>
          </cell>
          <cell r="I64" t="e">
            <v>#VALUE!</v>
          </cell>
          <cell r="J64" t="e">
            <v>#VALUE!</v>
          </cell>
          <cell r="K64" t="e">
            <v>#VALUE!</v>
          </cell>
          <cell r="L64" t="e">
            <v>#VALUE!</v>
          </cell>
          <cell r="M64" t="e">
            <v>#VALUE!</v>
          </cell>
          <cell r="P64" t="str">
            <v/>
          </cell>
          <cell r="Q64" t="e">
            <v>#N/A</v>
          </cell>
          <cell r="R64" t="e">
            <v>#VALUE!</v>
          </cell>
          <cell r="S64" t="e">
            <v>#VALUE!</v>
          </cell>
          <cell r="T64" t="e">
            <v>#VALUE!</v>
          </cell>
          <cell r="U64" t="e">
            <v>#VALUE!</v>
          </cell>
          <cell r="V64" t="e">
            <v>#VALUE!</v>
          </cell>
          <cell r="W64" t="e">
            <v>#VALUE!</v>
          </cell>
          <cell r="X64" t="e">
            <v>#VALUE!</v>
          </cell>
          <cell r="Z64" t="e">
            <v>#N/A</v>
          </cell>
          <cell r="AB64" t="e">
            <v>#N/A</v>
          </cell>
          <cell r="AC64" t="e">
            <v>#N/A</v>
          </cell>
          <cell r="AD64" t="e">
            <v>#N/A</v>
          </cell>
          <cell r="AE64" t="e">
            <v>#N/A</v>
          </cell>
          <cell r="AF64" t="e">
            <v>#N/A</v>
          </cell>
          <cell r="AH64" t="e">
            <v>#N/A</v>
          </cell>
          <cell r="AI64" t="e">
            <v>#N/A</v>
          </cell>
          <cell r="AJ64" t="e">
            <v>#N/A</v>
          </cell>
          <cell r="AK64" t="e">
            <v>#VALUE!</v>
          </cell>
          <cell r="AL64">
            <v>44218</v>
          </cell>
          <cell r="AR64">
            <v>0</v>
          </cell>
          <cell r="AS64">
            <v>0</v>
          </cell>
        </row>
        <row r="65">
          <cell r="H65" t="e">
            <v>#VALUE!</v>
          </cell>
          <cell r="I65" t="e">
            <v>#VALUE!</v>
          </cell>
          <cell r="J65" t="e">
            <v>#VALUE!</v>
          </cell>
          <cell r="K65" t="e">
            <v>#VALUE!</v>
          </cell>
          <cell r="L65" t="e">
            <v>#VALUE!</v>
          </cell>
          <cell r="M65" t="e">
            <v>#VALUE!</v>
          </cell>
          <cell r="P65" t="str">
            <v/>
          </cell>
          <cell r="Q65" t="e">
            <v>#N/A</v>
          </cell>
          <cell r="R65" t="e">
            <v>#VALUE!</v>
          </cell>
          <cell r="S65" t="e">
            <v>#VALUE!</v>
          </cell>
          <cell r="T65" t="e">
            <v>#VALUE!</v>
          </cell>
          <cell r="U65" t="e">
            <v>#VALUE!</v>
          </cell>
          <cell r="V65" t="e">
            <v>#VALUE!</v>
          </cell>
          <cell r="W65" t="e">
            <v>#VALUE!</v>
          </cell>
          <cell r="X65" t="e">
            <v>#VALUE!</v>
          </cell>
          <cell r="Z65" t="e">
            <v>#N/A</v>
          </cell>
          <cell r="AB65" t="e">
            <v>#N/A</v>
          </cell>
          <cell r="AC65" t="e">
            <v>#N/A</v>
          </cell>
          <cell r="AD65" t="e">
            <v>#N/A</v>
          </cell>
          <cell r="AE65" t="e">
            <v>#N/A</v>
          </cell>
          <cell r="AF65" t="e">
            <v>#N/A</v>
          </cell>
          <cell r="AH65" t="e">
            <v>#N/A</v>
          </cell>
          <cell r="AI65" t="e">
            <v>#N/A</v>
          </cell>
          <cell r="AJ65" t="e">
            <v>#N/A</v>
          </cell>
          <cell r="AK65" t="e">
            <v>#VALUE!</v>
          </cell>
          <cell r="AL65">
            <v>44218</v>
          </cell>
          <cell r="AR65">
            <v>0</v>
          </cell>
          <cell r="AS65">
            <v>0</v>
          </cell>
        </row>
        <row r="66">
          <cell r="H66" t="e">
            <v>#VALUE!</v>
          </cell>
          <cell r="I66" t="e">
            <v>#VALUE!</v>
          </cell>
          <cell r="J66" t="e">
            <v>#VALUE!</v>
          </cell>
          <cell r="K66" t="e">
            <v>#VALUE!</v>
          </cell>
          <cell r="L66" t="e">
            <v>#VALUE!</v>
          </cell>
          <cell r="M66" t="e">
            <v>#VALUE!</v>
          </cell>
          <cell r="P66" t="str">
            <v/>
          </cell>
          <cell r="Q66" t="e">
            <v>#N/A</v>
          </cell>
          <cell r="R66" t="e">
            <v>#VALUE!</v>
          </cell>
          <cell r="S66" t="e">
            <v>#VALUE!</v>
          </cell>
          <cell r="T66" t="e">
            <v>#VALUE!</v>
          </cell>
          <cell r="U66" t="e">
            <v>#VALUE!</v>
          </cell>
          <cell r="V66" t="e">
            <v>#VALUE!</v>
          </cell>
          <cell r="W66" t="e">
            <v>#VALUE!</v>
          </cell>
          <cell r="X66" t="e">
            <v>#VALUE!</v>
          </cell>
          <cell r="Z66" t="e">
            <v>#N/A</v>
          </cell>
          <cell r="AB66" t="e">
            <v>#N/A</v>
          </cell>
          <cell r="AC66" t="e">
            <v>#N/A</v>
          </cell>
          <cell r="AD66" t="e">
            <v>#N/A</v>
          </cell>
          <cell r="AE66" t="e">
            <v>#N/A</v>
          </cell>
          <cell r="AF66" t="e">
            <v>#N/A</v>
          </cell>
          <cell r="AH66" t="e">
            <v>#N/A</v>
          </cell>
          <cell r="AI66" t="e">
            <v>#N/A</v>
          </cell>
          <cell r="AJ66" t="e">
            <v>#N/A</v>
          </cell>
          <cell r="AK66" t="e">
            <v>#VALUE!</v>
          </cell>
          <cell r="AL66">
            <v>44218</v>
          </cell>
          <cell r="AR66">
            <v>0</v>
          </cell>
          <cell r="AS66">
            <v>0</v>
          </cell>
        </row>
        <row r="67">
          <cell r="H67" t="e">
            <v>#VALUE!</v>
          </cell>
          <cell r="I67" t="e">
            <v>#VALUE!</v>
          </cell>
          <cell r="J67" t="e">
            <v>#VALUE!</v>
          </cell>
          <cell r="K67" t="e">
            <v>#VALUE!</v>
          </cell>
          <cell r="L67" t="e">
            <v>#VALUE!</v>
          </cell>
          <cell r="M67" t="e">
            <v>#VALUE!</v>
          </cell>
          <cell r="P67" t="str">
            <v/>
          </cell>
          <cell r="Q67" t="e">
            <v>#N/A</v>
          </cell>
          <cell r="R67" t="e">
            <v>#VALUE!</v>
          </cell>
          <cell r="S67" t="e">
            <v>#VALUE!</v>
          </cell>
          <cell r="T67" t="e">
            <v>#VALUE!</v>
          </cell>
          <cell r="U67" t="e">
            <v>#VALUE!</v>
          </cell>
          <cell r="V67" t="e">
            <v>#VALUE!</v>
          </cell>
          <cell r="W67" t="e">
            <v>#VALUE!</v>
          </cell>
          <cell r="X67" t="e">
            <v>#VALUE!</v>
          </cell>
          <cell r="Z67" t="e">
            <v>#N/A</v>
          </cell>
          <cell r="AB67" t="e">
            <v>#N/A</v>
          </cell>
          <cell r="AC67" t="e">
            <v>#N/A</v>
          </cell>
          <cell r="AD67" t="e">
            <v>#N/A</v>
          </cell>
          <cell r="AE67" t="e">
            <v>#N/A</v>
          </cell>
          <cell r="AF67" t="e">
            <v>#N/A</v>
          </cell>
          <cell r="AH67" t="e">
            <v>#N/A</v>
          </cell>
          <cell r="AI67" t="e">
            <v>#N/A</v>
          </cell>
          <cell r="AJ67" t="e">
            <v>#N/A</v>
          </cell>
          <cell r="AK67" t="e">
            <v>#VALUE!</v>
          </cell>
          <cell r="AL67">
            <v>44218</v>
          </cell>
          <cell r="AR67">
            <v>0</v>
          </cell>
          <cell r="AS67">
            <v>0</v>
          </cell>
        </row>
        <row r="68">
          <cell r="H68" t="e">
            <v>#VALUE!</v>
          </cell>
          <cell r="I68" t="e">
            <v>#VALUE!</v>
          </cell>
          <cell r="J68" t="e">
            <v>#VALUE!</v>
          </cell>
          <cell r="K68" t="e">
            <v>#VALUE!</v>
          </cell>
          <cell r="L68" t="e">
            <v>#VALUE!</v>
          </cell>
          <cell r="M68" t="e">
            <v>#VALUE!</v>
          </cell>
          <cell r="P68" t="str">
            <v/>
          </cell>
          <cell r="Q68" t="e">
            <v>#N/A</v>
          </cell>
          <cell r="R68" t="e">
            <v>#VALUE!</v>
          </cell>
          <cell r="S68" t="e">
            <v>#VALUE!</v>
          </cell>
          <cell r="T68" t="e">
            <v>#VALUE!</v>
          </cell>
          <cell r="U68" t="e">
            <v>#VALUE!</v>
          </cell>
          <cell r="V68" t="e">
            <v>#VALUE!</v>
          </cell>
          <cell r="W68" t="e">
            <v>#VALUE!</v>
          </cell>
          <cell r="X68" t="e">
            <v>#VALUE!</v>
          </cell>
          <cell r="Z68" t="e">
            <v>#N/A</v>
          </cell>
          <cell r="AB68" t="e">
            <v>#N/A</v>
          </cell>
          <cell r="AC68" t="e">
            <v>#N/A</v>
          </cell>
          <cell r="AD68" t="e">
            <v>#N/A</v>
          </cell>
          <cell r="AE68" t="e">
            <v>#N/A</v>
          </cell>
          <cell r="AF68" t="e">
            <v>#N/A</v>
          </cell>
          <cell r="AH68" t="e">
            <v>#N/A</v>
          </cell>
          <cell r="AI68" t="e">
            <v>#N/A</v>
          </cell>
          <cell r="AJ68" t="e">
            <v>#N/A</v>
          </cell>
          <cell r="AK68" t="e">
            <v>#VALUE!</v>
          </cell>
          <cell r="AL68">
            <v>44218</v>
          </cell>
          <cell r="AR68">
            <v>0</v>
          </cell>
          <cell r="AS68">
            <v>0</v>
          </cell>
        </row>
        <row r="69">
          <cell r="H69" t="e">
            <v>#VALUE!</v>
          </cell>
          <cell r="I69" t="e">
            <v>#VALUE!</v>
          </cell>
          <cell r="J69" t="e">
            <v>#VALUE!</v>
          </cell>
          <cell r="K69" t="e">
            <v>#VALUE!</v>
          </cell>
          <cell r="L69" t="e">
            <v>#VALUE!</v>
          </cell>
          <cell r="M69" t="e">
            <v>#VALUE!</v>
          </cell>
          <cell r="P69" t="str">
            <v/>
          </cell>
          <cell r="Q69" t="e">
            <v>#N/A</v>
          </cell>
          <cell r="R69" t="e">
            <v>#VALUE!</v>
          </cell>
          <cell r="S69" t="e">
            <v>#VALUE!</v>
          </cell>
          <cell r="T69" t="e">
            <v>#VALUE!</v>
          </cell>
          <cell r="U69" t="e">
            <v>#VALUE!</v>
          </cell>
          <cell r="V69" t="e">
            <v>#VALUE!</v>
          </cell>
          <cell r="W69" t="e">
            <v>#VALUE!</v>
          </cell>
          <cell r="X69" t="e">
            <v>#VALUE!</v>
          </cell>
          <cell r="Z69" t="e">
            <v>#N/A</v>
          </cell>
          <cell r="AB69" t="e">
            <v>#N/A</v>
          </cell>
          <cell r="AC69" t="e">
            <v>#N/A</v>
          </cell>
          <cell r="AD69" t="e">
            <v>#N/A</v>
          </cell>
          <cell r="AE69" t="e">
            <v>#N/A</v>
          </cell>
          <cell r="AF69" t="e">
            <v>#N/A</v>
          </cell>
          <cell r="AH69" t="e">
            <v>#N/A</v>
          </cell>
          <cell r="AI69" t="e">
            <v>#N/A</v>
          </cell>
          <cell r="AK69" t="e">
            <v>#VALUE!</v>
          </cell>
          <cell r="AL69">
            <v>44218</v>
          </cell>
          <cell r="AR69">
            <v>0</v>
          </cell>
          <cell r="AS69">
            <v>0</v>
          </cell>
        </row>
        <row r="70">
          <cell r="H70" t="e">
            <v>#VALUE!</v>
          </cell>
          <cell r="I70" t="e">
            <v>#VALUE!</v>
          </cell>
          <cell r="J70" t="e">
            <v>#VALUE!</v>
          </cell>
          <cell r="K70" t="e">
            <v>#VALUE!</v>
          </cell>
          <cell r="L70" t="e">
            <v>#VALUE!</v>
          </cell>
          <cell r="M70" t="e">
            <v>#VALUE!</v>
          </cell>
          <cell r="P70" t="str">
            <v/>
          </cell>
          <cell r="Q70" t="e">
            <v>#N/A</v>
          </cell>
          <cell r="R70" t="e">
            <v>#VALUE!</v>
          </cell>
          <cell r="S70" t="e">
            <v>#VALUE!</v>
          </cell>
          <cell r="T70" t="e">
            <v>#VALUE!</v>
          </cell>
          <cell r="U70" t="e">
            <v>#VALUE!</v>
          </cell>
          <cell r="V70" t="e">
            <v>#VALUE!</v>
          </cell>
          <cell r="W70" t="e">
            <v>#VALUE!</v>
          </cell>
          <cell r="X70" t="e">
            <v>#VALUE!</v>
          </cell>
          <cell r="Z70" t="e">
            <v>#N/A</v>
          </cell>
          <cell r="AB70" t="e">
            <v>#N/A</v>
          </cell>
          <cell r="AC70" t="e">
            <v>#N/A</v>
          </cell>
          <cell r="AD70" t="e">
            <v>#N/A</v>
          </cell>
          <cell r="AE70" t="e">
            <v>#N/A</v>
          </cell>
          <cell r="AF70" t="e">
            <v>#N/A</v>
          </cell>
          <cell r="AH70" t="e">
            <v>#N/A</v>
          </cell>
          <cell r="AI70" t="e">
            <v>#N/A</v>
          </cell>
          <cell r="AJ70" t="e">
            <v>#N/A</v>
          </cell>
          <cell r="AK70" t="e">
            <v>#VALUE!</v>
          </cell>
          <cell r="AL70">
            <v>44218</v>
          </cell>
          <cell r="AR70">
            <v>0</v>
          </cell>
          <cell r="AS70">
            <v>0</v>
          </cell>
        </row>
        <row r="71">
          <cell r="H71" t="e">
            <v>#VALUE!</v>
          </cell>
          <cell r="I71" t="e">
            <v>#VALUE!</v>
          </cell>
          <cell r="J71" t="e">
            <v>#VALUE!</v>
          </cell>
          <cell r="K71" t="e">
            <v>#VALUE!</v>
          </cell>
          <cell r="L71" t="e">
            <v>#VALUE!</v>
          </cell>
          <cell r="M71" t="e">
            <v>#VALUE!</v>
          </cell>
          <cell r="P71" t="str">
            <v/>
          </cell>
          <cell r="Q71" t="e">
            <v>#N/A</v>
          </cell>
          <cell r="R71" t="e">
            <v>#VALUE!</v>
          </cell>
          <cell r="S71" t="e">
            <v>#VALUE!</v>
          </cell>
          <cell r="T71" t="e">
            <v>#VALUE!</v>
          </cell>
          <cell r="U71" t="e">
            <v>#VALUE!</v>
          </cell>
          <cell r="V71" t="e">
            <v>#VALUE!</v>
          </cell>
          <cell r="W71" t="e">
            <v>#VALUE!</v>
          </cell>
          <cell r="X71" t="e">
            <v>#VALUE!</v>
          </cell>
          <cell r="Z71" t="e">
            <v>#N/A</v>
          </cell>
          <cell r="AB71" t="e">
            <v>#N/A</v>
          </cell>
          <cell r="AC71" t="e">
            <v>#N/A</v>
          </cell>
          <cell r="AD71" t="e">
            <v>#N/A</v>
          </cell>
          <cell r="AE71" t="e">
            <v>#N/A</v>
          </cell>
          <cell r="AF71" t="e">
            <v>#N/A</v>
          </cell>
          <cell r="AH71" t="e">
            <v>#N/A</v>
          </cell>
          <cell r="AI71" t="e">
            <v>#N/A</v>
          </cell>
          <cell r="AJ71" t="e">
            <v>#N/A</v>
          </cell>
          <cell r="AK71" t="e">
            <v>#VALUE!</v>
          </cell>
          <cell r="AL71">
            <v>44218</v>
          </cell>
          <cell r="AR71">
            <v>0</v>
          </cell>
          <cell r="AS71">
            <v>0</v>
          </cell>
        </row>
        <row r="72">
          <cell r="H72" t="e">
            <v>#VALUE!</v>
          </cell>
          <cell r="I72" t="e">
            <v>#VALUE!</v>
          </cell>
          <cell r="J72" t="e">
            <v>#VALUE!</v>
          </cell>
          <cell r="K72" t="e">
            <v>#VALUE!</v>
          </cell>
          <cell r="L72" t="e">
            <v>#VALUE!</v>
          </cell>
          <cell r="M72" t="e">
            <v>#VALUE!</v>
          </cell>
          <cell r="P72" t="str">
            <v/>
          </cell>
          <cell r="Q72" t="e">
            <v>#N/A</v>
          </cell>
          <cell r="R72" t="e">
            <v>#VALUE!</v>
          </cell>
          <cell r="S72" t="e">
            <v>#VALUE!</v>
          </cell>
          <cell r="T72" t="e">
            <v>#VALUE!</v>
          </cell>
          <cell r="U72" t="e">
            <v>#VALUE!</v>
          </cell>
          <cell r="V72" t="e">
            <v>#VALUE!</v>
          </cell>
          <cell r="W72" t="e">
            <v>#VALUE!</v>
          </cell>
          <cell r="X72" t="e">
            <v>#VALUE!</v>
          </cell>
          <cell r="Z72" t="e">
            <v>#N/A</v>
          </cell>
          <cell r="AB72" t="e">
            <v>#N/A</v>
          </cell>
          <cell r="AC72" t="e">
            <v>#N/A</v>
          </cell>
          <cell r="AD72" t="e">
            <v>#N/A</v>
          </cell>
          <cell r="AE72" t="e">
            <v>#N/A</v>
          </cell>
          <cell r="AF72" t="e">
            <v>#N/A</v>
          </cell>
          <cell r="AH72" t="e">
            <v>#N/A</v>
          </cell>
          <cell r="AI72" t="e">
            <v>#N/A</v>
          </cell>
          <cell r="AJ72" t="e">
            <v>#N/A</v>
          </cell>
          <cell r="AK72" t="e">
            <v>#VALUE!</v>
          </cell>
          <cell r="AL72">
            <v>44218</v>
          </cell>
          <cell r="AR72">
            <v>0</v>
          </cell>
          <cell r="AS72">
            <v>0</v>
          </cell>
        </row>
        <row r="73">
          <cell r="H73" t="e">
            <v>#VALUE!</v>
          </cell>
          <cell r="I73" t="e">
            <v>#VALUE!</v>
          </cell>
          <cell r="J73" t="e">
            <v>#VALUE!</v>
          </cell>
          <cell r="K73" t="e">
            <v>#VALUE!</v>
          </cell>
          <cell r="L73" t="e">
            <v>#VALUE!</v>
          </cell>
          <cell r="M73" t="e">
            <v>#VALUE!</v>
          </cell>
          <cell r="P73" t="str">
            <v/>
          </cell>
          <cell r="Q73" t="e">
            <v>#N/A</v>
          </cell>
          <cell r="R73" t="e">
            <v>#VALUE!</v>
          </cell>
          <cell r="S73" t="e">
            <v>#VALUE!</v>
          </cell>
          <cell r="T73" t="e">
            <v>#VALUE!</v>
          </cell>
          <cell r="U73" t="e">
            <v>#VALUE!</v>
          </cell>
          <cell r="V73" t="e">
            <v>#VALUE!</v>
          </cell>
          <cell r="W73" t="e">
            <v>#VALUE!</v>
          </cell>
          <cell r="X73" t="e">
            <v>#VALUE!</v>
          </cell>
          <cell r="Z73" t="e">
            <v>#N/A</v>
          </cell>
          <cell r="AB73" t="e">
            <v>#N/A</v>
          </cell>
          <cell r="AC73" t="e">
            <v>#N/A</v>
          </cell>
          <cell r="AD73" t="e">
            <v>#N/A</v>
          </cell>
          <cell r="AE73" t="e">
            <v>#N/A</v>
          </cell>
          <cell r="AF73" t="e">
            <v>#N/A</v>
          </cell>
          <cell r="AH73" t="e">
            <v>#N/A</v>
          </cell>
          <cell r="AI73" t="e">
            <v>#N/A</v>
          </cell>
          <cell r="AK73" t="e">
            <v>#VALUE!</v>
          </cell>
          <cell r="AL73">
            <v>44218</v>
          </cell>
          <cell r="AR73">
            <v>0</v>
          </cell>
          <cell r="AS73">
            <v>0</v>
          </cell>
        </row>
        <row r="74">
          <cell r="H74" t="e">
            <v>#VALUE!</v>
          </cell>
          <cell r="I74" t="e">
            <v>#VALUE!</v>
          </cell>
          <cell r="J74" t="e">
            <v>#VALUE!</v>
          </cell>
          <cell r="K74" t="e">
            <v>#VALUE!</v>
          </cell>
          <cell r="L74" t="e">
            <v>#VALUE!</v>
          </cell>
          <cell r="M74" t="e">
            <v>#VALUE!</v>
          </cell>
          <cell r="P74" t="str">
            <v/>
          </cell>
          <cell r="Q74" t="e">
            <v>#N/A</v>
          </cell>
          <cell r="R74" t="e">
            <v>#VALUE!</v>
          </cell>
          <cell r="S74" t="e">
            <v>#VALUE!</v>
          </cell>
          <cell r="T74" t="e">
            <v>#VALUE!</v>
          </cell>
          <cell r="U74" t="e">
            <v>#VALUE!</v>
          </cell>
          <cell r="V74" t="e">
            <v>#VALUE!</v>
          </cell>
          <cell r="W74" t="e">
            <v>#VALUE!</v>
          </cell>
          <cell r="X74" t="e">
            <v>#VALUE!</v>
          </cell>
          <cell r="Z74" t="e">
            <v>#N/A</v>
          </cell>
          <cell r="AB74" t="e">
            <v>#N/A</v>
          </cell>
          <cell r="AC74" t="e">
            <v>#N/A</v>
          </cell>
          <cell r="AD74" t="e">
            <v>#N/A</v>
          </cell>
          <cell r="AE74" t="e">
            <v>#N/A</v>
          </cell>
          <cell r="AF74" t="e">
            <v>#N/A</v>
          </cell>
          <cell r="AH74" t="e">
            <v>#N/A</v>
          </cell>
          <cell r="AI74" t="e">
            <v>#N/A</v>
          </cell>
          <cell r="AJ74" t="e">
            <v>#N/A</v>
          </cell>
          <cell r="AK74" t="e">
            <v>#VALUE!</v>
          </cell>
          <cell r="AL74">
            <v>44218</v>
          </cell>
          <cell r="AR74">
            <v>0</v>
          </cell>
          <cell r="AS74">
            <v>0</v>
          </cell>
        </row>
        <row r="75">
          <cell r="H75" t="e">
            <v>#VALUE!</v>
          </cell>
          <cell r="I75" t="e">
            <v>#VALUE!</v>
          </cell>
          <cell r="J75" t="e">
            <v>#VALUE!</v>
          </cell>
          <cell r="K75" t="e">
            <v>#VALUE!</v>
          </cell>
          <cell r="L75" t="e">
            <v>#VALUE!</v>
          </cell>
          <cell r="M75" t="e">
            <v>#VALUE!</v>
          </cell>
          <cell r="P75" t="str">
            <v/>
          </cell>
          <cell r="Q75" t="e">
            <v>#N/A</v>
          </cell>
          <cell r="R75" t="e">
            <v>#VALUE!</v>
          </cell>
          <cell r="S75" t="e">
            <v>#VALUE!</v>
          </cell>
          <cell r="T75" t="e">
            <v>#VALUE!</v>
          </cell>
          <cell r="U75" t="e">
            <v>#VALUE!</v>
          </cell>
          <cell r="V75" t="e">
            <v>#VALUE!</v>
          </cell>
          <cell r="W75" t="e">
            <v>#VALUE!</v>
          </cell>
          <cell r="X75" t="e">
            <v>#VALUE!</v>
          </cell>
          <cell r="Z75" t="e">
            <v>#N/A</v>
          </cell>
          <cell r="AB75" t="e">
            <v>#N/A</v>
          </cell>
          <cell r="AC75" t="e">
            <v>#N/A</v>
          </cell>
          <cell r="AD75" t="e">
            <v>#N/A</v>
          </cell>
          <cell r="AE75" t="e">
            <v>#N/A</v>
          </cell>
          <cell r="AF75" t="e">
            <v>#N/A</v>
          </cell>
          <cell r="AH75" t="e">
            <v>#N/A</v>
          </cell>
          <cell r="AI75" t="e">
            <v>#N/A</v>
          </cell>
          <cell r="AJ75" t="e">
            <v>#N/A</v>
          </cell>
          <cell r="AK75" t="e">
            <v>#VALUE!</v>
          </cell>
          <cell r="AL75">
            <v>44218</v>
          </cell>
          <cell r="AR75">
            <v>0</v>
          </cell>
          <cell r="AS75">
            <v>0</v>
          </cell>
        </row>
        <row r="76">
          <cell r="H76" t="e">
            <v>#VALUE!</v>
          </cell>
          <cell r="I76" t="e">
            <v>#VALUE!</v>
          </cell>
          <cell r="J76" t="e">
            <v>#VALUE!</v>
          </cell>
          <cell r="K76" t="e">
            <v>#VALUE!</v>
          </cell>
          <cell r="L76" t="e">
            <v>#VALUE!</v>
          </cell>
          <cell r="M76" t="e">
            <v>#VALUE!</v>
          </cell>
          <cell r="P76" t="str">
            <v/>
          </cell>
          <cell r="Q76" t="e">
            <v>#N/A</v>
          </cell>
          <cell r="R76" t="e">
            <v>#VALUE!</v>
          </cell>
          <cell r="S76" t="e">
            <v>#VALUE!</v>
          </cell>
          <cell r="T76" t="e">
            <v>#VALUE!</v>
          </cell>
          <cell r="U76" t="e">
            <v>#VALUE!</v>
          </cell>
          <cell r="V76" t="e">
            <v>#VALUE!</v>
          </cell>
          <cell r="W76" t="e">
            <v>#VALUE!</v>
          </cell>
          <cell r="X76" t="e">
            <v>#VALUE!</v>
          </cell>
          <cell r="Z76" t="e">
            <v>#N/A</v>
          </cell>
          <cell r="AB76" t="e">
            <v>#N/A</v>
          </cell>
          <cell r="AC76" t="e">
            <v>#N/A</v>
          </cell>
          <cell r="AD76" t="e">
            <v>#N/A</v>
          </cell>
          <cell r="AE76" t="e">
            <v>#N/A</v>
          </cell>
          <cell r="AF76" t="e">
            <v>#N/A</v>
          </cell>
          <cell r="AH76" t="e">
            <v>#N/A</v>
          </cell>
          <cell r="AI76" t="e">
            <v>#N/A</v>
          </cell>
          <cell r="AJ76" t="e">
            <v>#N/A</v>
          </cell>
          <cell r="AK76" t="e">
            <v>#VALUE!</v>
          </cell>
          <cell r="AL76">
            <v>44218</v>
          </cell>
          <cell r="AR76">
            <v>0</v>
          </cell>
          <cell r="AS76">
            <v>0</v>
          </cell>
        </row>
        <row r="77">
          <cell r="H77" t="e">
            <v>#VALUE!</v>
          </cell>
          <cell r="I77" t="e">
            <v>#VALUE!</v>
          </cell>
          <cell r="J77" t="e">
            <v>#VALUE!</v>
          </cell>
          <cell r="K77" t="e">
            <v>#VALUE!</v>
          </cell>
          <cell r="L77" t="e">
            <v>#VALUE!</v>
          </cell>
          <cell r="M77" t="e">
            <v>#VALUE!</v>
          </cell>
          <cell r="P77" t="str">
            <v/>
          </cell>
          <cell r="Q77" t="e">
            <v>#N/A</v>
          </cell>
          <cell r="R77" t="e">
            <v>#VALUE!</v>
          </cell>
          <cell r="S77" t="e">
            <v>#VALUE!</v>
          </cell>
          <cell r="T77" t="e">
            <v>#VALUE!</v>
          </cell>
          <cell r="U77" t="e">
            <v>#VALUE!</v>
          </cell>
          <cell r="V77" t="e">
            <v>#VALUE!</v>
          </cell>
          <cell r="W77" t="e">
            <v>#VALUE!</v>
          </cell>
          <cell r="X77" t="e">
            <v>#VALUE!</v>
          </cell>
          <cell r="Z77" t="e">
            <v>#N/A</v>
          </cell>
          <cell r="AB77" t="e">
            <v>#N/A</v>
          </cell>
          <cell r="AC77" t="e">
            <v>#N/A</v>
          </cell>
          <cell r="AD77" t="e">
            <v>#N/A</v>
          </cell>
          <cell r="AE77" t="e">
            <v>#N/A</v>
          </cell>
          <cell r="AF77" t="e">
            <v>#N/A</v>
          </cell>
          <cell r="AH77" t="e">
            <v>#N/A</v>
          </cell>
          <cell r="AI77" t="e">
            <v>#N/A</v>
          </cell>
          <cell r="AJ77" t="e">
            <v>#N/A</v>
          </cell>
          <cell r="AK77" t="e">
            <v>#VALUE!</v>
          </cell>
          <cell r="AL77">
            <v>44218</v>
          </cell>
          <cell r="AR77">
            <v>0</v>
          </cell>
          <cell r="AS77">
            <v>0</v>
          </cell>
        </row>
        <row r="78">
          <cell r="H78" t="e">
            <v>#VALUE!</v>
          </cell>
          <cell r="I78" t="e">
            <v>#VALUE!</v>
          </cell>
          <cell r="J78" t="e">
            <v>#VALUE!</v>
          </cell>
          <cell r="K78" t="e">
            <v>#VALUE!</v>
          </cell>
          <cell r="L78" t="e">
            <v>#VALUE!</v>
          </cell>
          <cell r="M78" t="e">
            <v>#VALUE!</v>
          </cell>
          <cell r="P78" t="str">
            <v/>
          </cell>
          <cell r="Q78" t="e">
            <v>#N/A</v>
          </cell>
          <cell r="R78" t="e">
            <v>#VALUE!</v>
          </cell>
          <cell r="S78" t="e">
            <v>#VALUE!</v>
          </cell>
          <cell r="T78" t="e">
            <v>#VALUE!</v>
          </cell>
          <cell r="U78" t="e">
            <v>#VALUE!</v>
          </cell>
          <cell r="V78" t="e">
            <v>#VALUE!</v>
          </cell>
          <cell r="W78" t="e">
            <v>#VALUE!</v>
          </cell>
          <cell r="X78" t="e">
            <v>#VALUE!</v>
          </cell>
          <cell r="Z78" t="e">
            <v>#N/A</v>
          </cell>
          <cell r="AB78" t="e">
            <v>#N/A</v>
          </cell>
          <cell r="AC78" t="e">
            <v>#N/A</v>
          </cell>
          <cell r="AD78" t="e">
            <v>#N/A</v>
          </cell>
          <cell r="AE78" t="e">
            <v>#N/A</v>
          </cell>
          <cell r="AF78" t="e">
            <v>#N/A</v>
          </cell>
          <cell r="AH78" t="e">
            <v>#N/A</v>
          </cell>
          <cell r="AI78" t="e">
            <v>#N/A</v>
          </cell>
          <cell r="AJ78" t="e">
            <v>#N/A</v>
          </cell>
          <cell r="AK78" t="e">
            <v>#VALUE!</v>
          </cell>
          <cell r="AL78">
            <v>44218</v>
          </cell>
          <cell r="AR78">
            <v>0</v>
          </cell>
          <cell r="AS78">
            <v>0</v>
          </cell>
        </row>
        <row r="79">
          <cell r="H79" t="e">
            <v>#VALUE!</v>
          </cell>
          <cell r="I79" t="e">
            <v>#VALUE!</v>
          </cell>
          <cell r="J79" t="e">
            <v>#VALUE!</v>
          </cell>
          <cell r="K79" t="e">
            <v>#VALUE!</v>
          </cell>
          <cell r="L79" t="e">
            <v>#VALUE!</v>
          </cell>
          <cell r="M79" t="e">
            <v>#VALUE!</v>
          </cell>
          <cell r="P79" t="str">
            <v/>
          </cell>
          <cell r="Q79" t="e">
            <v>#N/A</v>
          </cell>
          <cell r="R79" t="e">
            <v>#VALUE!</v>
          </cell>
          <cell r="S79" t="e">
            <v>#VALUE!</v>
          </cell>
          <cell r="T79" t="e">
            <v>#VALUE!</v>
          </cell>
          <cell r="U79" t="e">
            <v>#VALUE!</v>
          </cell>
          <cell r="V79" t="e">
            <v>#VALUE!</v>
          </cell>
          <cell r="W79" t="e">
            <v>#VALUE!</v>
          </cell>
          <cell r="X79" t="e">
            <v>#VALUE!</v>
          </cell>
          <cell r="Z79" t="e">
            <v>#N/A</v>
          </cell>
          <cell r="AB79" t="e">
            <v>#N/A</v>
          </cell>
          <cell r="AC79" t="e">
            <v>#N/A</v>
          </cell>
          <cell r="AD79" t="e">
            <v>#N/A</v>
          </cell>
          <cell r="AE79" t="e">
            <v>#N/A</v>
          </cell>
          <cell r="AF79" t="e">
            <v>#N/A</v>
          </cell>
          <cell r="AH79" t="e">
            <v>#N/A</v>
          </cell>
          <cell r="AI79" t="e">
            <v>#N/A</v>
          </cell>
          <cell r="AJ79" t="e">
            <v>#N/A</v>
          </cell>
          <cell r="AK79" t="e">
            <v>#VALUE!</v>
          </cell>
          <cell r="AL79">
            <v>44218</v>
          </cell>
          <cell r="AR79">
            <v>0</v>
          </cell>
          <cell r="AS79">
            <v>0</v>
          </cell>
        </row>
        <row r="80">
          <cell r="H80" t="e">
            <v>#VALUE!</v>
          </cell>
          <cell r="I80" t="e">
            <v>#VALUE!</v>
          </cell>
          <cell r="J80" t="e">
            <v>#VALUE!</v>
          </cell>
          <cell r="K80" t="e">
            <v>#VALUE!</v>
          </cell>
          <cell r="L80" t="e">
            <v>#VALUE!</v>
          </cell>
          <cell r="M80" t="e">
            <v>#VALUE!</v>
          </cell>
          <cell r="P80" t="str">
            <v/>
          </cell>
          <cell r="Q80" t="e">
            <v>#N/A</v>
          </cell>
          <cell r="R80" t="e">
            <v>#VALUE!</v>
          </cell>
          <cell r="S80" t="e">
            <v>#VALUE!</v>
          </cell>
          <cell r="T80" t="e">
            <v>#VALUE!</v>
          </cell>
          <cell r="U80" t="e">
            <v>#VALUE!</v>
          </cell>
          <cell r="V80" t="e">
            <v>#VALUE!</v>
          </cell>
          <cell r="W80" t="e">
            <v>#VALUE!</v>
          </cell>
          <cell r="X80" t="e">
            <v>#VALUE!</v>
          </cell>
          <cell r="Z80" t="e">
            <v>#N/A</v>
          </cell>
          <cell r="AB80" t="e">
            <v>#N/A</v>
          </cell>
          <cell r="AC80" t="e">
            <v>#N/A</v>
          </cell>
          <cell r="AD80" t="e">
            <v>#N/A</v>
          </cell>
          <cell r="AE80" t="e">
            <v>#N/A</v>
          </cell>
          <cell r="AF80" t="e">
            <v>#N/A</v>
          </cell>
          <cell r="AH80" t="e">
            <v>#N/A</v>
          </cell>
          <cell r="AI80" t="e">
            <v>#N/A</v>
          </cell>
          <cell r="AJ80" t="e">
            <v>#N/A</v>
          </cell>
          <cell r="AK80" t="e">
            <v>#VALUE!</v>
          </cell>
          <cell r="AL80">
            <v>44218</v>
          </cell>
          <cell r="AR80">
            <v>0</v>
          </cell>
          <cell r="AS80">
            <v>0</v>
          </cell>
        </row>
        <row r="81">
          <cell r="H81" t="e">
            <v>#VALUE!</v>
          </cell>
          <cell r="I81" t="e">
            <v>#VALUE!</v>
          </cell>
          <cell r="J81" t="e">
            <v>#VALUE!</v>
          </cell>
          <cell r="K81" t="e">
            <v>#VALUE!</v>
          </cell>
          <cell r="L81" t="e">
            <v>#VALUE!</v>
          </cell>
          <cell r="M81" t="e">
            <v>#VALUE!</v>
          </cell>
          <cell r="P81" t="str">
            <v/>
          </cell>
          <cell r="Q81" t="e">
            <v>#N/A</v>
          </cell>
          <cell r="R81" t="e">
            <v>#VALUE!</v>
          </cell>
          <cell r="S81" t="e">
            <v>#VALUE!</v>
          </cell>
          <cell r="T81" t="e">
            <v>#VALUE!</v>
          </cell>
          <cell r="U81" t="e">
            <v>#VALUE!</v>
          </cell>
          <cell r="V81" t="e">
            <v>#VALUE!</v>
          </cell>
          <cell r="W81" t="e">
            <v>#VALUE!</v>
          </cell>
          <cell r="X81" t="e">
            <v>#VALUE!</v>
          </cell>
          <cell r="Z81" t="e">
            <v>#N/A</v>
          </cell>
          <cell r="AB81" t="e">
            <v>#N/A</v>
          </cell>
          <cell r="AC81" t="e">
            <v>#N/A</v>
          </cell>
          <cell r="AD81" t="e">
            <v>#N/A</v>
          </cell>
          <cell r="AE81" t="e">
            <v>#N/A</v>
          </cell>
          <cell r="AF81" t="e">
            <v>#N/A</v>
          </cell>
          <cell r="AH81" t="e">
            <v>#N/A</v>
          </cell>
          <cell r="AI81" t="e">
            <v>#N/A</v>
          </cell>
          <cell r="AJ81" t="e">
            <v>#N/A</v>
          </cell>
          <cell r="AK81" t="e">
            <v>#VALUE!</v>
          </cell>
          <cell r="AL81">
            <v>44218</v>
          </cell>
          <cell r="AR81">
            <v>0</v>
          </cell>
          <cell r="AS81">
            <v>0</v>
          </cell>
        </row>
        <row r="82">
          <cell r="H82" t="e">
            <v>#VALUE!</v>
          </cell>
          <cell r="I82" t="e">
            <v>#VALUE!</v>
          </cell>
          <cell r="J82" t="e">
            <v>#VALUE!</v>
          </cell>
          <cell r="K82" t="e">
            <v>#VALUE!</v>
          </cell>
          <cell r="L82" t="e">
            <v>#VALUE!</v>
          </cell>
          <cell r="M82" t="e">
            <v>#VALUE!</v>
          </cell>
          <cell r="P82" t="str">
            <v/>
          </cell>
          <cell r="Q82" t="e">
            <v>#N/A</v>
          </cell>
          <cell r="R82" t="e">
            <v>#VALUE!</v>
          </cell>
          <cell r="S82" t="e">
            <v>#VALUE!</v>
          </cell>
          <cell r="T82" t="e">
            <v>#VALUE!</v>
          </cell>
          <cell r="U82" t="e">
            <v>#VALUE!</v>
          </cell>
          <cell r="V82" t="e">
            <v>#VALUE!</v>
          </cell>
          <cell r="W82" t="e">
            <v>#VALUE!</v>
          </cell>
          <cell r="X82" t="e">
            <v>#VALUE!</v>
          </cell>
          <cell r="Z82" t="e">
            <v>#N/A</v>
          </cell>
          <cell r="AB82" t="e">
            <v>#N/A</v>
          </cell>
          <cell r="AC82" t="e">
            <v>#N/A</v>
          </cell>
          <cell r="AD82" t="e">
            <v>#N/A</v>
          </cell>
          <cell r="AE82" t="e">
            <v>#N/A</v>
          </cell>
          <cell r="AF82" t="e">
            <v>#N/A</v>
          </cell>
          <cell r="AH82" t="e">
            <v>#N/A</v>
          </cell>
          <cell r="AI82" t="e">
            <v>#N/A</v>
          </cell>
          <cell r="AJ82" t="e">
            <v>#N/A</v>
          </cell>
          <cell r="AK82" t="e">
            <v>#VALUE!</v>
          </cell>
          <cell r="AL82">
            <v>44218</v>
          </cell>
          <cell r="AR82">
            <v>0</v>
          </cell>
          <cell r="AS82">
            <v>0</v>
          </cell>
        </row>
        <row r="83">
          <cell r="H83" t="e">
            <v>#VALUE!</v>
          </cell>
          <cell r="I83" t="e">
            <v>#VALUE!</v>
          </cell>
          <cell r="J83" t="e">
            <v>#VALUE!</v>
          </cell>
          <cell r="K83" t="e">
            <v>#VALUE!</v>
          </cell>
          <cell r="L83" t="e">
            <v>#VALUE!</v>
          </cell>
          <cell r="M83" t="e">
            <v>#VALUE!</v>
          </cell>
          <cell r="P83" t="str">
            <v/>
          </cell>
          <cell r="Q83" t="e">
            <v>#N/A</v>
          </cell>
          <cell r="R83" t="e">
            <v>#VALUE!</v>
          </cell>
          <cell r="S83" t="e">
            <v>#VALUE!</v>
          </cell>
          <cell r="T83" t="e">
            <v>#VALUE!</v>
          </cell>
          <cell r="U83" t="e">
            <v>#VALUE!</v>
          </cell>
          <cell r="V83" t="e">
            <v>#VALUE!</v>
          </cell>
          <cell r="W83" t="e">
            <v>#VALUE!</v>
          </cell>
          <cell r="X83" t="e">
            <v>#VALUE!</v>
          </cell>
          <cell r="Z83" t="e">
            <v>#N/A</v>
          </cell>
          <cell r="AB83" t="e">
            <v>#N/A</v>
          </cell>
          <cell r="AC83" t="e">
            <v>#N/A</v>
          </cell>
          <cell r="AD83" t="e">
            <v>#N/A</v>
          </cell>
          <cell r="AE83" t="e">
            <v>#N/A</v>
          </cell>
          <cell r="AF83" t="e">
            <v>#N/A</v>
          </cell>
          <cell r="AH83" t="e">
            <v>#N/A</v>
          </cell>
          <cell r="AI83" t="e">
            <v>#N/A</v>
          </cell>
          <cell r="AJ83" t="e">
            <v>#N/A</v>
          </cell>
          <cell r="AK83" t="e">
            <v>#VALUE!</v>
          </cell>
          <cell r="AL83">
            <v>44218</v>
          </cell>
          <cell r="AR83">
            <v>0</v>
          </cell>
          <cell r="AS83">
            <v>0</v>
          </cell>
        </row>
        <row r="84">
          <cell r="H84" t="e">
            <v>#VALUE!</v>
          </cell>
          <cell r="I84" t="e">
            <v>#VALUE!</v>
          </cell>
          <cell r="J84" t="e">
            <v>#VALUE!</v>
          </cell>
          <cell r="K84" t="e">
            <v>#VALUE!</v>
          </cell>
          <cell r="L84" t="e">
            <v>#VALUE!</v>
          </cell>
          <cell r="M84" t="e">
            <v>#VALUE!</v>
          </cell>
          <cell r="P84" t="str">
            <v/>
          </cell>
          <cell r="Q84" t="e">
            <v>#N/A</v>
          </cell>
          <cell r="R84" t="e">
            <v>#VALUE!</v>
          </cell>
          <cell r="S84" t="e">
            <v>#VALUE!</v>
          </cell>
          <cell r="T84" t="e">
            <v>#VALUE!</v>
          </cell>
          <cell r="U84" t="e">
            <v>#VALUE!</v>
          </cell>
          <cell r="V84" t="e">
            <v>#VALUE!</v>
          </cell>
          <cell r="W84" t="e">
            <v>#VALUE!</v>
          </cell>
          <cell r="X84" t="e">
            <v>#VALUE!</v>
          </cell>
          <cell r="Z84" t="e">
            <v>#N/A</v>
          </cell>
          <cell r="AB84" t="e">
            <v>#N/A</v>
          </cell>
          <cell r="AC84" t="e">
            <v>#N/A</v>
          </cell>
          <cell r="AD84" t="e">
            <v>#N/A</v>
          </cell>
          <cell r="AE84" t="e">
            <v>#N/A</v>
          </cell>
          <cell r="AF84" t="e">
            <v>#N/A</v>
          </cell>
          <cell r="AH84" t="e">
            <v>#N/A</v>
          </cell>
          <cell r="AI84" t="e">
            <v>#N/A</v>
          </cell>
          <cell r="AJ84" t="e">
            <v>#N/A</v>
          </cell>
          <cell r="AK84" t="e">
            <v>#VALUE!</v>
          </cell>
          <cell r="AL84">
            <v>44218</v>
          </cell>
          <cell r="AR84">
            <v>0</v>
          </cell>
          <cell r="AS84">
            <v>0</v>
          </cell>
        </row>
        <row r="85">
          <cell r="H85" t="e">
            <v>#VALUE!</v>
          </cell>
          <cell r="I85" t="e">
            <v>#VALUE!</v>
          </cell>
          <cell r="J85" t="e">
            <v>#VALUE!</v>
          </cell>
          <cell r="K85" t="e">
            <v>#VALUE!</v>
          </cell>
          <cell r="L85" t="e">
            <v>#VALUE!</v>
          </cell>
          <cell r="M85" t="e">
            <v>#VALUE!</v>
          </cell>
          <cell r="P85" t="str">
            <v/>
          </cell>
          <cell r="Q85" t="e">
            <v>#N/A</v>
          </cell>
          <cell r="R85" t="e">
            <v>#VALUE!</v>
          </cell>
          <cell r="S85" t="e">
            <v>#VALUE!</v>
          </cell>
          <cell r="T85" t="e">
            <v>#VALUE!</v>
          </cell>
          <cell r="U85" t="e">
            <v>#VALUE!</v>
          </cell>
          <cell r="V85" t="e">
            <v>#VALUE!</v>
          </cell>
          <cell r="W85" t="e">
            <v>#VALUE!</v>
          </cell>
          <cell r="X85" t="e">
            <v>#VALUE!</v>
          </cell>
          <cell r="Z85" t="e">
            <v>#N/A</v>
          </cell>
          <cell r="AB85" t="e">
            <v>#N/A</v>
          </cell>
          <cell r="AC85" t="e">
            <v>#N/A</v>
          </cell>
          <cell r="AD85" t="e">
            <v>#N/A</v>
          </cell>
          <cell r="AE85" t="e">
            <v>#N/A</v>
          </cell>
          <cell r="AF85" t="e">
            <v>#N/A</v>
          </cell>
          <cell r="AH85" t="e">
            <v>#N/A</v>
          </cell>
          <cell r="AI85" t="e">
            <v>#N/A</v>
          </cell>
          <cell r="AJ85" t="e">
            <v>#N/A</v>
          </cell>
          <cell r="AK85" t="e">
            <v>#VALUE!</v>
          </cell>
          <cell r="AL85">
            <v>44218</v>
          </cell>
          <cell r="AR85">
            <v>0</v>
          </cell>
          <cell r="AS85">
            <v>0</v>
          </cell>
        </row>
        <row r="86">
          <cell r="H86" t="e">
            <v>#VALUE!</v>
          </cell>
          <cell r="I86" t="e">
            <v>#VALUE!</v>
          </cell>
          <cell r="J86" t="e">
            <v>#VALUE!</v>
          </cell>
          <cell r="K86" t="e">
            <v>#VALUE!</v>
          </cell>
          <cell r="L86" t="e">
            <v>#VALUE!</v>
          </cell>
          <cell r="M86" t="e">
            <v>#VALUE!</v>
          </cell>
          <cell r="P86" t="str">
            <v/>
          </cell>
          <cell r="Q86" t="e">
            <v>#N/A</v>
          </cell>
          <cell r="R86" t="e">
            <v>#VALUE!</v>
          </cell>
          <cell r="S86" t="e">
            <v>#VALUE!</v>
          </cell>
          <cell r="T86" t="e">
            <v>#VALUE!</v>
          </cell>
          <cell r="U86" t="e">
            <v>#VALUE!</v>
          </cell>
          <cell r="V86" t="e">
            <v>#VALUE!</v>
          </cell>
          <cell r="W86" t="e">
            <v>#VALUE!</v>
          </cell>
          <cell r="X86" t="e">
            <v>#VALUE!</v>
          </cell>
          <cell r="Z86" t="e">
            <v>#N/A</v>
          </cell>
          <cell r="AB86" t="e">
            <v>#N/A</v>
          </cell>
          <cell r="AC86" t="e">
            <v>#N/A</v>
          </cell>
          <cell r="AD86" t="e">
            <v>#N/A</v>
          </cell>
          <cell r="AE86" t="e">
            <v>#N/A</v>
          </cell>
          <cell r="AF86" t="e">
            <v>#N/A</v>
          </cell>
          <cell r="AH86" t="e">
            <v>#N/A</v>
          </cell>
          <cell r="AI86" t="e">
            <v>#N/A</v>
          </cell>
          <cell r="AJ86" t="e">
            <v>#N/A</v>
          </cell>
          <cell r="AK86" t="e">
            <v>#VALUE!</v>
          </cell>
          <cell r="AL86">
            <v>44218</v>
          </cell>
          <cell r="AR86">
            <v>0</v>
          </cell>
          <cell r="AS86">
            <v>0</v>
          </cell>
        </row>
        <row r="87">
          <cell r="H87" t="e">
            <v>#VALUE!</v>
          </cell>
          <cell r="I87" t="e">
            <v>#VALUE!</v>
          </cell>
          <cell r="J87" t="e">
            <v>#VALUE!</v>
          </cell>
          <cell r="K87" t="e">
            <v>#VALUE!</v>
          </cell>
          <cell r="L87" t="e">
            <v>#VALUE!</v>
          </cell>
          <cell r="M87" t="e">
            <v>#VALUE!</v>
          </cell>
          <cell r="P87" t="str">
            <v/>
          </cell>
          <cell r="Q87" t="e">
            <v>#N/A</v>
          </cell>
          <cell r="R87" t="e">
            <v>#VALUE!</v>
          </cell>
          <cell r="S87" t="e">
            <v>#VALUE!</v>
          </cell>
          <cell r="T87" t="e">
            <v>#VALUE!</v>
          </cell>
          <cell r="U87" t="e">
            <v>#VALUE!</v>
          </cell>
          <cell r="V87" t="e">
            <v>#VALUE!</v>
          </cell>
          <cell r="W87" t="e">
            <v>#VALUE!</v>
          </cell>
          <cell r="X87" t="e">
            <v>#VALUE!</v>
          </cell>
          <cell r="Z87" t="e">
            <v>#N/A</v>
          </cell>
          <cell r="AB87" t="e">
            <v>#N/A</v>
          </cell>
          <cell r="AC87" t="e">
            <v>#N/A</v>
          </cell>
          <cell r="AD87" t="e">
            <v>#N/A</v>
          </cell>
          <cell r="AE87" t="e">
            <v>#N/A</v>
          </cell>
          <cell r="AF87" t="e">
            <v>#N/A</v>
          </cell>
          <cell r="AH87" t="e">
            <v>#N/A</v>
          </cell>
          <cell r="AI87" t="e">
            <v>#N/A</v>
          </cell>
          <cell r="AJ87" t="e">
            <v>#N/A</v>
          </cell>
          <cell r="AK87" t="e">
            <v>#VALUE!</v>
          </cell>
          <cell r="AL87">
            <v>44218</v>
          </cell>
          <cell r="AR87">
            <v>0</v>
          </cell>
          <cell r="AS87">
            <v>0</v>
          </cell>
        </row>
        <row r="88">
          <cell r="H88" t="e">
            <v>#VALUE!</v>
          </cell>
          <cell r="I88" t="e">
            <v>#VALUE!</v>
          </cell>
          <cell r="J88" t="e">
            <v>#VALUE!</v>
          </cell>
          <cell r="K88" t="e">
            <v>#VALUE!</v>
          </cell>
          <cell r="L88" t="e">
            <v>#VALUE!</v>
          </cell>
          <cell r="M88" t="e">
            <v>#VALUE!</v>
          </cell>
          <cell r="P88" t="str">
            <v/>
          </cell>
          <cell r="Q88" t="e">
            <v>#N/A</v>
          </cell>
          <cell r="R88" t="e">
            <v>#VALUE!</v>
          </cell>
          <cell r="S88" t="e">
            <v>#VALUE!</v>
          </cell>
          <cell r="T88" t="e">
            <v>#VALUE!</v>
          </cell>
          <cell r="U88" t="e">
            <v>#VALUE!</v>
          </cell>
          <cell r="V88" t="e">
            <v>#VALUE!</v>
          </cell>
          <cell r="W88" t="e">
            <v>#VALUE!</v>
          </cell>
          <cell r="X88" t="e">
            <v>#VALUE!</v>
          </cell>
          <cell r="Z88" t="e">
            <v>#N/A</v>
          </cell>
          <cell r="AB88" t="e">
            <v>#N/A</v>
          </cell>
          <cell r="AC88" t="e">
            <v>#N/A</v>
          </cell>
          <cell r="AD88" t="e">
            <v>#N/A</v>
          </cell>
          <cell r="AE88" t="e">
            <v>#N/A</v>
          </cell>
          <cell r="AF88" t="e">
            <v>#N/A</v>
          </cell>
          <cell r="AH88" t="e">
            <v>#N/A</v>
          </cell>
          <cell r="AI88" t="e">
            <v>#N/A</v>
          </cell>
          <cell r="AJ88" t="e">
            <v>#N/A</v>
          </cell>
          <cell r="AK88" t="e">
            <v>#VALUE!</v>
          </cell>
          <cell r="AL88">
            <v>44218</v>
          </cell>
          <cell r="AR88">
            <v>0</v>
          </cell>
          <cell r="AS88">
            <v>0</v>
          </cell>
        </row>
        <row r="89">
          <cell r="H89" t="e">
            <v>#VALUE!</v>
          </cell>
          <cell r="I89" t="e">
            <v>#VALUE!</v>
          </cell>
          <cell r="J89" t="e">
            <v>#VALUE!</v>
          </cell>
          <cell r="K89" t="e">
            <v>#VALUE!</v>
          </cell>
          <cell r="L89" t="e">
            <v>#VALUE!</v>
          </cell>
          <cell r="M89" t="e">
            <v>#VALUE!</v>
          </cell>
          <cell r="P89" t="str">
            <v/>
          </cell>
          <cell r="Q89" t="e">
            <v>#N/A</v>
          </cell>
          <cell r="R89" t="e">
            <v>#VALUE!</v>
          </cell>
          <cell r="S89" t="e">
            <v>#VALUE!</v>
          </cell>
          <cell r="T89" t="e">
            <v>#VALUE!</v>
          </cell>
          <cell r="U89" t="e">
            <v>#VALUE!</v>
          </cell>
          <cell r="V89" t="e">
            <v>#VALUE!</v>
          </cell>
          <cell r="W89" t="e">
            <v>#VALUE!</v>
          </cell>
          <cell r="X89" t="e">
            <v>#VALUE!</v>
          </cell>
          <cell r="Z89" t="e">
            <v>#N/A</v>
          </cell>
          <cell r="AB89" t="e">
            <v>#N/A</v>
          </cell>
          <cell r="AC89" t="e">
            <v>#N/A</v>
          </cell>
          <cell r="AD89" t="e">
            <v>#N/A</v>
          </cell>
          <cell r="AE89" t="e">
            <v>#N/A</v>
          </cell>
          <cell r="AF89" t="e">
            <v>#N/A</v>
          </cell>
          <cell r="AH89" t="e">
            <v>#N/A</v>
          </cell>
          <cell r="AI89" t="e">
            <v>#N/A</v>
          </cell>
          <cell r="AJ89" t="e">
            <v>#N/A</v>
          </cell>
          <cell r="AK89" t="e">
            <v>#VALUE!</v>
          </cell>
          <cell r="AL89">
            <v>44218</v>
          </cell>
          <cell r="AR89">
            <v>0</v>
          </cell>
          <cell r="AS89">
            <v>0</v>
          </cell>
        </row>
        <row r="90">
          <cell r="H90" t="e">
            <v>#VALUE!</v>
          </cell>
          <cell r="I90" t="e">
            <v>#VALUE!</v>
          </cell>
          <cell r="J90" t="e">
            <v>#VALUE!</v>
          </cell>
          <cell r="K90" t="e">
            <v>#VALUE!</v>
          </cell>
          <cell r="L90" t="e">
            <v>#VALUE!</v>
          </cell>
          <cell r="M90" t="e">
            <v>#VALUE!</v>
          </cell>
          <cell r="P90" t="str">
            <v/>
          </cell>
          <cell r="Q90" t="e">
            <v>#N/A</v>
          </cell>
          <cell r="R90" t="e">
            <v>#VALUE!</v>
          </cell>
          <cell r="S90" t="e">
            <v>#VALUE!</v>
          </cell>
          <cell r="T90" t="e">
            <v>#VALUE!</v>
          </cell>
          <cell r="U90" t="e">
            <v>#VALUE!</v>
          </cell>
          <cell r="V90" t="e">
            <v>#VALUE!</v>
          </cell>
          <cell r="W90" t="e">
            <v>#VALUE!</v>
          </cell>
          <cell r="X90" t="e">
            <v>#VALUE!</v>
          </cell>
          <cell r="Z90" t="e">
            <v>#N/A</v>
          </cell>
          <cell r="AB90" t="e">
            <v>#N/A</v>
          </cell>
          <cell r="AC90" t="e">
            <v>#N/A</v>
          </cell>
          <cell r="AD90" t="e">
            <v>#N/A</v>
          </cell>
          <cell r="AE90" t="e">
            <v>#N/A</v>
          </cell>
          <cell r="AF90" t="e">
            <v>#N/A</v>
          </cell>
          <cell r="AH90" t="e">
            <v>#N/A</v>
          </cell>
          <cell r="AI90" t="e">
            <v>#N/A</v>
          </cell>
          <cell r="AJ90" t="e">
            <v>#N/A</v>
          </cell>
          <cell r="AK90" t="e">
            <v>#VALUE!</v>
          </cell>
          <cell r="AL90">
            <v>44218</v>
          </cell>
          <cell r="AR90">
            <v>0</v>
          </cell>
          <cell r="AS90">
            <v>0</v>
          </cell>
        </row>
        <row r="91">
          <cell r="H91" t="e">
            <v>#VALUE!</v>
          </cell>
          <cell r="I91" t="e">
            <v>#VALUE!</v>
          </cell>
          <cell r="J91" t="e">
            <v>#VALUE!</v>
          </cell>
          <cell r="K91" t="e">
            <v>#VALUE!</v>
          </cell>
          <cell r="L91" t="e">
            <v>#VALUE!</v>
          </cell>
          <cell r="M91" t="e">
            <v>#VALUE!</v>
          </cell>
          <cell r="P91" t="str">
            <v/>
          </cell>
          <cell r="Q91" t="e">
            <v>#N/A</v>
          </cell>
          <cell r="R91" t="e">
            <v>#VALUE!</v>
          </cell>
          <cell r="S91" t="e">
            <v>#VALUE!</v>
          </cell>
          <cell r="T91" t="e">
            <v>#VALUE!</v>
          </cell>
          <cell r="U91" t="e">
            <v>#VALUE!</v>
          </cell>
          <cell r="V91" t="e">
            <v>#VALUE!</v>
          </cell>
          <cell r="W91" t="e">
            <v>#VALUE!</v>
          </cell>
          <cell r="X91" t="e">
            <v>#VALUE!</v>
          </cell>
          <cell r="Z91" t="e">
            <v>#N/A</v>
          </cell>
          <cell r="AB91" t="e">
            <v>#N/A</v>
          </cell>
          <cell r="AC91" t="e">
            <v>#N/A</v>
          </cell>
          <cell r="AD91" t="e">
            <v>#N/A</v>
          </cell>
          <cell r="AE91" t="e">
            <v>#N/A</v>
          </cell>
          <cell r="AF91" t="e">
            <v>#N/A</v>
          </cell>
          <cell r="AH91" t="e">
            <v>#N/A</v>
          </cell>
          <cell r="AI91" t="e">
            <v>#N/A</v>
          </cell>
          <cell r="AJ91" t="e">
            <v>#N/A</v>
          </cell>
          <cell r="AK91" t="e">
            <v>#VALUE!</v>
          </cell>
          <cell r="AL91">
            <v>44218</v>
          </cell>
          <cell r="AR91">
            <v>0</v>
          </cell>
          <cell r="AS91">
            <v>0</v>
          </cell>
        </row>
        <row r="92">
          <cell r="H92" t="e">
            <v>#VALUE!</v>
          </cell>
          <cell r="I92" t="e">
            <v>#VALUE!</v>
          </cell>
          <cell r="J92" t="e">
            <v>#VALUE!</v>
          </cell>
          <cell r="K92" t="e">
            <v>#VALUE!</v>
          </cell>
          <cell r="L92" t="e">
            <v>#VALUE!</v>
          </cell>
          <cell r="M92" t="e">
            <v>#VALUE!</v>
          </cell>
          <cell r="P92" t="str">
            <v/>
          </cell>
          <cell r="Q92" t="e">
            <v>#N/A</v>
          </cell>
          <cell r="R92" t="e">
            <v>#VALUE!</v>
          </cell>
          <cell r="S92" t="e">
            <v>#VALUE!</v>
          </cell>
          <cell r="T92" t="e">
            <v>#VALUE!</v>
          </cell>
          <cell r="U92" t="e">
            <v>#VALUE!</v>
          </cell>
          <cell r="V92" t="e">
            <v>#VALUE!</v>
          </cell>
          <cell r="W92" t="e">
            <v>#VALUE!</v>
          </cell>
          <cell r="X92" t="e">
            <v>#VALUE!</v>
          </cell>
          <cell r="Z92" t="e">
            <v>#N/A</v>
          </cell>
          <cell r="AB92" t="e">
            <v>#N/A</v>
          </cell>
          <cell r="AC92" t="e">
            <v>#N/A</v>
          </cell>
          <cell r="AD92" t="e">
            <v>#N/A</v>
          </cell>
          <cell r="AE92" t="e">
            <v>#N/A</v>
          </cell>
          <cell r="AF92" t="e">
            <v>#N/A</v>
          </cell>
          <cell r="AH92" t="e">
            <v>#N/A</v>
          </cell>
          <cell r="AI92" t="e">
            <v>#N/A</v>
          </cell>
          <cell r="AJ92" t="e">
            <v>#N/A</v>
          </cell>
          <cell r="AK92" t="e">
            <v>#VALUE!</v>
          </cell>
          <cell r="AL92">
            <v>44218</v>
          </cell>
          <cell r="AR92">
            <v>0</v>
          </cell>
          <cell r="AS92">
            <v>0</v>
          </cell>
        </row>
        <row r="93">
          <cell r="H93" t="e">
            <v>#VALUE!</v>
          </cell>
          <cell r="I93" t="e">
            <v>#VALUE!</v>
          </cell>
          <cell r="J93" t="e">
            <v>#VALUE!</v>
          </cell>
          <cell r="K93" t="e">
            <v>#VALUE!</v>
          </cell>
          <cell r="L93" t="e">
            <v>#VALUE!</v>
          </cell>
          <cell r="M93" t="e">
            <v>#VALUE!</v>
          </cell>
          <cell r="P93" t="str">
            <v/>
          </cell>
          <cell r="Q93" t="e">
            <v>#N/A</v>
          </cell>
          <cell r="R93" t="e">
            <v>#VALUE!</v>
          </cell>
          <cell r="S93" t="e">
            <v>#VALUE!</v>
          </cell>
          <cell r="T93" t="e">
            <v>#VALUE!</v>
          </cell>
          <cell r="U93" t="e">
            <v>#VALUE!</v>
          </cell>
          <cell r="V93" t="e">
            <v>#VALUE!</v>
          </cell>
          <cell r="W93" t="e">
            <v>#VALUE!</v>
          </cell>
          <cell r="X93" t="e">
            <v>#VALUE!</v>
          </cell>
          <cell r="Z93" t="e">
            <v>#N/A</v>
          </cell>
          <cell r="AB93" t="e">
            <v>#N/A</v>
          </cell>
          <cell r="AC93" t="e">
            <v>#N/A</v>
          </cell>
          <cell r="AD93" t="e">
            <v>#N/A</v>
          </cell>
          <cell r="AE93" t="e">
            <v>#N/A</v>
          </cell>
          <cell r="AF93" t="e">
            <v>#N/A</v>
          </cell>
          <cell r="AH93" t="e">
            <v>#N/A</v>
          </cell>
          <cell r="AI93" t="e">
            <v>#N/A</v>
          </cell>
          <cell r="AJ93" t="e">
            <v>#N/A</v>
          </cell>
          <cell r="AK93" t="e">
            <v>#VALUE!</v>
          </cell>
          <cell r="AL93">
            <v>44218</v>
          </cell>
          <cell r="AR93">
            <v>0</v>
          </cell>
          <cell r="AS93">
            <v>0</v>
          </cell>
        </row>
        <row r="94">
          <cell r="H94" t="e">
            <v>#VALUE!</v>
          </cell>
          <cell r="I94" t="e">
            <v>#VALUE!</v>
          </cell>
          <cell r="J94" t="e">
            <v>#VALUE!</v>
          </cell>
          <cell r="K94" t="e">
            <v>#VALUE!</v>
          </cell>
          <cell r="L94" t="e">
            <v>#VALUE!</v>
          </cell>
          <cell r="M94" t="e">
            <v>#VALUE!</v>
          </cell>
          <cell r="P94" t="str">
            <v/>
          </cell>
          <cell r="Q94" t="e">
            <v>#N/A</v>
          </cell>
          <cell r="R94" t="e">
            <v>#VALUE!</v>
          </cell>
          <cell r="S94" t="e">
            <v>#VALUE!</v>
          </cell>
          <cell r="T94" t="e">
            <v>#VALUE!</v>
          </cell>
          <cell r="U94" t="e">
            <v>#VALUE!</v>
          </cell>
          <cell r="V94" t="e">
            <v>#VALUE!</v>
          </cell>
          <cell r="W94" t="e">
            <v>#VALUE!</v>
          </cell>
          <cell r="X94" t="e">
            <v>#VALUE!</v>
          </cell>
          <cell r="Z94" t="e">
            <v>#N/A</v>
          </cell>
          <cell r="AB94" t="e">
            <v>#N/A</v>
          </cell>
          <cell r="AC94" t="e">
            <v>#N/A</v>
          </cell>
          <cell r="AD94" t="e">
            <v>#N/A</v>
          </cell>
          <cell r="AE94" t="e">
            <v>#N/A</v>
          </cell>
          <cell r="AF94" t="e">
            <v>#N/A</v>
          </cell>
          <cell r="AH94" t="e">
            <v>#N/A</v>
          </cell>
          <cell r="AI94" t="e">
            <v>#N/A</v>
          </cell>
          <cell r="AJ94" t="e">
            <v>#N/A</v>
          </cell>
          <cell r="AK94" t="e">
            <v>#VALUE!</v>
          </cell>
          <cell r="AL94">
            <v>44218</v>
          </cell>
          <cell r="AR94">
            <v>0</v>
          </cell>
          <cell r="AS94">
            <v>0</v>
          </cell>
        </row>
        <row r="95">
          <cell r="H95" t="e">
            <v>#VALUE!</v>
          </cell>
          <cell r="I95" t="e">
            <v>#VALUE!</v>
          </cell>
          <cell r="J95" t="e">
            <v>#VALUE!</v>
          </cell>
          <cell r="K95" t="e">
            <v>#VALUE!</v>
          </cell>
          <cell r="L95" t="e">
            <v>#VALUE!</v>
          </cell>
          <cell r="M95" t="e">
            <v>#VALUE!</v>
          </cell>
          <cell r="P95" t="str">
            <v/>
          </cell>
          <cell r="Q95" t="e">
            <v>#N/A</v>
          </cell>
          <cell r="R95" t="e">
            <v>#VALUE!</v>
          </cell>
          <cell r="S95" t="e">
            <v>#VALUE!</v>
          </cell>
          <cell r="T95" t="e">
            <v>#VALUE!</v>
          </cell>
          <cell r="U95" t="e">
            <v>#VALUE!</v>
          </cell>
          <cell r="V95" t="e">
            <v>#VALUE!</v>
          </cell>
          <cell r="W95" t="e">
            <v>#VALUE!</v>
          </cell>
          <cell r="X95" t="e">
            <v>#VALUE!</v>
          </cell>
          <cell r="Z95" t="e">
            <v>#N/A</v>
          </cell>
          <cell r="AB95" t="e">
            <v>#N/A</v>
          </cell>
          <cell r="AC95" t="e">
            <v>#N/A</v>
          </cell>
          <cell r="AD95" t="e">
            <v>#N/A</v>
          </cell>
          <cell r="AE95" t="e">
            <v>#N/A</v>
          </cell>
          <cell r="AF95" t="e">
            <v>#N/A</v>
          </cell>
          <cell r="AH95" t="e">
            <v>#N/A</v>
          </cell>
          <cell r="AI95" t="e">
            <v>#N/A</v>
          </cell>
          <cell r="AJ95" t="e">
            <v>#N/A</v>
          </cell>
          <cell r="AK95" t="e">
            <v>#VALUE!</v>
          </cell>
          <cell r="AL95">
            <v>44218</v>
          </cell>
          <cell r="AR95">
            <v>0</v>
          </cell>
          <cell r="AS95">
            <v>0</v>
          </cell>
        </row>
        <row r="96">
          <cell r="H96" t="e">
            <v>#VALUE!</v>
          </cell>
          <cell r="I96" t="e">
            <v>#VALUE!</v>
          </cell>
          <cell r="J96" t="e">
            <v>#VALUE!</v>
          </cell>
          <cell r="K96" t="e">
            <v>#VALUE!</v>
          </cell>
          <cell r="L96" t="e">
            <v>#VALUE!</v>
          </cell>
          <cell r="M96" t="e">
            <v>#VALUE!</v>
          </cell>
          <cell r="P96" t="str">
            <v/>
          </cell>
          <cell r="Q96" t="e">
            <v>#N/A</v>
          </cell>
          <cell r="R96" t="e">
            <v>#VALUE!</v>
          </cell>
          <cell r="S96" t="e">
            <v>#VALUE!</v>
          </cell>
          <cell r="T96" t="e">
            <v>#VALUE!</v>
          </cell>
          <cell r="U96" t="e">
            <v>#VALUE!</v>
          </cell>
          <cell r="V96" t="e">
            <v>#VALUE!</v>
          </cell>
          <cell r="W96" t="e">
            <v>#VALUE!</v>
          </cell>
          <cell r="X96" t="e">
            <v>#VALUE!</v>
          </cell>
          <cell r="Z96" t="e">
            <v>#N/A</v>
          </cell>
          <cell r="AB96" t="e">
            <v>#N/A</v>
          </cell>
          <cell r="AC96" t="e">
            <v>#N/A</v>
          </cell>
          <cell r="AD96" t="e">
            <v>#N/A</v>
          </cell>
          <cell r="AE96" t="e">
            <v>#N/A</v>
          </cell>
          <cell r="AF96" t="e">
            <v>#N/A</v>
          </cell>
          <cell r="AH96" t="e">
            <v>#N/A</v>
          </cell>
          <cell r="AI96" t="e">
            <v>#N/A</v>
          </cell>
          <cell r="AJ96" t="e">
            <v>#N/A</v>
          </cell>
          <cell r="AK96" t="e">
            <v>#VALUE!</v>
          </cell>
          <cell r="AL96">
            <v>44218</v>
          </cell>
          <cell r="AR96">
            <v>0</v>
          </cell>
          <cell r="AS96">
            <v>0</v>
          </cell>
        </row>
        <row r="97">
          <cell r="H97" t="e">
            <v>#VALUE!</v>
          </cell>
          <cell r="I97" t="e">
            <v>#VALUE!</v>
          </cell>
          <cell r="J97" t="e">
            <v>#VALUE!</v>
          </cell>
          <cell r="K97" t="e">
            <v>#VALUE!</v>
          </cell>
          <cell r="L97" t="e">
            <v>#VALUE!</v>
          </cell>
          <cell r="M97" t="e">
            <v>#VALUE!</v>
          </cell>
          <cell r="P97" t="str">
            <v/>
          </cell>
          <cell r="Q97" t="e">
            <v>#N/A</v>
          </cell>
          <cell r="R97" t="e">
            <v>#VALUE!</v>
          </cell>
          <cell r="S97" t="e">
            <v>#VALUE!</v>
          </cell>
          <cell r="T97" t="e">
            <v>#VALUE!</v>
          </cell>
          <cell r="U97" t="e">
            <v>#VALUE!</v>
          </cell>
          <cell r="V97" t="e">
            <v>#VALUE!</v>
          </cell>
          <cell r="W97" t="e">
            <v>#VALUE!</v>
          </cell>
          <cell r="X97" t="e">
            <v>#VALUE!</v>
          </cell>
          <cell r="Z97" t="e">
            <v>#N/A</v>
          </cell>
          <cell r="AB97" t="e">
            <v>#N/A</v>
          </cell>
          <cell r="AC97" t="e">
            <v>#N/A</v>
          </cell>
          <cell r="AD97" t="e">
            <v>#N/A</v>
          </cell>
          <cell r="AE97" t="e">
            <v>#N/A</v>
          </cell>
          <cell r="AF97" t="e">
            <v>#N/A</v>
          </cell>
          <cell r="AH97" t="e">
            <v>#N/A</v>
          </cell>
          <cell r="AI97" t="e">
            <v>#N/A</v>
          </cell>
          <cell r="AJ97" t="e">
            <v>#N/A</v>
          </cell>
          <cell r="AK97" t="e">
            <v>#VALUE!</v>
          </cell>
          <cell r="AL97">
            <v>44218</v>
          </cell>
          <cell r="AR97">
            <v>0</v>
          </cell>
          <cell r="AS97">
            <v>0</v>
          </cell>
        </row>
        <row r="98">
          <cell r="H98" t="e">
            <v>#VALUE!</v>
          </cell>
          <cell r="I98" t="e">
            <v>#VALUE!</v>
          </cell>
          <cell r="J98" t="e">
            <v>#VALUE!</v>
          </cell>
          <cell r="K98" t="e">
            <v>#VALUE!</v>
          </cell>
          <cell r="L98" t="e">
            <v>#VALUE!</v>
          </cell>
          <cell r="M98" t="e">
            <v>#VALUE!</v>
          </cell>
          <cell r="P98" t="str">
            <v/>
          </cell>
          <cell r="Q98" t="e">
            <v>#N/A</v>
          </cell>
          <cell r="R98" t="e">
            <v>#VALUE!</v>
          </cell>
          <cell r="S98" t="e">
            <v>#VALUE!</v>
          </cell>
          <cell r="T98" t="e">
            <v>#VALUE!</v>
          </cell>
          <cell r="U98" t="e">
            <v>#VALUE!</v>
          </cell>
          <cell r="V98" t="e">
            <v>#VALUE!</v>
          </cell>
          <cell r="W98" t="e">
            <v>#VALUE!</v>
          </cell>
          <cell r="X98" t="e">
            <v>#VALUE!</v>
          </cell>
          <cell r="Z98" t="e">
            <v>#N/A</v>
          </cell>
          <cell r="AB98" t="e">
            <v>#N/A</v>
          </cell>
          <cell r="AC98" t="e">
            <v>#N/A</v>
          </cell>
          <cell r="AD98" t="e">
            <v>#N/A</v>
          </cell>
          <cell r="AE98" t="e">
            <v>#N/A</v>
          </cell>
          <cell r="AF98" t="e">
            <v>#N/A</v>
          </cell>
          <cell r="AH98" t="e">
            <v>#N/A</v>
          </cell>
          <cell r="AI98" t="e">
            <v>#N/A</v>
          </cell>
          <cell r="AJ98" t="e">
            <v>#N/A</v>
          </cell>
          <cell r="AK98" t="e">
            <v>#VALUE!</v>
          </cell>
          <cell r="AL98">
            <v>44218</v>
          </cell>
          <cell r="AR98">
            <v>0</v>
          </cell>
          <cell r="AS98">
            <v>0</v>
          </cell>
        </row>
        <row r="99">
          <cell r="H99" t="e">
            <v>#VALUE!</v>
          </cell>
          <cell r="I99" t="e">
            <v>#VALUE!</v>
          </cell>
          <cell r="J99" t="e">
            <v>#VALUE!</v>
          </cell>
          <cell r="K99" t="e">
            <v>#VALUE!</v>
          </cell>
          <cell r="L99" t="e">
            <v>#VALUE!</v>
          </cell>
          <cell r="M99" t="e">
            <v>#VALUE!</v>
          </cell>
          <cell r="P99" t="str">
            <v/>
          </cell>
          <cell r="Q99" t="e">
            <v>#N/A</v>
          </cell>
          <cell r="R99" t="e">
            <v>#VALUE!</v>
          </cell>
          <cell r="S99" t="e">
            <v>#VALUE!</v>
          </cell>
          <cell r="T99" t="e">
            <v>#VALUE!</v>
          </cell>
          <cell r="U99" t="e">
            <v>#VALUE!</v>
          </cell>
          <cell r="V99" t="e">
            <v>#VALUE!</v>
          </cell>
          <cell r="W99" t="e">
            <v>#VALUE!</v>
          </cell>
          <cell r="X99" t="e">
            <v>#VALUE!</v>
          </cell>
          <cell r="Z99" t="e">
            <v>#N/A</v>
          </cell>
          <cell r="AB99" t="e">
            <v>#N/A</v>
          </cell>
          <cell r="AC99" t="e">
            <v>#N/A</v>
          </cell>
          <cell r="AD99" t="e">
            <v>#N/A</v>
          </cell>
          <cell r="AE99" t="e">
            <v>#N/A</v>
          </cell>
          <cell r="AF99" t="e">
            <v>#N/A</v>
          </cell>
          <cell r="AH99" t="e">
            <v>#N/A</v>
          </cell>
          <cell r="AI99" t="e">
            <v>#N/A</v>
          </cell>
          <cell r="AJ99" t="e">
            <v>#N/A</v>
          </cell>
          <cell r="AK99" t="e">
            <v>#VALUE!</v>
          </cell>
          <cell r="AL99">
            <v>44218</v>
          </cell>
          <cell r="AR99">
            <v>0</v>
          </cell>
          <cell r="AS99">
            <v>0</v>
          </cell>
        </row>
        <row r="100">
          <cell r="H100" t="e">
            <v>#VALUE!</v>
          </cell>
          <cell r="I100" t="e">
            <v>#VALUE!</v>
          </cell>
          <cell r="J100" t="e">
            <v>#VALUE!</v>
          </cell>
          <cell r="K100" t="e">
            <v>#VALUE!</v>
          </cell>
          <cell r="L100" t="e">
            <v>#VALUE!</v>
          </cell>
          <cell r="M100" t="e">
            <v>#VALUE!</v>
          </cell>
          <cell r="P100" t="str">
            <v/>
          </cell>
          <cell r="Q100" t="e">
            <v>#N/A</v>
          </cell>
          <cell r="R100" t="e">
            <v>#VALUE!</v>
          </cell>
          <cell r="S100" t="e">
            <v>#VALUE!</v>
          </cell>
          <cell r="T100" t="e">
            <v>#VALUE!</v>
          </cell>
          <cell r="U100" t="e">
            <v>#VALUE!</v>
          </cell>
          <cell r="V100" t="e">
            <v>#VALUE!</v>
          </cell>
          <cell r="W100" t="e">
            <v>#VALUE!</v>
          </cell>
          <cell r="X100" t="e">
            <v>#VALUE!</v>
          </cell>
          <cell r="Z100" t="e">
            <v>#N/A</v>
          </cell>
          <cell r="AB100" t="e">
            <v>#N/A</v>
          </cell>
          <cell r="AC100" t="e">
            <v>#N/A</v>
          </cell>
          <cell r="AD100" t="e">
            <v>#N/A</v>
          </cell>
          <cell r="AE100" t="e">
            <v>#N/A</v>
          </cell>
          <cell r="AF100" t="e">
            <v>#N/A</v>
          </cell>
          <cell r="AH100" t="e">
            <v>#N/A</v>
          </cell>
          <cell r="AI100" t="e">
            <v>#N/A</v>
          </cell>
          <cell r="AJ100" t="e">
            <v>#N/A</v>
          </cell>
          <cell r="AK100" t="e">
            <v>#VALUE!</v>
          </cell>
          <cell r="AL100">
            <v>44218</v>
          </cell>
          <cell r="AR100">
            <v>0</v>
          </cell>
          <cell r="AS100">
            <v>0</v>
          </cell>
        </row>
        <row r="101">
          <cell r="H101" t="e">
            <v>#VALUE!</v>
          </cell>
          <cell r="I101" t="e">
            <v>#VALUE!</v>
          </cell>
          <cell r="J101" t="e">
            <v>#VALUE!</v>
          </cell>
          <cell r="K101" t="e">
            <v>#VALUE!</v>
          </cell>
          <cell r="L101" t="e">
            <v>#VALUE!</v>
          </cell>
          <cell r="M101" t="e">
            <v>#VALUE!</v>
          </cell>
          <cell r="P101" t="str">
            <v/>
          </cell>
          <cell r="Q101" t="e">
            <v>#N/A</v>
          </cell>
          <cell r="R101" t="e">
            <v>#VALUE!</v>
          </cell>
          <cell r="S101" t="e">
            <v>#VALUE!</v>
          </cell>
          <cell r="T101" t="e">
            <v>#VALUE!</v>
          </cell>
          <cell r="U101" t="e">
            <v>#VALUE!</v>
          </cell>
          <cell r="V101" t="e">
            <v>#VALUE!</v>
          </cell>
          <cell r="W101" t="e">
            <v>#VALUE!</v>
          </cell>
          <cell r="X101" t="e">
            <v>#VALUE!</v>
          </cell>
          <cell r="Z101" t="e">
            <v>#N/A</v>
          </cell>
          <cell r="AB101" t="e">
            <v>#N/A</v>
          </cell>
          <cell r="AC101" t="e">
            <v>#N/A</v>
          </cell>
          <cell r="AD101" t="e">
            <v>#N/A</v>
          </cell>
          <cell r="AE101" t="e">
            <v>#N/A</v>
          </cell>
          <cell r="AF101" t="e">
            <v>#N/A</v>
          </cell>
          <cell r="AH101" t="e">
            <v>#N/A</v>
          </cell>
          <cell r="AI101" t="e">
            <v>#N/A</v>
          </cell>
          <cell r="AJ101" t="e">
            <v>#N/A</v>
          </cell>
          <cell r="AK101" t="e">
            <v>#VALUE!</v>
          </cell>
          <cell r="AL101">
            <v>44218</v>
          </cell>
          <cell r="AP101" t="e">
            <v>#VALUE!</v>
          </cell>
          <cell r="AR101" t="e">
            <v>#VALUE!</v>
          </cell>
          <cell r="AS101">
            <v>0</v>
          </cell>
        </row>
        <row r="102">
          <cell r="H102" t="e">
            <v>#VALUE!</v>
          </cell>
          <cell r="I102" t="e">
            <v>#VALUE!</v>
          </cell>
          <cell r="J102" t="e">
            <v>#VALUE!</v>
          </cell>
          <cell r="K102" t="e">
            <v>#VALUE!</v>
          </cell>
          <cell r="L102" t="e">
            <v>#VALUE!</v>
          </cell>
          <cell r="M102" t="e">
            <v>#VALUE!</v>
          </cell>
          <cell r="P102" t="str">
            <v/>
          </cell>
          <cell r="Q102" t="e">
            <v>#N/A</v>
          </cell>
          <cell r="R102" t="e">
            <v>#VALUE!</v>
          </cell>
          <cell r="S102" t="e">
            <v>#VALUE!</v>
          </cell>
          <cell r="T102" t="e">
            <v>#VALUE!</v>
          </cell>
          <cell r="U102" t="e">
            <v>#VALUE!</v>
          </cell>
          <cell r="V102" t="e">
            <v>#VALUE!</v>
          </cell>
          <cell r="W102" t="e">
            <v>#VALUE!</v>
          </cell>
          <cell r="X102" t="e">
            <v>#VALUE!</v>
          </cell>
          <cell r="Z102" t="e">
            <v>#N/A</v>
          </cell>
          <cell r="AB102" t="e">
            <v>#N/A</v>
          </cell>
          <cell r="AC102" t="e">
            <v>#N/A</v>
          </cell>
          <cell r="AD102" t="e">
            <v>#N/A</v>
          </cell>
          <cell r="AE102" t="e">
            <v>#N/A</v>
          </cell>
          <cell r="AF102" t="e">
            <v>#N/A</v>
          </cell>
          <cell r="AH102" t="e">
            <v>#N/A</v>
          </cell>
          <cell r="AI102" t="e">
            <v>#N/A</v>
          </cell>
          <cell r="AJ102" t="e">
            <v>#N/A</v>
          </cell>
          <cell r="AK102" t="e">
            <v>#VALUE!</v>
          </cell>
          <cell r="AL102">
            <v>44218</v>
          </cell>
          <cell r="AP102" t="e">
            <v>#VALUE!</v>
          </cell>
          <cell r="AR102" t="e">
            <v>#VALUE!</v>
          </cell>
          <cell r="AS102">
            <v>0</v>
          </cell>
        </row>
        <row r="103">
          <cell r="H103" t="e">
            <v>#VALUE!</v>
          </cell>
          <cell r="I103" t="e">
            <v>#VALUE!</v>
          </cell>
          <cell r="J103" t="e">
            <v>#VALUE!</v>
          </cell>
          <cell r="K103" t="e">
            <v>#VALUE!</v>
          </cell>
          <cell r="L103" t="e">
            <v>#VALUE!</v>
          </cell>
          <cell r="M103" t="e">
            <v>#VALUE!</v>
          </cell>
          <cell r="P103" t="str">
            <v/>
          </cell>
          <cell r="Q103" t="e">
            <v>#N/A</v>
          </cell>
          <cell r="R103" t="e">
            <v>#VALUE!</v>
          </cell>
          <cell r="S103" t="e">
            <v>#VALUE!</v>
          </cell>
          <cell r="T103" t="e">
            <v>#VALUE!</v>
          </cell>
          <cell r="U103" t="e">
            <v>#VALUE!</v>
          </cell>
          <cell r="V103" t="e">
            <v>#VALUE!</v>
          </cell>
          <cell r="W103" t="e">
            <v>#VALUE!</v>
          </cell>
          <cell r="X103" t="e">
            <v>#VALUE!</v>
          </cell>
          <cell r="Z103" t="e">
            <v>#N/A</v>
          </cell>
          <cell r="AB103" t="e">
            <v>#N/A</v>
          </cell>
          <cell r="AC103" t="e">
            <v>#N/A</v>
          </cell>
          <cell r="AD103" t="e">
            <v>#N/A</v>
          </cell>
          <cell r="AE103" t="e">
            <v>#N/A</v>
          </cell>
          <cell r="AF103" t="e">
            <v>#N/A</v>
          </cell>
          <cell r="AH103" t="e">
            <v>#N/A</v>
          </cell>
          <cell r="AI103" t="e">
            <v>#N/A</v>
          </cell>
          <cell r="AJ103" t="e">
            <v>#N/A</v>
          </cell>
          <cell r="AK103" t="e">
            <v>#VALUE!</v>
          </cell>
          <cell r="AL103">
            <v>44218</v>
          </cell>
          <cell r="AP103" t="e">
            <v>#VALUE!</v>
          </cell>
          <cell r="AR103" t="e">
            <v>#VALUE!</v>
          </cell>
          <cell r="AS103">
            <v>0</v>
          </cell>
        </row>
        <row r="104">
          <cell r="H104" t="e">
            <v>#VALUE!</v>
          </cell>
          <cell r="I104" t="e">
            <v>#VALUE!</v>
          </cell>
          <cell r="J104" t="e">
            <v>#VALUE!</v>
          </cell>
          <cell r="K104" t="e">
            <v>#VALUE!</v>
          </cell>
          <cell r="L104" t="e">
            <v>#VALUE!</v>
          </cell>
          <cell r="M104" t="e">
            <v>#VALUE!</v>
          </cell>
          <cell r="P104" t="str">
            <v/>
          </cell>
          <cell r="Q104" t="e">
            <v>#N/A</v>
          </cell>
          <cell r="R104" t="e">
            <v>#VALUE!</v>
          </cell>
          <cell r="S104" t="e">
            <v>#VALUE!</v>
          </cell>
          <cell r="T104" t="e">
            <v>#VALUE!</v>
          </cell>
          <cell r="U104" t="e">
            <v>#VALUE!</v>
          </cell>
          <cell r="V104" t="e">
            <v>#VALUE!</v>
          </cell>
          <cell r="W104" t="e">
            <v>#VALUE!</v>
          </cell>
          <cell r="X104" t="e">
            <v>#VALUE!</v>
          </cell>
          <cell r="Z104" t="e">
            <v>#N/A</v>
          </cell>
          <cell r="AB104" t="e">
            <v>#N/A</v>
          </cell>
          <cell r="AC104" t="e">
            <v>#N/A</v>
          </cell>
          <cell r="AD104" t="e">
            <v>#N/A</v>
          </cell>
          <cell r="AE104" t="e">
            <v>#N/A</v>
          </cell>
          <cell r="AF104" t="e">
            <v>#N/A</v>
          </cell>
          <cell r="AH104" t="e">
            <v>#N/A</v>
          </cell>
          <cell r="AI104" t="e">
            <v>#N/A</v>
          </cell>
          <cell r="AJ104" t="e">
            <v>#N/A</v>
          </cell>
          <cell r="AK104" t="e">
            <v>#VALUE!</v>
          </cell>
          <cell r="AL104">
            <v>44218</v>
          </cell>
          <cell r="AP104" t="e">
            <v>#VALUE!</v>
          </cell>
          <cell r="AR104" t="e">
            <v>#VALUE!</v>
          </cell>
          <cell r="AS104">
            <v>0</v>
          </cell>
        </row>
        <row r="105">
          <cell r="H105" t="e">
            <v>#VALUE!</v>
          </cell>
          <cell r="I105" t="e">
            <v>#VALUE!</v>
          </cell>
          <cell r="J105" t="e">
            <v>#VALUE!</v>
          </cell>
          <cell r="K105" t="e">
            <v>#VALUE!</v>
          </cell>
          <cell r="L105" t="e">
            <v>#VALUE!</v>
          </cell>
          <cell r="M105" t="e">
            <v>#VALUE!</v>
          </cell>
          <cell r="P105" t="str">
            <v/>
          </cell>
          <cell r="Q105" t="e">
            <v>#N/A</v>
          </cell>
          <cell r="R105" t="e">
            <v>#VALUE!</v>
          </cell>
          <cell r="S105" t="e">
            <v>#VALUE!</v>
          </cell>
          <cell r="T105" t="e">
            <v>#VALUE!</v>
          </cell>
          <cell r="U105" t="e">
            <v>#VALUE!</v>
          </cell>
          <cell r="V105" t="e">
            <v>#VALUE!</v>
          </cell>
          <cell r="W105" t="e">
            <v>#VALUE!</v>
          </cell>
          <cell r="X105" t="e">
            <v>#VALUE!</v>
          </cell>
          <cell r="Z105" t="e">
            <v>#N/A</v>
          </cell>
          <cell r="AB105" t="e">
            <v>#N/A</v>
          </cell>
          <cell r="AC105" t="e">
            <v>#N/A</v>
          </cell>
          <cell r="AD105" t="e">
            <v>#N/A</v>
          </cell>
          <cell r="AE105" t="e">
            <v>#N/A</v>
          </cell>
          <cell r="AF105" t="e">
            <v>#N/A</v>
          </cell>
          <cell r="AH105" t="e">
            <v>#N/A</v>
          </cell>
          <cell r="AI105" t="e">
            <v>#N/A</v>
          </cell>
          <cell r="AJ105" t="e">
            <v>#N/A</v>
          </cell>
          <cell r="AK105" t="e">
            <v>#VALUE!</v>
          </cell>
          <cell r="AL105">
            <v>44218</v>
          </cell>
          <cell r="AP105" t="e">
            <v>#VALUE!</v>
          </cell>
          <cell r="AR105" t="e">
            <v>#VALUE!</v>
          </cell>
          <cell r="AS105">
            <v>0</v>
          </cell>
        </row>
        <row r="106">
          <cell r="H106" t="e">
            <v>#VALUE!</v>
          </cell>
          <cell r="I106" t="e">
            <v>#VALUE!</v>
          </cell>
          <cell r="J106" t="e">
            <v>#VALUE!</v>
          </cell>
          <cell r="K106" t="e">
            <v>#VALUE!</v>
          </cell>
          <cell r="L106" t="e">
            <v>#VALUE!</v>
          </cell>
          <cell r="M106" t="e">
            <v>#VALUE!</v>
          </cell>
          <cell r="P106" t="str">
            <v/>
          </cell>
          <cell r="Q106" t="e">
            <v>#N/A</v>
          </cell>
          <cell r="R106" t="e">
            <v>#VALUE!</v>
          </cell>
          <cell r="S106" t="e">
            <v>#VALUE!</v>
          </cell>
          <cell r="T106" t="e">
            <v>#VALUE!</v>
          </cell>
          <cell r="U106" t="e">
            <v>#VALUE!</v>
          </cell>
          <cell r="V106" t="e">
            <v>#VALUE!</v>
          </cell>
          <cell r="W106" t="e">
            <v>#VALUE!</v>
          </cell>
          <cell r="X106" t="e">
            <v>#VALUE!</v>
          </cell>
          <cell r="Z106" t="e">
            <v>#N/A</v>
          </cell>
          <cell r="AB106" t="e">
            <v>#N/A</v>
          </cell>
          <cell r="AC106" t="e">
            <v>#N/A</v>
          </cell>
          <cell r="AD106" t="e">
            <v>#N/A</v>
          </cell>
          <cell r="AE106" t="e">
            <v>#N/A</v>
          </cell>
          <cell r="AF106" t="e">
            <v>#N/A</v>
          </cell>
          <cell r="AH106" t="e">
            <v>#N/A</v>
          </cell>
          <cell r="AI106" t="e">
            <v>#N/A</v>
          </cell>
          <cell r="AJ106" t="e">
            <v>#N/A</v>
          </cell>
          <cell r="AK106" t="e">
            <v>#VALUE!</v>
          </cell>
          <cell r="AL106">
            <v>44218</v>
          </cell>
          <cell r="AP106" t="e">
            <v>#VALUE!</v>
          </cell>
          <cell r="AR106" t="e">
            <v>#VALUE!</v>
          </cell>
          <cell r="AS106">
            <v>0</v>
          </cell>
        </row>
        <row r="107">
          <cell r="H107" t="e">
            <v>#VALUE!</v>
          </cell>
          <cell r="I107" t="e">
            <v>#VALUE!</v>
          </cell>
          <cell r="J107" t="e">
            <v>#VALUE!</v>
          </cell>
          <cell r="K107" t="e">
            <v>#VALUE!</v>
          </cell>
          <cell r="L107" t="e">
            <v>#VALUE!</v>
          </cell>
          <cell r="M107" t="e">
            <v>#VALUE!</v>
          </cell>
          <cell r="P107" t="str">
            <v/>
          </cell>
          <cell r="Q107" t="e">
            <v>#N/A</v>
          </cell>
          <cell r="R107" t="e">
            <v>#VALUE!</v>
          </cell>
          <cell r="S107" t="e">
            <v>#VALUE!</v>
          </cell>
          <cell r="T107" t="e">
            <v>#VALUE!</v>
          </cell>
          <cell r="U107" t="e">
            <v>#VALUE!</v>
          </cell>
          <cell r="V107" t="e">
            <v>#VALUE!</v>
          </cell>
          <cell r="W107" t="e">
            <v>#VALUE!</v>
          </cell>
          <cell r="X107" t="e">
            <v>#VALUE!</v>
          </cell>
          <cell r="Z107" t="e">
            <v>#N/A</v>
          </cell>
          <cell r="AB107" t="e">
            <v>#N/A</v>
          </cell>
          <cell r="AC107" t="e">
            <v>#N/A</v>
          </cell>
          <cell r="AD107" t="e">
            <v>#N/A</v>
          </cell>
          <cell r="AE107" t="e">
            <v>#N/A</v>
          </cell>
          <cell r="AF107" t="e">
            <v>#N/A</v>
          </cell>
          <cell r="AH107" t="e">
            <v>#N/A</v>
          </cell>
          <cell r="AI107" t="e">
            <v>#N/A</v>
          </cell>
          <cell r="AJ107" t="e">
            <v>#N/A</v>
          </cell>
          <cell r="AK107" t="e">
            <v>#VALUE!</v>
          </cell>
          <cell r="AL107">
            <v>44218</v>
          </cell>
          <cell r="AP107" t="e">
            <v>#VALUE!</v>
          </cell>
          <cell r="AR107" t="e">
            <v>#VALUE!</v>
          </cell>
          <cell r="AS107">
            <v>0</v>
          </cell>
        </row>
        <row r="108">
          <cell r="H108" t="e">
            <v>#VALUE!</v>
          </cell>
          <cell r="I108" t="e">
            <v>#VALUE!</v>
          </cell>
          <cell r="J108" t="e">
            <v>#VALUE!</v>
          </cell>
          <cell r="K108" t="e">
            <v>#VALUE!</v>
          </cell>
          <cell r="L108" t="e">
            <v>#VALUE!</v>
          </cell>
          <cell r="M108" t="e">
            <v>#VALUE!</v>
          </cell>
          <cell r="P108" t="str">
            <v/>
          </cell>
          <cell r="Q108" t="e">
            <v>#N/A</v>
          </cell>
          <cell r="R108" t="e">
            <v>#VALUE!</v>
          </cell>
          <cell r="S108" t="e">
            <v>#VALUE!</v>
          </cell>
          <cell r="T108" t="e">
            <v>#VALUE!</v>
          </cell>
          <cell r="U108" t="e">
            <v>#VALUE!</v>
          </cell>
          <cell r="V108" t="e">
            <v>#VALUE!</v>
          </cell>
          <cell r="W108" t="e">
            <v>#VALUE!</v>
          </cell>
          <cell r="X108" t="e">
            <v>#VALUE!</v>
          </cell>
          <cell r="Z108" t="e">
            <v>#N/A</v>
          </cell>
          <cell r="AB108" t="e">
            <v>#N/A</v>
          </cell>
          <cell r="AC108" t="e">
            <v>#N/A</v>
          </cell>
          <cell r="AD108" t="e">
            <v>#N/A</v>
          </cell>
          <cell r="AE108" t="e">
            <v>#N/A</v>
          </cell>
          <cell r="AF108" t="e">
            <v>#N/A</v>
          </cell>
          <cell r="AH108" t="e">
            <v>#N/A</v>
          </cell>
          <cell r="AI108" t="e">
            <v>#N/A</v>
          </cell>
          <cell r="AJ108" t="e">
            <v>#N/A</v>
          </cell>
          <cell r="AK108" t="e">
            <v>#VALUE!</v>
          </cell>
          <cell r="AL108">
            <v>44218</v>
          </cell>
          <cell r="AP108" t="e">
            <v>#VALUE!</v>
          </cell>
          <cell r="AR108" t="e">
            <v>#VALUE!</v>
          </cell>
          <cell r="AS108">
            <v>0</v>
          </cell>
        </row>
        <row r="109">
          <cell r="H109" t="e">
            <v>#VALUE!</v>
          </cell>
          <cell r="I109" t="e">
            <v>#VALUE!</v>
          </cell>
          <cell r="J109" t="e">
            <v>#VALUE!</v>
          </cell>
          <cell r="K109" t="e">
            <v>#VALUE!</v>
          </cell>
          <cell r="L109" t="e">
            <v>#VALUE!</v>
          </cell>
          <cell r="M109" t="e">
            <v>#VALUE!</v>
          </cell>
          <cell r="P109" t="str">
            <v/>
          </cell>
          <cell r="Q109" t="e">
            <v>#N/A</v>
          </cell>
          <cell r="R109" t="e">
            <v>#VALUE!</v>
          </cell>
          <cell r="S109" t="e">
            <v>#VALUE!</v>
          </cell>
          <cell r="T109" t="e">
            <v>#VALUE!</v>
          </cell>
          <cell r="U109" t="e">
            <v>#VALUE!</v>
          </cell>
          <cell r="V109" t="e">
            <v>#VALUE!</v>
          </cell>
          <cell r="W109" t="e">
            <v>#VALUE!</v>
          </cell>
          <cell r="X109" t="e">
            <v>#VALUE!</v>
          </cell>
          <cell r="Z109" t="e">
            <v>#N/A</v>
          </cell>
          <cell r="AB109" t="e">
            <v>#N/A</v>
          </cell>
          <cell r="AC109" t="e">
            <v>#N/A</v>
          </cell>
          <cell r="AD109" t="e">
            <v>#N/A</v>
          </cell>
          <cell r="AE109" t="e">
            <v>#N/A</v>
          </cell>
          <cell r="AF109" t="e">
            <v>#N/A</v>
          </cell>
          <cell r="AH109" t="e">
            <v>#N/A</v>
          </cell>
          <cell r="AI109" t="e">
            <v>#N/A</v>
          </cell>
          <cell r="AJ109" t="e">
            <v>#N/A</v>
          </cell>
          <cell r="AK109" t="e">
            <v>#VALUE!</v>
          </cell>
          <cell r="AL109">
            <v>44218</v>
          </cell>
          <cell r="AP109" t="e">
            <v>#VALUE!</v>
          </cell>
          <cell r="AR109" t="e">
            <v>#VALUE!</v>
          </cell>
          <cell r="AS109">
            <v>0</v>
          </cell>
        </row>
        <row r="110">
          <cell r="H110" t="e">
            <v>#VALUE!</v>
          </cell>
          <cell r="I110" t="e">
            <v>#VALUE!</v>
          </cell>
          <cell r="J110" t="e">
            <v>#VALUE!</v>
          </cell>
          <cell r="K110" t="e">
            <v>#VALUE!</v>
          </cell>
          <cell r="L110" t="e">
            <v>#VALUE!</v>
          </cell>
          <cell r="M110" t="e">
            <v>#VALUE!</v>
          </cell>
          <cell r="P110" t="str">
            <v/>
          </cell>
          <cell r="Q110" t="e">
            <v>#N/A</v>
          </cell>
          <cell r="R110" t="e">
            <v>#VALUE!</v>
          </cell>
          <cell r="S110" t="e">
            <v>#VALUE!</v>
          </cell>
          <cell r="T110" t="e">
            <v>#VALUE!</v>
          </cell>
          <cell r="U110" t="e">
            <v>#VALUE!</v>
          </cell>
          <cell r="V110" t="e">
            <v>#VALUE!</v>
          </cell>
          <cell r="W110" t="e">
            <v>#VALUE!</v>
          </cell>
          <cell r="X110" t="e">
            <v>#VALUE!</v>
          </cell>
          <cell r="AB110" t="e">
            <v>#N/A</v>
          </cell>
          <cell r="AC110" t="e">
            <v>#N/A</v>
          </cell>
          <cell r="AD110" t="e">
            <v>#N/A</v>
          </cell>
          <cell r="AE110" t="e">
            <v>#N/A</v>
          </cell>
          <cell r="AF110" t="e">
            <v>#N/A</v>
          </cell>
          <cell r="AH110" t="e">
            <v>#N/A</v>
          </cell>
          <cell r="AI110" t="e">
            <v>#N/A</v>
          </cell>
          <cell r="AJ110" t="str">
            <v>I</v>
          </cell>
          <cell r="AK110" t="e">
            <v>#VALUE!</v>
          </cell>
          <cell r="AL110">
            <v>44218</v>
          </cell>
          <cell r="AP110" t="e">
            <v>#VALUE!</v>
          </cell>
          <cell r="AR110" t="e">
            <v>#VALUE!</v>
          </cell>
          <cell r="AS110">
            <v>0</v>
          </cell>
        </row>
        <row r="111">
          <cell r="H111" t="e">
            <v>#VALUE!</v>
          </cell>
          <cell r="I111" t="e">
            <v>#VALUE!</v>
          </cell>
          <cell r="J111" t="e">
            <v>#VALUE!</v>
          </cell>
          <cell r="K111" t="e">
            <v>#VALUE!</v>
          </cell>
          <cell r="L111" t="e">
            <v>#VALUE!</v>
          </cell>
          <cell r="M111" t="e">
            <v>#VALUE!</v>
          </cell>
          <cell r="P111" t="str">
            <v/>
          </cell>
          <cell r="Q111" t="e">
            <v>#N/A</v>
          </cell>
          <cell r="R111" t="e">
            <v>#VALUE!</v>
          </cell>
          <cell r="S111" t="e">
            <v>#VALUE!</v>
          </cell>
          <cell r="T111" t="e">
            <v>#VALUE!</v>
          </cell>
          <cell r="U111" t="e">
            <v>#VALUE!</v>
          </cell>
          <cell r="V111" t="e">
            <v>#VALUE!</v>
          </cell>
          <cell r="W111" t="e">
            <v>#VALUE!</v>
          </cell>
          <cell r="X111" t="e">
            <v>#VALUE!</v>
          </cell>
          <cell r="AB111" t="e">
            <v>#N/A</v>
          </cell>
          <cell r="AC111" t="e">
            <v>#N/A</v>
          </cell>
          <cell r="AD111" t="e">
            <v>#N/A</v>
          </cell>
          <cell r="AE111" t="e">
            <v>#N/A</v>
          </cell>
          <cell r="AF111" t="e">
            <v>#N/A</v>
          </cell>
          <cell r="AH111" t="e">
            <v>#N/A</v>
          </cell>
          <cell r="AI111" t="e">
            <v>#N/A</v>
          </cell>
          <cell r="AJ111" t="str">
            <v>I</v>
          </cell>
          <cell r="AK111" t="e">
            <v>#VALUE!</v>
          </cell>
          <cell r="AL111">
            <v>44218</v>
          </cell>
          <cell r="AP111" t="e">
            <v>#VALUE!</v>
          </cell>
          <cell r="AR111" t="e">
            <v>#VALUE!</v>
          </cell>
          <cell r="AS111">
            <v>0</v>
          </cell>
        </row>
        <row r="112">
          <cell r="H112" t="e">
            <v>#VALUE!</v>
          </cell>
          <cell r="I112" t="e">
            <v>#VALUE!</v>
          </cell>
          <cell r="J112" t="e">
            <v>#VALUE!</v>
          </cell>
          <cell r="K112" t="e">
            <v>#VALUE!</v>
          </cell>
          <cell r="L112" t="e">
            <v>#VALUE!</v>
          </cell>
          <cell r="M112" t="e">
            <v>#VALUE!</v>
          </cell>
          <cell r="P112" t="str">
            <v/>
          </cell>
          <cell r="Q112" t="e">
            <v>#N/A</v>
          </cell>
          <cell r="R112" t="e">
            <v>#VALUE!</v>
          </cell>
          <cell r="S112" t="e">
            <v>#VALUE!</v>
          </cell>
          <cell r="T112" t="e">
            <v>#VALUE!</v>
          </cell>
          <cell r="U112" t="e">
            <v>#VALUE!</v>
          </cell>
          <cell r="V112" t="e">
            <v>#VALUE!</v>
          </cell>
          <cell r="W112" t="e">
            <v>#VALUE!</v>
          </cell>
          <cell r="X112" t="e">
            <v>#VALUE!</v>
          </cell>
          <cell r="AB112" t="e">
            <v>#N/A</v>
          </cell>
          <cell r="AC112" t="e">
            <v>#N/A</v>
          </cell>
          <cell r="AD112" t="e">
            <v>#N/A</v>
          </cell>
          <cell r="AE112" t="e">
            <v>#N/A</v>
          </cell>
          <cell r="AF112" t="e">
            <v>#N/A</v>
          </cell>
          <cell r="AH112" t="e">
            <v>#N/A</v>
          </cell>
          <cell r="AI112" t="e">
            <v>#N/A</v>
          </cell>
          <cell r="AJ112" t="str">
            <v>I</v>
          </cell>
          <cell r="AK112" t="e">
            <v>#VALUE!</v>
          </cell>
          <cell r="AL112">
            <v>44218</v>
          </cell>
          <cell r="AP112" t="e">
            <v>#VALUE!</v>
          </cell>
          <cell r="AR112" t="e">
            <v>#VALUE!</v>
          </cell>
          <cell r="AS112">
            <v>0</v>
          </cell>
        </row>
        <row r="113">
          <cell r="H113" t="e">
            <v>#VALUE!</v>
          </cell>
          <cell r="I113" t="e">
            <v>#VALUE!</v>
          </cell>
          <cell r="J113" t="e">
            <v>#VALUE!</v>
          </cell>
          <cell r="K113" t="e">
            <v>#VALUE!</v>
          </cell>
          <cell r="L113" t="e">
            <v>#VALUE!</v>
          </cell>
          <cell r="M113" t="e">
            <v>#VALUE!</v>
          </cell>
          <cell r="P113" t="str">
            <v/>
          </cell>
          <cell r="Q113" t="e">
            <v>#N/A</v>
          </cell>
          <cell r="R113" t="e">
            <v>#VALUE!</v>
          </cell>
          <cell r="S113" t="e">
            <v>#VALUE!</v>
          </cell>
          <cell r="T113" t="e">
            <v>#VALUE!</v>
          </cell>
          <cell r="U113" t="e">
            <v>#VALUE!</v>
          </cell>
          <cell r="V113" t="e">
            <v>#VALUE!</v>
          </cell>
          <cell r="W113" t="e">
            <v>#VALUE!</v>
          </cell>
          <cell r="X113" t="e">
            <v>#VALUE!</v>
          </cell>
          <cell r="AB113" t="e">
            <v>#N/A</v>
          </cell>
          <cell r="AC113" t="e">
            <v>#N/A</v>
          </cell>
          <cell r="AD113" t="e">
            <v>#N/A</v>
          </cell>
          <cell r="AE113" t="e">
            <v>#N/A</v>
          </cell>
          <cell r="AF113" t="e">
            <v>#N/A</v>
          </cell>
          <cell r="AH113" t="e">
            <v>#N/A</v>
          </cell>
          <cell r="AI113" t="e">
            <v>#N/A</v>
          </cell>
          <cell r="AJ113" t="str">
            <v>I</v>
          </cell>
          <cell r="AK113" t="e">
            <v>#VALUE!</v>
          </cell>
          <cell r="AL113">
            <v>44218</v>
          </cell>
          <cell r="AP113" t="e">
            <v>#VALUE!</v>
          </cell>
          <cell r="AR113" t="e">
            <v>#VALUE!</v>
          </cell>
          <cell r="AS113">
            <v>0</v>
          </cell>
        </row>
        <row r="114">
          <cell r="H114" t="e">
            <v>#VALUE!</v>
          </cell>
          <cell r="I114" t="e">
            <v>#VALUE!</v>
          </cell>
          <cell r="J114" t="e">
            <v>#VALUE!</v>
          </cell>
          <cell r="K114" t="e">
            <v>#VALUE!</v>
          </cell>
          <cell r="L114" t="e">
            <v>#VALUE!</v>
          </cell>
          <cell r="M114" t="e">
            <v>#VALUE!</v>
          </cell>
          <cell r="P114" t="str">
            <v/>
          </cell>
          <cell r="Q114" t="e">
            <v>#N/A</v>
          </cell>
          <cell r="R114" t="e">
            <v>#VALUE!</v>
          </cell>
          <cell r="S114" t="e">
            <v>#VALUE!</v>
          </cell>
          <cell r="T114" t="e">
            <v>#VALUE!</v>
          </cell>
          <cell r="U114" t="e">
            <v>#VALUE!</v>
          </cell>
          <cell r="V114" t="e">
            <v>#VALUE!</v>
          </cell>
          <cell r="W114" t="e">
            <v>#VALUE!</v>
          </cell>
          <cell r="X114" t="e">
            <v>#VALUE!</v>
          </cell>
          <cell r="AB114" t="e">
            <v>#N/A</v>
          </cell>
          <cell r="AC114" t="e">
            <v>#N/A</v>
          </cell>
          <cell r="AD114" t="e">
            <v>#N/A</v>
          </cell>
          <cell r="AE114" t="e">
            <v>#N/A</v>
          </cell>
          <cell r="AF114" t="e">
            <v>#N/A</v>
          </cell>
          <cell r="AH114" t="e">
            <v>#N/A</v>
          </cell>
          <cell r="AI114" t="e">
            <v>#N/A</v>
          </cell>
          <cell r="AJ114" t="str">
            <v>I</v>
          </cell>
          <cell r="AK114" t="e">
            <v>#VALUE!</v>
          </cell>
          <cell r="AL114">
            <v>44218</v>
          </cell>
          <cell r="AP114" t="e">
            <v>#VALUE!</v>
          </cell>
          <cell r="AR114" t="e">
            <v>#VALUE!</v>
          </cell>
          <cell r="AS114">
            <v>0</v>
          </cell>
        </row>
        <row r="115">
          <cell r="H115" t="e">
            <v>#VALUE!</v>
          </cell>
          <cell r="I115" t="e">
            <v>#VALUE!</v>
          </cell>
          <cell r="J115" t="e">
            <v>#VALUE!</v>
          </cell>
          <cell r="K115" t="e">
            <v>#VALUE!</v>
          </cell>
          <cell r="L115" t="e">
            <v>#VALUE!</v>
          </cell>
          <cell r="M115" t="e">
            <v>#VALUE!</v>
          </cell>
          <cell r="P115" t="str">
            <v/>
          </cell>
          <cell r="Q115" t="e">
            <v>#N/A</v>
          </cell>
          <cell r="R115" t="e">
            <v>#VALUE!</v>
          </cell>
          <cell r="S115" t="e">
            <v>#VALUE!</v>
          </cell>
          <cell r="T115" t="e">
            <v>#VALUE!</v>
          </cell>
          <cell r="U115" t="e">
            <v>#VALUE!</v>
          </cell>
          <cell r="V115" t="e">
            <v>#VALUE!</v>
          </cell>
          <cell r="W115" t="e">
            <v>#VALUE!</v>
          </cell>
          <cell r="X115" t="e">
            <v>#VALUE!</v>
          </cell>
          <cell r="AB115" t="e">
            <v>#N/A</v>
          </cell>
          <cell r="AC115" t="e">
            <v>#N/A</v>
          </cell>
          <cell r="AD115" t="e">
            <v>#N/A</v>
          </cell>
          <cell r="AE115" t="e">
            <v>#N/A</v>
          </cell>
          <cell r="AF115" t="e">
            <v>#N/A</v>
          </cell>
          <cell r="AH115" t="e">
            <v>#N/A</v>
          </cell>
          <cell r="AI115" t="e">
            <v>#N/A</v>
          </cell>
          <cell r="AJ115" t="str">
            <v>I</v>
          </cell>
          <cell r="AK115" t="e">
            <v>#VALUE!</v>
          </cell>
          <cell r="AL115">
            <v>44218</v>
          </cell>
          <cell r="AP115" t="e">
            <v>#VALUE!</v>
          </cell>
          <cell r="AR115" t="e">
            <v>#VALUE!</v>
          </cell>
          <cell r="AS115">
            <v>0</v>
          </cell>
        </row>
        <row r="116">
          <cell r="H116" t="e">
            <v>#VALUE!</v>
          </cell>
          <cell r="I116" t="e">
            <v>#VALUE!</v>
          </cell>
          <cell r="J116" t="e">
            <v>#VALUE!</v>
          </cell>
          <cell r="K116" t="e">
            <v>#VALUE!</v>
          </cell>
          <cell r="L116" t="e">
            <v>#VALUE!</v>
          </cell>
          <cell r="M116" t="e">
            <v>#VALUE!</v>
          </cell>
          <cell r="P116" t="str">
            <v/>
          </cell>
          <cell r="Q116" t="e">
            <v>#N/A</v>
          </cell>
          <cell r="R116" t="e">
            <v>#VALUE!</v>
          </cell>
          <cell r="S116" t="e">
            <v>#VALUE!</v>
          </cell>
          <cell r="T116" t="e">
            <v>#VALUE!</v>
          </cell>
          <cell r="U116" t="e">
            <v>#VALUE!</v>
          </cell>
          <cell r="V116" t="e">
            <v>#VALUE!</v>
          </cell>
          <cell r="W116" t="e">
            <v>#VALUE!</v>
          </cell>
          <cell r="X116" t="e">
            <v>#VALUE!</v>
          </cell>
          <cell r="AB116" t="e">
            <v>#N/A</v>
          </cell>
          <cell r="AC116" t="e">
            <v>#N/A</v>
          </cell>
          <cell r="AD116" t="e">
            <v>#N/A</v>
          </cell>
          <cell r="AE116" t="e">
            <v>#N/A</v>
          </cell>
          <cell r="AF116" t="e">
            <v>#N/A</v>
          </cell>
          <cell r="AH116" t="e">
            <v>#N/A</v>
          </cell>
          <cell r="AI116" t="e">
            <v>#N/A</v>
          </cell>
          <cell r="AJ116" t="str">
            <v>I</v>
          </cell>
          <cell r="AK116" t="e">
            <v>#VALUE!</v>
          </cell>
          <cell r="AL116">
            <v>44218</v>
          </cell>
          <cell r="AP116" t="e">
            <v>#VALUE!</v>
          </cell>
          <cell r="AR116" t="e">
            <v>#VALUE!</v>
          </cell>
          <cell r="AS116">
            <v>0</v>
          </cell>
        </row>
        <row r="117">
          <cell r="H117" t="e">
            <v>#VALUE!</v>
          </cell>
          <cell r="I117" t="e">
            <v>#VALUE!</v>
          </cell>
          <cell r="J117" t="e">
            <v>#VALUE!</v>
          </cell>
          <cell r="K117" t="e">
            <v>#VALUE!</v>
          </cell>
          <cell r="L117" t="e">
            <v>#VALUE!</v>
          </cell>
          <cell r="M117" t="e">
            <v>#VALUE!</v>
          </cell>
          <cell r="P117" t="str">
            <v/>
          </cell>
          <cell r="Q117" t="e">
            <v>#N/A</v>
          </cell>
          <cell r="R117" t="e">
            <v>#VALUE!</v>
          </cell>
          <cell r="S117" t="e">
            <v>#VALUE!</v>
          </cell>
          <cell r="T117" t="e">
            <v>#VALUE!</v>
          </cell>
          <cell r="U117" t="e">
            <v>#VALUE!</v>
          </cell>
          <cell r="V117" t="e">
            <v>#VALUE!</v>
          </cell>
          <cell r="W117" t="e">
            <v>#VALUE!</v>
          </cell>
          <cell r="X117" t="e">
            <v>#VALUE!</v>
          </cell>
          <cell r="AB117" t="e">
            <v>#N/A</v>
          </cell>
          <cell r="AC117" t="e">
            <v>#N/A</v>
          </cell>
          <cell r="AD117" t="e">
            <v>#N/A</v>
          </cell>
          <cell r="AE117" t="e">
            <v>#N/A</v>
          </cell>
          <cell r="AF117" t="e">
            <v>#N/A</v>
          </cell>
          <cell r="AH117" t="e">
            <v>#N/A</v>
          </cell>
          <cell r="AI117" t="e">
            <v>#N/A</v>
          </cell>
          <cell r="AJ117" t="str">
            <v>I</v>
          </cell>
          <cell r="AK117" t="e">
            <v>#VALUE!</v>
          </cell>
          <cell r="AL117">
            <v>44218</v>
          </cell>
          <cell r="AP117" t="e">
            <v>#VALUE!</v>
          </cell>
          <cell r="AR117" t="e">
            <v>#VALUE!</v>
          </cell>
          <cell r="AS117">
            <v>0</v>
          </cell>
        </row>
        <row r="118">
          <cell r="H118" t="e">
            <v>#VALUE!</v>
          </cell>
          <cell r="I118" t="e">
            <v>#VALUE!</v>
          </cell>
          <cell r="J118" t="e">
            <v>#VALUE!</v>
          </cell>
          <cell r="K118" t="e">
            <v>#VALUE!</v>
          </cell>
          <cell r="L118" t="e">
            <v>#VALUE!</v>
          </cell>
          <cell r="M118" t="e">
            <v>#VALUE!</v>
          </cell>
          <cell r="P118" t="str">
            <v/>
          </cell>
          <cell r="Q118" t="e">
            <v>#N/A</v>
          </cell>
          <cell r="R118" t="e">
            <v>#VALUE!</v>
          </cell>
          <cell r="S118" t="e">
            <v>#VALUE!</v>
          </cell>
          <cell r="T118" t="e">
            <v>#VALUE!</v>
          </cell>
          <cell r="U118" t="e">
            <v>#VALUE!</v>
          </cell>
          <cell r="V118" t="e">
            <v>#VALUE!</v>
          </cell>
          <cell r="W118" t="e">
            <v>#VALUE!</v>
          </cell>
          <cell r="X118" t="e">
            <v>#VALUE!</v>
          </cell>
          <cell r="AB118" t="e">
            <v>#N/A</v>
          </cell>
          <cell r="AC118" t="e">
            <v>#N/A</v>
          </cell>
          <cell r="AD118" t="e">
            <v>#N/A</v>
          </cell>
          <cell r="AE118" t="e">
            <v>#N/A</v>
          </cell>
          <cell r="AF118" t="e">
            <v>#N/A</v>
          </cell>
          <cell r="AH118" t="e">
            <v>#N/A</v>
          </cell>
          <cell r="AI118" t="e">
            <v>#N/A</v>
          </cell>
          <cell r="AJ118" t="str">
            <v>I</v>
          </cell>
          <cell r="AK118" t="e">
            <v>#VALUE!</v>
          </cell>
          <cell r="AL118">
            <v>44218</v>
          </cell>
          <cell r="AP118" t="e">
            <v>#VALUE!</v>
          </cell>
          <cell r="AR118" t="e">
            <v>#VALUE!</v>
          </cell>
          <cell r="AS118">
            <v>0</v>
          </cell>
        </row>
        <row r="119">
          <cell r="H119" t="e">
            <v>#VALUE!</v>
          </cell>
          <cell r="I119" t="e">
            <v>#VALUE!</v>
          </cell>
          <cell r="J119" t="e">
            <v>#VALUE!</v>
          </cell>
          <cell r="K119" t="e">
            <v>#VALUE!</v>
          </cell>
          <cell r="L119" t="e">
            <v>#VALUE!</v>
          </cell>
          <cell r="M119" t="e">
            <v>#VALUE!</v>
          </cell>
          <cell r="P119" t="str">
            <v/>
          </cell>
          <cell r="Q119" t="e">
            <v>#N/A</v>
          </cell>
          <cell r="R119" t="e">
            <v>#VALUE!</v>
          </cell>
          <cell r="S119" t="e">
            <v>#VALUE!</v>
          </cell>
          <cell r="T119" t="e">
            <v>#VALUE!</v>
          </cell>
          <cell r="U119" t="e">
            <v>#VALUE!</v>
          </cell>
          <cell r="V119" t="e">
            <v>#VALUE!</v>
          </cell>
          <cell r="W119" t="e">
            <v>#VALUE!</v>
          </cell>
          <cell r="X119" t="e">
            <v>#VALUE!</v>
          </cell>
          <cell r="AB119" t="e">
            <v>#N/A</v>
          </cell>
          <cell r="AC119" t="e">
            <v>#N/A</v>
          </cell>
          <cell r="AD119" t="e">
            <v>#N/A</v>
          </cell>
          <cell r="AE119" t="e">
            <v>#N/A</v>
          </cell>
          <cell r="AF119" t="e">
            <v>#N/A</v>
          </cell>
          <cell r="AH119" t="e">
            <v>#N/A</v>
          </cell>
          <cell r="AI119" t="e">
            <v>#N/A</v>
          </cell>
          <cell r="AJ119" t="str">
            <v>I</v>
          </cell>
          <cell r="AK119" t="e">
            <v>#VALUE!</v>
          </cell>
          <cell r="AL119">
            <v>44218</v>
          </cell>
          <cell r="AP119" t="e">
            <v>#VALUE!</v>
          </cell>
          <cell r="AR119" t="e">
            <v>#VALUE!</v>
          </cell>
          <cell r="AS119">
            <v>0</v>
          </cell>
        </row>
        <row r="120">
          <cell r="H120" t="e">
            <v>#VALUE!</v>
          </cell>
          <cell r="I120" t="e">
            <v>#VALUE!</v>
          </cell>
          <cell r="J120" t="e">
            <v>#VALUE!</v>
          </cell>
          <cell r="K120" t="e">
            <v>#VALUE!</v>
          </cell>
          <cell r="L120" t="e">
            <v>#VALUE!</v>
          </cell>
          <cell r="M120" t="e">
            <v>#VALUE!</v>
          </cell>
          <cell r="P120" t="str">
            <v/>
          </cell>
          <cell r="Q120" t="e">
            <v>#N/A</v>
          </cell>
          <cell r="R120" t="e">
            <v>#VALUE!</v>
          </cell>
          <cell r="S120" t="e">
            <v>#VALUE!</v>
          </cell>
          <cell r="T120" t="e">
            <v>#VALUE!</v>
          </cell>
          <cell r="U120" t="e">
            <v>#VALUE!</v>
          </cell>
          <cell r="V120" t="e">
            <v>#VALUE!</v>
          </cell>
          <cell r="W120" t="e">
            <v>#VALUE!</v>
          </cell>
          <cell r="X120" t="e">
            <v>#VALUE!</v>
          </cell>
          <cell r="AB120" t="e">
            <v>#N/A</v>
          </cell>
          <cell r="AC120" t="e">
            <v>#N/A</v>
          </cell>
          <cell r="AD120" t="e">
            <v>#N/A</v>
          </cell>
          <cell r="AE120" t="e">
            <v>#N/A</v>
          </cell>
          <cell r="AF120" t="e">
            <v>#N/A</v>
          </cell>
          <cell r="AH120" t="e">
            <v>#N/A</v>
          </cell>
          <cell r="AI120" t="e">
            <v>#N/A</v>
          </cell>
          <cell r="AJ120" t="str">
            <v>I</v>
          </cell>
          <cell r="AK120" t="e">
            <v>#VALUE!</v>
          </cell>
          <cell r="AL120">
            <v>44218</v>
          </cell>
          <cell r="AP120" t="e">
            <v>#VALUE!</v>
          </cell>
          <cell r="AR120" t="e">
            <v>#VALUE!</v>
          </cell>
          <cell r="AS120">
            <v>0</v>
          </cell>
        </row>
        <row r="121">
          <cell r="H121" t="e">
            <v>#VALUE!</v>
          </cell>
          <cell r="I121" t="e">
            <v>#VALUE!</v>
          </cell>
          <cell r="J121" t="e">
            <v>#VALUE!</v>
          </cell>
          <cell r="K121" t="e">
            <v>#VALUE!</v>
          </cell>
          <cell r="L121" t="e">
            <v>#VALUE!</v>
          </cell>
          <cell r="M121" t="e">
            <v>#VALUE!</v>
          </cell>
          <cell r="P121" t="str">
            <v/>
          </cell>
          <cell r="Q121" t="e">
            <v>#N/A</v>
          </cell>
          <cell r="R121" t="e">
            <v>#VALUE!</v>
          </cell>
          <cell r="S121" t="e">
            <v>#VALUE!</v>
          </cell>
          <cell r="T121" t="e">
            <v>#VALUE!</v>
          </cell>
          <cell r="U121" t="e">
            <v>#VALUE!</v>
          </cell>
          <cell r="V121" t="e">
            <v>#VALUE!</v>
          </cell>
          <cell r="W121" t="e">
            <v>#VALUE!</v>
          </cell>
          <cell r="X121" t="e">
            <v>#VALUE!</v>
          </cell>
          <cell r="AB121" t="e">
            <v>#N/A</v>
          </cell>
          <cell r="AC121" t="e">
            <v>#N/A</v>
          </cell>
          <cell r="AD121" t="e">
            <v>#N/A</v>
          </cell>
          <cell r="AE121" t="e">
            <v>#N/A</v>
          </cell>
          <cell r="AF121" t="e">
            <v>#N/A</v>
          </cell>
          <cell r="AH121" t="e">
            <v>#N/A</v>
          </cell>
          <cell r="AI121" t="e">
            <v>#N/A</v>
          </cell>
          <cell r="AJ121" t="str">
            <v>I</v>
          </cell>
          <cell r="AK121" t="e">
            <v>#VALUE!</v>
          </cell>
          <cell r="AL121">
            <v>44218</v>
          </cell>
          <cell r="AP121" t="e">
            <v>#VALUE!</v>
          </cell>
          <cell r="AR121" t="e">
            <v>#VALUE!</v>
          </cell>
          <cell r="AS121">
            <v>0</v>
          </cell>
        </row>
        <row r="122">
          <cell r="H122" t="e">
            <v>#VALUE!</v>
          </cell>
          <cell r="I122" t="e">
            <v>#VALUE!</v>
          </cell>
          <cell r="J122" t="e">
            <v>#VALUE!</v>
          </cell>
          <cell r="K122" t="e">
            <v>#VALUE!</v>
          </cell>
          <cell r="L122" t="e">
            <v>#VALUE!</v>
          </cell>
          <cell r="M122" t="e">
            <v>#VALUE!</v>
          </cell>
          <cell r="P122" t="str">
            <v/>
          </cell>
          <cell r="Q122" t="e">
            <v>#N/A</v>
          </cell>
          <cell r="R122" t="e">
            <v>#VALUE!</v>
          </cell>
          <cell r="S122" t="e">
            <v>#VALUE!</v>
          </cell>
          <cell r="T122" t="e">
            <v>#VALUE!</v>
          </cell>
          <cell r="U122" t="e">
            <v>#VALUE!</v>
          </cell>
          <cell r="V122" t="e">
            <v>#VALUE!</v>
          </cell>
          <cell r="W122" t="e">
            <v>#VALUE!</v>
          </cell>
          <cell r="X122" t="e">
            <v>#VALUE!</v>
          </cell>
          <cell r="AB122" t="e">
            <v>#N/A</v>
          </cell>
          <cell r="AC122" t="e">
            <v>#N/A</v>
          </cell>
          <cell r="AD122" t="e">
            <v>#N/A</v>
          </cell>
          <cell r="AE122" t="e">
            <v>#N/A</v>
          </cell>
          <cell r="AF122" t="e">
            <v>#N/A</v>
          </cell>
          <cell r="AH122" t="e">
            <v>#N/A</v>
          </cell>
          <cell r="AI122" t="e">
            <v>#N/A</v>
          </cell>
          <cell r="AJ122" t="str">
            <v>I</v>
          </cell>
          <cell r="AK122" t="e">
            <v>#VALUE!</v>
          </cell>
          <cell r="AL122">
            <v>44218</v>
          </cell>
          <cell r="AP122" t="e">
            <v>#VALUE!</v>
          </cell>
          <cell r="AR122" t="e">
            <v>#VALUE!</v>
          </cell>
          <cell r="AS122">
            <v>0</v>
          </cell>
        </row>
        <row r="123">
          <cell r="H123" t="e">
            <v>#VALUE!</v>
          </cell>
          <cell r="I123" t="e">
            <v>#VALUE!</v>
          </cell>
          <cell r="J123" t="e">
            <v>#VALUE!</v>
          </cell>
          <cell r="K123" t="e">
            <v>#VALUE!</v>
          </cell>
          <cell r="L123" t="e">
            <v>#VALUE!</v>
          </cell>
          <cell r="M123" t="e">
            <v>#VALUE!</v>
          </cell>
          <cell r="P123" t="str">
            <v/>
          </cell>
          <cell r="Q123" t="e">
            <v>#N/A</v>
          </cell>
          <cell r="R123" t="e">
            <v>#VALUE!</v>
          </cell>
          <cell r="S123" t="e">
            <v>#VALUE!</v>
          </cell>
          <cell r="T123" t="e">
            <v>#VALUE!</v>
          </cell>
          <cell r="U123" t="e">
            <v>#VALUE!</v>
          </cell>
          <cell r="V123" t="e">
            <v>#VALUE!</v>
          </cell>
          <cell r="W123" t="e">
            <v>#VALUE!</v>
          </cell>
          <cell r="X123" t="e">
            <v>#VALUE!</v>
          </cell>
          <cell r="AB123" t="e">
            <v>#N/A</v>
          </cell>
          <cell r="AC123" t="e">
            <v>#N/A</v>
          </cell>
          <cell r="AD123" t="e">
            <v>#N/A</v>
          </cell>
          <cell r="AE123" t="e">
            <v>#N/A</v>
          </cell>
          <cell r="AF123" t="e">
            <v>#N/A</v>
          </cell>
          <cell r="AH123" t="e">
            <v>#N/A</v>
          </cell>
          <cell r="AI123" t="e">
            <v>#N/A</v>
          </cell>
          <cell r="AJ123" t="str">
            <v>I</v>
          </cell>
          <cell r="AK123" t="e">
            <v>#VALUE!</v>
          </cell>
          <cell r="AL123">
            <v>44218</v>
          </cell>
          <cell r="AP123" t="e">
            <v>#VALUE!</v>
          </cell>
          <cell r="AR123" t="e">
            <v>#VALUE!</v>
          </cell>
          <cell r="AS123">
            <v>0</v>
          </cell>
        </row>
        <row r="124">
          <cell r="H124" t="e">
            <v>#VALUE!</v>
          </cell>
          <cell r="I124" t="e">
            <v>#VALUE!</v>
          </cell>
          <cell r="J124" t="e">
            <v>#VALUE!</v>
          </cell>
          <cell r="K124" t="e">
            <v>#VALUE!</v>
          </cell>
          <cell r="L124" t="e">
            <v>#VALUE!</v>
          </cell>
          <cell r="M124" t="e">
            <v>#VALUE!</v>
          </cell>
          <cell r="P124" t="str">
            <v/>
          </cell>
          <cell r="Q124" t="e">
            <v>#N/A</v>
          </cell>
          <cell r="R124" t="e">
            <v>#VALUE!</v>
          </cell>
          <cell r="S124" t="e">
            <v>#VALUE!</v>
          </cell>
          <cell r="T124" t="e">
            <v>#VALUE!</v>
          </cell>
          <cell r="U124" t="e">
            <v>#VALUE!</v>
          </cell>
          <cell r="V124" t="e">
            <v>#VALUE!</v>
          </cell>
          <cell r="W124" t="e">
            <v>#VALUE!</v>
          </cell>
          <cell r="X124" t="e">
            <v>#VALUE!</v>
          </cell>
          <cell r="AB124" t="e">
            <v>#N/A</v>
          </cell>
          <cell r="AC124" t="e">
            <v>#N/A</v>
          </cell>
          <cell r="AD124" t="e">
            <v>#N/A</v>
          </cell>
          <cell r="AE124" t="e">
            <v>#N/A</v>
          </cell>
          <cell r="AF124" t="e">
            <v>#N/A</v>
          </cell>
          <cell r="AH124" t="e">
            <v>#N/A</v>
          </cell>
          <cell r="AI124" t="e">
            <v>#N/A</v>
          </cell>
          <cell r="AJ124" t="str">
            <v>I</v>
          </cell>
          <cell r="AK124" t="e">
            <v>#VALUE!</v>
          </cell>
          <cell r="AL124">
            <v>44218</v>
          </cell>
          <cell r="AP124" t="e">
            <v>#VALUE!</v>
          </cell>
          <cell r="AR124" t="e">
            <v>#VALUE!</v>
          </cell>
          <cell r="AS124">
            <v>0</v>
          </cell>
        </row>
        <row r="125">
          <cell r="H125" t="e">
            <v>#VALUE!</v>
          </cell>
          <cell r="I125" t="e">
            <v>#VALUE!</v>
          </cell>
          <cell r="J125" t="e">
            <v>#VALUE!</v>
          </cell>
          <cell r="K125" t="e">
            <v>#VALUE!</v>
          </cell>
          <cell r="L125" t="e">
            <v>#VALUE!</v>
          </cell>
          <cell r="M125" t="e">
            <v>#VALUE!</v>
          </cell>
          <cell r="P125" t="str">
            <v/>
          </cell>
          <cell r="Q125" t="e">
            <v>#N/A</v>
          </cell>
          <cell r="R125" t="e">
            <v>#VALUE!</v>
          </cell>
          <cell r="S125" t="e">
            <v>#VALUE!</v>
          </cell>
          <cell r="T125" t="e">
            <v>#VALUE!</v>
          </cell>
          <cell r="U125" t="e">
            <v>#VALUE!</v>
          </cell>
          <cell r="V125" t="e">
            <v>#VALUE!</v>
          </cell>
          <cell r="W125" t="e">
            <v>#VALUE!</v>
          </cell>
          <cell r="X125" t="e">
            <v>#VALUE!</v>
          </cell>
          <cell r="AB125" t="e">
            <v>#N/A</v>
          </cell>
          <cell r="AC125" t="e">
            <v>#N/A</v>
          </cell>
          <cell r="AD125" t="e">
            <v>#N/A</v>
          </cell>
          <cell r="AE125" t="e">
            <v>#N/A</v>
          </cell>
          <cell r="AF125" t="e">
            <v>#N/A</v>
          </cell>
          <cell r="AH125" t="e">
            <v>#N/A</v>
          </cell>
          <cell r="AI125" t="e">
            <v>#N/A</v>
          </cell>
          <cell r="AJ125" t="str">
            <v>I</v>
          </cell>
          <cell r="AK125" t="e">
            <v>#VALUE!</v>
          </cell>
          <cell r="AL125">
            <v>44218</v>
          </cell>
          <cell r="AP125" t="e">
            <v>#VALUE!</v>
          </cell>
          <cell r="AR125" t="e">
            <v>#VALUE!</v>
          </cell>
          <cell r="AS125">
            <v>0</v>
          </cell>
        </row>
        <row r="126">
          <cell r="H126" t="e">
            <v>#VALUE!</v>
          </cell>
          <cell r="I126" t="e">
            <v>#VALUE!</v>
          </cell>
          <cell r="J126" t="e">
            <v>#VALUE!</v>
          </cell>
          <cell r="K126" t="e">
            <v>#VALUE!</v>
          </cell>
          <cell r="L126" t="e">
            <v>#VALUE!</v>
          </cell>
          <cell r="M126" t="e">
            <v>#VALUE!</v>
          </cell>
          <cell r="P126" t="str">
            <v/>
          </cell>
          <cell r="Q126" t="e">
            <v>#N/A</v>
          </cell>
          <cell r="R126" t="e">
            <v>#VALUE!</v>
          </cell>
          <cell r="S126" t="e">
            <v>#VALUE!</v>
          </cell>
          <cell r="T126" t="e">
            <v>#VALUE!</v>
          </cell>
          <cell r="U126" t="e">
            <v>#VALUE!</v>
          </cell>
          <cell r="V126" t="e">
            <v>#VALUE!</v>
          </cell>
          <cell r="W126" t="e">
            <v>#VALUE!</v>
          </cell>
          <cell r="X126" t="e">
            <v>#VALUE!</v>
          </cell>
          <cell r="AB126" t="e">
            <v>#N/A</v>
          </cell>
          <cell r="AC126" t="e">
            <v>#N/A</v>
          </cell>
          <cell r="AD126" t="e">
            <v>#N/A</v>
          </cell>
          <cell r="AE126" t="e">
            <v>#N/A</v>
          </cell>
          <cell r="AF126" t="e">
            <v>#N/A</v>
          </cell>
          <cell r="AH126" t="e">
            <v>#N/A</v>
          </cell>
          <cell r="AI126" t="e">
            <v>#N/A</v>
          </cell>
          <cell r="AJ126" t="str">
            <v>I</v>
          </cell>
          <cell r="AK126" t="e">
            <v>#VALUE!</v>
          </cell>
          <cell r="AL126">
            <v>44218</v>
          </cell>
          <cell r="AP126" t="e">
            <v>#VALUE!</v>
          </cell>
          <cell r="AR126" t="e">
            <v>#VALUE!</v>
          </cell>
          <cell r="AS126">
            <v>0</v>
          </cell>
        </row>
        <row r="127">
          <cell r="H127" t="e">
            <v>#VALUE!</v>
          </cell>
          <cell r="I127" t="e">
            <v>#VALUE!</v>
          </cell>
          <cell r="J127" t="e">
            <v>#VALUE!</v>
          </cell>
          <cell r="K127" t="e">
            <v>#VALUE!</v>
          </cell>
          <cell r="L127" t="e">
            <v>#VALUE!</v>
          </cell>
          <cell r="M127" t="e">
            <v>#VALUE!</v>
          </cell>
          <cell r="P127" t="str">
            <v/>
          </cell>
          <cell r="Q127" t="e">
            <v>#N/A</v>
          </cell>
          <cell r="R127" t="e">
            <v>#VALUE!</v>
          </cell>
          <cell r="S127" t="e">
            <v>#VALUE!</v>
          </cell>
          <cell r="T127" t="e">
            <v>#VALUE!</v>
          </cell>
          <cell r="U127" t="e">
            <v>#VALUE!</v>
          </cell>
          <cell r="V127" t="e">
            <v>#VALUE!</v>
          </cell>
          <cell r="W127" t="e">
            <v>#VALUE!</v>
          </cell>
          <cell r="X127" t="e">
            <v>#VALUE!</v>
          </cell>
          <cell r="AB127" t="e">
            <v>#N/A</v>
          </cell>
          <cell r="AC127" t="e">
            <v>#N/A</v>
          </cell>
          <cell r="AD127" t="e">
            <v>#N/A</v>
          </cell>
          <cell r="AE127" t="e">
            <v>#N/A</v>
          </cell>
          <cell r="AF127" t="e">
            <v>#N/A</v>
          </cell>
          <cell r="AH127" t="e">
            <v>#N/A</v>
          </cell>
          <cell r="AI127" t="e">
            <v>#N/A</v>
          </cell>
          <cell r="AJ127" t="str">
            <v>I</v>
          </cell>
          <cell r="AK127" t="e">
            <v>#VALUE!</v>
          </cell>
          <cell r="AL127">
            <v>44218</v>
          </cell>
          <cell r="AP127" t="e">
            <v>#VALUE!</v>
          </cell>
          <cell r="AR127" t="e">
            <v>#VALUE!</v>
          </cell>
          <cell r="AS127">
            <v>0</v>
          </cell>
        </row>
        <row r="128">
          <cell r="H128" t="e">
            <v>#VALUE!</v>
          </cell>
          <cell r="I128" t="e">
            <v>#VALUE!</v>
          </cell>
          <cell r="J128" t="e">
            <v>#VALUE!</v>
          </cell>
          <cell r="K128" t="e">
            <v>#VALUE!</v>
          </cell>
          <cell r="L128" t="e">
            <v>#VALUE!</v>
          </cell>
          <cell r="M128" t="e">
            <v>#VALUE!</v>
          </cell>
          <cell r="P128" t="str">
            <v/>
          </cell>
          <cell r="Q128" t="e">
            <v>#N/A</v>
          </cell>
          <cell r="R128" t="e">
            <v>#VALUE!</v>
          </cell>
          <cell r="S128" t="e">
            <v>#VALUE!</v>
          </cell>
          <cell r="T128" t="e">
            <v>#VALUE!</v>
          </cell>
          <cell r="U128" t="e">
            <v>#VALUE!</v>
          </cell>
          <cell r="V128" t="e">
            <v>#VALUE!</v>
          </cell>
          <cell r="W128" t="e">
            <v>#VALUE!</v>
          </cell>
          <cell r="X128" t="e">
            <v>#VALUE!</v>
          </cell>
          <cell r="AJ128" t="str">
            <v>I</v>
          </cell>
          <cell r="AK128" t="e">
            <v>#VALUE!</v>
          </cell>
          <cell r="AL128">
            <v>44218</v>
          </cell>
          <cell r="AP128" t="e">
            <v>#VALUE!</v>
          </cell>
          <cell r="AR128" t="e">
            <v>#VALUE!</v>
          </cell>
          <cell r="AS128">
            <v>0</v>
          </cell>
        </row>
        <row r="129">
          <cell r="H129" t="e">
            <v>#VALUE!</v>
          </cell>
          <cell r="I129" t="e">
            <v>#VALUE!</v>
          </cell>
          <cell r="J129" t="e">
            <v>#VALUE!</v>
          </cell>
          <cell r="K129" t="e">
            <v>#VALUE!</v>
          </cell>
          <cell r="L129" t="e">
            <v>#VALUE!</v>
          </cell>
          <cell r="M129" t="e">
            <v>#VALUE!</v>
          </cell>
          <cell r="P129" t="str">
            <v/>
          </cell>
          <cell r="Q129" t="e">
            <v>#N/A</v>
          </cell>
          <cell r="R129" t="e">
            <v>#VALUE!</v>
          </cell>
          <cell r="S129" t="e">
            <v>#VALUE!</v>
          </cell>
          <cell r="T129" t="e">
            <v>#VALUE!</v>
          </cell>
          <cell r="U129" t="e">
            <v>#VALUE!</v>
          </cell>
          <cell r="V129" t="e">
            <v>#VALUE!</v>
          </cell>
          <cell r="W129" t="e">
            <v>#VALUE!</v>
          </cell>
          <cell r="X129" t="e">
            <v>#VALUE!</v>
          </cell>
          <cell r="AJ129" t="str">
            <v>I</v>
          </cell>
          <cell r="AK129" t="e">
            <v>#VALUE!</v>
          </cell>
          <cell r="AL129">
            <v>44218</v>
          </cell>
          <cell r="AP129" t="e">
            <v>#VALUE!</v>
          </cell>
          <cell r="AR129" t="e">
            <v>#VALUE!</v>
          </cell>
          <cell r="AS129">
            <v>0</v>
          </cell>
        </row>
        <row r="130">
          <cell r="H130" t="e">
            <v>#VALUE!</v>
          </cell>
          <cell r="I130" t="e">
            <v>#VALUE!</v>
          </cell>
          <cell r="J130" t="e">
            <v>#VALUE!</v>
          </cell>
          <cell r="K130" t="e">
            <v>#VALUE!</v>
          </cell>
          <cell r="L130" t="e">
            <v>#VALUE!</v>
          </cell>
          <cell r="M130" t="e">
            <v>#VALUE!</v>
          </cell>
          <cell r="P130" t="str">
            <v/>
          </cell>
          <cell r="Q130" t="e">
            <v>#N/A</v>
          </cell>
          <cell r="R130" t="e">
            <v>#VALUE!</v>
          </cell>
          <cell r="S130" t="e">
            <v>#VALUE!</v>
          </cell>
          <cell r="T130" t="e">
            <v>#VALUE!</v>
          </cell>
          <cell r="U130" t="e">
            <v>#VALUE!</v>
          </cell>
          <cell r="V130" t="e">
            <v>#VALUE!</v>
          </cell>
          <cell r="W130" t="e">
            <v>#VALUE!</v>
          </cell>
          <cell r="X130" t="e">
            <v>#VALUE!</v>
          </cell>
          <cell r="AJ130" t="str">
            <v>I</v>
          </cell>
          <cell r="AK130" t="e">
            <v>#VALUE!</v>
          </cell>
          <cell r="AL130">
            <v>44218</v>
          </cell>
          <cell r="AP130" t="e">
            <v>#VALUE!</v>
          </cell>
          <cell r="AR130" t="e">
            <v>#VALUE!</v>
          </cell>
          <cell r="AS130">
            <v>0</v>
          </cell>
        </row>
        <row r="131">
          <cell r="H131" t="e">
            <v>#VALUE!</v>
          </cell>
          <cell r="I131" t="e">
            <v>#VALUE!</v>
          </cell>
          <cell r="J131" t="e">
            <v>#VALUE!</v>
          </cell>
          <cell r="K131" t="e">
            <v>#VALUE!</v>
          </cell>
          <cell r="L131" t="e">
            <v>#VALUE!</v>
          </cell>
          <cell r="M131" t="e">
            <v>#VALUE!</v>
          </cell>
          <cell r="P131" t="str">
            <v/>
          </cell>
          <cell r="Q131" t="e">
            <v>#N/A</v>
          </cell>
          <cell r="R131" t="e">
            <v>#VALUE!</v>
          </cell>
          <cell r="S131" t="e">
            <v>#VALUE!</v>
          </cell>
          <cell r="T131" t="e">
            <v>#VALUE!</v>
          </cell>
          <cell r="U131" t="e">
            <v>#VALUE!</v>
          </cell>
          <cell r="V131" t="e">
            <v>#VALUE!</v>
          </cell>
          <cell r="W131" t="e">
            <v>#VALUE!</v>
          </cell>
          <cell r="X131" t="e">
            <v>#VALUE!</v>
          </cell>
          <cell r="AJ131" t="str">
            <v>I</v>
          </cell>
          <cell r="AK131" t="e">
            <v>#VALUE!</v>
          </cell>
          <cell r="AL131">
            <v>44218</v>
          </cell>
          <cell r="AP131" t="e">
            <v>#VALUE!</v>
          </cell>
          <cell r="AR131" t="e">
            <v>#VALUE!</v>
          </cell>
          <cell r="AS131">
            <v>0</v>
          </cell>
        </row>
        <row r="132">
          <cell r="H132" t="e">
            <v>#VALUE!</v>
          </cell>
          <cell r="I132" t="e">
            <v>#VALUE!</v>
          </cell>
          <cell r="J132" t="e">
            <v>#VALUE!</v>
          </cell>
          <cell r="K132" t="e">
            <v>#VALUE!</v>
          </cell>
          <cell r="L132" t="e">
            <v>#VALUE!</v>
          </cell>
          <cell r="M132" t="e">
            <v>#VALUE!</v>
          </cell>
          <cell r="P132" t="str">
            <v/>
          </cell>
          <cell r="Q132" t="e">
            <v>#N/A</v>
          </cell>
          <cell r="R132" t="e">
            <v>#VALUE!</v>
          </cell>
          <cell r="S132" t="e">
            <v>#VALUE!</v>
          </cell>
          <cell r="T132" t="e">
            <v>#VALUE!</v>
          </cell>
          <cell r="U132" t="e">
            <v>#VALUE!</v>
          </cell>
          <cell r="V132" t="e">
            <v>#VALUE!</v>
          </cell>
          <cell r="W132" t="e">
            <v>#VALUE!</v>
          </cell>
          <cell r="X132" t="e">
            <v>#VALUE!</v>
          </cell>
          <cell r="AJ132" t="str">
            <v>I</v>
          </cell>
          <cell r="AK132" t="e">
            <v>#VALUE!</v>
          </cell>
          <cell r="AL132">
            <v>44218</v>
          </cell>
          <cell r="AP132" t="e">
            <v>#VALUE!</v>
          </cell>
          <cell r="AR132" t="e">
            <v>#VALUE!</v>
          </cell>
          <cell r="AS132">
            <v>0</v>
          </cell>
        </row>
        <row r="133">
          <cell r="H133" t="e">
            <v>#VALUE!</v>
          </cell>
          <cell r="I133" t="e">
            <v>#VALUE!</v>
          </cell>
          <cell r="J133" t="e">
            <v>#VALUE!</v>
          </cell>
          <cell r="K133" t="e">
            <v>#VALUE!</v>
          </cell>
          <cell r="L133" t="e">
            <v>#VALUE!</v>
          </cell>
          <cell r="M133" t="e">
            <v>#VALUE!</v>
          </cell>
          <cell r="P133" t="str">
            <v/>
          </cell>
          <cell r="Q133" t="e">
            <v>#N/A</v>
          </cell>
          <cell r="R133" t="e">
            <v>#VALUE!</v>
          </cell>
          <cell r="S133" t="e">
            <v>#VALUE!</v>
          </cell>
          <cell r="T133" t="e">
            <v>#VALUE!</v>
          </cell>
          <cell r="U133" t="e">
            <v>#VALUE!</v>
          </cell>
          <cell r="V133" t="e">
            <v>#VALUE!</v>
          </cell>
          <cell r="W133" t="e">
            <v>#VALUE!</v>
          </cell>
          <cell r="X133" t="e">
            <v>#VALUE!</v>
          </cell>
          <cell r="AJ133" t="str">
            <v>I</v>
          </cell>
          <cell r="AK133" t="e">
            <v>#VALUE!</v>
          </cell>
          <cell r="AL133">
            <v>44218</v>
          </cell>
          <cell r="AP133" t="e">
            <v>#VALUE!</v>
          </cell>
          <cell r="AR133" t="e">
            <v>#VALUE!</v>
          </cell>
          <cell r="AS133">
            <v>0</v>
          </cell>
        </row>
        <row r="134">
          <cell r="H134" t="e">
            <v>#VALUE!</v>
          </cell>
          <cell r="I134" t="e">
            <v>#VALUE!</v>
          </cell>
          <cell r="J134" t="e">
            <v>#VALUE!</v>
          </cell>
          <cell r="K134" t="e">
            <v>#VALUE!</v>
          </cell>
          <cell r="L134" t="e">
            <v>#VALUE!</v>
          </cell>
          <cell r="M134" t="e">
            <v>#VALUE!</v>
          </cell>
          <cell r="P134" t="str">
            <v/>
          </cell>
          <cell r="Q134" t="e">
            <v>#N/A</v>
          </cell>
          <cell r="R134" t="e">
            <v>#VALUE!</v>
          </cell>
          <cell r="S134" t="e">
            <v>#VALUE!</v>
          </cell>
          <cell r="T134" t="e">
            <v>#VALUE!</v>
          </cell>
          <cell r="U134" t="e">
            <v>#VALUE!</v>
          </cell>
          <cell r="V134" t="e">
            <v>#VALUE!</v>
          </cell>
          <cell r="W134" t="e">
            <v>#VALUE!</v>
          </cell>
          <cell r="X134" t="e">
            <v>#VALUE!</v>
          </cell>
          <cell r="AJ134" t="str">
            <v>I</v>
          </cell>
          <cell r="AK134" t="e">
            <v>#VALUE!</v>
          </cell>
          <cell r="AL134">
            <v>44218</v>
          </cell>
          <cell r="AP134" t="e">
            <v>#VALUE!</v>
          </cell>
          <cell r="AR134" t="e">
            <v>#VALUE!</v>
          </cell>
          <cell r="AS134">
            <v>0</v>
          </cell>
        </row>
        <row r="135">
          <cell r="H135" t="e">
            <v>#VALUE!</v>
          </cell>
          <cell r="I135" t="e">
            <v>#VALUE!</v>
          </cell>
          <cell r="J135" t="e">
            <v>#VALUE!</v>
          </cell>
          <cell r="K135" t="e">
            <v>#VALUE!</v>
          </cell>
          <cell r="L135" t="e">
            <v>#VALUE!</v>
          </cell>
          <cell r="M135" t="e">
            <v>#VALUE!</v>
          </cell>
          <cell r="P135" t="str">
            <v/>
          </cell>
          <cell r="Q135" t="e">
            <v>#N/A</v>
          </cell>
          <cell r="R135" t="e">
            <v>#VALUE!</v>
          </cell>
          <cell r="S135" t="e">
            <v>#VALUE!</v>
          </cell>
          <cell r="T135" t="e">
            <v>#VALUE!</v>
          </cell>
          <cell r="U135" t="e">
            <v>#VALUE!</v>
          </cell>
          <cell r="V135" t="e">
            <v>#VALUE!</v>
          </cell>
          <cell r="W135" t="e">
            <v>#VALUE!</v>
          </cell>
          <cell r="X135" t="e">
            <v>#VALUE!</v>
          </cell>
          <cell r="AJ135" t="str">
            <v>I</v>
          </cell>
          <cell r="AK135" t="e">
            <v>#VALUE!</v>
          </cell>
          <cell r="AL135">
            <v>44218</v>
          </cell>
          <cell r="AP135" t="e">
            <v>#VALUE!</v>
          </cell>
          <cell r="AR135" t="e">
            <v>#VALUE!</v>
          </cell>
          <cell r="AS135">
            <v>0</v>
          </cell>
        </row>
        <row r="136">
          <cell r="H136" t="e">
            <v>#VALUE!</v>
          </cell>
          <cell r="I136" t="e">
            <v>#VALUE!</v>
          </cell>
          <cell r="J136" t="e">
            <v>#VALUE!</v>
          </cell>
          <cell r="K136" t="e">
            <v>#VALUE!</v>
          </cell>
          <cell r="L136" t="e">
            <v>#VALUE!</v>
          </cell>
          <cell r="M136" t="e">
            <v>#VALUE!</v>
          </cell>
          <cell r="P136" t="str">
            <v/>
          </cell>
          <cell r="Q136" t="e">
            <v>#N/A</v>
          </cell>
          <cell r="R136" t="e">
            <v>#VALUE!</v>
          </cell>
          <cell r="S136" t="e">
            <v>#VALUE!</v>
          </cell>
          <cell r="T136" t="e">
            <v>#VALUE!</v>
          </cell>
          <cell r="U136" t="e">
            <v>#VALUE!</v>
          </cell>
          <cell r="V136" t="e">
            <v>#VALUE!</v>
          </cell>
          <cell r="W136" t="e">
            <v>#VALUE!</v>
          </cell>
          <cell r="X136" t="e">
            <v>#VALUE!</v>
          </cell>
          <cell r="AJ136" t="str">
            <v>I</v>
          </cell>
          <cell r="AK136" t="e">
            <v>#VALUE!</v>
          </cell>
          <cell r="AL136">
            <v>44218</v>
          </cell>
          <cell r="AP136" t="e">
            <v>#VALUE!</v>
          </cell>
          <cell r="AR136" t="e">
            <v>#VALUE!</v>
          </cell>
          <cell r="AS136">
            <v>0</v>
          </cell>
        </row>
        <row r="137">
          <cell r="H137" t="e">
            <v>#VALUE!</v>
          </cell>
          <cell r="I137" t="e">
            <v>#VALUE!</v>
          </cell>
          <cell r="J137" t="e">
            <v>#VALUE!</v>
          </cell>
          <cell r="K137" t="e">
            <v>#VALUE!</v>
          </cell>
          <cell r="L137" t="e">
            <v>#VALUE!</v>
          </cell>
          <cell r="M137" t="e">
            <v>#VALUE!</v>
          </cell>
          <cell r="P137" t="str">
            <v/>
          </cell>
          <cell r="Q137" t="e">
            <v>#N/A</v>
          </cell>
          <cell r="R137" t="e">
            <v>#VALUE!</v>
          </cell>
          <cell r="S137" t="e">
            <v>#VALUE!</v>
          </cell>
          <cell r="T137" t="e">
            <v>#VALUE!</v>
          </cell>
          <cell r="U137" t="e">
            <v>#VALUE!</v>
          </cell>
          <cell r="V137" t="e">
            <v>#VALUE!</v>
          </cell>
          <cell r="W137" t="e">
            <v>#VALUE!</v>
          </cell>
          <cell r="X137" t="e">
            <v>#VALUE!</v>
          </cell>
          <cell r="AJ137" t="str">
            <v>I</v>
          </cell>
          <cell r="AK137" t="e">
            <v>#VALUE!</v>
          </cell>
          <cell r="AL137">
            <v>44218</v>
          </cell>
          <cell r="AP137" t="e">
            <v>#VALUE!</v>
          </cell>
          <cell r="AR137" t="e">
            <v>#VALUE!</v>
          </cell>
          <cell r="AS137">
            <v>0</v>
          </cell>
        </row>
        <row r="138">
          <cell r="H138" t="e">
            <v>#VALUE!</v>
          </cell>
          <cell r="I138" t="e">
            <v>#VALUE!</v>
          </cell>
          <cell r="J138" t="e">
            <v>#VALUE!</v>
          </cell>
          <cell r="K138" t="e">
            <v>#VALUE!</v>
          </cell>
          <cell r="L138" t="e">
            <v>#VALUE!</v>
          </cell>
          <cell r="M138" t="e">
            <v>#VALUE!</v>
          </cell>
          <cell r="P138" t="str">
            <v/>
          </cell>
          <cell r="Q138" t="e">
            <v>#N/A</v>
          </cell>
          <cell r="R138" t="e">
            <v>#VALUE!</v>
          </cell>
          <cell r="S138" t="e">
            <v>#VALUE!</v>
          </cell>
          <cell r="T138" t="e">
            <v>#VALUE!</v>
          </cell>
          <cell r="U138" t="e">
            <v>#VALUE!</v>
          </cell>
          <cell r="V138" t="e">
            <v>#VALUE!</v>
          </cell>
          <cell r="W138" t="e">
            <v>#VALUE!</v>
          </cell>
          <cell r="X138" t="e">
            <v>#VALUE!</v>
          </cell>
          <cell r="AJ138" t="str">
            <v>I</v>
          </cell>
          <cell r="AK138" t="e">
            <v>#VALUE!</v>
          </cell>
          <cell r="AL138">
            <v>44218</v>
          </cell>
          <cell r="AP138" t="e">
            <v>#VALUE!</v>
          </cell>
          <cell r="AR138" t="e">
            <v>#VALUE!</v>
          </cell>
          <cell r="AS138">
            <v>0</v>
          </cell>
        </row>
        <row r="139">
          <cell r="H139" t="e">
            <v>#VALUE!</v>
          </cell>
          <cell r="I139" t="e">
            <v>#VALUE!</v>
          </cell>
          <cell r="J139" t="e">
            <v>#VALUE!</v>
          </cell>
          <cell r="K139" t="e">
            <v>#VALUE!</v>
          </cell>
          <cell r="L139" t="e">
            <v>#VALUE!</v>
          </cell>
          <cell r="M139" t="e">
            <v>#VALUE!</v>
          </cell>
          <cell r="P139" t="str">
            <v/>
          </cell>
          <cell r="Q139" t="e">
            <v>#N/A</v>
          </cell>
          <cell r="R139" t="e">
            <v>#VALUE!</v>
          </cell>
          <cell r="S139" t="e">
            <v>#VALUE!</v>
          </cell>
          <cell r="T139" t="e">
            <v>#VALUE!</v>
          </cell>
          <cell r="U139" t="e">
            <v>#VALUE!</v>
          </cell>
          <cell r="V139" t="e">
            <v>#VALUE!</v>
          </cell>
          <cell r="W139" t="e">
            <v>#VALUE!</v>
          </cell>
          <cell r="X139" t="e">
            <v>#VALUE!</v>
          </cell>
          <cell r="AJ139" t="str">
            <v>I</v>
          </cell>
          <cell r="AK139" t="e">
            <v>#VALUE!</v>
          </cell>
          <cell r="AL139">
            <v>44218</v>
          </cell>
          <cell r="AP139" t="e">
            <v>#VALUE!</v>
          </cell>
          <cell r="AR139" t="e">
            <v>#VALUE!</v>
          </cell>
          <cell r="AS139">
            <v>0</v>
          </cell>
        </row>
        <row r="140">
          <cell r="H140" t="e">
            <v>#VALUE!</v>
          </cell>
          <cell r="I140" t="e">
            <v>#VALUE!</v>
          </cell>
          <cell r="J140" t="e">
            <v>#VALUE!</v>
          </cell>
          <cell r="K140" t="e">
            <v>#VALUE!</v>
          </cell>
          <cell r="L140" t="e">
            <v>#VALUE!</v>
          </cell>
          <cell r="M140" t="e">
            <v>#VALUE!</v>
          </cell>
          <cell r="P140" t="str">
            <v/>
          </cell>
          <cell r="Q140" t="e">
            <v>#N/A</v>
          </cell>
          <cell r="R140" t="e">
            <v>#VALUE!</v>
          </cell>
          <cell r="S140" t="e">
            <v>#VALUE!</v>
          </cell>
          <cell r="T140" t="e">
            <v>#VALUE!</v>
          </cell>
          <cell r="U140" t="e">
            <v>#VALUE!</v>
          </cell>
          <cell r="V140" t="e">
            <v>#VALUE!</v>
          </cell>
          <cell r="W140" t="e">
            <v>#VALUE!</v>
          </cell>
          <cell r="X140" t="e">
            <v>#VALUE!</v>
          </cell>
          <cell r="AJ140" t="str">
            <v>I</v>
          </cell>
          <cell r="AK140" t="e">
            <v>#VALUE!</v>
          </cell>
          <cell r="AL140">
            <v>44218</v>
          </cell>
          <cell r="AP140" t="e">
            <v>#VALUE!</v>
          </cell>
          <cell r="AR140" t="e">
            <v>#VALUE!</v>
          </cell>
          <cell r="AS140">
            <v>0</v>
          </cell>
        </row>
        <row r="141">
          <cell r="H141" t="e">
            <v>#VALUE!</v>
          </cell>
          <cell r="I141" t="e">
            <v>#VALUE!</v>
          </cell>
          <cell r="J141" t="e">
            <v>#VALUE!</v>
          </cell>
          <cell r="K141" t="e">
            <v>#VALUE!</v>
          </cell>
          <cell r="L141" t="e">
            <v>#VALUE!</v>
          </cell>
          <cell r="M141" t="e">
            <v>#VALUE!</v>
          </cell>
          <cell r="P141" t="str">
            <v/>
          </cell>
          <cell r="Q141" t="e">
            <v>#N/A</v>
          </cell>
          <cell r="R141" t="e">
            <v>#VALUE!</v>
          </cell>
          <cell r="S141" t="e">
            <v>#VALUE!</v>
          </cell>
          <cell r="T141" t="e">
            <v>#VALUE!</v>
          </cell>
          <cell r="U141" t="e">
            <v>#VALUE!</v>
          </cell>
          <cell r="V141" t="e">
            <v>#VALUE!</v>
          </cell>
          <cell r="W141" t="e">
            <v>#VALUE!</v>
          </cell>
          <cell r="X141" t="e">
            <v>#VALUE!</v>
          </cell>
          <cell r="AJ141" t="str">
            <v>I</v>
          </cell>
          <cell r="AK141" t="e">
            <v>#VALUE!</v>
          </cell>
          <cell r="AL141">
            <v>44218</v>
          </cell>
          <cell r="AP141" t="e">
            <v>#VALUE!</v>
          </cell>
          <cell r="AR141" t="e">
            <v>#VALUE!</v>
          </cell>
          <cell r="AS141">
            <v>0</v>
          </cell>
        </row>
        <row r="142">
          <cell r="H142" t="e">
            <v>#VALUE!</v>
          </cell>
          <cell r="I142" t="e">
            <v>#VALUE!</v>
          </cell>
          <cell r="J142" t="e">
            <v>#VALUE!</v>
          </cell>
          <cell r="K142" t="e">
            <v>#VALUE!</v>
          </cell>
          <cell r="L142" t="e">
            <v>#VALUE!</v>
          </cell>
          <cell r="M142" t="e">
            <v>#VALUE!</v>
          </cell>
          <cell r="P142" t="str">
            <v/>
          </cell>
          <cell r="Q142" t="e">
            <v>#N/A</v>
          </cell>
          <cell r="R142" t="e">
            <v>#VALUE!</v>
          </cell>
          <cell r="S142" t="e">
            <v>#VALUE!</v>
          </cell>
          <cell r="T142" t="e">
            <v>#VALUE!</v>
          </cell>
          <cell r="U142" t="e">
            <v>#VALUE!</v>
          </cell>
          <cell r="V142" t="e">
            <v>#VALUE!</v>
          </cell>
          <cell r="W142" t="e">
            <v>#VALUE!</v>
          </cell>
          <cell r="X142" t="e">
            <v>#VALUE!</v>
          </cell>
          <cell r="AJ142" t="str">
            <v>I</v>
          </cell>
          <cell r="AK142" t="e">
            <v>#VALUE!</v>
          </cell>
          <cell r="AL142">
            <v>44218</v>
          </cell>
          <cell r="AP142" t="e">
            <v>#VALUE!</v>
          </cell>
          <cell r="AR142" t="e">
            <v>#VALUE!</v>
          </cell>
          <cell r="AS142">
            <v>0</v>
          </cell>
        </row>
        <row r="143">
          <cell r="H143" t="e">
            <v>#VALUE!</v>
          </cell>
          <cell r="I143" t="e">
            <v>#VALUE!</v>
          </cell>
          <cell r="J143" t="e">
            <v>#VALUE!</v>
          </cell>
          <cell r="K143" t="e">
            <v>#VALUE!</v>
          </cell>
          <cell r="L143" t="e">
            <v>#VALUE!</v>
          </cell>
          <cell r="M143" t="e">
            <v>#VALUE!</v>
          </cell>
          <cell r="P143" t="str">
            <v/>
          </cell>
          <cell r="Q143" t="e">
            <v>#N/A</v>
          </cell>
          <cell r="R143" t="e">
            <v>#VALUE!</v>
          </cell>
          <cell r="S143" t="e">
            <v>#VALUE!</v>
          </cell>
          <cell r="T143" t="e">
            <v>#VALUE!</v>
          </cell>
          <cell r="U143" t="e">
            <v>#VALUE!</v>
          </cell>
          <cell r="V143" t="e">
            <v>#VALUE!</v>
          </cell>
          <cell r="W143" t="e">
            <v>#VALUE!</v>
          </cell>
          <cell r="X143" t="e">
            <v>#VALUE!</v>
          </cell>
          <cell r="AJ143" t="str">
            <v>I</v>
          </cell>
          <cell r="AK143" t="e">
            <v>#VALUE!</v>
          </cell>
          <cell r="AL143">
            <v>44218</v>
          </cell>
          <cell r="AP143" t="e">
            <v>#VALUE!</v>
          </cell>
          <cell r="AR143" t="e">
            <v>#VALUE!</v>
          </cell>
          <cell r="AS143">
            <v>0</v>
          </cell>
        </row>
        <row r="144">
          <cell r="H144" t="e">
            <v>#VALUE!</v>
          </cell>
          <cell r="I144" t="e">
            <v>#VALUE!</v>
          </cell>
          <cell r="J144" t="e">
            <v>#VALUE!</v>
          </cell>
          <cell r="K144" t="e">
            <v>#VALUE!</v>
          </cell>
          <cell r="L144" t="e">
            <v>#VALUE!</v>
          </cell>
          <cell r="M144" t="e">
            <v>#VALUE!</v>
          </cell>
          <cell r="P144" t="str">
            <v/>
          </cell>
          <cell r="Q144" t="e">
            <v>#N/A</v>
          </cell>
          <cell r="R144" t="e">
            <v>#VALUE!</v>
          </cell>
          <cell r="S144" t="e">
            <v>#VALUE!</v>
          </cell>
          <cell r="T144" t="e">
            <v>#VALUE!</v>
          </cell>
          <cell r="U144" t="e">
            <v>#VALUE!</v>
          </cell>
          <cell r="V144" t="e">
            <v>#VALUE!</v>
          </cell>
          <cell r="W144" t="e">
            <v>#VALUE!</v>
          </cell>
          <cell r="X144" t="e">
            <v>#VALUE!</v>
          </cell>
          <cell r="AJ144" t="str">
            <v>I</v>
          </cell>
          <cell r="AK144" t="e">
            <v>#VALUE!</v>
          </cell>
          <cell r="AL144">
            <v>44218</v>
          </cell>
          <cell r="AP144" t="e">
            <v>#VALUE!</v>
          </cell>
          <cell r="AR144" t="e">
            <v>#VALUE!</v>
          </cell>
          <cell r="AS144">
            <v>0</v>
          </cell>
        </row>
        <row r="145">
          <cell r="H145" t="e">
            <v>#VALUE!</v>
          </cell>
          <cell r="I145" t="e">
            <v>#VALUE!</v>
          </cell>
          <cell r="J145" t="e">
            <v>#VALUE!</v>
          </cell>
          <cell r="K145" t="e">
            <v>#VALUE!</v>
          </cell>
          <cell r="L145" t="e">
            <v>#VALUE!</v>
          </cell>
          <cell r="M145" t="e">
            <v>#VALUE!</v>
          </cell>
          <cell r="P145" t="str">
            <v/>
          </cell>
          <cell r="Q145" t="e">
            <v>#N/A</v>
          </cell>
          <cell r="R145" t="e">
            <v>#VALUE!</v>
          </cell>
          <cell r="S145" t="e">
            <v>#VALUE!</v>
          </cell>
          <cell r="T145" t="e">
            <v>#VALUE!</v>
          </cell>
          <cell r="U145" t="e">
            <v>#VALUE!</v>
          </cell>
          <cell r="V145" t="e">
            <v>#VALUE!</v>
          </cell>
          <cell r="W145" t="e">
            <v>#VALUE!</v>
          </cell>
          <cell r="X145" t="e">
            <v>#VALUE!</v>
          </cell>
          <cell r="AJ145" t="str">
            <v>I</v>
          </cell>
          <cell r="AK145" t="e">
            <v>#VALUE!</v>
          </cell>
          <cell r="AL145">
            <v>44218</v>
          </cell>
          <cell r="AP145" t="e">
            <v>#VALUE!</v>
          </cell>
          <cell r="AR145" t="e">
            <v>#VALUE!</v>
          </cell>
          <cell r="AS145">
            <v>0</v>
          </cell>
        </row>
        <row r="146">
          <cell r="H146" t="e">
            <v>#VALUE!</v>
          </cell>
          <cell r="I146" t="e">
            <v>#VALUE!</v>
          </cell>
          <cell r="J146" t="e">
            <v>#VALUE!</v>
          </cell>
          <cell r="K146" t="e">
            <v>#VALUE!</v>
          </cell>
          <cell r="L146" t="e">
            <v>#VALUE!</v>
          </cell>
          <cell r="M146" t="e">
            <v>#VALUE!</v>
          </cell>
          <cell r="P146" t="str">
            <v/>
          </cell>
          <cell r="Q146" t="e">
            <v>#N/A</v>
          </cell>
          <cell r="R146" t="e">
            <v>#VALUE!</v>
          </cell>
          <cell r="S146" t="e">
            <v>#VALUE!</v>
          </cell>
          <cell r="T146" t="e">
            <v>#VALUE!</v>
          </cell>
          <cell r="U146" t="e">
            <v>#VALUE!</v>
          </cell>
          <cell r="V146" t="e">
            <v>#VALUE!</v>
          </cell>
          <cell r="W146" t="e">
            <v>#VALUE!</v>
          </cell>
          <cell r="X146" t="e">
            <v>#VALUE!</v>
          </cell>
          <cell r="AJ146" t="str">
            <v>I</v>
          </cell>
          <cell r="AK146" t="e">
            <v>#VALUE!</v>
          </cell>
          <cell r="AL146">
            <v>44218</v>
          </cell>
          <cell r="AP146" t="e">
            <v>#VALUE!</v>
          </cell>
          <cell r="AR146" t="e">
            <v>#VALUE!</v>
          </cell>
          <cell r="AS146">
            <v>0</v>
          </cell>
        </row>
        <row r="147">
          <cell r="H147" t="e">
            <v>#VALUE!</v>
          </cell>
          <cell r="I147" t="e">
            <v>#VALUE!</v>
          </cell>
          <cell r="J147" t="e">
            <v>#VALUE!</v>
          </cell>
          <cell r="K147" t="e">
            <v>#VALUE!</v>
          </cell>
          <cell r="L147" t="e">
            <v>#VALUE!</v>
          </cell>
          <cell r="M147" t="e">
            <v>#VALUE!</v>
          </cell>
          <cell r="P147" t="str">
            <v/>
          </cell>
          <cell r="Q147" t="e">
            <v>#N/A</v>
          </cell>
          <cell r="R147" t="e">
            <v>#VALUE!</v>
          </cell>
          <cell r="S147" t="e">
            <v>#VALUE!</v>
          </cell>
          <cell r="T147" t="e">
            <v>#VALUE!</v>
          </cell>
          <cell r="U147" t="e">
            <v>#VALUE!</v>
          </cell>
          <cell r="V147" t="e">
            <v>#VALUE!</v>
          </cell>
          <cell r="W147" t="e">
            <v>#VALUE!</v>
          </cell>
          <cell r="X147" t="e">
            <v>#VALUE!</v>
          </cell>
          <cell r="AJ147" t="str">
            <v>I</v>
          </cell>
          <cell r="AK147" t="e">
            <v>#VALUE!</v>
          </cell>
          <cell r="AL147">
            <v>44218</v>
          </cell>
          <cell r="AP147" t="e">
            <v>#VALUE!</v>
          </cell>
          <cell r="AR147" t="e">
            <v>#VALUE!</v>
          </cell>
          <cell r="AS147">
            <v>0</v>
          </cell>
        </row>
        <row r="148">
          <cell r="H148" t="e">
            <v>#VALUE!</v>
          </cell>
          <cell r="I148" t="e">
            <v>#VALUE!</v>
          </cell>
          <cell r="J148" t="e">
            <v>#VALUE!</v>
          </cell>
          <cell r="K148" t="e">
            <v>#VALUE!</v>
          </cell>
          <cell r="L148" t="e">
            <v>#VALUE!</v>
          </cell>
          <cell r="M148" t="e">
            <v>#VALUE!</v>
          </cell>
          <cell r="P148" t="str">
            <v/>
          </cell>
          <cell r="Q148" t="e">
            <v>#N/A</v>
          </cell>
          <cell r="R148" t="e">
            <v>#VALUE!</v>
          </cell>
          <cell r="S148" t="e">
            <v>#VALUE!</v>
          </cell>
          <cell r="T148" t="e">
            <v>#VALUE!</v>
          </cell>
          <cell r="U148" t="e">
            <v>#VALUE!</v>
          </cell>
          <cell r="V148" t="e">
            <v>#VALUE!</v>
          </cell>
          <cell r="W148" t="e">
            <v>#VALUE!</v>
          </cell>
          <cell r="X148" t="e">
            <v>#VALUE!</v>
          </cell>
          <cell r="AJ148" t="str">
            <v>I</v>
          </cell>
          <cell r="AK148" t="e">
            <v>#VALUE!</v>
          </cell>
          <cell r="AL148">
            <v>44218</v>
          </cell>
          <cell r="AP148" t="e">
            <v>#VALUE!</v>
          </cell>
          <cell r="AR148" t="e">
            <v>#VALUE!</v>
          </cell>
          <cell r="AS148">
            <v>0</v>
          </cell>
        </row>
        <row r="149">
          <cell r="H149" t="e">
            <v>#VALUE!</v>
          </cell>
          <cell r="I149" t="e">
            <v>#VALUE!</v>
          </cell>
          <cell r="J149" t="e">
            <v>#VALUE!</v>
          </cell>
          <cell r="K149" t="e">
            <v>#VALUE!</v>
          </cell>
          <cell r="L149" t="e">
            <v>#VALUE!</v>
          </cell>
          <cell r="M149" t="e">
            <v>#VALUE!</v>
          </cell>
          <cell r="P149" t="str">
            <v/>
          </cell>
          <cell r="Q149" t="e">
            <v>#N/A</v>
          </cell>
          <cell r="R149" t="e">
            <v>#VALUE!</v>
          </cell>
          <cell r="S149" t="e">
            <v>#VALUE!</v>
          </cell>
          <cell r="T149" t="e">
            <v>#VALUE!</v>
          </cell>
          <cell r="U149" t="e">
            <v>#VALUE!</v>
          </cell>
          <cell r="V149" t="e">
            <v>#VALUE!</v>
          </cell>
          <cell r="W149" t="e">
            <v>#VALUE!</v>
          </cell>
          <cell r="X149" t="e">
            <v>#VALUE!</v>
          </cell>
          <cell r="AJ149" t="str">
            <v>I</v>
          </cell>
          <cell r="AK149" t="e">
            <v>#VALUE!</v>
          </cell>
          <cell r="AL149">
            <v>44218</v>
          </cell>
          <cell r="AP149" t="e">
            <v>#VALUE!</v>
          </cell>
          <cell r="AR149" t="e">
            <v>#VALUE!</v>
          </cell>
          <cell r="AS149">
            <v>0</v>
          </cell>
        </row>
        <row r="150">
          <cell r="H150" t="e">
            <v>#VALUE!</v>
          </cell>
          <cell r="I150" t="e">
            <v>#VALUE!</v>
          </cell>
          <cell r="J150" t="e">
            <v>#VALUE!</v>
          </cell>
          <cell r="K150" t="e">
            <v>#VALUE!</v>
          </cell>
          <cell r="L150" t="e">
            <v>#VALUE!</v>
          </cell>
          <cell r="M150" t="e">
            <v>#VALUE!</v>
          </cell>
          <cell r="P150" t="str">
            <v/>
          </cell>
          <cell r="Q150" t="e">
            <v>#N/A</v>
          </cell>
          <cell r="R150" t="e">
            <v>#VALUE!</v>
          </cell>
          <cell r="S150" t="e">
            <v>#VALUE!</v>
          </cell>
          <cell r="T150" t="e">
            <v>#VALUE!</v>
          </cell>
          <cell r="U150" t="e">
            <v>#VALUE!</v>
          </cell>
          <cell r="V150" t="e">
            <v>#VALUE!</v>
          </cell>
          <cell r="W150" t="e">
            <v>#VALUE!</v>
          </cell>
          <cell r="X150" t="e">
            <v>#VALUE!</v>
          </cell>
          <cell r="AJ150" t="str">
            <v>I</v>
          </cell>
          <cell r="AK150" t="e">
            <v>#VALUE!</v>
          </cell>
          <cell r="AL150">
            <v>44218</v>
          </cell>
          <cell r="AP150" t="e">
            <v>#VALUE!</v>
          </cell>
          <cell r="AR150" t="e">
            <v>#VALUE!</v>
          </cell>
          <cell r="AS150">
            <v>0</v>
          </cell>
        </row>
        <row r="151">
          <cell r="H151" t="e">
            <v>#VALUE!</v>
          </cell>
          <cell r="I151" t="e">
            <v>#VALUE!</v>
          </cell>
          <cell r="J151" t="e">
            <v>#VALUE!</v>
          </cell>
          <cell r="K151" t="e">
            <v>#VALUE!</v>
          </cell>
          <cell r="L151" t="e">
            <v>#VALUE!</v>
          </cell>
          <cell r="M151" t="e">
            <v>#VALUE!</v>
          </cell>
          <cell r="P151" t="str">
            <v/>
          </cell>
          <cell r="Q151" t="e">
            <v>#N/A</v>
          </cell>
          <cell r="R151" t="e">
            <v>#VALUE!</v>
          </cell>
          <cell r="S151" t="e">
            <v>#VALUE!</v>
          </cell>
          <cell r="T151" t="e">
            <v>#VALUE!</v>
          </cell>
          <cell r="U151" t="e">
            <v>#VALUE!</v>
          </cell>
          <cell r="V151" t="e">
            <v>#VALUE!</v>
          </cell>
          <cell r="W151" t="e">
            <v>#VALUE!</v>
          </cell>
          <cell r="X151" t="e">
            <v>#VALUE!</v>
          </cell>
          <cell r="AJ151" t="str">
            <v>I</v>
          </cell>
          <cell r="AK151" t="e">
            <v>#VALUE!</v>
          </cell>
          <cell r="AL151">
            <v>44218</v>
          </cell>
          <cell r="AP151" t="e">
            <v>#VALUE!</v>
          </cell>
          <cell r="AR151" t="e">
            <v>#VALUE!</v>
          </cell>
          <cell r="AS151">
            <v>0</v>
          </cell>
        </row>
        <row r="152">
          <cell r="H152" t="e">
            <v>#VALUE!</v>
          </cell>
          <cell r="I152" t="e">
            <v>#VALUE!</v>
          </cell>
          <cell r="J152" t="e">
            <v>#VALUE!</v>
          </cell>
          <cell r="K152" t="e">
            <v>#VALUE!</v>
          </cell>
          <cell r="L152" t="e">
            <v>#VALUE!</v>
          </cell>
          <cell r="M152" t="e">
            <v>#VALUE!</v>
          </cell>
          <cell r="P152" t="str">
            <v/>
          </cell>
          <cell r="Q152" t="e">
            <v>#N/A</v>
          </cell>
          <cell r="R152" t="e">
            <v>#VALUE!</v>
          </cell>
          <cell r="S152" t="e">
            <v>#VALUE!</v>
          </cell>
          <cell r="T152" t="e">
            <v>#VALUE!</v>
          </cell>
          <cell r="U152" t="e">
            <v>#VALUE!</v>
          </cell>
          <cell r="V152" t="e">
            <v>#VALUE!</v>
          </cell>
          <cell r="W152" t="e">
            <v>#VALUE!</v>
          </cell>
          <cell r="X152" t="e">
            <v>#VALUE!</v>
          </cell>
          <cell r="AJ152" t="str">
            <v>I</v>
          </cell>
          <cell r="AK152" t="e">
            <v>#VALUE!</v>
          </cell>
          <cell r="AL152">
            <v>44218</v>
          </cell>
          <cell r="AP152" t="e">
            <v>#VALUE!</v>
          </cell>
          <cell r="AR152" t="e">
            <v>#VALUE!</v>
          </cell>
          <cell r="AS152">
            <v>0</v>
          </cell>
        </row>
        <row r="153">
          <cell r="H153" t="e">
            <v>#VALUE!</v>
          </cell>
          <cell r="I153" t="e">
            <v>#VALUE!</v>
          </cell>
          <cell r="J153" t="e">
            <v>#VALUE!</v>
          </cell>
          <cell r="K153" t="e">
            <v>#VALUE!</v>
          </cell>
          <cell r="L153" t="e">
            <v>#VALUE!</v>
          </cell>
          <cell r="M153" t="e">
            <v>#VALUE!</v>
          </cell>
          <cell r="P153" t="str">
            <v/>
          </cell>
          <cell r="Q153" t="e">
            <v>#N/A</v>
          </cell>
          <cell r="R153" t="e">
            <v>#VALUE!</v>
          </cell>
          <cell r="S153" t="e">
            <v>#VALUE!</v>
          </cell>
          <cell r="T153" t="e">
            <v>#VALUE!</v>
          </cell>
          <cell r="U153" t="e">
            <v>#VALUE!</v>
          </cell>
          <cell r="V153" t="e">
            <v>#VALUE!</v>
          </cell>
          <cell r="W153" t="e">
            <v>#VALUE!</v>
          </cell>
          <cell r="X153" t="e">
            <v>#VALUE!</v>
          </cell>
          <cell r="AJ153" t="str">
            <v>I</v>
          </cell>
          <cell r="AK153" t="e">
            <v>#VALUE!</v>
          </cell>
          <cell r="AL153">
            <v>44218</v>
          </cell>
          <cell r="AP153" t="e">
            <v>#VALUE!</v>
          </cell>
          <cell r="AR153" t="e">
            <v>#VALUE!</v>
          </cell>
          <cell r="AS153">
            <v>0</v>
          </cell>
        </row>
        <row r="154">
          <cell r="H154" t="e">
            <v>#VALUE!</v>
          </cell>
          <cell r="I154" t="e">
            <v>#VALUE!</v>
          </cell>
          <cell r="J154" t="e">
            <v>#VALUE!</v>
          </cell>
          <cell r="K154" t="e">
            <v>#VALUE!</v>
          </cell>
          <cell r="L154" t="e">
            <v>#VALUE!</v>
          </cell>
          <cell r="M154" t="e">
            <v>#VALUE!</v>
          </cell>
          <cell r="P154" t="str">
            <v/>
          </cell>
          <cell r="Q154" t="e">
            <v>#N/A</v>
          </cell>
          <cell r="R154" t="e">
            <v>#VALUE!</v>
          </cell>
          <cell r="S154" t="e">
            <v>#VALUE!</v>
          </cell>
          <cell r="T154" t="e">
            <v>#VALUE!</v>
          </cell>
          <cell r="U154" t="e">
            <v>#VALUE!</v>
          </cell>
          <cell r="V154" t="e">
            <v>#VALUE!</v>
          </cell>
          <cell r="W154" t="e">
            <v>#VALUE!</v>
          </cell>
          <cell r="X154" t="e">
            <v>#VALUE!</v>
          </cell>
          <cell r="AJ154" t="str">
            <v>I</v>
          </cell>
          <cell r="AK154" t="e">
            <v>#VALUE!</v>
          </cell>
          <cell r="AL154">
            <v>44218</v>
          </cell>
          <cell r="AP154" t="e">
            <v>#VALUE!</v>
          </cell>
          <cell r="AR154" t="e">
            <v>#VALUE!</v>
          </cell>
          <cell r="AS154">
            <v>0</v>
          </cell>
        </row>
        <row r="155">
          <cell r="H155" t="e">
            <v>#VALUE!</v>
          </cell>
          <cell r="I155" t="e">
            <v>#VALUE!</v>
          </cell>
          <cell r="J155" t="e">
            <v>#VALUE!</v>
          </cell>
          <cell r="K155" t="e">
            <v>#VALUE!</v>
          </cell>
          <cell r="L155" t="e">
            <v>#VALUE!</v>
          </cell>
          <cell r="M155" t="e">
            <v>#VALUE!</v>
          </cell>
          <cell r="P155" t="str">
            <v/>
          </cell>
          <cell r="Q155" t="e">
            <v>#N/A</v>
          </cell>
          <cell r="R155" t="e">
            <v>#VALUE!</v>
          </cell>
          <cell r="S155" t="e">
            <v>#VALUE!</v>
          </cell>
          <cell r="T155" t="e">
            <v>#VALUE!</v>
          </cell>
          <cell r="U155" t="e">
            <v>#VALUE!</v>
          </cell>
          <cell r="V155" t="e">
            <v>#VALUE!</v>
          </cell>
          <cell r="W155" t="e">
            <v>#VALUE!</v>
          </cell>
          <cell r="X155" t="e">
            <v>#VALUE!</v>
          </cell>
          <cell r="AJ155" t="str">
            <v>I</v>
          </cell>
          <cell r="AK155" t="e">
            <v>#VALUE!</v>
          </cell>
          <cell r="AL155">
            <v>44218</v>
          </cell>
          <cell r="AP155" t="e">
            <v>#VALUE!</v>
          </cell>
          <cell r="AR155" t="e">
            <v>#VALUE!</v>
          </cell>
          <cell r="AS155">
            <v>0</v>
          </cell>
        </row>
        <row r="156">
          <cell r="H156" t="e">
            <v>#VALUE!</v>
          </cell>
          <cell r="I156" t="e">
            <v>#VALUE!</v>
          </cell>
          <cell r="J156" t="e">
            <v>#VALUE!</v>
          </cell>
          <cell r="K156" t="e">
            <v>#VALUE!</v>
          </cell>
          <cell r="L156" t="e">
            <v>#VALUE!</v>
          </cell>
          <cell r="M156" t="e">
            <v>#VALUE!</v>
          </cell>
          <cell r="P156" t="str">
            <v/>
          </cell>
          <cell r="Q156" t="e">
            <v>#N/A</v>
          </cell>
          <cell r="R156" t="e">
            <v>#VALUE!</v>
          </cell>
          <cell r="S156" t="e">
            <v>#VALUE!</v>
          </cell>
          <cell r="T156" t="e">
            <v>#VALUE!</v>
          </cell>
          <cell r="U156" t="e">
            <v>#VALUE!</v>
          </cell>
          <cell r="V156" t="e">
            <v>#VALUE!</v>
          </cell>
          <cell r="W156" t="e">
            <v>#VALUE!</v>
          </cell>
          <cell r="X156" t="e">
            <v>#VALUE!</v>
          </cell>
          <cell r="AJ156" t="str">
            <v>I</v>
          </cell>
          <cell r="AK156" t="e">
            <v>#VALUE!</v>
          </cell>
          <cell r="AL156">
            <v>44218</v>
          </cell>
          <cell r="AP156" t="e">
            <v>#VALUE!</v>
          </cell>
          <cell r="AR156" t="e">
            <v>#VALUE!</v>
          </cell>
          <cell r="AS156">
            <v>0</v>
          </cell>
        </row>
        <row r="157">
          <cell r="H157" t="e">
            <v>#VALUE!</v>
          </cell>
          <cell r="I157" t="e">
            <v>#VALUE!</v>
          </cell>
          <cell r="J157" t="e">
            <v>#VALUE!</v>
          </cell>
          <cell r="K157" t="e">
            <v>#VALUE!</v>
          </cell>
          <cell r="L157" t="e">
            <v>#VALUE!</v>
          </cell>
          <cell r="M157" t="e">
            <v>#VALUE!</v>
          </cell>
          <cell r="P157" t="str">
            <v/>
          </cell>
          <cell r="Q157" t="e">
            <v>#N/A</v>
          </cell>
          <cell r="R157" t="e">
            <v>#VALUE!</v>
          </cell>
          <cell r="S157" t="e">
            <v>#VALUE!</v>
          </cell>
          <cell r="T157" t="e">
            <v>#VALUE!</v>
          </cell>
          <cell r="U157" t="e">
            <v>#VALUE!</v>
          </cell>
          <cell r="V157" t="e">
            <v>#VALUE!</v>
          </cell>
          <cell r="W157" t="e">
            <v>#VALUE!</v>
          </cell>
          <cell r="X157" t="e">
            <v>#VALUE!</v>
          </cell>
          <cell r="AJ157" t="str">
            <v>I</v>
          </cell>
          <cell r="AK157" t="e">
            <v>#VALUE!</v>
          </cell>
          <cell r="AL157">
            <v>44218</v>
          </cell>
          <cell r="AP157" t="e">
            <v>#VALUE!</v>
          </cell>
          <cell r="AR157" t="e">
            <v>#VALUE!</v>
          </cell>
          <cell r="AS157">
            <v>0</v>
          </cell>
        </row>
        <row r="158">
          <cell r="H158" t="e">
            <v>#VALUE!</v>
          </cell>
          <cell r="I158" t="e">
            <v>#VALUE!</v>
          </cell>
          <cell r="J158" t="e">
            <v>#VALUE!</v>
          </cell>
          <cell r="K158" t="e">
            <v>#VALUE!</v>
          </cell>
          <cell r="L158" t="e">
            <v>#VALUE!</v>
          </cell>
          <cell r="M158" t="e">
            <v>#VALUE!</v>
          </cell>
          <cell r="P158" t="str">
            <v/>
          </cell>
          <cell r="Q158" t="e">
            <v>#N/A</v>
          </cell>
          <cell r="R158" t="e">
            <v>#VALUE!</v>
          </cell>
          <cell r="S158" t="e">
            <v>#VALUE!</v>
          </cell>
          <cell r="T158" t="e">
            <v>#VALUE!</v>
          </cell>
          <cell r="U158" t="e">
            <v>#VALUE!</v>
          </cell>
          <cell r="V158" t="e">
            <v>#VALUE!</v>
          </cell>
          <cell r="W158" t="e">
            <v>#VALUE!</v>
          </cell>
          <cell r="X158" t="e">
            <v>#VALUE!</v>
          </cell>
          <cell r="AJ158" t="str">
            <v>I</v>
          </cell>
          <cell r="AK158" t="e">
            <v>#VALUE!</v>
          </cell>
          <cell r="AL158">
            <v>44218</v>
          </cell>
          <cell r="AP158" t="e">
            <v>#VALUE!</v>
          </cell>
          <cell r="AR158" t="e">
            <v>#VALUE!</v>
          </cell>
          <cell r="AS158">
            <v>0</v>
          </cell>
        </row>
        <row r="159">
          <cell r="H159" t="e">
            <v>#VALUE!</v>
          </cell>
          <cell r="I159" t="e">
            <v>#VALUE!</v>
          </cell>
          <cell r="J159" t="e">
            <v>#VALUE!</v>
          </cell>
          <cell r="K159" t="e">
            <v>#VALUE!</v>
          </cell>
          <cell r="L159" t="e">
            <v>#VALUE!</v>
          </cell>
          <cell r="M159" t="e">
            <v>#VALUE!</v>
          </cell>
          <cell r="P159" t="str">
            <v/>
          </cell>
          <cell r="Q159" t="e">
            <v>#N/A</v>
          </cell>
          <cell r="R159" t="e">
            <v>#VALUE!</v>
          </cell>
          <cell r="S159" t="e">
            <v>#VALUE!</v>
          </cell>
          <cell r="T159" t="e">
            <v>#VALUE!</v>
          </cell>
          <cell r="U159" t="e">
            <v>#VALUE!</v>
          </cell>
          <cell r="V159" t="e">
            <v>#VALUE!</v>
          </cell>
          <cell r="W159" t="e">
            <v>#VALUE!</v>
          </cell>
          <cell r="X159" t="e">
            <v>#VALUE!</v>
          </cell>
          <cell r="AJ159" t="str">
            <v>I</v>
          </cell>
          <cell r="AK159" t="e">
            <v>#VALUE!</v>
          </cell>
          <cell r="AL159">
            <v>44218</v>
          </cell>
          <cell r="AP159" t="e">
            <v>#VALUE!</v>
          </cell>
          <cell r="AR159" t="e">
            <v>#VALUE!</v>
          </cell>
          <cell r="AS159">
            <v>0</v>
          </cell>
        </row>
        <row r="160">
          <cell r="H160" t="e">
            <v>#VALUE!</v>
          </cell>
          <cell r="I160" t="e">
            <v>#VALUE!</v>
          </cell>
          <cell r="J160" t="e">
            <v>#VALUE!</v>
          </cell>
          <cell r="K160" t="e">
            <v>#VALUE!</v>
          </cell>
          <cell r="L160" t="e">
            <v>#VALUE!</v>
          </cell>
          <cell r="M160" t="e">
            <v>#VALUE!</v>
          </cell>
          <cell r="P160" t="str">
            <v/>
          </cell>
          <cell r="Q160" t="e">
            <v>#N/A</v>
          </cell>
          <cell r="R160" t="e">
            <v>#VALUE!</v>
          </cell>
          <cell r="S160" t="e">
            <v>#VALUE!</v>
          </cell>
          <cell r="T160" t="e">
            <v>#VALUE!</v>
          </cell>
          <cell r="U160" t="e">
            <v>#VALUE!</v>
          </cell>
          <cell r="V160" t="e">
            <v>#VALUE!</v>
          </cell>
          <cell r="W160" t="e">
            <v>#VALUE!</v>
          </cell>
          <cell r="X160" t="e">
            <v>#VALUE!</v>
          </cell>
          <cell r="AJ160" t="str">
            <v>I</v>
          </cell>
          <cell r="AK160" t="e">
            <v>#VALUE!</v>
          </cell>
          <cell r="AL160">
            <v>44218</v>
          </cell>
          <cell r="AP160" t="e">
            <v>#VALUE!</v>
          </cell>
          <cell r="AR160" t="e">
            <v>#VALUE!</v>
          </cell>
          <cell r="AS160">
            <v>0</v>
          </cell>
        </row>
        <row r="161">
          <cell r="H161" t="e">
            <v>#VALUE!</v>
          </cell>
          <cell r="I161" t="e">
            <v>#VALUE!</v>
          </cell>
          <cell r="J161" t="e">
            <v>#VALUE!</v>
          </cell>
          <cell r="K161" t="e">
            <v>#VALUE!</v>
          </cell>
          <cell r="L161" t="e">
            <v>#VALUE!</v>
          </cell>
          <cell r="M161" t="e">
            <v>#VALUE!</v>
          </cell>
          <cell r="P161" t="str">
            <v/>
          </cell>
          <cell r="Q161" t="e">
            <v>#N/A</v>
          </cell>
          <cell r="R161" t="e">
            <v>#VALUE!</v>
          </cell>
          <cell r="S161" t="e">
            <v>#VALUE!</v>
          </cell>
          <cell r="T161" t="e">
            <v>#VALUE!</v>
          </cell>
          <cell r="U161" t="e">
            <v>#VALUE!</v>
          </cell>
          <cell r="V161" t="e">
            <v>#VALUE!</v>
          </cell>
          <cell r="W161" t="e">
            <v>#VALUE!</v>
          </cell>
          <cell r="X161" t="e">
            <v>#VALUE!</v>
          </cell>
          <cell r="AJ161" t="str">
            <v>I</v>
          </cell>
          <cell r="AK161" t="e">
            <v>#VALUE!</v>
          </cell>
          <cell r="AL161">
            <v>44218</v>
          </cell>
          <cell r="AP161" t="e">
            <v>#VALUE!</v>
          </cell>
          <cell r="AR161" t="e">
            <v>#VALUE!</v>
          </cell>
          <cell r="AS161">
            <v>0</v>
          </cell>
        </row>
        <row r="162">
          <cell r="H162" t="e">
            <v>#VALUE!</v>
          </cell>
          <cell r="I162" t="e">
            <v>#VALUE!</v>
          </cell>
          <cell r="J162" t="e">
            <v>#VALUE!</v>
          </cell>
          <cell r="K162" t="e">
            <v>#VALUE!</v>
          </cell>
          <cell r="L162" t="e">
            <v>#VALUE!</v>
          </cell>
          <cell r="M162" t="e">
            <v>#VALUE!</v>
          </cell>
          <cell r="P162" t="str">
            <v/>
          </cell>
          <cell r="Q162" t="e">
            <v>#N/A</v>
          </cell>
          <cell r="R162" t="e">
            <v>#VALUE!</v>
          </cell>
          <cell r="S162" t="e">
            <v>#VALUE!</v>
          </cell>
          <cell r="T162" t="e">
            <v>#VALUE!</v>
          </cell>
          <cell r="U162" t="e">
            <v>#VALUE!</v>
          </cell>
          <cell r="V162" t="e">
            <v>#VALUE!</v>
          </cell>
          <cell r="W162" t="e">
            <v>#VALUE!</v>
          </cell>
          <cell r="X162" t="e">
            <v>#VALUE!</v>
          </cell>
          <cell r="AJ162" t="str">
            <v>I</v>
          </cell>
          <cell r="AK162" t="e">
            <v>#VALUE!</v>
          </cell>
          <cell r="AL162">
            <v>44218</v>
          </cell>
          <cell r="AP162" t="e">
            <v>#VALUE!</v>
          </cell>
          <cell r="AR162" t="e">
            <v>#VALUE!</v>
          </cell>
          <cell r="AS162">
            <v>0</v>
          </cell>
        </row>
        <row r="163">
          <cell r="H163" t="e">
            <v>#VALUE!</v>
          </cell>
          <cell r="I163" t="e">
            <v>#VALUE!</v>
          </cell>
          <cell r="J163" t="e">
            <v>#VALUE!</v>
          </cell>
          <cell r="K163" t="e">
            <v>#VALUE!</v>
          </cell>
          <cell r="L163" t="e">
            <v>#VALUE!</v>
          </cell>
          <cell r="M163" t="e">
            <v>#VALUE!</v>
          </cell>
          <cell r="P163" t="str">
            <v/>
          </cell>
          <cell r="Q163" t="e">
            <v>#N/A</v>
          </cell>
          <cell r="R163" t="e">
            <v>#VALUE!</v>
          </cell>
          <cell r="S163" t="e">
            <v>#VALUE!</v>
          </cell>
          <cell r="T163" t="e">
            <v>#VALUE!</v>
          </cell>
          <cell r="U163" t="e">
            <v>#VALUE!</v>
          </cell>
          <cell r="V163" t="e">
            <v>#VALUE!</v>
          </cell>
          <cell r="W163" t="e">
            <v>#VALUE!</v>
          </cell>
          <cell r="X163" t="e">
            <v>#VALUE!</v>
          </cell>
          <cell r="AJ163" t="str">
            <v>I</v>
          </cell>
          <cell r="AK163" t="e">
            <v>#VALUE!</v>
          </cell>
          <cell r="AL163">
            <v>44218</v>
          </cell>
          <cell r="AP163" t="e">
            <v>#VALUE!</v>
          </cell>
          <cell r="AR163" t="e">
            <v>#VALUE!</v>
          </cell>
          <cell r="AS163">
            <v>0</v>
          </cell>
        </row>
        <row r="164">
          <cell r="H164" t="e">
            <v>#VALUE!</v>
          </cell>
          <cell r="I164" t="e">
            <v>#VALUE!</v>
          </cell>
          <cell r="J164" t="e">
            <v>#VALUE!</v>
          </cell>
          <cell r="K164" t="e">
            <v>#VALUE!</v>
          </cell>
          <cell r="L164" t="e">
            <v>#VALUE!</v>
          </cell>
          <cell r="M164" t="e">
            <v>#VALUE!</v>
          </cell>
          <cell r="P164" t="str">
            <v/>
          </cell>
          <cell r="Q164" t="e">
            <v>#N/A</v>
          </cell>
          <cell r="R164" t="e">
            <v>#VALUE!</v>
          </cell>
          <cell r="S164" t="e">
            <v>#VALUE!</v>
          </cell>
          <cell r="T164" t="e">
            <v>#VALUE!</v>
          </cell>
          <cell r="U164" t="e">
            <v>#VALUE!</v>
          </cell>
          <cell r="V164" t="e">
            <v>#VALUE!</v>
          </cell>
          <cell r="W164" t="e">
            <v>#VALUE!</v>
          </cell>
          <cell r="X164" t="e">
            <v>#VALUE!</v>
          </cell>
          <cell r="AJ164" t="str">
            <v>I</v>
          </cell>
          <cell r="AK164" t="e">
            <v>#VALUE!</v>
          </cell>
          <cell r="AL164">
            <v>44218</v>
          </cell>
          <cell r="AP164" t="e">
            <v>#VALUE!</v>
          </cell>
          <cell r="AR164" t="e">
            <v>#VALUE!</v>
          </cell>
          <cell r="AS164">
            <v>0</v>
          </cell>
        </row>
        <row r="165">
          <cell r="H165" t="e">
            <v>#VALUE!</v>
          </cell>
          <cell r="I165" t="e">
            <v>#VALUE!</v>
          </cell>
          <cell r="J165" t="e">
            <v>#VALUE!</v>
          </cell>
          <cell r="K165" t="e">
            <v>#VALUE!</v>
          </cell>
          <cell r="L165" t="e">
            <v>#VALUE!</v>
          </cell>
          <cell r="M165" t="e">
            <v>#VALUE!</v>
          </cell>
          <cell r="P165" t="str">
            <v/>
          </cell>
          <cell r="Q165" t="e">
            <v>#N/A</v>
          </cell>
          <cell r="R165" t="e">
            <v>#VALUE!</v>
          </cell>
          <cell r="S165" t="e">
            <v>#VALUE!</v>
          </cell>
          <cell r="T165" t="e">
            <v>#VALUE!</v>
          </cell>
          <cell r="U165" t="e">
            <v>#VALUE!</v>
          </cell>
          <cell r="V165" t="e">
            <v>#VALUE!</v>
          </cell>
          <cell r="W165" t="e">
            <v>#VALUE!</v>
          </cell>
          <cell r="X165" t="e">
            <v>#VALUE!</v>
          </cell>
          <cell r="AJ165" t="str">
            <v>I</v>
          </cell>
          <cell r="AK165" t="e">
            <v>#VALUE!</v>
          </cell>
          <cell r="AL165">
            <v>44218</v>
          </cell>
          <cell r="AP165" t="e">
            <v>#VALUE!</v>
          </cell>
          <cell r="AR165" t="e">
            <v>#VALUE!</v>
          </cell>
          <cell r="AS165">
            <v>0</v>
          </cell>
        </row>
        <row r="166">
          <cell r="H166" t="e">
            <v>#VALUE!</v>
          </cell>
          <cell r="I166" t="e">
            <v>#VALUE!</v>
          </cell>
          <cell r="J166" t="e">
            <v>#VALUE!</v>
          </cell>
          <cell r="K166" t="e">
            <v>#VALUE!</v>
          </cell>
          <cell r="L166" t="e">
            <v>#VALUE!</v>
          </cell>
          <cell r="M166" t="e">
            <v>#VALUE!</v>
          </cell>
          <cell r="P166" t="str">
            <v/>
          </cell>
          <cell r="Q166" t="e">
            <v>#N/A</v>
          </cell>
          <cell r="R166" t="e">
            <v>#VALUE!</v>
          </cell>
          <cell r="S166" t="e">
            <v>#VALUE!</v>
          </cell>
          <cell r="T166" t="e">
            <v>#VALUE!</v>
          </cell>
          <cell r="U166" t="e">
            <v>#VALUE!</v>
          </cell>
          <cell r="V166" t="e">
            <v>#VALUE!</v>
          </cell>
          <cell r="W166" t="e">
            <v>#VALUE!</v>
          </cell>
          <cell r="X166" t="e">
            <v>#VALUE!</v>
          </cell>
          <cell r="AJ166" t="str">
            <v>I</v>
          </cell>
          <cell r="AK166" t="e">
            <v>#VALUE!</v>
          </cell>
          <cell r="AL166">
            <v>44218</v>
          </cell>
          <cell r="AP166" t="e">
            <v>#VALUE!</v>
          </cell>
          <cell r="AR166" t="e">
            <v>#VALUE!</v>
          </cell>
          <cell r="AS166">
            <v>0</v>
          </cell>
        </row>
        <row r="167">
          <cell r="H167" t="e">
            <v>#VALUE!</v>
          </cell>
          <cell r="I167" t="e">
            <v>#VALUE!</v>
          </cell>
          <cell r="J167" t="e">
            <v>#VALUE!</v>
          </cell>
          <cell r="K167" t="e">
            <v>#VALUE!</v>
          </cell>
          <cell r="L167" t="e">
            <v>#VALUE!</v>
          </cell>
          <cell r="M167" t="e">
            <v>#VALUE!</v>
          </cell>
          <cell r="P167" t="str">
            <v/>
          </cell>
          <cell r="Q167" t="e">
            <v>#N/A</v>
          </cell>
          <cell r="R167" t="e">
            <v>#VALUE!</v>
          </cell>
          <cell r="S167" t="e">
            <v>#VALUE!</v>
          </cell>
          <cell r="T167" t="e">
            <v>#VALUE!</v>
          </cell>
          <cell r="U167" t="e">
            <v>#VALUE!</v>
          </cell>
          <cell r="V167" t="e">
            <v>#VALUE!</v>
          </cell>
          <cell r="W167" t="e">
            <v>#VALUE!</v>
          </cell>
          <cell r="X167" t="e">
            <v>#VALUE!</v>
          </cell>
          <cell r="AJ167" t="str">
            <v>I</v>
          </cell>
          <cell r="AK167" t="e">
            <v>#VALUE!</v>
          </cell>
          <cell r="AL167">
            <v>44218</v>
          </cell>
          <cell r="AP167" t="e">
            <v>#VALUE!</v>
          </cell>
          <cell r="AR167" t="e">
            <v>#VALUE!</v>
          </cell>
          <cell r="AS167">
            <v>0</v>
          </cell>
        </row>
        <row r="168">
          <cell r="H168" t="e">
            <v>#VALUE!</v>
          </cell>
          <cell r="I168" t="e">
            <v>#VALUE!</v>
          </cell>
          <cell r="J168" t="e">
            <v>#VALUE!</v>
          </cell>
          <cell r="K168" t="e">
            <v>#VALUE!</v>
          </cell>
          <cell r="L168" t="e">
            <v>#VALUE!</v>
          </cell>
          <cell r="M168" t="e">
            <v>#VALUE!</v>
          </cell>
          <cell r="P168" t="str">
            <v/>
          </cell>
          <cell r="Q168" t="e">
            <v>#N/A</v>
          </cell>
          <cell r="R168" t="e">
            <v>#VALUE!</v>
          </cell>
          <cell r="S168" t="e">
            <v>#VALUE!</v>
          </cell>
          <cell r="T168" t="e">
            <v>#VALUE!</v>
          </cell>
          <cell r="U168" t="e">
            <v>#VALUE!</v>
          </cell>
          <cell r="V168" t="e">
            <v>#VALUE!</v>
          </cell>
          <cell r="W168" t="e">
            <v>#VALUE!</v>
          </cell>
          <cell r="X168" t="e">
            <v>#VALUE!</v>
          </cell>
          <cell r="AJ168" t="str">
            <v>I</v>
          </cell>
          <cell r="AK168" t="e">
            <v>#VALUE!</v>
          </cell>
          <cell r="AL168">
            <v>44218</v>
          </cell>
          <cell r="AP168" t="e">
            <v>#VALUE!</v>
          </cell>
          <cell r="AR168" t="e">
            <v>#VALUE!</v>
          </cell>
          <cell r="AS168">
            <v>0</v>
          </cell>
        </row>
        <row r="169">
          <cell r="H169" t="e">
            <v>#VALUE!</v>
          </cell>
          <cell r="I169" t="e">
            <v>#VALUE!</v>
          </cell>
          <cell r="J169" t="e">
            <v>#VALUE!</v>
          </cell>
          <cell r="K169" t="e">
            <v>#VALUE!</v>
          </cell>
          <cell r="L169" t="e">
            <v>#VALUE!</v>
          </cell>
          <cell r="M169" t="e">
            <v>#VALUE!</v>
          </cell>
          <cell r="P169" t="str">
            <v/>
          </cell>
          <cell r="Q169" t="e">
            <v>#N/A</v>
          </cell>
          <cell r="R169" t="e">
            <v>#VALUE!</v>
          </cell>
          <cell r="S169" t="e">
            <v>#VALUE!</v>
          </cell>
          <cell r="T169" t="e">
            <v>#VALUE!</v>
          </cell>
          <cell r="U169" t="e">
            <v>#VALUE!</v>
          </cell>
          <cell r="V169" t="e">
            <v>#VALUE!</v>
          </cell>
          <cell r="W169" t="e">
            <v>#VALUE!</v>
          </cell>
          <cell r="X169" t="e">
            <v>#VALUE!</v>
          </cell>
          <cell r="AJ169" t="str">
            <v>I</v>
          </cell>
          <cell r="AK169" t="e">
            <v>#VALUE!</v>
          </cell>
          <cell r="AL169">
            <v>44218</v>
          </cell>
          <cell r="AP169" t="e">
            <v>#VALUE!</v>
          </cell>
          <cell r="AR169" t="e">
            <v>#VALUE!</v>
          </cell>
          <cell r="AS169">
            <v>0</v>
          </cell>
        </row>
        <row r="170">
          <cell r="H170" t="e">
            <v>#VALUE!</v>
          </cell>
          <cell r="I170" t="e">
            <v>#VALUE!</v>
          </cell>
          <cell r="J170" t="e">
            <v>#VALUE!</v>
          </cell>
          <cell r="K170" t="e">
            <v>#VALUE!</v>
          </cell>
          <cell r="L170" t="e">
            <v>#VALUE!</v>
          </cell>
          <cell r="M170" t="e">
            <v>#VALUE!</v>
          </cell>
          <cell r="P170" t="str">
            <v/>
          </cell>
          <cell r="Q170" t="e">
            <v>#N/A</v>
          </cell>
          <cell r="R170" t="e">
            <v>#VALUE!</v>
          </cell>
          <cell r="S170" t="e">
            <v>#VALUE!</v>
          </cell>
          <cell r="T170" t="e">
            <v>#VALUE!</v>
          </cell>
          <cell r="U170" t="e">
            <v>#VALUE!</v>
          </cell>
          <cell r="V170" t="e">
            <v>#VALUE!</v>
          </cell>
          <cell r="W170" t="e">
            <v>#VALUE!</v>
          </cell>
          <cell r="X170" t="e">
            <v>#VALUE!</v>
          </cell>
          <cell r="AJ170" t="str">
            <v>I</v>
          </cell>
          <cell r="AK170" t="e">
            <v>#VALUE!</v>
          </cell>
          <cell r="AL170">
            <v>44218</v>
          </cell>
          <cell r="AP170" t="e">
            <v>#VALUE!</v>
          </cell>
          <cell r="AR170" t="e">
            <v>#VALUE!</v>
          </cell>
          <cell r="AS170">
            <v>0</v>
          </cell>
        </row>
        <row r="171">
          <cell r="H171" t="e">
            <v>#VALUE!</v>
          </cell>
          <cell r="I171" t="e">
            <v>#VALUE!</v>
          </cell>
          <cell r="J171" t="e">
            <v>#VALUE!</v>
          </cell>
          <cell r="K171" t="e">
            <v>#VALUE!</v>
          </cell>
          <cell r="L171" t="e">
            <v>#VALUE!</v>
          </cell>
          <cell r="M171" t="e">
            <v>#VALUE!</v>
          </cell>
          <cell r="P171" t="str">
            <v/>
          </cell>
          <cell r="Q171" t="e">
            <v>#N/A</v>
          </cell>
          <cell r="R171" t="e">
            <v>#VALUE!</v>
          </cell>
          <cell r="S171" t="e">
            <v>#VALUE!</v>
          </cell>
          <cell r="T171" t="e">
            <v>#VALUE!</v>
          </cell>
          <cell r="U171" t="e">
            <v>#VALUE!</v>
          </cell>
          <cell r="V171" t="e">
            <v>#VALUE!</v>
          </cell>
          <cell r="W171" t="e">
            <v>#VALUE!</v>
          </cell>
          <cell r="X171" t="e">
            <v>#VALUE!</v>
          </cell>
          <cell r="AJ171" t="str">
            <v>I</v>
          </cell>
          <cell r="AK171" t="e">
            <v>#VALUE!</v>
          </cell>
          <cell r="AL171">
            <v>44218</v>
          </cell>
          <cell r="AP171" t="e">
            <v>#VALUE!</v>
          </cell>
          <cell r="AR171" t="e">
            <v>#VALUE!</v>
          </cell>
          <cell r="AS171">
            <v>0</v>
          </cell>
        </row>
        <row r="172">
          <cell r="H172" t="e">
            <v>#VALUE!</v>
          </cell>
          <cell r="I172" t="e">
            <v>#VALUE!</v>
          </cell>
          <cell r="J172" t="e">
            <v>#VALUE!</v>
          </cell>
          <cell r="K172" t="e">
            <v>#VALUE!</v>
          </cell>
          <cell r="L172" t="e">
            <v>#VALUE!</v>
          </cell>
          <cell r="M172" t="e">
            <v>#VALUE!</v>
          </cell>
          <cell r="P172" t="str">
            <v/>
          </cell>
          <cell r="Q172" t="e">
            <v>#N/A</v>
          </cell>
          <cell r="R172" t="e">
            <v>#VALUE!</v>
          </cell>
          <cell r="S172" t="e">
            <v>#VALUE!</v>
          </cell>
          <cell r="T172" t="e">
            <v>#VALUE!</v>
          </cell>
          <cell r="U172" t="e">
            <v>#VALUE!</v>
          </cell>
          <cell r="V172" t="e">
            <v>#VALUE!</v>
          </cell>
          <cell r="W172" t="e">
            <v>#VALUE!</v>
          </cell>
          <cell r="X172" t="e">
            <v>#VALUE!</v>
          </cell>
          <cell r="AJ172" t="str">
            <v>I</v>
          </cell>
          <cell r="AK172" t="e">
            <v>#VALUE!</v>
          </cell>
          <cell r="AL172">
            <v>44218</v>
          </cell>
          <cell r="AP172" t="e">
            <v>#VALUE!</v>
          </cell>
          <cell r="AR172" t="e">
            <v>#VALUE!</v>
          </cell>
          <cell r="AS172">
            <v>0</v>
          </cell>
        </row>
        <row r="173">
          <cell r="H173" t="e">
            <v>#VALUE!</v>
          </cell>
          <cell r="I173" t="e">
            <v>#VALUE!</v>
          </cell>
          <cell r="J173" t="e">
            <v>#VALUE!</v>
          </cell>
          <cell r="K173" t="e">
            <v>#VALUE!</v>
          </cell>
          <cell r="L173" t="e">
            <v>#VALUE!</v>
          </cell>
          <cell r="M173" t="e">
            <v>#VALUE!</v>
          </cell>
          <cell r="P173" t="str">
            <v/>
          </cell>
          <cell r="Q173" t="e">
            <v>#N/A</v>
          </cell>
          <cell r="R173" t="e">
            <v>#VALUE!</v>
          </cell>
          <cell r="S173" t="e">
            <v>#VALUE!</v>
          </cell>
          <cell r="T173" t="e">
            <v>#VALUE!</v>
          </cell>
          <cell r="U173" t="e">
            <v>#VALUE!</v>
          </cell>
          <cell r="V173" t="e">
            <v>#VALUE!</v>
          </cell>
          <cell r="W173" t="e">
            <v>#VALUE!</v>
          </cell>
          <cell r="X173" t="e">
            <v>#VALUE!</v>
          </cell>
          <cell r="AJ173" t="str">
            <v>I</v>
          </cell>
          <cell r="AK173" t="e">
            <v>#VALUE!</v>
          </cell>
          <cell r="AL173">
            <v>44218</v>
          </cell>
          <cell r="AP173" t="e">
            <v>#VALUE!</v>
          </cell>
          <cell r="AR173" t="e">
            <v>#VALUE!</v>
          </cell>
          <cell r="AS173">
            <v>0</v>
          </cell>
        </row>
        <row r="174">
          <cell r="H174" t="e">
            <v>#VALUE!</v>
          </cell>
          <cell r="I174" t="e">
            <v>#VALUE!</v>
          </cell>
          <cell r="J174" t="e">
            <v>#VALUE!</v>
          </cell>
          <cell r="K174" t="e">
            <v>#VALUE!</v>
          </cell>
          <cell r="L174" t="e">
            <v>#VALUE!</v>
          </cell>
          <cell r="M174" t="e">
            <v>#VALUE!</v>
          </cell>
          <cell r="P174" t="str">
            <v/>
          </cell>
          <cell r="Q174" t="e">
            <v>#N/A</v>
          </cell>
          <cell r="R174" t="e">
            <v>#VALUE!</v>
          </cell>
          <cell r="S174" t="e">
            <v>#VALUE!</v>
          </cell>
          <cell r="T174" t="e">
            <v>#VALUE!</v>
          </cell>
          <cell r="U174" t="e">
            <v>#VALUE!</v>
          </cell>
          <cell r="V174" t="e">
            <v>#VALUE!</v>
          </cell>
          <cell r="W174" t="e">
            <v>#VALUE!</v>
          </cell>
          <cell r="X174" t="e">
            <v>#VALUE!</v>
          </cell>
          <cell r="AJ174" t="str">
            <v>I</v>
          </cell>
          <cell r="AK174" t="e">
            <v>#VALUE!</v>
          </cell>
          <cell r="AL174">
            <v>44218</v>
          </cell>
          <cell r="AP174" t="e">
            <v>#VALUE!</v>
          </cell>
          <cell r="AR174" t="e">
            <v>#VALUE!</v>
          </cell>
          <cell r="AS174">
            <v>0</v>
          </cell>
        </row>
        <row r="175">
          <cell r="H175" t="e">
            <v>#VALUE!</v>
          </cell>
          <cell r="I175" t="e">
            <v>#VALUE!</v>
          </cell>
          <cell r="J175" t="e">
            <v>#VALUE!</v>
          </cell>
          <cell r="K175" t="e">
            <v>#VALUE!</v>
          </cell>
          <cell r="L175" t="e">
            <v>#VALUE!</v>
          </cell>
          <cell r="M175" t="e">
            <v>#VALUE!</v>
          </cell>
          <cell r="P175" t="str">
            <v/>
          </cell>
          <cell r="Q175" t="e">
            <v>#N/A</v>
          </cell>
          <cell r="R175" t="e">
            <v>#VALUE!</v>
          </cell>
          <cell r="S175" t="e">
            <v>#VALUE!</v>
          </cell>
          <cell r="T175" t="e">
            <v>#VALUE!</v>
          </cell>
          <cell r="U175" t="e">
            <v>#VALUE!</v>
          </cell>
          <cell r="V175" t="e">
            <v>#VALUE!</v>
          </cell>
          <cell r="W175" t="e">
            <v>#VALUE!</v>
          </cell>
          <cell r="X175" t="e">
            <v>#VALUE!</v>
          </cell>
          <cell r="AJ175" t="str">
            <v>I</v>
          </cell>
          <cell r="AK175" t="e">
            <v>#VALUE!</v>
          </cell>
          <cell r="AL175">
            <v>44218</v>
          </cell>
          <cell r="AP175" t="e">
            <v>#VALUE!</v>
          </cell>
          <cell r="AR175" t="e">
            <v>#VALUE!</v>
          </cell>
          <cell r="AS175">
            <v>0</v>
          </cell>
        </row>
        <row r="176">
          <cell r="H176" t="e">
            <v>#VALUE!</v>
          </cell>
          <cell r="I176" t="e">
            <v>#VALUE!</v>
          </cell>
          <cell r="J176" t="e">
            <v>#VALUE!</v>
          </cell>
          <cell r="K176" t="e">
            <v>#VALUE!</v>
          </cell>
          <cell r="L176" t="e">
            <v>#VALUE!</v>
          </cell>
          <cell r="M176" t="e">
            <v>#VALUE!</v>
          </cell>
          <cell r="P176" t="str">
            <v/>
          </cell>
          <cell r="Q176" t="e">
            <v>#N/A</v>
          </cell>
          <cell r="R176" t="e">
            <v>#VALUE!</v>
          </cell>
          <cell r="S176" t="e">
            <v>#VALUE!</v>
          </cell>
          <cell r="T176" t="e">
            <v>#VALUE!</v>
          </cell>
          <cell r="U176" t="e">
            <v>#VALUE!</v>
          </cell>
          <cell r="V176" t="e">
            <v>#VALUE!</v>
          </cell>
          <cell r="W176" t="e">
            <v>#VALUE!</v>
          </cell>
          <cell r="X176" t="e">
            <v>#VALUE!</v>
          </cell>
          <cell r="AJ176" t="str">
            <v>I</v>
          </cell>
          <cell r="AK176" t="e">
            <v>#VALUE!</v>
          </cell>
          <cell r="AL176">
            <v>44218</v>
          </cell>
          <cell r="AP176" t="e">
            <v>#VALUE!</v>
          </cell>
          <cell r="AR176" t="e">
            <v>#VALUE!</v>
          </cell>
          <cell r="AS176">
            <v>0</v>
          </cell>
        </row>
        <row r="177">
          <cell r="H177" t="e">
            <v>#VALUE!</v>
          </cell>
          <cell r="I177" t="e">
            <v>#VALUE!</v>
          </cell>
          <cell r="J177" t="e">
            <v>#VALUE!</v>
          </cell>
          <cell r="K177" t="e">
            <v>#VALUE!</v>
          </cell>
          <cell r="L177" t="e">
            <v>#VALUE!</v>
          </cell>
          <cell r="M177" t="e">
            <v>#VALUE!</v>
          </cell>
          <cell r="P177" t="str">
            <v/>
          </cell>
          <cell r="Q177" t="e">
            <v>#N/A</v>
          </cell>
          <cell r="R177" t="e">
            <v>#VALUE!</v>
          </cell>
          <cell r="S177" t="e">
            <v>#VALUE!</v>
          </cell>
          <cell r="T177" t="e">
            <v>#VALUE!</v>
          </cell>
          <cell r="U177" t="e">
            <v>#VALUE!</v>
          </cell>
          <cell r="V177" t="e">
            <v>#VALUE!</v>
          </cell>
          <cell r="W177" t="e">
            <v>#VALUE!</v>
          </cell>
          <cell r="X177" t="e">
            <v>#VALUE!</v>
          </cell>
          <cell r="AJ177" t="str">
            <v>I</v>
          </cell>
          <cell r="AK177" t="e">
            <v>#VALUE!</v>
          </cell>
          <cell r="AL177">
            <v>44218</v>
          </cell>
          <cell r="AP177" t="e">
            <v>#VALUE!</v>
          </cell>
          <cell r="AR177" t="e">
            <v>#VALUE!</v>
          </cell>
          <cell r="AS177">
            <v>0</v>
          </cell>
        </row>
        <row r="178">
          <cell r="H178" t="e">
            <v>#VALUE!</v>
          </cell>
          <cell r="I178" t="e">
            <v>#VALUE!</v>
          </cell>
          <cell r="J178" t="e">
            <v>#VALUE!</v>
          </cell>
          <cell r="K178" t="e">
            <v>#VALUE!</v>
          </cell>
          <cell r="L178" t="e">
            <v>#VALUE!</v>
          </cell>
          <cell r="M178" t="e">
            <v>#VALUE!</v>
          </cell>
          <cell r="P178" t="str">
            <v/>
          </cell>
          <cell r="Q178" t="e">
            <v>#N/A</v>
          </cell>
          <cell r="R178" t="e">
            <v>#VALUE!</v>
          </cell>
          <cell r="S178" t="e">
            <v>#VALUE!</v>
          </cell>
          <cell r="T178" t="e">
            <v>#VALUE!</v>
          </cell>
          <cell r="U178" t="e">
            <v>#VALUE!</v>
          </cell>
          <cell r="V178" t="e">
            <v>#VALUE!</v>
          </cell>
          <cell r="W178" t="e">
            <v>#VALUE!</v>
          </cell>
          <cell r="X178" t="e">
            <v>#VALUE!</v>
          </cell>
          <cell r="AJ178" t="str">
            <v>I</v>
          </cell>
          <cell r="AK178" t="e">
            <v>#VALUE!</v>
          </cell>
          <cell r="AL178">
            <v>44218</v>
          </cell>
          <cell r="AP178" t="e">
            <v>#VALUE!</v>
          </cell>
          <cell r="AR178" t="e">
            <v>#VALUE!</v>
          </cell>
          <cell r="AS178">
            <v>0</v>
          </cell>
        </row>
        <row r="179">
          <cell r="H179" t="e">
            <v>#VALUE!</v>
          </cell>
          <cell r="I179" t="e">
            <v>#VALUE!</v>
          </cell>
          <cell r="J179" t="e">
            <v>#VALUE!</v>
          </cell>
          <cell r="K179" t="e">
            <v>#VALUE!</v>
          </cell>
          <cell r="L179" t="e">
            <v>#VALUE!</v>
          </cell>
          <cell r="M179" t="e">
            <v>#VALUE!</v>
          </cell>
          <cell r="P179" t="str">
            <v/>
          </cell>
          <cell r="Q179" t="e">
            <v>#N/A</v>
          </cell>
          <cell r="R179" t="e">
            <v>#VALUE!</v>
          </cell>
          <cell r="S179" t="e">
            <v>#VALUE!</v>
          </cell>
          <cell r="T179" t="e">
            <v>#VALUE!</v>
          </cell>
          <cell r="U179" t="e">
            <v>#VALUE!</v>
          </cell>
          <cell r="V179" t="e">
            <v>#VALUE!</v>
          </cell>
          <cell r="W179" t="e">
            <v>#VALUE!</v>
          </cell>
          <cell r="X179" t="e">
            <v>#VALUE!</v>
          </cell>
          <cell r="AJ179" t="str">
            <v>I</v>
          </cell>
          <cell r="AK179" t="e">
            <v>#VALUE!</v>
          </cell>
          <cell r="AL179">
            <v>44218</v>
          </cell>
          <cell r="AP179" t="e">
            <v>#VALUE!</v>
          </cell>
          <cell r="AR179" t="e">
            <v>#VALUE!</v>
          </cell>
          <cell r="AS179">
            <v>0</v>
          </cell>
        </row>
        <row r="180">
          <cell r="H180" t="e">
            <v>#VALUE!</v>
          </cell>
          <cell r="I180" t="e">
            <v>#VALUE!</v>
          </cell>
          <cell r="J180" t="e">
            <v>#VALUE!</v>
          </cell>
          <cell r="K180" t="e">
            <v>#VALUE!</v>
          </cell>
          <cell r="L180" t="e">
            <v>#VALUE!</v>
          </cell>
          <cell r="M180" t="e">
            <v>#VALUE!</v>
          </cell>
          <cell r="P180" t="str">
            <v/>
          </cell>
          <cell r="Q180" t="e">
            <v>#N/A</v>
          </cell>
          <cell r="R180" t="e">
            <v>#VALUE!</v>
          </cell>
          <cell r="S180" t="e">
            <v>#VALUE!</v>
          </cell>
          <cell r="T180" t="e">
            <v>#VALUE!</v>
          </cell>
          <cell r="U180" t="e">
            <v>#VALUE!</v>
          </cell>
          <cell r="V180" t="e">
            <v>#VALUE!</v>
          </cell>
          <cell r="W180" t="e">
            <v>#VALUE!</v>
          </cell>
          <cell r="X180" t="e">
            <v>#VALUE!</v>
          </cell>
          <cell r="AJ180" t="str">
            <v>I</v>
          </cell>
          <cell r="AK180" t="e">
            <v>#VALUE!</v>
          </cell>
          <cell r="AL180">
            <v>44218</v>
          </cell>
          <cell r="AP180" t="e">
            <v>#VALUE!</v>
          </cell>
          <cell r="AR180" t="e">
            <v>#VALUE!</v>
          </cell>
          <cell r="AS180">
            <v>0</v>
          </cell>
        </row>
        <row r="181">
          <cell r="H181" t="e">
            <v>#VALUE!</v>
          </cell>
          <cell r="I181" t="e">
            <v>#VALUE!</v>
          </cell>
          <cell r="J181" t="e">
            <v>#VALUE!</v>
          </cell>
          <cell r="K181" t="e">
            <v>#VALUE!</v>
          </cell>
          <cell r="L181" t="e">
            <v>#VALUE!</v>
          </cell>
          <cell r="M181" t="e">
            <v>#VALUE!</v>
          </cell>
          <cell r="P181" t="str">
            <v/>
          </cell>
          <cell r="Q181" t="e">
            <v>#N/A</v>
          </cell>
          <cell r="R181" t="e">
            <v>#VALUE!</v>
          </cell>
          <cell r="S181" t="e">
            <v>#VALUE!</v>
          </cell>
          <cell r="T181" t="e">
            <v>#VALUE!</v>
          </cell>
          <cell r="U181" t="e">
            <v>#VALUE!</v>
          </cell>
          <cell r="V181" t="e">
            <v>#VALUE!</v>
          </cell>
          <cell r="W181" t="e">
            <v>#VALUE!</v>
          </cell>
          <cell r="X181" t="e">
            <v>#VALUE!</v>
          </cell>
          <cell r="AJ181" t="str">
            <v>I</v>
          </cell>
          <cell r="AK181" t="e">
            <v>#VALUE!</v>
          </cell>
          <cell r="AL181">
            <v>44218</v>
          </cell>
          <cell r="AP181" t="e">
            <v>#VALUE!</v>
          </cell>
          <cell r="AR181" t="e">
            <v>#VALUE!</v>
          </cell>
          <cell r="AS181">
            <v>0</v>
          </cell>
        </row>
        <row r="182">
          <cell r="H182" t="e">
            <v>#VALUE!</v>
          </cell>
          <cell r="I182" t="e">
            <v>#VALUE!</v>
          </cell>
          <cell r="J182" t="e">
            <v>#VALUE!</v>
          </cell>
          <cell r="K182" t="e">
            <v>#VALUE!</v>
          </cell>
          <cell r="L182" t="e">
            <v>#VALUE!</v>
          </cell>
          <cell r="M182" t="e">
            <v>#VALUE!</v>
          </cell>
          <cell r="P182" t="str">
            <v/>
          </cell>
          <cell r="Q182" t="e">
            <v>#N/A</v>
          </cell>
          <cell r="R182" t="e">
            <v>#VALUE!</v>
          </cell>
          <cell r="S182" t="e">
            <v>#VALUE!</v>
          </cell>
          <cell r="T182" t="e">
            <v>#VALUE!</v>
          </cell>
          <cell r="U182" t="e">
            <v>#VALUE!</v>
          </cell>
          <cell r="V182" t="e">
            <v>#VALUE!</v>
          </cell>
          <cell r="W182" t="e">
            <v>#VALUE!</v>
          </cell>
          <cell r="X182" t="e">
            <v>#VALUE!</v>
          </cell>
          <cell r="AJ182" t="str">
            <v>I</v>
          </cell>
          <cell r="AK182" t="e">
            <v>#VALUE!</v>
          </cell>
          <cell r="AL182">
            <v>44218</v>
          </cell>
          <cell r="AP182" t="e">
            <v>#VALUE!</v>
          </cell>
          <cell r="AR182" t="e">
            <v>#VALUE!</v>
          </cell>
          <cell r="AS182">
            <v>0</v>
          </cell>
        </row>
        <row r="183">
          <cell r="H183" t="e">
            <v>#VALUE!</v>
          </cell>
          <cell r="I183" t="e">
            <v>#VALUE!</v>
          </cell>
          <cell r="J183" t="e">
            <v>#VALUE!</v>
          </cell>
          <cell r="K183" t="e">
            <v>#VALUE!</v>
          </cell>
          <cell r="L183" t="e">
            <v>#VALUE!</v>
          </cell>
          <cell r="M183" t="e">
            <v>#VALUE!</v>
          </cell>
          <cell r="P183" t="str">
            <v/>
          </cell>
          <cell r="Q183" t="e">
            <v>#N/A</v>
          </cell>
          <cell r="R183" t="e">
            <v>#VALUE!</v>
          </cell>
          <cell r="S183" t="e">
            <v>#VALUE!</v>
          </cell>
          <cell r="T183" t="e">
            <v>#VALUE!</v>
          </cell>
          <cell r="U183" t="e">
            <v>#VALUE!</v>
          </cell>
          <cell r="V183" t="e">
            <v>#VALUE!</v>
          </cell>
          <cell r="W183" t="e">
            <v>#VALUE!</v>
          </cell>
          <cell r="X183" t="e">
            <v>#VALUE!</v>
          </cell>
          <cell r="AJ183" t="str">
            <v>I</v>
          </cell>
          <cell r="AK183" t="e">
            <v>#VALUE!</v>
          </cell>
          <cell r="AL183">
            <v>44218</v>
          </cell>
          <cell r="AP183" t="e">
            <v>#VALUE!</v>
          </cell>
          <cell r="AR183" t="e">
            <v>#VALUE!</v>
          </cell>
          <cell r="AS183">
            <v>0</v>
          </cell>
        </row>
        <row r="184">
          <cell r="H184" t="e">
            <v>#VALUE!</v>
          </cell>
          <cell r="I184" t="e">
            <v>#VALUE!</v>
          </cell>
          <cell r="J184" t="e">
            <v>#VALUE!</v>
          </cell>
          <cell r="K184" t="e">
            <v>#VALUE!</v>
          </cell>
          <cell r="L184" t="e">
            <v>#VALUE!</v>
          </cell>
          <cell r="M184" t="e">
            <v>#VALUE!</v>
          </cell>
          <cell r="P184" t="str">
            <v/>
          </cell>
          <cell r="Q184" t="e">
            <v>#N/A</v>
          </cell>
          <cell r="R184" t="e">
            <v>#VALUE!</v>
          </cell>
          <cell r="S184" t="e">
            <v>#VALUE!</v>
          </cell>
          <cell r="T184" t="e">
            <v>#VALUE!</v>
          </cell>
          <cell r="U184" t="e">
            <v>#VALUE!</v>
          </cell>
          <cell r="V184" t="e">
            <v>#VALUE!</v>
          </cell>
          <cell r="W184" t="e">
            <v>#VALUE!</v>
          </cell>
          <cell r="X184" t="e">
            <v>#VALUE!</v>
          </cell>
          <cell r="AJ184" t="str">
            <v>I</v>
          </cell>
          <cell r="AK184" t="e">
            <v>#VALUE!</v>
          </cell>
          <cell r="AL184">
            <v>44218</v>
          </cell>
          <cell r="AP184" t="e">
            <v>#VALUE!</v>
          </cell>
          <cell r="AR184" t="e">
            <v>#VALUE!</v>
          </cell>
          <cell r="AS184">
            <v>0</v>
          </cell>
        </row>
        <row r="185">
          <cell r="H185" t="e">
            <v>#VALUE!</v>
          </cell>
          <cell r="I185" t="e">
            <v>#VALUE!</v>
          </cell>
          <cell r="J185" t="e">
            <v>#VALUE!</v>
          </cell>
          <cell r="K185" t="e">
            <v>#VALUE!</v>
          </cell>
          <cell r="L185" t="e">
            <v>#VALUE!</v>
          </cell>
          <cell r="M185" t="e">
            <v>#VALUE!</v>
          </cell>
          <cell r="P185" t="str">
            <v/>
          </cell>
          <cell r="Q185" t="e">
            <v>#N/A</v>
          </cell>
          <cell r="R185" t="e">
            <v>#VALUE!</v>
          </cell>
          <cell r="S185" t="e">
            <v>#VALUE!</v>
          </cell>
          <cell r="T185" t="e">
            <v>#VALUE!</v>
          </cell>
          <cell r="U185" t="e">
            <v>#VALUE!</v>
          </cell>
          <cell r="V185" t="e">
            <v>#VALUE!</v>
          </cell>
          <cell r="W185" t="e">
            <v>#VALUE!</v>
          </cell>
          <cell r="X185" t="e">
            <v>#VALUE!</v>
          </cell>
          <cell r="AJ185" t="str">
            <v>I</v>
          </cell>
          <cell r="AK185" t="e">
            <v>#VALUE!</v>
          </cell>
          <cell r="AL185">
            <v>44218</v>
          </cell>
          <cell r="AP185" t="e">
            <v>#VALUE!</v>
          </cell>
          <cell r="AR185" t="e">
            <v>#VALUE!</v>
          </cell>
          <cell r="AS185">
            <v>0</v>
          </cell>
        </row>
        <row r="186">
          <cell r="H186" t="e">
            <v>#VALUE!</v>
          </cell>
          <cell r="I186" t="e">
            <v>#VALUE!</v>
          </cell>
          <cell r="J186" t="e">
            <v>#VALUE!</v>
          </cell>
          <cell r="K186" t="e">
            <v>#VALUE!</v>
          </cell>
          <cell r="L186" t="e">
            <v>#VALUE!</v>
          </cell>
          <cell r="M186" t="e">
            <v>#VALUE!</v>
          </cell>
          <cell r="P186" t="str">
            <v/>
          </cell>
          <cell r="Q186" t="e">
            <v>#N/A</v>
          </cell>
          <cell r="R186" t="e">
            <v>#VALUE!</v>
          </cell>
          <cell r="S186" t="e">
            <v>#VALUE!</v>
          </cell>
          <cell r="T186" t="e">
            <v>#VALUE!</v>
          </cell>
          <cell r="U186" t="e">
            <v>#VALUE!</v>
          </cell>
          <cell r="V186" t="e">
            <v>#VALUE!</v>
          </cell>
          <cell r="W186" t="e">
            <v>#VALUE!</v>
          </cell>
          <cell r="X186" t="e">
            <v>#VALUE!</v>
          </cell>
          <cell r="AJ186" t="str">
            <v>I</v>
          </cell>
          <cell r="AK186" t="e">
            <v>#VALUE!</v>
          </cell>
          <cell r="AL186">
            <v>44218</v>
          </cell>
          <cell r="AP186" t="e">
            <v>#VALUE!</v>
          </cell>
          <cell r="AR186" t="e">
            <v>#VALUE!</v>
          </cell>
          <cell r="AS186">
            <v>0</v>
          </cell>
        </row>
        <row r="187">
          <cell r="H187" t="e">
            <v>#VALUE!</v>
          </cell>
          <cell r="I187" t="e">
            <v>#VALUE!</v>
          </cell>
          <cell r="J187" t="e">
            <v>#VALUE!</v>
          </cell>
          <cell r="K187" t="e">
            <v>#VALUE!</v>
          </cell>
          <cell r="L187" t="e">
            <v>#VALUE!</v>
          </cell>
          <cell r="M187" t="e">
            <v>#VALUE!</v>
          </cell>
          <cell r="P187" t="str">
            <v/>
          </cell>
          <cell r="Q187" t="e">
            <v>#N/A</v>
          </cell>
          <cell r="R187" t="e">
            <v>#VALUE!</v>
          </cell>
          <cell r="S187" t="e">
            <v>#VALUE!</v>
          </cell>
          <cell r="T187" t="e">
            <v>#VALUE!</v>
          </cell>
          <cell r="U187" t="e">
            <v>#VALUE!</v>
          </cell>
          <cell r="V187" t="e">
            <v>#VALUE!</v>
          </cell>
          <cell r="W187" t="e">
            <v>#VALUE!</v>
          </cell>
          <cell r="X187" t="e">
            <v>#VALUE!</v>
          </cell>
          <cell r="AJ187" t="str">
            <v>I</v>
          </cell>
          <cell r="AK187" t="e">
            <v>#VALUE!</v>
          </cell>
          <cell r="AL187">
            <v>44218</v>
          </cell>
          <cell r="AP187" t="e">
            <v>#VALUE!</v>
          </cell>
          <cell r="AR187" t="e">
            <v>#VALUE!</v>
          </cell>
          <cell r="AS187">
            <v>0</v>
          </cell>
        </row>
        <row r="188">
          <cell r="H188" t="e">
            <v>#VALUE!</v>
          </cell>
          <cell r="I188" t="e">
            <v>#VALUE!</v>
          </cell>
          <cell r="J188" t="e">
            <v>#VALUE!</v>
          </cell>
          <cell r="K188" t="e">
            <v>#VALUE!</v>
          </cell>
          <cell r="L188" t="e">
            <v>#VALUE!</v>
          </cell>
          <cell r="M188" t="e">
            <v>#VALUE!</v>
          </cell>
          <cell r="P188" t="str">
            <v/>
          </cell>
          <cell r="Q188" t="e">
            <v>#N/A</v>
          </cell>
          <cell r="R188" t="e">
            <v>#VALUE!</v>
          </cell>
          <cell r="S188" t="e">
            <v>#VALUE!</v>
          </cell>
          <cell r="T188" t="e">
            <v>#VALUE!</v>
          </cell>
          <cell r="U188" t="e">
            <v>#VALUE!</v>
          </cell>
          <cell r="V188" t="e">
            <v>#VALUE!</v>
          </cell>
          <cell r="W188" t="e">
            <v>#VALUE!</v>
          </cell>
          <cell r="X188" t="e">
            <v>#VALUE!</v>
          </cell>
          <cell r="AJ188" t="str">
            <v>I</v>
          </cell>
          <cell r="AK188" t="e">
            <v>#VALUE!</v>
          </cell>
          <cell r="AL188">
            <v>44218</v>
          </cell>
          <cell r="AP188" t="e">
            <v>#VALUE!</v>
          </cell>
          <cell r="AR188" t="e">
            <v>#VALUE!</v>
          </cell>
          <cell r="AS188">
            <v>0</v>
          </cell>
        </row>
        <row r="189">
          <cell r="H189" t="e">
            <v>#VALUE!</v>
          </cell>
          <cell r="I189" t="e">
            <v>#VALUE!</v>
          </cell>
          <cell r="J189" t="e">
            <v>#VALUE!</v>
          </cell>
          <cell r="K189" t="e">
            <v>#VALUE!</v>
          </cell>
          <cell r="L189" t="e">
            <v>#VALUE!</v>
          </cell>
          <cell r="M189" t="e">
            <v>#VALUE!</v>
          </cell>
          <cell r="P189" t="str">
            <v/>
          </cell>
          <cell r="Q189" t="e">
            <v>#N/A</v>
          </cell>
          <cell r="R189" t="e">
            <v>#VALUE!</v>
          </cell>
          <cell r="S189" t="e">
            <v>#VALUE!</v>
          </cell>
          <cell r="T189" t="e">
            <v>#VALUE!</v>
          </cell>
          <cell r="U189" t="e">
            <v>#VALUE!</v>
          </cell>
          <cell r="V189" t="e">
            <v>#VALUE!</v>
          </cell>
          <cell r="W189" t="e">
            <v>#VALUE!</v>
          </cell>
          <cell r="X189" t="e">
            <v>#VALUE!</v>
          </cell>
          <cell r="AJ189" t="str">
            <v>I</v>
          </cell>
          <cell r="AK189" t="e">
            <v>#VALUE!</v>
          </cell>
          <cell r="AL189">
            <v>44218</v>
          </cell>
          <cell r="AP189" t="e">
            <v>#VALUE!</v>
          </cell>
          <cell r="AR189" t="e">
            <v>#VALUE!</v>
          </cell>
          <cell r="AS189">
            <v>0</v>
          </cell>
        </row>
        <row r="190">
          <cell r="H190" t="e">
            <v>#VALUE!</v>
          </cell>
          <cell r="I190" t="e">
            <v>#VALUE!</v>
          </cell>
          <cell r="J190" t="e">
            <v>#VALUE!</v>
          </cell>
          <cell r="K190" t="e">
            <v>#VALUE!</v>
          </cell>
          <cell r="L190" t="e">
            <v>#VALUE!</v>
          </cell>
          <cell r="M190" t="e">
            <v>#VALUE!</v>
          </cell>
          <cell r="P190" t="str">
            <v/>
          </cell>
          <cell r="Q190" t="e">
            <v>#N/A</v>
          </cell>
          <cell r="R190" t="e">
            <v>#VALUE!</v>
          </cell>
          <cell r="S190" t="e">
            <v>#VALUE!</v>
          </cell>
          <cell r="T190" t="e">
            <v>#VALUE!</v>
          </cell>
          <cell r="U190" t="e">
            <v>#VALUE!</v>
          </cell>
          <cell r="V190" t="e">
            <v>#VALUE!</v>
          </cell>
          <cell r="W190" t="e">
            <v>#VALUE!</v>
          </cell>
          <cell r="X190" t="e">
            <v>#VALUE!</v>
          </cell>
          <cell r="AJ190" t="str">
            <v>I</v>
          </cell>
          <cell r="AK190" t="e">
            <v>#VALUE!</v>
          </cell>
          <cell r="AL190">
            <v>44218</v>
          </cell>
          <cell r="AP190" t="e">
            <v>#VALUE!</v>
          </cell>
          <cell r="AR190" t="e">
            <v>#VALUE!</v>
          </cell>
          <cell r="AS190">
            <v>0</v>
          </cell>
        </row>
        <row r="191">
          <cell r="H191" t="e">
            <v>#VALUE!</v>
          </cell>
          <cell r="I191" t="e">
            <v>#VALUE!</v>
          </cell>
          <cell r="J191" t="e">
            <v>#VALUE!</v>
          </cell>
          <cell r="K191" t="e">
            <v>#VALUE!</v>
          </cell>
          <cell r="L191" t="e">
            <v>#VALUE!</v>
          </cell>
          <cell r="M191" t="e">
            <v>#VALUE!</v>
          </cell>
          <cell r="P191" t="str">
            <v/>
          </cell>
          <cell r="Q191" t="e">
            <v>#N/A</v>
          </cell>
          <cell r="R191" t="e">
            <v>#VALUE!</v>
          </cell>
          <cell r="S191" t="e">
            <v>#VALUE!</v>
          </cell>
          <cell r="T191" t="e">
            <v>#VALUE!</v>
          </cell>
          <cell r="U191" t="e">
            <v>#VALUE!</v>
          </cell>
          <cell r="V191" t="e">
            <v>#VALUE!</v>
          </cell>
          <cell r="W191" t="e">
            <v>#VALUE!</v>
          </cell>
          <cell r="X191" t="e">
            <v>#VALUE!</v>
          </cell>
          <cell r="AJ191" t="str">
            <v>I</v>
          </cell>
          <cell r="AK191" t="e">
            <v>#VALUE!</v>
          </cell>
          <cell r="AL191">
            <v>44218</v>
          </cell>
          <cell r="AP191" t="e">
            <v>#VALUE!</v>
          </cell>
          <cell r="AR191" t="e">
            <v>#VALUE!</v>
          </cell>
          <cell r="AS191">
            <v>0</v>
          </cell>
        </row>
        <row r="192">
          <cell r="H192" t="e">
            <v>#VALUE!</v>
          </cell>
          <cell r="I192" t="e">
            <v>#VALUE!</v>
          </cell>
          <cell r="J192" t="e">
            <v>#VALUE!</v>
          </cell>
          <cell r="K192" t="e">
            <v>#VALUE!</v>
          </cell>
          <cell r="L192" t="e">
            <v>#VALUE!</v>
          </cell>
          <cell r="M192" t="e">
            <v>#VALUE!</v>
          </cell>
          <cell r="P192" t="str">
            <v/>
          </cell>
          <cell r="Q192" t="e">
            <v>#N/A</v>
          </cell>
          <cell r="R192" t="e">
            <v>#VALUE!</v>
          </cell>
          <cell r="S192" t="e">
            <v>#VALUE!</v>
          </cell>
          <cell r="T192" t="e">
            <v>#VALUE!</v>
          </cell>
          <cell r="U192" t="e">
            <v>#VALUE!</v>
          </cell>
          <cell r="V192" t="e">
            <v>#VALUE!</v>
          </cell>
          <cell r="W192" t="e">
            <v>#VALUE!</v>
          </cell>
          <cell r="X192" t="e">
            <v>#VALUE!</v>
          </cell>
          <cell r="AJ192" t="str">
            <v>I</v>
          </cell>
          <cell r="AK192" t="e">
            <v>#VALUE!</v>
          </cell>
          <cell r="AL192">
            <v>44218</v>
          </cell>
          <cell r="AP192" t="e">
            <v>#VALUE!</v>
          </cell>
          <cell r="AR192" t="e">
            <v>#VALUE!</v>
          </cell>
          <cell r="AS192">
            <v>0</v>
          </cell>
        </row>
        <row r="193">
          <cell r="H193" t="e">
            <v>#VALUE!</v>
          </cell>
          <cell r="I193" t="e">
            <v>#VALUE!</v>
          </cell>
          <cell r="J193" t="e">
            <v>#VALUE!</v>
          </cell>
          <cell r="K193" t="e">
            <v>#VALUE!</v>
          </cell>
          <cell r="L193" t="e">
            <v>#VALUE!</v>
          </cell>
          <cell r="M193" t="e">
            <v>#VALUE!</v>
          </cell>
          <cell r="P193" t="str">
            <v/>
          </cell>
          <cell r="Q193" t="e">
            <v>#N/A</v>
          </cell>
          <cell r="R193" t="e">
            <v>#VALUE!</v>
          </cell>
          <cell r="S193" t="e">
            <v>#VALUE!</v>
          </cell>
          <cell r="T193" t="e">
            <v>#VALUE!</v>
          </cell>
          <cell r="U193" t="e">
            <v>#VALUE!</v>
          </cell>
          <cell r="V193" t="e">
            <v>#VALUE!</v>
          </cell>
          <cell r="W193" t="e">
            <v>#VALUE!</v>
          </cell>
          <cell r="X193" t="e">
            <v>#VALUE!</v>
          </cell>
          <cell r="AJ193" t="str">
            <v>I</v>
          </cell>
          <cell r="AK193" t="e">
            <v>#VALUE!</v>
          </cell>
          <cell r="AL193">
            <v>44218</v>
          </cell>
          <cell r="AP193" t="e">
            <v>#VALUE!</v>
          </cell>
          <cell r="AR193" t="e">
            <v>#VALUE!</v>
          </cell>
          <cell r="AS193">
            <v>0</v>
          </cell>
        </row>
        <row r="194">
          <cell r="H194" t="e">
            <v>#VALUE!</v>
          </cell>
          <cell r="I194" t="e">
            <v>#VALUE!</v>
          </cell>
          <cell r="J194" t="e">
            <v>#VALUE!</v>
          </cell>
          <cell r="K194" t="e">
            <v>#VALUE!</v>
          </cell>
          <cell r="L194" t="e">
            <v>#VALUE!</v>
          </cell>
          <cell r="M194" t="e">
            <v>#VALUE!</v>
          </cell>
          <cell r="P194" t="str">
            <v/>
          </cell>
          <cell r="Q194" t="e">
            <v>#N/A</v>
          </cell>
          <cell r="R194" t="e">
            <v>#VALUE!</v>
          </cell>
          <cell r="S194" t="e">
            <v>#VALUE!</v>
          </cell>
          <cell r="T194" t="e">
            <v>#VALUE!</v>
          </cell>
          <cell r="U194" t="e">
            <v>#VALUE!</v>
          </cell>
          <cell r="V194" t="e">
            <v>#VALUE!</v>
          </cell>
          <cell r="W194" t="e">
            <v>#VALUE!</v>
          </cell>
          <cell r="X194" t="e">
            <v>#VALUE!</v>
          </cell>
          <cell r="AJ194" t="str">
            <v>I</v>
          </cell>
          <cell r="AK194" t="e">
            <v>#VALUE!</v>
          </cell>
          <cell r="AL194">
            <v>44218</v>
          </cell>
          <cell r="AP194" t="e">
            <v>#VALUE!</v>
          </cell>
          <cell r="AR194" t="e">
            <v>#VALUE!</v>
          </cell>
          <cell r="AS194">
            <v>0</v>
          </cell>
        </row>
        <row r="195">
          <cell r="H195" t="e">
            <v>#VALUE!</v>
          </cell>
          <cell r="I195" t="e">
            <v>#VALUE!</v>
          </cell>
          <cell r="J195" t="e">
            <v>#VALUE!</v>
          </cell>
          <cell r="K195" t="e">
            <v>#VALUE!</v>
          </cell>
          <cell r="L195" t="e">
            <v>#VALUE!</v>
          </cell>
          <cell r="M195" t="e">
            <v>#VALUE!</v>
          </cell>
          <cell r="P195" t="str">
            <v/>
          </cell>
          <cell r="Q195" t="e">
            <v>#N/A</v>
          </cell>
          <cell r="R195" t="e">
            <v>#VALUE!</v>
          </cell>
          <cell r="S195" t="e">
            <v>#VALUE!</v>
          </cell>
          <cell r="T195" t="e">
            <v>#VALUE!</v>
          </cell>
          <cell r="U195" t="e">
            <v>#VALUE!</v>
          </cell>
          <cell r="V195" t="e">
            <v>#VALUE!</v>
          </cell>
          <cell r="W195" t="e">
            <v>#VALUE!</v>
          </cell>
          <cell r="X195" t="e">
            <v>#VALUE!</v>
          </cell>
          <cell r="AJ195" t="str">
            <v>I</v>
          </cell>
          <cell r="AK195" t="e">
            <v>#VALUE!</v>
          </cell>
          <cell r="AL195">
            <v>44218</v>
          </cell>
          <cell r="AP195" t="e">
            <v>#VALUE!</v>
          </cell>
          <cell r="AR195" t="e">
            <v>#VALUE!</v>
          </cell>
          <cell r="AS195">
            <v>0</v>
          </cell>
        </row>
        <row r="196">
          <cell r="H196" t="e">
            <v>#VALUE!</v>
          </cell>
          <cell r="I196" t="e">
            <v>#VALUE!</v>
          </cell>
          <cell r="J196" t="e">
            <v>#VALUE!</v>
          </cell>
          <cell r="K196" t="e">
            <v>#VALUE!</v>
          </cell>
          <cell r="L196" t="e">
            <v>#VALUE!</v>
          </cell>
          <cell r="M196" t="e">
            <v>#VALUE!</v>
          </cell>
          <cell r="P196" t="str">
            <v/>
          </cell>
          <cell r="Q196" t="e">
            <v>#N/A</v>
          </cell>
          <cell r="R196" t="e">
            <v>#VALUE!</v>
          </cell>
          <cell r="S196" t="e">
            <v>#VALUE!</v>
          </cell>
          <cell r="T196" t="e">
            <v>#VALUE!</v>
          </cell>
          <cell r="U196" t="e">
            <v>#VALUE!</v>
          </cell>
          <cell r="V196" t="e">
            <v>#VALUE!</v>
          </cell>
          <cell r="W196" t="e">
            <v>#VALUE!</v>
          </cell>
          <cell r="X196" t="e">
            <v>#VALUE!</v>
          </cell>
          <cell r="AJ196" t="str">
            <v>I</v>
          </cell>
          <cell r="AK196" t="e">
            <v>#VALUE!</v>
          </cell>
          <cell r="AL196">
            <v>44218</v>
          </cell>
          <cell r="AP196" t="e">
            <v>#VALUE!</v>
          </cell>
          <cell r="AR196" t="e">
            <v>#VALUE!</v>
          </cell>
          <cell r="AS196">
            <v>0</v>
          </cell>
        </row>
        <row r="197">
          <cell r="H197" t="e">
            <v>#VALUE!</v>
          </cell>
          <cell r="I197" t="e">
            <v>#VALUE!</v>
          </cell>
          <cell r="J197" t="e">
            <v>#VALUE!</v>
          </cell>
          <cell r="K197" t="e">
            <v>#VALUE!</v>
          </cell>
          <cell r="L197" t="e">
            <v>#VALUE!</v>
          </cell>
          <cell r="M197" t="e">
            <v>#VALUE!</v>
          </cell>
          <cell r="P197" t="str">
            <v/>
          </cell>
          <cell r="Q197" t="e">
            <v>#N/A</v>
          </cell>
          <cell r="R197" t="e">
            <v>#VALUE!</v>
          </cell>
          <cell r="S197" t="e">
            <v>#VALUE!</v>
          </cell>
          <cell r="T197" t="e">
            <v>#VALUE!</v>
          </cell>
          <cell r="U197" t="e">
            <v>#VALUE!</v>
          </cell>
          <cell r="V197" t="e">
            <v>#VALUE!</v>
          </cell>
          <cell r="W197" t="e">
            <v>#VALUE!</v>
          </cell>
          <cell r="X197" t="e">
            <v>#VALUE!</v>
          </cell>
          <cell r="AJ197" t="str">
            <v>I</v>
          </cell>
          <cell r="AK197" t="e">
            <v>#VALUE!</v>
          </cell>
          <cell r="AL197">
            <v>44218</v>
          </cell>
          <cell r="AP197" t="e">
            <v>#VALUE!</v>
          </cell>
          <cell r="AR197" t="e">
            <v>#VALUE!</v>
          </cell>
          <cell r="AS197">
            <v>0</v>
          </cell>
        </row>
        <row r="198">
          <cell r="H198" t="e">
            <v>#VALUE!</v>
          </cell>
          <cell r="I198" t="e">
            <v>#VALUE!</v>
          </cell>
          <cell r="J198" t="e">
            <v>#VALUE!</v>
          </cell>
          <cell r="K198" t="e">
            <v>#VALUE!</v>
          </cell>
          <cell r="L198" t="e">
            <v>#VALUE!</v>
          </cell>
          <cell r="M198" t="e">
            <v>#VALUE!</v>
          </cell>
          <cell r="P198" t="str">
            <v/>
          </cell>
          <cell r="Q198" t="e">
            <v>#N/A</v>
          </cell>
          <cell r="R198" t="e">
            <v>#VALUE!</v>
          </cell>
          <cell r="S198" t="e">
            <v>#VALUE!</v>
          </cell>
          <cell r="T198" t="e">
            <v>#VALUE!</v>
          </cell>
          <cell r="U198" t="e">
            <v>#VALUE!</v>
          </cell>
          <cell r="V198" t="e">
            <v>#VALUE!</v>
          </cell>
          <cell r="W198" t="e">
            <v>#VALUE!</v>
          </cell>
          <cell r="X198" t="e">
            <v>#VALUE!</v>
          </cell>
          <cell r="AJ198" t="str">
            <v>I</v>
          </cell>
          <cell r="AK198" t="e">
            <v>#VALUE!</v>
          </cell>
          <cell r="AL198">
            <v>44218</v>
          </cell>
          <cell r="AP198" t="e">
            <v>#VALUE!</v>
          </cell>
          <cell r="AR198" t="e">
            <v>#VALUE!</v>
          </cell>
          <cell r="AS198">
            <v>0</v>
          </cell>
        </row>
        <row r="199">
          <cell r="H199" t="e">
            <v>#VALUE!</v>
          </cell>
          <cell r="I199" t="e">
            <v>#VALUE!</v>
          </cell>
          <cell r="J199" t="e">
            <v>#VALUE!</v>
          </cell>
          <cell r="K199" t="e">
            <v>#VALUE!</v>
          </cell>
          <cell r="L199" t="e">
            <v>#VALUE!</v>
          </cell>
          <cell r="M199" t="e">
            <v>#VALUE!</v>
          </cell>
          <cell r="P199" t="str">
            <v/>
          </cell>
          <cell r="Q199" t="e">
            <v>#N/A</v>
          </cell>
          <cell r="R199" t="e">
            <v>#VALUE!</v>
          </cell>
          <cell r="S199" t="e">
            <v>#VALUE!</v>
          </cell>
          <cell r="T199" t="e">
            <v>#VALUE!</v>
          </cell>
          <cell r="U199" t="e">
            <v>#VALUE!</v>
          </cell>
          <cell r="V199" t="e">
            <v>#VALUE!</v>
          </cell>
          <cell r="W199" t="e">
            <v>#VALUE!</v>
          </cell>
          <cell r="X199" t="e">
            <v>#VALUE!</v>
          </cell>
          <cell r="AJ199" t="str">
            <v>I</v>
          </cell>
          <cell r="AK199" t="e">
            <v>#VALUE!</v>
          </cell>
          <cell r="AL199">
            <v>44218</v>
          </cell>
          <cell r="AP199" t="e">
            <v>#VALUE!</v>
          </cell>
          <cell r="AR199" t="e">
            <v>#VALUE!</v>
          </cell>
          <cell r="AS199">
            <v>0</v>
          </cell>
        </row>
        <row r="200">
          <cell r="H200" t="e">
            <v>#VALUE!</v>
          </cell>
          <cell r="I200" t="e">
            <v>#VALUE!</v>
          </cell>
          <cell r="J200" t="e">
            <v>#VALUE!</v>
          </cell>
          <cell r="K200" t="e">
            <v>#VALUE!</v>
          </cell>
          <cell r="L200" t="e">
            <v>#VALUE!</v>
          </cell>
          <cell r="M200" t="e">
            <v>#VALUE!</v>
          </cell>
          <cell r="P200" t="str">
            <v/>
          </cell>
          <cell r="Q200" t="e">
            <v>#N/A</v>
          </cell>
          <cell r="R200" t="e">
            <v>#VALUE!</v>
          </cell>
          <cell r="S200" t="e">
            <v>#VALUE!</v>
          </cell>
          <cell r="T200" t="e">
            <v>#VALUE!</v>
          </cell>
          <cell r="U200" t="e">
            <v>#VALUE!</v>
          </cell>
          <cell r="V200" t="e">
            <v>#VALUE!</v>
          </cell>
          <cell r="W200" t="e">
            <v>#VALUE!</v>
          </cell>
          <cell r="X200" t="e">
            <v>#VALUE!</v>
          </cell>
          <cell r="AJ200" t="str">
            <v>I</v>
          </cell>
          <cell r="AK200" t="e">
            <v>#VALUE!</v>
          </cell>
          <cell r="AL200">
            <v>44218</v>
          </cell>
          <cell r="AP200" t="e">
            <v>#VALUE!</v>
          </cell>
          <cell r="AR200" t="e">
            <v>#VALUE!</v>
          </cell>
          <cell r="AS200">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ổng"/>
      <sheetName val="N-B"/>
      <sheetName val="N-M"/>
      <sheetName val="GIÁ T10"/>
      <sheetName val="GD T10"/>
      <sheetName val="LS"/>
      <sheetName val="PRICE"/>
      <sheetName val="P-B"/>
      <sheetName val="P-M"/>
      <sheetName val="P-BT"/>
      <sheetName val="P-T"/>
      <sheetName val="BDC"/>
      <sheetName val="NSV"/>
      <sheetName val="CC1"/>
      <sheetName val="SL"/>
      <sheetName val="EAS5"/>
      <sheetName val="EAS4"/>
      <sheetName val="HH"/>
      <sheetName val="LP NSV"/>
      <sheetName val="mua lai"/>
      <sheetName val="HM E5"/>
      <sheetName val="HM E4"/>
      <sheetName val="SHB"/>
      <sheetName val="BC BKS"/>
      <sheetName val="TR001"/>
      <sheetName val="TT VỐN"/>
      <sheetName val="BV NSV"/>
      <sheetName val="BV BDC"/>
      <sheetName val="BV CC1"/>
      <sheetName val="BV SL"/>
      <sheetName val="BV E5"/>
      <sheetName val="BV E4"/>
      <sheetName val="BV TONG"/>
      <sheetName val="P_SP"/>
      <sheetName val="EAS7"/>
    </sheetNames>
    <sheetDataSet>
      <sheetData sheetId="0">
        <row r="2">
          <cell r="H2" t="str">
            <v>EA</v>
          </cell>
          <cell r="I2" t="str">
            <v>E4</v>
          </cell>
          <cell r="J2" t="str">
            <v>A</v>
          </cell>
          <cell r="K2" t="str">
            <v>B</v>
          </cell>
          <cell r="L2" t="str">
            <v>C</v>
          </cell>
          <cell r="M2" t="str">
            <v>D</v>
          </cell>
          <cell r="N2" t="str">
            <v>RM CTV</v>
          </cell>
          <cell r="O2" t="str">
            <v>Cộng tác viên
RM thu nhập</v>
          </cell>
          <cell r="P2" t="str">
            <v>Mã ĐVKD</v>
          </cell>
          <cell r="Q2" t="str">
            <v>PGD</v>
          </cell>
          <cell r="R2" t="str">
            <v>Mã sản phẩm</v>
          </cell>
          <cell r="S2" t="str">
            <v>RM quản lý</v>
          </cell>
          <cell r="T2" t="str">
            <v>Quản lý</v>
          </cell>
          <cell r="U2" t="str">
            <v>Chức vụ RM QL</v>
          </cell>
          <cell r="V2" t="str">
            <v>RM LLB</v>
          </cell>
          <cell r="W2" t="str">
            <v>LLB
RM chỉ tiêu</v>
          </cell>
          <cell r="X2" t="str">
            <v>Chức vụ RM LLB</v>
          </cell>
          <cell r="Y2" t="str">
            <v>Số Hợp đồng</v>
          </cell>
          <cell r="Z2" t="str">
            <v>Tên</v>
          </cell>
          <cell r="AA2" t="str">
            <v>CMT</v>
          </cell>
          <cell r="AB2" t="str">
            <v>Ngày cấp</v>
          </cell>
          <cell r="AC2" t="str">
            <v>Nơi cấp</v>
          </cell>
          <cell r="AD2" t="str">
            <v>CIF KH</v>
          </cell>
          <cell r="AE2" t="str">
            <v>Địa chỉ</v>
          </cell>
          <cell r="AF2" t="str">
            <v>Điện thoại</v>
          </cell>
          <cell r="AG2" t="str">
            <v>email</v>
          </cell>
          <cell r="AH2" t="str">
            <v>TKNH số</v>
          </cell>
          <cell r="AI2" t="str">
            <v>Nơi mở</v>
          </cell>
          <cell r="AJ2" t="str">
            <v>Loại khách hàng</v>
          </cell>
          <cell r="AK2" t="str">
            <v>Mã trái phiếu</v>
          </cell>
          <cell r="AL2" t="str">
            <v>Ngày thực hiện</v>
          </cell>
          <cell r="AM2" t="str">
            <v>Số lượng TP BÁN hiện tại</v>
          </cell>
          <cell r="AN2" t="str">
            <v>Số lượng TP BÁN ban đầu</v>
          </cell>
          <cell r="AO2" t="str">
            <v>Số lượng TP MUA</v>
          </cell>
          <cell r="AP2" t="str">
            <v>Giá BÁN</v>
          </cell>
          <cell r="AQ2" t="str">
            <v>Giá MUA LẠI</v>
          </cell>
          <cell r="AR2" t="str">
            <v>Giá trị HD BÁN</v>
          </cell>
          <cell r="AS2" t="str">
            <v>Giá trị HD MUA</v>
          </cell>
          <cell r="AT2" t="str">
            <v>Ngày KH mua</v>
          </cell>
        </row>
        <row r="3">
          <cell r="H3">
            <v>0</v>
          </cell>
          <cell r="I3">
            <v>0</v>
          </cell>
          <cell r="J3">
            <v>0</v>
          </cell>
          <cell r="K3">
            <v>0</v>
          </cell>
          <cell r="L3">
            <v>0</v>
          </cell>
          <cell r="M3">
            <v>0</v>
          </cell>
          <cell r="N3">
            <v>0</v>
          </cell>
          <cell r="O3">
            <v>0</v>
          </cell>
          <cell r="P3" t="str">
            <v>110401</v>
          </cell>
          <cell r="Q3" t="str">
            <v>PGD KIEN AN/CN HAI PHONG</v>
          </cell>
          <cell r="R3" t="str">
            <v>BD</v>
          </cell>
          <cell r="S3" t="str">
            <v>00989</v>
          </cell>
          <cell r="T3" t="str">
            <v>Lê Gia Khánh</v>
          </cell>
          <cell r="U3" t="str">
            <v>Phó Giám đốc phụ trách Phòng giao dịch</v>
          </cell>
          <cell r="V3" t="str">
            <v>01846</v>
          </cell>
          <cell r="W3" t="str">
            <v>Nguyễn Thị Tươi</v>
          </cell>
          <cell r="X3" t="str">
            <v>Giao dịch viên Cấp 1</v>
          </cell>
          <cell r="Y3" t="str">
            <v>110401.00989.01846.F0B650.BD03/HDTP-M-42BEC8/SHB.</v>
          </cell>
          <cell r="Z3" t="str">
            <v>Dương Thị Biên</v>
          </cell>
          <cell r="AA3" t="str">
            <v>'031031133</v>
          </cell>
          <cell r="AB3" t="str">
            <v>18/11/2011</v>
          </cell>
          <cell r="AC3" t="str">
            <v>CA Hải Phòng</v>
          </cell>
          <cell r="AD3" t="str">
            <v>'1210001799</v>
          </cell>
          <cell r="AE3" t="str">
            <v>Tổ 4 Trần Thành Ngọ, Kiến An, Hải Phòng</v>
          </cell>
          <cell r="AF3" t="str">
            <v>'0961321725</v>
          </cell>
          <cell r="AG3">
            <v>0</v>
          </cell>
          <cell r="AH3">
            <v>1016965675</v>
          </cell>
          <cell r="AI3" t="str">
            <v>SHB PGD Kiến An, Hải Phòng</v>
          </cell>
          <cell r="AJ3" t="str">
            <v>I</v>
          </cell>
          <cell r="AK3" t="str">
            <v>BDC03.TP3Y19</v>
          </cell>
          <cell r="AL3">
            <v>44106</v>
          </cell>
          <cell r="AM3">
            <v>0</v>
          </cell>
          <cell r="AN3">
            <v>775</v>
          </cell>
          <cell r="AO3">
            <v>775</v>
          </cell>
          <cell r="AP3">
            <v>0</v>
          </cell>
          <cell r="AQ3">
            <v>1017644</v>
          </cell>
          <cell r="AR3">
            <v>0</v>
          </cell>
          <cell r="AS3">
            <v>788674100</v>
          </cell>
          <cell r="AT3">
            <v>44067</v>
          </cell>
        </row>
        <row r="4">
          <cell r="H4">
            <v>0</v>
          </cell>
          <cell r="I4">
            <v>0</v>
          </cell>
          <cell r="J4">
            <v>0</v>
          </cell>
          <cell r="K4">
            <v>0</v>
          </cell>
          <cell r="L4">
            <v>0</v>
          </cell>
          <cell r="M4">
            <v>0</v>
          </cell>
          <cell r="N4">
            <v>0</v>
          </cell>
          <cell r="O4">
            <v>0</v>
          </cell>
          <cell r="P4" t="str">
            <v>111404</v>
          </cell>
          <cell r="Q4" t="str">
            <v>PGD TRIEUVIETVUONG/CN HAM LONG</v>
          </cell>
          <cell r="R4" t="str">
            <v>SL</v>
          </cell>
          <cell r="S4" t="str">
            <v>00669</v>
          </cell>
          <cell r="T4" t="str">
            <v>Vũ Hoài Văn</v>
          </cell>
          <cell r="U4" t="str">
            <v>Giám đốc Phòng Giao dịch</v>
          </cell>
          <cell r="V4" t="str">
            <v>04313</v>
          </cell>
          <cell r="W4" t="str">
            <v>Trương Quế Hoa</v>
          </cell>
          <cell r="X4" t="str">
            <v>Phó Giám đốc Phòng giao dịch phụ trách DVKH - NQ</v>
          </cell>
          <cell r="Y4" t="str">
            <v>111404.00669.04313.4D711B.SL1/HDTP-M-A2C4E3/SHB.</v>
          </cell>
          <cell r="Z4" t="str">
            <v>Lê Thị Mai Loan</v>
          </cell>
          <cell r="AA4" t="str">
            <v>'038170000055</v>
          </cell>
          <cell r="AB4">
            <v>42311</v>
          </cell>
          <cell r="AC4" t="str">
            <v>CCS ĐKQL CT và DLQG về DC</v>
          </cell>
          <cell r="AD4" t="str">
            <v>'3040314452</v>
          </cell>
          <cell r="AE4" t="str">
            <v>16 Ngõ 192 Giáp Bát, Hoàng Mai, Hà Nội</v>
          </cell>
          <cell r="AF4" t="str">
            <v>'0913362404</v>
          </cell>
          <cell r="AG4">
            <v>0</v>
          </cell>
          <cell r="AH4">
            <v>1003429739</v>
          </cell>
          <cell r="AI4" t="str">
            <v>SHB CN Hàm Long</v>
          </cell>
          <cell r="AJ4" t="str">
            <v>I</v>
          </cell>
          <cell r="AK4" t="str">
            <v>SL1.BOND2017</v>
          </cell>
          <cell r="AL4">
            <v>44106</v>
          </cell>
          <cell r="AM4">
            <v>0</v>
          </cell>
          <cell r="AN4">
            <v>0</v>
          </cell>
          <cell r="AO4">
            <v>527</v>
          </cell>
          <cell r="AP4">
            <v>0</v>
          </cell>
          <cell r="AQ4">
            <v>1077216</v>
          </cell>
          <cell r="AR4">
            <v>0</v>
          </cell>
          <cell r="AS4">
            <v>567692832</v>
          </cell>
          <cell r="AT4">
            <v>43937</v>
          </cell>
        </row>
        <row r="5">
          <cell r="H5">
            <v>1</v>
          </cell>
          <cell r="I5">
            <v>0</v>
          </cell>
          <cell r="J5">
            <v>0</v>
          </cell>
          <cell r="K5">
            <v>0</v>
          </cell>
          <cell r="L5">
            <v>0</v>
          </cell>
          <cell r="M5">
            <v>0</v>
          </cell>
          <cell r="N5">
            <v>0</v>
          </cell>
          <cell r="O5">
            <v>0</v>
          </cell>
          <cell r="P5" t="str">
            <v>130903</v>
          </cell>
          <cell r="Q5" t="str">
            <v>PGD QUAN 11/CN SAI GON</v>
          </cell>
          <cell r="R5" t="str">
            <v>EA</v>
          </cell>
          <cell r="S5" t="str">
            <v>S10537</v>
          </cell>
          <cell r="T5" t="str">
            <v>Tô Phúc Nguyên Khương</v>
          </cell>
          <cell r="U5" t="str">
            <v>Giám đốc Phòng Giao dịch</v>
          </cell>
          <cell r="V5" t="str">
            <v>05898</v>
          </cell>
          <cell r="W5" t="str">
            <v>Bùi Hương Uyển</v>
          </cell>
          <cell r="X5" t="str">
            <v>Giao dịch viên</v>
          </cell>
          <cell r="Y5" t="str">
            <v>130903.S10537.05898.3BA898.EASUP5.E103.2020/HDTP-M-256878/SHB.</v>
          </cell>
          <cell r="Z5" t="str">
            <v>Phạm Sơn Nghĩa</v>
          </cell>
          <cell r="AA5" t="str">
            <v>'025975100</v>
          </cell>
          <cell r="AB5" t="str">
            <v>20/11/2014</v>
          </cell>
          <cell r="AC5" t="str">
            <v>CA HCM</v>
          </cell>
          <cell r="AD5" t="str">
            <v>'0104346851</v>
          </cell>
          <cell r="AE5" t="str">
            <v>148/20 LÊ ĐỨC THỌ, PHƯỜNG 6, QUẬN GÒ VẤP , TP HCM</v>
          </cell>
          <cell r="AF5" t="str">
            <v>'0936333400</v>
          </cell>
          <cell r="AG5">
            <v>0</v>
          </cell>
          <cell r="AH5">
            <v>1004656352</v>
          </cell>
          <cell r="AI5" t="str">
            <v>SHB CN SÀI GÒN</v>
          </cell>
          <cell r="AJ5" t="str">
            <v>I</v>
          </cell>
          <cell r="AK5" t="str">
            <v>EASUP5.E103.2020</v>
          </cell>
          <cell r="AL5">
            <v>44106</v>
          </cell>
          <cell r="AM5">
            <v>0</v>
          </cell>
          <cell r="AN5">
            <v>0</v>
          </cell>
          <cell r="AO5">
            <v>816</v>
          </cell>
          <cell r="AP5">
            <v>0</v>
          </cell>
          <cell r="AQ5">
            <v>1220104</v>
          </cell>
          <cell r="AR5">
            <v>0</v>
          </cell>
          <cell r="AS5">
            <v>995604864</v>
          </cell>
          <cell r="AT5">
            <v>44014</v>
          </cell>
        </row>
        <row r="6">
          <cell r="H6">
            <v>2</v>
          </cell>
          <cell r="I6">
            <v>0</v>
          </cell>
          <cell r="J6">
            <v>0</v>
          </cell>
          <cell r="K6">
            <v>0</v>
          </cell>
          <cell r="L6">
            <v>0</v>
          </cell>
          <cell r="M6">
            <v>0</v>
          </cell>
          <cell r="N6">
            <v>0</v>
          </cell>
          <cell r="O6">
            <v>0</v>
          </cell>
          <cell r="P6" t="str">
            <v>110223</v>
          </cell>
          <cell r="Q6" t="str">
            <v>PGD LAC TRUNG/CN HA NOI</v>
          </cell>
          <cell r="R6" t="str">
            <v>EA</v>
          </cell>
          <cell r="S6" t="str">
            <v>07941</v>
          </cell>
          <cell r="T6" t="str">
            <v>Tống Việt Thắng</v>
          </cell>
          <cell r="U6" t="str">
            <v>Giám đốc Phòng Giao dịch</v>
          </cell>
          <cell r="V6" t="str">
            <v>02126</v>
          </cell>
          <cell r="W6" t="str">
            <v>Đặng Thị Thanh Huyền</v>
          </cell>
          <cell r="X6" t="str">
            <v>Kiểm soát viên Phòng giao dịch</v>
          </cell>
          <cell r="Y6" t="str">
            <v>110223.07941.02126.E97059.EASUP5.E11YA.2020/HDTP-M-9B663B/SHB.</v>
          </cell>
          <cell r="Z6" t="str">
            <v>Nguyễn Thị Giáng Hương</v>
          </cell>
          <cell r="AA6" t="str">
            <v>'001161008321</v>
          </cell>
          <cell r="AB6" t="str">
            <v>29/11/2016</v>
          </cell>
          <cell r="AC6" t="str">
            <v>CCSDKQLCTVDLQGVDC</v>
          </cell>
          <cell r="AD6" t="str">
            <v>'0113960228</v>
          </cell>
          <cell r="AE6" t="str">
            <v>15A Tổ 13, Thanh Lương, Hai Bà Trưng, Hà Nội</v>
          </cell>
          <cell r="AF6" t="str">
            <v>'0914322602</v>
          </cell>
          <cell r="AG6">
            <v>0</v>
          </cell>
          <cell r="AH6">
            <v>1017008227</v>
          </cell>
          <cell r="AI6" t="str">
            <v>SHB PGD Lạc Trung</v>
          </cell>
          <cell r="AJ6" t="str">
            <v>I</v>
          </cell>
          <cell r="AK6" t="str">
            <v>EASUP5.E11YA.2020</v>
          </cell>
          <cell r="AL6">
            <v>44106</v>
          </cell>
          <cell r="AM6">
            <v>0</v>
          </cell>
          <cell r="AN6">
            <v>0</v>
          </cell>
          <cell r="AO6">
            <v>1798</v>
          </cell>
          <cell r="AP6">
            <v>0</v>
          </cell>
          <cell r="AQ6">
            <v>1145835</v>
          </cell>
          <cell r="AR6">
            <v>0</v>
          </cell>
          <cell r="AS6">
            <v>2060211330</v>
          </cell>
          <cell r="AT6">
            <v>44074</v>
          </cell>
        </row>
        <row r="7">
          <cell r="H7">
            <v>3</v>
          </cell>
          <cell r="I7">
            <v>0</v>
          </cell>
          <cell r="J7">
            <v>0</v>
          </cell>
          <cell r="K7">
            <v>0</v>
          </cell>
          <cell r="L7">
            <v>0</v>
          </cell>
          <cell r="M7">
            <v>0</v>
          </cell>
          <cell r="N7">
            <v>0</v>
          </cell>
          <cell r="O7">
            <v>0</v>
          </cell>
          <cell r="P7" t="str">
            <v>130200</v>
          </cell>
          <cell r="Q7" t="str">
            <v>TSCN BINH DUONG</v>
          </cell>
          <cell r="R7" t="str">
            <v>EA</v>
          </cell>
          <cell r="S7" t="str">
            <v>00744</v>
          </cell>
          <cell r="T7" t="str">
            <v>Nguyễn Ngọc Nga</v>
          </cell>
          <cell r="U7" t="str">
            <v>Phó Giám đốc Chi nhánh</v>
          </cell>
          <cell r="V7" t="str">
            <v>01955</v>
          </cell>
          <cell r="W7" t="str">
            <v>Lê Thị Hồng Đào</v>
          </cell>
          <cell r="X7" t="str">
            <v>Giao dịch viên Cấp 1</v>
          </cell>
          <cell r="Y7" t="str">
            <v>130200.00744.01955.A6D8B3.EASUP5.E83.2020/HDTP-M-98408D/SHB.</v>
          </cell>
          <cell r="Z7" t="str">
            <v>Nguyễn Thị Ngọc Thanh</v>
          </cell>
          <cell r="AA7" t="str">
            <v>'280012284</v>
          </cell>
          <cell r="AB7" t="str">
            <v>24/04/2007</v>
          </cell>
          <cell r="AC7" t="str">
            <v>CA BINH DUONG</v>
          </cell>
          <cell r="AD7" t="str">
            <v>'0600003685</v>
          </cell>
          <cell r="AE7" t="str">
            <v>SỐ 12 ĐƯỜNG D3 KHU DÂN CƯ PHÚ HÒA, PHÚ HÒA, TP THỦ DẦU MỘT, BÌNH DƯƠNG</v>
          </cell>
          <cell r="AF7" t="str">
            <v>'0984530149</v>
          </cell>
          <cell r="AG7">
            <v>0</v>
          </cell>
          <cell r="AH7">
            <v>1001439527</v>
          </cell>
          <cell r="AI7" t="str">
            <v>SHB BÌNH DƯƠNG</v>
          </cell>
          <cell r="AJ7" t="str">
            <v>I</v>
          </cell>
          <cell r="AK7" t="str">
            <v>EASUP5.E83.2020</v>
          </cell>
          <cell r="AL7">
            <v>44106</v>
          </cell>
          <cell r="AM7">
            <v>0</v>
          </cell>
          <cell r="AN7">
            <v>0</v>
          </cell>
          <cell r="AO7">
            <v>335</v>
          </cell>
          <cell r="AP7">
            <v>0</v>
          </cell>
          <cell r="AQ7">
            <v>1190395</v>
          </cell>
          <cell r="AR7">
            <v>0</v>
          </cell>
          <cell r="AS7">
            <v>398782325</v>
          </cell>
          <cell r="AT7">
            <v>44014</v>
          </cell>
        </row>
        <row r="8">
          <cell r="H8">
            <v>4</v>
          </cell>
          <cell r="I8">
            <v>0</v>
          </cell>
          <cell r="J8">
            <v>0</v>
          </cell>
          <cell r="K8">
            <v>0</v>
          </cell>
          <cell r="L8">
            <v>0</v>
          </cell>
          <cell r="M8">
            <v>0</v>
          </cell>
          <cell r="N8">
            <v>0</v>
          </cell>
          <cell r="O8">
            <v>0</v>
          </cell>
          <cell r="P8" t="str">
            <v>111305</v>
          </cell>
          <cell r="Q8" t="str">
            <v>PGD TRAN DUY HUNG/CN HA THANH</v>
          </cell>
          <cell r="R8" t="str">
            <v>EA</v>
          </cell>
          <cell r="S8" t="str">
            <v>00171</v>
          </cell>
          <cell r="T8" t="str">
            <v>Lê Trung Kiên</v>
          </cell>
          <cell r="U8" t="str">
            <v>Giám đốc Phòng Giao dịch</v>
          </cell>
          <cell r="V8" t="str">
            <v>02210</v>
          </cell>
          <cell r="W8" t="str">
            <v>Hoàng Thị Hồng</v>
          </cell>
          <cell r="X8" t="str">
            <v>Kiểm soát viên Phòng giao dịch</v>
          </cell>
          <cell r="Y8" t="str">
            <v>111305.00171.02210.61DC6D.EASUP5.E63.2020/HDTP-M-8F53A6/SHB.</v>
          </cell>
          <cell r="Z8" t="str">
            <v>Nguyễn Thị Mừng</v>
          </cell>
          <cell r="AA8" t="str">
            <v>'C3322546</v>
          </cell>
          <cell r="AB8">
            <v>43044</v>
          </cell>
          <cell r="AC8" t="str">
            <v>Cục quản lý Xuất nhập cảnh</v>
          </cell>
          <cell r="AD8" t="str">
            <v>'0110243074</v>
          </cell>
          <cell r="AE8" t="str">
            <v>P1107- Tòa nhà Euro Window, 27 Trần Duy Hưng, Trung Hòa, Cầu Giấy, Hà Nội</v>
          </cell>
          <cell r="AF8" t="str">
            <v>'0356208663</v>
          </cell>
          <cell r="AG8">
            <v>0</v>
          </cell>
          <cell r="AH8">
            <v>1016608327</v>
          </cell>
          <cell r="AI8" t="str">
            <v>SHB-CN HÀ THÀNH-PGD TRẦN DUY HƯNG</v>
          </cell>
          <cell r="AJ8" t="str">
            <v>I</v>
          </cell>
          <cell r="AK8" t="str">
            <v>EASUP5.E63.2020</v>
          </cell>
          <cell r="AL8">
            <v>44106</v>
          </cell>
          <cell r="AM8">
            <v>0</v>
          </cell>
          <cell r="AN8">
            <v>0</v>
          </cell>
          <cell r="AO8">
            <v>431</v>
          </cell>
          <cell r="AP8">
            <v>0</v>
          </cell>
          <cell r="AQ8">
            <v>1154651</v>
          </cell>
          <cell r="AR8">
            <v>0</v>
          </cell>
          <cell r="AS8">
            <v>497654581</v>
          </cell>
          <cell r="AT8">
            <v>44014</v>
          </cell>
        </row>
        <row r="9">
          <cell r="H9">
            <v>5</v>
          </cell>
          <cell r="I9">
            <v>0</v>
          </cell>
          <cell r="J9">
            <v>0</v>
          </cell>
          <cell r="K9">
            <v>0</v>
          </cell>
          <cell r="L9">
            <v>0</v>
          </cell>
          <cell r="M9">
            <v>0</v>
          </cell>
          <cell r="N9">
            <v>0</v>
          </cell>
          <cell r="O9">
            <v>0</v>
          </cell>
          <cell r="P9" t="str">
            <v>110200</v>
          </cell>
          <cell r="Q9" t="str">
            <v>TSCN HA NOI</v>
          </cell>
          <cell r="R9" t="str">
            <v>EA</v>
          </cell>
          <cell r="S9" t="str">
            <v>00193</v>
          </cell>
          <cell r="T9" t="str">
            <v>Nguyễn Hồng Thu</v>
          </cell>
          <cell r="U9" t="str">
            <v>Phó Giám đốc Chi nhánh</v>
          </cell>
          <cell r="V9" t="str">
            <v>00945</v>
          </cell>
          <cell r="W9" t="str">
            <v>Nguyễn Phương Ly</v>
          </cell>
          <cell r="X9" t="str">
            <v>Phó Trưởng Phòng DVKH</v>
          </cell>
          <cell r="Y9" t="str">
            <v>110200.00193.00945.18E9F9.EASUP5.E123A.2020/HDTP-M-1771FC/SHB.</v>
          </cell>
          <cell r="Z9" t="str">
            <v>Nguyễn Thùy Nga</v>
          </cell>
          <cell r="AA9" t="str">
            <v>'033178002554</v>
          </cell>
          <cell r="AB9" t="str">
            <v>31/10/2017</v>
          </cell>
          <cell r="AC9" t="str">
            <v>CCS DKQLCT VDLQG VDC</v>
          </cell>
          <cell r="AD9" t="str">
            <v>'0101158181</v>
          </cell>
          <cell r="AE9" t="str">
            <v>Số 1, ngõ 9 Liễu Giai, Liễu Giai, Ba Đình, Hà Nội.</v>
          </cell>
          <cell r="AF9" t="str">
            <v>'0906066086</v>
          </cell>
          <cell r="AG9">
            <v>0</v>
          </cell>
          <cell r="AH9">
            <v>1002084353</v>
          </cell>
          <cell r="AI9" t="str">
            <v>SHB Chi nhánh Hà Nội</v>
          </cell>
          <cell r="AJ9" t="str">
            <v>I</v>
          </cell>
          <cell r="AK9" t="str">
            <v>EASUP5.E123A.2020</v>
          </cell>
          <cell r="AL9">
            <v>44106</v>
          </cell>
          <cell r="AM9">
            <v>0</v>
          </cell>
          <cell r="AN9">
            <v>0</v>
          </cell>
          <cell r="AO9">
            <v>1785</v>
          </cell>
          <cell r="AP9">
            <v>0</v>
          </cell>
          <cell r="AQ9">
            <v>1269431</v>
          </cell>
          <cell r="AR9">
            <v>0</v>
          </cell>
          <cell r="AS9">
            <v>2265934335</v>
          </cell>
          <cell r="AT9">
            <v>44069</v>
          </cell>
        </row>
        <row r="10">
          <cell r="H10">
            <v>6</v>
          </cell>
          <cell r="I10">
            <v>0</v>
          </cell>
          <cell r="J10">
            <v>0</v>
          </cell>
          <cell r="K10">
            <v>0</v>
          </cell>
          <cell r="L10">
            <v>0</v>
          </cell>
          <cell r="M10">
            <v>0</v>
          </cell>
          <cell r="N10">
            <v>0</v>
          </cell>
          <cell r="O10">
            <v>0</v>
          </cell>
          <cell r="P10" t="str">
            <v>110200</v>
          </cell>
          <cell r="Q10" t="str">
            <v>TSCN HA NOI</v>
          </cell>
          <cell r="R10" t="str">
            <v>EA</v>
          </cell>
          <cell r="S10" t="str">
            <v>00193</v>
          </cell>
          <cell r="T10" t="str">
            <v>Nguyễn Hồng Thu</v>
          </cell>
          <cell r="U10" t="str">
            <v>Phó Giám đốc Chi nhánh</v>
          </cell>
          <cell r="V10" t="str">
            <v>00945</v>
          </cell>
          <cell r="W10" t="str">
            <v>Nguyễn Phương Ly</v>
          </cell>
          <cell r="X10" t="str">
            <v>Phó Trưởng Phòng DVKH</v>
          </cell>
          <cell r="Y10" t="str">
            <v>110200.00193.00945.66337F.EASUP5.E126A.2020/HDTP-M-4DFD0E/SHB.</v>
          </cell>
          <cell r="Z10" t="str">
            <v>Nguyễn Thùy Nga</v>
          </cell>
          <cell r="AA10" t="str">
            <v>'033178002554</v>
          </cell>
          <cell r="AB10" t="str">
            <v>31/10/2017</v>
          </cell>
          <cell r="AC10" t="str">
            <v>CCS DKQLCT VDLQG VDC</v>
          </cell>
          <cell r="AD10" t="str">
            <v>'0101158181</v>
          </cell>
          <cell r="AE10" t="str">
            <v>Số 1, ngõ 9 Liễu Giai, Liễu Giai, Ba Đình, Hà Nội.</v>
          </cell>
          <cell r="AF10" t="str">
            <v>'0906066086</v>
          </cell>
          <cell r="AG10">
            <v>0</v>
          </cell>
          <cell r="AH10">
            <v>1002084353</v>
          </cell>
          <cell r="AI10" t="str">
            <v>SHB Chi nhánh Hà Nội</v>
          </cell>
          <cell r="AJ10" t="str">
            <v>I</v>
          </cell>
          <cell r="AK10" t="str">
            <v>EASUP5.E126A.2020</v>
          </cell>
          <cell r="AL10">
            <v>44106</v>
          </cell>
          <cell r="AM10">
            <v>0</v>
          </cell>
          <cell r="AN10">
            <v>0</v>
          </cell>
          <cell r="AO10">
            <v>2232</v>
          </cell>
          <cell r="AP10">
            <v>0</v>
          </cell>
          <cell r="AQ10">
            <v>1189619</v>
          </cell>
          <cell r="AR10">
            <v>0</v>
          </cell>
          <cell r="AS10">
            <v>2655229608</v>
          </cell>
          <cell r="AT10">
            <v>44067</v>
          </cell>
        </row>
        <row r="11">
          <cell r="H11">
            <v>7</v>
          </cell>
          <cell r="I11">
            <v>0</v>
          </cell>
          <cell r="J11">
            <v>0</v>
          </cell>
          <cell r="K11">
            <v>0</v>
          </cell>
          <cell r="L11">
            <v>0</v>
          </cell>
          <cell r="M11">
            <v>0</v>
          </cell>
          <cell r="N11">
            <v>0</v>
          </cell>
          <cell r="O11">
            <v>0</v>
          </cell>
          <cell r="P11" t="str">
            <v>111303</v>
          </cell>
          <cell r="Q11" t="str">
            <v>PGD NGUYENKHANHTOAN/HA THANH</v>
          </cell>
          <cell r="R11" t="str">
            <v>EA</v>
          </cell>
          <cell r="S11" t="str">
            <v>04460</v>
          </cell>
          <cell r="T11" t="str">
            <v>Nguyễn Thị Thu Hằng</v>
          </cell>
          <cell r="U11" t="str">
            <v>Giám đốc Phòng Giao dịch</v>
          </cell>
          <cell r="V11" t="str">
            <v>04474</v>
          </cell>
          <cell r="W11" t="str">
            <v>Nguyễn Thị Hà Hường</v>
          </cell>
          <cell r="X11" t="str">
            <v>Kiểm soát viên</v>
          </cell>
          <cell r="Y11" t="str">
            <v>111303.04460.04474.9FDEF2.EASUP5.E103.2020/HDTP-M-90A7D5/SHB.</v>
          </cell>
          <cell r="Z11" t="str">
            <v>Đào Thu Phương</v>
          </cell>
          <cell r="AA11" t="str">
            <v>'001179023157</v>
          </cell>
          <cell r="AB11" t="str">
            <v>15/07/2019</v>
          </cell>
          <cell r="AC11" t="str">
            <v>CCS QLHC VE TTXH</v>
          </cell>
          <cell r="AD11" t="str">
            <v>'0111636855</v>
          </cell>
          <cell r="AE11" t="str">
            <v>: 3B A2 Dãy D, TT CSDS Ngõ 29 Láng Hạ, Thành Công, Ba Đình, Hà Nội</v>
          </cell>
          <cell r="AF11" t="str">
            <v>'0916147499</v>
          </cell>
          <cell r="AG11">
            <v>0</v>
          </cell>
          <cell r="AH11">
            <v>1013675146</v>
          </cell>
          <cell r="AI11" t="str">
            <v>SHB HÀ NỘI</v>
          </cell>
          <cell r="AJ11" t="str">
            <v>I</v>
          </cell>
          <cell r="AK11" t="str">
            <v>EASUP5.E103.2020</v>
          </cell>
          <cell r="AL11">
            <v>44106</v>
          </cell>
          <cell r="AM11">
            <v>0</v>
          </cell>
          <cell r="AN11">
            <v>0</v>
          </cell>
          <cell r="AO11">
            <v>3845</v>
          </cell>
          <cell r="AP11">
            <v>0</v>
          </cell>
          <cell r="AQ11">
            <v>1220104</v>
          </cell>
          <cell r="AR11">
            <v>0</v>
          </cell>
          <cell r="AS11">
            <v>4691299880</v>
          </cell>
          <cell r="AT11">
            <v>44014</v>
          </cell>
        </row>
        <row r="12">
          <cell r="H12">
            <v>8</v>
          </cell>
          <cell r="I12">
            <v>0</v>
          </cell>
          <cell r="J12">
            <v>0</v>
          </cell>
          <cell r="K12">
            <v>0</v>
          </cell>
          <cell r="L12">
            <v>0</v>
          </cell>
          <cell r="M12">
            <v>0</v>
          </cell>
          <cell r="N12">
            <v>0</v>
          </cell>
          <cell r="O12">
            <v>0</v>
          </cell>
          <cell r="P12" t="str">
            <v>111203</v>
          </cell>
          <cell r="Q12" t="str">
            <v>PGD LONG BIEN/CN HOAN KIEM</v>
          </cell>
          <cell r="R12" t="str">
            <v>EA</v>
          </cell>
          <cell r="S12" t="str">
            <v>07710</v>
          </cell>
          <cell r="T12" t="str">
            <v>Đỗ Xuân Khánh</v>
          </cell>
          <cell r="U12" t="str">
            <v>Giám đốc Phòng Giao dịch</v>
          </cell>
          <cell r="V12" t="str">
            <v>04231</v>
          </cell>
          <cell r="W12" t="str">
            <v>Ngô Thị Hoa Mai</v>
          </cell>
          <cell r="X12" t="str">
            <v>Kiểm soát viên Phòng giao dịch</v>
          </cell>
          <cell r="Y12" t="str">
            <v>111203.07710.04231.0045A8.EASUP5.E86A.2020/HDTP-M-3147EE/SHB.</v>
          </cell>
          <cell r="Z12" t="str">
            <v>Phạm Văn Bình</v>
          </cell>
          <cell r="AA12" t="str">
            <v>'037075000046</v>
          </cell>
          <cell r="AB12">
            <v>41955</v>
          </cell>
          <cell r="AC12" t="str">
            <v>CCS ĐKQL CT VÀ DLQG VỀ DC</v>
          </cell>
          <cell r="AD12" t="str">
            <v>'0115259667</v>
          </cell>
          <cell r="AE12" t="str">
            <v>XÓM PHỐ 1 TƯƠNG MAI, HOÀNG MAI, HÀ NỘI</v>
          </cell>
          <cell r="AF12" t="str">
            <v>'0984824032</v>
          </cell>
          <cell r="AG12">
            <v>0</v>
          </cell>
          <cell r="AH12">
            <v>6661975888</v>
          </cell>
          <cell r="AI12" t="str">
            <v>SHB CN HOÀN KIẾM PGD LONG BIÊN</v>
          </cell>
          <cell r="AJ12" t="str">
            <v>I</v>
          </cell>
          <cell r="AK12" t="str">
            <v>EASUP5.E86A.2020</v>
          </cell>
          <cell r="AL12">
            <v>44106</v>
          </cell>
          <cell r="AM12">
            <v>0</v>
          </cell>
          <cell r="AN12">
            <v>0</v>
          </cell>
          <cell r="AO12">
            <v>500</v>
          </cell>
          <cell r="AP12">
            <v>0</v>
          </cell>
          <cell r="AQ12">
            <v>1148874</v>
          </cell>
          <cell r="AR12">
            <v>0</v>
          </cell>
          <cell r="AS12">
            <v>574437000</v>
          </cell>
          <cell r="AT12">
            <v>44042</v>
          </cell>
        </row>
        <row r="13">
          <cell r="H13">
            <v>9</v>
          </cell>
          <cell r="I13">
            <v>0</v>
          </cell>
          <cell r="J13">
            <v>0</v>
          </cell>
          <cell r="K13">
            <v>0</v>
          </cell>
          <cell r="L13">
            <v>0</v>
          </cell>
          <cell r="M13">
            <v>0</v>
          </cell>
          <cell r="N13">
            <v>0</v>
          </cell>
          <cell r="O13">
            <v>0</v>
          </cell>
          <cell r="P13" t="str">
            <v>111404</v>
          </cell>
          <cell r="Q13" t="str">
            <v>PGD TRIEUVIETVUONG/CN HAM LONG</v>
          </cell>
          <cell r="R13" t="str">
            <v>EA</v>
          </cell>
          <cell r="S13" t="str">
            <v>00669</v>
          </cell>
          <cell r="T13" t="str">
            <v>Vũ Hoài Văn</v>
          </cell>
          <cell r="U13" t="str">
            <v>Giám đốc Phòng Giao dịch</v>
          </cell>
          <cell r="V13" t="str">
            <v>03513</v>
          </cell>
          <cell r="W13" t="str">
            <v>Nguyễn Bích Diệp</v>
          </cell>
          <cell r="X13" t="str">
            <v>Giao dịch viên Cấp 1</v>
          </cell>
          <cell r="Y13" t="str">
            <v>111404.00669.03513.EA3464.EASUP5.E63A.2020/HDTP-M-8BDB51/SHB.</v>
          </cell>
          <cell r="Z13" t="str">
            <v>Ngô Mai Phương</v>
          </cell>
          <cell r="AA13" t="str">
            <v>'001181011097</v>
          </cell>
          <cell r="AB13" t="str">
            <v>24-12-2015</v>
          </cell>
          <cell r="AC13" t="str">
            <v>CCSDKQLCTVDLQGVDC</v>
          </cell>
          <cell r="AD13" t="str">
            <v>'0107916482</v>
          </cell>
          <cell r="AE13" t="str">
            <v>P6 -1/27B - D3 TT DỆT 8/3 QUỲNH MAI, HAI BÀ TRƯNG , HÀ NỘI</v>
          </cell>
          <cell r="AF13" t="str">
            <v>'0989098936</v>
          </cell>
          <cell r="AG13">
            <v>0</v>
          </cell>
          <cell r="AH13">
            <v>1008465510</v>
          </cell>
          <cell r="AI13" t="str">
            <v>SHB PGD NGÔ THÌ NHẬM</v>
          </cell>
          <cell r="AJ13" t="str">
            <v>I</v>
          </cell>
          <cell r="AK13" t="str">
            <v>EASUP5.E63A.2020</v>
          </cell>
          <cell r="AL13">
            <v>44106</v>
          </cell>
          <cell r="AM13">
            <v>0</v>
          </cell>
          <cell r="AN13">
            <v>0</v>
          </cell>
          <cell r="AO13">
            <v>257</v>
          </cell>
          <cell r="AP13">
            <v>0</v>
          </cell>
          <cell r="AQ13">
            <v>1169193</v>
          </cell>
          <cell r="AR13">
            <v>0</v>
          </cell>
          <cell r="AS13">
            <v>300482601</v>
          </cell>
          <cell r="AT13">
            <v>44043</v>
          </cell>
        </row>
        <row r="14">
          <cell r="H14">
            <v>10</v>
          </cell>
          <cell r="I14">
            <v>0</v>
          </cell>
          <cell r="J14">
            <v>0</v>
          </cell>
          <cell r="K14">
            <v>0</v>
          </cell>
          <cell r="L14">
            <v>0</v>
          </cell>
          <cell r="M14">
            <v>0</v>
          </cell>
          <cell r="N14">
            <v>0</v>
          </cell>
          <cell r="O14">
            <v>0</v>
          </cell>
          <cell r="P14" t="str">
            <v>130200</v>
          </cell>
          <cell r="Q14" t="str">
            <v>TSCN BINH DUONG</v>
          </cell>
          <cell r="R14" t="str">
            <v>EA</v>
          </cell>
          <cell r="S14" t="str">
            <v>00744</v>
          </cell>
          <cell r="T14" t="str">
            <v>Nguyễn Ngọc Nga</v>
          </cell>
          <cell r="U14" t="str">
            <v>Phó Giám đốc Chi nhánh</v>
          </cell>
          <cell r="V14" t="str">
            <v>01955</v>
          </cell>
          <cell r="W14" t="str">
            <v>Lê Thị Hồng Đào</v>
          </cell>
          <cell r="X14" t="str">
            <v>Giao dịch viên Cấp 1</v>
          </cell>
          <cell r="Y14" t="str">
            <v>130200.00744.01955.92533E.EASUP5.E76.2020/HDTP-M-B20B64/SHB.</v>
          </cell>
          <cell r="Z14" t="str">
            <v>Nguyễn Lê Kim Phượng</v>
          </cell>
          <cell r="AA14" t="str">
            <v>'280929426</v>
          </cell>
          <cell r="AB14">
            <v>43594</v>
          </cell>
          <cell r="AC14" t="str">
            <v>CA BÌNH DƯƠNG</v>
          </cell>
          <cell r="AD14" t="str">
            <v>'0600014573</v>
          </cell>
          <cell r="AE14" t="str">
            <v>20/1/6 HUỲNH VĂN LŨY, KHU 1, P.PHÚ LỢI, TP THỦ DẦU MỘT, BÌNH DƯƠNG</v>
          </cell>
          <cell r="AF14" t="str">
            <v>'0975648587</v>
          </cell>
          <cell r="AG14">
            <v>0</v>
          </cell>
          <cell r="AH14">
            <v>1000031993</v>
          </cell>
          <cell r="AI14" t="str">
            <v>SHB BÌNH DƯƠNG</v>
          </cell>
          <cell r="AJ14" t="str">
            <v>I</v>
          </cell>
          <cell r="AK14" t="str">
            <v>EASUP5.E76.2020</v>
          </cell>
          <cell r="AL14">
            <v>44106</v>
          </cell>
          <cell r="AM14">
            <v>0</v>
          </cell>
          <cell r="AN14">
            <v>0</v>
          </cell>
          <cell r="AO14">
            <v>510</v>
          </cell>
          <cell r="AP14">
            <v>0</v>
          </cell>
          <cell r="AQ14">
            <v>1118006</v>
          </cell>
          <cell r="AR14">
            <v>0</v>
          </cell>
          <cell r="AS14">
            <v>570183060</v>
          </cell>
          <cell r="AT14">
            <v>44014</v>
          </cell>
        </row>
        <row r="15">
          <cell r="H15">
            <v>11</v>
          </cell>
          <cell r="I15">
            <v>0</v>
          </cell>
          <cell r="J15">
            <v>0</v>
          </cell>
          <cell r="K15">
            <v>0</v>
          </cell>
          <cell r="L15">
            <v>0</v>
          </cell>
          <cell r="M15">
            <v>0</v>
          </cell>
          <cell r="N15">
            <v>0</v>
          </cell>
          <cell r="O15">
            <v>0</v>
          </cell>
          <cell r="P15" t="str">
            <v>110401</v>
          </cell>
          <cell r="Q15" t="str">
            <v>PGD KIEN AN/CN HAI PHONG</v>
          </cell>
          <cell r="R15" t="str">
            <v>EA</v>
          </cell>
          <cell r="S15" t="str">
            <v>00989</v>
          </cell>
          <cell r="T15" t="str">
            <v>Lê Gia Khánh</v>
          </cell>
          <cell r="U15" t="str">
            <v>Phó Giám đốc phụ trách Phòng giao dịch</v>
          </cell>
          <cell r="V15" t="str">
            <v>01190</v>
          </cell>
          <cell r="W15" t="str">
            <v>Phạm Thị Hằng</v>
          </cell>
          <cell r="X15" t="str">
            <v>Kiểm soát viên Phòng giao dịch</v>
          </cell>
          <cell r="Y15" t="str">
            <v>110401.00989.01190.50E3F4.EASUP5.E10YA.2020/HDTP-B/SHB.</v>
          </cell>
          <cell r="Z15" t="str">
            <v>Lê Thị Nghiệm</v>
          </cell>
          <cell r="AA15" t="str">
            <v>'031187004061</v>
          </cell>
          <cell r="AB15">
            <v>42738</v>
          </cell>
          <cell r="AC15" t="str">
            <v>CCS DKQL CT &amp; DLQG VDC</v>
          </cell>
          <cell r="AD15" t="str">
            <v>'0105389927</v>
          </cell>
          <cell r="AE15" t="str">
            <v>AN THỌ, AN LÃO, HẢI PHÒNG</v>
          </cell>
          <cell r="AF15" t="str">
            <v>'0975705227</v>
          </cell>
          <cell r="AG15">
            <v>0</v>
          </cell>
          <cell r="AH15">
            <v>1007048077</v>
          </cell>
          <cell r="AI15" t="str">
            <v>SHB PGD KIẾN AN - CN HẢI PHÒNG</v>
          </cell>
          <cell r="AJ15" t="str">
            <v>I</v>
          </cell>
          <cell r="AK15" t="str">
            <v>EASUP5.E10YA.2020</v>
          </cell>
          <cell r="AL15">
            <v>44106</v>
          </cell>
          <cell r="AM15">
            <v>305</v>
          </cell>
          <cell r="AN15">
            <v>0</v>
          </cell>
          <cell r="AO15">
            <v>0</v>
          </cell>
          <cell r="AP15">
            <v>1148947</v>
          </cell>
          <cell r="AQ15">
            <v>0</v>
          </cell>
          <cell r="AR15">
            <v>350428835</v>
          </cell>
          <cell r="AS15">
            <v>0</v>
          </cell>
          <cell r="AT15">
            <v>0</v>
          </cell>
        </row>
        <row r="16">
          <cell r="H16">
            <v>0</v>
          </cell>
          <cell r="I16">
            <v>1</v>
          </cell>
          <cell r="J16">
            <v>0</v>
          </cell>
          <cell r="K16">
            <v>0</v>
          </cell>
          <cell r="L16">
            <v>0</v>
          </cell>
          <cell r="M16">
            <v>0</v>
          </cell>
          <cell r="N16">
            <v>0</v>
          </cell>
          <cell r="O16">
            <v>0</v>
          </cell>
          <cell r="P16" t="str">
            <v>110401</v>
          </cell>
          <cell r="Q16" t="str">
            <v>PGD KIEN AN/CN HAI PHONG</v>
          </cell>
          <cell r="R16" t="str">
            <v>NL</v>
          </cell>
          <cell r="S16" t="str">
            <v>00989</v>
          </cell>
          <cell r="T16" t="str">
            <v>Lê Gia Khánh</v>
          </cell>
          <cell r="U16" t="str">
            <v>Phó Giám đốc phụ trách Phòng giao dịch</v>
          </cell>
          <cell r="V16" t="str">
            <v>03713</v>
          </cell>
          <cell r="W16" t="str">
            <v>Nguyễn Thị Tuyết Mai</v>
          </cell>
          <cell r="X16" t="str">
            <v>Giao dịch viên</v>
          </cell>
          <cell r="Y16" t="str">
            <v>110401.00989.03713.6B0BF2.NLSL.2020.E36/HDTP-B/SHB.</v>
          </cell>
          <cell r="Z16" t="str">
            <v>Nguyễn Thị Thanh</v>
          </cell>
          <cell r="AA16" t="str">
            <v>'031166001508</v>
          </cell>
          <cell r="AB16">
            <v>42373</v>
          </cell>
          <cell r="AC16" t="str">
            <v>CCS DKQL CT &amp; DLQG VDC</v>
          </cell>
          <cell r="AD16" t="str">
            <v>'0110383659</v>
          </cell>
          <cell r="AE16" t="str">
            <v>TỔ 13, BẮC SƠN, KIẾN AN, HẢI PHÒNG</v>
          </cell>
          <cell r="AF16" t="str">
            <v>'0973065616</v>
          </cell>
          <cell r="AG16">
            <v>0</v>
          </cell>
          <cell r="AH16">
            <v>1016375223</v>
          </cell>
          <cell r="AI16" t="str">
            <v>SHB PGD KIẾN AN - CN HẢI PHÒNG</v>
          </cell>
          <cell r="AJ16" t="str">
            <v>I</v>
          </cell>
          <cell r="AK16" t="str">
            <v>NLSL.2020.E36</v>
          </cell>
          <cell r="AL16">
            <v>44106</v>
          </cell>
          <cell r="AM16">
            <v>605</v>
          </cell>
          <cell r="AN16">
            <v>0</v>
          </cell>
          <cell r="AO16">
            <v>0</v>
          </cell>
          <cell r="AP16">
            <v>1075002</v>
          </cell>
          <cell r="AQ16">
            <v>0</v>
          </cell>
          <cell r="AR16">
            <v>650376210</v>
          </cell>
          <cell r="AS16">
            <v>0</v>
          </cell>
          <cell r="AT16">
            <v>0</v>
          </cell>
        </row>
        <row r="17">
          <cell r="H17">
            <v>12</v>
          </cell>
          <cell r="I17">
            <v>0</v>
          </cell>
          <cell r="J17">
            <v>0</v>
          </cell>
          <cell r="K17">
            <v>0</v>
          </cell>
          <cell r="L17">
            <v>0</v>
          </cell>
          <cell r="M17">
            <v>0</v>
          </cell>
          <cell r="N17">
            <v>0</v>
          </cell>
          <cell r="O17">
            <v>0</v>
          </cell>
          <cell r="P17" t="str">
            <v>110504</v>
          </cell>
          <cell r="Q17" t="str">
            <v>PGD VAN GIANG/CN HUNG YEN</v>
          </cell>
          <cell r="R17" t="str">
            <v>EA</v>
          </cell>
          <cell r="S17" t="str">
            <v>04873</v>
          </cell>
          <cell r="T17" t="str">
            <v>Mai Bá Lãnh</v>
          </cell>
          <cell r="U17" t="str">
            <v>Quyền Giám đốc Chi nhánh</v>
          </cell>
          <cell r="V17" t="str">
            <v>08757</v>
          </cell>
          <cell r="W17" t="str">
            <v>Lê Thị Thủy</v>
          </cell>
          <cell r="X17" t="str">
            <v>Giao dịch viên</v>
          </cell>
          <cell r="Y17" t="str">
            <v>110504.04873.08757.E9117A.EASUP5.E7YA.2020/HDTP-M-35FD60/SHB.</v>
          </cell>
          <cell r="Z17" t="str">
            <v>Phạm Thị Năm</v>
          </cell>
          <cell r="AA17" t="str">
            <v>'033162003321</v>
          </cell>
          <cell r="AB17" t="str">
            <v>25/11/2019</v>
          </cell>
          <cell r="AC17" t="str">
            <v>CUC CSQLHC VE TTXH</v>
          </cell>
          <cell r="AD17" t="str">
            <v>'0112028116</v>
          </cell>
          <cell r="AE17" t="str">
            <v>Thôn Đại Phụng Công Văn Giang Hưng Yên</v>
          </cell>
          <cell r="AF17" t="str">
            <v>'02439423388</v>
          </cell>
          <cell r="AG17">
            <v>0</v>
          </cell>
          <cell r="AH17">
            <v>1013425794</v>
          </cell>
          <cell r="AI17" t="str">
            <v>SHB PGD Văn Giang</v>
          </cell>
          <cell r="AJ17" t="str">
            <v>I</v>
          </cell>
          <cell r="AK17" t="str">
            <v>EASUP5.E7YA.2020</v>
          </cell>
          <cell r="AL17">
            <v>44106</v>
          </cell>
          <cell r="AM17">
            <v>0</v>
          </cell>
          <cell r="AN17">
            <v>0</v>
          </cell>
          <cell r="AO17">
            <v>160</v>
          </cell>
          <cell r="AP17">
            <v>0</v>
          </cell>
          <cell r="AQ17">
            <v>1109242</v>
          </cell>
          <cell r="AR17">
            <v>0</v>
          </cell>
          <cell r="AS17">
            <v>177478720</v>
          </cell>
          <cell r="AT17">
            <v>44053</v>
          </cell>
        </row>
        <row r="18">
          <cell r="H18">
            <v>13</v>
          </cell>
          <cell r="I18">
            <v>0</v>
          </cell>
          <cell r="J18">
            <v>0</v>
          </cell>
          <cell r="K18">
            <v>0</v>
          </cell>
          <cell r="L18">
            <v>0</v>
          </cell>
          <cell r="M18">
            <v>0</v>
          </cell>
          <cell r="N18">
            <v>0</v>
          </cell>
          <cell r="O18">
            <v>0</v>
          </cell>
          <cell r="P18" t="str">
            <v>110218</v>
          </cell>
          <cell r="Q18" t="str">
            <v>PGD THUY KHUE/CN HA NOI</v>
          </cell>
          <cell r="R18" t="str">
            <v>EA</v>
          </cell>
          <cell r="S18" t="str">
            <v>07572</v>
          </cell>
          <cell r="T18" t="str">
            <v>Hoàng Thị Oanh</v>
          </cell>
          <cell r="U18" t="str">
            <v>Phó Giám đốc phụ trách Phòng giao dịch</v>
          </cell>
          <cell r="V18" t="str">
            <v>08714</v>
          </cell>
          <cell r="W18" t="str">
            <v>Nguyễn Hồng Ngọc</v>
          </cell>
          <cell r="X18" t="str">
            <v>Nhân viên Quan hệ KHCN</v>
          </cell>
          <cell r="Y18" t="str">
            <v xml:space="preserve">110218.07572.08714.4FD47C.EASUP5.E56A.2020/HDTP-B/SHB. </v>
          </cell>
          <cell r="Z18" t="str">
            <v>Nguyễn Trọng Cường</v>
          </cell>
          <cell r="AA18" t="str">
            <v>'010211504</v>
          </cell>
          <cell r="AB18" t="str">
            <v>18-01-2006</v>
          </cell>
          <cell r="AC18" t="str">
            <v>CA Hà Nội</v>
          </cell>
          <cell r="AD18" t="str">
            <v>'0108768163</v>
          </cell>
          <cell r="AE18" t="str">
            <v>17C Tổ 14B Thịnh Quang, Hà Nội</v>
          </cell>
          <cell r="AF18" t="str">
            <v>'0982-130-990</v>
          </cell>
          <cell r="AG18">
            <v>0</v>
          </cell>
          <cell r="AH18">
            <v>1013893740</v>
          </cell>
          <cell r="AI18" t="str">
            <v>SHB CN HÀ NỘI/PGD THỤY KHUÊ</v>
          </cell>
          <cell r="AJ18" t="str">
            <v>I</v>
          </cell>
          <cell r="AK18" t="str">
            <v>EASUP5.E56A.2020</v>
          </cell>
          <cell r="AL18">
            <v>44106</v>
          </cell>
          <cell r="AM18">
            <v>990</v>
          </cell>
          <cell r="AN18">
            <v>0</v>
          </cell>
          <cell r="AO18">
            <v>0</v>
          </cell>
          <cell r="AP18">
            <v>1111111</v>
          </cell>
          <cell r="AQ18">
            <v>0</v>
          </cell>
          <cell r="AR18">
            <v>1099999890</v>
          </cell>
          <cell r="AS18">
            <v>0</v>
          </cell>
          <cell r="AT18">
            <v>0</v>
          </cell>
        </row>
        <row r="19">
          <cell r="H19">
            <v>14</v>
          </cell>
          <cell r="I19">
            <v>0</v>
          </cell>
          <cell r="J19">
            <v>0</v>
          </cell>
          <cell r="K19">
            <v>0</v>
          </cell>
          <cell r="L19">
            <v>0</v>
          </cell>
          <cell r="M19">
            <v>0</v>
          </cell>
          <cell r="N19">
            <v>0</v>
          </cell>
          <cell r="O19">
            <v>0</v>
          </cell>
          <cell r="P19" t="str">
            <v>130902</v>
          </cell>
          <cell r="Q19" t="str">
            <v>PGD BAU CAT/CN PHU NHUAN</v>
          </cell>
          <cell r="R19" t="str">
            <v>EA</v>
          </cell>
          <cell r="S19" t="str">
            <v>01343</v>
          </cell>
          <cell r="T19" t="str">
            <v>Võ Thế Nhân</v>
          </cell>
          <cell r="U19" t="str">
            <v>Giám đốc Phòng Giao dịch</v>
          </cell>
          <cell r="V19" t="str">
            <v>02455</v>
          </cell>
          <cell r="W19" t="str">
            <v>Nguyễn Thị Chí Bình</v>
          </cell>
          <cell r="X19" t="str">
            <v>Kiểm soát viên</v>
          </cell>
          <cell r="Y19" t="str">
            <v>130902.01343.02455.618EF3.EASUP5.E113A.2020/HDTP-B/SHB.</v>
          </cell>
          <cell r="Z19" t="str">
            <v>Nguyễn Đức Phúc</v>
          </cell>
          <cell r="AA19" t="str">
            <v>'060066000083</v>
          </cell>
          <cell r="AB19">
            <v>43628</v>
          </cell>
          <cell r="AC19" t="str">
            <v>CTCCSQLHCVTTXH</v>
          </cell>
          <cell r="AD19" t="str">
            <v>'0110752950</v>
          </cell>
          <cell r="AE19" t="str">
            <v>4W Lạc Long Quân, P5, Q11</v>
          </cell>
          <cell r="AF19" t="str">
            <v>'0909397839</v>
          </cell>
          <cell r="AG19">
            <v>0</v>
          </cell>
          <cell r="AH19">
            <v>1011904055</v>
          </cell>
          <cell r="AI19" t="str">
            <v>SHB PGD BÀU CÁT</v>
          </cell>
          <cell r="AJ19" t="str">
            <v>I</v>
          </cell>
          <cell r="AK19" t="str">
            <v>EASUP5.E113A.2020</v>
          </cell>
          <cell r="AL19">
            <v>44106</v>
          </cell>
          <cell r="AM19">
            <v>400</v>
          </cell>
          <cell r="AN19">
            <v>0</v>
          </cell>
          <cell r="AO19">
            <v>0</v>
          </cell>
          <cell r="AP19">
            <v>1265011</v>
          </cell>
          <cell r="AQ19">
            <v>0</v>
          </cell>
          <cell r="AR19">
            <v>506004400</v>
          </cell>
          <cell r="AS19">
            <v>0</v>
          </cell>
          <cell r="AT19">
            <v>0</v>
          </cell>
        </row>
        <row r="20">
          <cell r="H20">
            <v>0</v>
          </cell>
          <cell r="I20">
            <v>2</v>
          </cell>
          <cell r="J20">
            <v>0</v>
          </cell>
          <cell r="K20">
            <v>0</v>
          </cell>
          <cell r="L20">
            <v>0</v>
          </cell>
          <cell r="M20">
            <v>0</v>
          </cell>
          <cell r="N20">
            <v>0</v>
          </cell>
          <cell r="O20">
            <v>0</v>
          </cell>
          <cell r="P20" t="str">
            <v>110214</v>
          </cell>
          <cell r="Q20" t="str">
            <v xml:space="preserve">PGD DAO TAN/CN THANG LONG </v>
          </cell>
          <cell r="R20" t="str">
            <v>XT</v>
          </cell>
          <cell r="S20" t="str">
            <v>05828</v>
          </cell>
          <cell r="T20" t="str">
            <v>Trần Việt Linh</v>
          </cell>
          <cell r="U20" t="str">
            <v>Phó Giám đốc Phòng giao dịch</v>
          </cell>
          <cell r="V20" t="str">
            <v>09000</v>
          </cell>
          <cell r="W20" t="str">
            <v>Trần Thu Huyền</v>
          </cell>
          <cell r="X20" t="str">
            <v>Giao dịch viên</v>
          </cell>
          <cell r="Y20" t="str">
            <v>110214.05828.09000.7BD2B2.XTDL.2020.E8Y/HDTP-B/SHB.</v>
          </cell>
          <cell r="Z20" t="str">
            <v>Đoàn Phương Quỳnh</v>
          </cell>
          <cell r="AA20" t="str">
            <v>'012882291</v>
          </cell>
          <cell r="AB20" t="str">
            <v>21/05/2006</v>
          </cell>
          <cell r="AC20" t="str">
            <v>CA HÀ NỘI</v>
          </cell>
          <cell r="AD20" t="str">
            <v>'0102563526</v>
          </cell>
          <cell r="AE20" t="str">
            <v>1, TỔ 31A NGỌC HÀ, BA ĐÌNH, HÀ NỘI</v>
          </cell>
          <cell r="AF20" t="str">
            <v>'0962523992</v>
          </cell>
          <cell r="AG20">
            <v>0</v>
          </cell>
          <cell r="AH20">
            <v>1017246801</v>
          </cell>
          <cell r="AI20" t="str">
            <v>SHB PGD ĐÀO TẤN</v>
          </cell>
          <cell r="AJ20" t="str">
            <v>I</v>
          </cell>
          <cell r="AK20" t="str">
            <v>XTDL.2020.E8Y</v>
          </cell>
          <cell r="AL20">
            <v>44106</v>
          </cell>
          <cell r="AM20">
            <v>882</v>
          </cell>
          <cell r="AN20">
            <v>0</v>
          </cell>
          <cell r="AO20">
            <v>0</v>
          </cell>
          <cell r="AP20">
            <v>1121220</v>
          </cell>
          <cell r="AQ20">
            <v>0</v>
          </cell>
          <cell r="AR20">
            <v>988916040</v>
          </cell>
          <cell r="AS20">
            <v>0</v>
          </cell>
          <cell r="AT20">
            <v>0</v>
          </cell>
        </row>
        <row r="21">
          <cell r="H21">
            <v>0</v>
          </cell>
          <cell r="I21">
            <v>3</v>
          </cell>
          <cell r="J21">
            <v>0</v>
          </cell>
          <cell r="K21">
            <v>0</v>
          </cell>
          <cell r="L21">
            <v>0</v>
          </cell>
          <cell r="M21">
            <v>0</v>
          </cell>
          <cell r="N21">
            <v>0</v>
          </cell>
          <cell r="O21">
            <v>0</v>
          </cell>
          <cell r="P21" t="str">
            <v>130902</v>
          </cell>
          <cell r="Q21" t="str">
            <v>PGD BAU CAT/CN PHU NHUAN</v>
          </cell>
          <cell r="R21" t="str">
            <v>XT</v>
          </cell>
          <cell r="S21" t="str">
            <v>01343</v>
          </cell>
          <cell r="T21" t="str">
            <v>Võ Thế Nhân</v>
          </cell>
          <cell r="U21" t="str">
            <v>Giám đốc Phòng Giao dịch</v>
          </cell>
          <cell r="V21" t="str">
            <v>02455</v>
          </cell>
          <cell r="W21" t="str">
            <v>Nguyễn Thị Chí Bình</v>
          </cell>
          <cell r="X21" t="str">
            <v>Kiểm soát viên</v>
          </cell>
          <cell r="Y21" t="str">
            <v>130902.01343.02455.DBA043.XTDL.2020.E73/HDTP-B/SHB.</v>
          </cell>
          <cell r="Z21" t="str">
            <v>Nguyễn Thị Kim Thạch</v>
          </cell>
          <cell r="AA21" t="str">
            <v>'022615649</v>
          </cell>
          <cell r="AB21" t="str">
            <v>16/05/2008</v>
          </cell>
          <cell r="AC21" t="str">
            <v>HCM</v>
          </cell>
          <cell r="AD21" t="str">
            <v>'0105594495</v>
          </cell>
          <cell r="AE21" t="str">
            <v>271/2 Nguyễn Trọng Tuyển, P10, Q.Phú Nhuận, TP.HCM</v>
          </cell>
          <cell r="AF21" t="str">
            <v>'0903748686</v>
          </cell>
          <cell r="AG21">
            <v>0</v>
          </cell>
          <cell r="AH21">
            <v>1005982096</v>
          </cell>
          <cell r="AI21" t="str">
            <v>SHB CN Phú Nhuận</v>
          </cell>
          <cell r="AJ21" t="str">
            <v>I</v>
          </cell>
          <cell r="AK21" t="str">
            <v>XTDL.2020.E73</v>
          </cell>
          <cell r="AL21">
            <v>44106</v>
          </cell>
          <cell r="AM21">
            <v>373</v>
          </cell>
          <cell r="AN21">
            <v>0</v>
          </cell>
          <cell r="AO21">
            <v>0</v>
          </cell>
          <cell r="AP21">
            <v>1186155</v>
          </cell>
          <cell r="AQ21">
            <v>0</v>
          </cell>
          <cell r="AR21">
            <v>442435815</v>
          </cell>
          <cell r="AS21">
            <v>0</v>
          </cell>
          <cell r="AT21">
            <v>0</v>
          </cell>
        </row>
        <row r="22">
          <cell r="H22">
            <v>0</v>
          </cell>
          <cell r="I22">
            <v>4</v>
          </cell>
          <cell r="J22">
            <v>0</v>
          </cell>
          <cell r="K22">
            <v>0</v>
          </cell>
          <cell r="L22">
            <v>0</v>
          </cell>
          <cell r="M22">
            <v>0</v>
          </cell>
          <cell r="N22">
            <v>0</v>
          </cell>
          <cell r="O22">
            <v>0</v>
          </cell>
          <cell r="P22" t="str">
            <v>130407</v>
          </cell>
          <cell r="Q22" t="str">
            <v>PGD BIEN HOA/CN DONG NAI</v>
          </cell>
          <cell r="R22" t="str">
            <v>XT</v>
          </cell>
          <cell r="S22" t="str">
            <v>02742</v>
          </cell>
          <cell r="T22" t="str">
            <v>Trần Thanh Hùng</v>
          </cell>
          <cell r="U22" t="str">
            <v>Giám đốc Phòng Giao dịch</v>
          </cell>
          <cell r="V22" t="str">
            <v>00512</v>
          </cell>
          <cell r="W22" t="str">
            <v>Nguyễn Võ Đông Quỳnh</v>
          </cell>
          <cell r="X22" t="str">
            <v>Kiểm soát viên Phòng giao dịch</v>
          </cell>
          <cell r="Y22" t="str">
            <v>130407.02742.00512.D2B6FC.XTDL.2020.E93/HDTP-B/SHB.</v>
          </cell>
          <cell r="Z22" t="str">
            <v>Đoàn Minh Tân</v>
          </cell>
          <cell r="AA22" t="str">
            <v>'271144170</v>
          </cell>
          <cell r="AB22">
            <v>41583</v>
          </cell>
          <cell r="AC22" t="str">
            <v>ĐỒNG NAI</v>
          </cell>
          <cell r="AD22" t="str">
            <v>'0104361108</v>
          </cell>
          <cell r="AE22" t="str">
            <v>107/21 KP4 P. Quyết Thắng, Biên Hòa, Đồng Nai</v>
          </cell>
          <cell r="AF22" t="str">
            <v>'0938040891</v>
          </cell>
          <cell r="AG22">
            <v>0</v>
          </cell>
          <cell r="AH22">
            <v>1015616857</v>
          </cell>
          <cell r="AI22" t="str">
            <v>SHB BIÊN HÒA</v>
          </cell>
          <cell r="AJ22" t="str">
            <v>I</v>
          </cell>
          <cell r="AK22" t="str">
            <v>XTDL.2020.E93</v>
          </cell>
          <cell r="AL22">
            <v>44106</v>
          </cell>
          <cell r="AM22">
            <v>1637</v>
          </cell>
          <cell r="AN22">
            <v>0</v>
          </cell>
          <cell r="AO22">
            <v>0</v>
          </cell>
          <cell r="AP22">
            <v>1221826</v>
          </cell>
          <cell r="AQ22">
            <v>0</v>
          </cell>
          <cell r="AR22">
            <v>2000129162</v>
          </cell>
          <cell r="AS22">
            <v>0</v>
          </cell>
          <cell r="AT22">
            <v>0</v>
          </cell>
        </row>
        <row r="23">
          <cell r="H23">
            <v>0</v>
          </cell>
          <cell r="I23">
            <v>5</v>
          </cell>
          <cell r="J23">
            <v>0</v>
          </cell>
          <cell r="K23">
            <v>0</v>
          </cell>
          <cell r="L23">
            <v>0</v>
          </cell>
          <cell r="M23">
            <v>0</v>
          </cell>
          <cell r="N23">
            <v>0</v>
          </cell>
          <cell r="O23">
            <v>0</v>
          </cell>
          <cell r="P23" t="str">
            <v>111204</v>
          </cell>
          <cell r="Q23" t="str">
            <v>PGD VIET HUNG/CN HOAN KIEM</v>
          </cell>
          <cell r="R23" t="str">
            <v>XT</v>
          </cell>
          <cell r="S23" t="str">
            <v>04215</v>
          </cell>
          <cell r="T23" t="str">
            <v>Lê Xuân Lam</v>
          </cell>
          <cell r="U23" t="str">
            <v>Giám đốc Phòng Giao dịch</v>
          </cell>
          <cell r="V23" t="str">
            <v>04099</v>
          </cell>
          <cell r="W23" t="str">
            <v>Đỗ Thị Huyền Trang</v>
          </cell>
          <cell r="X23" t="str">
            <v>Giao dịch viên Cấp 1</v>
          </cell>
          <cell r="Y23" t="str">
            <v>111204.04215.04099.91298C.XTDL.2020.E83/HDTP-B/SHB.</v>
          </cell>
          <cell r="Z23" t="str">
            <v>Hoàng Thị Hả</v>
          </cell>
          <cell r="AA23" t="str">
            <v>'001168015091</v>
          </cell>
          <cell r="AB23">
            <v>43497</v>
          </cell>
          <cell r="AC23" t="str">
            <v>CCS QLHC VỀ TTXH</v>
          </cell>
          <cell r="AD23" t="str">
            <v>'0105554309</v>
          </cell>
          <cell r="AE23" t="str">
            <v>Tổ 1 Phúc Lợi Long Biên Hà Nội</v>
          </cell>
          <cell r="AF23" t="str">
            <v>'0987469216</v>
          </cell>
          <cell r="AG23">
            <v>0</v>
          </cell>
          <cell r="AH23">
            <v>1012913485</v>
          </cell>
          <cell r="AI23" t="str">
            <v>SHB PGD Việt Hưng/CN Hoàn Kiếm</v>
          </cell>
          <cell r="AJ23" t="str">
            <v>I</v>
          </cell>
          <cell r="AK23" t="str">
            <v>XTDL.2020.E83</v>
          </cell>
          <cell r="AL23">
            <v>44106</v>
          </cell>
          <cell r="AM23">
            <v>913</v>
          </cell>
          <cell r="AN23">
            <v>0</v>
          </cell>
          <cell r="AO23">
            <v>0</v>
          </cell>
          <cell r="AP23">
            <v>1204791</v>
          </cell>
          <cell r="AQ23">
            <v>0</v>
          </cell>
          <cell r="AR23">
            <v>1099974183</v>
          </cell>
          <cell r="AS23">
            <v>0</v>
          </cell>
          <cell r="AT23">
            <v>0</v>
          </cell>
        </row>
        <row r="24">
          <cell r="H24">
            <v>15</v>
          </cell>
          <cell r="I24">
            <v>0</v>
          </cell>
          <cell r="J24">
            <v>0</v>
          </cell>
          <cell r="K24">
            <v>0</v>
          </cell>
          <cell r="L24">
            <v>0</v>
          </cell>
          <cell r="M24">
            <v>0</v>
          </cell>
          <cell r="N24">
            <v>0</v>
          </cell>
          <cell r="O24">
            <v>0</v>
          </cell>
          <cell r="P24" t="str">
            <v>130903</v>
          </cell>
          <cell r="Q24" t="str">
            <v>PGD QUAN 11/CN SAI GON</v>
          </cell>
          <cell r="R24" t="str">
            <v>EA</v>
          </cell>
          <cell r="S24" t="str">
            <v>S10537</v>
          </cell>
          <cell r="T24" t="str">
            <v>Tô Phúc Nguyên Khương</v>
          </cell>
          <cell r="U24" t="str">
            <v>Giám đốc Phòng Giao dịch</v>
          </cell>
          <cell r="V24" t="str">
            <v>03514</v>
          </cell>
          <cell r="W24" t="str">
            <v>Nguyễn Thị Thu Hạnh</v>
          </cell>
          <cell r="X24" t="str">
            <v>Kiểm soát viên Phòng giao dịch</v>
          </cell>
          <cell r="Y24" t="str">
            <v>130903.S10537.03514.F9A8E7.EASUP5.E76A.2020/HDTP-B/SHB.</v>
          </cell>
          <cell r="Z24" t="str">
            <v>Nguyễn Thị Hiền</v>
          </cell>
          <cell r="AA24" t="str">
            <v>'023411902</v>
          </cell>
          <cell r="AB24" t="str">
            <v>17/01/2011</v>
          </cell>
          <cell r="AC24" t="str">
            <v>CA TP HCM</v>
          </cell>
          <cell r="AD24" t="str">
            <v>'0200043588</v>
          </cell>
          <cell r="AE24" t="str">
            <v>300/41 Đội Cung, Phường 9, Quận 11, TP HCM</v>
          </cell>
          <cell r="AF24" t="str">
            <v>'0909818428</v>
          </cell>
          <cell r="AG24">
            <v>0</v>
          </cell>
          <cell r="AH24">
            <v>1011229523</v>
          </cell>
          <cell r="AI24" t="str">
            <v>SHB PGD QUẬN 11</v>
          </cell>
          <cell r="AJ24" t="str">
            <v>I</v>
          </cell>
          <cell r="AK24" t="str">
            <v>EASUP5.E76A.2020</v>
          </cell>
          <cell r="AL24">
            <v>44106</v>
          </cell>
          <cell r="AM24">
            <v>700</v>
          </cell>
          <cell r="AN24">
            <v>0</v>
          </cell>
          <cell r="AO24">
            <v>0</v>
          </cell>
          <cell r="AP24">
            <v>1143219</v>
          </cell>
          <cell r="AQ24">
            <v>0</v>
          </cell>
          <cell r="AR24">
            <v>800253300</v>
          </cell>
          <cell r="AS24">
            <v>0</v>
          </cell>
          <cell r="AT24">
            <v>0</v>
          </cell>
        </row>
        <row r="25">
          <cell r="H25">
            <v>0</v>
          </cell>
          <cell r="I25">
            <v>6</v>
          </cell>
          <cell r="J25">
            <v>0</v>
          </cell>
          <cell r="K25">
            <v>0</v>
          </cell>
          <cell r="L25">
            <v>0</v>
          </cell>
          <cell r="M25">
            <v>0</v>
          </cell>
          <cell r="N25">
            <v>0</v>
          </cell>
          <cell r="O25">
            <v>0</v>
          </cell>
          <cell r="P25" t="str">
            <v>110401</v>
          </cell>
          <cell r="Q25" t="str">
            <v>PGD KIEN AN/CN HAI PHONG</v>
          </cell>
          <cell r="R25" t="str">
            <v>NL</v>
          </cell>
          <cell r="S25" t="str">
            <v>00989</v>
          </cell>
          <cell r="T25" t="str">
            <v>Lê Gia Khánh</v>
          </cell>
          <cell r="U25" t="str">
            <v>Phó Giám đốc phụ trách Phòng giao dịch</v>
          </cell>
          <cell r="V25" t="str">
            <v>01846</v>
          </cell>
          <cell r="W25" t="str">
            <v>Nguyễn Thị Tươi</v>
          </cell>
          <cell r="X25" t="str">
            <v>Giao dịch viên Cấp 1</v>
          </cell>
          <cell r="Y25" t="str">
            <v>110401.00989.01846.D78A93.NLSL.2020.E2Y/HDTP-B/SHB.</v>
          </cell>
          <cell r="Z25" t="str">
            <v>Phạm Thị Mái</v>
          </cell>
          <cell r="AA25" t="str">
            <v>'031161004509</v>
          </cell>
          <cell r="AB25">
            <v>43202</v>
          </cell>
          <cell r="AC25" t="str">
            <v>CCS QLHC VE TTXH</v>
          </cell>
          <cell r="AD25" t="str">
            <v>'0103096283</v>
          </cell>
          <cell r="AE25" t="str">
            <v>Tổ Gò Công 4, Phù Liễn, Kiến An, Hải Phòng</v>
          </cell>
          <cell r="AF25" t="str">
            <v>'0943-59-54-63</v>
          </cell>
          <cell r="AG25">
            <v>0</v>
          </cell>
          <cell r="AH25">
            <v>1010823182</v>
          </cell>
          <cell r="AI25" t="str">
            <v>SHB PGD Kiến An, Hải Phòng</v>
          </cell>
          <cell r="AJ25" t="str">
            <v>I</v>
          </cell>
          <cell r="AK25" t="str">
            <v>NLSL.2020.E2Y</v>
          </cell>
          <cell r="AL25">
            <v>44106</v>
          </cell>
          <cell r="AM25">
            <v>527</v>
          </cell>
          <cell r="AN25">
            <v>0</v>
          </cell>
          <cell r="AO25">
            <v>0</v>
          </cell>
          <cell r="AP25">
            <v>1044708</v>
          </cell>
          <cell r="AQ25">
            <v>0</v>
          </cell>
          <cell r="AR25">
            <v>550561116</v>
          </cell>
          <cell r="AS25">
            <v>0</v>
          </cell>
          <cell r="AT25">
            <v>0</v>
          </cell>
        </row>
        <row r="26">
          <cell r="H26">
            <v>0</v>
          </cell>
          <cell r="I26">
            <v>0</v>
          </cell>
          <cell r="J26">
            <v>0</v>
          </cell>
          <cell r="K26">
            <v>0</v>
          </cell>
          <cell r="L26">
            <v>0</v>
          </cell>
          <cell r="M26">
            <v>0</v>
          </cell>
          <cell r="N26">
            <v>0</v>
          </cell>
          <cell r="O26">
            <v>0</v>
          </cell>
          <cell r="P26" t="str">
            <v>112100</v>
          </cell>
          <cell r="Q26" t="str">
            <v>TSCN KINH BAC</v>
          </cell>
          <cell r="R26" t="str">
            <v>SL</v>
          </cell>
          <cell r="S26" t="str">
            <v>05671</v>
          </cell>
          <cell r="T26" t="str">
            <v>Hoàng Xuân Quang</v>
          </cell>
          <cell r="U26" t="str">
            <v>Giám đốc Chi nhánh</v>
          </cell>
          <cell r="V26" t="str">
            <v>07004</v>
          </cell>
          <cell r="W26" t="str">
            <v>Trần Thái Sơn</v>
          </cell>
          <cell r="X26" t="str">
            <v>Giao dịch viên</v>
          </cell>
          <cell r="Y26" t="str">
            <v>112100.05671.07004.147C9B.SL2/HDTP-B/SHB.</v>
          </cell>
          <cell r="Z26" t="str">
            <v>Phạm Ngọc Quang</v>
          </cell>
          <cell r="AA26" t="str">
            <v>'125556171</v>
          </cell>
          <cell r="AB26">
            <v>42258</v>
          </cell>
          <cell r="AC26" t="str">
            <v>CA Bắc Ninh</v>
          </cell>
          <cell r="AD26" t="str">
            <v>'3220103454</v>
          </cell>
          <cell r="AE26" t="str">
            <v>Tiến Bào, Phù Khê, Từ Sơn</v>
          </cell>
          <cell r="AF26" t="str">
            <v>'0982754098</v>
          </cell>
          <cell r="AG26">
            <v>0</v>
          </cell>
          <cell r="AH26">
            <v>1003016249</v>
          </cell>
          <cell r="AI26" t="str">
            <v>SHB Kinh Bắc</v>
          </cell>
          <cell r="AJ26" t="str">
            <v>I</v>
          </cell>
          <cell r="AK26" t="str">
            <v>SL2.BOND2017</v>
          </cell>
          <cell r="AL26">
            <v>44106</v>
          </cell>
          <cell r="AM26">
            <v>165</v>
          </cell>
          <cell r="AN26">
            <v>0</v>
          </cell>
          <cell r="AO26">
            <v>0</v>
          </cell>
          <cell r="AP26">
            <v>1084893</v>
          </cell>
          <cell r="AQ26">
            <v>0</v>
          </cell>
          <cell r="AR26">
            <v>179007345</v>
          </cell>
          <cell r="AS26">
            <v>0</v>
          </cell>
          <cell r="AT26">
            <v>0</v>
          </cell>
        </row>
        <row r="27">
          <cell r="H27">
            <v>16</v>
          </cell>
          <cell r="I27">
            <v>0</v>
          </cell>
          <cell r="J27">
            <v>0</v>
          </cell>
          <cell r="K27">
            <v>0</v>
          </cell>
          <cell r="L27">
            <v>0</v>
          </cell>
          <cell r="M27">
            <v>0</v>
          </cell>
          <cell r="N27">
            <v>0</v>
          </cell>
          <cell r="O27">
            <v>0</v>
          </cell>
          <cell r="P27" t="str">
            <v>111702</v>
          </cell>
          <cell r="Q27" t="str">
            <v>PGD XUAN THUY/CN TAY HA NOI</v>
          </cell>
          <cell r="R27" t="str">
            <v>EA</v>
          </cell>
          <cell r="S27" t="str">
            <v>04242</v>
          </cell>
          <cell r="T27" t="str">
            <v>Nguyễn Thị Hiền</v>
          </cell>
          <cell r="U27" t="str">
            <v>Phó Giám đốc Phòng giao dịch phụ trách DVKH - NQ</v>
          </cell>
          <cell r="V27" t="str">
            <v>04572</v>
          </cell>
          <cell r="W27" t="str">
            <v>Bùi Thị Ngà</v>
          </cell>
          <cell r="X27" t="str">
            <v>Kiểm soát viên Phòng giao dịch</v>
          </cell>
          <cell r="Y27" t="str">
            <v>111702.04242.04572.4F9708.EASUP5.E16A.2020/HDTP-M-9A4D45/SHB.</v>
          </cell>
          <cell r="Z27" t="str">
            <v>Nguyễn Thị Thanh Huyền</v>
          </cell>
          <cell r="AA27" t="str">
            <v>'001179006836</v>
          </cell>
          <cell r="AB27">
            <v>42282</v>
          </cell>
          <cell r="AC27" t="str">
            <v>CCSDKQLCT VA DLQG VE DC</v>
          </cell>
          <cell r="AD27" t="str">
            <v>'3070056702</v>
          </cell>
          <cell r="AE27" t="str">
            <v>Số 5 Hàng Đường, Hà Nội</v>
          </cell>
          <cell r="AF27" t="str">
            <v>'0904216674</v>
          </cell>
          <cell r="AG27">
            <v>0</v>
          </cell>
          <cell r="AH27">
            <v>1100145201</v>
          </cell>
          <cell r="AI27" t="str">
            <v>SHB PGD Xuân Thủy</v>
          </cell>
          <cell r="AJ27" t="str">
            <v>I</v>
          </cell>
          <cell r="AK27" t="str">
            <v>EASUP5.E16A.2020</v>
          </cell>
          <cell r="AL27">
            <v>44106</v>
          </cell>
          <cell r="AM27">
            <v>0</v>
          </cell>
          <cell r="AN27">
            <v>0</v>
          </cell>
          <cell r="AO27">
            <v>1648</v>
          </cell>
          <cell r="AP27">
            <v>0</v>
          </cell>
          <cell r="AQ27">
            <v>1028836</v>
          </cell>
          <cell r="AR27">
            <v>0</v>
          </cell>
          <cell r="AS27">
            <v>1695521728</v>
          </cell>
          <cell r="AT27">
            <v>44060</v>
          </cell>
        </row>
        <row r="28">
          <cell r="H28">
            <v>0</v>
          </cell>
          <cell r="I28">
            <v>7</v>
          </cell>
          <cell r="J28">
            <v>0</v>
          </cell>
          <cell r="K28">
            <v>0</v>
          </cell>
          <cell r="L28">
            <v>0</v>
          </cell>
          <cell r="M28">
            <v>0</v>
          </cell>
          <cell r="N28">
            <v>0</v>
          </cell>
          <cell r="O28">
            <v>0</v>
          </cell>
          <cell r="P28" t="str">
            <v>111202</v>
          </cell>
          <cell r="Q28" t="str">
            <v>PGD TAY HO/CN HOAN KIEM</v>
          </cell>
          <cell r="R28" t="str">
            <v>NL</v>
          </cell>
          <cell r="S28" t="str">
            <v>00970</v>
          </cell>
          <cell r="T28" t="str">
            <v>Nguyễn Kim Anh</v>
          </cell>
          <cell r="U28" t="str">
            <v>Giám đốc Phòng Giao dịch</v>
          </cell>
          <cell r="V28" t="str">
            <v>00970</v>
          </cell>
          <cell r="W28" t="str">
            <v>Nguyễn Kim Anh</v>
          </cell>
          <cell r="X28" t="str">
            <v>Giám đốc Phòng Giao dịch</v>
          </cell>
          <cell r="Y28" t="str">
            <v>111202.00970.00970.8E9B7A.NLSL.2020.E5Y/HDTP-B/SHB.00970</v>
          </cell>
          <cell r="Z28" t="str">
            <v>Nguyễn Xuân Hoàng</v>
          </cell>
          <cell r="AA28" t="str">
            <v>'001072014638</v>
          </cell>
          <cell r="AB28">
            <v>42897</v>
          </cell>
          <cell r="AC28" t="str">
            <v>ccs đkqlct và dlqg vdc</v>
          </cell>
          <cell r="AD28" t="str">
            <v>'0100829398</v>
          </cell>
          <cell r="AE28" t="str">
            <v>1501-34T KĐT Trung Hòa Nhân Chính, Hà Nội</v>
          </cell>
          <cell r="AF28" t="str">
            <v>'0903250607</v>
          </cell>
          <cell r="AG28">
            <v>0</v>
          </cell>
          <cell r="AH28">
            <v>1005436322</v>
          </cell>
          <cell r="AI28" t="str">
            <v>SHB CN Hoàn Kiếm</v>
          </cell>
          <cell r="AJ28" t="str">
            <v>I</v>
          </cell>
          <cell r="AK28" t="str">
            <v>NLSL.2020.E5Y</v>
          </cell>
          <cell r="AL28">
            <v>44106</v>
          </cell>
          <cell r="AM28">
            <v>458</v>
          </cell>
          <cell r="AN28">
            <v>0</v>
          </cell>
          <cell r="AO28">
            <v>0</v>
          </cell>
          <cell r="AP28">
            <v>1091864</v>
          </cell>
          <cell r="AQ28">
            <v>0</v>
          </cell>
          <cell r="AR28">
            <v>500073712</v>
          </cell>
          <cell r="AS28">
            <v>0</v>
          </cell>
          <cell r="AT28">
            <v>0</v>
          </cell>
        </row>
        <row r="29">
          <cell r="H29">
            <v>17</v>
          </cell>
          <cell r="I29">
            <v>0</v>
          </cell>
          <cell r="J29">
            <v>0</v>
          </cell>
          <cell r="K29">
            <v>0</v>
          </cell>
          <cell r="L29">
            <v>0</v>
          </cell>
          <cell r="M29">
            <v>0</v>
          </cell>
          <cell r="N29">
            <v>0</v>
          </cell>
          <cell r="O29">
            <v>0</v>
          </cell>
          <cell r="P29" t="str">
            <v>110214</v>
          </cell>
          <cell r="Q29" t="str">
            <v xml:space="preserve">PGD DAO TAN/CN THANG LONG </v>
          </cell>
          <cell r="R29" t="str">
            <v>EA</v>
          </cell>
          <cell r="S29" t="str">
            <v>05828</v>
          </cell>
          <cell r="T29" t="str">
            <v>Trần Việt Linh</v>
          </cell>
          <cell r="U29" t="str">
            <v>Phó Giám đốc Phòng giao dịch</v>
          </cell>
          <cell r="V29" t="str">
            <v>00430</v>
          </cell>
          <cell r="W29" t="str">
            <v>Nguyễn Thị Mai Hiên</v>
          </cell>
          <cell r="X29" t="str">
            <v>Giao dịch viên Cấp 1</v>
          </cell>
          <cell r="Y29" t="str">
            <v>110214.05828.00430.502936.EASUP5.E113A.2020/HDTP-B/SHB.</v>
          </cell>
          <cell r="Z29" t="str">
            <v>Dương Kim Anh</v>
          </cell>
          <cell r="AA29" t="str">
            <v>'020159000043</v>
          </cell>
          <cell r="AB29" t="str">
            <v>19/12/2018</v>
          </cell>
          <cell r="AC29" t="str">
            <v>CCS QLHC về TTXH</v>
          </cell>
          <cell r="AD29" t="str">
            <v>'0109657998</v>
          </cell>
          <cell r="AE29" t="str">
            <v>11 Ngõ 9 Đào Tấn, Ngọc Khánh, Ba Đình, Hà Nội</v>
          </cell>
          <cell r="AF29" t="str">
            <v>'0904044041</v>
          </cell>
          <cell r="AG29">
            <v>0</v>
          </cell>
          <cell r="AH29">
            <v>1016837897</v>
          </cell>
          <cell r="AI29" t="str">
            <v>SHB PGD Đào Tấn</v>
          </cell>
          <cell r="AJ29" t="str">
            <v>I</v>
          </cell>
          <cell r="AK29" t="str">
            <v>EASUP5.E113A.2020</v>
          </cell>
          <cell r="AL29">
            <v>44106</v>
          </cell>
          <cell r="AM29">
            <v>593</v>
          </cell>
          <cell r="AN29">
            <v>0</v>
          </cell>
          <cell r="AO29">
            <v>0</v>
          </cell>
          <cell r="AP29">
            <v>1265011</v>
          </cell>
          <cell r="AQ29">
            <v>0</v>
          </cell>
          <cell r="AR29">
            <v>750151523</v>
          </cell>
          <cell r="AS29">
            <v>0</v>
          </cell>
          <cell r="AT29">
            <v>0</v>
          </cell>
        </row>
        <row r="30">
          <cell r="H30">
            <v>18</v>
          </cell>
          <cell r="I30">
            <v>0</v>
          </cell>
          <cell r="J30">
            <v>0</v>
          </cell>
          <cell r="K30">
            <v>0</v>
          </cell>
          <cell r="L30">
            <v>0</v>
          </cell>
          <cell r="M30">
            <v>0</v>
          </cell>
          <cell r="N30">
            <v>0</v>
          </cell>
          <cell r="O30">
            <v>0</v>
          </cell>
          <cell r="P30" t="str">
            <v>130203</v>
          </cell>
          <cell r="Q30" t="str">
            <v>PGD BEN CAT/CN BINH DUONG</v>
          </cell>
          <cell r="R30" t="str">
            <v>EA</v>
          </cell>
          <cell r="S30" t="str">
            <v>04775</v>
          </cell>
          <cell r="T30" t="str">
            <v>Bùi Xuân Thủy</v>
          </cell>
          <cell r="U30" t="str">
            <v>Giám đốc Phòng Giao dịch</v>
          </cell>
          <cell r="V30" t="str">
            <v>00454</v>
          </cell>
          <cell r="W30" t="str">
            <v>Lê Thị Thanh Bình</v>
          </cell>
          <cell r="X30" t="str">
            <v>Kiểm soát viên Phòng giao dịch</v>
          </cell>
          <cell r="Y30" t="str">
            <v>130203.04775.00454.240646.EASUP5.E73A.2020/HDTP-B/SHB.</v>
          </cell>
          <cell r="Z30" t="str">
            <v>Nguyễn Văn Cường</v>
          </cell>
          <cell r="AA30" t="str">
            <v>'280743537</v>
          </cell>
          <cell r="AB30">
            <v>43163</v>
          </cell>
          <cell r="AC30" t="str">
            <v>CA BÌNH DƯƠNG</v>
          </cell>
          <cell r="AD30" t="str">
            <v>'0106069152</v>
          </cell>
          <cell r="AE30" t="str">
            <v>MỸ PHƯỚC, BẾN CÁT, BÌNH DƯƠNG</v>
          </cell>
          <cell r="AF30" t="str">
            <v>'0918227237</v>
          </cell>
          <cell r="AG30">
            <v>0</v>
          </cell>
          <cell r="AH30">
            <v>1014085900</v>
          </cell>
          <cell r="AI30" t="str">
            <v>SHB PGD BẾN CÁT</v>
          </cell>
          <cell r="AJ30" t="str">
            <v>I</v>
          </cell>
          <cell r="AK30" t="str">
            <v>EASUP5.E73A.2020</v>
          </cell>
          <cell r="AL30">
            <v>44106</v>
          </cell>
          <cell r="AM30">
            <v>376</v>
          </cell>
          <cell r="AN30">
            <v>0</v>
          </cell>
          <cell r="AO30">
            <v>0</v>
          </cell>
          <cell r="AP30">
            <v>1196010</v>
          </cell>
          <cell r="AQ30">
            <v>0</v>
          </cell>
          <cell r="AR30">
            <v>449699760</v>
          </cell>
          <cell r="AS30">
            <v>0</v>
          </cell>
          <cell r="AT30">
            <v>0</v>
          </cell>
        </row>
        <row r="31">
          <cell r="H31">
            <v>0</v>
          </cell>
          <cell r="I31">
            <v>8</v>
          </cell>
          <cell r="J31">
            <v>0</v>
          </cell>
          <cell r="K31">
            <v>0</v>
          </cell>
          <cell r="L31">
            <v>0</v>
          </cell>
          <cell r="M31">
            <v>0</v>
          </cell>
          <cell r="N31">
            <v>0</v>
          </cell>
          <cell r="O31">
            <v>0</v>
          </cell>
          <cell r="P31" t="str">
            <v>110212</v>
          </cell>
          <cell r="Q31" t="str">
            <v>PGD MINH KHAI/CN HA NOI</v>
          </cell>
          <cell r="R31" t="str">
            <v>XT</v>
          </cell>
          <cell r="S31" t="str">
            <v>08812</v>
          </cell>
          <cell r="T31" t="str">
            <v>Phạm Quý Hùng</v>
          </cell>
          <cell r="U31" t="str">
            <v>Giám đốc Phòng Giao dịch</v>
          </cell>
          <cell r="V31" t="str">
            <v>01182</v>
          </cell>
          <cell r="W31" t="str">
            <v>Nguyễn Thị Hà</v>
          </cell>
          <cell r="X31" t="str">
            <v>Kiểm soát viên Phòng giao dịch</v>
          </cell>
          <cell r="Y31" t="str">
            <v>110212.08812.01182.AF573B.XTDL.2020.E9Y/HDTP-B/SHB.</v>
          </cell>
          <cell r="Z31" t="str">
            <v>Nguyễn Thị Thanh</v>
          </cell>
          <cell r="AA31" t="str">
            <v>'101009827</v>
          </cell>
          <cell r="AB31" t="str">
            <v>16/10/2007</v>
          </cell>
          <cell r="AC31" t="str">
            <v>Quảng Ninh</v>
          </cell>
          <cell r="AD31" t="str">
            <v>'0103743345</v>
          </cell>
          <cell r="AE31" t="str">
            <v>K3, Thanh Sơn, Uông Bí, Quảng Ninh</v>
          </cell>
          <cell r="AF31" t="str">
            <v>'0985892736</v>
          </cell>
          <cell r="AG31">
            <v>0</v>
          </cell>
          <cell r="AH31">
            <v>1011903344</v>
          </cell>
          <cell r="AI31" t="str">
            <v>SHB Minh Khai</v>
          </cell>
          <cell r="AJ31" t="str">
            <v>I</v>
          </cell>
          <cell r="AK31" t="str">
            <v>XTDL.2020.E9Y</v>
          </cell>
          <cell r="AL31">
            <v>44106</v>
          </cell>
          <cell r="AM31">
            <v>1398</v>
          </cell>
          <cell r="AN31">
            <v>0</v>
          </cell>
          <cell r="AO31">
            <v>0</v>
          </cell>
          <cell r="AP31">
            <v>1130444</v>
          </cell>
          <cell r="AQ31">
            <v>0</v>
          </cell>
          <cell r="AR31">
            <v>1580360712</v>
          </cell>
          <cell r="AS31">
            <v>0</v>
          </cell>
          <cell r="AT31">
            <v>0</v>
          </cell>
        </row>
        <row r="32">
          <cell r="H32">
            <v>19</v>
          </cell>
          <cell r="I32">
            <v>0</v>
          </cell>
          <cell r="J32">
            <v>0</v>
          </cell>
          <cell r="K32">
            <v>0</v>
          </cell>
          <cell r="L32">
            <v>0</v>
          </cell>
          <cell r="M32">
            <v>0</v>
          </cell>
          <cell r="N32">
            <v>0</v>
          </cell>
          <cell r="O32">
            <v>0</v>
          </cell>
          <cell r="P32" t="str">
            <v>110700</v>
          </cell>
          <cell r="Q32" t="str">
            <v>TSCN LANG SON</v>
          </cell>
          <cell r="R32" t="str">
            <v>EA</v>
          </cell>
          <cell r="S32" t="str">
            <v>02180</v>
          </cell>
          <cell r="T32" t="str">
            <v>Lê Hương Giang</v>
          </cell>
          <cell r="U32" t="str">
            <v>Phó Giám đốc Chi nhánh</v>
          </cell>
          <cell r="V32" t="str">
            <v>01699</v>
          </cell>
          <cell r="W32" t="str">
            <v>Chu Thúy Hà</v>
          </cell>
          <cell r="X32" t="str">
            <v>Trưởng phòng DVKH</v>
          </cell>
          <cell r="Y32" t="str">
            <v>110700.02180.01699.C699ED.EASUP5.E8YA.2020/HDTP-B/SHB.</v>
          </cell>
          <cell r="Z32" t="str">
            <v>Nguyễn Thị Thủy</v>
          </cell>
          <cell r="AA32" t="str">
            <v>'081056418</v>
          </cell>
          <cell r="AB32" t="str">
            <v>24-02-2010</v>
          </cell>
          <cell r="AC32" t="str">
            <v>CA Lạng Sơn</v>
          </cell>
          <cell r="AD32" t="str">
            <v>'0105200514</v>
          </cell>
          <cell r="AE32" t="str">
            <v>70 Trần Đăng Ninh, Hoàng Văn Thụ, Lạng Sơn</v>
          </cell>
          <cell r="AF32" t="str">
            <v>'0919503465</v>
          </cell>
          <cell r="AG32">
            <v>0</v>
          </cell>
          <cell r="AH32">
            <v>1008554052</v>
          </cell>
          <cell r="AI32" t="str">
            <v>SHB Lạng Sơn</v>
          </cell>
          <cell r="AJ32" t="str">
            <v>I</v>
          </cell>
          <cell r="AK32" t="str">
            <v>EASUP5.E8YA.2020</v>
          </cell>
          <cell r="AL32">
            <v>44106</v>
          </cell>
          <cell r="AM32">
            <v>266</v>
          </cell>
          <cell r="AN32">
            <v>0</v>
          </cell>
          <cell r="AO32">
            <v>0</v>
          </cell>
          <cell r="AP32">
            <v>1129717</v>
          </cell>
          <cell r="AQ32">
            <v>0</v>
          </cell>
          <cell r="AR32">
            <v>300504722</v>
          </cell>
          <cell r="AS32">
            <v>0</v>
          </cell>
          <cell r="AT32">
            <v>0</v>
          </cell>
        </row>
        <row r="33">
          <cell r="H33">
            <v>0</v>
          </cell>
          <cell r="I33">
            <v>9</v>
          </cell>
          <cell r="J33">
            <v>0</v>
          </cell>
          <cell r="K33">
            <v>0</v>
          </cell>
          <cell r="L33">
            <v>0</v>
          </cell>
          <cell r="M33">
            <v>0</v>
          </cell>
          <cell r="N33">
            <v>0</v>
          </cell>
          <cell r="O33">
            <v>0</v>
          </cell>
          <cell r="P33" t="str">
            <v>111300</v>
          </cell>
          <cell r="Q33" t="str">
            <v>TSCN HA THANH</v>
          </cell>
          <cell r="R33" t="str">
            <v>XT</v>
          </cell>
          <cell r="S33" t="str">
            <v>08074</v>
          </cell>
          <cell r="T33" t="str">
            <v>Trần Mạnh Cường</v>
          </cell>
          <cell r="U33" t="str">
            <v>Phó Giám đốc Chi nhánh</v>
          </cell>
          <cell r="V33" t="str">
            <v>04462</v>
          </cell>
          <cell r="W33" t="str">
            <v>Vũ Thị Kim Anh</v>
          </cell>
          <cell r="X33" t="str">
            <v>Kiểm soát viên</v>
          </cell>
          <cell r="Y33" t="str">
            <v>111300.08074.04462.F42A69.XTDL.2020.E8Y/HDTP-B/SHB.</v>
          </cell>
          <cell r="Z33" t="str">
            <v>Vũ Văn Bính</v>
          </cell>
          <cell r="AA33" t="str">
            <v>'022056000828</v>
          </cell>
          <cell r="AB33">
            <v>43347</v>
          </cell>
          <cell r="AC33" t="str">
            <v>Cục cảnh sát đăng ký quản lý cư trú và dữ liệu quốc gia về dân cư</v>
          </cell>
          <cell r="AD33" t="str">
            <v>'0115318696</v>
          </cell>
          <cell r="AE33" t="str">
            <v>Số 43 Ngõ 22, Phạm Thận Duật, Mai Dich, Cầu Giấy, Hà Nội</v>
          </cell>
          <cell r="AF33" t="str">
            <v>'0913289900</v>
          </cell>
          <cell r="AG33">
            <v>0</v>
          </cell>
          <cell r="AH33">
            <v>1016880475</v>
          </cell>
          <cell r="AI33" t="str">
            <v>SHB Chi nhánh Hà Thành</v>
          </cell>
          <cell r="AJ33" t="str">
            <v>I</v>
          </cell>
          <cell r="AK33" t="str">
            <v>XTDL.2020.E8Y</v>
          </cell>
          <cell r="AL33">
            <v>44106</v>
          </cell>
          <cell r="AM33">
            <v>1355</v>
          </cell>
          <cell r="AN33">
            <v>0</v>
          </cell>
          <cell r="AO33">
            <v>0</v>
          </cell>
          <cell r="AP33">
            <v>1121220</v>
          </cell>
          <cell r="AQ33">
            <v>0</v>
          </cell>
          <cell r="AR33">
            <v>1519253100</v>
          </cell>
          <cell r="AS33">
            <v>0</v>
          </cell>
          <cell r="AT33">
            <v>0</v>
          </cell>
        </row>
        <row r="34">
          <cell r="H34">
            <v>20</v>
          </cell>
          <cell r="I34">
            <v>0</v>
          </cell>
          <cell r="J34">
            <v>0</v>
          </cell>
          <cell r="K34">
            <v>0</v>
          </cell>
          <cell r="L34">
            <v>0</v>
          </cell>
          <cell r="M34">
            <v>0</v>
          </cell>
          <cell r="N34">
            <v>0</v>
          </cell>
          <cell r="O34">
            <v>0</v>
          </cell>
          <cell r="P34" t="str">
            <v>111800</v>
          </cell>
          <cell r="Q34" t="str">
            <v>TSCN HANG TRONG</v>
          </cell>
          <cell r="R34" t="str">
            <v>EA</v>
          </cell>
          <cell r="S34" t="str">
            <v>04620</v>
          </cell>
          <cell r="T34" t="str">
            <v>Phạm Quang Trung</v>
          </cell>
          <cell r="U34" t="str">
            <v>Giám đốc Chi nhánh</v>
          </cell>
          <cell r="V34" t="str">
            <v>04087</v>
          </cell>
          <cell r="W34" t="str">
            <v>Lê Hồng Vân</v>
          </cell>
          <cell r="X34" t="str">
            <v>Giao dịch viên Cấp 1</v>
          </cell>
          <cell r="Y34" t="str">
            <v>111800.04620.04087.AADE05.EASUP5.E83A.2020/HDTP-B/SHB.</v>
          </cell>
          <cell r="Z34" t="str">
            <v>Hoàng Thị Mai</v>
          </cell>
          <cell r="AA34" t="str">
            <v>'011740978</v>
          </cell>
          <cell r="AB34">
            <v>41458</v>
          </cell>
          <cell r="AC34" t="str">
            <v>CA Hà Nội</v>
          </cell>
          <cell r="AD34" t="str">
            <v>'3080213130</v>
          </cell>
          <cell r="AE34" t="str">
            <v>2B Nhà Chung, Hoàn Kiếm, Hà Nội</v>
          </cell>
          <cell r="AF34" t="str">
            <v>'0913891593</v>
          </cell>
          <cell r="AG34">
            <v>0</v>
          </cell>
          <cell r="AH34">
            <v>1003960366</v>
          </cell>
          <cell r="AI34" t="str">
            <v>SHB CN Hàng Trống</v>
          </cell>
          <cell r="AJ34" t="str">
            <v>I</v>
          </cell>
          <cell r="AK34" t="str">
            <v>EASUP5.E83A.2020</v>
          </cell>
          <cell r="AL34">
            <v>44106</v>
          </cell>
          <cell r="AM34">
            <v>1927</v>
          </cell>
          <cell r="AN34">
            <v>0</v>
          </cell>
          <cell r="AO34">
            <v>0</v>
          </cell>
          <cell r="AP34">
            <v>1215607</v>
          </cell>
          <cell r="AQ34">
            <v>0</v>
          </cell>
          <cell r="AR34">
            <v>2342474689</v>
          </cell>
          <cell r="AS34">
            <v>0</v>
          </cell>
          <cell r="AT34">
            <v>0</v>
          </cell>
        </row>
        <row r="35">
          <cell r="H35">
            <v>0</v>
          </cell>
          <cell r="I35">
            <v>10</v>
          </cell>
          <cell r="J35">
            <v>0</v>
          </cell>
          <cell r="K35">
            <v>0</v>
          </cell>
          <cell r="L35">
            <v>0</v>
          </cell>
          <cell r="M35">
            <v>0</v>
          </cell>
          <cell r="N35">
            <v>0</v>
          </cell>
          <cell r="O35">
            <v>0</v>
          </cell>
          <cell r="P35" t="str">
            <v>112001</v>
          </cell>
          <cell r="Q35" t="str">
            <v>PGD MO LAO/CN HA DONG</v>
          </cell>
          <cell r="R35" t="str">
            <v>XT</v>
          </cell>
          <cell r="S35" t="str">
            <v>04453</v>
          </cell>
          <cell r="T35" t="str">
            <v>Văn Ngọc Lan</v>
          </cell>
          <cell r="U35" t="str">
            <v>Phó Giám đốc Phòng giao dịch phụ trách DVKH - NQ</v>
          </cell>
          <cell r="V35" t="str">
            <v>S10599</v>
          </cell>
          <cell r="W35" t="e">
            <v>#N/A</v>
          </cell>
          <cell r="X35" t="e">
            <v>#N/A</v>
          </cell>
          <cell r="Y35" t="str">
            <v>112001.04453.S10599.EB9EDD.XTDL.2020.E106/HDTP-B/SHB.</v>
          </cell>
          <cell r="Z35" t="str">
            <v>Trần Huyền Linh</v>
          </cell>
          <cell r="AA35" t="str">
            <v>'001076008573</v>
          </cell>
          <cell r="AB35">
            <v>44107</v>
          </cell>
          <cell r="AC35" t="str">
            <v>CCS QLHC VE TTXH</v>
          </cell>
          <cell r="AD35" t="str">
            <v>'0115552755</v>
          </cell>
          <cell r="AE35" t="str">
            <v>P2406+2407 TẦNG 24 TÒA NHÀ 165B ĐƯỜNG THÁI HÀ ,PHƯỜNG LÁNG HẠ,QUẬN ĐỐNG ĐA, THÀNH PHỐ HÀ NỘI</v>
          </cell>
          <cell r="AF35" t="str">
            <v>'0938260989</v>
          </cell>
          <cell r="AG35">
            <v>0</v>
          </cell>
          <cell r="AH35">
            <v>1017216475</v>
          </cell>
          <cell r="AI35" t="str">
            <v>SHB PGD MỖ LAO</v>
          </cell>
          <cell r="AJ35" t="str">
            <v>I</v>
          </cell>
          <cell r="AK35" t="str">
            <v>XTDL.2020.E106</v>
          </cell>
          <cell r="AL35">
            <v>44106</v>
          </cell>
          <cell r="AM35">
            <v>4274</v>
          </cell>
          <cell r="AN35">
            <v>0</v>
          </cell>
          <cell r="AO35">
            <v>0</v>
          </cell>
          <cell r="AP35">
            <v>1169882</v>
          </cell>
          <cell r="AQ35">
            <v>0</v>
          </cell>
          <cell r="AR35">
            <v>5000075668</v>
          </cell>
          <cell r="AS35">
            <v>0</v>
          </cell>
          <cell r="AT35">
            <v>0</v>
          </cell>
        </row>
        <row r="36">
          <cell r="H36">
            <v>0</v>
          </cell>
          <cell r="I36">
            <v>11</v>
          </cell>
          <cell r="J36">
            <v>0</v>
          </cell>
          <cell r="K36">
            <v>0</v>
          </cell>
          <cell r="L36">
            <v>0</v>
          </cell>
          <cell r="M36">
            <v>0</v>
          </cell>
          <cell r="N36">
            <v>0</v>
          </cell>
          <cell r="O36">
            <v>0</v>
          </cell>
          <cell r="P36" t="str">
            <v>130207</v>
          </cell>
          <cell r="Q36" t="str">
            <v>PGD THUAN AN/CN BINH DUONG</v>
          </cell>
          <cell r="R36" t="str">
            <v>XT</v>
          </cell>
          <cell r="S36" t="str">
            <v>06724</v>
          </cell>
          <cell r="T36" t="str">
            <v>Nguyễn Thành Nhân</v>
          </cell>
          <cell r="U36" t="str">
            <v>Phó Giám đốc phụ trách Phòng giao dịch</v>
          </cell>
          <cell r="V36" t="str">
            <v>01962</v>
          </cell>
          <cell r="W36" t="str">
            <v>Trương Thị Hằng</v>
          </cell>
          <cell r="X36" t="str">
            <v>Giao dịch viên</v>
          </cell>
          <cell r="Y36" t="str">
            <v>130207.06724.01962.C55932.XTDL.2020.E9Y/HDTP-B/SHB.</v>
          </cell>
          <cell r="Z36" t="str">
            <v>Nguyễn Dương Hồng Cúc</v>
          </cell>
          <cell r="AA36" t="str">
            <v>'020871832</v>
          </cell>
          <cell r="AB36" t="str">
            <v>28/04/2011</v>
          </cell>
          <cell r="AC36" t="str">
            <v>TP HỒ CHÍ MINH</v>
          </cell>
          <cell r="AD36" t="str">
            <v>'0103723514</v>
          </cell>
          <cell r="AE36" t="str">
            <v>4, ĐƯỜNG 25, PHƯỜNG 04, QUẬN 8, TP HỒ CHÍ MINH</v>
          </cell>
          <cell r="AF36" t="str">
            <v>'0938827879</v>
          </cell>
          <cell r="AG36">
            <v>0</v>
          </cell>
          <cell r="AH36">
            <v>1017073582</v>
          </cell>
          <cell r="AI36" t="str">
            <v>PGD THUẬN AN</v>
          </cell>
          <cell r="AJ36" t="str">
            <v>I</v>
          </cell>
          <cell r="AK36" t="str">
            <v>XTDL.2020.E9Y</v>
          </cell>
          <cell r="AL36">
            <v>44106</v>
          </cell>
          <cell r="AM36">
            <v>1000</v>
          </cell>
          <cell r="AN36">
            <v>0</v>
          </cell>
          <cell r="AO36">
            <v>0</v>
          </cell>
          <cell r="AP36">
            <v>1130444</v>
          </cell>
          <cell r="AQ36">
            <v>0</v>
          </cell>
          <cell r="AR36">
            <v>1130444000</v>
          </cell>
          <cell r="AS36">
            <v>0</v>
          </cell>
          <cell r="AT36">
            <v>0</v>
          </cell>
        </row>
        <row r="37">
          <cell r="H37">
            <v>0</v>
          </cell>
          <cell r="I37">
            <v>12</v>
          </cell>
          <cell r="J37">
            <v>0</v>
          </cell>
          <cell r="K37">
            <v>0</v>
          </cell>
          <cell r="L37">
            <v>0</v>
          </cell>
          <cell r="M37">
            <v>0</v>
          </cell>
          <cell r="N37">
            <v>0</v>
          </cell>
          <cell r="O37">
            <v>0</v>
          </cell>
          <cell r="P37" t="str">
            <v>110303</v>
          </cell>
          <cell r="Q37" t="str">
            <v>PGD UONG BI/CN QUANG NINH</v>
          </cell>
          <cell r="R37" t="str">
            <v>XT</v>
          </cell>
          <cell r="S37" t="str">
            <v>00413</v>
          </cell>
          <cell r="T37" t="str">
            <v>Nguyễn Đức Thanh</v>
          </cell>
          <cell r="U37" t="str">
            <v>Giám đốc Phòng Giao dịch</v>
          </cell>
          <cell r="V37" t="str">
            <v>00799</v>
          </cell>
          <cell r="W37" t="str">
            <v>Lê Thị Thu Hương</v>
          </cell>
          <cell r="X37" t="str">
            <v>Giao dịch viên Cấp 1</v>
          </cell>
          <cell r="Y37" t="str">
            <v>110303.00413.00799.3DBEFE.XTDL.2020.E8Y/HDTP-B/SHB.</v>
          </cell>
          <cell r="Z37" t="str">
            <v>Quản Thị Việt</v>
          </cell>
          <cell r="AA37" t="str">
            <v>'025168000193</v>
          </cell>
          <cell r="AB37" t="str">
            <v>15/11/2017</v>
          </cell>
          <cell r="AC37" t="str">
            <v>CCS DKQLCT VDL QG VDC</v>
          </cell>
          <cell r="AD37" t="str">
            <v>'0101047496</v>
          </cell>
          <cell r="AE37" t="str">
            <v>Khu 4 Quang Trung Uông Bí Quảng Ninh</v>
          </cell>
          <cell r="AF37" t="str">
            <v>'0976309886</v>
          </cell>
          <cell r="AG37">
            <v>0</v>
          </cell>
          <cell r="AH37">
            <v>1017226232</v>
          </cell>
          <cell r="AI37" t="str">
            <v>SHB CN QUẢNG NINH/PGD UÔNG BÍ</v>
          </cell>
          <cell r="AJ37" t="str">
            <v>I</v>
          </cell>
          <cell r="AK37" t="str">
            <v>XTDL.2020.E8Y</v>
          </cell>
          <cell r="AL37">
            <v>44106</v>
          </cell>
          <cell r="AM37">
            <v>1860</v>
          </cell>
          <cell r="AN37">
            <v>0</v>
          </cell>
          <cell r="AO37">
            <v>0</v>
          </cell>
          <cell r="AP37">
            <v>1121217</v>
          </cell>
          <cell r="AQ37">
            <v>0</v>
          </cell>
          <cell r="AR37">
            <v>2085463620</v>
          </cell>
          <cell r="AS37">
            <v>0</v>
          </cell>
          <cell r="AT37">
            <v>0</v>
          </cell>
        </row>
        <row r="38">
          <cell r="H38">
            <v>0</v>
          </cell>
          <cell r="I38">
            <v>13</v>
          </cell>
          <cell r="J38">
            <v>0</v>
          </cell>
          <cell r="K38">
            <v>0</v>
          </cell>
          <cell r="L38">
            <v>0</v>
          </cell>
          <cell r="M38">
            <v>0</v>
          </cell>
          <cell r="N38">
            <v>0</v>
          </cell>
          <cell r="O38">
            <v>0</v>
          </cell>
          <cell r="P38" t="str">
            <v>110303</v>
          </cell>
          <cell r="Q38" t="str">
            <v>PGD UONG BI/CN QUANG NINH</v>
          </cell>
          <cell r="R38" t="str">
            <v>XT</v>
          </cell>
          <cell r="S38" t="str">
            <v>00413</v>
          </cell>
          <cell r="T38" t="str">
            <v>Nguyễn Đức Thanh</v>
          </cell>
          <cell r="U38" t="str">
            <v>Giám đốc Phòng Giao dịch</v>
          </cell>
          <cell r="V38" t="str">
            <v>00799</v>
          </cell>
          <cell r="W38" t="str">
            <v>Lê Thị Thu Hương</v>
          </cell>
          <cell r="X38" t="str">
            <v>Giao dịch viên Cấp 1</v>
          </cell>
          <cell r="Y38" t="str">
            <v>110303.00413.00799.3684BC.XTDL.2020.E8Y/HDTP-B/SHB.</v>
          </cell>
          <cell r="Z38" t="str">
            <v>Quản Thị Việt</v>
          </cell>
          <cell r="AA38" t="str">
            <v>'025168000193</v>
          </cell>
          <cell r="AB38" t="str">
            <v>15/11/2017</v>
          </cell>
          <cell r="AC38" t="str">
            <v>CCS DKQLCT VDL QG VDC</v>
          </cell>
          <cell r="AD38" t="str">
            <v>'0101047496</v>
          </cell>
          <cell r="AE38" t="str">
            <v>Khu 4 Quang Trung Uông Bí Quảng Ninh</v>
          </cell>
          <cell r="AF38" t="str">
            <v>'0976309886</v>
          </cell>
          <cell r="AG38">
            <v>0</v>
          </cell>
          <cell r="AH38">
            <v>1017226232</v>
          </cell>
          <cell r="AI38" t="str">
            <v>SHB CN QUẢNG NINH/PGD UÔNG BÍ</v>
          </cell>
          <cell r="AJ38" t="str">
            <v>I</v>
          </cell>
          <cell r="AK38" t="str">
            <v>XTDL.2020.E8Y</v>
          </cell>
          <cell r="AL38">
            <v>44106</v>
          </cell>
          <cell r="AM38">
            <v>2600</v>
          </cell>
          <cell r="AN38">
            <v>0</v>
          </cell>
          <cell r="AO38">
            <v>0</v>
          </cell>
          <cell r="AP38">
            <v>1121217</v>
          </cell>
          <cell r="AQ38">
            <v>0</v>
          </cell>
          <cell r="AR38">
            <v>2915164200</v>
          </cell>
          <cell r="AS38">
            <v>0</v>
          </cell>
          <cell r="AT38">
            <v>0</v>
          </cell>
        </row>
        <row r="39">
          <cell r="H39">
            <v>21</v>
          </cell>
          <cell r="I39">
            <v>0</v>
          </cell>
          <cell r="J39">
            <v>0</v>
          </cell>
          <cell r="K39">
            <v>0</v>
          </cell>
          <cell r="L39">
            <v>0</v>
          </cell>
          <cell r="M39">
            <v>0</v>
          </cell>
          <cell r="N39">
            <v>0</v>
          </cell>
          <cell r="O39">
            <v>0</v>
          </cell>
          <cell r="P39" t="str">
            <v>110501</v>
          </cell>
          <cell r="Q39" t="str">
            <v>PGD PHO HIEN/CN HUNG YEN</v>
          </cell>
          <cell r="R39" t="str">
            <v>EA</v>
          </cell>
          <cell r="S39" t="str">
            <v>00865</v>
          </cell>
          <cell r="T39" t="str">
            <v>Lê Tuấn Anh</v>
          </cell>
          <cell r="U39" t="str">
            <v>Phó Giám đốc phụ trách Phòng giao dịch</v>
          </cell>
          <cell r="V39" t="str">
            <v>02781</v>
          </cell>
          <cell r="W39" t="str">
            <v>Lê Thái Nguyệt Anh</v>
          </cell>
          <cell r="X39" t="str">
            <v>Giao dịch viên</v>
          </cell>
          <cell r="Y39" t="str">
            <v>110501.00865.02781.8CAFB7.EASUP5.E76A.2020/HDTP-B/SHB.</v>
          </cell>
          <cell r="Z39" t="str">
            <v>Nguyễn Thị Nhung</v>
          </cell>
          <cell r="AA39" t="str">
            <v>'035190002477</v>
          </cell>
          <cell r="AB39" t="str">
            <v>28/05/2018</v>
          </cell>
          <cell r="AC39" t="str">
            <v>CCS DKQL CT VA DLQGVE DC</v>
          </cell>
          <cell r="AD39" t="str">
            <v>'0102431629</v>
          </cell>
          <cell r="AE39" t="str">
            <v>Số 01 Nguyễn Quốc Ân, Thành phố Hưng Yên, Hưng Yên</v>
          </cell>
          <cell r="AF39" t="str">
            <v>'0966751666</v>
          </cell>
          <cell r="AG39">
            <v>0</v>
          </cell>
          <cell r="AH39">
            <v>1016685832</v>
          </cell>
          <cell r="AI39" t="str">
            <v>SHB PGD Phố Hiến</v>
          </cell>
          <cell r="AJ39" t="str">
            <v>I</v>
          </cell>
          <cell r="AK39" t="str">
            <v>EASUP5.E76A.2020</v>
          </cell>
          <cell r="AL39">
            <v>44106</v>
          </cell>
          <cell r="AM39">
            <v>263</v>
          </cell>
          <cell r="AN39">
            <v>0</v>
          </cell>
          <cell r="AO39">
            <v>0</v>
          </cell>
          <cell r="AP39">
            <v>1143219</v>
          </cell>
          <cell r="AQ39">
            <v>0</v>
          </cell>
          <cell r="AR39">
            <v>300666597</v>
          </cell>
          <cell r="AS39">
            <v>0</v>
          </cell>
          <cell r="AT39">
            <v>0</v>
          </cell>
        </row>
        <row r="40">
          <cell r="H40">
            <v>22</v>
          </cell>
          <cell r="I40">
            <v>0</v>
          </cell>
          <cell r="J40">
            <v>0</v>
          </cell>
          <cell r="K40">
            <v>0</v>
          </cell>
          <cell r="L40">
            <v>0</v>
          </cell>
          <cell r="M40">
            <v>0</v>
          </cell>
          <cell r="N40">
            <v>0</v>
          </cell>
          <cell r="O40">
            <v>0</v>
          </cell>
          <cell r="P40" t="str">
            <v>111106</v>
          </cell>
          <cell r="Q40" t="str">
            <v>PGD NAM DONG/CN BA DINH</v>
          </cell>
          <cell r="R40" t="str">
            <v>EA</v>
          </cell>
          <cell r="S40" t="str">
            <v>04165</v>
          </cell>
          <cell r="T40" t="str">
            <v>Phạm Vũ Nguyệt Minh</v>
          </cell>
          <cell r="U40" t="str">
            <v>Phó Giám đốc phụ trách Phòng giao dịch</v>
          </cell>
          <cell r="V40" t="str">
            <v>04179</v>
          </cell>
          <cell r="W40" t="str">
            <v>Đặng Thị Quyên</v>
          </cell>
          <cell r="X40" t="str">
            <v>Giao dịch viên</v>
          </cell>
          <cell r="Y40" t="str">
            <v>111106.04165.04179.0A55AA.EASUP5.E12YA.2020/HDTP-B/SHB.</v>
          </cell>
          <cell r="Z40" t="str">
            <v>Lê Thị Thu Trang</v>
          </cell>
          <cell r="AA40" t="str">
            <v>'037183001731</v>
          </cell>
          <cell r="AB40" t="str">
            <v>26/09/2016</v>
          </cell>
          <cell r="AC40" t="str">
            <v>Cục CSĐKQLCT và DLQG về DC</v>
          </cell>
          <cell r="AD40" t="str">
            <v>'0112997467</v>
          </cell>
          <cell r="AE40" t="str">
            <v>53 Ngách 33 Ngõ Văn Chương II Văn Chương Đống Đa</v>
          </cell>
          <cell r="AF40" t="str">
            <v>'0964216999</v>
          </cell>
          <cell r="AG40">
            <v>0</v>
          </cell>
          <cell r="AH40">
            <v>1015001996</v>
          </cell>
          <cell r="AI40" t="str">
            <v>SHB PGD Nam Đồng CN Ba Đình</v>
          </cell>
          <cell r="AJ40" t="str">
            <v>I</v>
          </cell>
          <cell r="AK40" t="str">
            <v>EASUP5.E12YA.2020</v>
          </cell>
          <cell r="AL40">
            <v>44106</v>
          </cell>
          <cell r="AM40">
            <v>730</v>
          </cell>
          <cell r="AN40">
            <v>0</v>
          </cell>
          <cell r="AO40">
            <v>0</v>
          </cell>
          <cell r="AP40">
            <v>1164963</v>
          </cell>
          <cell r="AQ40">
            <v>0</v>
          </cell>
          <cell r="AR40">
            <v>850422990</v>
          </cell>
          <cell r="AS40">
            <v>0</v>
          </cell>
          <cell r="AT40">
            <v>0</v>
          </cell>
        </row>
        <row r="41">
          <cell r="H41">
            <v>0</v>
          </cell>
          <cell r="I41">
            <v>14</v>
          </cell>
          <cell r="J41">
            <v>0</v>
          </cell>
          <cell r="K41">
            <v>0</v>
          </cell>
          <cell r="L41">
            <v>0</v>
          </cell>
          <cell r="M41">
            <v>0</v>
          </cell>
          <cell r="N41">
            <v>0</v>
          </cell>
          <cell r="O41">
            <v>0</v>
          </cell>
          <cell r="P41" t="str">
            <v>110501</v>
          </cell>
          <cell r="Q41" t="str">
            <v>PGD PHO HIEN/CN HUNG YEN</v>
          </cell>
          <cell r="R41" t="str">
            <v>XT</v>
          </cell>
          <cell r="S41" t="str">
            <v>00865</v>
          </cell>
          <cell r="T41" t="str">
            <v>Lê Tuấn Anh</v>
          </cell>
          <cell r="U41" t="str">
            <v>Phó Giám đốc phụ trách Phòng giao dịch</v>
          </cell>
          <cell r="V41" t="str">
            <v>05499</v>
          </cell>
          <cell r="W41" t="str">
            <v>Nguyễn Ngọc Phương</v>
          </cell>
          <cell r="X41" t="str">
            <v>Chuyên viên Quan hệ KHCN Cấp 1</v>
          </cell>
          <cell r="Y41" t="str">
            <v>110501.00865.05499.9DE810.XTDL.2020.E93/HDTP-B/SHB.</v>
          </cell>
          <cell r="Z41" t="str">
            <v>Hoàng Thị Nhương</v>
          </cell>
          <cell r="AA41" t="str">
            <v>'145447770</v>
          </cell>
          <cell r="AB41">
            <v>41096</v>
          </cell>
          <cell r="AC41" t="str">
            <v>CA Hưng Yên</v>
          </cell>
          <cell r="AD41" t="str">
            <v>'0115583834</v>
          </cell>
          <cell r="AE41" t="str">
            <v>Thôn An Chiểu 2 xã Liên Phương TP Hưng Yên tỉnh Hưng Yên</v>
          </cell>
          <cell r="AF41" t="str">
            <v>'0975493998</v>
          </cell>
          <cell r="AG41">
            <v>0</v>
          </cell>
          <cell r="AH41">
            <v>1017252044</v>
          </cell>
          <cell r="AI41" t="str">
            <v>SHB PGD Phố Hiến</v>
          </cell>
          <cell r="AJ41" t="str">
            <v>I</v>
          </cell>
          <cell r="AK41" t="str">
            <v>XTDL.2020.E93</v>
          </cell>
          <cell r="AL41">
            <v>44106</v>
          </cell>
          <cell r="AM41">
            <v>819</v>
          </cell>
          <cell r="AN41">
            <v>0</v>
          </cell>
          <cell r="AO41">
            <v>0</v>
          </cell>
          <cell r="AP41">
            <v>1221840</v>
          </cell>
          <cell r="AQ41">
            <v>0</v>
          </cell>
          <cell r="AR41">
            <v>1000686960</v>
          </cell>
          <cell r="AS41">
            <v>0</v>
          </cell>
          <cell r="AT41">
            <v>0</v>
          </cell>
        </row>
        <row r="42">
          <cell r="H42">
            <v>0</v>
          </cell>
          <cell r="I42">
            <v>15</v>
          </cell>
          <cell r="J42">
            <v>0</v>
          </cell>
          <cell r="K42">
            <v>0</v>
          </cell>
          <cell r="L42">
            <v>0</v>
          </cell>
          <cell r="M42">
            <v>0</v>
          </cell>
          <cell r="N42">
            <v>0</v>
          </cell>
          <cell r="O42">
            <v>0</v>
          </cell>
          <cell r="P42" t="str">
            <v>112100</v>
          </cell>
          <cell r="Q42" t="str">
            <v>TSCN KINH BAC</v>
          </cell>
          <cell r="R42" t="str">
            <v>XT</v>
          </cell>
          <cell r="S42" t="str">
            <v>05671</v>
          </cell>
          <cell r="T42" t="str">
            <v>Hoàng Xuân Quang</v>
          </cell>
          <cell r="U42" t="str">
            <v>Giám đốc Chi nhánh</v>
          </cell>
          <cell r="V42" t="str">
            <v>05833</v>
          </cell>
          <cell r="W42" t="str">
            <v>Nguyễn Thị Thanh Xuân</v>
          </cell>
          <cell r="X42" t="str">
            <v>Giao dịch viên Cấp 1</v>
          </cell>
          <cell r="Y42" t="str">
            <v>112100.05671.05833.294EC3.XTDL.2020.E9Y/HDTP-B/SHB.</v>
          </cell>
          <cell r="Z42" t="str">
            <v>Tân Thị Viên</v>
          </cell>
          <cell r="AA42" t="str">
            <v>'001182023718</v>
          </cell>
          <cell r="AB42" t="str">
            <v>16-08-2017</v>
          </cell>
          <cell r="AC42" t="str">
            <v>CT CCS DKQL CT VA DLQG VỀ DÂN CƯ</v>
          </cell>
          <cell r="AD42" t="str">
            <v>'0105286868</v>
          </cell>
          <cell r="AE42" t="str">
            <v>Đỗ Xá, Yên Thường, Gia Lâm, Hà Nội</v>
          </cell>
          <cell r="AF42" t="str">
            <v>'0376583329</v>
          </cell>
          <cell r="AG42">
            <v>0</v>
          </cell>
          <cell r="AH42">
            <v>1017251362</v>
          </cell>
          <cell r="AI42" t="str">
            <v>SHB Kinh Bắc</v>
          </cell>
          <cell r="AJ42" t="str">
            <v>I</v>
          </cell>
          <cell r="AK42" t="str">
            <v>XTDL.2020.E9Y</v>
          </cell>
          <cell r="AL42">
            <v>44106</v>
          </cell>
          <cell r="AM42">
            <v>1520</v>
          </cell>
          <cell r="AN42">
            <v>0</v>
          </cell>
          <cell r="AO42">
            <v>0</v>
          </cell>
          <cell r="AP42">
            <v>1130442</v>
          </cell>
          <cell r="AQ42">
            <v>0</v>
          </cell>
          <cell r="AR42">
            <v>1718271840</v>
          </cell>
          <cell r="AS42">
            <v>0</v>
          </cell>
          <cell r="AT42">
            <v>0</v>
          </cell>
        </row>
        <row r="43">
          <cell r="H43">
            <v>0</v>
          </cell>
          <cell r="I43">
            <v>16</v>
          </cell>
          <cell r="J43">
            <v>0</v>
          </cell>
          <cell r="K43">
            <v>0</v>
          </cell>
          <cell r="L43">
            <v>0</v>
          </cell>
          <cell r="M43">
            <v>0</v>
          </cell>
          <cell r="N43">
            <v>0</v>
          </cell>
          <cell r="O43">
            <v>0</v>
          </cell>
          <cell r="P43" t="str">
            <v>112001</v>
          </cell>
          <cell r="Q43" t="str">
            <v>PGD MO LAO/CN HA DONG</v>
          </cell>
          <cell r="R43" t="str">
            <v>XT</v>
          </cell>
          <cell r="S43" t="str">
            <v>03412</v>
          </cell>
          <cell r="T43" t="str">
            <v>Bùi Kim Thoa</v>
          </cell>
          <cell r="U43" t="str">
            <v>Kiểm soát viên Phòng giao dịch</v>
          </cell>
          <cell r="V43" t="str">
            <v>03511</v>
          </cell>
          <cell r="W43" t="str">
            <v>Đặng Thị Phương Thanh</v>
          </cell>
          <cell r="X43" t="str">
            <v>Giao dịch viên Cấp 1</v>
          </cell>
          <cell r="Y43" t="str">
            <v>112001.03412.03511.B0198A.XTDL.2020.E96/HDTP-B/SHB.</v>
          </cell>
          <cell r="Z43" t="str">
            <v>Lê Thị Kim Thúy</v>
          </cell>
          <cell r="AA43" t="str">
            <v>'111488722</v>
          </cell>
          <cell r="AB43">
            <v>40920</v>
          </cell>
          <cell r="AC43" t="str">
            <v>CA HÀ NỘI</v>
          </cell>
          <cell r="AD43" t="str">
            <v>'320069280</v>
          </cell>
          <cell r="AE43" t="str">
            <v>529 QUANG TRUNG HÀ ĐÔNG HÀ NỘI</v>
          </cell>
          <cell r="AF43" t="str">
            <v>'0979794281</v>
          </cell>
          <cell r="AG43">
            <v>0</v>
          </cell>
          <cell r="AH43">
            <v>1100094980</v>
          </cell>
          <cell r="AI43" t="str">
            <v>SHB PGD MỖ LAO</v>
          </cell>
          <cell r="AJ43" t="str">
            <v>I</v>
          </cell>
          <cell r="AK43" t="str">
            <v>XTDL.2020.E96</v>
          </cell>
          <cell r="AL43">
            <v>44106</v>
          </cell>
          <cell r="AM43">
            <v>3847</v>
          </cell>
          <cell r="AN43">
            <v>0</v>
          </cell>
          <cell r="AO43">
            <v>0</v>
          </cell>
          <cell r="AP43">
            <v>1159345</v>
          </cell>
          <cell r="AQ43">
            <v>0</v>
          </cell>
          <cell r="AR43">
            <v>4460000215</v>
          </cell>
          <cell r="AS43">
            <v>0</v>
          </cell>
          <cell r="AT43">
            <v>0</v>
          </cell>
        </row>
        <row r="44">
          <cell r="H44">
            <v>0</v>
          </cell>
          <cell r="I44">
            <v>17</v>
          </cell>
          <cell r="J44">
            <v>0</v>
          </cell>
          <cell r="K44">
            <v>0</v>
          </cell>
          <cell r="L44">
            <v>0</v>
          </cell>
          <cell r="M44">
            <v>0</v>
          </cell>
          <cell r="N44">
            <v>0</v>
          </cell>
          <cell r="O44">
            <v>0</v>
          </cell>
          <cell r="P44" t="str">
            <v>112001</v>
          </cell>
          <cell r="Q44" t="str">
            <v>PGD MO LAO/CN HA DONG</v>
          </cell>
          <cell r="R44" t="str">
            <v>XT</v>
          </cell>
          <cell r="S44" t="str">
            <v>04453</v>
          </cell>
          <cell r="T44" t="str">
            <v>Văn Ngọc Lan</v>
          </cell>
          <cell r="U44" t="str">
            <v>Phó Giám đốc Phòng giao dịch phụ trách DVKH - NQ</v>
          </cell>
          <cell r="V44" t="str">
            <v>04453</v>
          </cell>
          <cell r="W44" t="str">
            <v>Văn Ngọc Lan</v>
          </cell>
          <cell r="X44" t="str">
            <v>Phó Giám đốc Phòng giao dịch phụ trách DVKH - NQ</v>
          </cell>
          <cell r="Y44" t="str">
            <v>112001.04453.04453.98E776.XTDL.2020.E11Y/HDTP-B/SHB.</v>
          </cell>
          <cell r="Z44" t="str">
            <v>Trần Thị Thanh Huyền</v>
          </cell>
          <cell r="AA44" t="str">
            <v>'027182000883</v>
          </cell>
          <cell r="AB44">
            <v>43589</v>
          </cell>
          <cell r="AC44" t="str">
            <v>CCS QLHC VỀ TT XH</v>
          </cell>
          <cell r="AD44" t="str">
            <v>'0115555860</v>
          </cell>
          <cell r="AE44" t="str">
            <v>2105 THÁP B TÒA NHÀ MIPEC 229 TÂY SƠN NGÃ TƯ SỞ ĐỐNG ĐA HÀ NỘI</v>
          </cell>
          <cell r="AF44" t="str">
            <v>'0919443311</v>
          </cell>
          <cell r="AG44">
            <v>0</v>
          </cell>
          <cell r="AH44">
            <v>8888310182</v>
          </cell>
          <cell r="AI44" t="str">
            <v>shb MỖ LAO</v>
          </cell>
          <cell r="AJ44" t="str">
            <v>I</v>
          </cell>
          <cell r="AK44" t="str">
            <v>XTDL.2020.E11Y</v>
          </cell>
          <cell r="AL44">
            <v>44106</v>
          </cell>
          <cell r="AM44">
            <v>20062</v>
          </cell>
          <cell r="AN44">
            <v>0</v>
          </cell>
          <cell r="AO44">
            <v>0</v>
          </cell>
          <cell r="AP44">
            <v>1146415</v>
          </cell>
          <cell r="AQ44">
            <v>0</v>
          </cell>
          <cell r="AR44">
            <v>22999377730</v>
          </cell>
          <cell r="AS44">
            <v>0</v>
          </cell>
          <cell r="AT44">
            <v>0</v>
          </cell>
        </row>
        <row r="45">
          <cell r="H45">
            <v>23</v>
          </cell>
          <cell r="I45">
            <v>0</v>
          </cell>
          <cell r="J45">
            <v>0</v>
          </cell>
          <cell r="K45">
            <v>0</v>
          </cell>
          <cell r="L45">
            <v>0</v>
          </cell>
          <cell r="M45">
            <v>0</v>
          </cell>
          <cell r="N45">
            <v>0</v>
          </cell>
          <cell r="O45">
            <v>0</v>
          </cell>
          <cell r="P45" t="str">
            <v>110202</v>
          </cell>
          <cell r="Q45" t="str">
            <v>PGD GIANG VAN MINH/CN HA NOI</v>
          </cell>
          <cell r="R45" t="str">
            <v>EA</v>
          </cell>
          <cell r="S45" t="str">
            <v>00175</v>
          </cell>
          <cell r="T45" t="str">
            <v>Lê Thị Việt Nga</v>
          </cell>
          <cell r="U45" t="str">
            <v>Phó Giám đốc Phòng giao dịch phụ trách DVKH - NQ</v>
          </cell>
          <cell r="V45" t="str">
            <v>01150</v>
          </cell>
          <cell r="W45" t="str">
            <v>Trần Thị Hương</v>
          </cell>
          <cell r="X45" t="str">
            <v>Giao dịch viên Cấp 1</v>
          </cell>
          <cell r="Y45" t="str">
            <v>110202.00175.01150.611B77.EASUP5.E7YA.2020/HDTP-B/SHB.</v>
          </cell>
          <cell r="Z45" t="str">
            <v>Nguyễn Thị Tuyết Hạnh</v>
          </cell>
          <cell r="AA45" t="str">
            <v>'010182000114</v>
          </cell>
          <cell r="AB45">
            <v>43346</v>
          </cell>
          <cell r="AC45" t="str">
            <v>CCSDKQLCTVDLQGVDC</v>
          </cell>
          <cell r="AD45" t="str">
            <v>'0100193208</v>
          </cell>
          <cell r="AE45" t="str">
            <v>Số 35 ngõ 343 Đội Cấn, Liễu Giai, Ba Đình, Hà Nội</v>
          </cell>
          <cell r="AF45" t="str">
            <v>'0983901386</v>
          </cell>
          <cell r="AG45">
            <v>0</v>
          </cell>
          <cell r="AH45">
            <v>1000004191</v>
          </cell>
          <cell r="AI45" t="str">
            <v>SHB Trung tâm kinh doanh</v>
          </cell>
          <cell r="AJ45" t="str">
            <v>I</v>
          </cell>
          <cell r="AK45" t="str">
            <v>EASUP5.E7YA.2020</v>
          </cell>
          <cell r="AL45">
            <v>44106</v>
          </cell>
          <cell r="AM45">
            <v>385</v>
          </cell>
          <cell r="AN45">
            <v>0</v>
          </cell>
          <cell r="AO45">
            <v>0</v>
          </cell>
          <cell r="AP45">
            <v>1118534</v>
          </cell>
          <cell r="AQ45">
            <v>0</v>
          </cell>
          <cell r="AR45">
            <v>430635590</v>
          </cell>
          <cell r="AS45">
            <v>0</v>
          </cell>
          <cell r="AT45">
            <v>0</v>
          </cell>
        </row>
        <row r="46">
          <cell r="H46" t="e">
            <v>#VALUE!</v>
          </cell>
          <cell r="I46" t="e">
            <v>#VALUE!</v>
          </cell>
          <cell r="J46">
            <v>0</v>
          </cell>
          <cell r="K46">
            <v>0</v>
          </cell>
          <cell r="L46">
            <v>0</v>
          </cell>
          <cell r="M46">
            <v>0</v>
          </cell>
          <cell r="N46">
            <v>0</v>
          </cell>
          <cell r="O46">
            <v>0</v>
          </cell>
          <cell r="P46" t="str">
            <v/>
          </cell>
          <cell r="Q46" t="e">
            <v>#N/A</v>
          </cell>
          <cell r="R46" t="e">
            <v>#VALUE!</v>
          </cell>
          <cell r="S46" t="e">
            <v>#VALUE!</v>
          </cell>
          <cell r="T46" t="e">
            <v>#VALUE!</v>
          </cell>
          <cell r="U46" t="e">
            <v>#VALUE!</v>
          </cell>
          <cell r="V46" t="e">
            <v>#VALUE!</v>
          </cell>
          <cell r="W46" t="e">
            <v>#VALUE!</v>
          </cell>
          <cell r="X46" t="e">
            <v>#VALUE!</v>
          </cell>
          <cell r="Y46">
            <v>0</v>
          </cell>
          <cell r="Z46">
            <v>0</v>
          </cell>
          <cell r="AA46">
            <v>0</v>
          </cell>
          <cell r="AB46">
            <v>0</v>
          </cell>
          <cell r="AC46">
            <v>0</v>
          </cell>
          <cell r="AD46">
            <v>0</v>
          </cell>
          <cell r="AE46">
            <v>0</v>
          </cell>
          <cell r="AF46">
            <v>0</v>
          </cell>
          <cell r="AG46">
            <v>0</v>
          </cell>
          <cell r="AH46">
            <v>0</v>
          </cell>
          <cell r="AI46">
            <v>0</v>
          </cell>
          <cell r="AJ46" t="str">
            <v>I</v>
          </cell>
          <cell r="AK46" t="e">
            <v>#VALUE!</v>
          </cell>
          <cell r="AL46">
            <v>44106</v>
          </cell>
          <cell r="AM46">
            <v>0</v>
          </cell>
          <cell r="AN46">
            <v>0</v>
          </cell>
          <cell r="AO46">
            <v>0</v>
          </cell>
          <cell r="AP46" t="e">
            <v>#VALUE!</v>
          </cell>
          <cell r="AQ46">
            <v>0</v>
          </cell>
          <cell r="AR46" t="e">
            <v>#VALUE!</v>
          </cell>
          <cell r="AS46">
            <v>0</v>
          </cell>
          <cell r="AT46">
            <v>0</v>
          </cell>
        </row>
        <row r="47">
          <cell r="H47" t="e">
            <v>#VALUE!</v>
          </cell>
          <cell r="I47" t="e">
            <v>#VALUE!</v>
          </cell>
          <cell r="J47">
            <v>0</v>
          </cell>
          <cell r="K47">
            <v>0</v>
          </cell>
          <cell r="L47">
            <v>0</v>
          </cell>
          <cell r="M47">
            <v>0</v>
          </cell>
          <cell r="N47">
            <v>0</v>
          </cell>
          <cell r="O47">
            <v>0</v>
          </cell>
          <cell r="P47" t="str">
            <v/>
          </cell>
          <cell r="Q47" t="e">
            <v>#N/A</v>
          </cell>
          <cell r="R47" t="e">
            <v>#VALUE!</v>
          </cell>
          <cell r="S47" t="e">
            <v>#VALUE!</v>
          </cell>
          <cell r="T47" t="e">
            <v>#VALUE!</v>
          </cell>
          <cell r="U47" t="e">
            <v>#VALUE!</v>
          </cell>
          <cell r="V47" t="e">
            <v>#VALUE!</v>
          </cell>
          <cell r="W47" t="e">
            <v>#VALUE!</v>
          </cell>
          <cell r="X47" t="e">
            <v>#VALUE!</v>
          </cell>
          <cell r="Y47">
            <v>0</v>
          </cell>
          <cell r="Z47">
            <v>0</v>
          </cell>
          <cell r="AA47">
            <v>0</v>
          </cell>
          <cell r="AB47">
            <v>0</v>
          </cell>
          <cell r="AC47">
            <v>0</v>
          </cell>
          <cell r="AD47">
            <v>0</v>
          </cell>
          <cell r="AE47">
            <v>0</v>
          </cell>
          <cell r="AF47">
            <v>0</v>
          </cell>
          <cell r="AG47">
            <v>0</v>
          </cell>
          <cell r="AH47">
            <v>0</v>
          </cell>
          <cell r="AI47">
            <v>0</v>
          </cell>
          <cell r="AJ47" t="str">
            <v>I</v>
          </cell>
          <cell r="AK47" t="e">
            <v>#VALUE!</v>
          </cell>
          <cell r="AL47">
            <v>44106</v>
          </cell>
          <cell r="AM47">
            <v>0</v>
          </cell>
          <cell r="AN47">
            <v>0</v>
          </cell>
          <cell r="AO47">
            <v>0</v>
          </cell>
          <cell r="AP47" t="e">
            <v>#VALUE!</v>
          </cell>
          <cell r="AQ47">
            <v>0</v>
          </cell>
          <cell r="AR47" t="e">
            <v>#VALUE!</v>
          </cell>
          <cell r="AS47">
            <v>0</v>
          </cell>
          <cell r="AT47">
            <v>0</v>
          </cell>
        </row>
        <row r="48">
          <cell r="H48" t="e">
            <v>#VALUE!</v>
          </cell>
          <cell r="I48" t="e">
            <v>#VALUE!</v>
          </cell>
          <cell r="J48">
            <v>0</v>
          </cell>
          <cell r="K48">
            <v>0</v>
          </cell>
          <cell r="L48">
            <v>0</v>
          </cell>
          <cell r="M48">
            <v>0</v>
          </cell>
          <cell r="N48">
            <v>0</v>
          </cell>
          <cell r="O48">
            <v>0</v>
          </cell>
          <cell r="P48" t="str">
            <v/>
          </cell>
          <cell r="Q48" t="e">
            <v>#N/A</v>
          </cell>
          <cell r="R48" t="e">
            <v>#VALUE!</v>
          </cell>
          <cell r="S48" t="e">
            <v>#VALUE!</v>
          </cell>
          <cell r="T48" t="e">
            <v>#VALUE!</v>
          </cell>
          <cell r="U48" t="e">
            <v>#VALUE!</v>
          </cell>
          <cell r="V48" t="e">
            <v>#VALUE!</v>
          </cell>
          <cell r="W48" t="e">
            <v>#VALUE!</v>
          </cell>
          <cell r="X48" t="e">
            <v>#VALUE!</v>
          </cell>
          <cell r="Y48">
            <v>0</v>
          </cell>
          <cell r="Z48">
            <v>0</v>
          </cell>
          <cell r="AA48">
            <v>0</v>
          </cell>
          <cell r="AB48">
            <v>0</v>
          </cell>
          <cell r="AC48">
            <v>0</v>
          </cell>
          <cell r="AD48">
            <v>0</v>
          </cell>
          <cell r="AE48">
            <v>0</v>
          </cell>
          <cell r="AF48">
            <v>0</v>
          </cell>
          <cell r="AG48">
            <v>0</v>
          </cell>
          <cell r="AH48">
            <v>0</v>
          </cell>
          <cell r="AI48">
            <v>0</v>
          </cell>
          <cell r="AJ48" t="str">
            <v>I</v>
          </cell>
          <cell r="AK48" t="e">
            <v>#VALUE!</v>
          </cell>
          <cell r="AL48">
            <v>44106</v>
          </cell>
          <cell r="AM48">
            <v>0</v>
          </cell>
          <cell r="AN48">
            <v>0</v>
          </cell>
          <cell r="AO48">
            <v>0</v>
          </cell>
          <cell r="AP48" t="e">
            <v>#VALUE!</v>
          </cell>
          <cell r="AQ48">
            <v>0</v>
          </cell>
          <cell r="AR48" t="e">
            <v>#VALUE!</v>
          </cell>
          <cell r="AS48">
            <v>0</v>
          </cell>
          <cell r="AT48">
            <v>0</v>
          </cell>
        </row>
        <row r="49">
          <cell r="H49" t="e">
            <v>#VALUE!</v>
          </cell>
          <cell r="I49" t="e">
            <v>#VALUE!</v>
          </cell>
          <cell r="J49">
            <v>0</v>
          </cell>
          <cell r="K49">
            <v>0</v>
          </cell>
          <cell r="L49">
            <v>0</v>
          </cell>
          <cell r="M49">
            <v>0</v>
          </cell>
          <cell r="N49">
            <v>0</v>
          </cell>
          <cell r="O49">
            <v>0</v>
          </cell>
          <cell r="P49" t="str">
            <v/>
          </cell>
          <cell r="Q49" t="e">
            <v>#N/A</v>
          </cell>
          <cell r="R49" t="e">
            <v>#VALUE!</v>
          </cell>
          <cell r="S49" t="e">
            <v>#VALUE!</v>
          </cell>
          <cell r="T49" t="e">
            <v>#VALUE!</v>
          </cell>
          <cell r="U49" t="e">
            <v>#VALUE!</v>
          </cell>
          <cell r="V49" t="e">
            <v>#VALUE!</v>
          </cell>
          <cell r="W49" t="e">
            <v>#VALUE!</v>
          </cell>
          <cell r="X49" t="e">
            <v>#VALUE!</v>
          </cell>
          <cell r="Y49">
            <v>0</v>
          </cell>
          <cell r="Z49">
            <v>0</v>
          </cell>
          <cell r="AA49">
            <v>0</v>
          </cell>
          <cell r="AB49">
            <v>0</v>
          </cell>
          <cell r="AC49">
            <v>0</v>
          </cell>
          <cell r="AD49">
            <v>0</v>
          </cell>
          <cell r="AE49">
            <v>0</v>
          </cell>
          <cell r="AF49">
            <v>0</v>
          </cell>
          <cell r="AG49">
            <v>0</v>
          </cell>
          <cell r="AH49">
            <v>0</v>
          </cell>
          <cell r="AI49">
            <v>0</v>
          </cell>
          <cell r="AJ49" t="str">
            <v>I</v>
          </cell>
          <cell r="AK49" t="e">
            <v>#VALUE!</v>
          </cell>
          <cell r="AL49">
            <v>44106</v>
          </cell>
          <cell r="AM49">
            <v>0</v>
          </cell>
          <cell r="AN49">
            <v>0</v>
          </cell>
          <cell r="AO49">
            <v>0</v>
          </cell>
          <cell r="AP49" t="e">
            <v>#VALUE!</v>
          </cell>
          <cell r="AQ49">
            <v>0</v>
          </cell>
          <cell r="AR49" t="e">
            <v>#VALUE!</v>
          </cell>
          <cell r="AS49">
            <v>0</v>
          </cell>
          <cell r="AT49">
            <v>0</v>
          </cell>
        </row>
        <row r="50">
          <cell r="H50" t="e">
            <v>#VALUE!</v>
          </cell>
          <cell r="I50" t="e">
            <v>#VALUE!</v>
          </cell>
          <cell r="J50">
            <v>0</v>
          </cell>
          <cell r="K50">
            <v>0</v>
          </cell>
          <cell r="L50">
            <v>0</v>
          </cell>
          <cell r="M50">
            <v>0</v>
          </cell>
          <cell r="N50">
            <v>0</v>
          </cell>
          <cell r="O50">
            <v>0</v>
          </cell>
          <cell r="P50" t="str">
            <v/>
          </cell>
          <cell r="Q50" t="e">
            <v>#N/A</v>
          </cell>
          <cell r="R50" t="e">
            <v>#VALUE!</v>
          </cell>
          <cell r="S50" t="e">
            <v>#VALUE!</v>
          </cell>
          <cell r="T50" t="e">
            <v>#VALUE!</v>
          </cell>
          <cell r="U50" t="e">
            <v>#VALUE!</v>
          </cell>
          <cell r="V50" t="e">
            <v>#VALUE!</v>
          </cell>
          <cell r="W50" t="e">
            <v>#VALUE!</v>
          </cell>
          <cell r="X50" t="e">
            <v>#VALUE!</v>
          </cell>
          <cell r="Y50">
            <v>0</v>
          </cell>
          <cell r="Z50">
            <v>0</v>
          </cell>
          <cell r="AA50">
            <v>0</v>
          </cell>
          <cell r="AB50">
            <v>0</v>
          </cell>
          <cell r="AC50">
            <v>0</v>
          </cell>
          <cell r="AD50">
            <v>0</v>
          </cell>
          <cell r="AE50">
            <v>0</v>
          </cell>
          <cell r="AF50">
            <v>0</v>
          </cell>
          <cell r="AG50">
            <v>0</v>
          </cell>
          <cell r="AH50">
            <v>0</v>
          </cell>
          <cell r="AI50">
            <v>0</v>
          </cell>
          <cell r="AJ50" t="str">
            <v>I</v>
          </cell>
          <cell r="AK50" t="e">
            <v>#VALUE!</v>
          </cell>
          <cell r="AL50">
            <v>44106</v>
          </cell>
          <cell r="AM50">
            <v>0</v>
          </cell>
          <cell r="AN50">
            <v>0</v>
          </cell>
          <cell r="AO50">
            <v>0</v>
          </cell>
          <cell r="AP50" t="e">
            <v>#VALUE!</v>
          </cell>
          <cell r="AQ50">
            <v>0</v>
          </cell>
          <cell r="AR50" t="e">
            <v>#VALUE!</v>
          </cell>
          <cell r="AS50">
            <v>0</v>
          </cell>
          <cell r="AT50">
            <v>0</v>
          </cell>
        </row>
        <row r="51">
          <cell r="H51" t="e">
            <v>#VALUE!</v>
          </cell>
          <cell r="I51" t="e">
            <v>#VALUE!</v>
          </cell>
          <cell r="J51">
            <v>0</v>
          </cell>
          <cell r="K51">
            <v>0</v>
          </cell>
          <cell r="L51">
            <v>0</v>
          </cell>
          <cell r="M51">
            <v>0</v>
          </cell>
          <cell r="N51">
            <v>0</v>
          </cell>
          <cell r="O51">
            <v>0</v>
          </cell>
          <cell r="P51" t="str">
            <v/>
          </cell>
          <cell r="Q51" t="e">
            <v>#N/A</v>
          </cell>
          <cell r="R51" t="e">
            <v>#VALUE!</v>
          </cell>
          <cell r="S51" t="e">
            <v>#VALUE!</v>
          </cell>
          <cell r="T51" t="e">
            <v>#VALUE!</v>
          </cell>
          <cell r="U51" t="e">
            <v>#VALUE!</v>
          </cell>
          <cell r="V51" t="e">
            <v>#VALUE!</v>
          </cell>
          <cell r="W51" t="e">
            <v>#VALUE!</v>
          </cell>
          <cell r="X51" t="e">
            <v>#VALUE!</v>
          </cell>
          <cell r="Y51">
            <v>0</v>
          </cell>
          <cell r="Z51">
            <v>0</v>
          </cell>
          <cell r="AA51">
            <v>0</v>
          </cell>
          <cell r="AB51">
            <v>0</v>
          </cell>
          <cell r="AC51">
            <v>0</v>
          </cell>
          <cell r="AD51">
            <v>0</v>
          </cell>
          <cell r="AE51">
            <v>0</v>
          </cell>
          <cell r="AF51">
            <v>0</v>
          </cell>
          <cell r="AG51">
            <v>0</v>
          </cell>
          <cell r="AH51">
            <v>0</v>
          </cell>
          <cell r="AI51">
            <v>0</v>
          </cell>
          <cell r="AJ51" t="str">
            <v>I</v>
          </cell>
          <cell r="AK51" t="e">
            <v>#VALUE!</v>
          </cell>
          <cell r="AL51">
            <v>44106</v>
          </cell>
          <cell r="AM51">
            <v>0</v>
          </cell>
          <cell r="AN51">
            <v>0</v>
          </cell>
          <cell r="AO51">
            <v>0</v>
          </cell>
          <cell r="AP51" t="e">
            <v>#VALUE!</v>
          </cell>
          <cell r="AQ51">
            <v>0</v>
          </cell>
          <cell r="AR51" t="e">
            <v>#VALUE!</v>
          </cell>
          <cell r="AS51">
            <v>0</v>
          </cell>
          <cell r="AT51">
            <v>0</v>
          </cell>
        </row>
        <row r="52">
          <cell r="H52" t="e">
            <v>#VALUE!</v>
          </cell>
          <cell r="I52" t="e">
            <v>#VALUE!</v>
          </cell>
          <cell r="J52">
            <v>0</v>
          </cell>
          <cell r="K52">
            <v>0</v>
          </cell>
          <cell r="L52">
            <v>0</v>
          </cell>
          <cell r="M52">
            <v>0</v>
          </cell>
          <cell r="N52">
            <v>0</v>
          </cell>
          <cell r="O52">
            <v>0</v>
          </cell>
          <cell r="P52" t="str">
            <v/>
          </cell>
          <cell r="Q52" t="e">
            <v>#N/A</v>
          </cell>
          <cell r="R52" t="e">
            <v>#VALUE!</v>
          </cell>
          <cell r="S52" t="e">
            <v>#VALUE!</v>
          </cell>
          <cell r="T52" t="e">
            <v>#VALUE!</v>
          </cell>
          <cell r="U52" t="e">
            <v>#VALUE!</v>
          </cell>
          <cell r="V52" t="e">
            <v>#VALUE!</v>
          </cell>
          <cell r="W52" t="e">
            <v>#VALUE!</v>
          </cell>
          <cell r="X52" t="e">
            <v>#VALUE!</v>
          </cell>
          <cell r="Y52">
            <v>0</v>
          </cell>
          <cell r="Z52">
            <v>0</v>
          </cell>
          <cell r="AA52">
            <v>0</v>
          </cell>
          <cell r="AB52">
            <v>0</v>
          </cell>
          <cell r="AC52">
            <v>0</v>
          </cell>
          <cell r="AD52">
            <v>0</v>
          </cell>
          <cell r="AE52">
            <v>0</v>
          </cell>
          <cell r="AF52">
            <v>0</v>
          </cell>
          <cell r="AG52">
            <v>0</v>
          </cell>
          <cell r="AH52">
            <v>0</v>
          </cell>
          <cell r="AI52">
            <v>0</v>
          </cell>
          <cell r="AJ52" t="str">
            <v>I</v>
          </cell>
          <cell r="AK52" t="e">
            <v>#VALUE!</v>
          </cell>
          <cell r="AL52">
            <v>44106</v>
          </cell>
          <cell r="AM52">
            <v>0</v>
          </cell>
          <cell r="AN52">
            <v>0</v>
          </cell>
          <cell r="AO52">
            <v>0</v>
          </cell>
          <cell r="AP52" t="e">
            <v>#VALUE!</v>
          </cell>
          <cell r="AQ52">
            <v>0</v>
          </cell>
          <cell r="AR52" t="e">
            <v>#VALUE!</v>
          </cell>
          <cell r="AS52">
            <v>0</v>
          </cell>
          <cell r="AT52">
            <v>0</v>
          </cell>
        </row>
        <row r="53">
          <cell r="H53" t="e">
            <v>#VALUE!</v>
          </cell>
          <cell r="I53" t="e">
            <v>#VALUE!</v>
          </cell>
          <cell r="J53">
            <v>0</v>
          </cell>
          <cell r="K53">
            <v>0</v>
          </cell>
          <cell r="L53">
            <v>0</v>
          </cell>
          <cell r="M53">
            <v>0</v>
          </cell>
          <cell r="N53">
            <v>0</v>
          </cell>
          <cell r="O53">
            <v>0</v>
          </cell>
          <cell r="P53" t="str">
            <v/>
          </cell>
          <cell r="Q53" t="e">
            <v>#N/A</v>
          </cell>
          <cell r="R53" t="e">
            <v>#VALUE!</v>
          </cell>
          <cell r="S53" t="e">
            <v>#VALUE!</v>
          </cell>
          <cell r="T53" t="e">
            <v>#VALUE!</v>
          </cell>
          <cell r="U53" t="e">
            <v>#VALUE!</v>
          </cell>
          <cell r="V53" t="e">
            <v>#VALUE!</v>
          </cell>
          <cell r="W53" t="e">
            <v>#VALUE!</v>
          </cell>
          <cell r="X53" t="e">
            <v>#VALUE!</v>
          </cell>
          <cell r="Y53">
            <v>0</v>
          </cell>
          <cell r="Z53">
            <v>0</v>
          </cell>
          <cell r="AA53">
            <v>0</v>
          </cell>
          <cell r="AB53">
            <v>0</v>
          </cell>
          <cell r="AC53">
            <v>0</v>
          </cell>
          <cell r="AD53">
            <v>0</v>
          </cell>
          <cell r="AE53">
            <v>0</v>
          </cell>
          <cell r="AF53">
            <v>0</v>
          </cell>
          <cell r="AG53">
            <v>0</v>
          </cell>
          <cell r="AH53">
            <v>0</v>
          </cell>
          <cell r="AI53">
            <v>0</v>
          </cell>
          <cell r="AJ53" t="str">
            <v>I</v>
          </cell>
          <cell r="AK53" t="e">
            <v>#VALUE!</v>
          </cell>
          <cell r="AL53">
            <v>44106</v>
          </cell>
          <cell r="AM53">
            <v>0</v>
          </cell>
          <cell r="AN53">
            <v>0</v>
          </cell>
          <cell r="AO53">
            <v>0</v>
          </cell>
          <cell r="AP53" t="e">
            <v>#VALUE!</v>
          </cell>
          <cell r="AQ53">
            <v>0</v>
          </cell>
          <cell r="AR53" t="e">
            <v>#VALUE!</v>
          </cell>
          <cell r="AS53">
            <v>0</v>
          </cell>
          <cell r="AT53">
            <v>0</v>
          </cell>
        </row>
        <row r="54">
          <cell r="H54" t="e">
            <v>#VALUE!</v>
          </cell>
          <cell r="I54" t="e">
            <v>#VALUE!</v>
          </cell>
          <cell r="J54">
            <v>0</v>
          </cell>
          <cell r="K54">
            <v>0</v>
          </cell>
          <cell r="L54">
            <v>0</v>
          </cell>
          <cell r="M54">
            <v>0</v>
          </cell>
          <cell r="N54">
            <v>0</v>
          </cell>
          <cell r="O54">
            <v>0</v>
          </cell>
          <cell r="P54" t="str">
            <v/>
          </cell>
          <cell r="Q54" t="e">
            <v>#N/A</v>
          </cell>
          <cell r="R54" t="e">
            <v>#VALUE!</v>
          </cell>
          <cell r="S54" t="e">
            <v>#VALUE!</v>
          </cell>
          <cell r="T54" t="e">
            <v>#VALUE!</v>
          </cell>
          <cell r="U54" t="e">
            <v>#VALUE!</v>
          </cell>
          <cell r="V54" t="e">
            <v>#VALUE!</v>
          </cell>
          <cell r="W54" t="e">
            <v>#VALUE!</v>
          </cell>
          <cell r="X54" t="e">
            <v>#VALUE!</v>
          </cell>
          <cell r="Y54">
            <v>0</v>
          </cell>
          <cell r="Z54">
            <v>0</v>
          </cell>
          <cell r="AA54">
            <v>0</v>
          </cell>
          <cell r="AB54">
            <v>0</v>
          </cell>
          <cell r="AC54">
            <v>0</v>
          </cell>
          <cell r="AD54">
            <v>0</v>
          </cell>
          <cell r="AE54">
            <v>0</v>
          </cell>
          <cell r="AF54">
            <v>0</v>
          </cell>
          <cell r="AG54">
            <v>0</v>
          </cell>
          <cell r="AH54">
            <v>0</v>
          </cell>
          <cell r="AI54">
            <v>0</v>
          </cell>
          <cell r="AJ54" t="str">
            <v>I</v>
          </cell>
          <cell r="AK54" t="e">
            <v>#VALUE!</v>
          </cell>
          <cell r="AL54">
            <v>44106</v>
          </cell>
          <cell r="AM54">
            <v>0</v>
          </cell>
          <cell r="AN54">
            <v>0</v>
          </cell>
          <cell r="AO54">
            <v>0</v>
          </cell>
          <cell r="AP54" t="e">
            <v>#VALUE!</v>
          </cell>
          <cell r="AQ54">
            <v>0</v>
          </cell>
          <cell r="AR54" t="e">
            <v>#VALUE!</v>
          </cell>
          <cell r="AS54">
            <v>0</v>
          </cell>
          <cell r="AT54">
            <v>0</v>
          </cell>
        </row>
        <row r="55">
          <cell r="H55" t="e">
            <v>#VALUE!</v>
          </cell>
          <cell r="I55" t="e">
            <v>#VALUE!</v>
          </cell>
          <cell r="J55">
            <v>0</v>
          </cell>
          <cell r="K55">
            <v>0</v>
          </cell>
          <cell r="L55">
            <v>0</v>
          </cell>
          <cell r="M55">
            <v>0</v>
          </cell>
          <cell r="N55">
            <v>0</v>
          </cell>
          <cell r="O55">
            <v>0</v>
          </cell>
          <cell r="P55" t="str">
            <v/>
          </cell>
          <cell r="Q55" t="e">
            <v>#N/A</v>
          </cell>
          <cell r="R55" t="e">
            <v>#VALUE!</v>
          </cell>
          <cell r="S55" t="e">
            <v>#VALUE!</v>
          </cell>
          <cell r="T55" t="e">
            <v>#VALUE!</v>
          </cell>
          <cell r="U55" t="e">
            <v>#VALUE!</v>
          </cell>
          <cell r="V55" t="e">
            <v>#VALUE!</v>
          </cell>
          <cell r="W55" t="e">
            <v>#VALUE!</v>
          </cell>
          <cell r="X55" t="e">
            <v>#VALUE!</v>
          </cell>
          <cell r="Y55">
            <v>0</v>
          </cell>
          <cell r="Z55">
            <v>0</v>
          </cell>
          <cell r="AA55">
            <v>0</v>
          </cell>
          <cell r="AB55">
            <v>0</v>
          </cell>
          <cell r="AC55">
            <v>0</v>
          </cell>
          <cell r="AD55">
            <v>0</v>
          </cell>
          <cell r="AE55">
            <v>0</v>
          </cell>
          <cell r="AF55">
            <v>0</v>
          </cell>
          <cell r="AG55">
            <v>0</v>
          </cell>
          <cell r="AH55">
            <v>0</v>
          </cell>
          <cell r="AI55">
            <v>0</v>
          </cell>
          <cell r="AJ55" t="str">
            <v>I</v>
          </cell>
          <cell r="AK55" t="e">
            <v>#VALUE!</v>
          </cell>
          <cell r="AL55">
            <v>44106</v>
          </cell>
          <cell r="AM55">
            <v>0</v>
          </cell>
          <cell r="AN55">
            <v>0</v>
          </cell>
          <cell r="AO55">
            <v>0</v>
          </cell>
          <cell r="AP55" t="e">
            <v>#VALUE!</v>
          </cell>
          <cell r="AR55" t="e">
            <v>#VALUE!</v>
          </cell>
          <cell r="AS55">
            <v>0</v>
          </cell>
          <cell r="AT55">
            <v>0</v>
          </cell>
        </row>
        <row r="56">
          <cell r="H56" t="e">
            <v>#VALUE!</v>
          </cell>
          <cell r="I56" t="e">
            <v>#VALUE!</v>
          </cell>
          <cell r="J56">
            <v>0</v>
          </cell>
          <cell r="K56">
            <v>0</v>
          </cell>
          <cell r="L56">
            <v>0</v>
          </cell>
          <cell r="M56">
            <v>0</v>
          </cell>
          <cell r="N56">
            <v>0</v>
          </cell>
          <cell r="O56">
            <v>0</v>
          </cell>
          <cell r="P56" t="str">
            <v/>
          </cell>
          <cell r="Q56" t="e">
            <v>#N/A</v>
          </cell>
          <cell r="R56" t="e">
            <v>#VALUE!</v>
          </cell>
          <cell r="S56" t="e">
            <v>#VALUE!</v>
          </cell>
          <cell r="T56" t="e">
            <v>#VALUE!</v>
          </cell>
          <cell r="U56" t="e">
            <v>#VALUE!</v>
          </cell>
          <cell r="V56" t="e">
            <v>#VALUE!</v>
          </cell>
          <cell r="W56" t="e">
            <v>#VALUE!</v>
          </cell>
          <cell r="X56" t="e">
            <v>#VALUE!</v>
          </cell>
          <cell r="Y56">
            <v>0</v>
          </cell>
          <cell r="Z56">
            <v>0</v>
          </cell>
          <cell r="AA56">
            <v>0</v>
          </cell>
          <cell r="AB56">
            <v>0</v>
          </cell>
          <cell r="AC56">
            <v>0</v>
          </cell>
          <cell r="AD56">
            <v>0</v>
          </cell>
          <cell r="AE56">
            <v>0</v>
          </cell>
          <cell r="AF56">
            <v>0</v>
          </cell>
          <cell r="AG56">
            <v>0</v>
          </cell>
          <cell r="AH56">
            <v>0</v>
          </cell>
          <cell r="AI56">
            <v>0</v>
          </cell>
          <cell r="AJ56" t="str">
            <v>I</v>
          </cell>
          <cell r="AK56" t="e">
            <v>#VALUE!</v>
          </cell>
          <cell r="AL56">
            <v>44106</v>
          </cell>
          <cell r="AM56">
            <v>0</v>
          </cell>
          <cell r="AN56">
            <v>0</v>
          </cell>
          <cell r="AO56">
            <v>0</v>
          </cell>
          <cell r="AP56" t="e">
            <v>#VALUE!</v>
          </cell>
          <cell r="AR56" t="e">
            <v>#VALUE!</v>
          </cell>
          <cell r="AS56">
            <v>0</v>
          </cell>
          <cell r="AT56">
            <v>0</v>
          </cell>
        </row>
        <row r="57">
          <cell r="H57" t="e">
            <v>#VALUE!</v>
          </cell>
          <cell r="I57" t="e">
            <v>#VALUE!</v>
          </cell>
          <cell r="J57">
            <v>0</v>
          </cell>
          <cell r="K57">
            <v>0</v>
          </cell>
          <cell r="L57">
            <v>0</v>
          </cell>
          <cell r="M57">
            <v>0</v>
          </cell>
          <cell r="N57">
            <v>0</v>
          </cell>
          <cell r="O57">
            <v>0</v>
          </cell>
          <cell r="P57" t="str">
            <v/>
          </cell>
          <cell r="Q57" t="e">
            <v>#N/A</v>
          </cell>
          <cell r="R57" t="e">
            <v>#VALUE!</v>
          </cell>
          <cell r="S57" t="e">
            <v>#VALUE!</v>
          </cell>
          <cell r="T57" t="e">
            <v>#VALUE!</v>
          </cell>
          <cell r="U57" t="e">
            <v>#VALUE!</v>
          </cell>
          <cell r="V57" t="e">
            <v>#VALUE!</v>
          </cell>
          <cell r="W57" t="e">
            <v>#VALUE!</v>
          </cell>
          <cell r="X57" t="e">
            <v>#VALUE!</v>
          </cell>
          <cell r="Y57">
            <v>0</v>
          </cell>
          <cell r="Z57">
            <v>0</v>
          </cell>
          <cell r="AA57">
            <v>0</v>
          </cell>
          <cell r="AB57">
            <v>0</v>
          </cell>
          <cell r="AC57">
            <v>0</v>
          </cell>
          <cell r="AD57">
            <v>0</v>
          </cell>
          <cell r="AE57">
            <v>0</v>
          </cell>
          <cell r="AF57">
            <v>0</v>
          </cell>
          <cell r="AG57">
            <v>0</v>
          </cell>
          <cell r="AH57">
            <v>0</v>
          </cell>
          <cell r="AI57">
            <v>0</v>
          </cell>
          <cell r="AJ57" t="str">
            <v>I</v>
          </cell>
          <cell r="AK57" t="e">
            <v>#VALUE!</v>
          </cell>
          <cell r="AL57">
            <v>44106</v>
          </cell>
          <cell r="AN57">
            <v>0</v>
          </cell>
          <cell r="AO57">
            <v>0</v>
          </cell>
          <cell r="AP57" t="e">
            <v>#VALUE!</v>
          </cell>
          <cell r="AR57" t="e">
            <v>#VALUE!</v>
          </cell>
          <cell r="AS57">
            <v>0</v>
          </cell>
          <cell r="AT57">
            <v>0</v>
          </cell>
        </row>
        <row r="58">
          <cell r="H58" t="e">
            <v>#VALUE!</v>
          </cell>
          <cell r="I58" t="e">
            <v>#VALUE!</v>
          </cell>
          <cell r="J58">
            <v>0</v>
          </cell>
          <cell r="K58">
            <v>0</v>
          </cell>
          <cell r="L58">
            <v>0</v>
          </cell>
          <cell r="M58">
            <v>0</v>
          </cell>
          <cell r="N58">
            <v>0</v>
          </cell>
          <cell r="O58">
            <v>0</v>
          </cell>
          <cell r="P58" t="str">
            <v/>
          </cell>
          <cell r="Q58" t="e">
            <v>#N/A</v>
          </cell>
          <cell r="R58" t="e">
            <v>#VALUE!</v>
          </cell>
          <cell r="S58" t="e">
            <v>#VALUE!</v>
          </cell>
          <cell r="T58" t="e">
            <v>#VALUE!</v>
          </cell>
          <cell r="U58" t="e">
            <v>#VALUE!</v>
          </cell>
          <cell r="V58" t="e">
            <v>#VALUE!</v>
          </cell>
          <cell r="W58" t="e">
            <v>#VALUE!</v>
          </cell>
          <cell r="X58" t="e">
            <v>#VALUE!</v>
          </cell>
          <cell r="Y58">
            <v>0</v>
          </cell>
          <cell r="Z58">
            <v>0</v>
          </cell>
          <cell r="AA58">
            <v>0</v>
          </cell>
          <cell r="AB58">
            <v>0</v>
          </cell>
          <cell r="AC58">
            <v>0</v>
          </cell>
          <cell r="AD58">
            <v>0</v>
          </cell>
          <cell r="AE58">
            <v>0</v>
          </cell>
          <cell r="AF58">
            <v>0</v>
          </cell>
          <cell r="AG58">
            <v>0</v>
          </cell>
          <cell r="AH58">
            <v>0</v>
          </cell>
          <cell r="AI58">
            <v>0</v>
          </cell>
          <cell r="AJ58" t="str">
            <v>I</v>
          </cell>
          <cell r="AK58" t="e">
            <v>#VALUE!</v>
          </cell>
          <cell r="AL58">
            <v>44106</v>
          </cell>
          <cell r="AM58">
            <v>0</v>
          </cell>
          <cell r="AN58">
            <v>0</v>
          </cell>
          <cell r="AO58">
            <v>0</v>
          </cell>
          <cell r="AP58" t="e">
            <v>#VALUE!</v>
          </cell>
          <cell r="AR58" t="e">
            <v>#VALUE!</v>
          </cell>
          <cell r="AS58">
            <v>0</v>
          </cell>
          <cell r="AT58">
            <v>0</v>
          </cell>
        </row>
        <row r="59">
          <cell r="H59" t="e">
            <v>#VALUE!</v>
          </cell>
          <cell r="I59" t="e">
            <v>#VALUE!</v>
          </cell>
          <cell r="J59">
            <v>0</v>
          </cell>
          <cell r="K59">
            <v>0</v>
          </cell>
          <cell r="L59">
            <v>0</v>
          </cell>
          <cell r="M59">
            <v>0</v>
          </cell>
          <cell r="N59">
            <v>0</v>
          </cell>
          <cell r="O59">
            <v>0</v>
          </cell>
          <cell r="P59" t="str">
            <v/>
          </cell>
          <cell r="Q59" t="e">
            <v>#N/A</v>
          </cell>
          <cell r="R59" t="e">
            <v>#VALUE!</v>
          </cell>
          <cell r="S59" t="e">
            <v>#VALUE!</v>
          </cell>
          <cell r="T59" t="e">
            <v>#VALUE!</v>
          </cell>
          <cell r="U59" t="e">
            <v>#VALUE!</v>
          </cell>
          <cell r="V59" t="e">
            <v>#VALUE!</v>
          </cell>
          <cell r="W59" t="e">
            <v>#VALUE!</v>
          </cell>
          <cell r="X59" t="e">
            <v>#VALUE!</v>
          </cell>
          <cell r="Y59">
            <v>0</v>
          </cell>
          <cell r="Z59">
            <v>0</v>
          </cell>
          <cell r="AA59">
            <v>0</v>
          </cell>
          <cell r="AB59">
            <v>0</v>
          </cell>
          <cell r="AC59">
            <v>0</v>
          </cell>
          <cell r="AD59">
            <v>0</v>
          </cell>
          <cell r="AE59">
            <v>0</v>
          </cell>
          <cell r="AF59">
            <v>0</v>
          </cell>
          <cell r="AG59">
            <v>0</v>
          </cell>
          <cell r="AH59">
            <v>0</v>
          </cell>
          <cell r="AI59">
            <v>0</v>
          </cell>
          <cell r="AJ59" t="str">
            <v>I</v>
          </cell>
          <cell r="AK59" t="e">
            <v>#VALUE!</v>
          </cell>
          <cell r="AL59">
            <v>44106</v>
          </cell>
          <cell r="AM59">
            <v>0</v>
          </cell>
          <cell r="AN59">
            <v>0</v>
          </cell>
          <cell r="AO59">
            <v>0</v>
          </cell>
          <cell r="AP59" t="e">
            <v>#VALUE!</v>
          </cell>
          <cell r="AR59" t="e">
            <v>#VALUE!</v>
          </cell>
          <cell r="AS59">
            <v>0</v>
          </cell>
          <cell r="AT59">
            <v>0</v>
          </cell>
        </row>
        <row r="60">
          <cell r="H60" t="e">
            <v>#VALUE!</v>
          </cell>
          <cell r="I60" t="e">
            <v>#VALUE!</v>
          </cell>
          <cell r="J60">
            <v>0</v>
          </cell>
          <cell r="K60">
            <v>0</v>
          </cell>
          <cell r="L60">
            <v>0</v>
          </cell>
          <cell r="M60">
            <v>0</v>
          </cell>
          <cell r="N60">
            <v>0</v>
          </cell>
          <cell r="O60">
            <v>0</v>
          </cell>
          <cell r="P60" t="str">
            <v/>
          </cell>
          <cell r="Q60" t="e">
            <v>#N/A</v>
          </cell>
          <cell r="R60" t="e">
            <v>#VALUE!</v>
          </cell>
          <cell r="S60" t="e">
            <v>#VALUE!</v>
          </cell>
          <cell r="T60" t="e">
            <v>#VALUE!</v>
          </cell>
          <cell r="U60" t="e">
            <v>#VALUE!</v>
          </cell>
          <cell r="V60" t="e">
            <v>#VALUE!</v>
          </cell>
          <cell r="W60" t="e">
            <v>#VALUE!</v>
          </cell>
          <cell r="X60" t="e">
            <v>#VALUE!</v>
          </cell>
          <cell r="Y60">
            <v>0</v>
          </cell>
          <cell r="Z60">
            <v>0</v>
          </cell>
          <cell r="AA60">
            <v>0</v>
          </cell>
          <cell r="AB60">
            <v>0</v>
          </cell>
          <cell r="AC60">
            <v>0</v>
          </cell>
          <cell r="AD60">
            <v>0</v>
          </cell>
          <cell r="AE60">
            <v>0</v>
          </cell>
          <cell r="AF60">
            <v>0</v>
          </cell>
          <cell r="AG60">
            <v>0</v>
          </cell>
          <cell r="AH60">
            <v>0</v>
          </cell>
          <cell r="AI60">
            <v>0</v>
          </cell>
          <cell r="AJ60" t="str">
            <v>I</v>
          </cell>
          <cell r="AK60" t="e">
            <v>#VALUE!</v>
          </cell>
          <cell r="AL60">
            <v>44106</v>
          </cell>
          <cell r="AM60">
            <v>0</v>
          </cell>
          <cell r="AN60">
            <v>0</v>
          </cell>
          <cell r="AO60">
            <v>0</v>
          </cell>
          <cell r="AP60" t="e">
            <v>#VALUE!</v>
          </cell>
          <cell r="AR60" t="e">
            <v>#VALUE!</v>
          </cell>
          <cell r="AS60">
            <v>0</v>
          </cell>
          <cell r="AT60">
            <v>0</v>
          </cell>
        </row>
        <row r="61">
          <cell r="H61" t="e">
            <v>#VALUE!</v>
          </cell>
          <cell r="I61" t="e">
            <v>#VALUE!</v>
          </cell>
          <cell r="J61">
            <v>0</v>
          </cell>
          <cell r="K61">
            <v>0</v>
          </cell>
          <cell r="L61">
            <v>0</v>
          </cell>
          <cell r="M61">
            <v>0</v>
          </cell>
          <cell r="N61">
            <v>0</v>
          </cell>
          <cell r="O61">
            <v>0</v>
          </cell>
          <cell r="P61" t="str">
            <v/>
          </cell>
          <cell r="Q61" t="e">
            <v>#N/A</v>
          </cell>
          <cell r="R61" t="e">
            <v>#VALUE!</v>
          </cell>
          <cell r="S61" t="e">
            <v>#VALUE!</v>
          </cell>
          <cell r="T61" t="e">
            <v>#VALUE!</v>
          </cell>
          <cell r="U61" t="e">
            <v>#VALUE!</v>
          </cell>
          <cell r="V61" t="e">
            <v>#VALUE!</v>
          </cell>
          <cell r="W61" t="e">
            <v>#VALUE!</v>
          </cell>
          <cell r="X61" t="e">
            <v>#VALUE!</v>
          </cell>
          <cell r="Y61">
            <v>0</v>
          </cell>
          <cell r="Z61">
            <v>0</v>
          </cell>
          <cell r="AA61">
            <v>0</v>
          </cell>
          <cell r="AB61">
            <v>0</v>
          </cell>
          <cell r="AC61">
            <v>0</v>
          </cell>
          <cell r="AD61">
            <v>0</v>
          </cell>
          <cell r="AE61">
            <v>0</v>
          </cell>
          <cell r="AF61">
            <v>0</v>
          </cell>
          <cell r="AG61">
            <v>0</v>
          </cell>
          <cell r="AH61">
            <v>0</v>
          </cell>
          <cell r="AI61">
            <v>0</v>
          </cell>
          <cell r="AJ61" t="str">
            <v>I</v>
          </cell>
          <cell r="AK61" t="e">
            <v>#VALUE!</v>
          </cell>
          <cell r="AL61">
            <v>44106</v>
          </cell>
          <cell r="AM61">
            <v>0</v>
          </cell>
          <cell r="AN61">
            <v>0</v>
          </cell>
          <cell r="AO61">
            <v>0</v>
          </cell>
          <cell r="AP61" t="e">
            <v>#VALUE!</v>
          </cell>
          <cell r="AR61" t="e">
            <v>#VALUE!</v>
          </cell>
          <cell r="AS61">
            <v>0</v>
          </cell>
          <cell r="AT61">
            <v>0</v>
          </cell>
        </row>
        <row r="62">
          <cell r="H62" t="e">
            <v>#VALUE!</v>
          </cell>
          <cell r="I62" t="e">
            <v>#VALUE!</v>
          </cell>
          <cell r="J62">
            <v>0</v>
          </cell>
          <cell r="K62">
            <v>0</v>
          </cell>
          <cell r="L62">
            <v>0</v>
          </cell>
          <cell r="M62">
            <v>0</v>
          </cell>
          <cell r="N62">
            <v>0</v>
          </cell>
          <cell r="O62">
            <v>0</v>
          </cell>
          <cell r="P62" t="str">
            <v/>
          </cell>
          <cell r="Q62" t="e">
            <v>#N/A</v>
          </cell>
          <cell r="R62" t="e">
            <v>#VALUE!</v>
          </cell>
          <cell r="S62" t="e">
            <v>#VALUE!</v>
          </cell>
          <cell r="T62" t="e">
            <v>#VALUE!</v>
          </cell>
          <cell r="U62" t="e">
            <v>#VALUE!</v>
          </cell>
          <cell r="V62" t="e">
            <v>#VALUE!</v>
          </cell>
          <cell r="W62" t="e">
            <v>#VALUE!</v>
          </cell>
          <cell r="X62" t="e">
            <v>#VALUE!</v>
          </cell>
          <cell r="Y62">
            <v>0</v>
          </cell>
          <cell r="Z62">
            <v>0</v>
          </cell>
          <cell r="AA62">
            <v>0</v>
          </cell>
          <cell r="AB62">
            <v>0</v>
          </cell>
          <cell r="AC62">
            <v>0</v>
          </cell>
          <cell r="AD62">
            <v>0</v>
          </cell>
          <cell r="AE62">
            <v>0</v>
          </cell>
          <cell r="AF62">
            <v>0</v>
          </cell>
          <cell r="AG62">
            <v>0</v>
          </cell>
          <cell r="AH62">
            <v>0</v>
          </cell>
          <cell r="AI62">
            <v>0</v>
          </cell>
          <cell r="AJ62" t="str">
            <v>I</v>
          </cell>
          <cell r="AK62" t="e">
            <v>#VALUE!</v>
          </cell>
          <cell r="AL62">
            <v>44106</v>
          </cell>
          <cell r="AM62">
            <v>0</v>
          </cell>
          <cell r="AN62">
            <v>0</v>
          </cell>
          <cell r="AO62">
            <v>0</v>
          </cell>
          <cell r="AP62" t="e">
            <v>#VALUE!</v>
          </cell>
          <cell r="AR62" t="e">
            <v>#VALUE!</v>
          </cell>
          <cell r="AS62">
            <v>0</v>
          </cell>
          <cell r="AT62">
            <v>0</v>
          </cell>
        </row>
        <row r="63">
          <cell r="H63" t="e">
            <v>#VALUE!</v>
          </cell>
          <cell r="I63" t="e">
            <v>#VALUE!</v>
          </cell>
          <cell r="J63">
            <v>0</v>
          </cell>
          <cell r="K63">
            <v>0</v>
          </cell>
          <cell r="L63">
            <v>0</v>
          </cell>
          <cell r="M63">
            <v>0</v>
          </cell>
          <cell r="N63">
            <v>0</v>
          </cell>
          <cell r="O63">
            <v>0</v>
          </cell>
          <cell r="P63" t="str">
            <v/>
          </cell>
          <cell r="Q63" t="e">
            <v>#N/A</v>
          </cell>
          <cell r="R63" t="e">
            <v>#VALUE!</v>
          </cell>
          <cell r="S63" t="e">
            <v>#VALUE!</v>
          </cell>
          <cell r="T63" t="e">
            <v>#VALUE!</v>
          </cell>
          <cell r="U63" t="e">
            <v>#VALUE!</v>
          </cell>
          <cell r="V63" t="e">
            <v>#VALUE!</v>
          </cell>
          <cell r="W63" t="e">
            <v>#VALUE!</v>
          </cell>
          <cell r="X63" t="e">
            <v>#VALUE!</v>
          </cell>
          <cell r="Y63">
            <v>0</v>
          </cell>
          <cell r="Z63">
            <v>0</v>
          </cell>
          <cell r="AA63">
            <v>0</v>
          </cell>
          <cell r="AB63">
            <v>0</v>
          </cell>
          <cell r="AC63">
            <v>0</v>
          </cell>
          <cell r="AD63">
            <v>0</v>
          </cell>
          <cell r="AE63">
            <v>0</v>
          </cell>
          <cell r="AF63">
            <v>0</v>
          </cell>
          <cell r="AG63">
            <v>0</v>
          </cell>
          <cell r="AH63">
            <v>0</v>
          </cell>
          <cell r="AI63">
            <v>0</v>
          </cell>
          <cell r="AJ63" t="str">
            <v>I</v>
          </cell>
          <cell r="AK63" t="e">
            <v>#VALUE!</v>
          </cell>
          <cell r="AL63">
            <v>44106</v>
          </cell>
          <cell r="AM63">
            <v>0</v>
          </cell>
          <cell r="AN63">
            <v>0</v>
          </cell>
          <cell r="AO63">
            <v>0</v>
          </cell>
          <cell r="AP63" t="e">
            <v>#VALUE!</v>
          </cell>
          <cell r="AR63" t="e">
            <v>#VALUE!</v>
          </cell>
          <cell r="AS63">
            <v>0</v>
          </cell>
          <cell r="AT63">
            <v>0</v>
          </cell>
        </row>
        <row r="64">
          <cell r="H64" t="e">
            <v>#VALUE!</v>
          </cell>
          <cell r="I64" t="e">
            <v>#VALUE!</v>
          </cell>
          <cell r="J64">
            <v>0</v>
          </cell>
          <cell r="K64">
            <v>0</v>
          </cell>
          <cell r="L64">
            <v>0</v>
          </cell>
          <cell r="M64">
            <v>0</v>
          </cell>
          <cell r="N64">
            <v>0</v>
          </cell>
          <cell r="O64">
            <v>0</v>
          </cell>
          <cell r="P64" t="str">
            <v/>
          </cell>
          <cell r="Q64" t="e">
            <v>#N/A</v>
          </cell>
          <cell r="R64" t="e">
            <v>#VALUE!</v>
          </cell>
          <cell r="S64" t="e">
            <v>#VALUE!</v>
          </cell>
          <cell r="T64" t="e">
            <v>#VALUE!</v>
          </cell>
          <cell r="U64" t="e">
            <v>#VALUE!</v>
          </cell>
          <cell r="V64" t="e">
            <v>#VALUE!</v>
          </cell>
          <cell r="W64" t="e">
            <v>#VALUE!</v>
          </cell>
          <cell r="X64" t="e">
            <v>#VALUE!</v>
          </cell>
          <cell r="Y64">
            <v>0</v>
          </cell>
          <cell r="Z64">
            <v>0</v>
          </cell>
          <cell r="AA64">
            <v>0</v>
          </cell>
          <cell r="AB64">
            <v>0</v>
          </cell>
          <cell r="AC64">
            <v>0</v>
          </cell>
          <cell r="AD64">
            <v>0</v>
          </cell>
          <cell r="AE64">
            <v>0</v>
          </cell>
          <cell r="AF64">
            <v>0</v>
          </cell>
          <cell r="AG64">
            <v>0</v>
          </cell>
          <cell r="AH64">
            <v>0</v>
          </cell>
          <cell r="AI64">
            <v>0</v>
          </cell>
          <cell r="AJ64" t="str">
            <v>I</v>
          </cell>
          <cell r="AK64" t="e">
            <v>#VALUE!</v>
          </cell>
          <cell r="AL64">
            <v>44106</v>
          </cell>
          <cell r="AM64">
            <v>0</v>
          </cell>
          <cell r="AN64">
            <v>0</v>
          </cell>
          <cell r="AO64">
            <v>0</v>
          </cell>
          <cell r="AP64" t="e">
            <v>#VALUE!</v>
          </cell>
          <cell r="AR64" t="e">
            <v>#VALUE!</v>
          </cell>
          <cell r="AS64">
            <v>0</v>
          </cell>
          <cell r="AT64">
            <v>0</v>
          </cell>
        </row>
        <row r="65">
          <cell r="H65" t="e">
            <v>#VALUE!</v>
          </cell>
          <cell r="I65" t="e">
            <v>#VALUE!</v>
          </cell>
          <cell r="J65">
            <v>0</v>
          </cell>
          <cell r="K65">
            <v>0</v>
          </cell>
          <cell r="L65">
            <v>0</v>
          </cell>
          <cell r="M65">
            <v>0</v>
          </cell>
          <cell r="N65">
            <v>0</v>
          </cell>
          <cell r="O65">
            <v>0</v>
          </cell>
          <cell r="P65" t="str">
            <v/>
          </cell>
          <cell r="Q65" t="e">
            <v>#N/A</v>
          </cell>
          <cell r="R65" t="e">
            <v>#VALUE!</v>
          </cell>
          <cell r="S65" t="e">
            <v>#VALUE!</v>
          </cell>
          <cell r="T65" t="e">
            <v>#VALUE!</v>
          </cell>
          <cell r="U65" t="e">
            <v>#VALUE!</v>
          </cell>
          <cell r="V65" t="e">
            <v>#VALUE!</v>
          </cell>
          <cell r="W65" t="e">
            <v>#VALUE!</v>
          </cell>
          <cell r="X65" t="e">
            <v>#VALUE!</v>
          </cell>
          <cell r="Y65">
            <v>0</v>
          </cell>
          <cell r="Z65">
            <v>0</v>
          </cell>
          <cell r="AA65">
            <v>0</v>
          </cell>
          <cell r="AB65">
            <v>0</v>
          </cell>
          <cell r="AC65">
            <v>0</v>
          </cell>
          <cell r="AD65">
            <v>0</v>
          </cell>
          <cell r="AE65">
            <v>0</v>
          </cell>
          <cell r="AF65">
            <v>0</v>
          </cell>
          <cell r="AG65">
            <v>0</v>
          </cell>
          <cell r="AH65">
            <v>0</v>
          </cell>
          <cell r="AI65">
            <v>0</v>
          </cell>
          <cell r="AJ65" t="str">
            <v>I</v>
          </cell>
          <cell r="AK65" t="e">
            <v>#VALUE!</v>
          </cell>
          <cell r="AL65">
            <v>44106</v>
          </cell>
          <cell r="AM65">
            <v>0</v>
          </cell>
          <cell r="AN65">
            <v>0</v>
          </cell>
          <cell r="AO65">
            <v>0</v>
          </cell>
          <cell r="AP65" t="e">
            <v>#VALUE!</v>
          </cell>
          <cell r="AR65" t="e">
            <v>#VALUE!</v>
          </cell>
          <cell r="AS65">
            <v>0</v>
          </cell>
          <cell r="AT65">
            <v>0</v>
          </cell>
        </row>
        <row r="66">
          <cell r="H66" t="e">
            <v>#VALUE!</v>
          </cell>
          <cell r="I66" t="e">
            <v>#VALUE!</v>
          </cell>
          <cell r="J66">
            <v>0</v>
          </cell>
          <cell r="K66">
            <v>0</v>
          </cell>
          <cell r="L66">
            <v>0</v>
          </cell>
          <cell r="M66">
            <v>0</v>
          </cell>
          <cell r="N66">
            <v>0</v>
          </cell>
          <cell r="O66">
            <v>0</v>
          </cell>
          <cell r="P66" t="str">
            <v/>
          </cell>
          <cell r="Q66" t="e">
            <v>#N/A</v>
          </cell>
          <cell r="R66" t="e">
            <v>#VALUE!</v>
          </cell>
          <cell r="S66" t="e">
            <v>#VALUE!</v>
          </cell>
          <cell r="T66" t="e">
            <v>#VALUE!</v>
          </cell>
          <cell r="U66" t="e">
            <v>#VALUE!</v>
          </cell>
          <cell r="V66" t="e">
            <v>#VALUE!</v>
          </cell>
          <cell r="W66" t="e">
            <v>#VALUE!</v>
          </cell>
          <cell r="X66" t="e">
            <v>#VALUE!</v>
          </cell>
          <cell r="Y66">
            <v>0</v>
          </cell>
          <cell r="Z66">
            <v>0</v>
          </cell>
          <cell r="AA66">
            <v>0</v>
          </cell>
          <cell r="AB66">
            <v>0</v>
          </cell>
          <cell r="AC66">
            <v>0</v>
          </cell>
          <cell r="AD66">
            <v>0</v>
          </cell>
          <cell r="AE66">
            <v>0</v>
          </cell>
          <cell r="AF66">
            <v>0</v>
          </cell>
          <cell r="AG66">
            <v>0</v>
          </cell>
          <cell r="AH66">
            <v>0</v>
          </cell>
          <cell r="AI66">
            <v>0</v>
          </cell>
          <cell r="AJ66" t="str">
            <v>I</v>
          </cell>
          <cell r="AK66" t="e">
            <v>#VALUE!</v>
          </cell>
          <cell r="AL66">
            <v>44106</v>
          </cell>
          <cell r="AM66">
            <v>0</v>
          </cell>
          <cell r="AN66">
            <v>0</v>
          </cell>
          <cell r="AO66">
            <v>0</v>
          </cell>
          <cell r="AP66" t="e">
            <v>#VALUE!</v>
          </cell>
          <cell r="AR66" t="e">
            <v>#VALUE!</v>
          </cell>
          <cell r="AS66">
            <v>0</v>
          </cell>
          <cell r="AT66">
            <v>0</v>
          </cell>
        </row>
        <row r="67">
          <cell r="H67" t="e">
            <v>#VALUE!</v>
          </cell>
          <cell r="I67" t="e">
            <v>#VALUE!</v>
          </cell>
          <cell r="J67">
            <v>0</v>
          </cell>
          <cell r="K67">
            <v>0</v>
          </cell>
          <cell r="L67">
            <v>0</v>
          </cell>
          <cell r="M67">
            <v>0</v>
          </cell>
          <cell r="N67">
            <v>0</v>
          </cell>
          <cell r="O67">
            <v>0</v>
          </cell>
          <cell r="P67" t="str">
            <v/>
          </cell>
          <cell r="Q67" t="e">
            <v>#N/A</v>
          </cell>
          <cell r="R67" t="e">
            <v>#VALUE!</v>
          </cell>
          <cell r="S67" t="e">
            <v>#VALUE!</v>
          </cell>
          <cell r="T67" t="e">
            <v>#VALUE!</v>
          </cell>
          <cell r="U67" t="e">
            <v>#VALUE!</v>
          </cell>
          <cell r="V67" t="e">
            <v>#VALUE!</v>
          </cell>
          <cell r="W67" t="e">
            <v>#VALUE!</v>
          </cell>
          <cell r="X67" t="e">
            <v>#VALUE!</v>
          </cell>
          <cell r="Y67">
            <v>0</v>
          </cell>
          <cell r="Z67">
            <v>0</v>
          </cell>
          <cell r="AA67">
            <v>0</v>
          </cell>
          <cell r="AB67">
            <v>0</v>
          </cell>
          <cell r="AC67">
            <v>0</v>
          </cell>
          <cell r="AD67">
            <v>0</v>
          </cell>
          <cell r="AE67">
            <v>0</v>
          </cell>
          <cell r="AF67">
            <v>0</v>
          </cell>
          <cell r="AG67">
            <v>0</v>
          </cell>
          <cell r="AH67">
            <v>0</v>
          </cell>
          <cell r="AI67">
            <v>0</v>
          </cell>
          <cell r="AJ67" t="str">
            <v>I</v>
          </cell>
          <cell r="AK67" t="e">
            <v>#VALUE!</v>
          </cell>
          <cell r="AL67">
            <v>44106</v>
          </cell>
          <cell r="AM67">
            <v>0</v>
          </cell>
          <cell r="AN67">
            <v>0</v>
          </cell>
          <cell r="AO67">
            <v>0</v>
          </cell>
          <cell r="AP67" t="e">
            <v>#VALUE!</v>
          </cell>
          <cell r="AR67" t="e">
            <v>#VALUE!</v>
          </cell>
          <cell r="AS67">
            <v>0</v>
          </cell>
          <cell r="AT67">
            <v>0</v>
          </cell>
        </row>
        <row r="68">
          <cell r="H68" t="e">
            <v>#VALUE!</v>
          </cell>
          <cell r="I68" t="e">
            <v>#VALUE!</v>
          </cell>
          <cell r="J68">
            <v>0</v>
          </cell>
          <cell r="K68">
            <v>0</v>
          </cell>
          <cell r="L68">
            <v>0</v>
          </cell>
          <cell r="M68">
            <v>0</v>
          </cell>
          <cell r="N68">
            <v>0</v>
          </cell>
          <cell r="O68">
            <v>0</v>
          </cell>
          <cell r="P68" t="str">
            <v/>
          </cell>
          <cell r="Q68" t="e">
            <v>#N/A</v>
          </cell>
          <cell r="R68" t="e">
            <v>#VALUE!</v>
          </cell>
          <cell r="S68" t="e">
            <v>#VALUE!</v>
          </cell>
          <cell r="T68" t="e">
            <v>#VALUE!</v>
          </cell>
          <cell r="U68" t="e">
            <v>#VALUE!</v>
          </cell>
          <cell r="V68" t="e">
            <v>#VALUE!</v>
          </cell>
          <cell r="W68" t="e">
            <v>#VALUE!</v>
          </cell>
          <cell r="X68" t="e">
            <v>#VALUE!</v>
          </cell>
          <cell r="Y68">
            <v>0</v>
          </cell>
          <cell r="Z68">
            <v>0</v>
          </cell>
          <cell r="AA68">
            <v>0</v>
          </cell>
          <cell r="AB68">
            <v>0</v>
          </cell>
          <cell r="AC68">
            <v>0</v>
          </cell>
          <cell r="AD68">
            <v>0</v>
          </cell>
          <cell r="AE68">
            <v>0</v>
          </cell>
          <cell r="AF68">
            <v>0</v>
          </cell>
          <cell r="AG68">
            <v>0</v>
          </cell>
          <cell r="AH68">
            <v>0</v>
          </cell>
          <cell r="AI68">
            <v>0</v>
          </cell>
          <cell r="AJ68" t="str">
            <v>I</v>
          </cell>
          <cell r="AK68" t="e">
            <v>#VALUE!</v>
          </cell>
          <cell r="AL68">
            <v>44106</v>
          </cell>
          <cell r="AM68">
            <v>0</v>
          </cell>
          <cell r="AO68">
            <v>0</v>
          </cell>
          <cell r="AP68" t="e">
            <v>#VALUE!</v>
          </cell>
          <cell r="AR68" t="e">
            <v>#VALUE!</v>
          </cell>
          <cell r="AS68">
            <v>0</v>
          </cell>
          <cell r="AT68">
            <v>0</v>
          </cell>
        </row>
        <row r="69">
          <cell r="H69" t="e">
            <v>#VALUE!</v>
          </cell>
          <cell r="I69" t="e">
            <v>#VALUE!</v>
          </cell>
          <cell r="J69">
            <v>0</v>
          </cell>
          <cell r="K69">
            <v>0</v>
          </cell>
          <cell r="L69">
            <v>0</v>
          </cell>
          <cell r="M69">
            <v>0</v>
          </cell>
          <cell r="N69">
            <v>0</v>
          </cell>
          <cell r="O69">
            <v>0</v>
          </cell>
          <cell r="P69" t="str">
            <v/>
          </cell>
          <cell r="Q69" t="e">
            <v>#N/A</v>
          </cell>
          <cell r="R69" t="e">
            <v>#VALUE!</v>
          </cell>
          <cell r="S69" t="e">
            <v>#VALUE!</v>
          </cell>
          <cell r="T69" t="e">
            <v>#VALUE!</v>
          </cell>
          <cell r="U69" t="e">
            <v>#VALUE!</v>
          </cell>
          <cell r="V69" t="e">
            <v>#VALUE!</v>
          </cell>
          <cell r="W69" t="e">
            <v>#VALUE!</v>
          </cell>
          <cell r="X69" t="e">
            <v>#VALUE!</v>
          </cell>
          <cell r="Y69">
            <v>0</v>
          </cell>
          <cell r="Z69">
            <v>0</v>
          </cell>
          <cell r="AA69">
            <v>0</v>
          </cell>
          <cell r="AB69">
            <v>0</v>
          </cell>
          <cell r="AC69">
            <v>0</v>
          </cell>
          <cell r="AD69">
            <v>0</v>
          </cell>
          <cell r="AE69">
            <v>0</v>
          </cell>
          <cell r="AF69">
            <v>0</v>
          </cell>
          <cell r="AG69">
            <v>0</v>
          </cell>
          <cell r="AH69">
            <v>0</v>
          </cell>
          <cell r="AI69">
            <v>0</v>
          </cell>
          <cell r="AJ69" t="e">
            <v>#REF!</v>
          </cell>
          <cell r="AK69" t="e">
            <v>#VALUE!</v>
          </cell>
          <cell r="AL69">
            <v>44106</v>
          </cell>
          <cell r="AM69">
            <v>0</v>
          </cell>
          <cell r="AO69">
            <v>0</v>
          </cell>
          <cell r="AP69" t="e">
            <v>#VALUE!</v>
          </cell>
          <cell r="AR69" t="e">
            <v>#VALUE!</v>
          </cell>
          <cell r="AS69">
            <v>0</v>
          </cell>
          <cell r="AT69">
            <v>0</v>
          </cell>
        </row>
        <row r="70">
          <cell r="H70" t="e">
            <v>#VALUE!</v>
          </cell>
          <cell r="I70" t="e">
            <v>#VALUE!</v>
          </cell>
          <cell r="J70">
            <v>0</v>
          </cell>
          <cell r="K70">
            <v>0</v>
          </cell>
          <cell r="L70">
            <v>0</v>
          </cell>
          <cell r="M70">
            <v>0</v>
          </cell>
          <cell r="N70">
            <v>0</v>
          </cell>
          <cell r="O70">
            <v>0</v>
          </cell>
          <cell r="P70" t="str">
            <v/>
          </cell>
          <cell r="Q70" t="e">
            <v>#N/A</v>
          </cell>
          <cell r="R70" t="e">
            <v>#VALUE!</v>
          </cell>
          <cell r="S70" t="e">
            <v>#VALUE!</v>
          </cell>
          <cell r="T70" t="e">
            <v>#VALUE!</v>
          </cell>
          <cell r="U70" t="e">
            <v>#VALUE!</v>
          </cell>
          <cell r="V70" t="e">
            <v>#VALUE!</v>
          </cell>
          <cell r="W70" t="e">
            <v>#VALUE!</v>
          </cell>
          <cell r="X70" t="e">
            <v>#VALUE!</v>
          </cell>
          <cell r="Y70">
            <v>0</v>
          </cell>
          <cell r="Z70">
            <v>0</v>
          </cell>
          <cell r="AA70">
            <v>0</v>
          </cell>
          <cell r="AB70">
            <v>0</v>
          </cell>
          <cell r="AC70">
            <v>0</v>
          </cell>
          <cell r="AD70">
            <v>0</v>
          </cell>
          <cell r="AE70">
            <v>0</v>
          </cell>
          <cell r="AF70">
            <v>0</v>
          </cell>
          <cell r="AG70">
            <v>0</v>
          </cell>
          <cell r="AH70">
            <v>0</v>
          </cell>
          <cell r="AI70">
            <v>0</v>
          </cell>
          <cell r="AJ70" t="e">
            <v>#REF!</v>
          </cell>
          <cell r="AK70" t="e">
            <v>#VALUE!</v>
          </cell>
          <cell r="AL70">
            <v>44106</v>
          </cell>
          <cell r="AM70">
            <v>0</v>
          </cell>
          <cell r="AO70">
            <v>0</v>
          </cell>
          <cell r="AP70" t="e">
            <v>#VALUE!</v>
          </cell>
          <cell r="AR70" t="e">
            <v>#VALUE!</v>
          </cell>
          <cell r="AS70">
            <v>0</v>
          </cell>
          <cell r="AT70">
            <v>0</v>
          </cell>
        </row>
        <row r="71">
          <cell r="H71" t="e">
            <v>#VALUE!</v>
          </cell>
          <cell r="I71" t="e">
            <v>#VALUE!</v>
          </cell>
          <cell r="J71">
            <v>0</v>
          </cell>
          <cell r="K71">
            <v>0</v>
          </cell>
          <cell r="L71">
            <v>0</v>
          </cell>
          <cell r="M71">
            <v>0</v>
          </cell>
          <cell r="N71">
            <v>0</v>
          </cell>
          <cell r="O71">
            <v>0</v>
          </cell>
          <cell r="P71" t="str">
            <v/>
          </cell>
          <cell r="Q71" t="e">
            <v>#N/A</v>
          </cell>
          <cell r="R71" t="e">
            <v>#VALUE!</v>
          </cell>
          <cell r="S71" t="e">
            <v>#VALUE!</v>
          </cell>
          <cell r="T71" t="e">
            <v>#VALUE!</v>
          </cell>
          <cell r="U71" t="e">
            <v>#VALUE!</v>
          </cell>
          <cell r="V71" t="e">
            <v>#VALUE!</v>
          </cell>
          <cell r="W71" t="e">
            <v>#VALUE!</v>
          </cell>
          <cell r="X71" t="e">
            <v>#VALUE!</v>
          </cell>
          <cell r="Y71">
            <v>0</v>
          </cell>
          <cell r="Z71">
            <v>0</v>
          </cell>
          <cell r="AA71">
            <v>0</v>
          </cell>
          <cell r="AB71">
            <v>0</v>
          </cell>
          <cell r="AC71">
            <v>0</v>
          </cell>
          <cell r="AD71">
            <v>0</v>
          </cell>
          <cell r="AE71">
            <v>0</v>
          </cell>
          <cell r="AF71">
            <v>0</v>
          </cell>
          <cell r="AG71">
            <v>0</v>
          </cell>
          <cell r="AH71">
            <v>0</v>
          </cell>
          <cell r="AI71">
            <v>0</v>
          </cell>
          <cell r="AJ71" t="e">
            <v>#REF!</v>
          </cell>
          <cell r="AK71" t="e">
            <v>#VALUE!</v>
          </cell>
          <cell r="AL71">
            <v>44106</v>
          </cell>
          <cell r="AM71">
            <v>0</v>
          </cell>
          <cell r="AO71">
            <v>0</v>
          </cell>
          <cell r="AP71" t="e">
            <v>#VALUE!</v>
          </cell>
          <cell r="AR71" t="e">
            <v>#VALUE!</v>
          </cell>
          <cell r="AS71">
            <v>0</v>
          </cell>
          <cell r="AT71">
            <v>0</v>
          </cell>
        </row>
        <row r="72">
          <cell r="H72" t="e">
            <v>#VALUE!</v>
          </cell>
          <cell r="I72" t="e">
            <v>#VALUE!</v>
          </cell>
          <cell r="J72">
            <v>0</v>
          </cell>
          <cell r="K72">
            <v>0</v>
          </cell>
          <cell r="L72">
            <v>0</v>
          </cell>
          <cell r="M72">
            <v>0</v>
          </cell>
          <cell r="N72">
            <v>0</v>
          </cell>
          <cell r="O72">
            <v>0</v>
          </cell>
          <cell r="P72" t="str">
            <v/>
          </cell>
          <cell r="Q72" t="e">
            <v>#N/A</v>
          </cell>
          <cell r="R72" t="e">
            <v>#VALUE!</v>
          </cell>
          <cell r="S72" t="e">
            <v>#VALUE!</v>
          </cell>
          <cell r="T72" t="e">
            <v>#VALUE!</v>
          </cell>
          <cell r="U72" t="e">
            <v>#VALUE!</v>
          </cell>
          <cell r="V72" t="e">
            <v>#VALUE!</v>
          </cell>
          <cell r="W72" t="e">
            <v>#VALUE!</v>
          </cell>
          <cell r="X72" t="e">
            <v>#VALUE!</v>
          </cell>
          <cell r="Y72">
            <v>0</v>
          </cell>
          <cell r="Z72">
            <v>0</v>
          </cell>
          <cell r="AA72">
            <v>0</v>
          </cell>
          <cell r="AB72">
            <v>0</v>
          </cell>
          <cell r="AC72">
            <v>0</v>
          </cell>
          <cell r="AD72">
            <v>0</v>
          </cell>
          <cell r="AE72">
            <v>0</v>
          </cell>
          <cell r="AF72">
            <v>0</v>
          </cell>
          <cell r="AG72">
            <v>0</v>
          </cell>
          <cell r="AH72">
            <v>0</v>
          </cell>
          <cell r="AI72">
            <v>0</v>
          </cell>
          <cell r="AJ72" t="e">
            <v>#REF!</v>
          </cell>
          <cell r="AK72" t="e">
            <v>#VALUE!</v>
          </cell>
          <cell r="AL72">
            <v>44106</v>
          </cell>
          <cell r="AM72">
            <v>0</v>
          </cell>
          <cell r="AO72">
            <v>0</v>
          </cell>
          <cell r="AP72" t="e">
            <v>#VALUE!</v>
          </cell>
          <cell r="AR72" t="e">
            <v>#VALUE!</v>
          </cell>
          <cell r="AS72">
            <v>0</v>
          </cell>
          <cell r="AT72">
            <v>0</v>
          </cell>
        </row>
        <row r="73">
          <cell r="H73" t="e">
            <v>#VALUE!</v>
          </cell>
          <cell r="I73" t="e">
            <v>#VALUE!</v>
          </cell>
          <cell r="J73">
            <v>0</v>
          </cell>
          <cell r="K73">
            <v>0</v>
          </cell>
          <cell r="L73">
            <v>0</v>
          </cell>
          <cell r="M73">
            <v>0</v>
          </cell>
          <cell r="N73">
            <v>0</v>
          </cell>
          <cell r="O73">
            <v>0</v>
          </cell>
          <cell r="P73" t="str">
            <v/>
          </cell>
          <cell r="Q73" t="e">
            <v>#N/A</v>
          </cell>
          <cell r="R73" t="e">
            <v>#VALUE!</v>
          </cell>
          <cell r="S73" t="e">
            <v>#VALUE!</v>
          </cell>
          <cell r="T73" t="e">
            <v>#VALUE!</v>
          </cell>
          <cell r="U73" t="e">
            <v>#VALUE!</v>
          </cell>
          <cell r="V73" t="e">
            <v>#VALUE!</v>
          </cell>
          <cell r="W73" t="e">
            <v>#VALUE!</v>
          </cell>
          <cell r="X73" t="e">
            <v>#VALUE!</v>
          </cell>
          <cell r="Y73">
            <v>0</v>
          </cell>
          <cell r="Z73">
            <v>0</v>
          </cell>
          <cell r="AA73">
            <v>0</v>
          </cell>
          <cell r="AB73">
            <v>0</v>
          </cell>
          <cell r="AC73">
            <v>0</v>
          </cell>
          <cell r="AD73">
            <v>0</v>
          </cell>
          <cell r="AE73">
            <v>0</v>
          </cell>
          <cell r="AF73">
            <v>0</v>
          </cell>
          <cell r="AG73">
            <v>0</v>
          </cell>
          <cell r="AH73">
            <v>0</v>
          </cell>
          <cell r="AI73">
            <v>0</v>
          </cell>
          <cell r="AJ73" t="e">
            <v>#REF!</v>
          </cell>
          <cell r="AK73" t="e">
            <v>#VALUE!</v>
          </cell>
          <cell r="AL73">
            <v>44106</v>
          </cell>
          <cell r="AM73">
            <v>0</v>
          </cell>
          <cell r="AO73">
            <v>0</v>
          </cell>
          <cell r="AP73" t="e">
            <v>#VALUE!</v>
          </cell>
          <cell r="AR73" t="e">
            <v>#VALUE!</v>
          </cell>
          <cell r="AS73">
            <v>0</v>
          </cell>
          <cell r="AT73">
            <v>0</v>
          </cell>
        </row>
        <row r="74">
          <cell r="H74" t="e">
            <v>#VALUE!</v>
          </cell>
          <cell r="I74" t="e">
            <v>#VALUE!</v>
          </cell>
          <cell r="J74">
            <v>0</v>
          </cell>
          <cell r="K74">
            <v>0</v>
          </cell>
          <cell r="L74">
            <v>0</v>
          </cell>
          <cell r="M74">
            <v>0</v>
          </cell>
          <cell r="N74">
            <v>0</v>
          </cell>
          <cell r="O74">
            <v>0</v>
          </cell>
          <cell r="P74" t="str">
            <v/>
          </cell>
          <cell r="Q74" t="e">
            <v>#N/A</v>
          </cell>
          <cell r="R74" t="e">
            <v>#VALUE!</v>
          </cell>
          <cell r="S74" t="e">
            <v>#VALUE!</v>
          </cell>
          <cell r="T74" t="e">
            <v>#VALUE!</v>
          </cell>
          <cell r="U74" t="e">
            <v>#VALUE!</v>
          </cell>
          <cell r="V74" t="e">
            <v>#VALUE!</v>
          </cell>
          <cell r="W74" t="e">
            <v>#VALUE!</v>
          </cell>
          <cell r="X74" t="e">
            <v>#VALUE!</v>
          </cell>
          <cell r="Y74">
            <v>0</v>
          </cell>
          <cell r="Z74">
            <v>0</v>
          </cell>
          <cell r="AA74">
            <v>0</v>
          </cell>
          <cell r="AB74">
            <v>0</v>
          </cell>
          <cell r="AC74">
            <v>0</v>
          </cell>
          <cell r="AD74">
            <v>0</v>
          </cell>
          <cell r="AE74">
            <v>0</v>
          </cell>
          <cell r="AF74">
            <v>0</v>
          </cell>
          <cell r="AG74">
            <v>0</v>
          </cell>
          <cell r="AH74">
            <v>0</v>
          </cell>
          <cell r="AI74">
            <v>0</v>
          </cell>
          <cell r="AJ74" t="e">
            <v>#REF!</v>
          </cell>
          <cell r="AK74" t="e">
            <v>#VALUE!</v>
          </cell>
          <cell r="AL74">
            <v>44106</v>
          </cell>
          <cell r="AM74">
            <v>0</v>
          </cell>
          <cell r="AO74">
            <v>0</v>
          </cell>
          <cell r="AP74" t="e">
            <v>#VALUE!</v>
          </cell>
          <cell r="AR74" t="e">
            <v>#VALUE!</v>
          </cell>
          <cell r="AS74">
            <v>0</v>
          </cell>
          <cell r="AT74">
            <v>0</v>
          </cell>
        </row>
        <row r="75">
          <cell r="H75" t="e">
            <v>#VALUE!</v>
          </cell>
          <cell r="I75" t="e">
            <v>#VALUE!</v>
          </cell>
          <cell r="J75">
            <v>0</v>
          </cell>
          <cell r="K75">
            <v>0</v>
          </cell>
          <cell r="L75">
            <v>0</v>
          </cell>
          <cell r="M75">
            <v>0</v>
          </cell>
          <cell r="N75">
            <v>0</v>
          </cell>
          <cell r="O75">
            <v>0</v>
          </cell>
          <cell r="P75" t="str">
            <v/>
          </cell>
          <cell r="Q75" t="e">
            <v>#N/A</v>
          </cell>
          <cell r="R75" t="e">
            <v>#VALUE!</v>
          </cell>
          <cell r="S75" t="e">
            <v>#VALUE!</v>
          </cell>
          <cell r="T75" t="e">
            <v>#VALUE!</v>
          </cell>
          <cell r="U75" t="e">
            <v>#VALUE!</v>
          </cell>
          <cell r="V75" t="e">
            <v>#VALUE!</v>
          </cell>
          <cell r="W75" t="e">
            <v>#VALUE!</v>
          </cell>
          <cell r="X75" t="e">
            <v>#VALUE!</v>
          </cell>
          <cell r="Y75">
            <v>0</v>
          </cell>
          <cell r="Z75">
            <v>0</v>
          </cell>
          <cell r="AA75">
            <v>0</v>
          </cell>
          <cell r="AB75">
            <v>0</v>
          </cell>
          <cell r="AC75">
            <v>0</v>
          </cell>
          <cell r="AD75">
            <v>0</v>
          </cell>
          <cell r="AE75">
            <v>0</v>
          </cell>
          <cell r="AF75">
            <v>0</v>
          </cell>
          <cell r="AG75">
            <v>0</v>
          </cell>
          <cell r="AH75">
            <v>0</v>
          </cell>
          <cell r="AI75">
            <v>0</v>
          </cell>
          <cell r="AJ75" t="e">
            <v>#REF!</v>
          </cell>
          <cell r="AK75" t="e">
            <v>#VALUE!</v>
          </cell>
          <cell r="AL75">
            <v>44106</v>
          </cell>
          <cell r="AM75">
            <v>0</v>
          </cell>
          <cell r="AO75">
            <v>0</v>
          </cell>
          <cell r="AP75" t="e">
            <v>#VALUE!</v>
          </cell>
          <cell r="AR75" t="e">
            <v>#VALUE!</v>
          </cell>
          <cell r="AS75">
            <v>0</v>
          </cell>
          <cell r="AT75">
            <v>0</v>
          </cell>
        </row>
        <row r="76">
          <cell r="H76" t="e">
            <v>#VALUE!</v>
          </cell>
          <cell r="I76" t="e">
            <v>#VALUE!</v>
          </cell>
          <cell r="J76">
            <v>0</v>
          </cell>
          <cell r="K76">
            <v>0</v>
          </cell>
          <cell r="L76">
            <v>0</v>
          </cell>
          <cell r="M76">
            <v>0</v>
          </cell>
          <cell r="N76">
            <v>0</v>
          </cell>
          <cell r="O76">
            <v>0</v>
          </cell>
          <cell r="P76" t="str">
            <v/>
          </cell>
          <cell r="Q76" t="e">
            <v>#N/A</v>
          </cell>
          <cell r="R76" t="e">
            <v>#VALUE!</v>
          </cell>
          <cell r="S76" t="e">
            <v>#VALUE!</v>
          </cell>
          <cell r="T76" t="e">
            <v>#VALUE!</v>
          </cell>
          <cell r="U76" t="e">
            <v>#VALUE!</v>
          </cell>
          <cell r="V76" t="e">
            <v>#VALUE!</v>
          </cell>
          <cell r="W76" t="e">
            <v>#VALUE!</v>
          </cell>
          <cell r="X76" t="e">
            <v>#VALUE!</v>
          </cell>
          <cell r="Y76">
            <v>0</v>
          </cell>
          <cell r="Z76">
            <v>0</v>
          </cell>
          <cell r="AA76">
            <v>0</v>
          </cell>
          <cell r="AB76">
            <v>0</v>
          </cell>
          <cell r="AC76">
            <v>0</v>
          </cell>
          <cell r="AD76">
            <v>0</v>
          </cell>
          <cell r="AE76">
            <v>0</v>
          </cell>
          <cell r="AF76">
            <v>0</v>
          </cell>
          <cell r="AG76">
            <v>0</v>
          </cell>
          <cell r="AH76">
            <v>0</v>
          </cell>
          <cell r="AI76">
            <v>0</v>
          </cell>
          <cell r="AJ76" t="e">
            <v>#REF!</v>
          </cell>
          <cell r="AK76" t="e">
            <v>#VALUE!</v>
          </cell>
          <cell r="AL76">
            <v>44106</v>
          </cell>
          <cell r="AM76">
            <v>0</v>
          </cell>
          <cell r="AO76">
            <v>0</v>
          </cell>
          <cell r="AP76" t="e">
            <v>#VALUE!</v>
          </cell>
          <cell r="AR76" t="e">
            <v>#VALUE!</v>
          </cell>
          <cell r="AS76">
            <v>0</v>
          </cell>
          <cell r="AT76">
            <v>0</v>
          </cell>
        </row>
        <row r="77">
          <cell r="H77" t="e">
            <v>#VALUE!</v>
          </cell>
          <cell r="I77" t="e">
            <v>#VALUE!</v>
          </cell>
          <cell r="J77">
            <v>0</v>
          </cell>
          <cell r="K77">
            <v>0</v>
          </cell>
          <cell r="L77">
            <v>0</v>
          </cell>
          <cell r="M77">
            <v>0</v>
          </cell>
          <cell r="N77">
            <v>0</v>
          </cell>
          <cell r="O77">
            <v>0</v>
          </cell>
          <cell r="P77" t="str">
            <v/>
          </cell>
          <cell r="Q77" t="e">
            <v>#N/A</v>
          </cell>
          <cell r="R77" t="e">
            <v>#VALUE!</v>
          </cell>
          <cell r="S77" t="e">
            <v>#VALUE!</v>
          </cell>
          <cell r="T77" t="e">
            <v>#VALUE!</v>
          </cell>
          <cell r="U77" t="e">
            <v>#VALUE!</v>
          </cell>
          <cell r="V77" t="e">
            <v>#VALUE!</v>
          </cell>
          <cell r="W77" t="e">
            <v>#VALUE!</v>
          </cell>
          <cell r="X77" t="e">
            <v>#VALUE!</v>
          </cell>
          <cell r="Y77">
            <v>0</v>
          </cell>
          <cell r="Z77">
            <v>0</v>
          </cell>
          <cell r="AA77">
            <v>0</v>
          </cell>
          <cell r="AB77">
            <v>0</v>
          </cell>
          <cell r="AC77">
            <v>0</v>
          </cell>
          <cell r="AD77">
            <v>0</v>
          </cell>
          <cell r="AE77">
            <v>0</v>
          </cell>
          <cell r="AF77">
            <v>0</v>
          </cell>
          <cell r="AG77">
            <v>0</v>
          </cell>
          <cell r="AH77">
            <v>0</v>
          </cell>
          <cell r="AI77">
            <v>0</v>
          </cell>
          <cell r="AJ77" t="e">
            <v>#REF!</v>
          </cell>
          <cell r="AK77" t="e">
            <v>#VALUE!</v>
          </cell>
          <cell r="AL77">
            <v>44106</v>
          </cell>
          <cell r="AM77">
            <v>0</v>
          </cell>
          <cell r="AO77">
            <v>0</v>
          </cell>
          <cell r="AP77" t="e">
            <v>#VALUE!</v>
          </cell>
          <cell r="AR77" t="e">
            <v>#VALUE!</v>
          </cell>
          <cell r="AS77">
            <v>0</v>
          </cell>
          <cell r="AT77">
            <v>0</v>
          </cell>
        </row>
        <row r="78">
          <cell r="H78" t="e">
            <v>#VALUE!</v>
          </cell>
          <cell r="I78" t="e">
            <v>#VALUE!</v>
          </cell>
          <cell r="J78">
            <v>0</v>
          </cell>
          <cell r="K78">
            <v>0</v>
          </cell>
          <cell r="L78">
            <v>0</v>
          </cell>
          <cell r="M78">
            <v>0</v>
          </cell>
          <cell r="N78">
            <v>0</v>
          </cell>
          <cell r="O78">
            <v>0</v>
          </cell>
          <cell r="P78" t="str">
            <v/>
          </cell>
          <cell r="Q78" t="e">
            <v>#N/A</v>
          </cell>
          <cell r="R78" t="e">
            <v>#VALUE!</v>
          </cell>
          <cell r="S78" t="e">
            <v>#VALUE!</v>
          </cell>
          <cell r="T78" t="e">
            <v>#VALUE!</v>
          </cell>
          <cell r="U78" t="e">
            <v>#VALUE!</v>
          </cell>
          <cell r="V78" t="e">
            <v>#VALUE!</v>
          </cell>
          <cell r="W78" t="e">
            <v>#VALUE!</v>
          </cell>
          <cell r="X78" t="e">
            <v>#VALUE!</v>
          </cell>
          <cell r="Y78">
            <v>0</v>
          </cell>
          <cell r="Z78">
            <v>0</v>
          </cell>
          <cell r="AA78">
            <v>0</v>
          </cell>
          <cell r="AB78">
            <v>0</v>
          </cell>
          <cell r="AC78">
            <v>0</v>
          </cell>
          <cell r="AD78">
            <v>0</v>
          </cell>
          <cell r="AE78">
            <v>0</v>
          </cell>
          <cell r="AF78">
            <v>0</v>
          </cell>
          <cell r="AG78">
            <v>0</v>
          </cell>
          <cell r="AH78">
            <v>0</v>
          </cell>
          <cell r="AI78">
            <v>0</v>
          </cell>
          <cell r="AJ78" t="e">
            <v>#REF!</v>
          </cell>
          <cell r="AK78" t="e">
            <v>#VALUE!</v>
          </cell>
          <cell r="AL78">
            <v>44106</v>
          </cell>
          <cell r="AM78">
            <v>0</v>
          </cell>
          <cell r="AO78">
            <v>0</v>
          </cell>
          <cell r="AP78" t="e">
            <v>#VALUE!</v>
          </cell>
          <cell r="AR78" t="e">
            <v>#VALUE!</v>
          </cell>
          <cell r="AS78">
            <v>0</v>
          </cell>
          <cell r="AT78">
            <v>0</v>
          </cell>
        </row>
        <row r="79">
          <cell r="H79" t="e">
            <v>#VALUE!</v>
          </cell>
          <cell r="I79" t="e">
            <v>#VALUE!</v>
          </cell>
          <cell r="J79">
            <v>0</v>
          </cell>
          <cell r="K79">
            <v>0</v>
          </cell>
          <cell r="L79">
            <v>0</v>
          </cell>
          <cell r="M79">
            <v>0</v>
          </cell>
          <cell r="N79">
            <v>0</v>
          </cell>
          <cell r="O79">
            <v>0</v>
          </cell>
          <cell r="P79" t="str">
            <v/>
          </cell>
          <cell r="Q79" t="e">
            <v>#N/A</v>
          </cell>
          <cell r="R79" t="e">
            <v>#VALUE!</v>
          </cell>
          <cell r="S79" t="e">
            <v>#VALUE!</v>
          </cell>
          <cell r="T79" t="e">
            <v>#VALUE!</v>
          </cell>
          <cell r="U79" t="e">
            <v>#VALUE!</v>
          </cell>
          <cell r="V79" t="e">
            <v>#VALUE!</v>
          </cell>
          <cell r="W79" t="e">
            <v>#VALUE!</v>
          </cell>
          <cell r="X79" t="e">
            <v>#VALUE!</v>
          </cell>
          <cell r="Y79">
            <v>0</v>
          </cell>
          <cell r="Z79">
            <v>0</v>
          </cell>
          <cell r="AA79">
            <v>0</v>
          </cell>
          <cell r="AB79">
            <v>0</v>
          </cell>
          <cell r="AC79">
            <v>0</v>
          </cell>
          <cell r="AD79">
            <v>0</v>
          </cell>
          <cell r="AE79">
            <v>0</v>
          </cell>
          <cell r="AF79">
            <v>0</v>
          </cell>
          <cell r="AG79">
            <v>0</v>
          </cell>
          <cell r="AH79">
            <v>0</v>
          </cell>
          <cell r="AI79">
            <v>0</v>
          </cell>
          <cell r="AJ79" t="e">
            <v>#REF!</v>
          </cell>
          <cell r="AK79" t="e">
            <v>#VALUE!</v>
          </cell>
          <cell r="AL79">
            <v>44106</v>
          </cell>
          <cell r="AM79">
            <v>0</v>
          </cell>
          <cell r="AO79">
            <v>0</v>
          </cell>
          <cell r="AP79" t="e">
            <v>#VALUE!</v>
          </cell>
          <cell r="AR79" t="e">
            <v>#VALUE!</v>
          </cell>
          <cell r="AS79">
            <v>0</v>
          </cell>
          <cell r="AT79">
            <v>0</v>
          </cell>
        </row>
        <row r="80">
          <cell r="H80" t="e">
            <v>#VALUE!</v>
          </cell>
          <cell r="I80" t="e">
            <v>#VALUE!</v>
          </cell>
          <cell r="J80">
            <v>0</v>
          </cell>
          <cell r="K80">
            <v>0</v>
          </cell>
          <cell r="L80">
            <v>0</v>
          </cell>
          <cell r="M80">
            <v>0</v>
          </cell>
          <cell r="N80">
            <v>0</v>
          </cell>
          <cell r="O80">
            <v>0</v>
          </cell>
          <cell r="P80" t="str">
            <v/>
          </cell>
          <cell r="Q80" t="e">
            <v>#N/A</v>
          </cell>
          <cell r="R80" t="e">
            <v>#VALUE!</v>
          </cell>
          <cell r="S80" t="e">
            <v>#VALUE!</v>
          </cell>
          <cell r="T80" t="e">
            <v>#VALUE!</v>
          </cell>
          <cell r="U80" t="e">
            <v>#VALUE!</v>
          </cell>
          <cell r="V80" t="e">
            <v>#VALUE!</v>
          </cell>
          <cell r="W80" t="e">
            <v>#VALUE!</v>
          </cell>
          <cell r="X80" t="e">
            <v>#VALUE!</v>
          </cell>
          <cell r="Y80">
            <v>0</v>
          </cell>
          <cell r="Z80">
            <v>0</v>
          </cell>
          <cell r="AA80">
            <v>0</v>
          </cell>
          <cell r="AB80">
            <v>0</v>
          </cell>
          <cell r="AC80">
            <v>0</v>
          </cell>
          <cell r="AD80">
            <v>0</v>
          </cell>
          <cell r="AE80">
            <v>0</v>
          </cell>
          <cell r="AF80">
            <v>0</v>
          </cell>
          <cell r="AG80">
            <v>0</v>
          </cell>
          <cell r="AH80">
            <v>0</v>
          </cell>
          <cell r="AI80">
            <v>0</v>
          </cell>
          <cell r="AJ80" t="e">
            <v>#REF!</v>
          </cell>
          <cell r="AK80" t="e">
            <v>#VALUE!</v>
          </cell>
          <cell r="AL80">
            <v>44106</v>
          </cell>
          <cell r="AM80">
            <v>0</v>
          </cell>
          <cell r="AO80">
            <v>0</v>
          </cell>
          <cell r="AP80" t="e">
            <v>#VALUE!</v>
          </cell>
          <cell r="AR80" t="e">
            <v>#VALUE!</v>
          </cell>
          <cell r="AS80">
            <v>0</v>
          </cell>
          <cell r="AT80">
            <v>0</v>
          </cell>
        </row>
        <row r="81">
          <cell r="H81" t="e">
            <v>#VALUE!</v>
          </cell>
          <cell r="I81" t="e">
            <v>#VALUE!</v>
          </cell>
          <cell r="J81">
            <v>0</v>
          </cell>
          <cell r="K81">
            <v>0</v>
          </cell>
          <cell r="L81">
            <v>0</v>
          </cell>
          <cell r="M81">
            <v>0</v>
          </cell>
          <cell r="N81">
            <v>0</v>
          </cell>
          <cell r="O81">
            <v>0</v>
          </cell>
          <cell r="P81" t="str">
            <v/>
          </cell>
          <cell r="Q81" t="e">
            <v>#N/A</v>
          </cell>
          <cell r="R81" t="e">
            <v>#VALUE!</v>
          </cell>
          <cell r="S81" t="e">
            <v>#VALUE!</v>
          </cell>
          <cell r="T81" t="e">
            <v>#VALUE!</v>
          </cell>
          <cell r="U81" t="e">
            <v>#VALUE!</v>
          </cell>
          <cell r="V81" t="e">
            <v>#VALUE!</v>
          </cell>
          <cell r="W81" t="e">
            <v>#VALUE!</v>
          </cell>
          <cell r="X81" t="e">
            <v>#VALUE!</v>
          </cell>
          <cell r="Y81">
            <v>0</v>
          </cell>
          <cell r="Z81">
            <v>0</v>
          </cell>
          <cell r="AA81">
            <v>0</v>
          </cell>
          <cell r="AB81">
            <v>0</v>
          </cell>
          <cell r="AC81">
            <v>0</v>
          </cell>
          <cell r="AD81">
            <v>0</v>
          </cell>
          <cell r="AE81">
            <v>0</v>
          </cell>
          <cell r="AF81">
            <v>0</v>
          </cell>
          <cell r="AG81">
            <v>0</v>
          </cell>
          <cell r="AH81">
            <v>0</v>
          </cell>
          <cell r="AI81">
            <v>0</v>
          </cell>
          <cell r="AJ81" t="e">
            <v>#REF!</v>
          </cell>
          <cell r="AK81" t="e">
            <v>#VALUE!</v>
          </cell>
          <cell r="AL81">
            <v>44106</v>
          </cell>
          <cell r="AM81">
            <v>0</v>
          </cell>
          <cell r="AO81">
            <v>0</v>
          </cell>
          <cell r="AP81" t="e">
            <v>#VALUE!</v>
          </cell>
          <cell r="AR81" t="e">
            <v>#VALUE!</v>
          </cell>
          <cell r="AS81">
            <v>0</v>
          </cell>
          <cell r="AT81">
            <v>0</v>
          </cell>
        </row>
        <row r="82">
          <cell r="H82" t="e">
            <v>#VALUE!</v>
          </cell>
          <cell r="I82" t="e">
            <v>#VALUE!</v>
          </cell>
          <cell r="J82">
            <v>0</v>
          </cell>
          <cell r="K82">
            <v>0</v>
          </cell>
          <cell r="L82">
            <v>0</v>
          </cell>
          <cell r="M82">
            <v>0</v>
          </cell>
          <cell r="N82">
            <v>0</v>
          </cell>
          <cell r="O82">
            <v>0</v>
          </cell>
          <cell r="P82" t="str">
            <v/>
          </cell>
          <cell r="Q82" t="e">
            <v>#N/A</v>
          </cell>
          <cell r="R82" t="e">
            <v>#VALUE!</v>
          </cell>
          <cell r="S82" t="e">
            <v>#VALUE!</v>
          </cell>
          <cell r="T82" t="e">
            <v>#VALUE!</v>
          </cell>
          <cell r="U82" t="e">
            <v>#VALUE!</v>
          </cell>
          <cell r="V82" t="e">
            <v>#VALUE!</v>
          </cell>
          <cell r="W82" t="e">
            <v>#VALUE!</v>
          </cell>
          <cell r="X82" t="e">
            <v>#VALUE!</v>
          </cell>
          <cell r="Y82">
            <v>0</v>
          </cell>
          <cell r="Z82">
            <v>0</v>
          </cell>
          <cell r="AA82">
            <v>0</v>
          </cell>
          <cell r="AB82">
            <v>0</v>
          </cell>
          <cell r="AC82">
            <v>0</v>
          </cell>
          <cell r="AD82">
            <v>0</v>
          </cell>
          <cell r="AE82">
            <v>0</v>
          </cell>
          <cell r="AF82">
            <v>0</v>
          </cell>
          <cell r="AG82">
            <v>0</v>
          </cell>
          <cell r="AH82">
            <v>0</v>
          </cell>
          <cell r="AI82">
            <v>0</v>
          </cell>
          <cell r="AJ82" t="e">
            <v>#REF!</v>
          </cell>
          <cell r="AK82" t="e">
            <v>#VALUE!</v>
          </cell>
          <cell r="AL82">
            <v>44106</v>
          </cell>
          <cell r="AM82">
            <v>0</v>
          </cell>
          <cell r="AO82">
            <v>0</v>
          </cell>
          <cell r="AP82" t="e">
            <v>#VALUE!</v>
          </cell>
          <cell r="AR82" t="e">
            <v>#VALUE!</v>
          </cell>
          <cell r="AS82">
            <v>0</v>
          </cell>
          <cell r="AT82">
            <v>0</v>
          </cell>
        </row>
        <row r="83">
          <cell r="H83" t="e">
            <v>#VALUE!</v>
          </cell>
          <cell r="I83" t="e">
            <v>#VALUE!</v>
          </cell>
          <cell r="J83">
            <v>0</v>
          </cell>
          <cell r="K83">
            <v>0</v>
          </cell>
          <cell r="L83">
            <v>0</v>
          </cell>
          <cell r="M83">
            <v>0</v>
          </cell>
          <cell r="N83">
            <v>0</v>
          </cell>
          <cell r="O83">
            <v>0</v>
          </cell>
          <cell r="P83" t="str">
            <v/>
          </cell>
          <cell r="Q83" t="e">
            <v>#N/A</v>
          </cell>
          <cell r="R83" t="e">
            <v>#VALUE!</v>
          </cell>
          <cell r="S83" t="e">
            <v>#VALUE!</v>
          </cell>
          <cell r="T83" t="e">
            <v>#VALUE!</v>
          </cell>
          <cell r="U83" t="e">
            <v>#VALUE!</v>
          </cell>
          <cell r="V83" t="e">
            <v>#VALUE!</v>
          </cell>
          <cell r="W83" t="e">
            <v>#VALUE!</v>
          </cell>
          <cell r="X83" t="e">
            <v>#VALUE!</v>
          </cell>
          <cell r="Y83">
            <v>0</v>
          </cell>
          <cell r="Z83">
            <v>0</v>
          </cell>
          <cell r="AA83">
            <v>0</v>
          </cell>
          <cell r="AB83">
            <v>0</v>
          </cell>
          <cell r="AC83">
            <v>0</v>
          </cell>
          <cell r="AD83">
            <v>0</v>
          </cell>
          <cell r="AE83">
            <v>0</v>
          </cell>
          <cell r="AF83">
            <v>0</v>
          </cell>
          <cell r="AG83">
            <v>0</v>
          </cell>
          <cell r="AH83">
            <v>0</v>
          </cell>
          <cell r="AI83">
            <v>0</v>
          </cell>
          <cell r="AJ83" t="e">
            <v>#REF!</v>
          </cell>
          <cell r="AK83" t="e">
            <v>#VALUE!</v>
          </cell>
          <cell r="AL83">
            <v>44106</v>
          </cell>
          <cell r="AM83">
            <v>0</v>
          </cell>
          <cell r="AO83">
            <v>0</v>
          </cell>
          <cell r="AP83" t="e">
            <v>#VALUE!</v>
          </cell>
          <cell r="AR83" t="e">
            <v>#VALUE!</v>
          </cell>
          <cell r="AS83">
            <v>0</v>
          </cell>
          <cell r="AT83">
            <v>0</v>
          </cell>
        </row>
        <row r="84">
          <cell r="H84" t="e">
            <v>#VALUE!</v>
          </cell>
          <cell r="I84" t="e">
            <v>#VALUE!</v>
          </cell>
          <cell r="J84">
            <v>0</v>
          </cell>
          <cell r="K84">
            <v>0</v>
          </cell>
          <cell r="L84">
            <v>0</v>
          </cell>
          <cell r="M84">
            <v>0</v>
          </cell>
          <cell r="N84">
            <v>0</v>
          </cell>
          <cell r="O84">
            <v>0</v>
          </cell>
          <cell r="P84" t="str">
            <v/>
          </cell>
          <cell r="Q84" t="e">
            <v>#N/A</v>
          </cell>
          <cell r="R84" t="e">
            <v>#VALUE!</v>
          </cell>
          <cell r="S84" t="e">
            <v>#VALUE!</v>
          </cell>
          <cell r="T84" t="e">
            <v>#VALUE!</v>
          </cell>
          <cell r="U84" t="e">
            <v>#VALUE!</v>
          </cell>
          <cell r="V84" t="e">
            <v>#VALUE!</v>
          </cell>
          <cell r="W84" t="e">
            <v>#VALUE!</v>
          </cell>
          <cell r="X84" t="e">
            <v>#VALUE!</v>
          </cell>
          <cell r="Y84">
            <v>0</v>
          </cell>
          <cell r="Z84">
            <v>0</v>
          </cell>
          <cell r="AA84">
            <v>0</v>
          </cell>
          <cell r="AB84">
            <v>0</v>
          </cell>
          <cell r="AC84">
            <v>0</v>
          </cell>
          <cell r="AD84">
            <v>0</v>
          </cell>
          <cell r="AE84">
            <v>0</v>
          </cell>
          <cell r="AF84">
            <v>0</v>
          </cell>
          <cell r="AG84">
            <v>0</v>
          </cell>
          <cell r="AH84">
            <v>0</v>
          </cell>
          <cell r="AI84">
            <v>0</v>
          </cell>
          <cell r="AJ84" t="e">
            <v>#REF!</v>
          </cell>
          <cell r="AK84" t="e">
            <v>#VALUE!</v>
          </cell>
          <cell r="AL84">
            <v>44106</v>
          </cell>
          <cell r="AM84">
            <v>0</v>
          </cell>
          <cell r="AO84">
            <v>0</v>
          </cell>
          <cell r="AP84" t="e">
            <v>#VALUE!</v>
          </cell>
          <cell r="AR84" t="e">
            <v>#VALUE!</v>
          </cell>
          <cell r="AS84">
            <v>0</v>
          </cell>
          <cell r="AT84">
            <v>0</v>
          </cell>
        </row>
        <row r="85">
          <cell r="H85" t="e">
            <v>#VALUE!</v>
          </cell>
          <cell r="I85" t="e">
            <v>#VALUE!</v>
          </cell>
          <cell r="J85">
            <v>0</v>
          </cell>
          <cell r="K85">
            <v>0</v>
          </cell>
          <cell r="L85">
            <v>0</v>
          </cell>
          <cell r="M85">
            <v>0</v>
          </cell>
          <cell r="N85">
            <v>0</v>
          </cell>
          <cell r="O85">
            <v>0</v>
          </cell>
          <cell r="P85" t="str">
            <v/>
          </cell>
          <cell r="Q85" t="e">
            <v>#N/A</v>
          </cell>
          <cell r="R85" t="e">
            <v>#VALUE!</v>
          </cell>
          <cell r="S85" t="e">
            <v>#VALUE!</v>
          </cell>
          <cell r="T85" t="e">
            <v>#VALUE!</v>
          </cell>
          <cell r="U85" t="e">
            <v>#VALUE!</v>
          </cell>
          <cell r="V85" t="e">
            <v>#VALUE!</v>
          </cell>
          <cell r="W85" t="e">
            <v>#VALUE!</v>
          </cell>
          <cell r="X85" t="e">
            <v>#VALUE!</v>
          </cell>
          <cell r="Y85">
            <v>0</v>
          </cell>
          <cell r="Z85">
            <v>0</v>
          </cell>
          <cell r="AA85">
            <v>0</v>
          </cell>
          <cell r="AB85">
            <v>0</v>
          </cell>
          <cell r="AC85">
            <v>0</v>
          </cell>
          <cell r="AD85">
            <v>0</v>
          </cell>
          <cell r="AE85">
            <v>0</v>
          </cell>
          <cell r="AF85">
            <v>0</v>
          </cell>
          <cell r="AG85">
            <v>0</v>
          </cell>
          <cell r="AH85">
            <v>0</v>
          </cell>
          <cell r="AI85">
            <v>0</v>
          </cell>
          <cell r="AJ85" t="e">
            <v>#REF!</v>
          </cell>
          <cell r="AK85" t="e">
            <v>#VALUE!</v>
          </cell>
          <cell r="AL85">
            <v>44106</v>
          </cell>
          <cell r="AM85">
            <v>0</v>
          </cell>
          <cell r="AO85">
            <v>0</v>
          </cell>
          <cell r="AP85" t="e">
            <v>#VALUE!</v>
          </cell>
          <cell r="AR85" t="e">
            <v>#VALUE!</v>
          </cell>
          <cell r="AS85">
            <v>0</v>
          </cell>
          <cell r="AT85">
            <v>0</v>
          </cell>
        </row>
        <row r="86">
          <cell r="H86" t="e">
            <v>#VALUE!</v>
          </cell>
          <cell r="I86" t="e">
            <v>#VALUE!</v>
          </cell>
          <cell r="J86">
            <v>0</v>
          </cell>
          <cell r="K86">
            <v>0</v>
          </cell>
          <cell r="L86">
            <v>0</v>
          </cell>
          <cell r="M86">
            <v>0</v>
          </cell>
          <cell r="N86">
            <v>0</v>
          </cell>
          <cell r="O86">
            <v>0</v>
          </cell>
          <cell r="P86" t="str">
            <v/>
          </cell>
          <cell r="Q86" t="e">
            <v>#N/A</v>
          </cell>
          <cell r="R86" t="e">
            <v>#VALUE!</v>
          </cell>
          <cell r="S86" t="e">
            <v>#VALUE!</v>
          </cell>
          <cell r="T86" t="e">
            <v>#VALUE!</v>
          </cell>
          <cell r="U86" t="e">
            <v>#VALUE!</v>
          </cell>
          <cell r="V86" t="e">
            <v>#VALUE!</v>
          </cell>
          <cell r="W86" t="e">
            <v>#VALUE!</v>
          </cell>
          <cell r="X86" t="e">
            <v>#VALUE!</v>
          </cell>
          <cell r="Y86">
            <v>0</v>
          </cell>
          <cell r="Z86">
            <v>0</v>
          </cell>
          <cell r="AA86">
            <v>0</v>
          </cell>
          <cell r="AB86">
            <v>0</v>
          </cell>
          <cell r="AC86">
            <v>0</v>
          </cell>
          <cell r="AD86">
            <v>0</v>
          </cell>
          <cell r="AE86">
            <v>0</v>
          </cell>
          <cell r="AF86">
            <v>0</v>
          </cell>
          <cell r="AG86">
            <v>0</v>
          </cell>
          <cell r="AH86">
            <v>0</v>
          </cell>
          <cell r="AI86">
            <v>0</v>
          </cell>
          <cell r="AJ86" t="e">
            <v>#REF!</v>
          </cell>
          <cell r="AK86" t="e">
            <v>#VALUE!</v>
          </cell>
          <cell r="AL86">
            <v>44106</v>
          </cell>
          <cell r="AM86">
            <v>0</v>
          </cell>
          <cell r="AO86">
            <v>0</v>
          </cell>
          <cell r="AP86" t="e">
            <v>#VALUE!</v>
          </cell>
          <cell r="AR86" t="e">
            <v>#VALUE!</v>
          </cell>
          <cell r="AS86">
            <v>0</v>
          </cell>
          <cell r="AT86">
            <v>0</v>
          </cell>
        </row>
        <row r="87">
          <cell r="H87" t="e">
            <v>#VALUE!</v>
          </cell>
          <cell r="I87" t="e">
            <v>#VALUE!</v>
          </cell>
          <cell r="J87">
            <v>0</v>
          </cell>
          <cell r="K87">
            <v>0</v>
          </cell>
          <cell r="L87">
            <v>0</v>
          </cell>
          <cell r="M87">
            <v>0</v>
          </cell>
          <cell r="N87">
            <v>0</v>
          </cell>
          <cell r="O87">
            <v>0</v>
          </cell>
          <cell r="P87" t="str">
            <v/>
          </cell>
          <cell r="Q87" t="e">
            <v>#N/A</v>
          </cell>
          <cell r="R87" t="e">
            <v>#VALUE!</v>
          </cell>
          <cell r="S87" t="e">
            <v>#VALUE!</v>
          </cell>
          <cell r="T87" t="e">
            <v>#VALUE!</v>
          </cell>
          <cell r="U87" t="e">
            <v>#VALUE!</v>
          </cell>
          <cell r="V87" t="e">
            <v>#VALUE!</v>
          </cell>
          <cell r="W87" t="e">
            <v>#VALUE!</v>
          </cell>
          <cell r="X87" t="e">
            <v>#VALUE!</v>
          </cell>
          <cell r="Y87">
            <v>0</v>
          </cell>
          <cell r="Z87">
            <v>0</v>
          </cell>
          <cell r="AA87">
            <v>0</v>
          </cell>
          <cell r="AB87">
            <v>0</v>
          </cell>
          <cell r="AC87">
            <v>0</v>
          </cell>
          <cell r="AD87">
            <v>0</v>
          </cell>
          <cell r="AE87">
            <v>0</v>
          </cell>
          <cell r="AF87">
            <v>0</v>
          </cell>
          <cell r="AG87">
            <v>0</v>
          </cell>
          <cell r="AH87">
            <v>0</v>
          </cell>
          <cell r="AI87">
            <v>0</v>
          </cell>
          <cell r="AJ87" t="e">
            <v>#REF!</v>
          </cell>
          <cell r="AK87" t="e">
            <v>#VALUE!</v>
          </cell>
          <cell r="AL87">
            <v>44106</v>
          </cell>
          <cell r="AM87">
            <v>0</v>
          </cell>
          <cell r="AO87">
            <v>0</v>
          </cell>
          <cell r="AP87" t="e">
            <v>#VALUE!</v>
          </cell>
          <cell r="AR87" t="e">
            <v>#VALUE!</v>
          </cell>
          <cell r="AS87">
            <v>0</v>
          </cell>
          <cell r="AT87">
            <v>0</v>
          </cell>
        </row>
        <row r="88">
          <cell r="H88" t="e">
            <v>#VALUE!</v>
          </cell>
          <cell r="I88" t="e">
            <v>#VALUE!</v>
          </cell>
          <cell r="J88">
            <v>0</v>
          </cell>
          <cell r="K88">
            <v>0</v>
          </cell>
          <cell r="L88">
            <v>0</v>
          </cell>
          <cell r="M88">
            <v>0</v>
          </cell>
          <cell r="N88">
            <v>0</v>
          </cell>
          <cell r="O88">
            <v>0</v>
          </cell>
          <cell r="P88" t="str">
            <v/>
          </cell>
          <cell r="Q88" t="e">
            <v>#N/A</v>
          </cell>
          <cell r="R88" t="e">
            <v>#VALUE!</v>
          </cell>
          <cell r="S88" t="e">
            <v>#VALUE!</v>
          </cell>
          <cell r="T88" t="e">
            <v>#VALUE!</v>
          </cell>
          <cell r="U88" t="e">
            <v>#VALUE!</v>
          </cell>
          <cell r="V88" t="e">
            <v>#VALUE!</v>
          </cell>
          <cell r="W88" t="e">
            <v>#VALUE!</v>
          </cell>
          <cell r="X88" t="e">
            <v>#VALUE!</v>
          </cell>
          <cell r="Y88">
            <v>0</v>
          </cell>
          <cell r="Z88">
            <v>0</v>
          </cell>
          <cell r="AA88">
            <v>0</v>
          </cell>
          <cell r="AB88">
            <v>0</v>
          </cell>
          <cell r="AC88">
            <v>0</v>
          </cell>
          <cell r="AD88">
            <v>0</v>
          </cell>
          <cell r="AE88">
            <v>0</v>
          </cell>
          <cell r="AF88">
            <v>0</v>
          </cell>
          <cell r="AG88">
            <v>0</v>
          </cell>
          <cell r="AH88">
            <v>0</v>
          </cell>
          <cell r="AI88">
            <v>0</v>
          </cell>
          <cell r="AJ88" t="str">
            <v>I</v>
          </cell>
          <cell r="AK88" t="e">
            <v>#VALUE!</v>
          </cell>
          <cell r="AL88">
            <v>44106</v>
          </cell>
          <cell r="AO88">
            <v>0</v>
          </cell>
          <cell r="AP88" t="e">
            <v>#VALUE!</v>
          </cell>
          <cell r="AR88" t="e">
            <v>#VALUE!</v>
          </cell>
          <cell r="AS88">
            <v>0</v>
          </cell>
          <cell r="AT88">
            <v>0</v>
          </cell>
        </row>
        <row r="89">
          <cell r="H89" t="e">
            <v>#VALUE!</v>
          </cell>
          <cell r="I89" t="e">
            <v>#VALUE!</v>
          </cell>
          <cell r="J89">
            <v>0</v>
          </cell>
          <cell r="K89">
            <v>0</v>
          </cell>
          <cell r="L89">
            <v>0</v>
          </cell>
          <cell r="M89">
            <v>0</v>
          </cell>
          <cell r="N89">
            <v>0</v>
          </cell>
          <cell r="O89">
            <v>0</v>
          </cell>
          <cell r="P89" t="str">
            <v/>
          </cell>
          <cell r="Q89" t="e">
            <v>#N/A</v>
          </cell>
          <cell r="R89" t="e">
            <v>#VALUE!</v>
          </cell>
          <cell r="S89" t="e">
            <v>#VALUE!</v>
          </cell>
          <cell r="T89" t="e">
            <v>#VALUE!</v>
          </cell>
          <cell r="U89" t="e">
            <v>#VALUE!</v>
          </cell>
          <cell r="V89" t="e">
            <v>#VALUE!</v>
          </cell>
          <cell r="W89" t="e">
            <v>#VALUE!</v>
          </cell>
          <cell r="X89" t="e">
            <v>#VALUE!</v>
          </cell>
          <cell r="Y89">
            <v>0</v>
          </cell>
          <cell r="Z89">
            <v>0</v>
          </cell>
          <cell r="AA89">
            <v>0</v>
          </cell>
          <cell r="AB89">
            <v>0</v>
          </cell>
          <cell r="AC89">
            <v>0</v>
          </cell>
          <cell r="AD89">
            <v>0</v>
          </cell>
          <cell r="AE89">
            <v>0</v>
          </cell>
          <cell r="AF89">
            <v>0</v>
          </cell>
          <cell r="AG89">
            <v>0</v>
          </cell>
          <cell r="AH89">
            <v>0</v>
          </cell>
          <cell r="AI89">
            <v>0</v>
          </cell>
          <cell r="AJ89" t="str">
            <v>I</v>
          </cell>
          <cell r="AK89" t="e">
            <v>#VALUE!</v>
          </cell>
          <cell r="AL89">
            <v>44106</v>
          </cell>
          <cell r="AO89">
            <v>0</v>
          </cell>
          <cell r="AP89" t="e">
            <v>#VALUE!</v>
          </cell>
          <cell r="AR89" t="e">
            <v>#VALUE!</v>
          </cell>
          <cell r="AS89">
            <v>0</v>
          </cell>
          <cell r="AT89">
            <v>0</v>
          </cell>
        </row>
        <row r="90">
          <cell r="H90" t="e">
            <v>#VALUE!</v>
          </cell>
          <cell r="I90" t="e">
            <v>#VALUE!</v>
          </cell>
          <cell r="J90">
            <v>0</v>
          </cell>
          <cell r="K90">
            <v>0</v>
          </cell>
          <cell r="L90">
            <v>0</v>
          </cell>
          <cell r="M90">
            <v>0</v>
          </cell>
          <cell r="N90">
            <v>0</v>
          </cell>
          <cell r="O90">
            <v>0</v>
          </cell>
          <cell r="P90" t="str">
            <v/>
          </cell>
          <cell r="Q90" t="e">
            <v>#N/A</v>
          </cell>
          <cell r="R90" t="e">
            <v>#VALUE!</v>
          </cell>
          <cell r="S90" t="e">
            <v>#VALUE!</v>
          </cell>
          <cell r="T90" t="e">
            <v>#VALUE!</v>
          </cell>
          <cell r="U90" t="e">
            <v>#VALUE!</v>
          </cell>
          <cell r="V90" t="e">
            <v>#VALUE!</v>
          </cell>
          <cell r="W90" t="e">
            <v>#VALUE!</v>
          </cell>
          <cell r="X90" t="e">
            <v>#VALUE!</v>
          </cell>
          <cell r="Y90">
            <v>0</v>
          </cell>
          <cell r="Z90">
            <v>0</v>
          </cell>
          <cell r="AA90">
            <v>0</v>
          </cell>
          <cell r="AB90">
            <v>0</v>
          </cell>
          <cell r="AC90">
            <v>0</v>
          </cell>
          <cell r="AD90">
            <v>0</v>
          </cell>
          <cell r="AE90">
            <v>0</v>
          </cell>
          <cell r="AF90">
            <v>0</v>
          </cell>
          <cell r="AG90">
            <v>0</v>
          </cell>
          <cell r="AH90">
            <v>0</v>
          </cell>
          <cell r="AI90">
            <v>0</v>
          </cell>
          <cell r="AJ90" t="str">
            <v>I</v>
          </cell>
          <cell r="AK90" t="e">
            <v>#VALUE!</v>
          </cell>
          <cell r="AL90">
            <v>44106</v>
          </cell>
          <cell r="AO90">
            <v>0</v>
          </cell>
          <cell r="AP90" t="e">
            <v>#VALUE!</v>
          </cell>
          <cell r="AR90" t="e">
            <v>#VALUE!</v>
          </cell>
          <cell r="AS90">
            <v>0</v>
          </cell>
          <cell r="AT90">
            <v>0</v>
          </cell>
        </row>
        <row r="91">
          <cell r="H91" t="e">
            <v>#VALUE!</v>
          </cell>
          <cell r="I91" t="e">
            <v>#VALUE!</v>
          </cell>
          <cell r="J91">
            <v>0</v>
          </cell>
          <cell r="K91">
            <v>0</v>
          </cell>
          <cell r="L91">
            <v>0</v>
          </cell>
          <cell r="M91">
            <v>0</v>
          </cell>
          <cell r="N91">
            <v>0</v>
          </cell>
          <cell r="O91">
            <v>0</v>
          </cell>
          <cell r="P91" t="str">
            <v/>
          </cell>
          <cell r="Q91" t="e">
            <v>#N/A</v>
          </cell>
          <cell r="R91" t="e">
            <v>#VALUE!</v>
          </cell>
          <cell r="S91" t="e">
            <v>#VALUE!</v>
          </cell>
          <cell r="T91" t="e">
            <v>#VALUE!</v>
          </cell>
          <cell r="U91" t="e">
            <v>#VALUE!</v>
          </cell>
          <cell r="V91" t="e">
            <v>#VALUE!</v>
          </cell>
          <cell r="W91" t="e">
            <v>#VALUE!</v>
          </cell>
          <cell r="X91" t="e">
            <v>#VALUE!</v>
          </cell>
          <cell r="Y91">
            <v>0</v>
          </cell>
          <cell r="Z91">
            <v>0</v>
          </cell>
          <cell r="AA91">
            <v>0</v>
          </cell>
          <cell r="AB91">
            <v>0</v>
          </cell>
          <cell r="AC91">
            <v>0</v>
          </cell>
          <cell r="AD91">
            <v>0</v>
          </cell>
          <cell r="AE91">
            <v>0</v>
          </cell>
          <cell r="AF91">
            <v>0</v>
          </cell>
          <cell r="AG91">
            <v>0</v>
          </cell>
          <cell r="AH91">
            <v>0</v>
          </cell>
          <cell r="AI91">
            <v>0</v>
          </cell>
          <cell r="AJ91" t="str">
            <v>I</v>
          </cell>
          <cell r="AK91" t="e">
            <v>#VALUE!</v>
          </cell>
          <cell r="AL91">
            <v>44106</v>
          </cell>
          <cell r="AO91">
            <v>0</v>
          </cell>
          <cell r="AP91" t="e">
            <v>#VALUE!</v>
          </cell>
          <cell r="AR91" t="e">
            <v>#VALUE!</v>
          </cell>
          <cell r="AS91">
            <v>0</v>
          </cell>
          <cell r="AT91">
            <v>0</v>
          </cell>
        </row>
        <row r="92">
          <cell r="H92" t="e">
            <v>#VALUE!</v>
          </cell>
          <cell r="I92" t="e">
            <v>#VALUE!</v>
          </cell>
          <cell r="J92">
            <v>0</v>
          </cell>
          <cell r="K92">
            <v>0</v>
          </cell>
          <cell r="L92">
            <v>0</v>
          </cell>
          <cell r="M92">
            <v>0</v>
          </cell>
          <cell r="N92">
            <v>0</v>
          </cell>
          <cell r="O92">
            <v>0</v>
          </cell>
          <cell r="P92" t="str">
            <v/>
          </cell>
          <cell r="Q92" t="e">
            <v>#N/A</v>
          </cell>
          <cell r="R92" t="e">
            <v>#VALUE!</v>
          </cell>
          <cell r="S92" t="e">
            <v>#VALUE!</v>
          </cell>
          <cell r="T92" t="e">
            <v>#VALUE!</v>
          </cell>
          <cell r="U92" t="e">
            <v>#VALUE!</v>
          </cell>
          <cell r="V92" t="e">
            <v>#VALUE!</v>
          </cell>
          <cell r="W92" t="e">
            <v>#VALUE!</v>
          </cell>
          <cell r="X92" t="e">
            <v>#VALUE!</v>
          </cell>
          <cell r="Y92">
            <v>0</v>
          </cell>
          <cell r="Z92">
            <v>0</v>
          </cell>
          <cell r="AA92">
            <v>0</v>
          </cell>
          <cell r="AB92">
            <v>0</v>
          </cell>
          <cell r="AC92">
            <v>0</v>
          </cell>
          <cell r="AD92">
            <v>0</v>
          </cell>
          <cell r="AE92">
            <v>0</v>
          </cell>
          <cell r="AF92">
            <v>0</v>
          </cell>
          <cell r="AG92">
            <v>0</v>
          </cell>
          <cell r="AH92">
            <v>0</v>
          </cell>
          <cell r="AI92">
            <v>0</v>
          </cell>
          <cell r="AJ92" t="str">
            <v>I</v>
          </cell>
          <cell r="AK92" t="e">
            <v>#VALUE!</v>
          </cell>
          <cell r="AL92">
            <v>44106</v>
          </cell>
          <cell r="AO92">
            <v>0</v>
          </cell>
          <cell r="AP92" t="e">
            <v>#VALUE!</v>
          </cell>
          <cell r="AR92" t="e">
            <v>#VALUE!</v>
          </cell>
          <cell r="AS92">
            <v>0</v>
          </cell>
          <cell r="AT92">
            <v>0</v>
          </cell>
        </row>
        <row r="93">
          <cell r="H93" t="e">
            <v>#VALUE!</v>
          </cell>
          <cell r="I93" t="e">
            <v>#VALUE!</v>
          </cell>
          <cell r="J93">
            <v>0</v>
          </cell>
          <cell r="K93">
            <v>0</v>
          </cell>
          <cell r="L93">
            <v>0</v>
          </cell>
          <cell r="M93">
            <v>0</v>
          </cell>
          <cell r="N93">
            <v>0</v>
          </cell>
          <cell r="O93">
            <v>0</v>
          </cell>
          <cell r="P93" t="str">
            <v>.XTDL.</v>
          </cell>
          <cell r="Q93" t="e">
            <v>#N/A</v>
          </cell>
          <cell r="R93" t="e">
            <v>#VALUE!</v>
          </cell>
          <cell r="S93" t="str">
            <v>XTDL</v>
          </cell>
          <cell r="T93" t="e">
            <v>#N/A</v>
          </cell>
          <cell r="U93" t="e">
            <v>#N/A</v>
          </cell>
          <cell r="V93" t="str">
            <v>2020</v>
          </cell>
          <cell r="W93" t="e">
            <v>#N/A</v>
          </cell>
          <cell r="X93" t="e">
            <v>#N/A</v>
          </cell>
          <cell r="Y93" t="str">
            <v>.XTDL.2020.E/HDTP-B/SHB.</v>
          </cell>
          <cell r="Z93">
            <v>0</v>
          </cell>
          <cell r="AA93">
            <v>0</v>
          </cell>
          <cell r="AB93">
            <v>0</v>
          </cell>
          <cell r="AC93">
            <v>0</v>
          </cell>
          <cell r="AD93">
            <v>0</v>
          </cell>
          <cell r="AE93">
            <v>0</v>
          </cell>
          <cell r="AF93">
            <v>0</v>
          </cell>
          <cell r="AG93">
            <v>0</v>
          </cell>
          <cell r="AH93">
            <v>0</v>
          </cell>
          <cell r="AI93">
            <v>0</v>
          </cell>
          <cell r="AJ93" t="str">
            <v>I</v>
          </cell>
          <cell r="AK93" t="e">
            <v>#VALUE!</v>
          </cell>
          <cell r="AL93">
            <v>44106</v>
          </cell>
          <cell r="AO93">
            <v>0</v>
          </cell>
          <cell r="AP93" t="e">
            <v>#VALUE!</v>
          </cell>
          <cell r="AR93" t="e">
            <v>#VALUE!</v>
          </cell>
          <cell r="AS93">
            <v>0</v>
          </cell>
          <cell r="AT93">
            <v>0</v>
          </cell>
        </row>
        <row r="94">
          <cell r="H94" t="e">
            <v>#VALUE!</v>
          </cell>
          <cell r="I94" t="e">
            <v>#VALUE!</v>
          </cell>
          <cell r="J94">
            <v>0</v>
          </cell>
          <cell r="K94">
            <v>0</v>
          </cell>
          <cell r="L94">
            <v>0</v>
          </cell>
          <cell r="M94">
            <v>0</v>
          </cell>
          <cell r="N94">
            <v>0</v>
          </cell>
          <cell r="O94">
            <v>0</v>
          </cell>
          <cell r="P94" t="str">
            <v>.XTDL.</v>
          </cell>
          <cell r="Q94" t="e">
            <v>#N/A</v>
          </cell>
          <cell r="R94" t="e">
            <v>#VALUE!</v>
          </cell>
          <cell r="S94" t="str">
            <v>XTDL</v>
          </cell>
          <cell r="T94" t="e">
            <v>#N/A</v>
          </cell>
          <cell r="U94" t="e">
            <v>#N/A</v>
          </cell>
          <cell r="V94" t="str">
            <v>2020</v>
          </cell>
          <cell r="W94" t="e">
            <v>#N/A</v>
          </cell>
          <cell r="X94" t="e">
            <v>#N/A</v>
          </cell>
          <cell r="Y94" t="str">
            <v>.XTDL.2020.E/HDTP-B/SHB.</v>
          </cell>
          <cell r="Z94">
            <v>0</v>
          </cell>
          <cell r="AA94">
            <v>0</v>
          </cell>
          <cell r="AB94">
            <v>0</v>
          </cell>
          <cell r="AC94">
            <v>0</v>
          </cell>
          <cell r="AD94">
            <v>0</v>
          </cell>
          <cell r="AE94">
            <v>0</v>
          </cell>
          <cell r="AF94">
            <v>0</v>
          </cell>
          <cell r="AG94">
            <v>0</v>
          </cell>
          <cell r="AH94">
            <v>0</v>
          </cell>
          <cell r="AI94">
            <v>0</v>
          </cell>
          <cell r="AJ94" t="str">
            <v>I</v>
          </cell>
          <cell r="AK94" t="e">
            <v>#VALUE!</v>
          </cell>
          <cell r="AL94">
            <v>44106</v>
          </cell>
          <cell r="AO94">
            <v>0</v>
          </cell>
          <cell r="AP94" t="e">
            <v>#VALUE!</v>
          </cell>
          <cell r="AR94" t="e">
            <v>#VALUE!</v>
          </cell>
          <cell r="AS94">
            <v>0</v>
          </cell>
          <cell r="AT94">
            <v>0</v>
          </cell>
        </row>
        <row r="95">
          <cell r="H95" t="e">
            <v>#VALUE!</v>
          </cell>
          <cell r="I95" t="e">
            <v>#VALUE!</v>
          </cell>
          <cell r="J95">
            <v>0</v>
          </cell>
          <cell r="K95">
            <v>0</v>
          </cell>
          <cell r="L95">
            <v>0</v>
          </cell>
          <cell r="M95">
            <v>0</v>
          </cell>
          <cell r="N95">
            <v>0</v>
          </cell>
          <cell r="O95">
            <v>0</v>
          </cell>
          <cell r="P95" t="str">
            <v>.XTDL.</v>
          </cell>
          <cell r="Q95" t="e">
            <v>#N/A</v>
          </cell>
          <cell r="R95" t="e">
            <v>#VALUE!</v>
          </cell>
          <cell r="S95" t="str">
            <v>XTDL</v>
          </cell>
          <cell r="T95" t="e">
            <v>#N/A</v>
          </cell>
          <cell r="U95" t="e">
            <v>#N/A</v>
          </cell>
          <cell r="V95" t="str">
            <v>2020</v>
          </cell>
          <cell r="W95" t="e">
            <v>#N/A</v>
          </cell>
          <cell r="X95" t="e">
            <v>#N/A</v>
          </cell>
          <cell r="Y95" t="str">
            <v>.XTDL.2020.E/HDTP-B/SHB.</v>
          </cell>
          <cell r="Z95">
            <v>0</v>
          </cell>
          <cell r="AA95">
            <v>0</v>
          </cell>
          <cell r="AB95">
            <v>0</v>
          </cell>
          <cell r="AC95">
            <v>0</v>
          </cell>
          <cell r="AD95">
            <v>0</v>
          </cell>
          <cell r="AE95">
            <v>0</v>
          </cell>
          <cell r="AF95">
            <v>0</v>
          </cell>
          <cell r="AG95">
            <v>0</v>
          </cell>
          <cell r="AH95">
            <v>0</v>
          </cell>
          <cell r="AI95">
            <v>0</v>
          </cell>
          <cell r="AJ95" t="str">
            <v>I</v>
          </cell>
          <cell r="AK95" t="e">
            <v>#VALUE!</v>
          </cell>
          <cell r="AL95">
            <v>44106</v>
          </cell>
          <cell r="AO95">
            <v>0</v>
          </cell>
          <cell r="AP95" t="e">
            <v>#VALUE!</v>
          </cell>
          <cell r="AR95" t="e">
            <v>#VALUE!</v>
          </cell>
          <cell r="AS95">
            <v>0</v>
          </cell>
          <cell r="AT95">
            <v>0</v>
          </cell>
        </row>
        <row r="96">
          <cell r="H96" t="e">
            <v>#VALUE!</v>
          </cell>
          <cell r="I96" t="e">
            <v>#VALUE!</v>
          </cell>
          <cell r="J96">
            <v>0</v>
          </cell>
          <cell r="K96">
            <v>0</v>
          </cell>
          <cell r="L96">
            <v>0</v>
          </cell>
          <cell r="M96">
            <v>0</v>
          </cell>
          <cell r="N96">
            <v>0</v>
          </cell>
          <cell r="O96">
            <v>0</v>
          </cell>
          <cell r="P96" t="str">
            <v>.XTDL.</v>
          </cell>
          <cell r="Q96" t="e">
            <v>#N/A</v>
          </cell>
          <cell r="R96" t="e">
            <v>#VALUE!</v>
          </cell>
          <cell r="S96" t="str">
            <v>XTDL</v>
          </cell>
          <cell r="T96" t="e">
            <v>#N/A</v>
          </cell>
          <cell r="U96" t="e">
            <v>#N/A</v>
          </cell>
          <cell r="V96" t="str">
            <v>2020</v>
          </cell>
          <cell r="W96" t="e">
            <v>#N/A</v>
          </cell>
          <cell r="X96" t="e">
            <v>#N/A</v>
          </cell>
          <cell r="Y96" t="str">
            <v>.XTDL.2020.E/HDTP-B/SHB.</v>
          </cell>
          <cell r="Z96">
            <v>0</v>
          </cell>
          <cell r="AA96">
            <v>0</v>
          </cell>
          <cell r="AB96">
            <v>0</v>
          </cell>
          <cell r="AC96">
            <v>0</v>
          </cell>
          <cell r="AD96">
            <v>0</v>
          </cell>
          <cell r="AE96">
            <v>0</v>
          </cell>
          <cell r="AF96">
            <v>0</v>
          </cell>
          <cell r="AG96">
            <v>0</v>
          </cell>
          <cell r="AH96">
            <v>0</v>
          </cell>
          <cell r="AI96">
            <v>0</v>
          </cell>
          <cell r="AJ96" t="str">
            <v>I</v>
          </cell>
          <cell r="AK96" t="e">
            <v>#VALUE!</v>
          </cell>
          <cell r="AL96">
            <v>44106</v>
          </cell>
          <cell r="AO96">
            <v>0</v>
          </cell>
          <cell r="AP96" t="e">
            <v>#VALUE!</v>
          </cell>
          <cell r="AR96" t="e">
            <v>#VALUE!</v>
          </cell>
          <cell r="AS96">
            <v>0</v>
          </cell>
          <cell r="AT96">
            <v>0</v>
          </cell>
        </row>
        <row r="97">
          <cell r="H97" t="e">
            <v>#VALUE!</v>
          </cell>
          <cell r="I97" t="e">
            <v>#VALUE!</v>
          </cell>
          <cell r="J97">
            <v>0</v>
          </cell>
          <cell r="K97">
            <v>0</v>
          </cell>
          <cell r="L97">
            <v>0</v>
          </cell>
          <cell r="M97">
            <v>0</v>
          </cell>
          <cell r="N97">
            <v>0</v>
          </cell>
          <cell r="O97">
            <v>0</v>
          </cell>
          <cell r="P97" t="str">
            <v>.XTDL.</v>
          </cell>
          <cell r="Q97" t="e">
            <v>#N/A</v>
          </cell>
          <cell r="R97" t="e">
            <v>#VALUE!</v>
          </cell>
          <cell r="S97" t="str">
            <v>XTDL</v>
          </cell>
          <cell r="T97" t="e">
            <v>#N/A</v>
          </cell>
          <cell r="U97" t="e">
            <v>#N/A</v>
          </cell>
          <cell r="V97" t="str">
            <v>2020</v>
          </cell>
          <cell r="W97" t="e">
            <v>#N/A</v>
          </cell>
          <cell r="X97" t="e">
            <v>#N/A</v>
          </cell>
          <cell r="Y97" t="str">
            <v>.XTDL.2020.E/HDTP-B/SHB.</v>
          </cell>
          <cell r="Z97">
            <v>0</v>
          </cell>
          <cell r="AA97">
            <v>0</v>
          </cell>
          <cell r="AB97">
            <v>0</v>
          </cell>
          <cell r="AC97">
            <v>0</v>
          </cell>
          <cell r="AD97">
            <v>0</v>
          </cell>
          <cell r="AE97">
            <v>0</v>
          </cell>
          <cell r="AF97">
            <v>0</v>
          </cell>
          <cell r="AG97">
            <v>0</v>
          </cell>
          <cell r="AH97">
            <v>0</v>
          </cell>
          <cell r="AI97">
            <v>0</v>
          </cell>
          <cell r="AJ97" t="str">
            <v>I</v>
          </cell>
          <cell r="AK97" t="e">
            <v>#VALUE!</v>
          </cell>
          <cell r="AL97">
            <v>44106</v>
          </cell>
          <cell r="AO97">
            <v>0</v>
          </cell>
          <cell r="AP97" t="e">
            <v>#VALUE!</v>
          </cell>
          <cell r="AR97" t="e">
            <v>#VALUE!</v>
          </cell>
          <cell r="AS97">
            <v>0</v>
          </cell>
          <cell r="AT97">
            <v>0</v>
          </cell>
        </row>
        <row r="98">
          <cell r="H98" t="e">
            <v>#VALUE!</v>
          </cell>
          <cell r="I98" t="e">
            <v>#VALUE!</v>
          </cell>
          <cell r="J98">
            <v>0</v>
          </cell>
          <cell r="K98">
            <v>0</v>
          </cell>
          <cell r="L98">
            <v>0</v>
          </cell>
          <cell r="M98">
            <v>0</v>
          </cell>
          <cell r="N98">
            <v>0</v>
          </cell>
          <cell r="O98">
            <v>0</v>
          </cell>
          <cell r="P98" t="str">
            <v>.XTDL.</v>
          </cell>
          <cell r="Q98" t="e">
            <v>#N/A</v>
          </cell>
          <cell r="R98" t="e">
            <v>#VALUE!</v>
          </cell>
          <cell r="S98" t="str">
            <v>XTDL</v>
          </cell>
          <cell r="T98" t="e">
            <v>#N/A</v>
          </cell>
          <cell r="U98" t="e">
            <v>#N/A</v>
          </cell>
          <cell r="V98" t="str">
            <v>2020</v>
          </cell>
          <cell r="W98" t="e">
            <v>#N/A</v>
          </cell>
          <cell r="X98" t="e">
            <v>#N/A</v>
          </cell>
          <cell r="Y98" t="str">
            <v>.XTDL.2020.E/HDTP-B/SHB.</v>
          </cell>
          <cell r="AA98">
            <v>0</v>
          </cell>
          <cell r="AB98">
            <v>0</v>
          </cell>
          <cell r="AD98">
            <v>0</v>
          </cell>
          <cell r="AF98">
            <v>0</v>
          </cell>
          <cell r="AJ98" t="str">
            <v>I</v>
          </cell>
          <cell r="AK98" t="e">
            <v>#VALUE!</v>
          </cell>
          <cell r="AL98">
            <v>44106</v>
          </cell>
          <cell r="AO98">
            <v>0</v>
          </cell>
          <cell r="AP98" t="e">
            <v>#VALUE!</v>
          </cell>
          <cell r="AR98" t="e">
            <v>#VALUE!</v>
          </cell>
          <cell r="AS98">
            <v>0</v>
          </cell>
          <cell r="AT98">
            <v>0</v>
          </cell>
        </row>
        <row r="99">
          <cell r="H99" t="e">
            <v>#VALUE!</v>
          </cell>
          <cell r="I99" t="e">
            <v>#VALUE!</v>
          </cell>
          <cell r="J99">
            <v>0</v>
          </cell>
          <cell r="K99">
            <v>0</v>
          </cell>
          <cell r="L99">
            <v>0</v>
          </cell>
          <cell r="M99">
            <v>0</v>
          </cell>
          <cell r="N99">
            <v>0</v>
          </cell>
          <cell r="O99">
            <v>0</v>
          </cell>
          <cell r="P99" t="str">
            <v>.XTDL.</v>
          </cell>
          <cell r="Q99" t="e">
            <v>#N/A</v>
          </cell>
          <cell r="R99" t="e">
            <v>#VALUE!</v>
          </cell>
          <cell r="S99" t="str">
            <v>XTDL</v>
          </cell>
          <cell r="T99" t="e">
            <v>#N/A</v>
          </cell>
          <cell r="U99" t="e">
            <v>#N/A</v>
          </cell>
          <cell r="V99" t="str">
            <v>2020</v>
          </cell>
          <cell r="W99" t="e">
            <v>#N/A</v>
          </cell>
          <cell r="X99" t="e">
            <v>#N/A</v>
          </cell>
          <cell r="Y99" t="str">
            <v>.XTDL.2020.E/HDTP-B/SHB.</v>
          </cell>
          <cell r="Z99">
            <v>0</v>
          </cell>
          <cell r="AA99">
            <v>0</v>
          </cell>
          <cell r="AB99">
            <v>0</v>
          </cell>
          <cell r="AC99">
            <v>0</v>
          </cell>
          <cell r="AD99">
            <v>0</v>
          </cell>
          <cell r="AE99">
            <v>0</v>
          </cell>
          <cell r="AF99">
            <v>0</v>
          </cell>
          <cell r="AG99">
            <v>0</v>
          </cell>
          <cell r="AH99">
            <v>0</v>
          </cell>
          <cell r="AI99">
            <v>0</v>
          </cell>
          <cell r="AJ99" t="str">
            <v>I</v>
          </cell>
          <cell r="AK99" t="e">
            <v>#VALUE!</v>
          </cell>
          <cell r="AL99">
            <v>44106</v>
          </cell>
          <cell r="AO99">
            <v>0</v>
          </cell>
          <cell r="AP99" t="e">
            <v>#VALUE!</v>
          </cell>
          <cell r="AR99" t="e">
            <v>#VALUE!</v>
          </cell>
          <cell r="AS99">
            <v>0</v>
          </cell>
          <cell r="AT99">
            <v>0</v>
          </cell>
        </row>
        <row r="100">
          <cell r="H100" t="e">
            <v>#VALUE!</v>
          </cell>
          <cell r="I100" t="e">
            <v>#VALUE!</v>
          </cell>
          <cell r="J100">
            <v>0</v>
          </cell>
          <cell r="K100">
            <v>0</v>
          </cell>
          <cell r="L100">
            <v>0</v>
          </cell>
          <cell r="M100">
            <v>0</v>
          </cell>
          <cell r="N100">
            <v>0</v>
          </cell>
          <cell r="O100">
            <v>0</v>
          </cell>
          <cell r="P100" t="str">
            <v>.XTDL.</v>
          </cell>
          <cell r="Q100" t="e">
            <v>#N/A</v>
          </cell>
          <cell r="R100" t="e">
            <v>#VALUE!</v>
          </cell>
          <cell r="S100" t="str">
            <v>XTDL</v>
          </cell>
          <cell r="T100" t="e">
            <v>#N/A</v>
          </cell>
          <cell r="U100" t="e">
            <v>#N/A</v>
          </cell>
          <cell r="V100" t="str">
            <v>2020</v>
          </cell>
          <cell r="W100" t="e">
            <v>#N/A</v>
          </cell>
          <cell r="X100" t="e">
            <v>#N/A</v>
          </cell>
          <cell r="Y100" t="str">
            <v>.XTDL.2020.E/HDTP-B/SHB.</v>
          </cell>
          <cell r="Z100">
            <v>0</v>
          </cell>
          <cell r="AA100">
            <v>0</v>
          </cell>
          <cell r="AB100">
            <v>0</v>
          </cell>
          <cell r="AD100">
            <v>0</v>
          </cell>
          <cell r="AF100">
            <v>0</v>
          </cell>
          <cell r="AJ100" t="str">
            <v>I</v>
          </cell>
          <cell r="AK100" t="e">
            <v>#VALUE!</v>
          </cell>
          <cell r="AL100">
            <v>44106</v>
          </cell>
          <cell r="AO100">
            <v>0</v>
          </cell>
          <cell r="AP100" t="e">
            <v>#VALUE!</v>
          </cell>
          <cell r="AR100" t="e">
            <v>#VALUE!</v>
          </cell>
          <cell r="AS100">
            <v>0</v>
          </cell>
          <cell r="AT100">
            <v>0</v>
          </cell>
        </row>
        <row r="101">
          <cell r="H101" t="e">
            <v>#VALUE!</v>
          </cell>
          <cell r="I101" t="e">
            <v>#VALUE!</v>
          </cell>
          <cell r="J101">
            <v>0</v>
          </cell>
          <cell r="K101">
            <v>0</v>
          </cell>
          <cell r="L101">
            <v>0</v>
          </cell>
          <cell r="M101">
            <v>0</v>
          </cell>
          <cell r="N101">
            <v>0</v>
          </cell>
          <cell r="O101">
            <v>0</v>
          </cell>
          <cell r="P101" t="str">
            <v>.XTDL.</v>
          </cell>
          <cell r="Q101" t="e">
            <v>#N/A</v>
          </cell>
          <cell r="R101" t="e">
            <v>#VALUE!</v>
          </cell>
          <cell r="S101" t="str">
            <v>XTDL</v>
          </cell>
          <cell r="T101" t="e">
            <v>#N/A</v>
          </cell>
          <cell r="U101" t="e">
            <v>#N/A</v>
          </cell>
          <cell r="V101" t="str">
            <v>2020</v>
          </cell>
          <cell r="W101" t="e">
            <v>#N/A</v>
          </cell>
          <cell r="X101" t="e">
            <v>#N/A</v>
          </cell>
          <cell r="Y101" t="str">
            <v>.XTDL.2020.E/HDTP-B/SHB.</v>
          </cell>
          <cell r="Z101">
            <v>0</v>
          </cell>
          <cell r="AA101">
            <v>0</v>
          </cell>
          <cell r="AB101">
            <v>0</v>
          </cell>
          <cell r="AC101">
            <v>0</v>
          </cell>
          <cell r="AD101">
            <v>0</v>
          </cell>
          <cell r="AE101">
            <v>0</v>
          </cell>
          <cell r="AF101">
            <v>0</v>
          </cell>
          <cell r="AG101">
            <v>0</v>
          </cell>
          <cell r="AH101">
            <v>0</v>
          </cell>
          <cell r="AI101">
            <v>0</v>
          </cell>
          <cell r="AJ101" t="str">
            <v>I</v>
          </cell>
          <cell r="AK101" t="e">
            <v>#VALUE!</v>
          </cell>
          <cell r="AL101">
            <v>44106</v>
          </cell>
          <cell r="AO101">
            <v>0</v>
          </cell>
          <cell r="AP101" t="e">
            <v>#VALUE!</v>
          </cell>
          <cell r="AR101" t="e">
            <v>#VALUE!</v>
          </cell>
          <cell r="AS101">
            <v>0</v>
          </cell>
          <cell r="AT101">
            <v>0</v>
          </cell>
        </row>
        <row r="102">
          <cell r="H102" t="e">
            <v>#VALUE!</v>
          </cell>
          <cell r="I102" t="e">
            <v>#VALUE!</v>
          </cell>
          <cell r="J102">
            <v>0</v>
          </cell>
          <cell r="K102">
            <v>0</v>
          </cell>
          <cell r="L102">
            <v>0</v>
          </cell>
          <cell r="M102">
            <v>0</v>
          </cell>
          <cell r="N102">
            <v>0</v>
          </cell>
          <cell r="O102">
            <v>0</v>
          </cell>
          <cell r="P102" t="str">
            <v>.XTDL.</v>
          </cell>
          <cell r="Q102" t="e">
            <v>#N/A</v>
          </cell>
          <cell r="R102" t="e">
            <v>#VALUE!</v>
          </cell>
          <cell r="S102" t="str">
            <v>XTDL</v>
          </cell>
          <cell r="T102" t="e">
            <v>#N/A</v>
          </cell>
          <cell r="U102" t="e">
            <v>#N/A</v>
          </cell>
          <cell r="V102" t="str">
            <v>2020</v>
          </cell>
          <cell r="W102" t="e">
            <v>#N/A</v>
          </cell>
          <cell r="X102" t="e">
            <v>#N/A</v>
          </cell>
          <cell r="Y102" t="str">
            <v>.XTDL.2020.E/HDTP-B/SHB.</v>
          </cell>
          <cell r="Z102">
            <v>0</v>
          </cell>
          <cell r="AA102">
            <v>0</v>
          </cell>
          <cell r="AB102">
            <v>0</v>
          </cell>
          <cell r="AC102">
            <v>0</v>
          </cell>
          <cell r="AD102">
            <v>0</v>
          </cell>
          <cell r="AE102">
            <v>0</v>
          </cell>
          <cell r="AF102">
            <v>0</v>
          </cell>
          <cell r="AG102">
            <v>0</v>
          </cell>
          <cell r="AH102">
            <v>0</v>
          </cell>
          <cell r="AI102">
            <v>0</v>
          </cell>
          <cell r="AJ102" t="str">
            <v>I</v>
          </cell>
          <cell r="AK102" t="e">
            <v>#VALUE!</v>
          </cell>
          <cell r="AL102">
            <v>44106</v>
          </cell>
          <cell r="AO102">
            <v>0</v>
          </cell>
          <cell r="AP102" t="e">
            <v>#VALUE!</v>
          </cell>
          <cell r="AR102" t="e">
            <v>#VALUE!</v>
          </cell>
          <cell r="AS102">
            <v>0</v>
          </cell>
          <cell r="AT102">
            <v>0</v>
          </cell>
        </row>
        <row r="103">
          <cell r="H103" t="e">
            <v>#VALUE!</v>
          </cell>
          <cell r="I103" t="e">
            <v>#VALUE!</v>
          </cell>
          <cell r="J103">
            <v>0</v>
          </cell>
          <cell r="K103">
            <v>0</v>
          </cell>
          <cell r="L103">
            <v>0</v>
          </cell>
          <cell r="M103">
            <v>0</v>
          </cell>
          <cell r="N103">
            <v>0</v>
          </cell>
          <cell r="O103">
            <v>0</v>
          </cell>
          <cell r="P103" t="str">
            <v>.XTDL.</v>
          </cell>
          <cell r="Q103" t="e">
            <v>#N/A</v>
          </cell>
          <cell r="R103" t="e">
            <v>#VALUE!</v>
          </cell>
          <cell r="S103" t="str">
            <v>XTDL</v>
          </cell>
          <cell r="T103" t="e">
            <v>#N/A</v>
          </cell>
          <cell r="U103" t="e">
            <v>#N/A</v>
          </cell>
          <cell r="V103" t="str">
            <v>2020</v>
          </cell>
          <cell r="W103" t="e">
            <v>#N/A</v>
          </cell>
          <cell r="X103" t="e">
            <v>#N/A</v>
          </cell>
          <cell r="Y103" t="str">
            <v>.XTDL.2020.E/HDTP-B/SHB.</v>
          </cell>
          <cell r="Z103">
            <v>0</v>
          </cell>
          <cell r="AA103">
            <v>0</v>
          </cell>
          <cell r="AB103">
            <v>0</v>
          </cell>
          <cell r="AC103">
            <v>0</v>
          </cell>
          <cell r="AD103">
            <v>0</v>
          </cell>
          <cell r="AE103">
            <v>0</v>
          </cell>
          <cell r="AF103">
            <v>0</v>
          </cell>
          <cell r="AG103">
            <v>0</v>
          </cell>
          <cell r="AH103">
            <v>0</v>
          </cell>
          <cell r="AI103">
            <v>0</v>
          </cell>
          <cell r="AJ103" t="str">
            <v>I</v>
          </cell>
          <cell r="AK103" t="e">
            <v>#VALUE!</v>
          </cell>
          <cell r="AL103">
            <v>44106</v>
          </cell>
          <cell r="AO103">
            <v>0</v>
          </cell>
          <cell r="AP103" t="e">
            <v>#VALUE!</v>
          </cell>
          <cell r="AR103" t="e">
            <v>#VALUE!</v>
          </cell>
          <cell r="AS103">
            <v>0</v>
          </cell>
          <cell r="AT103">
            <v>0</v>
          </cell>
        </row>
        <row r="104">
          <cell r="H104" t="e">
            <v>#VALUE!</v>
          </cell>
          <cell r="I104" t="e">
            <v>#VALUE!</v>
          </cell>
          <cell r="J104">
            <v>0</v>
          </cell>
          <cell r="K104">
            <v>0</v>
          </cell>
          <cell r="L104">
            <v>0</v>
          </cell>
          <cell r="M104">
            <v>0</v>
          </cell>
          <cell r="N104">
            <v>0</v>
          </cell>
          <cell r="O104">
            <v>0</v>
          </cell>
          <cell r="P104" t="str">
            <v>.XTDL.</v>
          </cell>
          <cell r="Q104" t="e">
            <v>#N/A</v>
          </cell>
          <cell r="R104" t="e">
            <v>#VALUE!</v>
          </cell>
          <cell r="S104" t="str">
            <v>XTDL</v>
          </cell>
          <cell r="T104" t="e">
            <v>#N/A</v>
          </cell>
          <cell r="U104" t="e">
            <v>#N/A</v>
          </cell>
          <cell r="V104" t="str">
            <v>2020</v>
          </cell>
          <cell r="W104" t="e">
            <v>#N/A</v>
          </cell>
          <cell r="X104" t="e">
            <v>#N/A</v>
          </cell>
          <cell r="Y104" t="str">
            <v>.XTDL.2020.E/HDTP-B/SHB.</v>
          </cell>
          <cell r="Z104">
            <v>0</v>
          </cell>
          <cell r="AA104">
            <v>0</v>
          </cell>
          <cell r="AB104">
            <v>0</v>
          </cell>
          <cell r="AC104">
            <v>0</v>
          </cell>
          <cell r="AD104">
            <v>0</v>
          </cell>
          <cell r="AE104">
            <v>0</v>
          </cell>
          <cell r="AF104">
            <v>0</v>
          </cell>
          <cell r="AG104">
            <v>0</v>
          </cell>
          <cell r="AH104">
            <v>0</v>
          </cell>
          <cell r="AI104">
            <v>0</v>
          </cell>
          <cell r="AJ104" t="str">
            <v>I</v>
          </cell>
          <cell r="AK104" t="e">
            <v>#VALUE!</v>
          </cell>
          <cell r="AL104">
            <v>44106</v>
          </cell>
          <cell r="AO104">
            <v>0</v>
          </cell>
          <cell r="AP104" t="e">
            <v>#VALUE!</v>
          </cell>
          <cell r="AR104" t="e">
            <v>#VALUE!</v>
          </cell>
          <cell r="AS104">
            <v>0</v>
          </cell>
          <cell r="AT104">
            <v>0</v>
          </cell>
        </row>
        <row r="105">
          <cell r="H105" t="e">
            <v>#VALUE!</v>
          </cell>
          <cell r="I105" t="e">
            <v>#VALUE!</v>
          </cell>
          <cell r="J105">
            <v>0</v>
          </cell>
          <cell r="K105">
            <v>0</v>
          </cell>
          <cell r="L105">
            <v>0</v>
          </cell>
          <cell r="M105">
            <v>0</v>
          </cell>
          <cell r="N105">
            <v>0</v>
          </cell>
          <cell r="O105">
            <v>0</v>
          </cell>
          <cell r="P105" t="str">
            <v>.XTDL.</v>
          </cell>
          <cell r="Q105" t="e">
            <v>#N/A</v>
          </cell>
          <cell r="R105" t="e">
            <v>#VALUE!</v>
          </cell>
          <cell r="S105" t="str">
            <v>XTDL</v>
          </cell>
          <cell r="T105" t="e">
            <v>#N/A</v>
          </cell>
          <cell r="U105" t="e">
            <v>#N/A</v>
          </cell>
          <cell r="V105" t="str">
            <v>2020</v>
          </cell>
          <cell r="W105" t="e">
            <v>#N/A</v>
          </cell>
          <cell r="X105" t="e">
            <v>#N/A</v>
          </cell>
          <cell r="Y105" t="str">
            <v>.XTDL.2020.E/HDTP-B/SHB.</v>
          </cell>
          <cell r="Z105">
            <v>0</v>
          </cell>
          <cell r="AA105">
            <v>0</v>
          </cell>
          <cell r="AB105">
            <v>0</v>
          </cell>
          <cell r="AD105">
            <v>0</v>
          </cell>
          <cell r="AF105">
            <v>0</v>
          </cell>
          <cell r="AJ105" t="str">
            <v>I</v>
          </cell>
          <cell r="AK105" t="e">
            <v>#VALUE!</v>
          </cell>
          <cell r="AL105">
            <v>44106</v>
          </cell>
          <cell r="AO105">
            <v>0</v>
          </cell>
          <cell r="AP105" t="e">
            <v>#VALUE!</v>
          </cell>
          <cell r="AR105" t="e">
            <v>#VALUE!</v>
          </cell>
          <cell r="AS105">
            <v>0</v>
          </cell>
          <cell r="AT105">
            <v>0</v>
          </cell>
        </row>
        <row r="106">
          <cell r="H106" t="e">
            <v>#VALUE!</v>
          </cell>
          <cell r="I106" t="e">
            <v>#VALUE!</v>
          </cell>
          <cell r="J106">
            <v>0</v>
          </cell>
          <cell r="K106">
            <v>0</v>
          </cell>
          <cell r="L106">
            <v>0</v>
          </cell>
          <cell r="M106">
            <v>0</v>
          </cell>
          <cell r="N106">
            <v>0</v>
          </cell>
          <cell r="O106">
            <v>0</v>
          </cell>
          <cell r="P106" t="str">
            <v>.XTDL.</v>
          </cell>
          <cell r="Q106" t="e">
            <v>#N/A</v>
          </cell>
          <cell r="R106" t="e">
            <v>#VALUE!</v>
          </cell>
          <cell r="S106" t="str">
            <v>XTDL</v>
          </cell>
          <cell r="T106" t="e">
            <v>#N/A</v>
          </cell>
          <cell r="U106" t="e">
            <v>#N/A</v>
          </cell>
          <cell r="V106" t="str">
            <v>2020</v>
          </cell>
          <cell r="W106" t="e">
            <v>#N/A</v>
          </cell>
          <cell r="X106" t="e">
            <v>#N/A</v>
          </cell>
          <cell r="Y106" t="str">
            <v>.XTDL.2020.E/HDTP-B/SHB.</v>
          </cell>
          <cell r="Z106">
            <v>0</v>
          </cell>
          <cell r="AA106">
            <v>0</v>
          </cell>
          <cell r="AB106">
            <v>0</v>
          </cell>
          <cell r="AC106">
            <v>0</v>
          </cell>
          <cell r="AD106">
            <v>0</v>
          </cell>
          <cell r="AE106">
            <v>0</v>
          </cell>
          <cell r="AF106">
            <v>0</v>
          </cell>
          <cell r="AG106">
            <v>0</v>
          </cell>
          <cell r="AH106">
            <v>0</v>
          </cell>
          <cell r="AI106">
            <v>0</v>
          </cell>
          <cell r="AJ106" t="str">
            <v>I</v>
          </cell>
          <cell r="AK106" t="e">
            <v>#VALUE!</v>
          </cell>
          <cell r="AL106">
            <v>44106</v>
          </cell>
          <cell r="AO106">
            <v>0</v>
          </cell>
          <cell r="AP106" t="e">
            <v>#VALUE!</v>
          </cell>
          <cell r="AR106" t="e">
            <v>#VALUE!</v>
          </cell>
          <cell r="AS106">
            <v>0</v>
          </cell>
          <cell r="AT106">
            <v>0</v>
          </cell>
        </row>
        <row r="107">
          <cell r="H107" t="e">
            <v>#VALUE!</v>
          </cell>
          <cell r="I107" t="e">
            <v>#VALUE!</v>
          </cell>
          <cell r="J107">
            <v>0</v>
          </cell>
          <cell r="K107">
            <v>0</v>
          </cell>
          <cell r="L107">
            <v>0</v>
          </cell>
          <cell r="M107">
            <v>0</v>
          </cell>
          <cell r="N107">
            <v>0</v>
          </cell>
          <cell r="O107">
            <v>0</v>
          </cell>
          <cell r="P107" t="str">
            <v>.XTDL.</v>
          </cell>
          <cell r="Q107" t="e">
            <v>#N/A</v>
          </cell>
          <cell r="R107" t="e">
            <v>#VALUE!</v>
          </cell>
          <cell r="S107" t="str">
            <v>XTDL</v>
          </cell>
          <cell r="T107" t="e">
            <v>#N/A</v>
          </cell>
          <cell r="U107" t="e">
            <v>#N/A</v>
          </cell>
          <cell r="V107" t="str">
            <v>2020</v>
          </cell>
          <cell r="W107" t="e">
            <v>#N/A</v>
          </cell>
          <cell r="X107" t="e">
            <v>#N/A</v>
          </cell>
          <cell r="Y107" t="str">
            <v>.XTDL.2020.E/HDTP-B/SHB.</v>
          </cell>
          <cell r="Z107">
            <v>0</v>
          </cell>
          <cell r="AA107">
            <v>0</v>
          </cell>
          <cell r="AB107">
            <v>0</v>
          </cell>
          <cell r="AC107">
            <v>0</v>
          </cell>
          <cell r="AD107">
            <v>0</v>
          </cell>
          <cell r="AE107">
            <v>0</v>
          </cell>
          <cell r="AF107">
            <v>0</v>
          </cell>
          <cell r="AG107">
            <v>0</v>
          </cell>
          <cell r="AH107">
            <v>0</v>
          </cell>
          <cell r="AI107">
            <v>0</v>
          </cell>
          <cell r="AJ107" t="str">
            <v>I</v>
          </cell>
          <cell r="AK107" t="e">
            <v>#VALUE!</v>
          </cell>
          <cell r="AL107">
            <v>44106</v>
          </cell>
          <cell r="AO107">
            <v>0</v>
          </cell>
          <cell r="AP107" t="e">
            <v>#VALUE!</v>
          </cell>
          <cell r="AR107" t="e">
            <v>#VALUE!</v>
          </cell>
          <cell r="AS107">
            <v>0</v>
          </cell>
          <cell r="AT107">
            <v>0</v>
          </cell>
        </row>
        <row r="108">
          <cell r="H108" t="e">
            <v>#VALUE!</v>
          </cell>
          <cell r="I108" t="e">
            <v>#VALUE!</v>
          </cell>
          <cell r="J108">
            <v>0</v>
          </cell>
          <cell r="K108">
            <v>0</v>
          </cell>
          <cell r="L108">
            <v>0</v>
          </cell>
          <cell r="M108">
            <v>0</v>
          </cell>
          <cell r="N108">
            <v>0</v>
          </cell>
          <cell r="O108">
            <v>0</v>
          </cell>
          <cell r="P108" t="str">
            <v>.XTDL.</v>
          </cell>
          <cell r="Q108" t="e">
            <v>#N/A</v>
          </cell>
          <cell r="R108" t="e">
            <v>#VALUE!</v>
          </cell>
          <cell r="S108" t="str">
            <v>XTDL</v>
          </cell>
          <cell r="T108" t="e">
            <v>#N/A</v>
          </cell>
          <cell r="U108" t="e">
            <v>#N/A</v>
          </cell>
          <cell r="V108" t="str">
            <v>2020</v>
          </cell>
          <cell r="W108" t="e">
            <v>#N/A</v>
          </cell>
          <cell r="X108" t="e">
            <v>#N/A</v>
          </cell>
          <cell r="Y108" t="str">
            <v>.XTDL.2020.E/HDTP-B/SHB.</v>
          </cell>
          <cell r="Z108">
            <v>0</v>
          </cell>
          <cell r="AA108">
            <v>0</v>
          </cell>
          <cell r="AB108">
            <v>0</v>
          </cell>
          <cell r="AC108">
            <v>0</v>
          </cell>
          <cell r="AD108">
            <v>0</v>
          </cell>
          <cell r="AE108">
            <v>0</v>
          </cell>
          <cell r="AF108">
            <v>0</v>
          </cell>
          <cell r="AG108">
            <v>0</v>
          </cell>
          <cell r="AH108">
            <v>0</v>
          </cell>
          <cell r="AI108">
            <v>0</v>
          </cell>
          <cell r="AJ108" t="str">
            <v>I</v>
          </cell>
          <cell r="AK108" t="e">
            <v>#VALUE!</v>
          </cell>
          <cell r="AL108">
            <v>44106</v>
          </cell>
          <cell r="AO108">
            <v>0</v>
          </cell>
          <cell r="AP108" t="e">
            <v>#VALUE!</v>
          </cell>
          <cell r="AR108" t="e">
            <v>#VALUE!</v>
          </cell>
          <cell r="AS108">
            <v>0</v>
          </cell>
          <cell r="AT108">
            <v>0</v>
          </cell>
        </row>
        <row r="109">
          <cell r="H109" t="e">
            <v>#VALUE!</v>
          </cell>
          <cell r="I109" t="e">
            <v>#VALUE!</v>
          </cell>
          <cell r="J109">
            <v>0</v>
          </cell>
          <cell r="K109">
            <v>0</v>
          </cell>
          <cell r="L109">
            <v>0</v>
          </cell>
          <cell r="M109">
            <v>0</v>
          </cell>
          <cell r="N109">
            <v>0</v>
          </cell>
          <cell r="O109">
            <v>0</v>
          </cell>
          <cell r="P109" t="str">
            <v>.XTDL.</v>
          </cell>
          <cell r="Q109" t="e">
            <v>#N/A</v>
          </cell>
          <cell r="R109" t="e">
            <v>#VALUE!</v>
          </cell>
          <cell r="S109" t="str">
            <v>XTDL</v>
          </cell>
          <cell r="T109" t="e">
            <v>#N/A</v>
          </cell>
          <cell r="U109" t="e">
            <v>#N/A</v>
          </cell>
          <cell r="V109" t="str">
            <v>2020</v>
          </cell>
          <cell r="W109" t="e">
            <v>#N/A</v>
          </cell>
          <cell r="X109" t="e">
            <v>#N/A</v>
          </cell>
          <cell r="Y109" t="str">
            <v>.XTDL.2020.E/HDTP-B/SHB.</v>
          </cell>
          <cell r="Z109">
            <v>0</v>
          </cell>
          <cell r="AA109">
            <v>0</v>
          </cell>
          <cell r="AB109">
            <v>0</v>
          </cell>
          <cell r="AC109">
            <v>0</v>
          </cell>
          <cell r="AD109">
            <v>0</v>
          </cell>
          <cell r="AE109">
            <v>0</v>
          </cell>
          <cell r="AF109">
            <v>0</v>
          </cell>
          <cell r="AG109">
            <v>0</v>
          </cell>
          <cell r="AH109">
            <v>0</v>
          </cell>
          <cell r="AI109">
            <v>0</v>
          </cell>
          <cell r="AJ109" t="str">
            <v>I</v>
          </cell>
          <cell r="AK109" t="e">
            <v>#VALUE!</v>
          </cell>
          <cell r="AL109">
            <v>44106</v>
          </cell>
          <cell r="AO109">
            <v>0</v>
          </cell>
          <cell r="AP109" t="e">
            <v>#VALUE!</v>
          </cell>
          <cell r="AR109" t="e">
            <v>#VALUE!</v>
          </cell>
          <cell r="AS109">
            <v>0</v>
          </cell>
          <cell r="AT109">
            <v>0</v>
          </cell>
        </row>
        <row r="110">
          <cell r="H110" t="e">
            <v>#VALUE!</v>
          </cell>
          <cell r="I110" t="e">
            <v>#VALUE!</v>
          </cell>
          <cell r="J110">
            <v>0</v>
          </cell>
          <cell r="K110">
            <v>0</v>
          </cell>
          <cell r="L110">
            <v>0</v>
          </cell>
          <cell r="M110">
            <v>0</v>
          </cell>
          <cell r="N110">
            <v>0</v>
          </cell>
          <cell r="O110">
            <v>0</v>
          </cell>
          <cell r="P110" t="str">
            <v>.XTDL.</v>
          </cell>
          <cell r="Q110" t="e">
            <v>#N/A</v>
          </cell>
          <cell r="R110" t="e">
            <v>#VALUE!</v>
          </cell>
          <cell r="S110" t="str">
            <v>XTDL</v>
          </cell>
          <cell r="T110" t="e">
            <v>#N/A</v>
          </cell>
          <cell r="U110" t="e">
            <v>#N/A</v>
          </cell>
          <cell r="V110" t="str">
            <v>2020</v>
          </cell>
          <cell r="W110" t="e">
            <v>#N/A</v>
          </cell>
          <cell r="X110" t="e">
            <v>#N/A</v>
          </cell>
          <cell r="Y110" t="str">
            <v>.XTDL.2020.E/HDTP-B/SHB.</v>
          </cell>
          <cell r="AJ110" t="str">
            <v>I</v>
          </cell>
          <cell r="AK110" t="e">
            <v>#VALUE!</v>
          </cell>
          <cell r="AL110">
            <v>44106</v>
          </cell>
          <cell r="AO110">
            <v>0</v>
          </cell>
          <cell r="AP110" t="e">
            <v>#VALUE!</v>
          </cell>
          <cell r="AR110" t="e">
            <v>#VALUE!</v>
          </cell>
          <cell r="AS110">
            <v>0</v>
          </cell>
          <cell r="AT110">
            <v>0</v>
          </cell>
        </row>
        <row r="111">
          <cell r="H111" t="e">
            <v>#VALUE!</v>
          </cell>
          <cell r="I111" t="e">
            <v>#VALUE!</v>
          </cell>
          <cell r="J111">
            <v>0</v>
          </cell>
          <cell r="K111">
            <v>0</v>
          </cell>
          <cell r="L111">
            <v>0</v>
          </cell>
          <cell r="M111">
            <v>0</v>
          </cell>
          <cell r="N111">
            <v>0</v>
          </cell>
          <cell r="O111">
            <v>0</v>
          </cell>
          <cell r="P111" t="str">
            <v>.XTDL.</v>
          </cell>
          <cell r="Q111" t="e">
            <v>#N/A</v>
          </cell>
          <cell r="R111" t="e">
            <v>#VALUE!</v>
          </cell>
          <cell r="S111" t="str">
            <v>XTDL</v>
          </cell>
          <cell r="T111" t="e">
            <v>#N/A</v>
          </cell>
          <cell r="U111" t="e">
            <v>#N/A</v>
          </cell>
          <cell r="V111" t="str">
            <v>2020</v>
          </cell>
          <cell r="W111" t="e">
            <v>#N/A</v>
          </cell>
          <cell r="X111" t="e">
            <v>#N/A</v>
          </cell>
          <cell r="Y111" t="str">
            <v>.XTDL.2020.E/HDTP-B/SHB.</v>
          </cell>
          <cell r="AJ111" t="str">
            <v>I</v>
          </cell>
          <cell r="AK111" t="e">
            <v>#VALUE!</v>
          </cell>
          <cell r="AL111">
            <v>44106</v>
          </cell>
          <cell r="AO111">
            <v>0</v>
          </cell>
          <cell r="AP111" t="e">
            <v>#VALUE!</v>
          </cell>
          <cell r="AR111" t="e">
            <v>#VALUE!</v>
          </cell>
          <cell r="AS111">
            <v>0</v>
          </cell>
          <cell r="AT111">
            <v>0</v>
          </cell>
        </row>
        <row r="112">
          <cell r="H112" t="e">
            <v>#VALUE!</v>
          </cell>
          <cell r="I112" t="e">
            <v>#VALUE!</v>
          </cell>
          <cell r="J112">
            <v>0</v>
          </cell>
          <cell r="K112">
            <v>0</v>
          </cell>
          <cell r="L112">
            <v>0</v>
          </cell>
          <cell r="M112">
            <v>0</v>
          </cell>
          <cell r="N112">
            <v>0</v>
          </cell>
          <cell r="O112">
            <v>0</v>
          </cell>
          <cell r="P112" t="str">
            <v>.XTDL.</v>
          </cell>
          <cell r="Q112" t="e">
            <v>#N/A</v>
          </cell>
          <cell r="R112" t="e">
            <v>#VALUE!</v>
          </cell>
          <cell r="S112" t="str">
            <v>XTDL</v>
          </cell>
          <cell r="T112" t="e">
            <v>#N/A</v>
          </cell>
          <cell r="U112" t="e">
            <v>#N/A</v>
          </cell>
          <cell r="V112" t="str">
            <v>2020</v>
          </cell>
          <cell r="W112" t="e">
            <v>#N/A</v>
          </cell>
          <cell r="X112" t="e">
            <v>#N/A</v>
          </cell>
          <cell r="Y112" t="str">
            <v>.XTDL.2020.E/HDTP-B/SHB.</v>
          </cell>
          <cell r="AJ112" t="str">
            <v>I</v>
          </cell>
          <cell r="AK112" t="e">
            <v>#VALUE!</v>
          </cell>
          <cell r="AL112">
            <v>44106</v>
          </cell>
          <cell r="AO112">
            <v>0</v>
          </cell>
          <cell r="AP112" t="e">
            <v>#VALUE!</v>
          </cell>
          <cell r="AR112" t="e">
            <v>#VALUE!</v>
          </cell>
          <cell r="AS112">
            <v>0</v>
          </cell>
          <cell r="AT112">
            <v>0</v>
          </cell>
        </row>
        <row r="113">
          <cell r="H113" t="e">
            <v>#VALUE!</v>
          </cell>
          <cell r="I113" t="e">
            <v>#VALUE!</v>
          </cell>
          <cell r="J113">
            <v>0</v>
          </cell>
          <cell r="K113">
            <v>0</v>
          </cell>
          <cell r="L113">
            <v>0</v>
          </cell>
          <cell r="M113">
            <v>0</v>
          </cell>
          <cell r="N113">
            <v>0</v>
          </cell>
          <cell r="O113">
            <v>0</v>
          </cell>
          <cell r="P113" t="str">
            <v>.XTDL.</v>
          </cell>
          <cell r="Q113" t="e">
            <v>#N/A</v>
          </cell>
          <cell r="R113" t="e">
            <v>#VALUE!</v>
          </cell>
          <cell r="S113" t="str">
            <v>XTDL</v>
          </cell>
          <cell r="T113" t="e">
            <v>#N/A</v>
          </cell>
          <cell r="U113" t="e">
            <v>#N/A</v>
          </cell>
          <cell r="V113" t="str">
            <v>2020</v>
          </cell>
          <cell r="W113" t="e">
            <v>#N/A</v>
          </cell>
          <cell r="X113" t="e">
            <v>#N/A</v>
          </cell>
          <cell r="Y113" t="str">
            <v>.XTDL.2020.E/HDTP-B/SHB.</v>
          </cell>
          <cell r="AJ113" t="str">
            <v>I</v>
          </cell>
          <cell r="AK113" t="e">
            <v>#VALUE!</v>
          </cell>
          <cell r="AL113">
            <v>44106</v>
          </cell>
          <cell r="AO113">
            <v>0</v>
          </cell>
          <cell r="AP113" t="e">
            <v>#VALUE!</v>
          </cell>
          <cell r="AR113" t="e">
            <v>#VALUE!</v>
          </cell>
          <cell r="AS113">
            <v>0</v>
          </cell>
          <cell r="AT113">
            <v>0</v>
          </cell>
        </row>
        <row r="114">
          <cell r="H114" t="e">
            <v>#VALUE!</v>
          </cell>
          <cell r="I114" t="e">
            <v>#VALUE!</v>
          </cell>
          <cell r="J114">
            <v>0</v>
          </cell>
          <cell r="K114">
            <v>0</v>
          </cell>
          <cell r="L114">
            <v>0</v>
          </cell>
          <cell r="M114">
            <v>0</v>
          </cell>
          <cell r="N114">
            <v>0</v>
          </cell>
          <cell r="O114">
            <v>0</v>
          </cell>
          <cell r="P114" t="str">
            <v>.XTDL.</v>
          </cell>
          <cell r="Q114" t="e">
            <v>#N/A</v>
          </cell>
          <cell r="R114" t="e">
            <v>#VALUE!</v>
          </cell>
          <cell r="S114" t="str">
            <v>XTDL</v>
          </cell>
          <cell r="T114" t="e">
            <v>#N/A</v>
          </cell>
          <cell r="U114" t="e">
            <v>#N/A</v>
          </cell>
          <cell r="V114" t="str">
            <v>2020</v>
          </cell>
          <cell r="W114" t="e">
            <v>#N/A</v>
          </cell>
          <cell r="X114" t="e">
            <v>#N/A</v>
          </cell>
          <cell r="Y114" t="str">
            <v>.XTDL.2020.E/HDTP-B/SHB.</v>
          </cell>
          <cell r="AJ114" t="str">
            <v>I</v>
          </cell>
          <cell r="AK114" t="e">
            <v>#VALUE!</v>
          </cell>
          <cell r="AL114">
            <v>44106</v>
          </cell>
          <cell r="AO114">
            <v>0</v>
          </cell>
          <cell r="AP114" t="e">
            <v>#VALUE!</v>
          </cell>
          <cell r="AR114" t="e">
            <v>#VALUE!</v>
          </cell>
          <cell r="AS114">
            <v>0</v>
          </cell>
          <cell r="AT114">
            <v>0</v>
          </cell>
        </row>
        <row r="115">
          <cell r="H115" t="e">
            <v>#VALUE!</v>
          </cell>
          <cell r="I115" t="e">
            <v>#VALUE!</v>
          </cell>
          <cell r="J115">
            <v>0</v>
          </cell>
          <cell r="K115">
            <v>0</v>
          </cell>
          <cell r="L115">
            <v>0</v>
          </cell>
          <cell r="M115">
            <v>0</v>
          </cell>
          <cell r="N115">
            <v>0</v>
          </cell>
          <cell r="O115">
            <v>0</v>
          </cell>
          <cell r="P115" t="str">
            <v>.XTDL.</v>
          </cell>
          <cell r="Q115" t="e">
            <v>#N/A</v>
          </cell>
          <cell r="R115" t="e">
            <v>#VALUE!</v>
          </cell>
          <cell r="S115" t="str">
            <v>XTDL</v>
          </cell>
          <cell r="T115" t="e">
            <v>#N/A</v>
          </cell>
          <cell r="U115" t="e">
            <v>#N/A</v>
          </cell>
          <cell r="V115" t="str">
            <v>2020</v>
          </cell>
          <cell r="W115" t="e">
            <v>#N/A</v>
          </cell>
          <cell r="X115" t="e">
            <v>#N/A</v>
          </cell>
          <cell r="Y115" t="str">
            <v>.XTDL.2020.E/HDTP-B/SHB.</v>
          </cell>
          <cell r="AJ115" t="str">
            <v>I</v>
          </cell>
          <cell r="AK115" t="e">
            <v>#VALUE!</v>
          </cell>
          <cell r="AL115">
            <v>44106</v>
          </cell>
          <cell r="AO115">
            <v>0</v>
          </cell>
          <cell r="AP115" t="e">
            <v>#VALUE!</v>
          </cell>
          <cell r="AR115" t="e">
            <v>#VALUE!</v>
          </cell>
          <cell r="AS115">
            <v>0</v>
          </cell>
          <cell r="AT115">
            <v>0</v>
          </cell>
        </row>
        <row r="116">
          <cell r="H116" t="e">
            <v>#VALUE!</v>
          </cell>
          <cell r="I116" t="e">
            <v>#VALUE!</v>
          </cell>
          <cell r="J116">
            <v>0</v>
          </cell>
          <cell r="K116">
            <v>0</v>
          </cell>
          <cell r="L116">
            <v>0</v>
          </cell>
          <cell r="M116">
            <v>0</v>
          </cell>
          <cell r="N116">
            <v>0</v>
          </cell>
          <cell r="O116">
            <v>0</v>
          </cell>
          <cell r="P116" t="str">
            <v>.XTDL.</v>
          </cell>
          <cell r="Q116" t="e">
            <v>#N/A</v>
          </cell>
          <cell r="R116" t="e">
            <v>#VALUE!</v>
          </cell>
          <cell r="S116" t="str">
            <v>XTDL</v>
          </cell>
          <cell r="T116" t="e">
            <v>#N/A</v>
          </cell>
          <cell r="U116" t="e">
            <v>#N/A</v>
          </cell>
          <cell r="V116" t="str">
            <v>2020</v>
          </cell>
          <cell r="W116" t="e">
            <v>#N/A</v>
          </cell>
          <cell r="X116" t="e">
            <v>#N/A</v>
          </cell>
          <cell r="Y116" t="str">
            <v>.XTDL.2020.E/HDTP-B/SHB.</v>
          </cell>
          <cell r="AJ116" t="str">
            <v>I</v>
          </cell>
          <cell r="AK116" t="e">
            <v>#VALUE!</v>
          </cell>
          <cell r="AL116">
            <v>44106</v>
          </cell>
          <cell r="AO116">
            <v>0</v>
          </cell>
          <cell r="AP116" t="e">
            <v>#VALUE!</v>
          </cell>
          <cell r="AR116" t="e">
            <v>#VALUE!</v>
          </cell>
          <cell r="AS116">
            <v>0</v>
          </cell>
          <cell r="AT116">
            <v>0</v>
          </cell>
        </row>
        <row r="117">
          <cell r="H117" t="e">
            <v>#VALUE!</v>
          </cell>
          <cell r="I117" t="e">
            <v>#VALUE!</v>
          </cell>
          <cell r="J117">
            <v>0</v>
          </cell>
          <cell r="K117">
            <v>0</v>
          </cell>
          <cell r="L117">
            <v>0</v>
          </cell>
          <cell r="M117">
            <v>0</v>
          </cell>
          <cell r="N117">
            <v>0</v>
          </cell>
          <cell r="O117">
            <v>0</v>
          </cell>
          <cell r="P117" t="str">
            <v>.XTDL.</v>
          </cell>
          <cell r="Q117" t="e">
            <v>#N/A</v>
          </cell>
          <cell r="R117" t="e">
            <v>#VALUE!</v>
          </cell>
          <cell r="S117" t="str">
            <v>XTDL</v>
          </cell>
          <cell r="T117" t="e">
            <v>#N/A</v>
          </cell>
          <cell r="U117" t="e">
            <v>#N/A</v>
          </cell>
          <cell r="V117" t="str">
            <v>2020</v>
          </cell>
          <cell r="W117" t="e">
            <v>#N/A</v>
          </cell>
          <cell r="X117" t="e">
            <v>#N/A</v>
          </cell>
          <cell r="Y117" t="str">
            <v>.XTDL.2020.E/HDTP-B/SHB.</v>
          </cell>
          <cell r="AJ117" t="str">
            <v>I</v>
          </cell>
          <cell r="AK117" t="e">
            <v>#VALUE!</v>
          </cell>
          <cell r="AL117">
            <v>44106</v>
          </cell>
          <cell r="AO117">
            <v>0</v>
          </cell>
          <cell r="AP117" t="e">
            <v>#VALUE!</v>
          </cell>
          <cell r="AR117" t="e">
            <v>#VALUE!</v>
          </cell>
          <cell r="AS117">
            <v>0</v>
          </cell>
          <cell r="AT117">
            <v>0</v>
          </cell>
        </row>
        <row r="118">
          <cell r="H118" t="e">
            <v>#VALUE!</v>
          </cell>
          <cell r="I118" t="e">
            <v>#VALUE!</v>
          </cell>
          <cell r="J118">
            <v>0</v>
          </cell>
          <cell r="K118">
            <v>0</v>
          </cell>
          <cell r="L118">
            <v>0</v>
          </cell>
          <cell r="M118">
            <v>0</v>
          </cell>
          <cell r="N118">
            <v>0</v>
          </cell>
          <cell r="O118">
            <v>0</v>
          </cell>
          <cell r="P118" t="str">
            <v>.XTDL.</v>
          </cell>
          <cell r="Q118" t="e">
            <v>#N/A</v>
          </cell>
          <cell r="R118" t="e">
            <v>#VALUE!</v>
          </cell>
          <cell r="S118" t="str">
            <v>XTDL</v>
          </cell>
          <cell r="T118" t="e">
            <v>#N/A</v>
          </cell>
          <cell r="U118" t="e">
            <v>#N/A</v>
          </cell>
          <cell r="V118" t="str">
            <v>2020</v>
          </cell>
          <cell r="W118" t="e">
            <v>#N/A</v>
          </cell>
          <cell r="X118" t="e">
            <v>#N/A</v>
          </cell>
          <cell r="Y118" t="str">
            <v>.XTDL.2020.E/HDTP-B/SHB.</v>
          </cell>
          <cell r="AJ118" t="str">
            <v>I</v>
          </cell>
          <cell r="AK118" t="e">
            <v>#VALUE!</v>
          </cell>
          <cell r="AL118">
            <v>44106</v>
          </cell>
          <cell r="AO118">
            <v>0</v>
          </cell>
          <cell r="AP118" t="e">
            <v>#VALUE!</v>
          </cell>
          <cell r="AR118" t="e">
            <v>#VALUE!</v>
          </cell>
          <cell r="AS118">
            <v>0</v>
          </cell>
          <cell r="AT118">
            <v>0</v>
          </cell>
        </row>
        <row r="119">
          <cell r="H119" t="e">
            <v>#VALUE!</v>
          </cell>
          <cell r="I119" t="e">
            <v>#VALUE!</v>
          </cell>
          <cell r="J119">
            <v>0</v>
          </cell>
          <cell r="K119">
            <v>0</v>
          </cell>
          <cell r="L119">
            <v>0</v>
          </cell>
          <cell r="M119">
            <v>0</v>
          </cell>
          <cell r="N119">
            <v>0</v>
          </cell>
          <cell r="O119">
            <v>0</v>
          </cell>
          <cell r="P119" t="str">
            <v>.XTDL.</v>
          </cell>
          <cell r="Q119" t="e">
            <v>#N/A</v>
          </cell>
          <cell r="R119" t="e">
            <v>#VALUE!</v>
          </cell>
          <cell r="S119" t="str">
            <v>XTDL</v>
          </cell>
          <cell r="T119" t="e">
            <v>#N/A</v>
          </cell>
          <cell r="U119" t="e">
            <v>#N/A</v>
          </cell>
          <cell r="V119" t="str">
            <v>2020</v>
          </cell>
          <cell r="W119" t="e">
            <v>#N/A</v>
          </cell>
          <cell r="X119" t="e">
            <v>#N/A</v>
          </cell>
          <cell r="Y119" t="str">
            <v>.XTDL.2020.E/HDTP-B/SHB.</v>
          </cell>
          <cell r="AJ119" t="str">
            <v>I</v>
          </cell>
          <cell r="AK119" t="e">
            <v>#VALUE!</v>
          </cell>
          <cell r="AL119">
            <v>44106</v>
          </cell>
          <cell r="AO119">
            <v>0</v>
          </cell>
          <cell r="AP119" t="e">
            <v>#VALUE!</v>
          </cell>
          <cell r="AR119" t="e">
            <v>#VALUE!</v>
          </cell>
          <cell r="AS119">
            <v>0</v>
          </cell>
          <cell r="AT119">
            <v>0</v>
          </cell>
        </row>
        <row r="120">
          <cell r="H120" t="e">
            <v>#VALUE!</v>
          </cell>
          <cell r="I120" t="e">
            <v>#VALUE!</v>
          </cell>
          <cell r="J120">
            <v>0</v>
          </cell>
          <cell r="K120">
            <v>0</v>
          </cell>
          <cell r="L120">
            <v>0</v>
          </cell>
          <cell r="M120">
            <v>0</v>
          </cell>
          <cell r="N120">
            <v>0</v>
          </cell>
          <cell r="O120">
            <v>0</v>
          </cell>
          <cell r="P120" t="str">
            <v>.XTDL.</v>
          </cell>
          <cell r="Q120" t="e">
            <v>#N/A</v>
          </cell>
          <cell r="R120" t="e">
            <v>#VALUE!</v>
          </cell>
          <cell r="S120" t="str">
            <v>XTDL</v>
          </cell>
          <cell r="T120" t="e">
            <v>#N/A</v>
          </cell>
          <cell r="U120" t="e">
            <v>#N/A</v>
          </cell>
          <cell r="V120" t="str">
            <v>2020</v>
          </cell>
          <cell r="W120" t="e">
            <v>#N/A</v>
          </cell>
          <cell r="X120" t="e">
            <v>#N/A</v>
          </cell>
          <cell r="Y120" t="str">
            <v>.XTDL.2020.E/HDTP-B/SHB.</v>
          </cell>
          <cell r="AJ120" t="str">
            <v>I</v>
          </cell>
          <cell r="AK120" t="e">
            <v>#VALUE!</v>
          </cell>
          <cell r="AL120">
            <v>44106</v>
          </cell>
          <cell r="AO120">
            <v>0</v>
          </cell>
          <cell r="AP120" t="e">
            <v>#VALUE!</v>
          </cell>
          <cell r="AR120" t="e">
            <v>#VALUE!</v>
          </cell>
          <cell r="AS120">
            <v>0</v>
          </cell>
          <cell r="AT120">
            <v>0</v>
          </cell>
        </row>
        <row r="121">
          <cell r="H121" t="e">
            <v>#VALUE!</v>
          </cell>
          <cell r="I121" t="e">
            <v>#VALUE!</v>
          </cell>
          <cell r="J121">
            <v>0</v>
          </cell>
          <cell r="K121">
            <v>0</v>
          </cell>
          <cell r="L121">
            <v>0</v>
          </cell>
          <cell r="M121">
            <v>0</v>
          </cell>
          <cell r="N121">
            <v>0</v>
          </cell>
          <cell r="O121">
            <v>0</v>
          </cell>
          <cell r="P121" t="str">
            <v>.XTDL.</v>
          </cell>
          <cell r="Q121" t="e">
            <v>#N/A</v>
          </cell>
          <cell r="R121" t="e">
            <v>#VALUE!</v>
          </cell>
          <cell r="S121" t="str">
            <v>XTDL</v>
          </cell>
          <cell r="T121" t="e">
            <v>#N/A</v>
          </cell>
          <cell r="U121" t="e">
            <v>#N/A</v>
          </cell>
          <cell r="V121" t="str">
            <v>2020</v>
          </cell>
          <cell r="W121" t="e">
            <v>#N/A</v>
          </cell>
          <cell r="X121" t="e">
            <v>#N/A</v>
          </cell>
          <cell r="Y121" t="str">
            <v>.XTDL.2020.E/HDTP-B/SHB.</v>
          </cell>
          <cell r="AJ121" t="str">
            <v>I</v>
          </cell>
          <cell r="AK121" t="e">
            <v>#VALUE!</v>
          </cell>
          <cell r="AL121">
            <v>44106</v>
          </cell>
          <cell r="AO121">
            <v>0</v>
          </cell>
          <cell r="AP121" t="e">
            <v>#VALUE!</v>
          </cell>
          <cell r="AR121" t="e">
            <v>#VALUE!</v>
          </cell>
          <cell r="AS121">
            <v>0</v>
          </cell>
          <cell r="AT121">
            <v>0</v>
          </cell>
        </row>
        <row r="122">
          <cell r="H122" t="e">
            <v>#VALUE!</v>
          </cell>
          <cell r="I122" t="e">
            <v>#VALUE!</v>
          </cell>
          <cell r="J122">
            <v>0</v>
          </cell>
          <cell r="K122">
            <v>0</v>
          </cell>
          <cell r="L122">
            <v>0</v>
          </cell>
          <cell r="M122">
            <v>0</v>
          </cell>
          <cell r="N122">
            <v>0</v>
          </cell>
          <cell r="O122">
            <v>0</v>
          </cell>
          <cell r="P122" t="str">
            <v>.XTDL.</v>
          </cell>
          <cell r="Q122" t="e">
            <v>#N/A</v>
          </cell>
          <cell r="R122" t="e">
            <v>#VALUE!</v>
          </cell>
          <cell r="S122" t="str">
            <v>XTDL</v>
          </cell>
          <cell r="T122" t="e">
            <v>#N/A</v>
          </cell>
          <cell r="U122" t="e">
            <v>#N/A</v>
          </cell>
          <cell r="V122" t="str">
            <v>2020</v>
          </cell>
          <cell r="W122" t="e">
            <v>#N/A</v>
          </cell>
          <cell r="X122" t="e">
            <v>#N/A</v>
          </cell>
          <cell r="Y122" t="str">
            <v>.XTDL.2020.E/HDTP-B/SHB.</v>
          </cell>
          <cell r="AJ122" t="str">
            <v>I</v>
          </cell>
          <cell r="AK122" t="e">
            <v>#VALUE!</v>
          </cell>
          <cell r="AL122">
            <v>44106</v>
          </cell>
          <cell r="AO122">
            <v>0</v>
          </cell>
          <cell r="AP122" t="e">
            <v>#VALUE!</v>
          </cell>
          <cell r="AR122" t="e">
            <v>#VALUE!</v>
          </cell>
          <cell r="AS122">
            <v>0</v>
          </cell>
          <cell r="AT122">
            <v>0</v>
          </cell>
        </row>
        <row r="123">
          <cell r="H123" t="e">
            <v>#VALUE!</v>
          </cell>
          <cell r="I123" t="e">
            <v>#VALUE!</v>
          </cell>
          <cell r="J123">
            <v>0</v>
          </cell>
          <cell r="K123">
            <v>0</v>
          </cell>
          <cell r="L123">
            <v>0</v>
          </cell>
          <cell r="M123">
            <v>0</v>
          </cell>
          <cell r="N123">
            <v>0</v>
          </cell>
          <cell r="O123">
            <v>0</v>
          </cell>
          <cell r="P123" t="str">
            <v>.XTDL.</v>
          </cell>
          <cell r="Q123" t="e">
            <v>#N/A</v>
          </cell>
          <cell r="R123" t="e">
            <v>#VALUE!</v>
          </cell>
          <cell r="S123" t="str">
            <v>XTDL</v>
          </cell>
          <cell r="T123" t="e">
            <v>#N/A</v>
          </cell>
          <cell r="U123" t="e">
            <v>#N/A</v>
          </cell>
          <cell r="V123" t="str">
            <v>2020</v>
          </cell>
          <cell r="W123" t="e">
            <v>#N/A</v>
          </cell>
          <cell r="X123" t="e">
            <v>#N/A</v>
          </cell>
          <cell r="Y123" t="str">
            <v>.XTDL.2020.E/HDTP-B/SHB.</v>
          </cell>
          <cell r="AJ123" t="str">
            <v>I</v>
          </cell>
          <cell r="AK123" t="e">
            <v>#VALUE!</v>
          </cell>
          <cell r="AL123">
            <v>44106</v>
          </cell>
          <cell r="AO123">
            <v>0</v>
          </cell>
          <cell r="AP123" t="e">
            <v>#VALUE!</v>
          </cell>
          <cell r="AR123" t="e">
            <v>#VALUE!</v>
          </cell>
          <cell r="AS123">
            <v>0</v>
          </cell>
          <cell r="AT123">
            <v>0</v>
          </cell>
        </row>
        <row r="124">
          <cell r="H124" t="e">
            <v>#VALUE!</v>
          </cell>
          <cell r="I124" t="e">
            <v>#VALUE!</v>
          </cell>
          <cell r="J124">
            <v>0</v>
          </cell>
          <cell r="K124">
            <v>0</v>
          </cell>
          <cell r="L124">
            <v>0</v>
          </cell>
          <cell r="M124">
            <v>0</v>
          </cell>
          <cell r="N124">
            <v>0</v>
          </cell>
          <cell r="O124">
            <v>0</v>
          </cell>
          <cell r="P124" t="str">
            <v>.XTDL.</v>
          </cell>
          <cell r="Q124" t="e">
            <v>#N/A</v>
          </cell>
          <cell r="R124" t="e">
            <v>#VALUE!</v>
          </cell>
          <cell r="S124" t="str">
            <v>XTDL</v>
          </cell>
          <cell r="T124" t="e">
            <v>#N/A</v>
          </cell>
          <cell r="U124" t="e">
            <v>#N/A</v>
          </cell>
          <cell r="V124" t="str">
            <v>2020</v>
          </cell>
          <cell r="W124" t="e">
            <v>#N/A</v>
          </cell>
          <cell r="X124" t="e">
            <v>#N/A</v>
          </cell>
          <cell r="Y124" t="str">
            <v>.XTDL.2020.E/HDTP-B/SHB.</v>
          </cell>
          <cell r="AJ124" t="str">
            <v>I</v>
          </cell>
          <cell r="AK124" t="e">
            <v>#VALUE!</v>
          </cell>
          <cell r="AL124">
            <v>44106</v>
          </cell>
          <cell r="AO124">
            <v>0</v>
          </cell>
          <cell r="AP124" t="e">
            <v>#VALUE!</v>
          </cell>
          <cell r="AR124" t="e">
            <v>#VALUE!</v>
          </cell>
          <cell r="AS124">
            <v>0</v>
          </cell>
          <cell r="AT124">
            <v>0</v>
          </cell>
        </row>
        <row r="125">
          <cell r="H125" t="e">
            <v>#VALUE!</v>
          </cell>
          <cell r="I125" t="e">
            <v>#VALUE!</v>
          </cell>
          <cell r="J125">
            <v>0</v>
          </cell>
          <cell r="K125">
            <v>0</v>
          </cell>
          <cell r="L125">
            <v>0</v>
          </cell>
          <cell r="M125">
            <v>0</v>
          </cell>
          <cell r="N125">
            <v>0</v>
          </cell>
          <cell r="O125">
            <v>0</v>
          </cell>
          <cell r="P125" t="str">
            <v>.XTDL.</v>
          </cell>
          <cell r="Q125" t="e">
            <v>#N/A</v>
          </cell>
          <cell r="R125" t="e">
            <v>#VALUE!</v>
          </cell>
          <cell r="S125" t="str">
            <v>XTDL</v>
          </cell>
          <cell r="T125" t="e">
            <v>#N/A</v>
          </cell>
          <cell r="U125" t="e">
            <v>#N/A</v>
          </cell>
          <cell r="V125" t="str">
            <v>2020</v>
          </cell>
          <cell r="W125" t="e">
            <v>#N/A</v>
          </cell>
          <cell r="X125" t="e">
            <v>#N/A</v>
          </cell>
          <cell r="Y125" t="str">
            <v>.XTDL.2020.E/HDTP-B/SHB.</v>
          </cell>
          <cell r="AJ125" t="str">
            <v>I</v>
          </cell>
          <cell r="AK125" t="e">
            <v>#VALUE!</v>
          </cell>
          <cell r="AL125">
            <v>44106</v>
          </cell>
          <cell r="AO125">
            <v>0</v>
          </cell>
          <cell r="AP125" t="e">
            <v>#VALUE!</v>
          </cell>
          <cell r="AR125" t="e">
            <v>#VALUE!</v>
          </cell>
          <cell r="AS125">
            <v>0</v>
          </cell>
          <cell r="AT125">
            <v>0</v>
          </cell>
        </row>
        <row r="126">
          <cell r="H126" t="e">
            <v>#VALUE!</v>
          </cell>
          <cell r="I126" t="e">
            <v>#VALUE!</v>
          </cell>
          <cell r="J126">
            <v>0</v>
          </cell>
          <cell r="K126">
            <v>0</v>
          </cell>
          <cell r="L126">
            <v>0</v>
          </cell>
          <cell r="M126">
            <v>0</v>
          </cell>
          <cell r="N126">
            <v>0</v>
          </cell>
          <cell r="O126">
            <v>0</v>
          </cell>
          <cell r="P126" t="str">
            <v>.XTDL.</v>
          </cell>
          <cell r="Q126" t="e">
            <v>#N/A</v>
          </cell>
          <cell r="R126" t="e">
            <v>#VALUE!</v>
          </cell>
          <cell r="S126" t="str">
            <v>XTDL</v>
          </cell>
          <cell r="T126" t="e">
            <v>#N/A</v>
          </cell>
          <cell r="U126" t="e">
            <v>#N/A</v>
          </cell>
          <cell r="V126" t="str">
            <v>2020</v>
          </cell>
          <cell r="W126" t="e">
            <v>#N/A</v>
          </cell>
          <cell r="X126" t="e">
            <v>#N/A</v>
          </cell>
          <cell r="Y126" t="str">
            <v>.XTDL.2020.E/HDTP-B/SHB.</v>
          </cell>
          <cell r="AJ126" t="str">
            <v>I</v>
          </cell>
          <cell r="AK126" t="e">
            <v>#VALUE!</v>
          </cell>
          <cell r="AL126">
            <v>44106</v>
          </cell>
          <cell r="AO126">
            <v>0</v>
          </cell>
          <cell r="AP126" t="e">
            <v>#VALUE!</v>
          </cell>
          <cell r="AR126" t="e">
            <v>#VALUE!</v>
          </cell>
          <cell r="AS126">
            <v>0</v>
          </cell>
          <cell r="AT126">
            <v>0</v>
          </cell>
        </row>
        <row r="127">
          <cell r="H127" t="e">
            <v>#VALUE!</v>
          </cell>
          <cell r="I127" t="e">
            <v>#VALUE!</v>
          </cell>
          <cell r="J127">
            <v>0</v>
          </cell>
          <cell r="K127">
            <v>0</v>
          </cell>
          <cell r="L127">
            <v>0</v>
          </cell>
          <cell r="M127">
            <v>0</v>
          </cell>
          <cell r="N127">
            <v>0</v>
          </cell>
          <cell r="O127">
            <v>0</v>
          </cell>
          <cell r="P127" t="str">
            <v>.XTDL.</v>
          </cell>
          <cell r="Q127" t="e">
            <v>#N/A</v>
          </cell>
          <cell r="R127" t="e">
            <v>#VALUE!</v>
          </cell>
          <cell r="S127" t="str">
            <v>XTDL</v>
          </cell>
          <cell r="T127" t="e">
            <v>#N/A</v>
          </cell>
          <cell r="U127" t="e">
            <v>#N/A</v>
          </cell>
          <cell r="V127" t="str">
            <v>2020</v>
          </cell>
          <cell r="W127" t="e">
            <v>#N/A</v>
          </cell>
          <cell r="X127" t="e">
            <v>#N/A</v>
          </cell>
          <cell r="Y127" t="str">
            <v>.XTDL.2020.E/HDTP-B/SHB.</v>
          </cell>
          <cell r="AJ127" t="str">
            <v>I</v>
          </cell>
          <cell r="AK127" t="e">
            <v>#VALUE!</v>
          </cell>
          <cell r="AL127">
            <v>44106</v>
          </cell>
          <cell r="AO127">
            <v>0</v>
          </cell>
          <cell r="AP127" t="e">
            <v>#VALUE!</v>
          </cell>
          <cell r="AR127" t="e">
            <v>#VALUE!</v>
          </cell>
          <cell r="AS127">
            <v>0</v>
          </cell>
          <cell r="AT127">
            <v>0</v>
          </cell>
        </row>
        <row r="128">
          <cell r="H128" t="e">
            <v>#VALUE!</v>
          </cell>
          <cell r="I128" t="e">
            <v>#VALUE!</v>
          </cell>
          <cell r="J128">
            <v>0</v>
          </cell>
          <cell r="K128">
            <v>0</v>
          </cell>
          <cell r="L128">
            <v>0</v>
          </cell>
          <cell r="M128">
            <v>0</v>
          </cell>
          <cell r="N128">
            <v>0</v>
          </cell>
          <cell r="O128">
            <v>0</v>
          </cell>
          <cell r="P128" t="str">
            <v>.XTDL.</v>
          </cell>
          <cell r="Q128" t="e">
            <v>#N/A</v>
          </cell>
          <cell r="R128" t="e">
            <v>#VALUE!</v>
          </cell>
          <cell r="S128" t="str">
            <v>XTDL</v>
          </cell>
          <cell r="T128" t="e">
            <v>#N/A</v>
          </cell>
          <cell r="U128" t="e">
            <v>#N/A</v>
          </cell>
          <cell r="V128" t="str">
            <v>2020</v>
          </cell>
          <cell r="W128" t="e">
            <v>#N/A</v>
          </cell>
          <cell r="X128" t="e">
            <v>#N/A</v>
          </cell>
          <cell r="Y128" t="str">
            <v>.XTDL.2020.E/HDTP-B/SHB.</v>
          </cell>
          <cell r="AJ128" t="str">
            <v>I</v>
          </cell>
          <cell r="AK128" t="e">
            <v>#VALUE!</v>
          </cell>
          <cell r="AL128">
            <v>44106</v>
          </cell>
          <cell r="AO128">
            <v>0</v>
          </cell>
          <cell r="AP128" t="e">
            <v>#VALUE!</v>
          </cell>
          <cell r="AR128" t="e">
            <v>#VALUE!</v>
          </cell>
          <cell r="AS128">
            <v>0</v>
          </cell>
          <cell r="AT128">
            <v>0</v>
          </cell>
        </row>
        <row r="129">
          <cell r="H129" t="e">
            <v>#VALUE!</v>
          </cell>
          <cell r="I129" t="e">
            <v>#VALUE!</v>
          </cell>
          <cell r="J129">
            <v>0</v>
          </cell>
          <cell r="K129">
            <v>0</v>
          </cell>
          <cell r="L129">
            <v>0</v>
          </cell>
          <cell r="M129">
            <v>0</v>
          </cell>
          <cell r="N129">
            <v>0</v>
          </cell>
          <cell r="O129">
            <v>0</v>
          </cell>
          <cell r="P129" t="str">
            <v>.XTDL.</v>
          </cell>
          <cell r="Q129" t="e">
            <v>#N/A</v>
          </cell>
          <cell r="R129" t="e">
            <v>#VALUE!</v>
          </cell>
          <cell r="S129" t="str">
            <v>XTDL</v>
          </cell>
          <cell r="T129" t="e">
            <v>#N/A</v>
          </cell>
          <cell r="U129" t="e">
            <v>#N/A</v>
          </cell>
          <cell r="V129" t="str">
            <v>2020</v>
          </cell>
          <cell r="W129" t="e">
            <v>#N/A</v>
          </cell>
          <cell r="X129" t="e">
            <v>#N/A</v>
          </cell>
          <cell r="Y129" t="str">
            <v>.XTDL.2020.E/HDTP-B/SHB.</v>
          </cell>
          <cell r="AJ129" t="str">
            <v>I</v>
          </cell>
          <cell r="AK129" t="e">
            <v>#VALUE!</v>
          </cell>
          <cell r="AL129">
            <v>44106</v>
          </cell>
          <cell r="AO129">
            <v>0</v>
          </cell>
          <cell r="AP129" t="e">
            <v>#VALUE!</v>
          </cell>
          <cell r="AR129" t="e">
            <v>#VALUE!</v>
          </cell>
          <cell r="AS129">
            <v>0</v>
          </cell>
          <cell r="AT129">
            <v>0</v>
          </cell>
        </row>
        <row r="130">
          <cell r="H130" t="e">
            <v>#VALUE!</v>
          </cell>
          <cell r="I130" t="e">
            <v>#VALUE!</v>
          </cell>
          <cell r="J130">
            <v>0</v>
          </cell>
          <cell r="K130">
            <v>0</v>
          </cell>
          <cell r="L130">
            <v>0</v>
          </cell>
          <cell r="M130">
            <v>0</v>
          </cell>
          <cell r="N130">
            <v>0</v>
          </cell>
          <cell r="O130">
            <v>0</v>
          </cell>
          <cell r="P130" t="str">
            <v>.XTDL.</v>
          </cell>
          <cell r="Q130" t="e">
            <v>#N/A</v>
          </cell>
          <cell r="R130" t="e">
            <v>#VALUE!</v>
          </cell>
          <cell r="S130" t="str">
            <v>XTDL</v>
          </cell>
          <cell r="T130" t="e">
            <v>#N/A</v>
          </cell>
          <cell r="U130" t="e">
            <v>#N/A</v>
          </cell>
          <cell r="V130" t="str">
            <v>2020</v>
          </cell>
          <cell r="W130" t="e">
            <v>#N/A</v>
          </cell>
          <cell r="X130" t="e">
            <v>#N/A</v>
          </cell>
          <cell r="Y130" t="str">
            <v>.XTDL.2020.E/HDTP-B/SHB.</v>
          </cell>
          <cell r="AJ130" t="str">
            <v>I</v>
          </cell>
          <cell r="AK130" t="e">
            <v>#VALUE!</v>
          </cell>
          <cell r="AL130">
            <v>44106</v>
          </cell>
          <cell r="AO130">
            <v>0</v>
          </cell>
          <cell r="AP130" t="e">
            <v>#VALUE!</v>
          </cell>
          <cell r="AR130" t="e">
            <v>#VALUE!</v>
          </cell>
          <cell r="AS130">
            <v>0</v>
          </cell>
          <cell r="AT130">
            <v>0</v>
          </cell>
        </row>
        <row r="131">
          <cell r="H131" t="e">
            <v>#VALUE!</v>
          </cell>
          <cell r="I131" t="e">
            <v>#VALUE!</v>
          </cell>
          <cell r="J131">
            <v>0</v>
          </cell>
          <cell r="K131">
            <v>0</v>
          </cell>
          <cell r="L131">
            <v>0</v>
          </cell>
          <cell r="M131">
            <v>0</v>
          </cell>
          <cell r="N131">
            <v>0</v>
          </cell>
          <cell r="O131">
            <v>0</v>
          </cell>
          <cell r="P131" t="str">
            <v>.XTDL.</v>
          </cell>
          <cell r="Q131" t="e">
            <v>#N/A</v>
          </cell>
          <cell r="R131" t="e">
            <v>#VALUE!</v>
          </cell>
          <cell r="S131" t="str">
            <v>XTDL</v>
          </cell>
          <cell r="T131" t="e">
            <v>#N/A</v>
          </cell>
          <cell r="U131" t="e">
            <v>#N/A</v>
          </cell>
          <cell r="V131" t="str">
            <v>2020</v>
          </cell>
          <cell r="W131" t="e">
            <v>#N/A</v>
          </cell>
          <cell r="X131" t="e">
            <v>#N/A</v>
          </cell>
          <cell r="Y131" t="str">
            <v>.XTDL.2020.E/HDTP-B/SHB.</v>
          </cell>
          <cell r="AJ131" t="str">
            <v>I</v>
          </cell>
          <cell r="AK131" t="e">
            <v>#VALUE!</v>
          </cell>
          <cell r="AL131">
            <v>44106</v>
          </cell>
          <cell r="AO131">
            <v>0</v>
          </cell>
          <cell r="AP131" t="e">
            <v>#VALUE!</v>
          </cell>
          <cell r="AR131" t="e">
            <v>#VALUE!</v>
          </cell>
          <cell r="AS131">
            <v>0</v>
          </cell>
          <cell r="AT131">
            <v>0</v>
          </cell>
        </row>
        <row r="132">
          <cell r="H132" t="e">
            <v>#VALUE!</v>
          </cell>
          <cell r="I132" t="e">
            <v>#VALUE!</v>
          </cell>
          <cell r="J132">
            <v>0</v>
          </cell>
          <cell r="K132">
            <v>0</v>
          </cell>
          <cell r="L132">
            <v>0</v>
          </cell>
          <cell r="M132">
            <v>0</v>
          </cell>
          <cell r="N132">
            <v>0</v>
          </cell>
          <cell r="O132">
            <v>0</v>
          </cell>
          <cell r="P132" t="str">
            <v>.XTDL.</v>
          </cell>
          <cell r="Q132" t="e">
            <v>#N/A</v>
          </cell>
          <cell r="R132" t="e">
            <v>#VALUE!</v>
          </cell>
          <cell r="S132" t="str">
            <v>XTDL</v>
          </cell>
          <cell r="T132" t="e">
            <v>#N/A</v>
          </cell>
          <cell r="U132" t="e">
            <v>#N/A</v>
          </cell>
          <cell r="V132" t="str">
            <v>2020</v>
          </cell>
          <cell r="W132" t="e">
            <v>#N/A</v>
          </cell>
          <cell r="X132" t="e">
            <v>#N/A</v>
          </cell>
          <cell r="Y132" t="str">
            <v>.XTDL.2020.E/HDTP-B/SHB.</v>
          </cell>
          <cell r="AJ132" t="str">
            <v>I</v>
          </cell>
          <cell r="AK132" t="e">
            <v>#VALUE!</v>
          </cell>
          <cell r="AL132">
            <v>44106</v>
          </cell>
          <cell r="AO132">
            <v>0</v>
          </cell>
          <cell r="AP132" t="e">
            <v>#VALUE!</v>
          </cell>
          <cell r="AR132" t="e">
            <v>#VALUE!</v>
          </cell>
          <cell r="AS132">
            <v>0</v>
          </cell>
          <cell r="AT132">
            <v>0</v>
          </cell>
        </row>
        <row r="133">
          <cell r="H133" t="e">
            <v>#VALUE!</v>
          </cell>
          <cell r="I133" t="e">
            <v>#VALUE!</v>
          </cell>
          <cell r="J133">
            <v>0</v>
          </cell>
          <cell r="K133">
            <v>0</v>
          </cell>
          <cell r="L133">
            <v>0</v>
          </cell>
          <cell r="M133">
            <v>0</v>
          </cell>
          <cell r="N133">
            <v>0</v>
          </cell>
          <cell r="O133">
            <v>0</v>
          </cell>
          <cell r="P133" t="str">
            <v>.XTDL.</v>
          </cell>
          <cell r="Q133" t="e">
            <v>#N/A</v>
          </cell>
          <cell r="R133" t="e">
            <v>#VALUE!</v>
          </cell>
          <cell r="S133" t="str">
            <v>XTDL</v>
          </cell>
          <cell r="T133" t="e">
            <v>#N/A</v>
          </cell>
          <cell r="U133" t="e">
            <v>#N/A</v>
          </cell>
          <cell r="V133" t="str">
            <v>2020</v>
          </cell>
          <cell r="W133" t="e">
            <v>#N/A</v>
          </cell>
          <cell r="X133" t="e">
            <v>#N/A</v>
          </cell>
          <cell r="Y133" t="str">
            <v>.XTDL.2020.E/HDTP-B/SHB.</v>
          </cell>
          <cell r="AJ133" t="str">
            <v>I</v>
          </cell>
          <cell r="AK133" t="e">
            <v>#VALUE!</v>
          </cell>
          <cell r="AL133">
            <v>44106</v>
          </cell>
          <cell r="AO133">
            <v>0</v>
          </cell>
          <cell r="AP133" t="e">
            <v>#VALUE!</v>
          </cell>
          <cell r="AR133" t="e">
            <v>#VALUE!</v>
          </cell>
          <cell r="AS133">
            <v>0</v>
          </cell>
          <cell r="AT133">
            <v>0</v>
          </cell>
        </row>
        <row r="134">
          <cell r="H134" t="e">
            <v>#VALUE!</v>
          </cell>
          <cell r="I134" t="e">
            <v>#VALUE!</v>
          </cell>
          <cell r="J134">
            <v>0</v>
          </cell>
          <cell r="K134">
            <v>0</v>
          </cell>
          <cell r="L134">
            <v>0</v>
          </cell>
          <cell r="M134">
            <v>0</v>
          </cell>
          <cell r="N134">
            <v>0</v>
          </cell>
          <cell r="O134">
            <v>0</v>
          </cell>
          <cell r="P134" t="str">
            <v>.XTDL.</v>
          </cell>
          <cell r="Q134" t="e">
            <v>#N/A</v>
          </cell>
          <cell r="R134" t="e">
            <v>#VALUE!</v>
          </cell>
          <cell r="S134" t="str">
            <v>XTDL</v>
          </cell>
          <cell r="T134" t="e">
            <v>#N/A</v>
          </cell>
          <cell r="U134" t="e">
            <v>#N/A</v>
          </cell>
          <cell r="V134" t="str">
            <v>2020</v>
          </cell>
          <cell r="W134" t="e">
            <v>#N/A</v>
          </cell>
          <cell r="X134" t="e">
            <v>#N/A</v>
          </cell>
          <cell r="Y134" t="str">
            <v>.XTDL.2020.E/HDTP-B/SHB.</v>
          </cell>
          <cell r="AJ134" t="str">
            <v>I</v>
          </cell>
          <cell r="AK134" t="e">
            <v>#VALUE!</v>
          </cell>
          <cell r="AL134">
            <v>44106</v>
          </cell>
          <cell r="AO134">
            <v>0</v>
          </cell>
          <cell r="AP134" t="e">
            <v>#VALUE!</v>
          </cell>
          <cell r="AR134" t="e">
            <v>#VALUE!</v>
          </cell>
          <cell r="AS134">
            <v>0</v>
          </cell>
          <cell r="AT134">
            <v>0</v>
          </cell>
        </row>
        <row r="135">
          <cell r="H135" t="e">
            <v>#VALUE!</v>
          </cell>
          <cell r="I135" t="e">
            <v>#VALUE!</v>
          </cell>
          <cell r="J135">
            <v>0</v>
          </cell>
          <cell r="K135">
            <v>0</v>
          </cell>
          <cell r="L135">
            <v>0</v>
          </cell>
          <cell r="M135">
            <v>0</v>
          </cell>
          <cell r="N135">
            <v>0</v>
          </cell>
          <cell r="O135">
            <v>0</v>
          </cell>
          <cell r="P135" t="str">
            <v>.XTDL.</v>
          </cell>
          <cell r="Q135" t="e">
            <v>#N/A</v>
          </cell>
          <cell r="R135" t="e">
            <v>#VALUE!</v>
          </cell>
          <cell r="S135" t="str">
            <v>XTDL</v>
          </cell>
          <cell r="T135" t="e">
            <v>#N/A</v>
          </cell>
          <cell r="U135" t="e">
            <v>#N/A</v>
          </cell>
          <cell r="V135" t="str">
            <v>2020</v>
          </cell>
          <cell r="W135" t="e">
            <v>#N/A</v>
          </cell>
          <cell r="X135" t="e">
            <v>#N/A</v>
          </cell>
          <cell r="Y135" t="str">
            <v>.XTDL.2020.E/HDTP-B/SHB.</v>
          </cell>
          <cell r="AJ135" t="str">
            <v>I</v>
          </cell>
          <cell r="AK135" t="e">
            <v>#VALUE!</v>
          </cell>
          <cell r="AL135">
            <v>44106</v>
          </cell>
          <cell r="AO135">
            <v>0</v>
          </cell>
          <cell r="AP135" t="e">
            <v>#VALUE!</v>
          </cell>
          <cell r="AR135" t="e">
            <v>#VALUE!</v>
          </cell>
          <cell r="AS135">
            <v>0</v>
          </cell>
          <cell r="AT135">
            <v>0</v>
          </cell>
        </row>
        <row r="136">
          <cell r="H136" t="e">
            <v>#VALUE!</v>
          </cell>
          <cell r="I136" t="e">
            <v>#VALUE!</v>
          </cell>
          <cell r="J136">
            <v>0</v>
          </cell>
          <cell r="K136">
            <v>0</v>
          </cell>
          <cell r="L136">
            <v>0</v>
          </cell>
          <cell r="M136">
            <v>0</v>
          </cell>
          <cell r="N136">
            <v>0</v>
          </cell>
          <cell r="O136">
            <v>0</v>
          </cell>
          <cell r="P136" t="str">
            <v>.XTDL.</v>
          </cell>
          <cell r="Q136" t="e">
            <v>#N/A</v>
          </cell>
          <cell r="R136" t="e">
            <v>#VALUE!</v>
          </cell>
          <cell r="S136" t="str">
            <v>XTDL</v>
          </cell>
          <cell r="T136" t="e">
            <v>#N/A</v>
          </cell>
          <cell r="U136" t="e">
            <v>#N/A</v>
          </cell>
          <cell r="V136" t="str">
            <v>2020</v>
          </cell>
          <cell r="W136" t="e">
            <v>#N/A</v>
          </cell>
          <cell r="X136" t="e">
            <v>#N/A</v>
          </cell>
          <cell r="Y136" t="str">
            <v>.XTDL.2020.E/HDTP-B/SHB.</v>
          </cell>
          <cell r="AJ136" t="str">
            <v>I</v>
          </cell>
          <cell r="AK136" t="e">
            <v>#VALUE!</v>
          </cell>
          <cell r="AL136">
            <v>44106</v>
          </cell>
          <cell r="AO136">
            <v>0</v>
          </cell>
          <cell r="AP136" t="e">
            <v>#VALUE!</v>
          </cell>
          <cell r="AR136" t="e">
            <v>#VALUE!</v>
          </cell>
          <cell r="AS136">
            <v>0</v>
          </cell>
          <cell r="AT136">
            <v>0</v>
          </cell>
        </row>
        <row r="137">
          <cell r="H137" t="e">
            <v>#VALUE!</v>
          </cell>
          <cell r="I137" t="e">
            <v>#VALUE!</v>
          </cell>
          <cell r="J137">
            <v>0</v>
          </cell>
          <cell r="K137">
            <v>0</v>
          </cell>
          <cell r="L137">
            <v>0</v>
          </cell>
          <cell r="M137">
            <v>0</v>
          </cell>
          <cell r="N137">
            <v>0</v>
          </cell>
          <cell r="O137">
            <v>0</v>
          </cell>
          <cell r="P137" t="str">
            <v>.XTDL.</v>
          </cell>
          <cell r="Q137" t="e">
            <v>#N/A</v>
          </cell>
          <cell r="R137" t="e">
            <v>#VALUE!</v>
          </cell>
          <cell r="S137" t="str">
            <v>XTDL</v>
          </cell>
          <cell r="T137" t="e">
            <v>#N/A</v>
          </cell>
          <cell r="U137" t="e">
            <v>#N/A</v>
          </cell>
          <cell r="V137" t="str">
            <v>2020</v>
          </cell>
          <cell r="W137" t="e">
            <v>#N/A</v>
          </cell>
          <cell r="X137" t="e">
            <v>#N/A</v>
          </cell>
          <cell r="Y137" t="str">
            <v>.XTDL.2020.E/HDTP-B/SHB.</v>
          </cell>
          <cell r="AJ137" t="str">
            <v>I</v>
          </cell>
          <cell r="AK137" t="e">
            <v>#VALUE!</v>
          </cell>
          <cell r="AL137">
            <v>44106</v>
          </cell>
          <cell r="AO137">
            <v>0</v>
          </cell>
          <cell r="AP137" t="e">
            <v>#VALUE!</v>
          </cell>
          <cell r="AR137" t="e">
            <v>#VALUE!</v>
          </cell>
          <cell r="AS137">
            <v>0</v>
          </cell>
          <cell r="AT137">
            <v>0</v>
          </cell>
        </row>
        <row r="138">
          <cell r="H138" t="e">
            <v>#VALUE!</v>
          </cell>
          <cell r="I138" t="e">
            <v>#VALUE!</v>
          </cell>
          <cell r="J138">
            <v>0</v>
          </cell>
          <cell r="K138">
            <v>0</v>
          </cell>
          <cell r="L138">
            <v>0</v>
          </cell>
          <cell r="M138">
            <v>0</v>
          </cell>
          <cell r="N138">
            <v>0</v>
          </cell>
          <cell r="O138">
            <v>0</v>
          </cell>
          <cell r="P138" t="str">
            <v>.XTDL.</v>
          </cell>
          <cell r="Q138" t="e">
            <v>#N/A</v>
          </cell>
          <cell r="R138" t="e">
            <v>#VALUE!</v>
          </cell>
          <cell r="S138" t="str">
            <v>XTDL</v>
          </cell>
          <cell r="T138" t="e">
            <v>#N/A</v>
          </cell>
          <cell r="U138" t="e">
            <v>#N/A</v>
          </cell>
          <cell r="V138" t="str">
            <v>2020</v>
          </cell>
          <cell r="W138" t="e">
            <v>#N/A</v>
          </cell>
          <cell r="X138" t="e">
            <v>#N/A</v>
          </cell>
          <cell r="Y138" t="str">
            <v>.XTDL.2020.E/HDTP-B/SHB.</v>
          </cell>
          <cell r="AJ138" t="str">
            <v>I</v>
          </cell>
          <cell r="AK138" t="e">
            <v>#VALUE!</v>
          </cell>
          <cell r="AL138">
            <v>44106</v>
          </cell>
          <cell r="AO138">
            <v>0</v>
          </cell>
          <cell r="AP138" t="e">
            <v>#VALUE!</v>
          </cell>
          <cell r="AR138" t="e">
            <v>#VALUE!</v>
          </cell>
          <cell r="AS138">
            <v>0</v>
          </cell>
          <cell r="AT138">
            <v>0</v>
          </cell>
        </row>
        <row r="139">
          <cell r="H139" t="e">
            <v>#VALUE!</v>
          </cell>
          <cell r="I139" t="e">
            <v>#VALUE!</v>
          </cell>
          <cell r="J139">
            <v>0</v>
          </cell>
          <cell r="K139">
            <v>0</v>
          </cell>
          <cell r="L139">
            <v>0</v>
          </cell>
          <cell r="M139">
            <v>0</v>
          </cell>
          <cell r="N139">
            <v>0</v>
          </cell>
          <cell r="O139">
            <v>0</v>
          </cell>
          <cell r="P139" t="str">
            <v>.XTDL.</v>
          </cell>
          <cell r="Q139" t="e">
            <v>#N/A</v>
          </cell>
          <cell r="R139" t="e">
            <v>#VALUE!</v>
          </cell>
          <cell r="S139" t="str">
            <v>XTDL</v>
          </cell>
          <cell r="T139" t="e">
            <v>#N/A</v>
          </cell>
          <cell r="U139" t="e">
            <v>#N/A</v>
          </cell>
          <cell r="V139" t="str">
            <v>2020</v>
          </cell>
          <cell r="W139" t="e">
            <v>#N/A</v>
          </cell>
          <cell r="X139" t="e">
            <v>#N/A</v>
          </cell>
          <cell r="Y139" t="str">
            <v>.XTDL.2020.E/HDTP-B/SHB.</v>
          </cell>
          <cell r="AJ139" t="str">
            <v>I</v>
          </cell>
          <cell r="AK139" t="e">
            <v>#VALUE!</v>
          </cell>
          <cell r="AL139">
            <v>44106</v>
          </cell>
          <cell r="AO139">
            <v>0</v>
          </cell>
          <cell r="AP139" t="e">
            <v>#VALUE!</v>
          </cell>
          <cell r="AR139" t="e">
            <v>#VALUE!</v>
          </cell>
          <cell r="AS139">
            <v>0</v>
          </cell>
          <cell r="AT139">
            <v>0</v>
          </cell>
        </row>
        <row r="140">
          <cell r="H140" t="e">
            <v>#VALUE!</v>
          </cell>
          <cell r="I140" t="e">
            <v>#VALUE!</v>
          </cell>
          <cell r="J140">
            <v>0</v>
          </cell>
          <cell r="K140">
            <v>0</v>
          </cell>
          <cell r="L140">
            <v>0</v>
          </cell>
          <cell r="M140">
            <v>0</v>
          </cell>
          <cell r="N140">
            <v>0</v>
          </cell>
          <cell r="O140">
            <v>0</v>
          </cell>
          <cell r="P140" t="str">
            <v>.XTDL.</v>
          </cell>
          <cell r="Q140" t="e">
            <v>#N/A</v>
          </cell>
          <cell r="R140" t="e">
            <v>#VALUE!</v>
          </cell>
          <cell r="S140" t="str">
            <v>XTDL</v>
          </cell>
          <cell r="T140" t="e">
            <v>#N/A</v>
          </cell>
          <cell r="U140" t="e">
            <v>#N/A</v>
          </cell>
          <cell r="V140" t="str">
            <v>2020</v>
          </cell>
          <cell r="W140" t="e">
            <v>#N/A</v>
          </cell>
          <cell r="X140" t="e">
            <v>#N/A</v>
          </cell>
          <cell r="Y140" t="str">
            <v>.XTDL.2020.E/HDTP-B/SHB.</v>
          </cell>
          <cell r="AJ140" t="str">
            <v>I</v>
          </cell>
          <cell r="AK140" t="e">
            <v>#VALUE!</v>
          </cell>
          <cell r="AL140">
            <v>44106</v>
          </cell>
          <cell r="AO140">
            <v>0</v>
          </cell>
          <cell r="AP140" t="e">
            <v>#VALUE!</v>
          </cell>
          <cell r="AR140" t="e">
            <v>#VALUE!</v>
          </cell>
          <cell r="AS140">
            <v>0</v>
          </cell>
          <cell r="AT140">
            <v>0</v>
          </cell>
        </row>
        <row r="141">
          <cell r="H141" t="e">
            <v>#VALUE!</v>
          </cell>
          <cell r="I141" t="e">
            <v>#VALUE!</v>
          </cell>
          <cell r="J141">
            <v>0</v>
          </cell>
          <cell r="K141">
            <v>0</v>
          </cell>
          <cell r="L141">
            <v>0</v>
          </cell>
          <cell r="M141">
            <v>0</v>
          </cell>
          <cell r="N141">
            <v>0</v>
          </cell>
          <cell r="O141">
            <v>0</v>
          </cell>
          <cell r="P141" t="str">
            <v>.XTDL.</v>
          </cell>
          <cell r="Q141" t="e">
            <v>#N/A</v>
          </cell>
          <cell r="R141" t="e">
            <v>#VALUE!</v>
          </cell>
          <cell r="S141" t="str">
            <v>XTDL</v>
          </cell>
          <cell r="T141" t="e">
            <v>#N/A</v>
          </cell>
          <cell r="U141" t="e">
            <v>#N/A</v>
          </cell>
          <cell r="V141" t="str">
            <v>2020</v>
          </cell>
          <cell r="W141" t="e">
            <v>#N/A</v>
          </cell>
          <cell r="X141" t="e">
            <v>#N/A</v>
          </cell>
          <cell r="Y141" t="str">
            <v>.XTDL.2020.E/HDTP-B/SHB.</v>
          </cell>
          <cell r="AJ141" t="str">
            <v>I</v>
          </cell>
          <cell r="AK141" t="e">
            <v>#VALUE!</v>
          </cell>
          <cell r="AL141">
            <v>44106</v>
          </cell>
          <cell r="AO141">
            <v>0</v>
          </cell>
          <cell r="AP141" t="e">
            <v>#VALUE!</v>
          </cell>
          <cell r="AR141" t="e">
            <v>#VALUE!</v>
          </cell>
          <cell r="AS141">
            <v>0</v>
          </cell>
          <cell r="AT141">
            <v>0</v>
          </cell>
        </row>
        <row r="142">
          <cell r="H142" t="e">
            <v>#VALUE!</v>
          </cell>
          <cell r="I142" t="e">
            <v>#VALUE!</v>
          </cell>
          <cell r="J142">
            <v>0</v>
          </cell>
          <cell r="K142">
            <v>0</v>
          </cell>
          <cell r="L142">
            <v>0</v>
          </cell>
          <cell r="M142">
            <v>0</v>
          </cell>
          <cell r="N142">
            <v>0</v>
          </cell>
          <cell r="O142">
            <v>0</v>
          </cell>
          <cell r="P142" t="str">
            <v>.XTDL.</v>
          </cell>
          <cell r="Q142" t="e">
            <v>#N/A</v>
          </cell>
          <cell r="R142" t="e">
            <v>#VALUE!</v>
          </cell>
          <cell r="S142" t="str">
            <v>XTDL</v>
          </cell>
          <cell r="T142" t="e">
            <v>#N/A</v>
          </cell>
          <cell r="U142" t="e">
            <v>#N/A</v>
          </cell>
          <cell r="V142" t="str">
            <v>2020</v>
          </cell>
          <cell r="W142" t="e">
            <v>#N/A</v>
          </cell>
          <cell r="X142" t="e">
            <v>#N/A</v>
          </cell>
          <cell r="Y142" t="str">
            <v>.XTDL.2020.E/HDTP-B/SHB.</v>
          </cell>
          <cell r="AJ142" t="str">
            <v>I</v>
          </cell>
          <cell r="AK142" t="e">
            <v>#VALUE!</v>
          </cell>
          <cell r="AL142">
            <v>44106</v>
          </cell>
          <cell r="AO142">
            <v>0</v>
          </cell>
          <cell r="AP142" t="e">
            <v>#VALUE!</v>
          </cell>
          <cell r="AR142" t="e">
            <v>#VALUE!</v>
          </cell>
          <cell r="AS142">
            <v>0</v>
          </cell>
          <cell r="AT142">
            <v>0</v>
          </cell>
        </row>
        <row r="143">
          <cell r="H143" t="e">
            <v>#VALUE!</v>
          </cell>
          <cell r="I143" t="e">
            <v>#VALUE!</v>
          </cell>
          <cell r="J143">
            <v>0</v>
          </cell>
          <cell r="K143">
            <v>0</v>
          </cell>
          <cell r="L143">
            <v>0</v>
          </cell>
          <cell r="M143">
            <v>0</v>
          </cell>
          <cell r="N143">
            <v>0</v>
          </cell>
          <cell r="O143">
            <v>0</v>
          </cell>
          <cell r="P143" t="str">
            <v>.XTDL.</v>
          </cell>
          <cell r="Q143" t="e">
            <v>#N/A</v>
          </cell>
          <cell r="R143" t="e">
            <v>#VALUE!</v>
          </cell>
          <cell r="S143" t="str">
            <v>XTDL</v>
          </cell>
          <cell r="T143" t="e">
            <v>#N/A</v>
          </cell>
          <cell r="U143" t="e">
            <v>#N/A</v>
          </cell>
          <cell r="V143" t="str">
            <v>2020</v>
          </cell>
          <cell r="W143" t="e">
            <v>#N/A</v>
          </cell>
          <cell r="X143" t="e">
            <v>#N/A</v>
          </cell>
          <cell r="Y143" t="str">
            <v>.XTDL.2020.E/HDTP-B/SHB.</v>
          </cell>
          <cell r="AJ143" t="str">
            <v>I</v>
          </cell>
          <cell r="AK143" t="e">
            <v>#VALUE!</v>
          </cell>
          <cell r="AL143">
            <v>44106</v>
          </cell>
          <cell r="AO143">
            <v>0</v>
          </cell>
          <cell r="AP143" t="e">
            <v>#VALUE!</v>
          </cell>
          <cell r="AR143" t="e">
            <v>#VALUE!</v>
          </cell>
          <cell r="AS143">
            <v>0</v>
          </cell>
          <cell r="AT143">
            <v>0</v>
          </cell>
        </row>
        <row r="144">
          <cell r="H144" t="e">
            <v>#VALUE!</v>
          </cell>
          <cell r="I144" t="e">
            <v>#VALUE!</v>
          </cell>
          <cell r="J144">
            <v>0</v>
          </cell>
          <cell r="K144">
            <v>0</v>
          </cell>
          <cell r="L144">
            <v>0</v>
          </cell>
          <cell r="M144">
            <v>0</v>
          </cell>
          <cell r="N144">
            <v>0</v>
          </cell>
          <cell r="O144">
            <v>0</v>
          </cell>
          <cell r="P144" t="str">
            <v>.XTDL.</v>
          </cell>
          <cell r="Q144" t="e">
            <v>#N/A</v>
          </cell>
          <cell r="R144" t="e">
            <v>#VALUE!</v>
          </cell>
          <cell r="S144" t="str">
            <v>XTDL</v>
          </cell>
          <cell r="T144" t="e">
            <v>#N/A</v>
          </cell>
          <cell r="U144" t="e">
            <v>#N/A</v>
          </cell>
          <cell r="V144" t="str">
            <v>2020</v>
          </cell>
          <cell r="W144" t="e">
            <v>#N/A</v>
          </cell>
          <cell r="X144" t="e">
            <v>#N/A</v>
          </cell>
          <cell r="Y144" t="str">
            <v>.XTDL.2020.E/HDTP-B/SHB.</v>
          </cell>
          <cell r="AJ144" t="str">
            <v>I</v>
          </cell>
          <cell r="AK144" t="e">
            <v>#VALUE!</v>
          </cell>
          <cell r="AL144">
            <v>44106</v>
          </cell>
          <cell r="AO144">
            <v>0</v>
          </cell>
          <cell r="AP144" t="e">
            <v>#VALUE!</v>
          </cell>
          <cell r="AR144" t="e">
            <v>#VALUE!</v>
          </cell>
          <cell r="AS144">
            <v>0</v>
          </cell>
          <cell r="AT144">
            <v>0</v>
          </cell>
        </row>
        <row r="145">
          <cell r="H145" t="e">
            <v>#VALUE!</v>
          </cell>
          <cell r="I145" t="e">
            <v>#VALUE!</v>
          </cell>
          <cell r="J145">
            <v>0</v>
          </cell>
          <cell r="K145">
            <v>0</v>
          </cell>
          <cell r="L145">
            <v>0</v>
          </cell>
          <cell r="M145">
            <v>0</v>
          </cell>
          <cell r="N145">
            <v>0</v>
          </cell>
          <cell r="O145">
            <v>0</v>
          </cell>
          <cell r="P145" t="str">
            <v>.XTDL.</v>
          </cell>
          <cell r="Q145" t="e">
            <v>#N/A</v>
          </cell>
          <cell r="R145" t="e">
            <v>#VALUE!</v>
          </cell>
          <cell r="S145" t="str">
            <v>XTDL</v>
          </cell>
          <cell r="T145" t="e">
            <v>#N/A</v>
          </cell>
          <cell r="U145" t="e">
            <v>#N/A</v>
          </cell>
          <cell r="V145" t="str">
            <v>2020</v>
          </cell>
          <cell r="W145" t="e">
            <v>#N/A</v>
          </cell>
          <cell r="X145" t="e">
            <v>#N/A</v>
          </cell>
          <cell r="Y145" t="str">
            <v>.XTDL.2020.E/HDTP-B/SHB.</v>
          </cell>
          <cell r="AJ145" t="str">
            <v>I</v>
          </cell>
          <cell r="AK145" t="e">
            <v>#VALUE!</v>
          </cell>
          <cell r="AL145">
            <v>44106</v>
          </cell>
          <cell r="AO145">
            <v>0</v>
          </cell>
          <cell r="AP145" t="e">
            <v>#VALUE!</v>
          </cell>
          <cell r="AR145" t="e">
            <v>#VALUE!</v>
          </cell>
          <cell r="AS145">
            <v>0</v>
          </cell>
          <cell r="AT145">
            <v>0</v>
          </cell>
        </row>
        <row r="146">
          <cell r="H146" t="e">
            <v>#VALUE!</v>
          </cell>
          <cell r="I146" t="e">
            <v>#VALUE!</v>
          </cell>
          <cell r="J146">
            <v>0</v>
          </cell>
          <cell r="K146">
            <v>0</v>
          </cell>
          <cell r="L146">
            <v>0</v>
          </cell>
          <cell r="M146">
            <v>0</v>
          </cell>
          <cell r="N146">
            <v>0</v>
          </cell>
          <cell r="O146">
            <v>0</v>
          </cell>
          <cell r="P146" t="str">
            <v>.XTDL.</v>
          </cell>
          <cell r="Q146" t="e">
            <v>#N/A</v>
          </cell>
          <cell r="R146" t="e">
            <v>#VALUE!</v>
          </cell>
          <cell r="S146" t="str">
            <v>XTDL</v>
          </cell>
          <cell r="T146" t="e">
            <v>#N/A</v>
          </cell>
          <cell r="U146" t="e">
            <v>#N/A</v>
          </cell>
          <cell r="V146" t="str">
            <v>2020</v>
          </cell>
          <cell r="W146" t="e">
            <v>#N/A</v>
          </cell>
          <cell r="X146" t="e">
            <v>#N/A</v>
          </cell>
          <cell r="Y146" t="str">
            <v>.XTDL.2020.E/HDTP-B/SHB.</v>
          </cell>
          <cell r="AJ146" t="str">
            <v>I</v>
          </cell>
          <cell r="AK146" t="e">
            <v>#VALUE!</v>
          </cell>
          <cell r="AL146">
            <v>44106</v>
          </cell>
          <cell r="AO146">
            <v>0</v>
          </cell>
          <cell r="AP146" t="e">
            <v>#VALUE!</v>
          </cell>
          <cell r="AR146" t="e">
            <v>#VALUE!</v>
          </cell>
          <cell r="AS146">
            <v>0</v>
          </cell>
          <cell r="AT146">
            <v>0</v>
          </cell>
        </row>
        <row r="147">
          <cell r="H147" t="e">
            <v>#VALUE!</v>
          </cell>
          <cell r="I147" t="e">
            <v>#VALUE!</v>
          </cell>
          <cell r="J147">
            <v>0</v>
          </cell>
          <cell r="K147">
            <v>0</v>
          </cell>
          <cell r="L147">
            <v>0</v>
          </cell>
          <cell r="M147">
            <v>0</v>
          </cell>
          <cell r="N147">
            <v>0</v>
          </cell>
          <cell r="O147">
            <v>0</v>
          </cell>
          <cell r="P147" t="str">
            <v>.XTDL.</v>
          </cell>
          <cell r="Q147" t="e">
            <v>#N/A</v>
          </cell>
          <cell r="R147" t="e">
            <v>#VALUE!</v>
          </cell>
          <cell r="S147" t="str">
            <v>XTDL</v>
          </cell>
          <cell r="T147" t="e">
            <v>#N/A</v>
          </cell>
          <cell r="U147" t="e">
            <v>#N/A</v>
          </cell>
          <cell r="V147" t="str">
            <v>2020</v>
          </cell>
          <cell r="W147" t="e">
            <v>#N/A</v>
          </cell>
          <cell r="X147" t="e">
            <v>#N/A</v>
          </cell>
          <cell r="Y147" t="str">
            <v>.XTDL.2020.E/HDTP-B/SHB.</v>
          </cell>
          <cell r="AJ147" t="str">
            <v>I</v>
          </cell>
          <cell r="AK147" t="e">
            <v>#VALUE!</v>
          </cell>
          <cell r="AL147">
            <v>44106</v>
          </cell>
          <cell r="AO147">
            <v>0</v>
          </cell>
          <cell r="AP147" t="e">
            <v>#VALUE!</v>
          </cell>
          <cell r="AR147" t="e">
            <v>#VALUE!</v>
          </cell>
          <cell r="AS147">
            <v>0</v>
          </cell>
          <cell r="AT147">
            <v>0</v>
          </cell>
        </row>
        <row r="148">
          <cell r="H148" t="e">
            <v>#VALUE!</v>
          </cell>
          <cell r="I148" t="e">
            <v>#VALUE!</v>
          </cell>
          <cell r="J148">
            <v>0</v>
          </cell>
          <cell r="K148">
            <v>0</v>
          </cell>
          <cell r="L148">
            <v>0</v>
          </cell>
          <cell r="M148">
            <v>0</v>
          </cell>
          <cell r="N148">
            <v>0</v>
          </cell>
          <cell r="O148">
            <v>0</v>
          </cell>
          <cell r="P148" t="str">
            <v>.XTDL.</v>
          </cell>
          <cell r="Q148" t="e">
            <v>#N/A</v>
          </cell>
          <cell r="R148" t="e">
            <v>#VALUE!</v>
          </cell>
          <cell r="S148" t="str">
            <v>XTDL</v>
          </cell>
          <cell r="T148" t="e">
            <v>#N/A</v>
          </cell>
          <cell r="U148" t="e">
            <v>#N/A</v>
          </cell>
          <cell r="V148" t="str">
            <v>2020</v>
          </cell>
          <cell r="W148" t="e">
            <v>#N/A</v>
          </cell>
          <cell r="X148" t="e">
            <v>#N/A</v>
          </cell>
          <cell r="Y148" t="str">
            <v>.XTDL.2020.E/HDTP-B/SHB.</v>
          </cell>
          <cell r="AJ148" t="str">
            <v>I</v>
          </cell>
          <cell r="AK148" t="e">
            <v>#VALUE!</v>
          </cell>
          <cell r="AL148">
            <v>44106</v>
          </cell>
          <cell r="AO148">
            <v>0</v>
          </cell>
          <cell r="AP148" t="e">
            <v>#VALUE!</v>
          </cell>
          <cell r="AR148" t="e">
            <v>#VALUE!</v>
          </cell>
          <cell r="AS148">
            <v>0</v>
          </cell>
          <cell r="AT148">
            <v>0</v>
          </cell>
        </row>
        <row r="149">
          <cell r="H149" t="e">
            <v>#VALUE!</v>
          </cell>
          <cell r="I149" t="e">
            <v>#VALUE!</v>
          </cell>
          <cell r="J149">
            <v>0</v>
          </cell>
          <cell r="K149">
            <v>0</v>
          </cell>
          <cell r="L149">
            <v>0</v>
          </cell>
          <cell r="M149">
            <v>0</v>
          </cell>
          <cell r="N149">
            <v>0</v>
          </cell>
          <cell r="O149">
            <v>0</v>
          </cell>
          <cell r="P149" t="str">
            <v>.XTDL.</v>
          </cell>
          <cell r="Q149" t="e">
            <v>#N/A</v>
          </cell>
          <cell r="R149" t="e">
            <v>#VALUE!</v>
          </cell>
          <cell r="S149" t="str">
            <v>XTDL</v>
          </cell>
          <cell r="T149" t="e">
            <v>#N/A</v>
          </cell>
          <cell r="U149" t="e">
            <v>#N/A</v>
          </cell>
          <cell r="V149" t="str">
            <v>2020</v>
          </cell>
          <cell r="W149" t="e">
            <v>#N/A</v>
          </cell>
          <cell r="X149" t="e">
            <v>#N/A</v>
          </cell>
          <cell r="Y149" t="str">
            <v>.XTDL.2020.E/HDTP-B/SHB.</v>
          </cell>
          <cell r="AJ149" t="str">
            <v>I</v>
          </cell>
          <cell r="AK149" t="e">
            <v>#VALUE!</v>
          </cell>
          <cell r="AL149">
            <v>44106</v>
          </cell>
          <cell r="AO149">
            <v>0</v>
          </cell>
          <cell r="AP149" t="e">
            <v>#VALUE!</v>
          </cell>
          <cell r="AR149" t="e">
            <v>#VALUE!</v>
          </cell>
          <cell r="AS149">
            <v>0</v>
          </cell>
          <cell r="AT149">
            <v>0</v>
          </cell>
        </row>
        <row r="150">
          <cell r="H150" t="e">
            <v>#VALUE!</v>
          </cell>
          <cell r="I150" t="e">
            <v>#VALUE!</v>
          </cell>
          <cell r="J150">
            <v>0</v>
          </cell>
          <cell r="K150">
            <v>0</v>
          </cell>
          <cell r="L150">
            <v>0</v>
          </cell>
          <cell r="M150">
            <v>0</v>
          </cell>
          <cell r="N150">
            <v>0</v>
          </cell>
          <cell r="O150">
            <v>0</v>
          </cell>
          <cell r="P150" t="str">
            <v>.XTDL.</v>
          </cell>
          <cell r="Q150" t="e">
            <v>#N/A</v>
          </cell>
          <cell r="R150" t="e">
            <v>#VALUE!</v>
          </cell>
          <cell r="S150" t="str">
            <v>XTDL</v>
          </cell>
          <cell r="T150" t="e">
            <v>#N/A</v>
          </cell>
          <cell r="U150" t="e">
            <v>#N/A</v>
          </cell>
          <cell r="V150" t="str">
            <v>2020</v>
          </cell>
          <cell r="W150" t="e">
            <v>#N/A</v>
          </cell>
          <cell r="X150" t="e">
            <v>#N/A</v>
          </cell>
          <cell r="Y150" t="str">
            <v>.XTDL.2020.E/HDTP-B/SHB.</v>
          </cell>
          <cell r="AJ150" t="str">
            <v>I</v>
          </cell>
          <cell r="AK150" t="e">
            <v>#VALUE!</v>
          </cell>
          <cell r="AL150">
            <v>44106</v>
          </cell>
          <cell r="AO150">
            <v>0</v>
          </cell>
          <cell r="AP150" t="e">
            <v>#VALUE!</v>
          </cell>
          <cell r="AR150" t="e">
            <v>#VALUE!</v>
          </cell>
          <cell r="AS150">
            <v>0</v>
          </cell>
          <cell r="AT150">
            <v>0</v>
          </cell>
        </row>
        <row r="151">
          <cell r="H151" t="e">
            <v>#VALUE!</v>
          </cell>
          <cell r="I151" t="e">
            <v>#VALUE!</v>
          </cell>
          <cell r="J151">
            <v>0</v>
          </cell>
          <cell r="K151">
            <v>0</v>
          </cell>
          <cell r="L151">
            <v>0</v>
          </cell>
          <cell r="M151">
            <v>0</v>
          </cell>
          <cell r="N151">
            <v>0</v>
          </cell>
          <cell r="O151">
            <v>0</v>
          </cell>
          <cell r="P151" t="str">
            <v>.XTDL.</v>
          </cell>
          <cell r="Q151" t="e">
            <v>#N/A</v>
          </cell>
          <cell r="R151" t="e">
            <v>#VALUE!</v>
          </cell>
          <cell r="S151" t="str">
            <v>XTDL</v>
          </cell>
          <cell r="T151" t="e">
            <v>#N/A</v>
          </cell>
          <cell r="U151" t="e">
            <v>#N/A</v>
          </cell>
          <cell r="V151" t="str">
            <v>2020</v>
          </cell>
          <cell r="W151" t="e">
            <v>#N/A</v>
          </cell>
          <cell r="X151" t="e">
            <v>#N/A</v>
          </cell>
          <cell r="Y151" t="str">
            <v>.XTDL.2020.E/HDTP-B/SHB.</v>
          </cell>
          <cell r="AJ151" t="str">
            <v>I</v>
          </cell>
          <cell r="AK151" t="e">
            <v>#VALUE!</v>
          </cell>
          <cell r="AL151">
            <v>44106</v>
          </cell>
          <cell r="AO151">
            <v>0</v>
          </cell>
          <cell r="AP151" t="e">
            <v>#VALUE!</v>
          </cell>
          <cell r="AR151" t="e">
            <v>#VALUE!</v>
          </cell>
          <cell r="AS151">
            <v>0</v>
          </cell>
          <cell r="AT151">
            <v>0</v>
          </cell>
        </row>
        <row r="152">
          <cell r="H152" t="e">
            <v>#VALUE!</v>
          </cell>
          <cell r="I152" t="e">
            <v>#VALUE!</v>
          </cell>
          <cell r="J152">
            <v>0</v>
          </cell>
          <cell r="K152">
            <v>0</v>
          </cell>
          <cell r="L152">
            <v>0</v>
          </cell>
          <cell r="M152">
            <v>0</v>
          </cell>
          <cell r="N152">
            <v>0</v>
          </cell>
          <cell r="O152">
            <v>0</v>
          </cell>
          <cell r="P152" t="str">
            <v>.XTDL.</v>
          </cell>
          <cell r="Q152" t="e">
            <v>#N/A</v>
          </cell>
          <cell r="R152" t="e">
            <v>#VALUE!</v>
          </cell>
          <cell r="S152" t="str">
            <v>XTDL</v>
          </cell>
          <cell r="T152" t="e">
            <v>#N/A</v>
          </cell>
          <cell r="U152" t="e">
            <v>#N/A</v>
          </cell>
          <cell r="V152" t="str">
            <v>2020</v>
          </cell>
          <cell r="W152" t="e">
            <v>#N/A</v>
          </cell>
          <cell r="X152" t="e">
            <v>#N/A</v>
          </cell>
          <cell r="Y152" t="str">
            <v>.XTDL.2020.E/HDTP-B/SHB.</v>
          </cell>
          <cell r="AJ152" t="str">
            <v>I</v>
          </cell>
          <cell r="AK152" t="e">
            <v>#VALUE!</v>
          </cell>
          <cell r="AL152">
            <v>44106</v>
          </cell>
          <cell r="AO152">
            <v>0</v>
          </cell>
          <cell r="AP152" t="e">
            <v>#VALUE!</v>
          </cell>
          <cell r="AR152" t="e">
            <v>#VALUE!</v>
          </cell>
          <cell r="AS152">
            <v>0</v>
          </cell>
          <cell r="AT152">
            <v>0</v>
          </cell>
        </row>
        <row r="153">
          <cell r="H153" t="e">
            <v>#VALUE!</v>
          </cell>
          <cell r="I153" t="e">
            <v>#VALUE!</v>
          </cell>
          <cell r="J153">
            <v>0</v>
          </cell>
          <cell r="K153">
            <v>0</v>
          </cell>
          <cell r="L153">
            <v>0</v>
          </cell>
          <cell r="M153">
            <v>0</v>
          </cell>
          <cell r="N153">
            <v>0</v>
          </cell>
          <cell r="O153">
            <v>0</v>
          </cell>
          <cell r="P153" t="str">
            <v>.XTDL.</v>
          </cell>
          <cell r="Q153" t="e">
            <v>#N/A</v>
          </cell>
          <cell r="R153" t="e">
            <v>#VALUE!</v>
          </cell>
          <cell r="S153" t="str">
            <v>XTDL</v>
          </cell>
          <cell r="T153" t="e">
            <v>#N/A</v>
          </cell>
          <cell r="U153" t="e">
            <v>#N/A</v>
          </cell>
          <cell r="V153" t="str">
            <v>2020</v>
          </cell>
          <cell r="W153" t="e">
            <v>#N/A</v>
          </cell>
          <cell r="X153" t="e">
            <v>#N/A</v>
          </cell>
          <cell r="Y153" t="str">
            <v>.XTDL.2020.E/HDTP-B/SHB.</v>
          </cell>
          <cell r="AJ153" t="str">
            <v>I</v>
          </cell>
          <cell r="AK153" t="e">
            <v>#VALUE!</v>
          </cell>
          <cell r="AL153">
            <v>44106</v>
          </cell>
          <cell r="AO153">
            <v>0</v>
          </cell>
          <cell r="AP153" t="e">
            <v>#VALUE!</v>
          </cell>
          <cell r="AR153" t="e">
            <v>#VALUE!</v>
          </cell>
          <cell r="AS153">
            <v>0</v>
          </cell>
          <cell r="AT153">
            <v>0</v>
          </cell>
        </row>
        <row r="154">
          <cell r="H154" t="e">
            <v>#VALUE!</v>
          </cell>
          <cell r="I154" t="e">
            <v>#VALUE!</v>
          </cell>
          <cell r="J154">
            <v>0</v>
          </cell>
          <cell r="K154">
            <v>0</v>
          </cell>
          <cell r="L154">
            <v>0</v>
          </cell>
          <cell r="M154">
            <v>0</v>
          </cell>
          <cell r="N154">
            <v>0</v>
          </cell>
          <cell r="O154">
            <v>0</v>
          </cell>
          <cell r="P154" t="str">
            <v>.XTDL.</v>
          </cell>
          <cell r="Q154" t="e">
            <v>#N/A</v>
          </cell>
          <cell r="R154" t="e">
            <v>#VALUE!</v>
          </cell>
          <cell r="S154" t="str">
            <v>XTDL</v>
          </cell>
          <cell r="T154" t="e">
            <v>#N/A</v>
          </cell>
          <cell r="U154" t="e">
            <v>#N/A</v>
          </cell>
          <cell r="V154" t="str">
            <v>2020</v>
          </cell>
          <cell r="W154" t="e">
            <v>#N/A</v>
          </cell>
          <cell r="X154" t="e">
            <v>#N/A</v>
          </cell>
          <cell r="Y154" t="str">
            <v>.XTDL.2020.E/HDTP-B/SHB.</v>
          </cell>
          <cell r="AJ154" t="str">
            <v>I</v>
          </cell>
          <cell r="AK154" t="e">
            <v>#VALUE!</v>
          </cell>
          <cell r="AL154">
            <v>44106</v>
          </cell>
          <cell r="AO154">
            <v>0</v>
          </cell>
          <cell r="AP154" t="e">
            <v>#VALUE!</v>
          </cell>
          <cell r="AR154" t="e">
            <v>#VALUE!</v>
          </cell>
          <cell r="AS154">
            <v>0</v>
          </cell>
          <cell r="AT154">
            <v>0</v>
          </cell>
        </row>
        <row r="155">
          <cell r="H155" t="e">
            <v>#VALUE!</v>
          </cell>
          <cell r="I155" t="e">
            <v>#VALUE!</v>
          </cell>
          <cell r="J155">
            <v>0</v>
          </cell>
          <cell r="K155">
            <v>0</v>
          </cell>
          <cell r="L155">
            <v>0</v>
          </cell>
          <cell r="M155">
            <v>0</v>
          </cell>
          <cell r="N155">
            <v>0</v>
          </cell>
          <cell r="O155">
            <v>0</v>
          </cell>
          <cell r="P155" t="str">
            <v>.XTDL.</v>
          </cell>
          <cell r="Q155" t="e">
            <v>#N/A</v>
          </cell>
          <cell r="R155" t="e">
            <v>#VALUE!</v>
          </cell>
          <cell r="S155" t="str">
            <v>XTDL</v>
          </cell>
          <cell r="T155" t="e">
            <v>#N/A</v>
          </cell>
          <cell r="U155" t="e">
            <v>#N/A</v>
          </cell>
          <cell r="V155" t="str">
            <v>2020</v>
          </cell>
          <cell r="W155" t="e">
            <v>#N/A</v>
          </cell>
          <cell r="X155" t="e">
            <v>#N/A</v>
          </cell>
          <cell r="Y155" t="str">
            <v>.XTDL.2020.E/HDTP-B/SHB.</v>
          </cell>
          <cell r="AJ155" t="str">
            <v>I</v>
          </cell>
          <cell r="AK155" t="e">
            <v>#VALUE!</v>
          </cell>
          <cell r="AL155">
            <v>44106</v>
          </cell>
          <cell r="AO155">
            <v>0</v>
          </cell>
          <cell r="AP155" t="e">
            <v>#VALUE!</v>
          </cell>
          <cell r="AR155" t="e">
            <v>#VALUE!</v>
          </cell>
          <cell r="AS155">
            <v>0</v>
          </cell>
          <cell r="AT155">
            <v>0</v>
          </cell>
        </row>
        <row r="156">
          <cell r="H156" t="e">
            <v>#VALUE!</v>
          </cell>
          <cell r="I156" t="e">
            <v>#VALUE!</v>
          </cell>
          <cell r="J156">
            <v>0</v>
          </cell>
          <cell r="K156">
            <v>0</v>
          </cell>
          <cell r="L156">
            <v>0</v>
          </cell>
          <cell r="M156">
            <v>0</v>
          </cell>
          <cell r="N156">
            <v>0</v>
          </cell>
          <cell r="O156">
            <v>0</v>
          </cell>
          <cell r="P156" t="str">
            <v>.XTDL.</v>
          </cell>
          <cell r="Q156" t="e">
            <v>#N/A</v>
          </cell>
          <cell r="R156" t="e">
            <v>#VALUE!</v>
          </cell>
          <cell r="S156" t="str">
            <v>XTDL</v>
          </cell>
          <cell r="T156" t="e">
            <v>#N/A</v>
          </cell>
          <cell r="U156" t="e">
            <v>#N/A</v>
          </cell>
          <cell r="V156" t="str">
            <v>2020</v>
          </cell>
          <cell r="W156" t="e">
            <v>#N/A</v>
          </cell>
          <cell r="X156" t="e">
            <v>#N/A</v>
          </cell>
          <cell r="Y156" t="str">
            <v>.XTDL.2020.E/HDTP-B/SHB.</v>
          </cell>
          <cell r="AJ156" t="str">
            <v>I</v>
          </cell>
          <cell r="AK156" t="e">
            <v>#VALUE!</v>
          </cell>
          <cell r="AL156">
            <v>44106</v>
          </cell>
          <cell r="AO156">
            <v>0</v>
          </cell>
          <cell r="AP156" t="e">
            <v>#VALUE!</v>
          </cell>
          <cell r="AR156" t="e">
            <v>#VALUE!</v>
          </cell>
          <cell r="AS156">
            <v>0</v>
          </cell>
          <cell r="AT156">
            <v>0</v>
          </cell>
        </row>
        <row r="157">
          <cell r="H157" t="e">
            <v>#VALUE!</v>
          </cell>
          <cell r="I157" t="e">
            <v>#VALUE!</v>
          </cell>
          <cell r="J157">
            <v>0</v>
          </cell>
          <cell r="K157">
            <v>0</v>
          </cell>
          <cell r="L157">
            <v>0</v>
          </cell>
          <cell r="M157">
            <v>0</v>
          </cell>
          <cell r="N157">
            <v>0</v>
          </cell>
          <cell r="O157">
            <v>0</v>
          </cell>
          <cell r="P157" t="str">
            <v>.XTDL.</v>
          </cell>
          <cell r="Q157" t="e">
            <v>#N/A</v>
          </cell>
          <cell r="R157" t="e">
            <v>#VALUE!</v>
          </cell>
          <cell r="S157" t="str">
            <v>XTDL</v>
          </cell>
          <cell r="T157" t="e">
            <v>#N/A</v>
          </cell>
          <cell r="U157" t="e">
            <v>#N/A</v>
          </cell>
          <cell r="V157" t="str">
            <v>2020</v>
          </cell>
          <cell r="W157" t="e">
            <v>#N/A</v>
          </cell>
          <cell r="X157" t="e">
            <v>#N/A</v>
          </cell>
          <cell r="Y157" t="str">
            <v>.XTDL.2020.E/HDTP-B/SHB.</v>
          </cell>
          <cell r="AJ157" t="str">
            <v>I</v>
          </cell>
          <cell r="AK157" t="e">
            <v>#VALUE!</v>
          </cell>
          <cell r="AL157">
            <v>44106</v>
          </cell>
          <cell r="AO157">
            <v>0</v>
          </cell>
          <cell r="AP157" t="e">
            <v>#VALUE!</v>
          </cell>
          <cell r="AR157" t="e">
            <v>#VALUE!</v>
          </cell>
          <cell r="AS157">
            <v>0</v>
          </cell>
          <cell r="AT157">
            <v>0</v>
          </cell>
        </row>
        <row r="158">
          <cell r="H158" t="e">
            <v>#VALUE!</v>
          </cell>
          <cell r="I158" t="e">
            <v>#VALUE!</v>
          </cell>
          <cell r="J158">
            <v>0</v>
          </cell>
          <cell r="K158">
            <v>0</v>
          </cell>
          <cell r="L158">
            <v>0</v>
          </cell>
          <cell r="M158">
            <v>0</v>
          </cell>
          <cell r="N158">
            <v>0</v>
          </cell>
          <cell r="O158">
            <v>0</v>
          </cell>
          <cell r="P158" t="str">
            <v>.XTDL.</v>
          </cell>
          <cell r="Q158" t="e">
            <v>#N/A</v>
          </cell>
          <cell r="R158" t="e">
            <v>#VALUE!</v>
          </cell>
          <cell r="S158" t="str">
            <v>XTDL</v>
          </cell>
          <cell r="T158" t="e">
            <v>#N/A</v>
          </cell>
          <cell r="U158" t="e">
            <v>#N/A</v>
          </cell>
          <cell r="V158" t="str">
            <v>2020</v>
          </cell>
          <cell r="W158" t="e">
            <v>#N/A</v>
          </cell>
          <cell r="X158" t="e">
            <v>#N/A</v>
          </cell>
          <cell r="Y158" t="str">
            <v>.XTDL.2020.E/HDTP-B/SHB.</v>
          </cell>
          <cell r="AJ158" t="str">
            <v>I</v>
          </cell>
          <cell r="AK158" t="e">
            <v>#VALUE!</v>
          </cell>
          <cell r="AL158">
            <v>44106</v>
          </cell>
          <cell r="AO158">
            <v>0</v>
          </cell>
          <cell r="AP158" t="e">
            <v>#VALUE!</v>
          </cell>
          <cell r="AR158" t="e">
            <v>#VALUE!</v>
          </cell>
          <cell r="AS158">
            <v>0</v>
          </cell>
          <cell r="AT158">
            <v>0</v>
          </cell>
        </row>
        <row r="159">
          <cell r="H159" t="e">
            <v>#VALUE!</v>
          </cell>
          <cell r="I159" t="e">
            <v>#VALUE!</v>
          </cell>
          <cell r="J159">
            <v>0</v>
          </cell>
          <cell r="K159">
            <v>0</v>
          </cell>
          <cell r="L159">
            <v>0</v>
          </cell>
          <cell r="M159">
            <v>0</v>
          </cell>
          <cell r="N159">
            <v>0</v>
          </cell>
          <cell r="O159">
            <v>0</v>
          </cell>
          <cell r="P159" t="str">
            <v>.XTDL.</v>
          </cell>
          <cell r="Q159" t="e">
            <v>#N/A</v>
          </cell>
          <cell r="R159" t="e">
            <v>#VALUE!</v>
          </cell>
          <cell r="S159" t="str">
            <v>XTDL</v>
          </cell>
          <cell r="T159" t="e">
            <v>#N/A</v>
          </cell>
          <cell r="U159" t="e">
            <v>#N/A</v>
          </cell>
          <cell r="V159" t="str">
            <v>2020</v>
          </cell>
          <cell r="W159" t="e">
            <v>#N/A</v>
          </cell>
          <cell r="X159" t="e">
            <v>#N/A</v>
          </cell>
          <cell r="Y159" t="str">
            <v>.XTDL.2020.E/HDTP-B/SHB.</v>
          </cell>
          <cell r="AJ159" t="str">
            <v>I</v>
          </cell>
          <cell r="AK159" t="e">
            <v>#VALUE!</v>
          </cell>
          <cell r="AL159">
            <v>44106</v>
          </cell>
          <cell r="AO159">
            <v>0</v>
          </cell>
          <cell r="AP159" t="e">
            <v>#VALUE!</v>
          </cell>
          <cell r="AR159" t="e">
            <v>#VALUE!</v>
          </cell>
          <cell r="AS159">
            <v>0</v>
          </cell>
          <cell r="AT159">
            <v>0</v>
          </cell>
        </row>
        <row r="160">
          <cell r="H160" t="e">
            <v>#VALUE!</v>
          </cell>
          <cell r="I160" t="e">
            <v>#VALUE!</v>
          </cell>
          <cell r="J160">
            <v>0</v>
          </cell>
          <cell r="K160">
            <v>0</v>
          </cell>
          <cell r="L160">
            <v>0</v>
          </cell>
          <cell r="M160">
            <v>0</v>
          </cell>
          <cell r="N160">
            <v>0</v>
          </cell>
          <cell r="O160">
            <v>0</v>
          </cell>
          <cell r="P160" t="str">
            <v>.XTDL.</v>
          </cell>
          <cell r="Q160" t="e">
            <v>#N/A</v>
          </cell>
          <cell r="R160" t="e">
            <v>#VALUE!</v>
          </cell>
          <cell r="S160" t="str">
            <v>XTDL</v>
          </cell>
          <cell r="T160" t="e">
            <v>#N/A</v>
          </cell>
          <cell r="U160" t="e">
            <v>#N/A</v>
          </cell>
          <cell r="V160" t="str">
            <v>2020</v>
          </cell>
          <cell r="W160" t="e">
            <v>#N/A</v>
          </cell>
          <cell r="X160" t="e">
            <v>#N/A</v>
          </cell>
          <cell r="Y160" t="str">
            <v>.XTDL.2020.E/HDTP-B/SHB.</v>
          </cell>
          <cell r="AJ160" t="str">
            <v>I</v>
          </cell>
          <cell r="AK160" t="e">
            <v>#VALUE!</v>
          </cell>
          <cell r="AL160">
            <v>44106</v>
          </cell>
          <cell r="AO160">
            <v>0</v>
          </cell>
          <cell r="AP160" t="e">
            <v>#VALUE!</v>
          </cell>
          <cell r="AR160" t="e">
            <v>#VALUE!</v>
          </cell>
          <cell r="AS160">
            <v>0</v>
          </cell>
          <cell r="AT160">
            <v>0</v>
          </cell>
        </row>
        <row r="161">
          <cell r="H161" t="e">
            <v>#VALUE!</v>
          </cell>
          <cell r="I161" t="e">
            <v>#VALUE!</v>
          </cell>
          <cell r="J161">
            <v>0</v>
          </cell>
          <cell r="K161">
            <v>0</v>
          </cell>
          <cell r="L161">
            <v>0</v>
          </cell>
          <cell r="M161">
            <v>0</v>
          </cell>
          <cell r="N161">
            <v>0</v>
          </cell>
          <cell r="O161">
            <v>0</v>
          </cell>
          <cell r="P161" t="str">
            <v>.XTDL.</v>
          </cell>
          <cell r="Q161" t="e">
            <v>#N/A</v>
          </cell>
          <cell r="R161" t="e">
            <v>#VALUE!</v>
          </cell>
          <cell r="S161" t="str">
            <v>XTDL</v>
          </cell>
          <cell r="T161" t="e">
            <v>#N/A</v>
          </cell>
          <cell r="U161" t="e">
            <v>#N/A</v>
          </cell>
          <cell r="V161" t="str">
            <v>2020</v>
          </cell>
          <cell r="W161" t="e">
            <v>#N/A</v>
          </cell>
          <cell r="X161" t="e">
            <v>#N/A</v>
          </cell>
          <cell r="Y161" t="str">
            <v>.XTDL.2020.E/HDTP-B/SHB.</v>
          </cell>
          <cell r="AJ161" t="str">
            <v>I</v>
          </cell>
          <cell r="AK161" t="e">
            <v>#VALUE!</v>
          </cell>
          <cell r="AL161">
            <v>44106</v>
          </cell>
          <cell r="AO161">
            <v>0</v>
          </cell>
          <cell r="AP161" t="e">
            <v>#VALUE!</v>
          </cell>
          <cell r="AR161" t="e">
            <v>#VALUE!</v>
          </cell>
          <cell r="AS161">
            <v>0</v>
          </cell>
          <cell r="AT161">
            <v>0</v>
          </cell>
        </row>
        <row r="162">
          <cell r="H162" t="e">
            <v>#VALUE!</v>
          </cell>
          <cell r="I162" t="e">
            <v>#VALUE!</v>
          </cell>
          <cell r="J162">
            <v>0</v>
          </cell>
          <cell r="K162">
            <v>0</v>
          </cell>
          <cell r="L162">
            <v>0</v>
          </cell>
          <cell r="M162">
            <v>0</v>
          </cell>
          <cell r="N162">
            <v>0</v>
          </cell>
          <cell r="O162">
            <v>0</v>
          </cell>
          <cell r="P162" t="str">
            <v>.XTDL.</v>
          </cell>
          <cell r="Q162" t="e">
            <v>#N/A</v>
          </cell>
          <cell r="R162" t="e">
            <v>#VALUE!</v>
          </cell>
          <cell r="S162" t="str">
            <v>XTDL</v>
          </cell>
          <cell r="T162" t="e">
            <v>#N/A</v>
          </cell>
          <cell r="U162" t="e">
            <v>#N/A</v>
          </cell>
          <cell r="V162" t="str">
            <v>2020</v>
          </cell>
          <cell r="W162" t="e">
            <v>#N/A</v>
          </cell>
          <cell r="X162" t="e">
            <v>#N/A</v>
          </cell>
          <cell r="Y162" t="str">
            <v>.XTDL.2020.E/HDTP-B/SHB.</v>
          </cell>
          <cell r="AJ162" t="str">
            <v>I</v>
          </cell>
          <cell r="AK162" t="e">
            <v>#VALUE!</v>
          </cell>
          <cell r="AL162">
            <v>44106</v>
          </cell>
          <cell r="AO162">
            <v>0</v>
          </cell>
          <cell r="AP162" t="e">
            <v>#VALUE!</v>
          </cell>
          <cell r="AR162" t="e">
            <v>#VALUE!</v>
          </cell>
          <cell r="AS162">
            <v>0</v>
          </cell>
          <cell r="AT162">
            <v>0</v>
          </cell>
        </row>
        <row r="163">
          <cell r="H163" t="e">
            <v>#VALUE!</v>
          </cell>
          <cell r="I163" t="e">
            <v>#VALUE!</v>
          </cell>
          <cell r="J163">
            <v>0</v>
          </cell>
          <cell r="K163">
            <v>0</v>
          </cell>
          <cell r="L163">
            <v>0</v>
          </cell>
          <cell r="M163">
            <v>0</v>
          </cell>
          <cell r="N163">
            <v>0</v>
          </cell>
          <cell r="O163">
            <v>0</v>
          </cell>
          <cell r="P163" t="str">
            <v>.XTDL.</v>
          </cell>
          <cell r="Q163" t="e">
            <v>#N/A</v>
          </cell>
          <cell r="R163" t="e">
            <v>#VALUE!</v>
          </cell>
          <cell r="S163" t="str">
            <v>XTDL</v>
          </cell>
          <cell r="T163" t="e">
            <v>#N/A</v>
          </cell>
          <cell r="U163" t="e">
            <v>#N/A</v>
          </cell>
          <cell r="V163" t="str">
            <v>2020</v>
          </cell>
          <cell r="W163" t="e">
            <v>#N/A</v>
          </cell>
          <cell r="X163" t="e">
            <v>#N/A</v>
          </cell>
          <cell r="Y163" t="str">
            <v>.XTDL.2020.E/HDTP-B/SHB.</v>
          </cell>
          <cell r="AJ163" t="str">
            <v>I</v>
          </cell>
          <cell r="AK163" t="e">
            <v>#VALUE!</v>
          </cell>
          <cell r="AL163">
            <v>44106</v>
          </cell>
          <cell r="AO163">
            <v>0</v>
          </cell>
          <cell r="AP163" t="e">
            <v>#VALUE!</v>
          </cell>
          <cell r="AR163" t="e">
            <v>#VALUE!</v>
          </cell>
          <cell r="AS163">
            <v>0</v>
          </cell>
          <cell r="AT163">
            <v>0</v>
          </cell>
        </row>
        <row r="164">
          <cell r="H164" t="e">
            <v>#VALUE!</v>
          </cell>
          <cell r="I164" t="e">
            <v>#VALUE!</v>
          </cell>
          <cell r="J164">
            <v>0</v>
          </cell>
          <cell r="K164">
            <v>0</v>
          </cell>
          <cell r="L164">
            <v>0</v>
          </cell>
          <cell r="M164">
            <v>0</v>
          </cell>
          <cell r="N164">
            <v>0</v>
          </cell>
          <cell r="O164">
            <v>0</v>
          </cell>
          <cell r="P164" t="str">
            <v>.XTDL.</v>
          </cell>
          <cell r="Q164" t="e">
            <v>#N/A</v>
          </cell>
          <cell r="R164" t="e">
            <v>#VALUE!</v>
          </cell>
          <cell r="S164" t="str">
            <v>XTDL</v>
          </cell>
          <cell r="T164" t="e">
            <v>#N/A</v>
          </cell>
          <cell r="U164" t="e">
            <v>#N/A</v>
          </cell>
          <cell r="V164" t="str">
            <v>2020</v>
          </cell>
          <cell r="W164" t="e">
            <v>#N/A</v>
          </cell>
          <cell r="X164" t="e">
            <v>#N/A</v>
          </cell>
          <cell r="Y164" t="str">
            <v>.XTDL.2020.E/HDTP-B/SHB.</v>
          </cell>
          <cell r="AJ164" t="str">
            <v>I</v>
          </cell>
          <cell r="AK164" t="e">
            <v>#VALUE!</v>
          </cell>
          <cell r="AL164">
            <v>44106</v>
          </cell>
          <cell r="AO164">
            <v>0</v>
          </cell>
          <cell r="AP164" t="e">
            <v>#VALUE!</v>
          </cell>
          <cell r="AR164" t="e">
            <v>#VALUE!</v>
          </cell>
          <cell r="AS164">
            <v>0</v>
          </cell>
          <cell r="AT164">
            <v>0</v>
          </cell>
        </row>
        <row r="165">
          <cell r="H165" t="e">
            <v>#VALUE!</v>
          </cell>
          <cell r="I165" t="e">
            <v>#VALUE!</v>
          </cell>
          <cell r="J165">
            <v>0</v>
          </cell>
          <cell r="K165">
            <v>0</v>
          </cell>
          <cell r="L165">
            <v>0</v>
          </cell>
          <cell r="M165">
            <v>0</v>
          </cell>
          <cell r="N165">
            <v>0</v>
          </cell>
          <cell r="O165">
            <v>0</v>
          </cell>
          <cell r="P165" t="str">
            <v>.XTDL.</v>
          </cell>
          <cell r="Q165" t="e">
            <v>#N/A</v>
          </cell>
          <cell r="R165" t="e">
            <v>#VALUE!</v>
          </cell>
          <cell r="S165" t="str">
            <v>XTDL</v>
          </cell>
          <cell r="T165" t="e">
            <v>#N/A</v>
          </cell>
          <cell r="U165" t="e">
            <v>#N/A</v>
          </cell>
          <cell r="V165" t="str">
            <v>2020</v>
          </cell>
          <cell r="W165" t="e">
            <v>#N/A</v>
          </cell>
          <cell r="X165" t="e">
            <v>#N/A</v>
          </cell>
          <cell r="Y165" t="str">
            <v>.XTDL.2020.E/HDTP-B/SHB.</v>
          </cell>
          <cell r="AJ165" t="str">
            <v>I</v>
          </cell>
          <cell r="AK165" t="e">
            <v>#VALUE!</v>
          </cell>
          <cell r="AL165">
            <v>44106</v>
          </cell>
          <cell r="AO165">
            <v>0</v>
          </cell>
          <cell r="AP165" t="e">
            <v>#VALUE!</v>
          </cell>
          <cell r="AR165" t="e">
            <v>#VALUE!</v>
          </cell>
          <cell r="AS165">
            <v>0</v>
          </cell>
          <cell r="AT165">
            <v>0</v>
          </cell>
        </row>
        <row r="166">
          <cell r="H166" t="e">
            <v>#VALUE!</v>
          </cell>
          <cell r="I166" t="e">
            <v>#VALUE!</v>
          </cell>
          <cell r="J166">
            <v>0</v>
          </cell>
          <cell r="K166">
            <v>0</v>
          </cell>
          <cell r="L166">
            <v>0</v>
          </cell>
          <cell r="M166">
            <v>0</v>
          </cell>
          <cell r="N166">
            <v>0</v>
          </cell>
          <cell r="O166">
            <v>0</v>
          </cell>
          <cell r="P166" t="str">
            <v>.XTDL.</v>
          </cell>
          <cell r="Q166" t="e">
            <v>#N/A</v>
          </cell>
          <cell r="R166" t="e">
            <v>#VALUE!</v>
          </cell>
          <cell r="S166" t="str">
            <v>XTDL</v>
          </cell>
          <cell r="T166" t="e">
            <v>#N/A</v>
          </cell>
          <cell r="U166" t="e">
            <v>#N/A</v>
          </cell>
          <cell r="V166" t="str">
            <v>2020</v>
          </cell>
          <cell r="W166" t="e">
            <v>#N/A</v>
          </cell>
          <cell r="X166" t="e">
            <v>#N/A</v>
          </cell>
          <cell r="Y166" t="str">
            <v>.XTDL.2020.E/HDTP-B/SHB.</v>
          </cell>
          <cell r="AJ166" t="str">
            <v>I</v>
          </cell>
          <cell r="AK166" t="e">
            <v>#VALUE!</v>
          </cell>
          <cell r="AL166">
            <v>44106</v>
          </cell>
          <cell r="AO166">
            <v>0</v>
          </cell>
          <cell r="AP166" t="e">
            <v>#VALUE!</v>
          </cell>
          <cell r="AR166" t="e">
            <v>#VALUE!</v>
          </cell>
          <cell r="AS166">
            <v>0</v>
          </cell>
          <cell r="AT166">
            <v>0</v>
          </cell>
        </row>
        <row r="167">
          <cell r="H167" t="e">
            <v>#VALUE!</v>
          </cell>
          <cell r="I167" t="e">
            <v>#VALUE!</v>
          </cell>
          <cell r="J167">
            <v>0</v>
          </cell>
          <cell r="K167">
            <v>0</v>
          </cell>
          <cell r="L167">
            <v>0</v>
          </cell>
          <cell r="M167">
            <v>0</v>
          </cell>
          <cell r="N167">
            <v>0</v>
          </cell>
          <cell r="O167">
            <v>0</v>
          </cell>
          <cell r="P167" t="str">
            <v>.XTDL.</v>
          </cell>
          <cell r="Q167" t="e">
            <v>#N/A</v>
          </cell>
          <cell r="R167" t="e">
            <v>#VALUE!</v>
          </cell>
          <cell r="S167" t="str">
            <v>XTDL</v>
          </cell>
          <cell r="T167" t="e">
            <v>#N/A</v>
          </cell>
          <cell r="U167" t="e">
            <v>#N/A</v>
          </cell>
          <cell r="V167" t="str">
            <v>2020</v>
          </cell>
          <cell r="W167" t="e">
            <v>#N/A</v>
          </cell>
          <cell r="X167" t="e">
            <v>#N/A</v>
          </cell>
          <cell r="Y167" t="str">
            <v>.XTDL.2020.E/HDTP-B/SHB.</v>
          </cell>
          <cell r="AJ167" t="str">
            <v>I</v>
          </cell>
          <cell r="AK167" t="e">
            <v>#VALUE!</v>
          </cell>
          <cell r="AL167">
            <v>44106</v>
          </cell>
          <cell r="AO167">
            <v>0</v>
          </cell>
          <cell r="AP167" t="e">
            <v>#VALUE!</v>
          </cell>
          <cell r="AR167" t="e">
            <v>#VALUE!</v>
          </cell>
          <cell r="AS167">
            <v>0</v>
          </cell>
          <cell r="AT167">
            <v>0</v>
          </cell>
        </row>
        <row r="168">
          <cell r="H168" t="e">
            <v>#VALUE!</v>
          </cell>
          <cell r="I168" t="e">
            <v>#VALUE!</v>
          </cell>
          <cell r="J168">
            <v>0</v>
          </cell>
          <cell r="K168">
            <v>0</v>
          </cell>
          <cell r="L168">
            <v>0</v>
          </cell>
          <cell r="M168">
            <v>0</v>
          </cell>
          <cell r="N168">
            <v>0</v>
          </cell>
          <cell r="O168">
            <v>0</v>
          </cell>
          <cell r="P168" t="str">
            <v>.XTDL.</v>
          </cell>
          <cell r="Q168" t="e">
            <v>#N/A</v>
          </cell>
          <cell r="R168" t="e">
            <v>#VALUE!</v>
          </cell>
          <cell r="S168" t="str">
            <v>XTDL</v>
          </cell>
          <cell r="T168" t="e">
            <v>#N/A</v>
          </cell>
          <cell r="U168" t="e">
            <v>#N/A</v>
          </cell>
          <cell r="V168" t="str">
            <v>2020</v>
          </cell>
          <cell r="W168" t="e">
            <v>#N/A</v>
          </cell>
          <cell r="X168" t="e">
            <v>#N/A</v>
          </cell>
          <cell r="Y168" t="str">
            <v>.XTDL.2020.E/HDTP-B/SHB.</v>
          </cell>
          <cell r="AJ168" t="str">
            <v>I</v>
          </cell>
          <cell r="AK168" t="e">
            <v>#VALUE!</v>
          </cell>
          <cell r="AL168">
            <v>44106</v>
          </cell>
          <cell r="AO168">
            <v>0</v>
          </cell>
          <cell r="AP168" t="e">
            <v>#VALUE!</v>
          </cell>
          <cell r="AR168" t="e">
            <v>#VALUE!</v>
          </cell>
          <cell r="AS168">
            <v>0</v>
          </cell>
          <cell r="AT168">
            <v>0</v>
          </cell>
        </row>
        <row r="169">
          <cell r="H169" t="e">
            <v>#VALUE!</v>
          </cell>
          <cell r="I169" t="e">
            <v>#VALUE!</v>
          </cell>
          <cell r="J169">
            <v>0</v>
          </cell>
          <cell r="K169">
            <v>0</v>
          </cell>
          <cell r="L169">
            <v>0</v>
          </cell>
          <cell r="M169">
            <v>0</v>
          </cell>
          <cell r="N169">
            <v>0</v>
          </cell>
          <cell r="O169">
            <v>0</v>
          </cell>
          <cell r="P169" t="str">
            <v>.XTDL.</v>
          </cell>
          <cell r="Q169" t="e">
            <v>#N/A</v>
          </cell>
          <cell r="R169" t="e">
            <v>#VALUE!</v>
          </cell>
          <cell r="S169" t="str">
            <v>XTDL</v>
          </cell>
          <cell r="T169" t="e">
            <v>#N/A</v>
          </cell>
          <cell r="U169" t="e">
            <v>#N/A</v>
          </cell>
          <cell r="V169" t="str">
            <v>2020</v>
          </cell>
          <cell r="W169" t="e">
            <v>#N/A</v>
          </cell>
          <cell r="X169" t="e">
            <v>#N/A</v>
          </cell>
          <cell r="Y169" t="str">
            <v>.XTDL.2020.E/HDTP-B/SHB.</v>
          </cell>
          <cell r="AJ169" t="str">
            <v>I</v>
          </cell>
          <cell r="AK169" t="e">
            <v>#VALUE!</v>
          </cell>
          <cell r="AL169">
            <v>44106</v>
          </cell>
          <cell r="AO169">
            <v>0</v>
          </cell>
          <cell r="AP169" t="e">
            <v>#VALUE!</v>
          </cell>
          <cell r="AR169" t="e">
            <v>#VALUE!</v>
          </cell>
          <cell r="AS169">
            <v>0</v>
          </cell>
          <cell r="AT169">
            <v>0</v>
          </cell>
        </row>
        <row r="170">
          <cell r="H170" t="e">
            <v>#VALUE!</v>
          </cell>
          <cell r="I170" t="e">
            <v>#VALUE!</v>
          </cell>
          <cell r="J170">
            <v>0</v>
          </cell>
          <cell r="K170">
            <v>0</v>
          </cell>
          <cell r="L170">
            <v>0</v>
          </cell>
          <cell r="M170">
            <v>0</v>
          </cell>
          <cell r="N170">
            <v>0</v>
          </cell>
          <cell r="O170">
            <v>0</v>
          </cell>
          <cell r="P170" t="str">
            <v>.XTDL.</v>
          </cell>
          <cell r="Q170" t="e">
            <v>#N/A</v>
          </cell>
          <cell r="R170" t="e">
            <v>#VALUE!</v>
          </cell>
          <cell r="S170" t="str">
            <v>XTDL</v>
          </cell>
          <cell r="T170" t="e">
            <v>#N/A</v>
          </cell>
          <cell r="U170" t="e">
            <v>#N/A</v>
          </cell>
          <cell r="V170" t="str">
            <v>2020</v>
          </cell>
          <cell r="W170" t="e">
            <v>#N/A</v>
          </cell>
          <cell r="X170" t="e">
            <v>#N/A</v>
          </cell>
          <cell r="Y170" t="str">
            <v>.XTDL.2020.E/HDTP-B/SHB.</v>
          </cell>
          <cell r="AJ170" t="str">
            <v>I</v>
          </cell>
          <cell r="AK170" t="e">
            <v>#VALUE!</v>
          </cell>
          <cell r="AL170">
            <v>44106</v>
          </cell>
          <cell r="AO170">
            <v>0</v>
          </cell>
          <cell r="AP170" t="e">
            <v>#VALUE!</v>
          </cell>
          <cell r="AR170" t="e">
            <v>#VALUE!</v>
          </cell>
          <cell r="AS170">
            <v>0</v>
          </cell>
          <cell r="AT170">
            <v>0</v>
          </cell>
        </row>
        <row r="171">
          <cell r="H171" t="e">
            <v>#VALUE!</v>
          </cell>
          <cell r="I171" t="e">
            <v>#VALUE!</v>
          </cell>
          <cell r="J171">
            <v>0</v>
          </cell>
          <cell r="K171">
            <v>0</v>
          </cell>
          <cell r="L171">
            <v>0</v>
          </cell>
          <cell r="M171">
            <v>0</v>
          </cell>
          <cell r="N171">
            <v>0</v>
          </cell>
          <cell r="O171">
            <v>0</v>
          </cell>
          <cell r="P171" t="str">
            <v>.XTDL.</v>
          </cell>
          <cell r="Q171" t="e">
            <v>#N/A</v>
          </cell>
          <cell r="R171" t="e">
            <v>#VALUE!</v>
          </cell>
          <cell r="S171" t="str">
            <v>XTDL</v>
          </cell>
          <cell r="T171" t="e">
            <v>#N/A</v>
          </cell>
          <cell r="U171" t="e">
            <v>#N/A</v>
          </cell>
          <cell r="V171" t="str">
            <v>2020</v>
          </cell>
          <cell r="W171" t="e">
            <v>#N/A</v>
          </cell>
          <cell r="X171" t="e">
            <v>#N/A</v>
          </cell>
          <cell r="Y171" t="str">
            <v>.XTDL.2020.E/HDTP-B/SHB.</v>
          </cell>
          <cell r="AJ171" t="str">
            <v>I</v>
          </cell>
          <cell r="AK171" t="e">
            <v>#VALUE!</v>
          </cell>
          <cell r="AL171">
            <v>44106</v>
          </cell>
          <cell r="AO171">
            <v>0</v>
          </cell>
          <cell r="AP171" t="e">
            <v>#VALUE!</v>
          </cell>
          <cell r="AR171" t="e">
            <v>#VALUE!</v>
          </cell>
          <cell r="AS171">
            <v>0</v>
          </cell>
          <cell r="AT171">
            <v>0</v>
          </cell>
        </row>
        <row r="172">
          <cell r="H172" t="e">
            <v>#VALUE!</v>
          </cell>
          <cell r="I172" t="e">
            <v>#VALUE!</v>
          </cell>
          <cell r="J172">
            <v>0</v>
          </cell>
          <cell r="K172">
            <v>0</v>
          </cell>
          <cell r="L172">
            <v>0</v>
          </cell>
          <cell r="M172">
            <v>0</v>
          </cell>
          <cell r="N172">
            <v>0</v>
          </cell>
          <cell r="O172">
            <v>0</v>
          </cell>
          <cell r="P172" t="str">
            <v>.XTDL.</v>
          </cell>
          <cell r="Q172" t="e">
            <v>#N/A</v>
          </cell>
          <cell r="R172" t="e">
            <v>#VALUE!</v>
          </cell>
          <cell r="S172" t="str">
            <v>XTDL</v>
          </cell>
          <cell r="T172" t="e">
            <v>#N/A</v>
          </cell>
          <cell r="U172" t="e">
            <v>#N/A</v>
          </cell>
          <cell r="V172" t="str">
            <v>2020</v>
          </cell>
          <cell r="W172" t="e">
            <v>#N/A</v>
          </cell>
          <cell r="X172" t="e">
            <v>#N/A</v>
          </cell>
          <cell r="Y172" t="str">
            <v>.XTDL.2020.E/HDTP-B/SHB.</v>
          </cell>
          <cell r="AJ172" t="str">
            <v>I</v>
          </cell>
          <cell r="AK172" t="e">
            <v>#VALUE!</v>
          </cell>
          <cell r="AL172">
            <v>44106</v>
          </cell>
          <cell r="AO172">
            <v>0</v>
          </cell>
          <cell r="AP172" t="e">
            <v>#VALUE!</v>
          </cell>
          <cell r="AR172" t="e">
            <v>#VALUE!</v>
          </cell>
          <cell r="AS172">
            <v>0</v>
          </cell>
          <cell r="AT172">
            <v>0</v>
          </cell>
        </row>
        <row r="173">
          <cell r="H173" t="e">
            <v>#VALUE!</v>
          </cell>
          <cell r="I173" t="e">
            <v>#VALUE!</v>
          </cell>
          <cell r="J173">
            <v>0</v>
          </cell>
          <cell r="K173">
            <v>0</v>
          </cell>
          <cell r="L173">
            <v>0</v>
          </cell>
          <cell r="M173">
            <v>0</v>
          </cell>
          <cell r="N173">
            <v>0</v>
          </cell>
          <cell r="O173">
            <v>0</v>
          </cell>
          <cell r="P173" t="str">
            <v>.XTDL.</v>
          </cell>
          <cell r="Q173" t="e">
            <v>#N/A</v>
          </cell>
          <cell r="R173" t="e">
            <v>#VALUE!</v>
          </cell>
          <cell r="S173" t="str">
            <v>XTDL</v>
          </cell>
          <cell r="T173" t="e">
            <v>#N/A</v>
          </cell>
          <cell r="U173" t="e">
            <v>#N/A</v>
          </cell>
          <cell r="V173" t="str">
            <v>2020</v>
          </cell>
          <cell r="W173" t="e">
            <v>#N/A</v>
          </cell>
          <cell r="X173" t="e">
            <v>#N/A</v>
          </cell>
          <cell r="Y173" t="str">
            <v>.XTDL.2020.E/HDTP-B/SHB.</v>
          </cell>
          <cell r="AJ173" t="str">
            <v>I</v>
          </cell>
          <cell r="AK173" t="e">
            <v>#VALUE!</v>
          </cell>
          <cell r="AL173">
            <v>44106</v>
          </cell>
          <cell r="AO173">
            <v>0</v>
          </cell>
          <cell r="AP173" t="e">
            <v>#VALUE!</v>
          </cell>
          <cell r="AR173" t="e">
            <v>#VALUE!</v>
          </cell>
          <cell r="AS173">
            <v>0</v>
          </cell>
          <cell r="AT173">
            <v>0</v>
          </cell>
        </row>
        <row r="174">
          <cell r="H174" t="e">
            <v>#VALUE!</v>
          </cell>
          <cell r="I174" t="e">
            <v>#VALUE!</v>
          </cell>
          <cell r="J174">
            <v>0</v>
          </cell>
          <cell r="K174">
            <v>0</v>
          </cell>
          <cell r="L174">
            <v>0</v>
          </cell>
          <cell r="M174">
            <v>0</v>
          </cell>
          <cell r="N174">
            <v>0</v>
          </cell>
          <cell r="O174">
            <v>0</v>
          </cell>
          <cell r="P174" t="str">
            <v>.XTDL.</v>
          </cell>
          <cell r="Q174" t="e">
            <v>#N/A</v>
          </cell>
          <cell r="R174" t="e">
            <v>#VALUE!</v>
          </cell>
          <cell r="S174" t="str">
            <v>XTDL</v>
          </cell>
          <cell r="T174" t="e">
            <v>#N/A</v>
          </cell>
          <cell r="U174" t="e">
            <v>#N/A</v>
          </cell>
          <cell r="V174" t="str">
            <v>2020</v>
          </cell>
          <cell r="W174" t="e">
            <v>#N/A</v>
          </cell>
          <cell r="X174" t="e">
            <v>#N/A</v>
          </cell>
          <cell r="Y174" t="str">
            <v>.XTDL.2020.E/HDTP-B/SHB.</v>
          </cell>
          <cell r="AJ174" t="str">
            <v>I</v>
          </cell>
          <cell r="AK174" t="e">
            <v>#VALUE!</v>
          </cell>
          <cell r="AL174">
            <v>44106</v>
          </cell>
          <cell r="AO174">
            <v>0</v>
          </cell>
          <cell r="AP174" t="e">
            <v>#VALUE!</v>
          </cell>
          <cell r="AR174" t="e">
            <v>#VALUE!</v>
          </cell>
          <cell r="AS174">
            <v>0</v>
          </cell>
          <cell r="AT174">
            <v>0</v>
          </cell>
        </row>
        <row r="175">
          <cell r="H175" t="e">
            <v>#VALUE!</v>
          </cell>
          <cell r="I175" t="e">
            <v>#VALUE!</v>
          </cell>
          <cell r="J175">
            <v>0</v>
          </cell>
          <cell r="K175">
            <v>0</v>
          </cell>
          <cell r="L175">
            <v>0</v>
          </cell>
          <cell r="M175">
            <v>0</v>
          </cell>
          <cell r="N175">
            <v>0</v>
          </cell>
          <cell r="O175">
            <v>0</v>
          </cell>
          <cell r="P175" t="str">
            <v>.XTDL.</v>
          </cell>
          <cell r="Q175" t="e">
            <v>#N/A</v>
          </cell>
          <cell r="R175" t="e">
            <v>#VALUE!</v>
          </cell>
          <cell r="S175" t="str">
            <v>XTDL</v>
          </cell>
          <cell r="T175" t="e">
            <v>#N/A</v>
          </cell>
          <cell r="U175" t="e">
            <v>#N/A</v>
          </cell>
          <cell r="V175" t="str">
            <v>2020</v>
          </cell>
          <cell r="W175" t="e">
            <v>#N/A</v>
          </cell>
          <cell r="X175" t="e">
            <v>#N/A</v>
          </cell>
          <cell r="Y175" t="str">
            <v>.XTDL.2020.E/HDTP-B/SHB.</v>
          </cell>
          <cell r="AJ175" t="str">
            <v>I</v>
          </cell>
          <cell r="AK175" t="e">
            <v>#VALUE!</v>
          </cell>
          <cell r="AL175">
            <v>44106</v>
          </cell>
          <cell r="AO175">
            <v>0</v>
          </cell>
          <cell r="AP175" t="e">
            <v>#VALUE!</v>
          </cell>
          <cell r="AR175" t="e">
            <v>#VALUE!</v>
          </cell>
          <cell r="AS175">
            <v>0</v>
          </cell>
          <cell r="AT175">
            <v>0</v>
          </cell>
        </row>
        <row r="176">
          <cell r="H176" t="e">
            <v>#VALUE!</v>
          </cell>
          <cell r="I176" t="e">
            <v>#VALUE!</v>
          </cell>
          <cell r="J176">
            <v>0</v>
          </cell>
          <cell r="K176">
            <v>0</v>
          </cell>
          <cell r="L176">
            <v>0</v>
          </cell>
          <cell r="M176">
            <v>0</v>
          </cell>
          <cell r="N176">
            <v>0</v>
          </cell>
          <cell r="O176">
            <v>0</v>
          </cell>
          <cell r="P176" t="str">
            <v>.XTDL.</v>
          </cell>
          <cell r="Q176" t="e">
            <v>#N/A</v>
          </cell>
          <cell r="R176" t="e">
            <v>#VALUE!</v>
          </cell>
          <cell r="S176" t="str">
            <v>XTDL</v>
          </cell>
          <cell r="T176" t="e">
            <v>#N/A</v>
          </cell>
          <cell r="U176" t="e">
            <v>#N/A</v>
          </cell>
          <cell r="V176" t="str">
            <v>2020</v>
          </cell>
          <cell r="W176" t="e">
            <v>#N/A</v>
          </cell>
          <cell r="X176" t="e">
            <v>#N/A</v>
          </cell>
          <cell r="Y176" t="str">
            <v>.XTDL.2020.E/HDTP-B/SHB.</v>
          </cell>
          <cell r="AJ176" t="str">
            <v>I</v>
          </cell>
          <cell r="AK176" t="e">
            <v>#VALUE!</v>
          </cell>
          <cell r="AL176">
            <v>44106</v>
          </cell>
          <cell r="AO176">
            <v>0</v>
          </cell>
          <cell r="AP176" t="e">
            <v>#VALUE!</v>
          </cell>
          <cell r="AR176" t="e">
            <v>#VALUE!</v>
          </cell>
          <cell r="AS176">
            <v>0</v>
          </cell>
          <cell r="AT176">
            <v>0</v>
          </cell>
        </row>
        <row r="177">
          <cell r="H177" t="e">
            <v>#VALUE!</v>
          </cell>
          <cell r="I177" t="e">
            <v>#VALUE!</v>
          </cell>
          <cell r="J177">
            <v>0</v>
          </cell>
          <cell r="K177">
            <v>0</v>
          </cell>
          <cell r="L177">
            <v>0</v>
          </cell>
          <cell r="M177">
            <v>0</v>
          </cell>
          <cell r="N177">
            <v>0</v>
          </cell>
          <cell r="O177">
            <v>0</v>
          </cell>
          <cell r="P177" t="str">
            <v>.XTDL.</v>
          </cell>
          <cell r="Q177" t="e">
            <v>#N/A</v>
          </cell>
          <cell r="R177" t="e">
            <v>#VALUE!</v>
          </cell>
          <cell r="S177" t="str">
            <v>XTDL</v>
          </cell>
          <cell r="T177" t="e">
            <v>#N/A</v>
          </cell>
          <cell r="U177" t="e">
            <v>#N/A</v>
          </cell>
          <cell r="V177" t="str">
            <v>2020</v>
          </cell>
          <cell r="W177" t="e">
            <v>#N/A</v>
          </cell>
          <cell r="X177" t="e">
            <v>#N/A</v>
          </cell>
          <cell r="Y177" t="str">
            <v>.XTDL.2020.E/HDTP-B/SHB.</v>
          </cell>
          <cell r="AJ177" t="str">
            <v>I</v>
          </cell>
          <cell r="AK177" t="e">
            <v>#VALUE!</v>
          </cell>
          <cell r="AL177">
            <v>44106</v>
          </cell>
          <cell r="AO177">
            <v>0</v>
          </cell>
          <cell r="AP177" t="e">
            <v>#VALUE!</v>
          </cell>
          <cell r="AR177" t="e">
            <v>#VALUE!</v>
          </cell>
          <cell r="AS177">
            <v>0</v>
          </cell>
          <cell r="AT177">
            <v>0</v>
          </cell>
        </row>
        <row r="178">
          <cell r="H178" t="e">
            <v>#VALUE!</v>
          </cell>
          <cell r="I178" t="e">
            <v>#VALUE!</v>
          </cell>
          <cell r="J178">
            <v>0</v>
          </cell>
          <cell r="K178">
            <v>0</v>
          </cell>
          <cell r="L178">
            <v>0</v>
          </cell>
          <cell r="M178">
            <v>0</v>
          </cell>
          <cell r="N178">
            <v>0</v>
          </cell>
          <cell r="O178">
            <v>0</v>
          </cell>
          <cell r="P178" t="str">
            <v>.XTDL.</v>
          </cell>
          <cell r="Q178" t="e">
            <v>#N/A</v>
          </cell>
          <cell r="R178" t="e">
            <v>#VALUE!</v>
          </cell>
          <cell r="S178" t="str">
            <v>XTDL</v>
          </cell>
          <cell r="T178" t="e">
            <v>#N/A</v>
          </cell>
          <cell r="U178" t="e">
            <v>#N/A</v>
          </cell>
          <cell r="V178" t="str">
            <v>2020</v>
          </cell>
          <cell r="W178" t="e">
            <v>#N/A</v>
          </cell>
          <cell r="X178" t="e">
            <v>#N/A</v>
          </cell>
          <cell r="Y178" t="str">
            <v>.XTDL.2020.E/HDTP-B/SHB.</v>
          </cell>
          <cell r="AJ178" t="str">
            <v>I</v>
          </cell>
          <cell r="AK178" t="e">
            <v>#VALUE!</v>
          </cell>
          <cell r="AL178">
            <v>44106</v>
          </cell>
          <cell r="AO178">
            <v>0</v>
          </cell>
          <cell r="AP178" t="e">
            <v>#VALUE!</v>
          </cell>
          <cell r="AR178" t="e">
            <v>#VALUE!</v>
          </cell>
          <cell r="AS178">
            <v>0</v>
          </cell>
          <cell r="AT178">
            <v>0</v>
          </cell>
        </row>
        <row r="179">
          <cell r="H179" t="e">
            <v>#VALUE!</v>
          </cell>
          <cell r="I179" t="e">
            <v>#VALUE!</v>
          </cell>
          <cell r="J179">
            <v>0</v>
          </cell>
          <cell r="K179">
            <v>0</v>
          </cell>
          <cell r="L179">
            <v>0</v>
          </cell>
          <cell r="M179">
            <v>0</v>
          </cell>
          <cell r="N179">
            <v>0</v>
          </cell>
          <cell r="O179">
            <v>0</v>
          </cell>
          <cell r="P179" t="str">
            <v>.XTDL.</v>
          </cell>
          <cell r="Q179" t="e">
            <v>#N/A</v>
          </cell>
          <cell r="R179" t="e">
            <v>#VALUE!</v>
          </cell>
          <cell r="S179" t="str">
            <v>XTDL</v>
          </cell>
          <cell r="T179" t="e">
            <v>#N/A</v>
          </cell>
          <cell r="U179" t="e">
            <v>#N/A</v>
          </cell>
          <cell r="V179" t="str">
            <v>2020</v>
          </cell>
          <cell r="W179" t="e">
            <v>#N/A</v>
          </cell>
          <cell r="X179" t="e">
            <v>#N/A</v>
          </cell>
          <cell r="Y179" t="str">
            <v>.XTDL.2020.E/HDTP-B/SHB.</v>
          </cell>
          <cell r="AJ179" t="str">
            <v>I</v>
          </cell>
          <cell r="AK179" t="e">
            <v>#VALUE!</v>
          </cell>
          <cell r="AL179">
            <v>44106</v>
          </cell>
          <cell r="AO179">
            <v>0</v>
          </cell>
          <cell r="AP179" t="e">
            <v>#VALUE!</v>
          </cell>
          <cell r="AR179" t="e">
            <v>#VALUE!</v>
          </cell>
          <cell r="AS179">
            <v>0</v>
          </cell>
          <cell r="AT179">
            <v>0</v>
          </cell>
        </row>
        <row r="180">
          <cell r="H180" t="e">
            <v>#VALUE!</v>
          </cell>
          <cell r="I180" t="e">
            <v>#VALUE!</v>
          </cell>
          <cell r="J180">
            <v>0</v>
          </cell>
          <cell r="K180">
            <v>0</v>
          </cell>
          <cell r="L180">
            <v>0</v>
          </cell>
          <cell r="M180">
            <v>0</v>
          </cell>
          <cell r="N180">
            <v>0</v>
          </cell>
          <cell r="O180">
            <v>0</v>
          </cell>
          <cell r="P180" t="str">
            <v>.XTDL.</v>
          </cell>
          <cell r="Q180" t="e">
            <v>#N/A</v>
          </cell>
          <cell r="R180" t="e">
            <v>#VALUE!</v>
          </cell>
          <cell r="S180" t="str">
            <v>XTDL</v>
          </cell>
          <cell r="T180" t="e">
            <v>#N/A</v>
          </cell>
          <cell r="U180" t="e">
            <v>#N/A</v>
          </cell>
          <cell r="V180" t="str">
            <v>2020</v>
          </cell>
          <cell r="W180" t="e">
            <v>#N/A</v>
          </cell>
          <cell r="X180" t="e">
            <v>#N/A</v>
          </cell>
          <cell r="Y180" t="str">
            <v>.XTDL.2020.E/HDTP-B/SHB.</v>
          </cell>
          <cell r="AJ180" t="str">
            <v>I</v>
          </cell>
          <cell r="AK180" t="e">
            <v>#VALUE!</v>
          </cell>
          <cell r="AL180">
            <v>44106</v>
          </cell>
          <cell r="AO180">
            <v>0</v>
          </cell>
          <cell r="AP180" t="e">
            <v>#VALUE!</v>
          </cell>
          <cell r="AR180" t="e">
            <v>#VALUE!</v>
          </cell>
          <cell r="AS180">
            <v>0</v>
          </cell>
          <cell r="AT180">
            <v>0</v>
          </cell>
        </row>
        <row r="181">
          <cell r="H181" t="e">
            <v>#VALUE!</v>
          </cell>
          <cell r="I181" t="e">
            <v>#VALUE!</v>
          </cell>
          <cell r="J181">
            <v>0</v>
          </cell>
          <cell r="K181">
            <v>0</v>
          </cell>
          <cell r="L181">
            <v>0</v>
          </cell>
          <cell r="M181">
            <v>0</v>
          </cell>
          <cell r="N181">
            <v>0</v>
          </cell>
          <cell r="O181">
            <v>0</v>
          </cell>
          <cell r="P181" t="str">
            <v>.XTDL.</v>
          </cell>
          <cell r="Q181" t="e">
            <v>#N/A</v>
          </cell>
          <cell r="R181" t="e">
            <v>#VALUE!</v>
          </cell>
          <cell r="S181" t="str">
            <v>XTDL</v>
          </cell>
          <cell r="T181" t="e">
            <v>#N/A</v>
          </cell>
          <cell r="U181" t="e">
            <v>#N/A</v>
          </cell>
          <cell r="V181" t="str">
            <v>2020</v>
          </cell>
          <cell r="W181" t="e">
            <v>#N/A</v>
          </cell>
          <cell r="X181" t="e">
            <v>#N/A</v>
          </cell>
          <cell r="Y181" t="str">
            <v>.XTDL.2020.E/HDTP-B/SHB.</v>
          </cell>
          <cell r="AJ181" t="str">
            <v>I</v>
          </cell>
          <cell r="AK181" t="e">
            <v>#VALUE!</v>
          </cell>
          <cell r="AL181">
            <v>44106</v>
          </cell>
          <cell r="AO181">
            <v>0</v>
          </cell>
          <cell r="AP181" t="e">
            <v>#VALUE!</v>
          </cell>
          <cell r="AR181" t="e">
            <v>#VALUE!</v>
          </cell>
          <cell r="AS181">
            <v>0</v>
          </cell>
          <cell r="AT181">
            <v>0</v>
          </cell>
        </row>
        <row r="182">
          <cell r="H182" t="e">
            <v>#VALUE!</v>
          </cell>
          <cell r="I182" t="e">
            <v>#VALUE!</v>
          </cell>
          <cell r="J182">
            <v>0</v>
          </cell>
          <cell r="K182">
            <v>0</v>
          </cell>
          <cell r="L182">
            <v>0</v>
          </cell>
          <cell r="M182">
            <v>0</v>
          </cell>
          <cell r="N182">
            <v>0</v>
          </cell>
          <cell r="O182">
            <v>0</v>
          </cell>
          <cell r="P182" t="str">
            <v>.XTDL.</v>
          </cell>
          <cell r="Q182" t="e">
            <v>#N/A</v>
          </cell>
          <cell r="R182" t="e">
            <v>#VALUE!</v>
          </cell>
          <cell r="S182" t="str">
            <v>XTDL</v>
          </cell>
          <cell r="T182" t="e">
            <v>#N/A</v>
          </cell>
          <cell r="U182" t="e">
            <v>#N/A</v>
          </cell>
          <cell r="V182" t="str">
            <v>2020</v>
          </cell>
          <cell r="W182" t="e">
            <v>#N/A</v>
          </cell>
          <cell r="X182" t="e">
            <v>#N/A</v>
          </cell>
          <cell r="Y182" t="str">
            <v>.XTDL.2020.E/HDTP-B/SHB.</v>
          </cell>
          <cell r="AJ182" t="str">
            <v>I</v>
          </cell>
          <cell r="AK182" t="e">
            <v>#VALUE!</v>
          </cell>
          <cell r="AL182">
            <v>44106</v>
          </cell>
          <cell r="AO182">
            <v>0</v>
          </cell>
          <cell r="AP182" t="e">
            <v>#VALUE!</v>
          </cell>
          <cell r="AR182" t="e">
            <v>#VALUE!</v>
          </cell>
          <cell r="AS182">
            <v>0</v>
          </cell>
          <cell r="AT182">
            <v>0</v>
          </cell>
        </row>
        <row r="183">
          <cell r="H183" t="e">
            <v>#VALUE!</v>
          </cell>
          <cell r="I183" t="e">
            <v>#VALUE!</v>
          </cell>
          <cell r="J183">
            <v>0</v>
          </cell>
          <cell r="K183">
            <v>0</v>
          </cell>
          <cell r="L183">
            <v>0</v>
          </cell>
          <cell r="M183">
            <v>0</v>
          </cell>
          <cell r="N183">
            <v>0</v>
          </cell>
          <cell r="O183">
            <v>0</v>
          </cell>
          <cell r="P183" t="str">
            <v>.XTDL.</v>
          </cell>
          <cell r="Q183" t="e">
            <v>#N/A</v>
          </cell>
          <cell r="R183" t="e">
            <v>#VALUE!</v>
          </cell>
          <cell r="S183" t="str">
            <v>XTDL</v>
          </cell>
          <cell r="T183" t="e">
            <v>#N/A</v>
          </cell>
          <cell r="U183" t="e">
            <v>#N/A</v>
          </cell>
          <cell r="V183" t="str">
            <v>2020</v>
          </cell>
          <cell r="W183" t="e">
            <v>#N/A</v>
          </cell>
          <cell r="X183" t="e">
            <v>#N/A</v>
          </cell>
          <cell r="Y183" t="str">
            <v>.XTDL.2020.E/HDTP-B/SHB.</v>
          </cell>
          <cell r="AJ183" t="str">
            <v>I</v>
          </cell>
          <cell r="AK183" t="e">
            <v>#VALUE!</v>
          </cell>
          <cell r="AL183">
            <v>44106</v>
          </cell>
          <cell r="AO183">
            <v>0</v>
          </cell>
          <cell r="AP183" t="e">
            <v>#VALUE!</v>
          </cell>
          <cell r="AR183" t="e">
            <v>#VALUE!</v>
          </cell>
          <cell r="AS183">
            <v>0</v>
          </cell>
          <cell r="AT183">
            <v>0</v>
          </cell>
        </row>
        <row r="184">
          <cell r="H184" t="e">
            <v>#VALUE!</v>
          </cell>
          <cell r="I184" t="e">
            <v>#VALUE!</v>
          </cell>
          <cell r="J184">
            <v>0</v>
          </cell>
          <cell r="K184">
            <v>0</v>
          </cell>
          <cell r="L184">
            <v>0</v>
          </cell>
          <cell r="M184">
            <v>0</v>
          </cell>
          <cell r="N184">
            <v>0</v>
          </cell>
          <cell r="O184">
            <v>0</v>
          </cell>
          <cell r="P184" t="str">
            <v>.XTDL.</v>
          </cell>
          <cell r="Q184" t="e">
            <v>#N/A</v>
          </cell>
          <cell r="R184" t="e">
            <v>#VALUE!</v>
          </cell>
          <cell r="S184" t="str">
            <v>XTDL</v>
          </cell>
          <cell r="T184" t="e">
            <v>#N/A</v>
          </cell>
          <cell r="U184" t="e">
            <v>#N/A</v>
          </cell>
          <cell r="V184" t="str">
            <v>2020</v>
          </cell>
          <cell r="W184" t="e">
            <v>#N/A</v>
          </cell>
          <cell r="X184" t="e">
            <v>#N/A</v>
          </cell>
          <cell r="Y184" t="str">
            <v>.XTDL.2020.E/HDTP-B/SHB.</v>
          </cell>
          <cell r="AJ184" t="str">
            <v>I</v>
          </cell>
          <cell r="AK184" t="e">
            <v>#VALUE!</v>
          </cell>
          <cell r="AL184">
            <v>44106</v>
          </cell>
          <cell r="AO184">
            <v>0</v>
          </cell>
          <cell r="AP184" t="e">
            <v>#VALUE!</v>
          </cell>
          <cell r="AR184" t="e">
            <v>#VALUE!</v>
          </cell>
          <cell r="AS184">
            <v>0</v>
          </cell>
          <cell r="AT184">
            <v>0</v>
          </cell>
        </row>
        <row r="185">
          <cell r="H185" t="e">
            <v>#VALUE!</v>
          </cell>
          <cell r="I185" t="e">
            <v>#VALUE!</v>
          </cell>
          <cell r="J185">
            <v>0</v>
          </cell>
          <cell r="K185">
            <v>0</v>
          </cell>
          <cell r="L185">
            <v>0</v>
          </cell>
          <cell r="M185">
            <v>0</v>
          </cell>
          <cell r="N185">
            <v>0</v>
          </cell>
          <cell r="O185">
            <v>0</v>
          </cell>
          <cell r="P185" t="str">
            <v>.XTDL.</v>
          </cell>
          <cell r="Q185" t="e">
            <v>#N/A</v>
          </cell>
          <cell r="R185" t="e">
            <v>#VALUE!</v>
          </cell>
          <cell r="S185" t="str">
            <v>XTDL</v>
          </cell>
          <cell r="T185" t="e">
            <v>#N/A</v>
          </cell>
          <cell r="U185" t="e">
            <v>#N/A</v>
          </cell>
          <cell r="V185" t="str">
            <v>2020</v>
          </cell>
          <cell r="W185" t="e">
            <v>#N/A</v>
          </cell>
          <cell r="X185" t="e">
            <v>#N/A</v>
          </cell>
          <cell r="Y185" t="str">
            <v>.XTDL.2020.E/HDTP-B/SHB.</v>
          </cell>
          <cell r="AJ185" t="str">
            <v>I</v>
          </cell>
          <cell r="AK185" t="e">
            <v>#VALUE!</v>
          </cell>
          <cell r="AL185">
            <v>44106</v>
          </cell>
          <cell r="AO185">
            <v>0</v>
          </cell>
          <cell r="AP185" t="e">
            <v>#VALUE!</v>
          </cell>
          <cell r="AR185" t="e">
            <v>#VALUE!</v>
          </cell>
          <cell r="AS185">
            <v>0</v>
          </cell>
          <cell r="AT185">
            <v>0</v>
          </cell>
        </row>
        <row r="186">
          <cell r="H186" t="e">
            <v>#VALUE!</v>
          </cell>
          <cell r="I186" t="e">
            <v>#VALUE!</v>
          </cell>
          <cell r="J186">
            <v>0</v>
          </cell>
          <cell r="K186">
            <v>0</v>
          </cell>
          <cell r="L186">
            <v>0</v>
          </cell>
          <cell r="M186">
            <v>0</v>
          </cell>
          <cell r="N186">
            <v>0</v>
          </cell>
          <cell r="O186">
            <v>0</v>
          </cell>
          <cell r="P186" t="str">
            <v>.XTDL.</v>
          </cell>
          <cell r="Q186" t="e">
            <v>#N/A</v>
          </cell>
          <cell r="R186" t="e">
            <v>#VALUE!</v>
          </cell>
          <cell r="S186" t="str">
            <v>XTDL</v>
          </cell>
          <cell r="T186" t="e">
            <v>#N/A</v>
          </cell>
          <cell r="U186" t="e">
            <v>#N/A</v>
          </cell>
          <cell r="V186" t="str">
            <v>2020</v>
          </cell>
          <cell r="W186" t="e">
            <v>#N/A</v>
          </cell>
          <cell r="X186" t="e">
            <v>#N/A</v>
          </cell>
          <cell r="Y186" t="str">
            <v>.XTDL.2020.E/HDTP-B/SHB.</v>
          </cell>
          <cell r="AJ186" t="str">
            <v>I</v>
          </cell>
          <cell r="AK186" t="e">
            <v>#VALUE!</v>
          </cell>
          <cell r="AL186">
            <v>44106</v>
          </cell>
          <cell r="AO186">
            <v>0</v>
          </cell>
          <cell r="AP186" t="e">
            <v>#VALUE!</v>
          </cell>
          <cell r="AR186" t="e">
            <v>#VALUE!</v>
          </cell>
          <cell r="AS186">
            <v>0</v>
          </cell>
          <cell r="AT186">
            <v>0</v>
          </cell>
        </row>
        <row r="187">
          <cell r="H187" t="e">
            <v>#VALUE!</v>
          </cell>
          <cell r="I187" t="e">
            <v>#VALUE!</v>
          </cell>
          <cell r="J187">
            <v>0</v>
          </cell>
          <cell r="K187">
            <v>0</v>
          </cell>
          <cell r="L187">
            <v>0</v>
          </cell>
          <cell r="M187">
            <v>0</v>
          </cell>
          <cell r="N187">
            <v>0</v>
          </cell>
          <cell r="O187">
            <v>0</v>
          </cell>
          <cell r="P187" t="str">
            <v>.XTDL.</v>
          </cell>
          <cell r="Q187" t="e">
            <v>#N/A</v>
          </cell>
          <cell r="R187" t="e">
            <v>#VALUE!</v>
          </cell>
          <cell r="S187" t="str">
            <v>XTDL</v>
          </cell>
          <cell r="T187" t="e">
            <v>#N/A</v>
          </cell>
          <cell r="U187" t="e">
            <v>#N/A</v>
          </cell>
          <cell r="V187" t="str">
            <v>2020</v>
          </cell>
          <cell r="W187" t="e">
            <v>#N/A</v>
          </cell>
          <cell r="X187" t="e">
            <v>#N/A</v>
          </cell>
          <cell r="Y187" t="str">
            <v>.XTDL.2020.E/HDTP-B/SHB.</v>
          </cell>
          <cell r="AJ187" t="str">
            <v>I</v>
          </cell>
          <cell r="AK187" t="e">
            <v>#VALUE!</v>
          </cell>
          <cell r="AL187">
            <v>44106</v>
          </cell>
          <cell r="AO187">
            <v>0</v>
          </cell>
          <cell r="AP187" t="e">
            <v>#VALUE!</v>
          </cell>
          <cell r="AR187" t="e">
            <v>#VALUE!</v>
          </cell>
          <cell r="AS187">
            <v>0</v>
          </cell>
          <cell r="AT187">
            <v>0</v>
          </cell>
        </row>
        <row r="188">
          <cell r="H188" t="e">
            <v>#VALUE!</v>
          </cell>
          <cell r="I188" t="e">
            <v>#VALUE!</v>
          </cell>
          <cell r="J188">
            <v>0</v>
          </cell>
          <cell r="K188">
            <v>0</v>
          </cell>
          <cell r="L188">
            <v>0</v>
          </cell>
          <cell r="M188">
            <v>0</v>
          </cell>
          <cell r="N188">
            <v>0</v>
          </cell>
          <cell r="O188">
            <v>0</v>
          </cell>
          <cell r="P188" t="str">
            <v>.XTDL.</v>
          </cell>
          <cell r="Q188" t="e">
            <v>#N/A</v>
          </cell>
          <cell r="R188" t="e">
            <v>#VALUE!</v>
          </cell>
          <cell r="S188" t="str">
            <v>XTDL</v>
          </cell>
          <cell r="T188" t="e">
            <v>#N/A</v>
          </cell>
          <cell r="U188" t="e">
            <v>#N/A</v>
          </cell>
          <cell r="V188" t="str">
            <v>2020</v>
          </cell>
          <cell r="W188" t="e">
            <v>#N/A</v>
          </cell>
          <cell r="X188" t="e">
            <v>#N/A</v>
          </cell>
          <cell r="Y188" t="str">
            <v>.XTDL.2020.E/HDTP-B/SHB.</v>
          </cell>
          <cell r="AJ188" t="str">
            <v>I</v>
          </cell>
          <cell r="AK188" t="e">
            <v>#VALUE!</v>
          </cell>
          <cell r="AL188">
            <v>44106</v>
          </cell>
          <cell r="AO188">
            <v>0</v>
          </cell>
          <cell r="AP188" t="e">
            <v>#VALUE!</v>
          </cell>
          <cell r="AR188" t="e">
            <v>#VALUE!</v>
          </cell>
          <cell r="AS188">
            <v>0</v>
          </cell>
          <cell r="AT188">
            <v>0</v>
          </cell>
        </row>
        <row r="189">
          <cell r="H189" t="e">
            <v>#VALUE!</v>
          </cell>
          <cell r="I189" t="e">
            <v>#VALUE!</v>
          </cell>
          <cell r="J189">
            <v>0</v>
          </cell>
          <cell r="K189">
            <v>0</v>
          </cell>
          <cell r="L189">
            <v>0</v>
          </cell>
          <cell r="M189">
            <v>0</v>
          </cell>
          <cell r="N189">
            <v>0</v>
          </cell>
          <cell r="O189">
            <v>0</v>
          </cell>
          <cell r="P189" t="str">
            <v>.XTDL.</v>
          </cell>
          <cell r="Q189" t="e">
            <v>#N/A</v>
          </cell>
          <cell r="R189" t="e">
            <v>#VALUE!</v>
          </cell>
          <cell r="S189" t="str">
            <v>XTDL</v>
          </cell>
          <cell r="T189" t="e">
            <v>#N/A</v>
          </cell>
          <cell r="U189" t="e">
            <v>#N/A</v>
          </cell>
          <cell r="V189" t="str">
            <v>2020</v>
          </cell>
          <cell r="W189" t="e">
            <v>#N/A</v>
          </cell>
          <cell r="X189" t="e">
            <v>#N/A</v>
          </cell>
          <cell r="Y189" t="str">
            <v>.XTDL.2020.E/HDTP-B/SHB.</v>
          </cell>
          <cell r="AJ189" t="str">
            <v>I</v>
          </cell>
          <cell r="AK189" t="e">
            <v>#VALUE!</v>
          </cell>
          <cell r="AL189">
            <v>44106</v>
          </cell>
          <cell r="AO189">
            <v>0</v>
          </cell>
          <cell r="AP189" t="e">
            <v>#VALUE!</v>
          </cell>
          <cell r="AR189" t="e">
            <v>#VALUE!</v>
          </cell>
          <cell r="AS189">
            <v>0</v>
          </cell>
          <cell r="AT189">
            <v>0</v>
          </cell>
        </row>
        <row r="190">
          <cell r="H190" t="e">
            <v>#VALUE!</v>
          </cell>
          <cell r="I190" t="e">
            <v>#VALUE!</v>
          </cell>
          <cell r="J190">
            <v>0</v>
          </cell>
          <cell r="K190">
            <v>0</v>
          </cell>
          <cell r="L190">
            <v>0</v>
          </cell>
          <cell r="M190">
            <v>0</v>
          </cell>
          <cell r="N190">
            <v>0</v>
          </cell>
          <cell r="O190">
            <v>0</v>
          </cell>
          <cell r="P190" t="str">
            <v>.XTDL.</v>
          </cell>
          <cell r="Q190" t="e">
            <v>#N/A</v>
          </cell>
          <cell r="R190" t="e">
            <v>#VALUE!</v>
          </cell>
          <cell r="S190" t="str">
            <v>XTDL</v>
          </cell>
          <cell r="T190" t="e">
            <v>#N/A</v>
          </cell>
          <cell r="U190" t="e">
            <v>#N/A</v>
          </cell>
          <cell r="V190" t="str">
            <v>2020</v>
          </cell>
          <cell r="W190" t="e">
            <v>#N/A</v>
          </cell>
          <cell r="X190" t="e">
            <v>#N/A</v>
          </cell>
          <cell r="Y190" t="str">
            <v>.XTDL.2020.E/HDTP-B/SHB.</v>
          </cell>
          <cell r="AJ190" t="str">
            <v>I</v>
          </cell>
          <cell r="AK190" t="e">
            <v>#VALUE!</v>
          </cell>
          <cell r="AL190">
            <v>44106</v>
          </cell>
          <cell r="AO190">
            <v>0</v>
          </cell>
          <cell r="AP190" t="e">
            <v>#VALUE!</v>
          </cell>
          <cell r="AR190" t="e">
            <v>#VALUE!</v>
          </cell>
          <cell r="AS190">
            <v>0</v>
          </cell>
          <cell r="AT190">
            <v>0</v>
          </cell>
        </row>
        <row r="191">
          <cell r="H191" t="e">
            <v>#VALUE!</v>
          </cell>
          <cell r="I191" t="e">
            <v>#VALUE!</v>
          </cell>
          <cell r="J191">
            <v>0</v>
          </cell>
          <cell r="K191">
            <v>0</v>
          </cell>
          <cell r="L191">
            <v>0</v>
          </cell>
          <cell r="M191">
            <v>0</v>
          </cell>
          <cell r="N191">
            <v>0</v>
          </cell>
          <cell r="O191">
            <v>0</v>
          </cell>
          <cell r="P191" t="str">
            <v>.XTDL.</v>
          </cell>
          <cell r="Q191" t="e">
            <v>#N/A</v>
          </cell>
          <cell r="R191" t="e">
            <v>#VALUE!</v>
          </cell>
          <cell r="S191" t="str">
            <v>XTDL</v>
          </cell>
          <cell r="T191" t="e">
            <v>#N/A</v>
          </cell>
          <cell r="U191" t="e">
            <v>#N/A</v>
          </cell>
          <cell r="V191" t="str">
            <v>2020</v>
          </cell>
          <cell r="W191" t="e">
            <v>#N/A</v>
          </cell>
          <cell r="X191" t="e">
            <v>#N/A</v>
          </cell>
          <cell r="Y191" t="str">
            <v>.XTDL.2020.E/HDTP-B/SHB.</v>
          </cell>
          <cell r="AJ191" t="str">
            <v>I</v>
          </cell>
          <cell r="AK191" t="e">
            <v>#VALUE!</v>
          </cell>
          <cell r="AL191">
            <v>44106</v>
          </cell>
          <cell r="AO191">
            <v>0</v>
          </cell>
          <cell r="AP191" t="e">
            <v>#VALUE!</v>
          </cell>
          <cell r="AR191" t="e">
            <v>#VALUE!</v>
          </cell>
          <cell r="AS191">
            <v>0</v>
          </cell>
          <cell r="AT191">
            <v>0</v>
          </cell>
        </row>
        <row r="192">
          <cell r="H192" t="e">
            <v>#VALUE!</v>
          </cell>
          <cell r="I192" t="e">
            <v>#VALUE!</v>
          </cell>
          <cell r="J192">
            <v>0</v>
          </cell>
          <cell r="K192">
            <v>0</v>
          </cell>
          <cell r="L192">
            <v>0</v>
          </cell>
          <cell r="M192">
            <v>0</v>
          </cell>
          <cell r="N192">
            <v>0</v>
          </cell>
          <cell r="O192">
            <v>0</v>
          </cell>
          <cell r="P192" t="str">
            <v>.XTDL.</v>
          </cell>
          <cell r="Q192" t="e">
            <v>#N/A</v>
          </cell>
          <cell r="R192" t="e">
            <v>#VALUE!</v>
          </cell>
          <cell r="S192" t="str">
            <v>XTDL</v>
          </cell>
          <cell r="T192" t="e">
            <v>#N/A</v>
          </cell>
          <cell r="U192" t="e">
            <v>#N/A</v>
          </cell>
          <cell r="V192" t="str">
            <v>2020</v>
          </cell>
          <cell r="W192" t="e">
            <v>#N/A</v>
          </cell>
          <cell r="X192" t="e">
            <v>#N/A</v>
          </cell>
          <cell r="Y192" t="str">
            <v>.XTDL.2020.E/HDTP-B/SHB.</v>
          </cell>
          <cell r="AJ192" t="str">
            <v>I</v>
          </cell>
          <cell r="AK192" t="e">
            <v>#VALUE!</v>
          </cell>
          <cell r="AL192">
            <v>44106</v>
          </cell>
          <cell r="AO192">
            <v>0</v>
          </cell>
          <cell r="AP192" t="e">
            <v>#VALUE!</v>
          </cell>
          <cell r="AR192" t="e">
            <v>#VALUE!</v>
          </cell>
          <cell r="AS192">
            <v>0</v>
          </cell>
          <cell r="AT192">
            <v>0</v>
          </cell>
        </row>
        <row r="193">
          <cell r="H193" t="e">
            <v>#VALUE!</v>
          </cell>
          <cell r="I193" t="e">
            <v>#VALUE!</v>
          </cell>
          <cell r="J193">
            <v>0</v>
          </cell>
          <cell r="K193">
            <v>0</v>
          </cell>
          <cell r="L193">
            <v>0</v>
          </cell>
          <cell r="M193">
            <v>0</v>
          </cell>
          <cell r="N193">
            <v>0</v>
          </cell>
          <cell r="O193">
            <v>0</v>
          </cell>
          <cell r="P193" t="str">
            <v>.XTDL.</v>
          </cell>
          <cell r="Q193" t="e">
            <v>#N/A</v>
          </cell>
          <cell r="R193" t="e">
            <v>#VALUE!</v>
          </cell>
          <cell r="S193" t="str">
            <v>XTDL</v>
          </cell>
          <cell r="T193" t="e">
            <v>#N/A</v>
          </cell>
          <cell r="U193" t="e">
            <v>#N/A</v>
          </cell>
          <cell r="V193" t="str">
            <v>2020</v>
          </cell>
          <cell r="W193" t="e">
            <v>#N/A</v>
          </cell>
          <cell r="X193" t="e">
            <v>#N/A</v>
          </cell>
          <cell r="Y193" t="str">
            <v>.XTDL.2020.E/HDTP-B/SHB.</v>
          </cell>
          <cell r="AJ193" t="str">
            <v>I</v>
          </cell>
          <cell r="AK193" t="e">
            <v>#VALUE!</v>
          </cell>
          <cell r="AL193">
            <v>44106</v>
          </cell>
          <cell r="AO193">
            <v>0</v>
          </cell>
          <cell r="AP193" t="e">
            <v>#VALUE!</v>
          </cell>
          <cell r="AR193" t="e">
            <v>#VALUE!</v>
          </cell>
          <cell r="AS193">
            <v>0</v>
          </cell>
          <cell r="AT193">
            <v>0</v>
          </cell>
        </row>
        <row r="194">
          <cell r="H194" t="e">
            <v>#VALUE!</v>
          </cell>
          <cell r="I194" t="e">
            <v>#VALUE!</v>
          </cell>
          <cell r="J194">
            <v>0</v>
          </cell>
          <cell r="K194">
            <v>0</v>
          </cell>
          <cell r="L194">
            <v>0</v>
          </cell>
          <cell r="M194">
            <v>0</v>
          </cell>
          <cell r="N194">
            <v>0</v>
          </cell>
          <cell r="O194">
            <v>0</v>
          </cell>
          <cell r="P194" t="str">
            <v>.XTDL.</v>
          </cell>
          <cell r="Q194" t="e">
            <v>#N/A</v>
          </cell>
          <cell r="R194" t="e">
            <v>#VALUE!</v>
          </cell>
          <cell r="S194" t="str">
            <v>XTDL</v>
          </cell>
          <cell r="T194" t="e">
            <v>#N/A</v>
          </cell>
          <cell r="U194" t="e">
            <v>#N/A</v>
          </cell>
          <cell r="V194" t="str">
            <v>2020</v>
          </cell>
          <cell r="W194" t="e">
            <v>#N/A</v>
          </cell>
          <cell r="X194" t="e">
            <v>#N/A</v>
          </cell>
          <cell r="Y194" t="str">
            <v>.XTDL.2020.E/HDTP-B/SHB.</v>
          </cell>
          <cell r="AJ194" t="str">
            <v>I</v>
          </cell>
          <cell r="AK194" t="e">
            <v>#VALUE!</v>
          </cell>
          <cell r="AL194">
            <v>44106</v>
          </cell>
          <cell r="AO194">
            <v>0</v>
          </cell>
          <cell r="AP194" t="e">
            <v>#VALUE!</v>
          </cell>
          <cell r="AR194" t="e">
            <v>#VALUE!</v>
          </cell>
          <cell r="AS194">
            <v>0</v>
          </cell>
          <cell r="AT194">
            <v>0</v>
          </cell>
        </row>
        <row r="195">
          <cell r="H195" t="e">
            <v>#VALUE!</v>
          </cell>
          <cell r="I195" t="e">
            <v>#VALUE!</v>
          </cell>
          <cell r="J195">
            <v>0</v>
          </cell>
          <cell r="K195">
            <v>0</v>
          </cell>
          <cell r="L195">
            <v>0</v>
          </cell>
          <cell r="M195">
            <v>0</v>
          </cell>
          <cell r="N195">
            <v>0</v>
          </cell>
          <cell r="O195">
            <v>0</v>
          </cell>
          <cell r="P195" t="str">
            <v>.XTDL.</v>
          </cell>
          <cell r="Q195" t="e">
            <v>#N/A</v>
          </cell>
          <cell r="R195" t="e">
            <v>#VALUE!</v>
          </cell>
          <cell r="S195" t="str">
            <v>XTDL</v>
          </cell>
          <cell r="T195" t="e">
            <v>#N/A</v>
          </cell>
          <cell r="U195" t="e">
            <v>#N/A</v>
          </cell>
          <cell r="V195" t="str">
            <v>2020</v>
          </cell>
          <cell r="W195" t="e">
            <v>#N/A</v>
          </cell>
          <cell r="X195" t="e">
            <v>#N/A</v>
          </cell>
          <cell r="Y195" t="str">
            <v>.XTDL.2020.E/HDTP-B/SHB.</v>
          </cell>
          <cell r="AJ195" t="str">
            <v>I</v>
          </cell>
          <cell r="AK195" t="e">
            <v>#VALUE!</v>
          </cell>
          <cell r="AL195">
            <v>44106</v>
          </cell>
          <cell r="AO195">
            <v>0</v>
          </cell>
          <cell r="AP195" t="e">
            <v>#VALUE!</v>
          </cell>
          <cell r="AR195" t="e">
            <v>#VALUE!</v>
          </cell>
          <cell r="AS195">
            <v>0</v>
          </cell>
          <cell r="AT195">
            <v>0</v>
          </cell>
        </row>
        <row r="196">
          <cell r="H196" t="e">
            <v>#VALUE!</v>
          </cell>
          <cell r="I196" t="e">
            <v>#VALUE!</v>
          </cell>
          <cell r="J196">
            <v>0</v>
          </cell>
          <cell r="K196">
            <v>0</v>
          </cell>
          <cell r="L196">
            <v>0</v>
          </cell>
          <cell r="M196">
            <v>0</v>
          </cell>
          <cell r="N196">
            <v>0</v>
          </cell>
          <cell r="O196">
            <v>0</v>
          </cell>
          <cell r="P196" t="str">
            <v>.XTDL.</v>
          </cell>
          <cell r="Q196" t="e">
            <v>#N/A</v>
          </cell>
          <cell r="R196" t="e">
            <v>#VALUE!</v>
          </cell>
          <cell r="S196" t="str">
            <v>XTDL</v>
          </cell>
          <cell r="T196" t="e">
            <v>#N/A</v>
          </cell>
          <cell r="U196" t="e">
            <v>#N/A</v>
          </cell>
          <cell r="V196" t="str">
            <v>2020</v>
          </cell>
          <cell r="W196" t="e">
            <v>#N/A</v>
          </cell>
          <cell r="X196" t="e">
            <v>#N/A</v>
          </cell>
          <cell r="Y196" t="str">
            <v>.XTDL.2020.E/HDTP-B/SHB.</v>
          </cell>
          <cell r="AJ196" t="str">
            <v>I</v>
          </cell>
          <cell r="AK196" t="e">
            <v>#VALUE!</v>
          </cell>
          <cell r="AL196">
            <v>44106</v>
          </cell>
          <cell r="AO196">
            <v>0</v>
          </cell>
          <cell r="AP196" t="e">
            <v>#VALUE!</v>
          </cell>
          <cell r="AR196" t="e">
            <v>#VALUE!</v>
          </cell>
          <cell r="AS196">
            <v>0</v>
          </cell>
          <cell r="AT196">
            <v>0</v>
          </cell>
        </row>
        <row r="197">
          <cell r="H197" t="e">
            <v>#VALUE!</v>
          </cell>
          <cell r="I197" t="e">
            <v>#VALUE!</v>
          </cell>
          <cell r="J197">
            <v>0</v>
          </cell>
          <cell r="K197">
            <v>0</v>
          </cell>
          <cell r="L197">
            <v>0</v>
          </cell>
          <cell r="M197">
            <v>0</v>
          </cell>
          <cell r="N197">
            <v>0</v>
          </cell>
          <cell r="O197">
            <v>0</v>
          </cell>
          <cell r="P197" t="str">
            <v>.XTDL.</v>
          </cell>
          <cell r="Q197" t="e">
            <v>#N/A</v>
          </cell>
          <cell r="R197" t="e">
            <v>#VALUE!</v>
          </cell>
          <cell r="S197" t="str">
            <v>XTDL</v>
          </cell>
          <cell r="T197" t="e">
            <v>#N/A</v>
          </cell>
          <cell r="U197" t="e">
            <v>#N/A</v>
          </cell>
          <cell r="V197" t="str">
            <v>2020</v>
          </cell>
          <cell r="W197" t="e">
            <v>#N/A</v>
          </cell>
          <cell r="X197" t="e">
            <v>#N/A</v>
          </cell>
          <cell r="Y197" t="str">
            <v>.XTDL.2020.E/HDTP-B/SHB.</v>
          </cell>
          <cell r="AJ197" t="str">
            <v>I</v>
          </cell>
          <cell r="AK197" t="e">
            <v>#VALUE!</v>
          </cell>
          <cell r="AL197">
            <v>44106</v>
          </cell>
          <cell r="AO197">
            <v>0</v>
          </cell>
          <cell r="AP197" t="e">
            <v>#VALUE!</v>
          </cell>
          <cell r="AR197" t="e">
            <v>#VALUE!</v>
          </cell>
          <cell r="AS197">
            <v>0</v>
          </cell>
          <cell r="AT197">
            <v>0</v>
          </cell>
        </row>
        <row r="198">
          <cell r="H198" t="e">
            <v>#VALUE!</v>
          </cell>
          <cell r="I198" t="e">
            <v>#VALUE!</v>
          </cell>
          <cell r="J198">
            <v>0</v>
          </cell>
          <cell r="K198">
            <v>0</v>
          </cell>
          <cell r="L198">
            <v>0</v>
          </cell>
          <cell r="M198">
            <v>0</v>
          </cell>
          <cell r="N198">
            <v>0</v>
          </cell>
          <cell r="O198">
            <v>0</v>
          </cell>
          <cell r="P198" t="str">
            <v>.XTDL.</v>
          </cell>
          <cell r="Q198" t="e">
            <v>#N/A</v>
          </cell>
          <cell r="R198" t="e">
            <v>#VALUE!</v>
          </cell>
          <cell r="S198" t="str">
            <v>XTDL</v>
          </cell>
          <cell r="T198" t="e">
            <v>#N/A</v>
          </cell>
          <cell r="U198" t="e">
            <v>#N/A</v>
          </cell>
          <cell r="V198" t="str">
            <v>2020</v>
          </cell>
          <cell r="W198" t="e">
            <v>#N/A</v>
          </cell>
          <cell r="X198" t="e">
            <v>#N/A</v>
          </cell>
          <cell r="Y198" t="str">
            <v>.XTDL.2020.E/HDTP-B/SHB.</v>
          </cell>
          <cell r="AJ198" t="str">
            <v>I</v>
          </cell>
          <cell r="AK198" t="e">
            <v>#VALUE!</v>
          </cell>
          <cell r="AL198">
            <v>44106</v>
          </cell>
          <cell r="AO198">
            <v>0</v>
          </cell>
          <cell r="AP198" t="e">
            <v>#VALUE!</v>
          </cell>
          <cell r="AR198" t="e">
            <v>#VALUE!</v>
          </cell>
          <cell r="AS198">
            <v>0</v>
          </cell>
          <cell r="AT198">
            <v>0</v>
          </cell>
        </row>
        <row r="199">
          <cell r="H199" t="e">
            <v>#VALUE!</v>
          </cell>
          <cell r="I199" t="e">
            <v>#VALUE!</v>
          </cell>
          <cell r="J199">
            <v>0</v>
          </cell>
          <cell r="K199">
            <v>0</v>
          </cell>
          <cell r="L199">
            <v>0</v>
          </cell>
          <cell r="M199">
            <v>0</v>
          </cell>
          <cell r="N199">
            <v>0</v>
          </cell>
          <cell r="O199">
            <v>0</v>
          </cell>
          <cell r="P199" t="str">
            <v>.XTDL.</v>
          </cell>
          <cell r="Q199" t="e">
            <v>#N/A</v>
          </cell>
          <cell r="R199" t="e">
            <v>#VALUE!</v>
          </cell>
          <cell r="S199" t="str">
            <v>XTDL</v>
          </cell>
          <cell r="T199" t="e">
            <v>#N/A</v>
          </cell>
          <cell r="U199" t="e">
            <v>#N/A</v>
          </cell>
          <cell r="V199" t="str">
            <v>2020</v>
          </cell>
          <cell r="W199" t="e">
            <v>#N/A</v>
          </cell>
          <cell r="X199" t="e">
            <v>#N/A</v>
          </cell>
          <cell r="Y199" t="str">
            <v>.XTDL.2020.E/HDTP-B/SHB.</v>
          </cell>
          <cell r="AJ199" t="str">
            <v>I</v>
          </cell>
          <cell r="AK199" t="e">
            <v>#VALUE!</v>
          </cell>
          <cell r="AL199">
            <v>44106</v>
          </cell>
          <cell r="AO199">
            <v>0</v>
          </cell>
          <cell r="AP199" t="e">
            <v>#VALUE!</v>
          </cell>
          <cell r="AR199" t="e">
            <v>#VALUE!</v>
          </cell>
          <cell r="AS199">
            <v>0</v>
          </cell>
          <cell r="AT199">
            <v>0</v>
          </cell>
        </row>
        <row r="200">
          <cell r="H200" t="e">
            <v>#VALUE!</v>
          </cell>
          <cell r="I200" t="e">
            <v>#VALUE!</v>
          </cell>
          <cell r="J200">
            <v>0</v>
          </cell>
          <cell r="K200">
            <v>0</v>
          </cell>
          <cell r="L200">
            <v>0</v>
          </cell>
          <cell r="M200">
            <v>0</v>
          </cell>
          <cell r="N200">
            <v>0</v>
          </cell>
          <cell r="O200">
            <v>0</v>
          </cell>
          <cell r="P200" t="str">
            <v>.XTDL.</v>
          </cell>
          <cell r="Q200" t="e">
            <v>#N/A</v>
          </cell>
          <cell r="R200" t="e">
            <v>#VALUE!</v>
          </cell>
          <cell r="S200" t="str">
            <v>XTDL</v>
          </cell>
          <cell r="T200" t="e">
            <v>#N/A</v>
          </cell>
          <cell r="U200" t="e">
            <v>#N/A</v>
          </cell>
          <cell r="V200" t="str">
            <v>2020</v>
          </cell>
          <cell r="W200" t="e">
            <v>#N/A</v>
          </cell>
          <cell r="X200" t="e">
            <v>#N/A</v>
          </cell>
          <cell r="Y200" t="str">
            <v>.XTDL.2020.E/HDTP-B/SHB.</v>
          </cell>
          <cell r="AJ200" t="str">
            <v>I</v>
          </cell>
          <cell r="AK200" t="e">
            <v>#VALUE!</v>
          </cell>
          <cell r="AL200">
            <v>44106</v>
          </cell>
          <cell r="AO200">
            <v>0</v>
          </cell>
          <cell r="AP200" t="e">
            <v>#VALUE!</v>
          </cell>
          <cell r="AR200" t="e">
            <v>#VALUE!</v>
          </cell>
          <cell r="AS200">
            <v>0</v>
          </cell>
          <cell r="AT200">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713">
          <cell r="V1713">
            <v>1323</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workbookViewId="0">
      <selection activeCell="B10" sqref="B10"/>
    </sheetView>
  </sheetViews>
  <sheetFormatPr defaultRowHeight="15" x14ac:dyDescent="0.25"/>
  <cols>
    <col min="1" max="1" width="6.140625" customWidth="1"/>
    <col min="2" max="2" width="76.42578125" bestFit="1" customWidth="1"/>
    <col min="3" max="3" width="24" customWidth="1"/>
  </cols>
  <sheetData>
    <row r="1" spans="1:3" x14ac:dyDescent="0.25">
      <c r="A1" t="s">
        <v>0</v>
      </c>
      <c r="B1" t="s">
        <v>644</v>
      </c>
      <c r="C1" t="s">
        <v>2</v>
      </c>
    </row>
    <row r="2" spans="1:3" x14ac:dyDescent="0.25">
      <c r="A2">
        <v>1</v>
      </c>
      <c r="B2" s="1" t="s">
        <v>1</v>
      </c>
      <c r="C2" t="s">
        <v>3</v>
      </c>
    </row>
    <row r="3" spans="1:3" x14ac:dyDescent="0.25">
      <c r="A3">
        <v>2</v>
      </c>
      <c r="B3" s="1" t="s">
        <v>62</v>
      </c>
      <c r="C3" t="s">
        <v>3</v>
      </c>
    </row>
    <row r="4" spans="1:3" x14ac:dyDescent="0.25">
      <c r="A4">
        <v>3</v>
      </c>
      <c r="B4" s="1" t="s">
        <v>63</v>
      </c>
      <c r="C4" t="s">
        <v>3</v>
      </c>
    </row>
    <row r="5" spans="1:3" x14ac:dyDescent="0.25">
      <c r="A5">
        <v>4</v>
      </c>
      <c r="B5" s="1" t="s">
        <v>90</v>
      </c>
      <c r="C5" t="s">
        <v>3</v>
      </c>
    </row>
    <row r="6" spans="1:3" x14ac:dyDescent="0.25">
      <c r="A6">
        <v>5</v>
      </c>
      <c r="B6" s="1" t="s">
        <v>96</v>
      </c>
      <c r="C6" t="s">
        <v>3</v>
      </c>
    </row>
    <row r="7" spans="1:3" x14ac:dyDescent="0.25">
      <c r="A7">
        <v>6</v>
      </c>
      <c r="B7" s="1" t="s">
        <v>102</v>
      </c>
      <c r="C7" t="s">
        <v>3</v>
      </c>
    </row>
    <row r="8" spans="1:3" x14ac:dyDescent="0.25">
      <c r="A8">
        <v>7</v>
      </c>
      <c r="B8" s="1" t="s">
        <v>108</v>
      </c>
      <c r="C8" t="s">
        <v>3</v>
      </c>
    </row>
    <row r="9" spans="1:3" x14ac:dyDescent="0.25">
      <c r="A9">
        <v>8</v>
      </c>
      <c r="B9" s="1" t="s">
        <v>399</v>
      </c>
      <c r="C9" t="s">
        <v>401</v>
      </c>
    </row>
    <row r="10" spans="1:3" x14ac:dyDescent="0.25">
      <c r="A10">
        <v>9</v>
      </c>
      <c r="B10" s="1" t="s">
        <v>400</v>
      </c>
      <c r="C10" t="s">
        <v>401</v>
      </c>
    </row>
    <row r="11" spans="1:3" x14ac:dyDescent="0.25">
      <c r="A11">
        <v>10</v>
      </c>
      <c r="B11" s="1" t="s">
        <v>550</v>
      </c>
      <c r="C11" t="s">
        <v>401</v>
      </c>
    </row>
    <row r="12" spans="1:3" x14ac:dyDescent="0.25">
      <c r="A12">
        <v>11</v>
      </c>
      <c r="B12" s="1" t="s">
        <v>800</v>
      </c>
      <c r="C12" t="s">
        <v>401</v>
      </c>
    </row>
    <row r="13" spans="1:3" x14ac:dyDescent="0.25">
      <c r="A13">
        <v>12</v>
      </c>
      <c r="B13" s="1" t="s">
        <v>643</v>
      </c>
      <c r="C13" t="s">
        <v>401</v>
      </c>
    </row>
    <row r="14" spans="1:3" x14ac:dyDescent="0.25">
      <c r="A14">
        <v>13</v>
      </c>
      <c r="B14" s="1" t="s">
        <v>641</v>
      </c>
      <c r="C14" t="s">
        <v>401</v>
      </c>
    </row>
    <row r="15" spans="1:3" x14ac:dyDescent="0.25">
      <c r="A15">
        <v>14</v>
      </c>
      <c r="B15" s="1" t="s">
        <v>642</v>
      </c>
      <c r="C15" t="s">
        <v>3</v>
      </c>
    </row>
    <row r="16" spans="1:3" x14ac:dyDescent="0.25">
      <c r="A16">
        <v>15</v>
      </c>
      <c r="B16" s="1" t="s">
        <v>639</v>
      </c>
      <c r="C16" t="s">
        <v>401</v>
      </c>
    </row>
    <row r="17" spans="1:3" x14ac:dyDescent="0.25">
      <c r="A17">
        <v>16</v>
      </c>
      <c r="B17" s="1" t="s">
        <v>638</v>
      </c>
      <c r="C17" t="s">
        <v>401</v>
      </c>
    </row>
    <row r="18" spans="1:3" x14ac:dyDescent="0.25">
      <c r="A18">
        <v>17</v>
      </c>
      <c r="B18" s="1" t="s">
        <v>640</v>
      </c>
      <c r="C18" t="s">
        <v>401</v>
      </c>
    </row>
  </sheetData>
  <hyperlinks>
    <hyperlink ref="B2" location="'BC theo dõi hồ sơ'!A1" display="Báo cáo theo dõi hồ sơ"/>
    <hyperlink ref="B3" location="'BC phí CN SHB bán TP'!A1" display="Bảng kê phí chuyển nhượng trái phiếu SHB bán cho khách hàng"/>
    <hyperlink ref="B4" location="'BC phí CN thuế TNCN SHB mua TP'!A1" display="Bảng kê phí chuyển nhượng + Thuế TNCN trái phiếu bán kẻ SHB mua của khách hàng"/>
    <hyperlink ref="B5" location="'BC liệt kê giao dịch'!A1" display="Báo cáo liệt kê giao dịch phát sinh"/>
    <hyperlink ref="B6" location="'BC đối chiếu thanh toán'!A1" display="Báo cáo đối chiếu thanh toán"/>
    <hyperlink ref="B7" location="'BC đối chiếu chuyển nhượng'!A1" display="Báo cáo đối chiếu chuyển nhượng"/>
    <hyperlink ref="B8" location="'BC giao dịch chưa hoàn thiện'!A1" display="Báo cáo giao dịch chưa hoàn thiện"/>
    <hyperlink ref="B9" location="'Báo cáo SHB '!A1" display="Báo cáo tổng hợp giao dịch phát sinh trong ngày (SHB)"/>
    <hyperlink ref="B10" location="'Báo cáo BKS'!A1" display="Báo cáo tổng hợp giao dịch phát sinh trong ngày (BKS)"/>
    <hyperlink ref="B11" location="'BC từng TP'!A1" display="Bảng tổng hợp danh sách bán TP"/>
    <hyperlink ref="B16" location="'Phiếu bán'!A1" display="Phiếu bán"/>
    <hyperlink ref="B17" location="'Phiếu mua'!A1" display="Phiếu mua"/>
    <hyperlink ref="B18" location="'Phiếu ĐC hợp đồng mua bán'!A1" display="Phiếu điều chỉnh HĐ mua bán"/>
    <hyperlink ref="B12" location="'BC doanh số'!A1" display="Báo cáo doanh số theo chuyên viên"/>
    <hyperlink ref="B13" location="'BC KPI'!A1" display="Báo cáo ghi nhận KPI cho từng ĐVKD (CSL888, CSL888DN)"/>
    <hyperlink ref="B14" location="'BC LN trung tâm'!A1" display="Báo cáo Lợi nhuận trung tâm"/>
    <hyperlink ref="B15" location="'TR001'!A1" display="Báo cáo TR0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2"/>
  <sheetViews>
    <sheetView topLeftCell="A18" workbookViewId="0">
      <selection activeCell="A27" sqref="A27"/>
    </sheetView>
  </sheetViews>
  <sheetFormatPr defaultColWidth="9.140625" defaultRowHeight="12" x14ac:dyDescent="0.2"/>
  <cols>
    <col min="1" max="1" width="9.140625" style="2"/>
    <col min="2" max="2" width="8" style="2" customWidth="1"/>
    <col min="3" max="4" width="10.28515625" style="2" customWidth="1"/>
    <col min="5" max="5" width="9.7109375" style="2" customWidth="1"/>
    <col min="6" max="6" width="10.140625" style="2" customWidth="1"/>
    <col min="7" max="7" width="13.42578125" style="2" customWidth="1"/>
    <col min="8" max="8" width="15.42578125" style="2" customWidth="1"/>
    <col min="9" max="9" width="13.28515625" style="2" customWidth="1"/>
    <col min="10" max="10" width="13.85546875" style="2" customWidth="1"/>
    <col min="11" max="11" width="18.42578125" style="2" customWidth="1"/>
    <col min="12" max="12" width="15.28515625" style="2" customWidth="1"/>
    <col min="13" max="15" width="16.7109375" style="2" customWidth="1"/>
    <col min="16" max="16" width="13.28515625" style="2" customWidth="1"/>
    <col min="17" max="17" width="13.5703125" style="2" customWidth="1"/>
    <col min="18" max="18" width="11.7109375" style="2" customWidth="1"/>
    <col min="19" max="16384" width="9.140625" style="2"/>
  </cols>
  <sheetData>
    <row r="1" spans="1:18" ht="15" x14ac:dyDescent="0.25">
      <c r="A1" s="1" t="s">
        <v>57</v>
      </c>
    </row>
    <row r="2" spans="1:18" ht="18.75" x14ac:dyDescent="0.3">
      <c r="E2" s="3" t="s">
        <v>4</v>
      </c>
    </row>
    <row r="3" spans="1:18" x14ac:dyDescent="0.2">
      <c r="E3" s="4"/>
    </row>
    <row r="5" spans="1:18" s="292" customFormat="1" ht="36" x14ac:dyDescent="0.25">
      <c r="A5" s="290" t="s">
        <v>5</v>
      </c>
      <c r="B5" s="290" t="s">
        <v>6</v>
      </c>
      <c r="C5" s="290" t="s">
        <v>7</v>
      </c>
      <c r="D5" s="290" t="s">
        <v>8</v>
      </c>
      <c r="E5" s="290" t="s">
        <v>9</v>
      </c>
      <c r="F5" s="290" t="s">
        <v>10</v>
      </c>
      <c r="G5" s="290" t="s">
        <v>11</v>
      </c>
      <c r="H5" s="290" t="s">
        <v>12</v>
      </c>
      <c r="I5" s="290" t="s">
        <v>13</v>
      </c>
      <c r="J5" s="291" t="s">
        <v>14</v>
      </c>
      <c r="K5" s="290" t="s">
        <v>15</v>
      </c>
      <c r="L5" s="290" t="s">
        <v>16</v>
      </c>
      <c r="M5" s="290" t="s">
        <v>17</v>
      </c>
      <c r="N5" s="290" t="s">
        <v>18</v>
      </c>
      <c r="O5" s="290" t="s">
        <v>19</v>
      </c>
      <c r="P5" s="290" t="s">
        <v>20</v>
      </c>
      <c r="Q5" s="290" t="s">
        <v>21</v>
      </c>
      <c r="R5" s="290" t="s">
        <v>22</v>
      </c>
    </row>
    <row r="6" spans="1:18" s="297" customFormat="1" x14ac:dyDescent="0.25">
      <c r="A6" s="296" t="s">
        <v>568</v>
      </c>
      <c r="B6" s="296" t="s">
        <v>649</v>
      </c>
      <c r="C6" s="296" t="s">
        <v>650</v>
      </c>
      <c r="D6" s="296" t="s">
        <v>651</v>
      </c>
      <c r="E6" s="296" t="s">
        <v>652</v>
      </c>
      <c r="F6" s="296" t="s">
        <v>653</v>
      </c>
      <c r="G6" s="296" t="s">
        <v>654</v>
      </c>
      <c r="H6" s="296" t="s">
        <v>655</v>
      </c>
      <c r="I6" s="296" t="s">
        <v>656</v>
      </c>
      <c r="J6" s="296" t="s">
        <v>657</v>
      </c>
      <c r="K6" s="296" t="s">
        <v>658</v>
      </c>
      <c r="L6" s="296" t="s">
        <v>659</v>
      </c>
      <c r="M6" s="296" t="s">
        <v>660</v>
      </c>
      <c r="N6" s="296" t="s">
        <v>661</v>
      </c>
      <c r="O6" s="296" t="s">
        <v>662</v>
      </c>
      <c r="P6" s="296" t="s">
        <v>663</v>
      </c>
      <c r="Q6" s="296" t="s">
        <v>664</v>
      </c>
      <c r="R6" s="296" t="s">
        <v>665</v>
      </c>
    </row>
    <row r="7" spans="1:18" s="8" customFormat="1" ht="48" x14ac:dyDescent="0.2">
      <c r="A7" s="5"/>
      <c r="B7" s="5"/>
      <c r="C7" s="5"/>
      <c r="D7" s="5"/>
      <c r="E7" s="5"/>
      <c r="F7" s="5"/>
      <c r="G7" s="5"/>
      <c r="H7" s="5"/>
      <c r="I7" s="5"/>
      <c r="J7" s="6" t="s">
        <v>23</v>
      </c>
      <c r="K7" s="7" t="s">
        <v>24</v>
      </c>
      <c r="L7" s="5" t="s">
        <v>25</v>
      </c>
      <c r="M7" s="7" t="s">
        <v>26</v>
      </c>
      <c r="N7" s="7"/>
      <c r="O7" s="7"/>
      <c r="P7" s="7" t="s">
        <v>27</v>
      </c>
      <c r="Q7" s="7" t="s">
        <v>28</v>
      </c>
      <c r="R7" s="5"/>
    </row>
    <row r="8" spans="1:18" x14ac:dyDescent="0.2">
      <c r="A8" s="9"/>
      <c r="B8" s="9"/>
      <c r="C8" s="9"/>
      <c r="D8" s="9"/>
      <c r="E8" s="9"/>
      <c r="F8" s="9"/>
      <c r="G8" s="9"/>
      <c r="H8" s="9"/>
      <c r="I8" s="9"/>
      <c r="J8" s="9"/>
      <c r="K8" s="9"/>
      <c r="L8" s="9"/>
      <c r="M8" s="9"/>
      <c r="N8" s="9"/>
      <c r="O8" s="9"/>
      <c r="P8" s="9"/>
      <c r="Q8" s="9"/>
      <c r="R8" s="9"/>
    </row>
    <row r="9" spans="1:18" x14ac:dyDescent="0.2">
      <c r="A9" s="9"/>
      <c r="B9" s="9"/>
      <c r="C9" s="9"/>
      <c r="D9" s="9"/>
      <c r="E9" s="9"/>
      <c r="F9" s="9"/>
      <c r="G9" s="9"/>
      <c r="H9" s="9"/>
      <c r="I9" s="9"/>
      <c r="J9" s="9"/>
      <c r="K9" s="9"/>
      <c r="L9" s="9"/>
      <c r="M9" s="9"/>
      <c r="N9" s="9"/>
      <c r="O9" s="9"/>
      <c r="P9" s="9"/>
      <c r="Q9" s="9"/>
      <c r="R9" s="9"/>
    </row>
    <row r="10" spans="1:18" x14ac:dyDescent="0.2">
      <c r="P10" s="2" t="s">
        <v>29</v>
      </c>
      <c r="Q10" s="2" t="s">
        <v>29</v>
      </c>
    </row>
    <row r="11" spans="1:18" x14ac:dyDescent="0.2">
      <c r="A11" s="4" t="s">
        <v>689</v>
      </c>
    </row>
    <row r="12" spans="1:18" x14ac:dyDescent="0.2">
      <c r="B12" s="293"/>
    </row>
    <row r="13" spans="1:18" x14ac:dyDescent="0.2">
      <c r="A13" s="295" t="s">
        <v>645</v>
      </c>
    </row>
    <row r="14" spans="1:18" x14ac:dyDescent="0.2">
      <c r="A14" s="293"/>
      <c r="B14" s="293" t="s">
        <v>30</v>
      </c>
    </row>
    <row r="15" spans="1:18" x14ac:dyDescent="0.2">
      <c r="A15" s="293"/>
      <c r="B15" s="293" t="s">
        <v>646</v>
      </c>
    </row>
    <row r="16" spans="1:18" x14ac:dyDescent="0.2">
      <c r="A16" s="293"/>
      <c r="B16" s="293" t="s">
        <v>647</v>
      </c>
    </row>
    <row r="17" spans="1:3" x14ac:dyDescent="0.2">
      <c r="A17" s="293"/>
    </row>
    <row r="18" spans="1:3" x14ac:dyDescent="0.2">
      <c r="A18" s="295" t="s">
        <v>31</v>
      </c>
    </row>
    <row r="19" spans="1:3" x14ac:dyDescent="0.2">
      <c r="A19" s="293"/>
      <c r="B19" s="294" t="s">
        <v>32</v>
      </c>
    </row>
    <row r="20" spans="1:3" x14ac:dyDescent="0.2">
      <c r="A20" s="293"/>
      <c r="B20" s="294" t="s">
        <v>33</v>
      </c>
    </row>
    <row r="21" spans="1:3" x14ac:dyDescent="0.2">
      <c r="A21" s="10"/>
    </row>
    <row r="23" spans="1:3" x14ac:dyDescent="0.2">
      <c r="A23" s="4" t="s">
        <v>34</v>
      </c>
    </row>
    <row r="24" spans="1:3" x14ac:dyDescent="0.2">
      <c r="B24" s="11" t="s">
        <v>32</v>
      </c>
    </row>
    <row r="26" spans="1:3" x14ac:dyDescent="0.2">
      <c r="A26" s="4" t="s">
        <v>648</v>
      </c>
    </row>
    <row r="27" spans="1:3" x14ac:dyDescent="0.2">
      <c r="A27" s="306">
        <v>1</v>
      </c>
      <c r="B27" s="298" t="str">
        <f>CONCATENATE("(",A27,"): ")</f>
        <v xml:space="preserve">(1): </v>
      </c>
      <c r="C27" s="2" t="s">
        <v>666</v>
      </c>
    </row>
    <row r="28" spans="1:3" x14ac:dyDescent="0.2">
      <c r="A28" s="306">
        <v>2</v>
      </c>
      <c r="B28" s="298" t="str">
        <f t="shared" ref="B28:B44" si="0">CONCATENATE("(",A28,"): ")</f>
        <v xml:space="preserve">(2): </v>
      </c>
      <c r="C28" s="2" t="s">
        <v>667</v>
      </c>
    </row>
    <row r="29" spans="1:3" x14ac:dyDescent="0.2">
      <c r="A29" s="306">
        <v>3</v>
      </c>
      <c r="B29" s="298" t="str">
        <f t="shared" si="0"/>
        <v xml:space="preserve">(3): </v>
      </c>
      <c r="C29" s="2" t="s">
        <v>7</v>
      </c>
    </row>
    <row r="30" spans="1:3" x14ac:dyDescent="0.2">
      <c r="A30" s="306">
        <v>4</v>
      </c>
      <c r="B30" s="298" t="str">
        <f t="shared" si="0"/>
        <v xml:space="preserve">(4): </v>
      </c>
      <c r="C30" s="2" t="s">
        <v>668</v>
      </c>
    </row>
    <row r="31" spans="1:3" x14ac:dyDescent="0.2">
      <c r="A31" s="306">
        <v>5</v>
      </c>
      <c r="B31" s="298" t="str">
        <f t="shared" si="0"/>
        <v xml:space="preserve">(5): </v>
      </c>
      <c r="C31" s="2" t="s">
        <v>669</v>
      </c>
    </row>
    <row r="32" spans="1:3" x14ac:dyDescent="0.2">
      <c r="A32" s="306">
        <v>6</v>
      </c>
      <c r="B32" s="298" t="str">
        <f t="shared" si="0"/>
        <v xml:space="preserve">(6): </v>
      </c>
      <c r="C32" s="2" t="s">
        <v>670</v>
      </c>
    </row>
    <row r="33" spans="1:3" x14ac:dyDescent="0.2">
      <c r="A33" s="306">
        <v>7</v>
      </c>
      <c r="B33" s="298" t="str">
        <f t="shared" si="0"/>
        <v xml:space="preserve">(7): </v>
      </c>
      <c r="C33" s="2" t="s">
        <v>11</v>
      </c>
    </row>
    <row r="34" spans="1:3" x14ac:dyDescent="0.2">
      <c r="A34" s="306">
        <v>8</v>
      </c>
      <c r="B34" s="298" t="str">
        <f t="shared" si="0"/>
        <v xml:space="preserve">(8): </v>
      </c>
      <c r="C34" s="2" t="s">
        <v>12</v>
      </c>
    </row>
    <row r="35" spans="1:3" x14ac:dyDescent="0.2">
      <c r="A35" s="306">
        <v>9</v>
      </c>
      <c r="B35" s="298" t="str">
        <f t="shared" si="0"/>
        <v xml:space="preserve">(9): </v>
      </c>
      <c r="C35" s="2" t="s">
        <v>13</v>
      </c>
    </row>
    <row r="36" spans="1:3" x14ac:dyDescent="0.2">
      <c r="A36" s="306">
        <v>10</v>
      </c>
      <c r="B36" s="298" t="str">
        <f t="shared" si="0"/>
        <v xml:space="preserve">(10): </v>
      </c>
      <c r="C36" s="2" t="s">
        <v>14</v>
      </c>
    </row>
    <row r="37" spans="1:3" x14ac:dyDescent="0.2">
      <c r="A37" s="306">
        <v>11</v>
      </c>
      <c r="B37" s="298" t="str">
        <f t="shared" si="0"/>
        <v xml:space="preserve">(11): </v>
      </c>
      <c r="C37" s="2" t="s">
        <v>680</v>
      </c>
    </row>
    <row r="38" spans="1:3" x14ac:dyDescent="0.2">
      <c r="A38" s="306">
        <v>12</v>
      </c>
      <c r="B38" s="298" t="str">
        <f t="shared" si="0"/>
        <v xml:space="preserve">(12): </v>
      </c>
      <c r="C38" s="2" t="s">
        <v>16</v>
      </c>
    </row>
    <row r="39" spans="1:3" x14ac:dyDescent="0.2">
      <c r="A39" s="306">
        <v>13</v>
      </c>
      <c r="B39" s="298" t="str">
        <f t="shared" si="0"/>
        <v xml:space="preserve">(13): </v>
      </c>
      <c r="C39" s="2" t="s">
        <v>681</v>
      </c>
    </row>
    <row r="40" spans="1:3" x14ac:dyDescent="0.2">
      <c r="A40" s="306">
        <v>14</v>
      </c>
      <c r="B40" s="298" t="str">
        <f t="shared" si="0"/>
        <v xml:space="preserve">(14): </v>
      </c>
      <c r="C40" s="2" t="s">
        <v>18</v>
      </c>
    </row>
    <row r="41" spans="1:3" x14ac:dyDescent="0.2">
      <c r="A41" s="306">
        <v>15</v>
      </c>
      <c r="B41" s="298" t="str">
        <f t="shared" si="0"/>
        <v xml:space="preserve">(15): </v>
      </c>
      <c r="C41" s="2" t="s">
        <v>19</v>
      </c>
    </row>
    <row r="42" spans="1:3" x14ac:dyDescent="0.2">
      <c r="A42" s="306">
        <v>16</v>
      </c>
      <c r="B42" s="298" t="str">
        <f t="shared" si="0"/>
        <v xml:space="preserve">(16): </v>
      </c>
      <c r="C42" s="2" t="s">
        <v>682</v>
      </c>
    </row>
    <row r="43" spans="1:3" x14ac:dyDescent="0.2">
      <c r="A43" s="306">
        <v>17</v>
      </c>
      <c r="B43" s="298" t="str">
        <f t="shared" si="0"/>
        <v xml:space="preserve">(17): </v>
      </c>
      <c r="C43" s="2" t="s">
        <v>683</v>
      </c>
    </row>
    <row r="44" spans="1:3" x14ac:dyDescent="0.2">
      <c r="A44" s="306">
        <v>18</v>
      </c>
      <c r="B44" s="298" t="str">
        <f t="shared" si="0"/>
        <v xml:space="preserve">(18): </v>
      </c>
      <c r="C44" s="2" t="s">
        <v>22</v>
      </c>
    </row>
    <row r="45" spans="1:3" x14ac:dyDescent="0.2">
      <c r="B45" s="298"/>
    </row>
    <row r="46" spans="1:3" x14ac:dyDescent="0.2">
      <c r="B46" s="298"/>
    </row>
    <row r="47" spans="1:3" x14ac:dyDescent="0.2">
      <c r="B47" s="298"/>
    </row>
    <row r="48" spans="1:3" x14ac:dyDescent="0.2">
      <c r="B48" s="298"/>
    </row>
    <row r="49" spans="2:2" x14ac:dyDescent="0.2">
      <c r="B49" s="298"/>
    </row>
    <row r="50" spans="2:2" x14ac:dyDescent="0.2">
      <c r="B50" s="298"/>
    </row>
    <row r="51" spans="2:2" x14ac:dyDescent="0.2">
      <c r="B51" s="298"/>
    </row>
    <row r="52" spans="2:2" x14ac:dyDescent="0.2">
      <c r="B52" s="298"/>
    </row>
  </sheetData>
  <hyperlinks>
    <hyperlink ref="A1" location="'Danh mục'!A1" display="Quay_ve"/>
  </hyperlinks>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6"/>
  <sheetViews>
    <sheetView topLeftCell="A35" workbookViewId="0">
      <selection activeCell="A43" sqref="A43:A55"/>
    </sheetView>
  </sheetViews>
  <sheetFormatPr defaultColWidth="9.140625" defaultRowHeight="15" x14ac:dyDescent="0.25"/>
  <cols>
    <col min="1" max="2" width="13.5703125" style="14" customWidth="1"/>
    <col min="3" max="3" width="14.7109375" style="14" customWidth="1"/>
    <col min="4" max="4" width="22.5703125" style="14" customWidth="1"/>
    <col min="5" max="5" width="22.28515625" style="14" customWidth="1"/>
    <col min="6" max="6" width="13.42578125" style="14" customWidth="1"/>
    <col min="7" max="7" width="12.5703125" style="14" customWidth="1"/>
    <col min="8" max="10" width="18.85546875" style="14" customWidth="1"/>
    <col min="11" max="11" width="16.7109375" style="14" customWidth="1"/>
    <col min="12" max="12" width="21.7109375" style="14" customWidth="1"/>
    <col min="13" max="13" width="20.42578125" style="14" customWidth="1"/>
    <col min="14" max="14" width="24" style="14" customWidth="1"/>
    <col min="15" max="15" width="29.7109375" style="14" customWidth="1"/>
    <col min="16" max="16384" width="9.140625" style="14"/>
  </cols>
  <sheetData>
    <row r="1" spans="1:16384" x14ac:dyDescent="0.25">
      <c r="A1" s="1" t="s">
        <v>57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c r="XEW1" s="1"/>
      <c r="XEX1" s="1"/>
      <c r="XEY1" s="1"/>
      <c r="XEZ1" s="1"/>
      <c r="XFA1" s="1"/>
      <c r="XFB1" s="1"/>
      <c r="XFC1" s="1"/>
      <c r="XFD1" s="1"/>
    </row>
    <row r="2" spans="1:16384" ht="29.25" customHeight="1" x14ac:dyDescent="0.25">
      <c r="A2" s="336" t="s">
        <v>35</v>
      </c>
      <c r="B2" s="336"/>
      <c r="C2" s="336"/>
      <c r="D2" s="336"/>
      <c r="E2" s="336"/>
      <c r="F2" s="336"/>
      <c r="G2" s="336"/>
      <c r="H2" s="336"/>
      <c r="I2" s="336"/>
      <c r="J2" s="336"/>
      <c r="K2" s="336"/>
      <c r="L2" s="336"/>
      <c r="M2" s="12"/>
      <c r="N2" s="12"/>
      <c r="O2" s="13"/>
    </row>
    <row r="3" spans="1:16384" ht="29.25" customHeight="1" x14ac:dyDescent="0.25">
      <c r="A3" s="337" t="s">
        <v>36</v>
      </c>
      <c r="B3" s="338"/>
      <c r="C3" s="338"/>
      <c r="D3" s="338"/>
      <c r="E3" s="338"/>
      <c r="F3" s="338"/>
      <c r="G3" s="338"/>
      <c r="H3" s="338"/>
      <c r="I3" s="338"/>
      <c r="J3" s="338"/>
      <c r="K3" s="338"/>
      <c r="L3" s="338"/>
      <c r="M3" s="338"/>
      <c r="N3" s="15"/>
      <c r="O3" s="15"/>
    </row>
    <row r="4" spans="1:16384" s="18" customFormat="1" ht="25.5" x14ac:dyDescent="0.25">
      <c r="A4" s="16" t="s">
        <v>0</v>
      </c>
      <c r="B4" s="16" t="s">
        <v>5</v>
      </c>
      <c r="C4" s="16" t="s">
        <v>37</v>
      </c>
      <c r="D4" s="17" t="s">
        <v>38</v>
      </c>
      <c r="E4" s="16" t="s">
        <v>39</v>
      </c>
      <c r="F4" s="16" t="s">
        <v>40</v>
      </c>
      <c r="G4" s="16" t="s">
        <v>41</v>
      </c>
      <c r="H4" s="16" t="s">
        <v>42</v>
      </c>
      <c r="I4" s="16" t="s">
        <v>8</v>
      </c>
      <c r="J4" s="16" t="s">
        <v>43</v>
      </c>
      <c r="K4" s="16" t="s">
        <v>44</v>
      </c>
      <c r="L4" s="16" t="s">
        <v>45</v>
      </c>
      <c r="M4" s="16" t="s">
        <v>46</v>
      </c>
    </row>
    <row r="5" spans="1:16384" x14ac:dyDescent="0.25">
      <c r="A5" s="30">
        <v>1</v>
      </c>
      <c r="B5" s="30">
        <v>2</v>
      </c>
      <c r="C5" s="30">
        <v>3</v>
      </c>
      <c r="D5" s="30">
        <v>4</v>
      </c>
      <c r="E5" s="30">
        <v>5</v>
      </c>
      <c r="F5" s="30">
        <v>6</v>
      </c>
      <c r="G5" s="30">
        <v>7</v>
      </c>
      <c r="H5" s="30">
        <v>8</v>
      </c>
      <c r="I5" s="30">
        <v>9</v>
      </c>
      <c r="J5" s="30">
        <v>10</v>
      </c>
      <c r="K5" s="30">
        <v>11</v>
      </c>
      <c r="L5" s="30">
        <v>12</v>
      </c>
      <c r="M5" s="30">
        <v>13</v>
      </c>
    </row>
    <row r="6" spans="1:16384" x14ac:dyDescent="0.25">
      <c r="A6" s="19"/>
      <c r="B6" s="19"/>
      <c r="C6" s="19"/>
      <c r="D6" s="19"/>
      <c r="E6" s="19"/>
      <c r="F6" s="19"/>
      <c r="G6" s="19"/>
      <c r="H6" s="19"/>
      <c r="I6" s="19"/>
      <c r="J6" s="19"/>
      <c r="K6" s="19"/>
      <c r="L6" s="19"/>
      <c r="M6" s="19"/>
    </row>
    <row r="7" spans="1:16384" x14ac:dyDescent="0.25">
      <c r="A7" s="19"/>
      <c r="B7" s="19"/>
      <c r="C7" s="19"/>
      <c r="D7" s="19"/>
      <c r="E7" s="19"/>
      <c r="F7" s="19"/>
      <c r="G7" s="19"/>
      <c r="H7" s="19"/>
      <c r="I7" s="19"/>
      <c r="J7" s="19"/>
      <c r="K7" s="19"/>
      <c r="L7" s="19"/>
      <c r="M7" s="19"/>
    </row>
    <row r="8" spans="1:16384" x14ac:dyDescent="0.25">
      <c r="A8" s="19"/>
      <c r="B8" s="19"/>
      <c r="C8" s="19"/>
      <c r="D8" s="19"/>
      <c r="E8" s="19"/>
      <c r="F8" s="19"/>
      <c r="G8" s="19"/>
      <c r="H8" s="19"/>
      <c r="I8" s="19"/>
      <c r="J8" s="19"/>
      <c r="K8" s="19"/>
      <c r="L8" s="19"/>
      <c r="M8" s="19"/>
    </row>
    <row r="9" spans="1:16384" x14ac:dyDescent="0.25">
      <c r="A9" s="19"/>
      <c r="B9" s="19"/>
      <c r="C9" s="19"/>
      <c r="D9" s="19"/>
      <c r="E9" s="19"/>
      <c r="F9" s="19"/>
      <c r="G9" s="19"/>
      <c r="H9" s="19"/>
      <c r="I9" s="19"/>
      <c r="J9" s="19"/>
      <c r="K9" s="19"/>
      <c r="L9" s="19"/>
      <c r="M9" s="19"/>
    </row>
    <row r="10" spans="1:16384" x14ac:dyDescent="0.25">
      <c r="A10" s="19"/>
      <c r="B10" s="19"/>
      <c r="C10" s="19"/>
      <c r="D10" s="19"/>
      <c r="E10" s="19"/>
      <c r="F10" s="19"/>
      <c r="G10" s="19"/>
      <c r="H10" s="19"/>
      <c r="I10" s="19"/>
      <c r="J10" s="19"/>
      <c r="K10" s="19"/>
      <c r="L10" s="19"/>
      <c r="M10" s="19"/>
    </row>
    <row r="11" spans="1:16384" x14ac:dyDescent="0.25">
      <c r="A11" s="20" t="s">
        <v>47</v>
      </c>
      <c r="B11" s="21"/>
      <c r="C11" s="21"/>
      <c r="D11" s="21"/>
      <c r="E11" s="21"/>
      <c r="F11" s="21"/>
      <c r="G11" s="21"/>
      <c r="H11" s="21"/>
      <c r="I11" s="21"/>
      <c r="J11" s="21"/>
      <c r="K11" s="19"/>
      <c r="L11" s="19"/>
      <c r="M11" s="19"/>
    </row>
    <row r="12" spans="1:16384" x14ac:dyDescent="0.25">
      <c r="A12" s="19"/>
      <c r="B12" s="19"/>
      <c r="C12" s="19"/>
      <c r="D12" s="19"/>
      <c r="E12" s="19"/>
      <c r="F12" s="19"/>
      <c r="G12" s="19"/>
      <c r="H12" s="19"/>
      <c r="I12" s="19"/>
      <c r="J12" s="19"/>
      <c r="K12" s="19"/>
      <c r="L12" s="19"/>
      <c r="M12" s="19"/>
    </row>
    <row r="13" spans="1:16384" x14ac:dyDescent="0.25">
      <c r="A13" s="19"/>
      <c r="B13" s="19"/>
      <c r="C13" s="19"/>
      <c r="D13" s="19"/>
      <c r="E13" s="19"/>
      <c r="F13" s="19"/>
      <c r="G13" s="19"/>
      <c r="H13" s="19"/>
      <c r="I13" s="19"/>
      <c r="J13" s="19"/>
      <c r="K13" s="19"/>
      <c r="L13" s="19"/>
      <c r="M13" s="19"/>
    </row>
    <row r="14" spans="1:16384" x14ac:dyDescent="0.25">
      <c r="A14" s="19"/>
      <c r="B14" s="19"/>
      <c r="C14" s="19"/>
      <c r="D14" s="19"/>
      <c r="E14" s="19"/>
      <c r="F14" s="19"/>
      <c r="G14" s="19"/>
      <c r="H14" s="19"/>
      <c r="I14" s="19"/>
      <c r="J14" s="19"/>
      <c r="K14" s="19"/>
      <c r="L14" s="19"/>
      <c r="M14" s="19"/>
    </row>
    <row r="15" spans="1:16384" x14ac:dyDescent="0.25">
      <c r="A15" s="19"/>
      <c r="B15" s="19"/>
      <c r="C15" s="19"/>
      <c r="D15" s="19"/>
      <c r="E15" s="19"/>
      <c r="F15" s="19"/>
      <c r="G15" s="19"/>
      <c r="H15" s="19"/>
      <c r="I15" s="19"/>
      <c r="J15" s="19"/>
      <c r="K15" s="19"/>
      <c r="L15" s="19"/>
      <c r="M15" s="19"/>
    </row>
    <row r="16" spans="1:16384" x14ac:dyDescent="0.25">
      <c r="A16" s="19"/>
      <c r="B16" s="19"/>
      <c r="C16" s="19"/>
      <c r="D16" s="19"/>
      <c r="E16" s="19"/>
      <c r="F16" s="19"/>
      <c r="G16" s="19"/>
      <c r="H16" s="19"/>
      <c r="I16" s="19"/>
      <c r="J16" s="19"/>
      <c r="K16" s="19"/>
      <c r="L16" s="19"/>
      <c r="M16" s="19"/>
    </row>
    <row r="17" spans="1:13" x14ac:dyDescent="0.25">
      <c r="A17" s="19"/>
      <c r="B17" s="19"/>
      <c r="C17" s="19"/>
      <c r="D17" s="19"/>
      <c r="E17" s="19"/>
      <c r="F17" s="19"/>
      <c r="G17" s="19"/>
      <c r="H17" s="19"/>
      <c r="I17" s="19"/>
      <c r="J17" s="19"/>
      <c r="K17" s="19"/>
      <c r="L17" s="19"/>
      <c r="M17" s="19"/>
    </row>
    <row r="18" spans="1:13" x14ac:dyDescent="0.25">
      <c r="A18" s="19"/>
      <c r="B18" s="19"/>
      <c r="C18" s="19"/>
      <c r="D18" s="19"/>
      <c r="E18" s="19"/>
      <c r="F18" s="19"/>
      <c r="G18" s="19"/>
      <c r="H18" s="19"/>
      <c r="I18" s="19"/>
      <c r="J18" s="19"/>
      <c r="K18" s="19"/>
      <c r="L18" s="19"/>
      <c r="M18" s="19"/>
    </row>
    <row r="19" spans="1:13" x14ac:dyDescent="0.25">
      <c r="A19" s="19"/>
      <c r="B19" s="19"/>
      <c r="C19" s="19"/>
      <c r="D19" s="19"/>
      <c r="E19" s="19"/>
      <c r="F19" s="19"/>
      <c r="G19" s="19"/>
      <c r="H19" s="19"/>
      <c r="I19" s="19"/>
      <c r="J19" s="19"/>
      <c r="K19" s="19"/>
      <c r="L19" s="19"/>
      <c r="M19" s="19"/>
    </row>
    <row r="20" spans="1:13" x14ac:dyDescent="0.25">
      <c r="A20" s="19"/>
      <c r="B20" s="19"/>
      <c r="C20" s="19"/>
      <c r="D20" s="19"/>
      <c r="E20" s="19"/>
      <c r="F20" s="19"/>
      <c r="G20" s="19"/>
      <c r="H20" s="19"/>
      <c r="I20" s="19"/>
      <c r="J20" s="19"/>
      <c r="K20" s="19"/>
      <c r="L20" s="19"/>
      <c r="M20" s="19"/>
    </row>
    <row r="21" spans="1:13" x14ac:dyDescent="0.25">
      <c r="A21" s="20" t="s">
        <v>48</v>
      </c>
      <c r="B21" s="20"/>
      <c r="C21" s="19"/>
      <c r="D21" s="19"/>
      <c r="E21" s="19"/>
      <c r="F21" s="19"/>
      <c r="G21" s="19"/>
      <c r="H21" s="19"/>
      <c r="I21" s="19"/>
      <c r="J21" s="19"/>
      <c r="K21" s="19"/>
      <c r="L21" s="19"/>
      <c r="M21" s="19"/>
    </row>
    <row r="22" spans="1:13" x14ac:dyDescent="0.25">
      <c r="A22" s="22" t="s">
        <v>49</v>
      </c>
      <c r="B22" s="22" t="s">
        <v>50</v>
      </c>
      <c r="C22" s="23"/>
      <c r="D22" s="23"/>
      <c r="E22" s="23"/>
      <c r="F22" s="23"/>
      <c r="G22" s="23"/>
      <c r="H22" s="23"/>
      <c r="I22" s="23"/>
      <c r="J22" s="23"/>
      <c r="K22" s="23"/>
      <c r="L22" s="23"/>
      <c r="M22" s="23"/>
    </row>
    <row r="23" spans="1:13" ht="60" x14ac:dyDescent="0.25">
      <c r="E23" s="24" t="s">
        <v>51</v>
      </c>
      <c r="G23" s="24" t="s">
        <v>52</v>
      </c>
      <c r="K23" s="25" t="s">
        <v>53</v>
      </c>
    </row>
    <row r="24" spans="1:13" x14ac:dyDescent="0.25">
      <c r="E24" s="24"/>
      <c r="G24" s="24"/>
      <c r="K24" s="25"/>
    </row>
    <row r="25" spans="1:13" x14ac:dyDescent="0.25">
      <c r="A25" s="26" t="s">
        <v>690</v>
      </c>
      <c r="E25" s="24"/>
      <c r="G25" s="24"/>
      <c r="K25" s="25"/>
    </row>
    <row r="26" spans="1:13" x14ac:dyDescent="0.25">
      <c r="E26" s="24"/>
      <c r="G26" s="24"/>
      <c r="K26" s="25"/>
    </row>
    <row r="28" spans="1:13" x14ac:dyDescent="0.25">
      <c r="A28" s="26" t="s">
        <v>54</v>
      </c>
    </row>
    <row r="29" spans="1:13" x14ac:dyDescent="0.25">
      <c r="B29" s="25" t="s">
        <v>55</v>
      </c>
    </row>
    <row r="30" spans="1:13" x14ac:dyDescent="0.25">
      <c r="B30" s="25" t="s">
        <v>56</v>
      </c>
    </row>
    <row r="33" spans="1:3" x14ac:dyDescent="0.25">
      <c r="A33" s="26" t="s">
        <v>34</v>
      </c>
    </row>
    <row r="34" spans="1:3" x14ac:dyDescent="0.25">
      <c r="B34" s="25" t="s">
        <v>672</v>
      </c>
    </row>
    <row r="35" spans="1:3" x14ac:dyDescent="0.25">
      <c r="B35" s="25" t="s">
        <v>673</v>
      </c>
    </row>
    <row r="36" spans="1:3" x14ac:dyDescent="0.25">
      <c r="B36" s="25" t="s">
        <v>716</v>
      </c>
    </row>
    <row r="37" spans="1:3" x14ac:dyDescent="0.25">
      <c r="B37" s="25" t="s">
        <v>715</v>
      </c>
    </row>
    <row r="42" spans="1:3" x14ac:dyDescent="0.25">
      <c r="A42" s="26" t="s">
        <v>648</v>
      </c>
    </row>
    <row r="43" spans="1:3" x14ac:dyDescent="0.25">
      <c r="A43" s="306">
        <v>1</v>
      </c>
      <c r="B43" s="299" t="str">
        <f>CONCATENATE("(",A43,"): ")</f>
        <v xml:space="preserve">(1): </v>
      </c>
      <c r="C43" s="304" t="s">
        <v>671</v>
      </c>
    </row>
    <row r="44" spans="1:3" x14ac:dyDescent="0.25">
      <c r="A44" s="306">
        <v>2</v>
      </c>
      <c r="B44" s="299" t="str">
        <f t="shared" ref="B44:B55" si="0">CONCATENATE("(",A44,"): ")</f>
        <v xml:space="preserve">(2): </v>
      </c>
      <c r="C44" s="304" t="s">
        <v>666</v>
      </c>
    </row>
    <row r="45" spans="1:3" x14ac:dyDescent="0.25">
      <c r="A45" s="306">
        <v>3</v>
      </c>
      <c r="B45" s="299" t="str">
        <f t="shared" si="0"/>
        <v xml:space="preserve">(3): </v>
      </c>
      <c r="C45" s="304" t="s">
        <v>37</v>
      </c>
    </row>
    <row r="46" spans="1:3" x14ac:dyDescent="0.25">
      <c r="A46" s="306">
        <v>4</v>
      </c>
      <c r="B46" s="299" t="str">
        <f t="shared" si="0"/>
        <v xml:space="preserve">(4): </v>
      </c>
      <c r="C46" s="304" t="s">
        <v>38</v>
      </c>
    </row>
    <row r="47" spans="1:3" x14ac:dyDescent="0.25">
      <c r="A47" s="306">
        <v>5</v>
      </c>
      <c r="B47" s="299" t="str">
        <f t="shared" si="0"/>
        <v xml:space="preserve">(5): </v>
      </c>
      <c r="C47" s="304" t="s">
        <v>702</v>
      </c>
    </row>
    <row r="48" spans="1:3" x14ac:dyDescent="0.25">
      <c r="A48" s="306">
        <v>6</v>
      </c>
      <c r="B48" s="299" t="str">
        <f t="shared" si="0"/>
        <v xml:space="preserve">(6): </v>
      </c>
      <c r="C48" s="304" t="s">
        <v>558</v>
      </c>
    </row>
    <row r="49" spans="1:3" x14ac:dyDescent="0.25">
      <c r="A49" s="306">
        <v>7</v>
      </c>
      <c r="B49" s="299" t="str">
        <f t="shared" si="0"/>
        <v xml:space="preserve">(7): </v>
      </c>
      <c r="C49" s="304" t="s">
        <v>678</v>
      </c>
    </row>
    <row r="50" spans="1:3" x14ac:dyDescent="0.25">
      <c r="A50" s="306">
        <v>8</v>
      </c>
      <c r="B50" s="299" t="str">
        <f t="shared" si="0"/>
        <v xml:space="preserve">(8): </v>
      </c>
      <c r="C50" s="304" t="s">
        <v>675</v>
      </c>
    </row>
    <row r="51" spans="1:3" x14ac:dyDescent="0.25">
      <c r="A51" s="306">
        <v>9</v>
      </c>
      <c r="B51" s="299" t="str">
        <f t="shared" si="0"/>
        <v xml:space="preserve">(9): </v>
      </c>
      <c r="C51" s="304" t="s">
        <v>668</v>
      </c>
    </row>
    <row r="52" spans="1:3" x14ac:dyDescent="0.25">
      <c r="A52" s="306">
        <v>10</v>
      </c>
      <c r="B52" s="299" t="str">
        <f t="shared" si="0"/>
        <v xml:space="preserve">(10): </v>
      </c>
      <c r="C52" s="304" t="s">
        <v>676</v>
      </c>
    </row>
    <row r="53" spans="1:3" x14ac:dyDescent="0.25">
      <c r="A53" s="306">
        <v>11</v>
      </c>
      <c r="B53" s="299" t="str">
        <f t="shared" si="0"/>
        <v xml:space="preserve">(11): </v>
      </c>
      <c r="C53" s="304" t="s">
        <v>679</v>
      </c>
    </row>
    <row r="54" spans="1:3" x14ac:dyDescent="0.25">
      <c r="A54" s="306">
        <v>12</v>
      </c>
      <c r="B54" s="299" t="str">
        <f t="shared" si="0"/>
        <v xml:space="preserve">(12): </v>
      </c>
      <c r="C54" s="304" t="s">
        <v>677</v>
      </c>
    </row>
    <row r="55" spans="1:3" x14ac:dyDescent="0.25">
      <c r="A55" s="306">
        <v>13</v>
      </c>
      <c r="B55" s="299" t="str">
        <f t="shared" si="0"/>
        <v xml:space="preserve">(13): </v>
      </c>
      <c r="C55" s="304" t="s">
        <v>75</v>
      </c>
    </row>
    <row r="56" spans="1:3" x14ac:dyDescent="0.25">
      <c r="B56" s="299"/>
      <c r="C56" s="304" t="s">
        <v>711</v>
      </c>
    </row>
  </sheetData>
  <mergeCells count="2">
    <mergeCell ref="A2:L2"/>
    <mergeCell ref="A3:M3"/>
  </mergeCells>
  <hyperlinks>
    <hyperlink ref="A1" location="'Danh mục'!A1" display="Quay_ve"/>
  </hyperlink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
  <sheetViews>
    <sheetView topLeftCell="A36" workbookViewId="0">
      <selection activeCell="A42" sqref="A42:A56"/>
    </sheetView>
  </sheetViews>
  <sheetFormatPr defaultColWidth="9.140625" defaultRowHeight="15" x14ac:dyDescent="0.25"/>
  <cols>
    <col min="1" max="2" width="14.42578125" style="14" customWidth="1"/>
    <col min="3" max="3" width="14.7109375" style="14" customWidth="1"/>
    <col min="4" max="4" width="22.5703125" style="14" customWidth="1"/>
    <col min="5" max="5" width="22.28515625" style="14" customWidth="1"/>
    <col min="6" max="6" width="13.42578125" style="14" customWidth="1"/>
    <col min="7" max="7" width="12.5703125" style="14" customWidth="1"/>
    <col min="8" max="10" width="18.7109375" style="14" customWidth="1"/>
    <col min="11" max="11" width="17.5703125" style="14" customWidth="1"/>
    <col min="12" max="12" width="19" style="14" customWidth="1"/>
    <col min="13" max="13" width="19.5703125" style="14" customWidth="1"/>
    <col min="14" max="14" width="20.42578125" style="14" customWidth="1"/>
    <col min="15" max="15" width="19.5703125" style="14" customWidth="1"/>
    <col min="16" max="16" width="24.7109375" style="14" customWidth="1"/>
    <col min="17" max="17" width="15.5703125" style="14" customWidth="1"/>
    <col min="18" max="16384" width="9.140625" style="14"/>
  </cols>
  <sheetData>
    <row r="1" spans="1:16" s="1" customFormat="1" x14ac:dyDescent="0.25">
      <c r="A1" s="1" t="s">
        <v>57</v>
      </c>
    </row>
    <row r="2" spans="1:16" ht="20.25" x14ac:dyDescent="0.25">
      <c r="A2" s="336" t="s">
        <v>58</v>
      </c>
      <c r="B2" s="336"/>
      <c r="C2" s="336"/>
      <c r="D2" s="336"/>
      <c r="E2" s="336"/>
      <c r="F2" s="336"/>
      <c r="G2" s="336"/>
      <c r="H2" s="336"/>
      <c r="I2" s="336"/>
      <c r="J2" s="336"/>
      <c r="K2" s="336"/>
      <c r="L2" s="336"/>
      <c r="M2" s="336"/>
      <c r="N2" s="336"/>
      <c r="O2" s="12"/>
      <c r="P2" s="13"/>
    </row>
    <row r="3" spans="1:16" x14ac:dyDescent="0.25">
      <c r="A3" s="337" t="s">
        <v>59</v>
      </c>
      <c r="B3" s="338"/>
      <c r="C3" s="338"/>
      <c r="D3" s="338"/>
      <c r="E3" s="338"/>
      <c r="F3" s="338"/>
      <c r="G3" s="338"/>
      <c r="H3" s="338"/>
      <c r="I3" s="338"/>
      <c r="J3" s="338"/>
      <c r="K3" s="338"/>
      <c r="L3" s="338"/>
      <c r="M3" s="338"/>
      <c r="N3" s="338"/>
      <c r="O3" s="338"/>
      <c r="P3" s="15"/>
    </row>
    <row r="4" spans="1:16" s="18" customFormat="1" ht="25.5" x14ac:dyDescent="0.25">
      <c r="A4" s="16" t="s">
        <v>0</v>
      </c>
      <c r="B4" s="16" t="s">
        <v>5</v>
      </c>
      <c r="C4" s="16" t="s">
        <v>37</v>
      </c>
      <c r="D4" s="17" t="s">
        <v>38</v>
      </c>
      <c r="E4" s="16" t="s">
        <v>39</v>
      </c>
      <c r="F4" s="16" t="s">
        <v>40</v>
      </c>
      <c r="G4" s="16" t="s">
        <v>41</v>
      </c>
      <c r="H4" s="16" t="s">
        <v>42</v>
      </c>
      <c r="I4" s="16" t="s">
        <v>8</v>
      </c>
      <c r="J4" s="16" t="s">
        <v>43</v>
      </c>
      <c r="K4" s="17" t="s">
        <v>45</v>
      </c>
      <c r="L4" s="16" t="s">
        <v>44</v>
      </c>
      <c r="M4" s="17" t="s">
        <v>60</v>
      </c>
      <c r="N4" s="16" t="s">
        <v>46</v>
      </c>
      <c r="O4" s="16" t="s">
        <v>61</v>
      </c>
    </row>
    <row r="5" spans="1:16" x14ac:dyDescent="0.25">
      <c r="A5" s="30">
        <v>1</v>
      </c>
      <c r="B5" s="30">
        <v>2</v>
      </c>
      <c r="C5" s="30">
        <v>3</v>
      </c>
      <c r="D5" s="30">
        <v>4</v>
      </c>
      <c r="E5" s="30">
        <v>5</v>
      </c>
      <c r="F5" s="30">
        <v>6</v>
      </c>
      <c r="G5" s="30">
        <v>7</v>
      </c>
      <c r="H5" s="30">
        <v>8</v>
      </c>
      <c r="I5" s="30">
        <v>9</v>
      </c>
      <c r="J5" s="30">
        <v>10</v>
      </c>
      <c r="K5" s="30">
        <v>11</v>
      </c>
      <c r="L5" s="30">
        <v>12</v>
      </c>
      <c r="M5" s="30">
        <v>13</v>
      </c>
      <c r="N5" s="30">
        <v>14</v>
      </c>
      <c r="O5" s="30">
        <v>15</v>
      </c>
    </row>
    <row r="6" spans="1:16" x14ac:dyDescent="0.25">
      <c r="A6" s="19"/>
      <c r="B6" s="19"/>
      <c r="C6" s="19"/>
      <c r="D6" s="19"/>
      <c r="E6" s="19"/>
      <c r="F6" s="19"/>
      <c r="G6" s="19"/>
      <c r="H6" s="19"/>
      <c r="I6" s="19"/>
      <c r="J6" s="19"/>
      <c r="K6" s="19"/>
      <c r="L6" s="19"/>
      <c r="M6" s="19"/>
      <c r="N6" s="19"/>
      <c r="O6" s="19"/>
    </row>
    <row r="7" spans="1:16" x14ac:dyDescent="0.25">
      <c r="A7" s="19"/>
      <c r="B7" s="19"/>
      <c r="C7" s="19"/>
      <c r="D7" s="19"/>
      <c r="E7" s="19"/>
      <c r="F7" s="19"/>
      <c r="G7" s="19"/>
      <c r="H7" s="19"/>
      <c r="I7" s="19"/>
      <c r="J7" s="19"/>
      <c r="K7" s="19"/>
      <c r="L7" s="19"/>
      <c r="M7" s="19"/>
      <c r="N7" s="19"/>
      <c r="O7" s="19"/>
    </row>
    <row r="8" spans="1:16" x14ac:dyDescent="0.25">
      <c r="A8" s="19"/>
      <c r="B8" s="19"/>
      <c r="C8" s="19"/>
      <c r="D8" s="19"/>
      <c r="E8" s="19"/>
      <c r="F8" s="19"/>
      <c r="G8" s="19"/>
      <c r="H8" s="19"/>
      <c r="I8" s="19"/>
      <c r="J8" s="19"/>
      <c r="K8" s="19"/>
      <c r="L8" s="19"/>
      <c r="M8" s="19"/>
      <c r="N8" s="19"/>
      <c r="O8" s="19"/>
    </row>
    <row r="9" spans="1:16" x14ac:dyDescent="0.25">
      <c r="A9" s="19"/>
      <c r="B9" s="19"/>
      <c r="C9" s="19"/>
      <c r="D9" s="19"/>
      <c r="E9" s="19"/>
      <c r="F9" s="19"/>
      <c r="G9" s="19"/>
      <c r="H9" s="19"/>
      <c r="I9" s="19"/>
      <c r="J9" s="19"/>
      <c r="K9" s="19"/>
      <c r="L9" s="19"/>
      <c r="M9" s="19"/>
      <c r="N9" s="19"/>
      <c r="O9" s="19"/>
    </row>
    <row r="10" spans="1:16" x14ac:dyDescent="0.25">
      <c r="A10" s="19"/>
      <c r="B10" s="19"/>
      <c r="C10" s="19"/>
      <c r="D10" s="19"/>
      <c r="E10" s="19"/>
      <c r="F10" s="19"/>
      <c r="G10" s="19"/>
      <c r="H10" s="19"/>
      <c r="I10" s="19"/>
      <c r="J10" s="19"/>
      <c r="K10" s="19"/>
      <c r="L10" s="19"/>
      <c r="M10" s="19"/>
      <c r="N10" s="19"/>
      <c r="O10" s="19"/>
    </row>
    <row r="11" spans="1:16" x14ac:dyDescent="0.25">
      <c r="A11" s="20" t="s">
        <v>47</v>
      </c>
      <c r="B11" s="20"/>
      <c r="C11" s="19"/>
      <c r="D11" s="19"/>
      <c r="E11" s="19"/>
      <c r="F11" s="19"/>
      <c r="G11" s="19"/>
      <c r="H11" s="19"/>
      <c r="I11" s="19"/>
      <c r="J11" s="19"/>
      <c r="K11" s="19"/>
      <c r="L11" s="19"/>
      <c r="M11" s="19"/>
      <c r="N11" s="19"/>
      <c r="O11" s="19"/>
    </row>
    <row r="12" spans="1:16" x14ac:dyDescent="0.25">
      <c r="A12" s="19"/>
      <c r="B12" s="19"/>
      <c r="C12" s="19"/>
      <c r="D12" s="19"/>
      <c r="E12" s="19"/>
      <c r="F12" s="19"/>
      <c r="G12" s="19"/>
      <c r="H12" s="19"/>
      <c r="I12" s="19"/>
      <c r="J12" s="19"/>
      <c r="K12" s="19"/>
      <c r="L12" s="19"/>
      <c r="M12" s="19"/>
      <c r="N12" s="19"/>
      <c r="O12" s="19"/>
    </row>
    <row r="13" spans="1:16" x14ac:dyDescent="0.25">
      <c r="A13" s="19"/>
      <c r="B13" s="19"/>
      <c r="C13" s="19"/>
      <c r="D13" s="19"/>
      <c r="E13" s="19"/>
      <c r="F13" s="19"/>
      <c r="G13" s="19"/>
      <c r="H13" s="19"/>
      <c r="I13" s="19"/>
      <c r="J13" s="19"/>
      <c r="K13" s="19"/>
      <c r="L13" s="19"/>
      <c r="M13" s="19"/>
      <c r="N13" s="19"/>
      <c r="O13" s="19"/>
    </row>
    <row r="14" spans="1:16" x14ac:dyDescent="0.25">
      <c r="A14" s="19"/>
      <c r="B14" s="19"/>
      <c r="C14" s="19"/>
      <c r="D14" s="19"/>
      <c r="E14" s="19"/>
      <c r="F14" s="19"/>
      <c r="G14" s="19"/>
      <c r="H14" s="19"/>
      <c r="I14" s="19"/>
      <c r="J14" s="19"/>
      <c r="K14" s="19"/>
      <c r="L14" s="19"/>
      <c r="M14" s="19"/>
      <c r="N14" s="19"/>
      <c r="O14" s="19"/>
    </row>
    <row r="15" spans="1:16" x14ac:dyDescent="0.25">
      <c r="A15" s="19"/>
      <c r="B15" s="19"/>
      <c r="C15" s="19"/>
      <c r="D15" s="19"/>
      <c r="E15" s="19"/>
      <c r="F15" s="19"/>
      <c r="G15" s="19"/>
      <c r="H15" s="19"/>
      <c r="I15" s="19"/>
      <c r="J15" s="19"/>
      <c r="K15" s="19"/>
      <c r="L15" s="19"/>
      <c r="M15" s="19"/>
      <c r="N15" s="19"/>
      <c r="O15" s="19"/>
    </row>
    <row r="16" spans="1:16" x14ac:dyDescent="0.25">
      <c r="A16" s="19"/>
      <c r="B16" s="19"/>
      <c r="C16" s="19"/>
      <c r="D16" s="19"/>
      <c r="E16" s="19"/>
      <c r="F16" s="19"/>
      <c r="G16" s="19"/>
      <c r="H16" s="19"/>
      <c r="I16" s="19"/>
      <c r="J16" s="19"/>
      <c r="K16" s="19"/>
      <c r="L16" s="19"/>
      <c r="M16" s="19"/>
      <c r="N16" s="19"/>
      <c r="O16" s="19"/>
    </row>
    <row r="17" spans="1:15" x14ac:dyDescent="0.25">
      <c r="A17" s="19"/>
      <c r="B17" s="19"/>
      <c r="C17" s="19"/>
      <c r="D17" s="19"/>
      <c r="E17" s="19"/>
      <c r="F17" s="19"/>
      <c r="G17" s="19"/>
      <c r="H17" s="19"/>
      <c r="I17" s="19"/>
      <c r="J17" s="19"/>
      <c r="K17" s="19"/>
      <c r="L17" s="19"/>
      <c r="M17" s="19"/>
      <c r="N17" s="19"/>
      <c r="O17" s="19"/>
    </row>
    <row r="18" spans="1:15" x14ac:dyDescent="0.25">
      <c r="A18" s="19"/>
      <c r="B18" s="19"/>
      <c r="C18" s="19"/>
      <c r="D18" s="19"/>
      <c r="E18" s="19"/>
      <c r="F18" s="19"/>
      <c r="G18" s="19"/>
      <c r="H18" s="19"/>
      <c r="I18" s="19"/>
      <c r="J18" s="19"/>
      <c r="K18" s="19"/>
      <c r="L18" s="19"/>
      <c r="M18" s="19"/>
      <c r="N18" s="19"/>
      <c r="O18" s="19"/>
    </row>
    <row r="19" spans="1:15" x14ac:dyDescent="0.25">
      <c r="A19" s="19"/>
      <c r="B19" s="19"/>
      <c r="C19" s="19"/>
      <c r="D19" s="19"/>
      <c r="E19" s="19"/>
      <c r="F19" s="19"/>
      <c r="G19" s="19"/>
      <c r="H19" s="19"/>
      <c r="I19" s="19"/>
      <c r="J19" s="19"/>
      <c r="K19" s="19"/>
      <c r="L19" s="19"/>
      <c r="M19" s="19"/>
      <c r="N19" s="19"/>
      <c r="O19" s="19"/>
    </row>
    <row r="20" spans="1:15" x14ac:dyDescent="0.25">
      <c r="A20" s="19"/>
      <c r="B20" s="19"/>
      <c r="C20" s="19"/>
      <c r="D20" s="19"/>
      <c r="E20" s="19"/>
      <c r="F20" s="19"/>
      <c r="G20" s="19"/>
      <c r="H20" s="19"/>
      <c r="I20" s="19"/>
      <c r="J20" s="19"/>
      <c r="K20" s="19"/>
      <c r="L20" s="19"/>
      <c r="M20" s="19"/>
      <c r="N20" s="19"/>
      <c r="O20" s="19"/>
    </row>
    <row r="21" spans="1:15" x14ac:dyDescent="0.25">
      <c r="A21" s="20" t="s">
        <v>48</v>
      </c>
      <c r="B21" s="20"/>
      <c r="C21" s="19"/>
      <c r="D21" s="19"/>
      <c r="E21" s="19"/>
      <c r="F21" s="19"/>
      <c r="G21" s="19"/>
      <c r="H21" s="19"/>
      <c r="I21" s="19"/>
      <c r="J21" s="19"/>
      <c r="K21" s="19"/>
      <c r="L21" s="19"/>
      <c r="M21" s="19"/>
      <c r="N21" s="19"/>
      <c r="O21" s="19"/>
    </row>
    <row r="22" spans="1:15" x14ac:dyDescent="0.25">
      <c r="A22" s="26" t="s">
        <v>49</v>
      </c>
    </row>
    <row r="25" spans="1:15" x14ac:dyDescent="0.25">
      <c r="A25" s="26" t="s">
        <v>690</v>
      </c>
    </row>
    <row r="28" spans="1:15" x14ac:dyDescent="0.25">
      <c r="A28" s="26" t="s">
        <v>54</v>
      </c>
    </row>
    <row r="29" spans="1:15" x14ac:dyDescent="0.25">
      <c r="B29" s="25" t="s">
        <v>55</v>
      </c>
    </row>
    <row r="30" spans="1:15" x14ac:dyDescent="0.25">
      <c r="B30" s="25" t="s">
        <v>56</v>
      </c>
    </row>
    <row r="33" spans="1:3" x14ac:dyDescent="0.25">
      <c r="A33" s="26" t="s">
        <v>34</v>
      </c>
    </row>
    <row r="34" spans="1:3" x14ac:dyDescent="0.25">
      <c r="B34" s="25" t="s">
        <v>672</v>
      </c>
    </row>
    <row r="35" spans="1:3" x14ac:dyDescent="0.25">
      <c r="B35" s="25" t="s">
        <v>673</v>
      </c>
    </row>
    <row r="36" spans="1:3" x14ac:dyDescent="0.25">
      <c r="B36" s="25" t="s">
        <v>716</v>
      </c>
    </row>
    <row r="37" spans="1:3" x14ac:dyDescent="0.25">
      <c r="B37" s="25" t="s">
        <v>715</v>
      </c>
    </row>
    <row r="41" spans="1:3" x14ac:dyDescent="0.25">
      <c r="A41" s="26" t="s">
        <v>648</v>
      </c>
    </row>
    <row r="42" spans="1:3" x14ac:dyDescent="0.25">
      <c r="A42" s="306">
        <v>1</v>
      </c>
      <c r="B42" s="299" t="str">
        <f>CONCATENATE("(",A42,"): ")</f>
        <v xml:space="preserve">(1): </v>
      </c>
      <c r="C42" s="14" t="s">
        <v>684</v>
      </c>
    </row>
    <row r="43" spans="1:3" x14ac:dyDescent="0.25">
      <c r="A43" s="306">
        <v>2</v>
      </c>
      <c r="B43" s="299" t="str">
        <f t="shared" ref="B43:B56" si="0">CONCATENATE("(",A43,"): ")</f>
        <v xml:space="preserve">(2): </v>
      </c>
      <c r="C43" s="14" t="s">
        <v>666</v>
      </c>
    </row>
    <row r="44" spans="1:3" x14ac:dyDescent="0.25">
      <c r="A44" s="306">
        <v>3</v>
      </c>
      <c r="B44" s="299" t="str">
        <f t="shared" si="0"/>
        <v xml:space="preserve">(3): </v>
      </c>
      <c r="C44" s="14" t="s">
        <v>37</v>
      </c>
    </row>
    <row r="45" spans="1:3" x14ac:dyDescent="0.25">
      <c r="A45" s="306">
        <v>4</v>
      </c>
      <c r="B45" s="299" t="str">
        <f t="shared" si="0"/>
        <v xml:space="preserve">(4): </v>
      </c>
      <c r="C45" s="14" t="s">
        <v>38</v>
      </c>
    </row>
    <row r="46" spans="1:3" x14ac:dyDescent="0.25">
      <c r="A46" s="306">
        <v>5</v>
      </c>
      <c r="B46" s="299" t="str">
        <f t="shared" si="0"/>
        <v xml:space="preserve">(5): </v>
      </c>
      <c r="C46" s="14" t="s">
        <v>702</v>
      </c>
    </row>
    <row r="47" spans="1:3" x14ac:dyDescent="0.25">
      <c r="A47" s="306">
        <v>6</v>
      </c>
      <c r="B47" s="299" t="str">
        <f t="shared" si="0"/>
        <v xml:space="preserve">(6): </v>
      </c>
      <c r="C47" s="14" t="s">
        <v>558</v>
      </c>
    </row>
    <row r="48" spans="1:3" x14ac:dyDescent="0.25">
      <c r="A48" s="306">
        <v>7</v>
      </c>
      <c r="B48" s="299" t="str">
        <f t="shared" si="0"/>
        <v xml:space="preserve">(7): </v>
      </c>
      <c r="C48" s="14" t="s">
        <v>678</v>
      </c>
    </row>
    <row r="49" spans="1:3" x14ac:dyDescent="0.25">
      <c r="A49" s="306">
        <v>8</v>
      </c>
      <c r="B49" s="299" t="str">
        <f t="shared" si="0"/>
        <v xml:space="preserve">(8): </v>
      </c>
      <c r="C49" s="14" t="s">
        <v>675</v>
      </c>
    </row>
    <row r="50" spans="1:3" x14ac:dyDescent="0.25">
      <c r="A50" s="306">
        <v>9</v>
      </c>
      <c r="B50" s="299" t="str">
        <f t="shared" si="0"/>
        <v xml:space="preserve">(9): </v>
      </c>
      <c r="C50" s="14" t="s">
        <v>668</v>
      </c>
    </row>
    <row r="51" spans="1:3" x14ac:dyDescent="0.25">
      <c r="A51" s="306">
        <v>10</v>
      </c>
      <c r="B51" s="299" t="str">
        <f t="shared" si="0"/>
        <v xml:space="preserve">(10): </v>
      </c>
      <c r="C51" s="14" t="s">
        <v>685</v>
      </c>
    </row>
    <row r="52" spans="1:3" x14ac:dyDescent="0.25">
      <c r="A52" s="306">
        <v>11</v>
      </c>
      <c r="B52" s="299" t="str">
        <f t="shared" si="0"/>
        <v xml:space="preserve">(11): </v>
      </c>
      <c r="C52" s="14" t="s">
        <v>677</v>
      </c>
    </row>
    <row r="53" spans="1:3" x14ac:dyDescent="0.25">
      <c r="A53" s="306">
        <v>12</v>
      </c>
      <c r="B53" s="299" t="str">
        <f t="shared" si="0"/>
        <v xml:space="preserve">(12): </v>
      </c>
      <c r="C53" s="14" t="s">
        <v>679</v>
      </c>
    </row>
    <row r="54" spans="1:3" x14ac:dyDescent="0.25">
      <c r="A54" s="306">
        <v>13</v>
      </c>
      <c r="B54" s="299" t="str">
        <f t="shared" si="0"/>
        <v xml:space="preserve">(13): </v>
      </c>
      <c r="C54" s="14" t="s">
        <v>686</v>
      </c>
    </row>
    <row r="55" spans="1:3" x14ac:dyDescent="0.25">
      <c r="A55" s="306">
        <v>14</v>
      </c>
      <c r="B55" s="299" t="str">
        <f t="shared" si="0"/>
        <v xml:space="preserve">(14): </v>
      </c>
      <c r="C55" s="14" t="s">
        <v>687</v>
      </c>
    </row>
    <row r="56" spans="1:3" x14ac:dyDescent="0.25">
      <c r="A56" s="306">
        <v>15</v>
      </c>
      <c r="B56" s="299" t="str">
        <f t="shared" si="0"/>
        <v xml:space="preserve">(15): </v>
      </c>
      <c r="C56" s="14" t="s">
        <v>688</v>
      </c>
    </row>
    <row r="57" spans="1:3" x14ac:dyDescent="0.25">
      <c r="C57" s="14" t="s">
        <v>710</v>
      </c>
    </row>
  </sheetData>
  <mergeCells count="2">
    <mergeCell ref="A2:N2"/>
    <mergeCell ref="A3:O3"/>
  </mergeCells>
  <hyperlinks>
    <hyperlink ref="A1" location="'Danh mục'!A1" display="Quay_v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6"/>
  <sheetViews>
    <sheetView topLeftCell="A31" workbookViewId="0">
      <selection activeCell="A42" sqref="A42:A65"/>
    </sheetView>
  </sheetViews>
  <sheetFormatPr defaultColWidth="9.140625" defaultRowHeight="15" x14ac:dyDescent="0.25"/>
  <cols>
    <col min="1" max="1" width="14.7109375" style="14" customWidth="1"/>
    <col min="2" max="2" width="17.85546875" style="14" customWidth="1"/>
    <col min="3" max="3" width="14.7109375" style="14" customWidth="1"/>
    <col min="4" max="4" width="16.42578125" style="14" customWidth="1"/>
    <col min="5" max="5" width="19" style="14" customWidth="1"/>
    <col min="6" max="6" width="16.42578125" style="14" customWidth="1"/>
    <col min="7" max="7" width="15" style="14" customWidth="1"/>
    <col min="8" max="8" width="19.7109375" style="14" customWidth="1"/>
    <col min="9" max="9" width="11.140625" style="14" customWidth="1"/>
    <col min="10" max="10" width="17.42578125" style="14" customWidth="1"/>
    <col min="11" max="11" width="14.5703125" style="14" customWidth="1"/>
    <col min="12" max="12" width="13.42578125" style="14" customWidth="1"/>
    <col min="13" max="13" width="11.140625" style="14" customWidth="1"/>
    <col min="14" max="14" width="22.7109375" style="14" customWidth="1"/>
    <col min="15" max="15" width="16.42578125" style="14" customWidth="1"/>
    <col min="16" max="16" width="18" style="14" customWidth="1"/>
    <col min="17" max="17" width="23.28515625" style="14" customWidth="1"/>
    <col min="18" max="20" width="24.7109375" style="14" customWidth="1"/>
    <col min="21" max="21" width="21.28515625" style="14" customWidth="1"/>
    <col min="22" max="22" width="25.42578125" style="14" customWidth="1"/>
    <col min="23" max="23" width="22.42578125" style="14" customWidth="1"/>
    <col min="24" max="24" width="20.42578125" style="14" customWidth="1"/>
    <col min="25" max="16384" width="9.140625" style="14"/>
  </cols>
  <sheetData>
    <row r="1" spans="1:24" s="1" customFormat="1" x14ac:dyDescent="0.25">
      <c r="A1" s="1" t="s">
        <v>57</v>
      </c>
    </row>
    <row r="2" spans="1:24" ht="27.75" customHeight="1" x14ac:dyDescent="0.25">
      <c r="A2" s="339" t="s">
        <v>64</v>
      </c>
      <c r="B2" s="339"/>
      <c r="C2" s="339"/>
      <c r="D2" s="339"/>
      <c r="E2" s="339"/>
      <c r="F2" s="339"/>
      <c r="G2" s="339"/>
      <c r="H2" s="339"/>
      <c r="I2" s="339"/>
      <c r="J2" s="339"/>
      <c r="K2" s="339"/>
      <c r="L2" s="339"/>
      <c r="M2" s="339"/>
      <c r="N2" s="339"/>
      <c r="O2" s="339"/>
      <c r="P2" s="339"/>
      <c r="Q2" s="339"/>
      <c r="R2" s="339"/>
      <c r="S2" s="27"/>
      <c r="T2" s="27"/>
    </row>
    <row r="3" spans="1:24" ht="32.25" customHeight="1" x14ac:dyDescent="0.25">
      <c r="A3" s="340" t="s">
        <v>65</v>
      </c>
      <c r="B3" s="340"/>
      <c r="C3" s="340"/>
      <c r="D3" s="340"/>
      <c r="E3" s="340"/>
      <c r="F3" s="340"/>
      <c r="G3" s="340"/>
      <c r="H3" s="340"/>
      <c r="I3" s="340"/>
      <c r="J3" s="340"/>
      <c r="K3" s="340"/>
      <c r="L3" s="340"/>
      <c r="M3" s="340"/>
      <c r="N3" s="340"/>
      <c r="O3" s="340"/>
      <c r="P3" s="340"/>
      <c r="Q3" s="340"/>
      <c r="R3" s="340"/>
      <c r="S3" s="15"/>
      <c r="T3" s="15"/>
    </row>
    <row r="4" spans="1:24" s="302" customFormat="1" ht="28.5" x14ac:dyDescent="0.25">
      <c r="A4" s="17" t="s">
        <v>0</v>
      </c>
      <c r="B4" s="17" t="s">
        <v>66</v>
      </c>
      <c r="C4" s="17" t="s">
        <v>67</v>
      </c>
      <c r="D4" s="17" t="s">
        <v>68</v>
      </c>
      <c r="E4" s="17" t="s">
        <v>37</v>
      </c>
      <c r="F4" s="17" t="s">
        <v>38</v>
      </c>
      <c r="G4" s="17" t="s">
        <v>39</v>
      </c>
      <c r="H4" s="17" t="s">
        <v>40</v>
      </c>
      <c r="I4" s="17" t="s">
        <v>41</v>
      </c>
      <c r="J4" s="17" t="s">
        <v>69</v>
      </c>
      <c r="K4" s="17" t="s">
        <v>70</v>
      </c>
      <c r="L4" s="17" t="s">
        <v>71</v>
      </c>
      <c r="M4" s="17" t="s">
        <v>72</v>
      </c>
      <c r="N4" s="17" t="s">
        <v>42</v>
      </c>
      <c r="O4" s="17" t="s">
        <v>73</v>
      </c>
      <c r="P4" s="17" t="s">
        <v>44</v>
      </c>
      <c r="Q4" s="17" t="s">
        <v>45</v>
      </c>
      <c r="R4" s="17" t="s">
        <v>74</v>
      </c>
      <c r="S4" s="17" t="s">
        <v>75</v>
      </c>
      <c r="T4" s="17" t="s">
        <v>76</v>
      </c>
      <c r="U4" s="29" t="s">
        <v>77</v>
      </c>
      <c r="V4" s="29" t="s">
        <v>78</v>
      </c>
      <c r="W4" s="29" t="s">
        <v>79</v>
      </c>
      <c r="X4" s="29" t="s">
        <v>80</v>
      </c>
    </row>
    <row r="5" spans="1:24" s="31" customFormat="1" x14ac:dyDescent="0.25">
      <c r="A5" s="30">
        <v>1</v>
      </c>
      <c r="B5" s="30">
        <v>2</v>
      </c>
      <c r="C5" s="30">
        <v>3</v>
      </c>
      <c r="D5" s="30">
        <v>4</v>
      </c>
      <c r="E5" s="30">
        <v>5</v>
      </c>
      <c r="F5" s="30">
        <v>6</v>
      </c>
      <c r="G5" s="30">
        <v>7</v>
      </c>
      <c r="H5" s="30">
        <v>8</v>
      </c>
      <c r="I5" s="30">
        <v>9</v>
      </c>
      <c r="J5" s="30">
        <v>10</v>
      </c>
      <c r="K5" s="30">
        <v>11</v>
      </c>
      <c r="L5" s="30">
        <v>12</v>
      </c>
      <c r="M5" s="30">
        <v>13</v>
      </c>
      <c r="N5" s="30">
        <v>14</v>
      </c>
      <c r="O5" s="30">
        <v>15</v>
      </c>
      <c r="P5" s="30">
        <v>16</v>
      </c>
      <c r="Q5" s="30">
        <v>17</v>
      </c>
      <c r="R5" s="30">
        <v>18</v>
      </c>
      <c r="S5" s="30">
        <v>19</v>
      </c>
      <c r="T5" s="30">
        <v>20</v>
      </c>
      <c r="U5" s="30">
        <v>21</v>
      </c>
      <c r="V5" s="30">
        <v>22</v>
      </c>
      <c r="W5" s="30">
        <v>23</v>
      </c>
      <c r="X5" s="30"/>
    </row>
    <row r="6" spans="1:24" x14ac:dyDescent="0.25">
      <c r="A6" s="19"/>
      <c r="B6" s="19"/>
      <c r="C6" s="19"/>
      <c r="D6" s="19"/>
      <c r="E6" s="19"/>
      <c r="F6" s="19"/>
      <c r="G6" s="19"/>
      <c r="H6" s="19"/>
      <c r="I6" s="19"/>
      <c r="J6" s="19"/>
      <c r="K6" s="19"/>
      <c r="L6" s="19"/>
      <c r="M6" s="19"/>
      <c r="N6" s="19"/>
      <c r="O6" s="19"/>
      <c r="P6" s="19"/>
      <c r="Q6" s="19"/>
      <c r="R6" s="19"/>
      <c r="S6" s="19"/>
      <c r="T6" s="19"/>
      <c r="U6" s="19"/>
      <c r="V6" s="19"/>
      <c r="W6" s="19"/>
      <c r="X6" s="30"/>
    </row>
    <row r="7" spans="1:24" x14ac:dyDescent="0.25">
      <c r="A7" s="19"/>
      <c r="B7" s="19"/>
      <c r="C7" s="19"/>
      <c r="D7" s="19"/>
      <c r="E7" s="19"/>
      <c r="F7" s="19"/>
      <c r="G7" s="19"/>
      <c r="H7" s="19"/>
      <c r="I7" s="19"/>
      <c r="J7" s="19"/>
      <c r="K7" s="19"/>
      <c r="L7" s="19"/>
      <c r="M7" s="19"/>
      <c r="N7" s="19"/>
      <c r="O7" s="19"/>
      <c r="P7" s="19"/>
      <c r="Q7" s="19"/>
      <c r="R7" s="19"/>
      <c r="S7" s="19"/>
      <c r="T7" s="19"/>
      <c r="U7" s="19"/>
      <c r="V7" s="19"/>
      <c r="W7" s="19"/>
      <c r="X7" s="30"/>
    </row>
    <row r="8" spans="1:24" x14ac:dyDescent="0.25">
      <c r="A8" s="19"/>
      <c r="B8" s="19"/>
      <c r="C8" s="19"/>
      <c r="D8" s="19"/>
      <c r="E8" s="19"/>
      <c r="F8" s="19"/>
      <c r="G8" s="19"/>
      <c r="H8" s="19"/>
      <c r="I8" s="19"/>
      <c r="J8" s="19"/>
      <c r="K8" s="19"/>
      <c r="L8" s="19"/>
      <c r="M8" s="19"/>
      <c r="N8" s="19"/>
      <c r="O8" s="19"/>
      <c r="P8" s="19"/>
      <c r="Q8" s="19"/>
      <c r="R8" s="19"/>
      <c r="S8" s="19"/>
      <c r="T8" s="19"/>
      <c r="U8" s="19"/>
      <c r="V8" s="19"/>
      <c r="W8" s="19"/>
      <c r="X8" s="30"/>
    </row>
    <row r="9" spans="1:24" x14ac:dyDescent="0.25">
      <c r="A9" s="19"/>
      <c r="B9" s="19"/>
      <c r="C9" s="19"/>
      <c r="D9" s="19"/>
      <c r="E9" s="19"/>
      <c r="F9" s="19"/>
      <c r="G9" s="19"/>
      <c r="H9" s="19"/>
      <c r="I9" s="19"/>
      <c r="J9" s="19"/>
      <c r="K9" s="19"/>
      <c r="L9" s="19"/>
      <c r="M9" s="19"/>
      <c r="N9" s="19"/>
      <c r="O9" s="19"/>
      <c r="P9" s="19"/>
      <c r="Q9" s="19"/>
      <c r="R9" s="19"/>
      <c r="S9" s="19"/>
      <c r="T9" s="19"/>
      <c r="U9" s="19"/>
      <c r="V9" s="19"/>
      <c r="W9" s="19"/>
      <c r="X9" s="30"/>
    </row>
    <row r="10" spans="1:24" x14ac:dyDescent="0.25">
      <c r="A10" s="19"/>
      <c r="B10" s="19"/>
      <c r="C10" s="19"/>
      <c r="D10" s="19"/>
      <c r="E10" s="19"/>
      <c r="F10" s="19"/>
      <c r="G10" s="19"/>
      <c r="H10" s="19"/>
      <c r="I10" s="19"/>
      <c r="J10" s="19"/>
      <c r="K10" s="19"/>
      <c r="L10" s="19"/>
      <c r="M10" s="19"/>
      <c r="N10" s="19"/>
      <c r="O10" s="19"/>
      <c r="P10" s="19"/>
      <c r="Q10" s="19"/>
      <c r="R10" s="19"/>
      <c r="S10" s="19"/>
      <c r="T10" s="19"/>
      <c r="U10" s="19"/>
      <c r="V10" s="19"/>
      <c r="W10" s="19"/>
      <c r="X10" s="30"/>
    </row>
    <row r="11" spans="1:24" x14ac:dyDescent="0.25">
      <c r="A11" s="19"/>
      <c r="B11" s="19"/>
      <c r="C11" s="19"/>
      <c r="D11" s="19"/>
      <c r="E11" s="19"/>
      <c r="F11" s="19"/>
      <c r="G11" s="19"/>
      <c r="H11" s="19"/>
      <c r="I11" s="19"/>
      <c r="J11" s="19"/>
      <c r="K11" s="19"/>
      <c r="L11" s="19"/>
      <c r="M11" s="19"/>
      <c r="N11" s="19"/>
      <c r="O11" s="19"/>
      <c r="P11" s="19"/>
      <c r="Q11" s="19"/>
      <c r="R11" s="19"/>
      <c r="S11" s="19"/>
      <c r="T11" s="19"/>
      <c r="U11" s="19"/>
      <c r="V11" s="19"/>
      <c r="W11" s="19"/>
      <c r="X11" s="30"/>
    </row>
    <row r="12" spans="1:24" x14ac:dyDescent="0.25">
      <c r="A12" s="20" t="s">
        <v>47</v>
      </c>
      <c r="B12" s="20"/>
      <c r="C12" s="20"/>
      <c r="D12" s="19"/>
      <c r="E12" s="19"/>
      <c r="F12" s="19"/>
      <c r="G12" s="19"/>
      <c r="H12" s="19"/>
      <c r="I12" s="19"/>
      <c r="J12" s="19"/>
      <c r="K12" s="19"/>
      <c r="L12" s="19"/>
      <c r="M12" s="19"/>
      <c r="N12" s="19"/>
      <c r="O12" s="19"/>
      <c r="P12" s="19"/>
      <c r="Q12" s="19"/>
      <c r="R12" s="19"/>
      <c r="S12" s="19"/>
      <c r="T12" s="19"/>
      <c r="U12" s="19"/>
      <c r="V12" s="19"/>
      <c r="W12" s="19"/>
      <c r="X12" s="30"/>
    </row>
    <row r="13" spans="1:24" x14ac:dyDescent="0.25">
      <c r="A13" s="19"/>
      <c r="B13" s="19"/>
      <c r="C13" s="19"/>
      <c r="D13" s="19"/>
      <c r="E13" s="19"/>
      <c r="F13" s="19"/>
      <c r="G13" s="19"/>
      <c r="H13" s="19"/>
      <c r="I13" s="19"/>
      <c r="J13" s="19"/>
      <c r="K13" s="19"/>
      <c r="L13" s="19"/>
      <c r="M13" s="19"/>
      <c r="N13" s="19"/>
      <c r="O13" s="19"/>
      <c r="P13" s="19"/>
      <c r="Q13" s="19"/>
      <c r="R13" s="19"/>
      <c r="S13" s="19"/>
      <c r="T13" s="19"/>
      <c r="U13" s="19"/>
      <c r="V13" s="19"/>
      <c r="W13" s="19"/>
      <c r="X13" s="30"/>
    </row>
    <row r="14" spans="1:24" x14ac:dyDescent="0.25">
      <c r="A14" s="19"/>
      <c r="B14" s="19"/>
      <c r="C14" s="19"/>
      <c r="D14" s="19"/>
      <c r="E14" s="19"/>
      <c r="F14" s="19"/>
      <c r="G14" s="19"/>
      <c r="H14" s="19"/>
      <c r="I14" s="19"/>
      <c r="J14" s="19"/>
      <c r="K14" s="19"/>
      <c r="L14" s="19"/>
      <c r="M14" s="19"/>
      <c r="N14" s="19"/>
      <c r="O14" s="19"/>
      <c r="P14" s="19"/>
      <c r="Q14" s="19"/>
      <c r="R14" s="19"/>
      <c r="S14" s="19"/>
      <c r="T14" s="19"/>
      <c r="U14" s="19"/>
      <c r="V14" s="19"/>
      <c r="W14" s="19"/>
      <c r="X14" s="30"/>
    </row>
    <row r="15" spans="1:24" x14ac:dyDescent="0.25">
      <c r="A15" s="19"/>
      <c r="B15" s="19"/>
      <c r="C15" s="19"/>
      <c r="D15" s="19"/>
      <c r="E15" s="19"/>
      <c r="F15" s="19"/>
      <c r="G15" s="19"/>
      <c r="H15" s="19"/>
      <c r="I15" s="19"/>
      <c r="J15" s="19"/>
      <c r="K15" s="19"/>
      <c r="L15" s="19"/>
      <c r="M15" s="19"/>
      <c r="N15" s="19"/>
      <c r="O15" s="19"/>
      <c r="P15" s="19"/>
      <c r="Q15" s="19"/>
      <c r="R15" s="19"/>
      <c r="S15" s="19"/>
      <c r="T15" s="19"/>
      <c r="U15" s="19"/>
      <c r="V15" s="19"/>
      <c r="W15" s="19"/>
      <c r="X15" s="30"/>
    </row>
    <row r="16" spans="1:24" x14ac:dyDescent="0.25">
      <c r="A16" s="19"/>
      <c r="B16" s="19"/>
      <c r="C16" s="19"/>
      <c r="D16" s="19"/>
      <c r="E16" s="19"/>
      <c r="F16" s="19"/>
      <c r="G16" s="19"/>
      <c r="H16" s="19"/>
      <c r="I16" s="19"/>
      <c r="J16" s="19"/>
      <c r="K16" s="19"/>
      <c r="L16" s="19"/>
      <c r="M16" s="19"/>
      <c r="N16" s="19"/>
      <c r="O16" s="19"/>
      <c r="P16" s="19"/>
      <c r="Q16" s="19"/>
      <c r="R16" s="19"/>
      <c r="S16" s="19"/>
      <c r="T16" s="19"/>
      <c r="U16" s="19"/>
      <c r="V16" s="19"/>
      <c r="W16" s="19"/>
      <c r="X16" s="30"/>
    </row>
    <row r="17" spans="1:24" x14ac:dyDescent="0.25">
      <c r="A17" s="19"/>
      <c r="B17" s="19"/>
      <c r="C17" s="19"/>
      <c r="D17" s="19"/>
      <c r="E17" s="19"/>
      <c r="F17" s="19"/>
      <c r="G17" s="19"/>
      <c r="H17" s="19"/>
      <c r="I17" s="19"/>
      <c r="J17" s="19"/>
      <c r="K17" s="19"/>
      <c r="L17" s="19"/>
      <c r="M17" s="19"/>
      <c r="N17" s="19"/>
      <c r="O17" s="19"/>
      <c r="P17" s="19"/>
      <c r="Q17" s="19"/>
      <c r="R17" s="19"/>
      <c r="S17" s="19"/>
      <c r="T17" s="19"/>
      <c r="U17" s="19"/>
      <c r="V17" s="19"/>
      <c r="W17" s="19"/>
      <c r="X17" s="30"/>
    </row>
    <row r="18" spans="1:24" x14ac:dyDescent="0.25">
      <c r="A18" s="19"/>
      <c r="B18" s="19"/>
      <c r="C18" s="19"/>
      <c r="D18" s="19"/>
      <c r="E18" s="19"/>
      <c r="F18" s="19"/>
      <c r="G18" s="19"/>
      <c r="H18" s="19"/>
      <c r="I18" s="19"/>
      <c r="J18" s="19"/>
      <c r="K18" s="19"/>
      <c r="L18" s="19"/>
      <c r="M18" s="19"/>
      <c r="N18" s="19"/>
      <c r="O18" s="19"/>
      <c r="P18" s="19"/>
      <c r="Q18" s="19"/>
      <c r="R18" s="19"/>
      <c r="S18" s="19"/>
      <c r="T18" s="19"/>
      <c r="U18" s="19"/>
      <c r="V18" s="19"/>
      <c r="W18" s="19"/>
      <c r="X18" s="30"/>
    </row>
    <row r="19" spans="1:24" x14ac:dyDescent="0.25">
      <c r="A19" s="19"/>
      <c r="B19" s="19"/>
      <c r="C19" s="19"/>
      <c r="D19" s="19"/>
      <c r="E19" s="19"/>
      <c r="F19" s="19"/>
      <c r="G19" s="19"/>
      <c r="H19" s="19"/>
      <c r="I19" s="19"/>
      <c r="J19" s="19"/>
      <c r="K19" s="19"/>
      <c r="L19" s="19"/>
      <c r="M19" s="19"/>
      <c r="N19" s="19"/>
      <c r="O19" s="19"/>
      <c r="P19" s="19"/>
      <c r="Q19" s="19"/>
      <c r="R19" s="19"/>
      <c r="S19" s="19"/>
      <c r="T19" s="19"/>
      <c r="U19" s="19"/>
      <c r="V19" s="19"/>
      <c r="W19" s="19"/>
      <c r="X19" s="30"/>
    </row>
    <row r="20" spans="1:24" x14ac:dyDescent="0.25">
      <c r="A20" s="19"/>
      <c r="B20" s="19"/>
      <c r="C20" s="19"/>
      <c r="D20" s="19"/>
      <c r="E20" s="19"/>
      <c r="F20" s="19"/>
      <c r="G20" s="19"/>
      <c r="H20" s="19"/>
      <c r="I20" s="19"/>
      <c r="J20" s="19"/>
      <c r="K20" s="19"/>
      <c r="L20" s="19"/>
      <c r="M20" s="19"/>
      <c r="N20" s="19"/>
      <c r="O20" s="19"/>
      <c r="P20" s="19"/>
      <c r="Q20" s="19"/>
      <c r="R20" s="19"/>
      <c r="S20" s="19"/>
      <c r="T20" s="19"/>
      <c r="U20" s="19"/>
      <c r="V20" s="19"/>
      <c r="W20" s="19"/>
      <c r="X20" s="30"/>
    </row>
    <row r="21" spans="1:24" x14ac:dyDescent="0.25">
      <c r="A21" s="20" t="s">
        <v>48</v>
      </c>
      <c r="B21" s="20"/>
      <c r="C21" s="20"/>
      <c r="D21" s="19"/>
      <c r="E21" s="19"/>
      <c r="F21" s="19"/>
      <c r="G21" s="19"/>
      <c r="H21" s="19"/>
      <c r="I21" s="19"/>
      <c r="J21" s="19"/>
      <c r="K21" s="19"/>
      <c r="L21" s="19"/>
      <c r="M21" s="19"/>
      <c r="N21" s="19"/>
      <c r="O21" s="19"/>
      <c r="P21" s="19"/>
      <c r="Q21" s="19"/>
      <c r="R21" s="19"/>
      <c r="S21" s="19"/>
      <c r="T21" s="19"/>
      <c r="U21" s="19"/>
      <c r="V21" s="19"/>
      <c r="W21" s="19"/>
      <c r="X21" s="30"/>
    </row>
    <row r="22" spans="1:24" x14ac:dyDescent="0.25">
      <c r="A22" s="22" t="s">
        <v>49</v>
      </c>
      <c r="B22" s="22"/>
      <c r="C22" s="22"/>
      <c r="D22" s="23"/>
      <c r="E22" s="23"/>
      <c r="F22" s="23"/>
      <c r="G22" s="23"/>
      <c r="H22" s="23"/>
      <c r="I22" s="23"/>
      <c r="J22" s="23"/>
      <c r="K22" s="23"/>
      <c r="L22" s="23"/>
      <c r="M22" s="23"/>
      <c r="N22" s="23"/>
      <c r="O22" s="23"/>
      <c r="P22" s="23"/>
      <c r="Q22" s="23"/>
      <c r="R22" s="23"/>
      <c r="S22" s="23"/>
      <c r="T22" s="23"/>
      <c r="U22" s="23"/>
      <c r="V22" s="23"/>
      <c r="W22" s="23"/>
    </row>
    <row r="23" spans="1:24" ht="75" x14ac:dyDescent="0.25">
      <c r="J23" s="14" t="s">
        <v>81</v>
      </c>
      <c r="M23" s="32" t="s">
        <v>82</v>
      </c>
      <c r="R23" s="32" t="s">
        <v>83</v>
      </c>
      <c r="X23" s="14" t="s">
        <v>84</v>
      </c>
    </row>
    <row r="25" spans="1:24" x14ac:dyDescent="0.25">
      <c r="A25" s="26" t="s">
        <v>85</v>
      </c>
    </row>
    <row r="27" spans="1:24" x14ac:dyDescent="0.25">
      <c r="A27" s="26" t="s">
        <v>691</v>
      </c>
    </row>
    <row r="28" spans="1:24" x14ac:dyDescent="0.25">
      <c r="B28" s="25" t="s">
        <v>55</v>
      </c>
    </row>
    <row r="29" spans="1:24" x14ac:dyDescent="0.25">
      <c r="B29" s="25" t="s">
        <v>86</v>
      </c>
    </row>
    <row r="31" spans="1:24" x14ac:dyDescent="0.25">
      <c r="A31" s="26" t="s">
        <v>34</v>
      </c>
    </row>
    <row r="32" spans="1:24" x14ac:dyDescent="0.25">
      <c r="B32" s="25" t="s">
        <v>716</v>
      </c>
    </row>
    <row r="33" spans="1:3" x14ac:dyDescent="0.25">
      <c r="B33" s="25" t="s">
        <v>715</v>
      </c>
    </row>
    <row r="34" spans="1:3" x14ac:dyDescent="0.25">
      <c r="B34" s="25" t="s">
        <v>672</v>
      </c>
    </row>
    <row r="35" spans="1:3" x14ac:dyDescent="0.25">
      <c r="B35" s="25" t="s">
        <v>673</v>
      </c>
    </row>
    <row r="36" spans="1:3" x14ac:dyDescent="0.25">
      <c r="B36" s="25" t="s">
        <v>87</v>
      </c>
    </row>
    <row r="37" spans="1:3" x14ac:dyDescent="0.25">
      <c r="B37" s="25" t="s">
        <v>88</v>
      </c>
    </row>
    <row r="38" spans="1:3" x14ac:dyDescent="0.25">
      <c r="B38" s="25" t="s">
        <v>89</v>
      </c>
    </row>
    <row r="41" spans="1:3" x14ac:dyDescent="0.25">
      <c r="A41" s="26" t="s">
        <v>692</v>
      </c>
    </row>
    <row r="42" spans="1:3" x14ac:dyDescent="0.25">
      <c r="A42" s="306">
        <v>1</v>
      </c>
      <c r="B42" s="299" t="str">
        <f>CONCATENATE("(",A42,"): ")</f>
        <v xml:space="preserve">(1): </v>
      </c>
      <c r="C42" s="300" t="s">
        <v>693</v>
      </c>
    </row>
    <row r="43" spans="1:3" x14ac:dyDescent="0.25">
      <c r="A43" s="306">
        <v>2</v>
      </c>
      <c r="B43" s="299" t="str">
        <f t="shared" ref="B43:B62" si="0">CONCATENATE("(",A43,"): ")</f>
        <v xml:space="preserve">(2): </v>
      </c>
      <c r="C43" s="300" t="s">
        <v>694</v>
      </c>
    </row>
    <row r="44" spans="1:3" x14ac:dyDescent="0.25">
      <c r="A44" s="306">
        <v>3</v>
      </c>
      <c r="B44" s="299" t="str">
        <f t="shared" si="0"/>
        <v xml:space="preserve">(3): </v>
      </c>
      <c r="C44" s="300" t="s">
        <v>695</v>
      </c>
    </row>
    <row r="45" spans="1:3" x14ac:dyDescent="0.25">
      <c r="A45" s="306">
        <v>4</v>
      </c>
      <c r="B45" s="299" t="str">
        <f t="shared" si="0"/>
        <v xml:space="preserve">(4): </v>
      </c>
      <c r="C45" s="300" t="s">
        <v>696</v>
      </c>
    </row>
    <row r="46" spans="1:3" x14ac:dyDescent="0.25">
      <c r="A46" s="306">
        <v>5</v>
      </c>
      <c r="B46" s="299" t="str">
        <f t="shared" si="0"/>
        <v xml:space="preserve">(5): </v>
      </c>
      <c r="C46" s="300" t="s">
        <v>37</v>
      </c>
    </row>
    <row r="47" spans="1:3" x14ac:dyDescent="0.25">
      <c r="A47" s="306">
        <v>6</v>
      </c>
      <c r="B47" s="299" t="str">
        <f t="shared" si="0"/>
        <v xml:space="preserve">(6): </v>
      </c>
      <c r="C47" s="300" t="s">
        <v>38</v>
      </c>
    </row>
    <row r="48" spans="1:3" x14ac:dyDescent="0.25">
      <c r="A48" s="306">
        <v>7</v>
      </c>
      <c r="B48" s="299" t="str">
        <f t="shared" si="0"/>
        <v xml:space="preserve">(7): </v>
      </c>
      <c r="C48" s="300" t="s">
        <v>702</v>
      </c>
    </row>
    <row r="49" spans="1:3" x14ac:dyDescent="0.25">
      <c r="A49" s="306">
        <v>8</v>
      </c>
      <c r="B49" s="299" t="str">
        <f t="shared" si="0"/>
        <v xml:space="preserve">(8): </v>
      </c>
      <c r="C49" s="300" t="s">
        <v>558</v>
      </c>
    </row>
    <row r="50" spans="1:3" x14ac:dyDescent="0.25">
      <c r="A50" s="306">
        <v>9</v>
      </c>
      <c r="B50" s="299" t="str">
        <f t="shared" si="0"/>
        <v xml:space="preserve">(9): </v>
      </c>
      <c r="C50" s="300" t="s">
        <v>674</v>
      </c>
    </row>
    <row r="51" spans="1:3" x14ac:dyDescent="0.25">
      <c r="A51" s="306">
        <v>10</v>
      </c>
      <c r="B51" s="299" t="str">
        <f t="shared" si="0"/>
        <v xml:space="preserve">(10): </v>
      </c>
      <c r="C51" s="300" t="s">
        <v>697</v>
      </c>
    </row>
    <row r="52" spans="1:3" x14ac:dyDescent="0.25">
      <c r="A52" s="306">
        <v>11</v>
      </c>
      <c r="B52" s="299" t="str">
        <f t="shared" si="0"/>
        <v xml:space="preserve">(11): </v>
      </c>
      <c r="C52" s="300" t="s">
        <v>70</v>
      </c>
    </row>
    <row r="53" spans="1:3" x14ac:dyDescent="0.25">
      <c r="A53" s="306">
        <v>12</v>
      </c>
      <c r="B53" s="299" t="str">
        <f t="shared" si="0"/>
        <v xml:space="preserve">(12): </v>
      </c>
      <c r="C53" s="300" t="s">
        <v>71</v>
      </c>
    </row>
    <row r="54" spans="1:3" x14ac:dyDescent="0.25">
      <c r="A54" s="306">
        <v>13</v>
      </c>
      <c r="B54" s="299" t="str">
        <f t="shared" si="0"/>
        <v xml:space="preserve">(13): </v>
      </c>
      <c r="C54" s="300" t="s">
        <v>72</v>
      </c>
    </row>
    <row r="55" spans="1:3" x14ac:dyDescent="0.25">
      <c r="A55" s="306">
        <v>14</v>
      </c>
      <c r="B55" s="299" t="str">
        <f t="shared" si="0"/>
        <v xml:space="preserve">(14): </v>
      </c>
      <c r="C55" s="300" t="s">
        <v>675</v>
      </c>
    </row>
    <row r="56" spans="1:3" x14ac:dyDescent="0.25">
      <c r="A56" s="306">
        <v>15</v>
      </c>
      <c r="B56" s="299" t="str">
        <f t="shared" si="0"/>
        <v xml:space="preserve">(15): </v>
      </c>
      <c r="C56" s="300" t="s">
        <v>698</v>
      </c>
    </row>
    <row r="57" spans="1:3" x14ac:dyDescent="0.25">
      <c r="A57" s="306">
        <v>16</v>
      </c>
      <c r="B57" s="299" t="str">
        <f t="shared" si="0"/>
        <v xml:space="preserve">(16): </v>
      </c>
      <c r="C57" s="300" t="s">
        <v>679</v>
      </c>
    </row>
    <row r="58" spans="1:3" x14ac:dyDescent="0.25">
      <c r="A58" s="306">
        <v>17</v>
      </c>
      <c r="B58" s="299" t="str">
        <f t="shared" si="0"/>
        <v xml:space="preserve">(17): </v>
      </c>
      <c r="C58" s="300" t="s">
        <v>677</v>
      </c>
    </row>
    <row r="59" spans="1:3" x14ac:dyDescent="0.25">
      <c r="A59" s="306">
        <v>18</v>
      </c>
      <c r="B59" s="299" t="str">
        <f t="shared" si="0"/>
        <v xml:space="preserve">(18): </v>
      </c>
      <c r="C59" s="300" t="s">
        <v>699</v>
      </c>
    </row>
    <row r="60" spans="1:3" x14ac:dyDescent="0.25">
      <c r="A60" s="306">
        <v>19</v>
      </c>
      <c r="B60" s="299" t="str">
        <f t="shared" si="0"/>
        <v xml:space="preserve">(19): </v>
      </c>
      <c r="C60" s="300" t="s">
        <v>75</v>
      </c>
    </row>
    <row r="61" spans="1:3" x14ac:dyDescent="0.25">
      <c r="A61" s="306">
        <v>20</v>
      </c>
      <c r="B61" s="299" t="str">
        <f t="shared" si="0"/>
        <v xml:space="preserve">(20): </v>
      </c>
      <c r="C61" s="300" t="s">
        <v>76</v>
      </c>
    </row>
    <row r="62" spans="1:3" x14ac:dyDescent="0.25">
      <c r="A62" s="306">
        <v>21</v>
      </c>
      <c r="B62" s="299" t="str">
        <f t="shared" si="0"/>
        <v xml:space="preserve">(21): </v>
      </c>
      <c r="C62" s="303" t="s">
        <v>77</v>
      </c>
    </row>
    <row r="63" spans="1:3" x14ac:dyDescent="0.25">
      <c r="A63" s="306">
        <v>22</v>
      </c>
      <c r="B63" s="299" t="str">
        <f>CONCATENATE("(",A63,"): ")</f>
        <v xml:space="preserve">(22): </v>
      </c>
      <c r="C63" s="303" t="s">
        <v>78</v>
      </c>
    </row>
    <row r="64" spans="1:3" x14ac:dyDescent="0.25">
      <c r="A64" s="306">
        <v>23</v>
      </c>
      <c r="B64" s="299" t="str">
        <f>CONCATENATE("(",A64,"): ")</f>
        <v xml:space="preserve">(23): </v>
      </c>
      <c r="C64" s="303" t="s">
        <v>79</v>
      </c>
    </row>
    <row r="65" spans="1:3" x14ac:dyDescent="0.25">
      <c r="A65" s="306">
        <v>24</v>
      </c>
      <c r="B65" s="299" t="str">
        <f>CONCATENATE("(",A65,"): ")</f>
        <v xml:space="preserve">(24): </v>
      </c>
      <c r="C65" s="303" t="s">
        <v>80</v>
      </c>
    </row>
    <row r="66" spans="1:3" x14ac:dyDescent="0.25">
      <c r="C66" s="14" t="s">
        <v>709</v>
      </c>
    </row>
  </sheetData>
  <mergeCells count="2">
    <mergeCell ref="A2:R2"/>
    <mergeCell ref="A3:R3"/>
  </mergeCells>
  <hyperlinks>
    <hyperlink ref="A1" location="'Danh mục'!A1" display="Quay_ve"/>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4"/>
  <sheetViews>
    <sheetView topLeftCell="A33" workbookViewId="0">
      <selection activeCell="A36" sqref="A36:A53"/>
    </sheetView>
  </sheetViews>
  <sheetFormatPr defaultColWidth="9.140625" defaultRowHeight="15" x14ac:dyDescent="0.25"/>
  <cols>
    <col min="1" max="1" width="14.7109375" style="14" customWidth="1"/>
    <col min="2" max="2" width="18.7109375" style="14" customWidth="1"/>
    <col min="3" max="3" width="14.7109375" style="14" customWidth="1"/>
    <col min="4" max="4" width="14" style="14" customWidth="1"/>
    <col min="5" max="5" width="19" style="14" customWidth="1"/>
    <col min="6" max="6" width="22.140625" style="14" customWidth="1"/>
    <col min="7" max="7" width="15" style="14" customWidth="1"/>
    <col min="8" max="8" width="11.140625" style="14" customWidth="1"/>
    <col min="9" max="9" width="13.5703125" style="14" customWidth="1"/>
    <col min="10" max="11" width="22.7109375" style="14" customWidth="1"/>
    <col min="12" max="12" width="18" style="14" customWidth="1"/>
    <col min="13" max="13" width="23.28515625" style="14" customWidth="1"/>
    <col min="14" max="16" width="24.7109375" style="14" customWidth="1"/>
    <col min="17" max="17" width="21.28515625" style="14" customWidth="1"/>
    <col min="18" max="18" width="26" style="14" customWidth="1"/>
    <col min="19" max="16384" width="9.140625" style="14"/>
  </cols>
  <sheetData>
    <row r="1" spans="1:18" x14ac:dyDescent="0.25">
      <c r="A1" s="1" t="s">
        <v>57</v>
      </c>
    </row>
    <row r="2" spans="1:18" x14ac:dyDescent="0.25">
      <c r="A2" s="339" t="s">
        <v>91</v>
      </c>
      <c r="B2" s="339"/>
      <c r="C2" s="339"/>
      <c r="D2" s="339"/>
      <c r="E2" s="339"/>
      <c r="F2" s="339"/>
      <c r="G2" s="339"/>
      <c r="H2" s="339"/>
      <c r="I2" s="339"/>
      <c r="J2" s="339"/>
      <c r="K2" s="339"/>
      <c r="L2" s="339"/>
      <c r="M2" s="339"/>
      <c r="N2" s="339"/>
      <c r="O2" s="27"/>
      <c r="P2" s="27"/>
    </row>
    <row r="3" spans="1:18" x14ac:dyDescent="0.25">
      <c r="A3" s="340" t="s">
        <v>92</v>
      </c>
      <c r="B3" s="340"/>
      <c r="C3" s="340"/>
      <c r="D3" s="340"/>
      <c r="E3" s="340"/>
      <c r="F3" s="340"/>
      <c r="G3" s="340"/>
      <c r="H3" s="340"/>
      <c r="I3" s="340"/>
      <c r="J3" s="340"/>
      <c r="K3" s="340"/>
      <c r="L3" s="340"/>
      <c r="M3" s="340"/>
      <c r="N3" s="340"/>
      <c r="O3" s="15"/>
      <c r="P3" s="15"/>
    </row>
    <row r="4" spans="1:18" s="18" customFormat="1" ht="28.5" x14ac:dyDescent="0.25">
      <c r="A4" s="17" t="s">
        <v>0</v>
      </c>
      <c r="B4" s="17" t="s">
        <v>66</v>
      </c>
      <c r="C4" s="17" t="s">
        <v>67</v>
      </c>
      <c r="D4" s="17" t="s">
        <v>68</v>
      </c>
      <c r="E4" s="17" t="s">
        <v>37</v>
      </c>
      <c r="F4" s="17" t="s">
        <v>39</v>
      </c>
      <c r="G4" s="17" t="s">
        <v>40</v>
      </c>
      <c r="H4" s="17" t="s">
        <v>41</v>
      </c>
      <c r="I4" s="17" t="s">
        <v>69</v>
      </c>
      <c r="J4" s="17" t="s">
        <v>42</v>
      </c>
      <c r="K4" s="17" t="s">
        <v>43</v>
      </c>
      <c r="L4" s="17" t="s">
        <v>44</v>
      </c>
      <c r="M4" s="17" t="s">
        <v>45</v>
      </c>
      <c r="N4" s="17" t="s">
        <v>705</v>
      </c>
      <c r="O4" s="17" t="s">
        <v>93</v>
      </c>
      <c r="P4" s="17" t="s">
        <v>94</v>
      </c>
      <c r="Q4" s="29" t="s">
        <v>703</v>
      </c>
      <c r="R4" s="29" t="s">
        <v>704</v>
      </c>
    </row>
    <row r="5" spans="1:18" s="31" customFormat="1" x14ac:dyDescent="0.25">
      <c r="A5" s="30">
        <v>1</v>
      </c>
      <c r="B5" s="30">
        <v>2</v>
      </c>
      <c r="C5" s="30">
        <v>3</v>
      </c>
      <c r="D5" s="30">
        <v>4</v>
      </c>
      <c r="E5" s="30">
        <v>5</v>
      </c>
      <c r="F5" s="30">
        <v>6</v>
      </c>
      <c r="G5" s="30">
        <v>7</v>
      </c>
      <c r="H5" s="30">
        <v>8</v>
      </c>
      <c r="I5" s="30">
        <v>9</v>
      </c>
      <c r="J5" s="30">
        <v>10</v>
      </c>
      <c r="K5" s="30">
        <v>11</v>
      </c>
      <c r="L5" s="30">
        <v>12</v>
      </c>
      <c r="M5" s="30">
        <v>13</v>
      </c>
      <c r="N5" s="30">
        <v>14</v>
      </c>
      <c r="O5" s="30">
        <v>15</v>
      </c>
      <c r="P5" s="30">
        <v>16</v>
      </c>
      <c r="Q5" s="30">
        <v>17</v>
      </c>
      <c r="R5" s="30">
        <v>18</v>
      </c>
    </row>
    <row r="6" spans="1:18" x14ac:dyDescent="0.25">
      <c r="A6" s="19"/>
      <c r="B6" s="19"/>
      <c r="C6" s="19"/>
      <c r="D6" s="19"/>
      <c r="E6" s="19"/>
      <c r="F6" s="19"/>
      <c r="G6" s="19"/>
      <c r="H6" s="19"/>
      <c r="I6" s="19"/>
      <c r="J6" s="19"/>
      <c r="K6" s="19"/>
      <c r="L6" s="19"/>
      <c r="M6" s="19"/>
      <c r="N6" s="19"/>
      <c r="O6" s="19"/>
      <c r="P6" s="19"/>
      <c r="Q6" s="19"/>
      <c r="R6" s="19"/>
    </row>
    <row r="7" spans="1:18" x14ac:dyDescent="0.25">
      <c r="A7" s="19"/>
      <c r="B7" s="19"/>
      <c r="C7" s="19"/>
      <c r="D7" s="19"/>
      <c r="E7" s="19"/>
      <c r="F7" s="19"/>
      <c r="G7" s="19"/>
      <c r="H7" s="19"/>
      <c r="I7" s="19"/>
      <c r="J7" s="19"/>
      <c r="K7" s="19"/>
      <c r="L7" s="19"/>
      <c r="M7" s="19"/>
      <c r="N7" s="19"/>
      <c r="O7" s="19"/>
      <c r="P7" s="19"/>
      <c r="Q7" s="19"/>
      <c r="R7" s="19"/>
    </row>
    <row r="8" spans="1:18" x14ac:dyDescent="0.25">
      <c r="A8" s="19"/>
      <c r="B8" s="19"/>
      <c r="C8" s="19"/>
      <c r="D8" s="19"/>
      <c r="E8" s="19"/>
      <c r="F8" s="19"/>
      <c r="G8" s="19"/>
      <c r="H8" s="19"/>
      <c r="I8" s="19"/>
      <c r="J8" s="19"/>
      <c r="K8" s="19"/>
      <c r="L8" s="19"/>
      <c r="M8" s="19"/>
      <c r="N8" s="19"/>
      <c r="O8" s="19"/>
      <c r="P8" s="19"/>
      <c r="Q8" s="19"/>
      <c r="R8" s="19"/>
    </row>
    <row r="9" spans="1:18" x14ac:dyDescent="0.25">
      <c r="A9" s="19"/>
      <c r="B9" s="19"/>
      <c r="C9" s="19"/>
      <c r="D9" s="19"/>
      <c r="E9" s="19"/>
      <c r="F9" s="19"/>
      <c r="G9" s="19"/>
      <c r="H9" s="19"/>
      <c r="I9" s="19"/>
      <c r="J9" s="19"/>
      <c r="K9" s="19"/>
      <c r="L9" s="19"/>
      <c r="M9" s="19"/>
      <c r="N9" s="19"/>
      <c r="O9" s="19"/>
      <c r="P9" s="19"/>
      <c r="Q9" s="19"/>
      <c r="R9" s="19"/>
    </row>
    <row r="10" spans="1:18" x14ac:dyDescent="0.25">
      <c r="A10" s="19"/>
      <c r="B10" s="19"/>
      <c r="C10" s="19"/>
      <c r="D10" s="19"/>
      <c r="E10" s="19"/>
      <c r="F10" s="19"/>
      <c r="G10" s="19"/>
      <c r="H10" s="19"/>
      <c r="I10" s="19"/>
      <c r="J10" s="19"/>
      <c r="K10" s="19"/>
      <c r="L10" s="19"/>
      <c r="M10" s="19"/>
      <c r="N10" s="19"/>
      <c r="O10" s="19"/>
      <c r="P10" s="19"/>
      <c r="Q10" s="19"/>
      <c r="R10" s="19"/>
    </row>
    <row r="11" spans="1:18" x14ac:dyDescent="0.25">
      <c r="A11" s="19"/>
      <c r="B11" s="19"/>
      <c r="C11" s="19"/>
      <c r="D11" s="19"/>
      <c r="E11" s="19"/>
      <c r="F11" s="19"/>
      <c r="G11" s="19"/>
      <c r="H11" s="19"/>
      <c r="I11" s="19"/>
      <c r="J11" s="19"/>
      <c r="K11" s="19"/>
      <c r="L11" s="19"/>
      <c r="M11" s="19"/>
      <c r="N11" s="19"/>
      <c r="O11" s="19"/>
      <c r="P11" s="19"/>
      <c r="Q11" s="19"/>
      <c r="R11" s="19"/>
    </row>
    <row r="12" spans="1:18" x14ac:dyDescent="0.25">
      <c r="A12" s="20" t="s">
        <v>47</v>
      </c>
      <c r="B12" s="20"/>
      <c r="C12" s="20"/>
      <c r="D12" s="19"/>
      <c r="E12" s="19"/>
      <c r="F12" s="19"/>
      <c r="G12" s="19"/>
      <c r="H12" s="19"/>
      <c r="I12" s="19"/>
      <c r="J12" s="19"/>
      <c r="K12" s="19"/>
      <c r="L12" s="19"/>
      <c r="M12" s="19"/>
      <c r="N12" s="19"/>
      <c r="O12" s="19"/>
      <c r="P12" s="19"/>
      <c r="Q12" s="19"/>
      <c r="R12" s="19"/>
    </row>
    <row r="13" spans="1:18" x14ac:dyDescent="0.25">
      <c r="A13" s="19"/>
      <c r="B13" s="19"/>
      <c r="C13" s="19"/>
      <c r="D13" s="19"/>
      <c r="E13" s="19"/>
      <c r="F13" s="19"/>
      <c r="G13" s="19"/>
      <c r="H13" s="19"/>
      <c r="I13" s="19"/>
      <c r="J13" s="19"/>
      <c r="K13" s="19"/>
      <c r="L13" s="19"/>
      <c r="M13" s="19"/>
      <c r="N13" s="19"/>
      <c r="O13" s="19"/>
      <c r="P13" s="19"/>
      <c r="Q13" s="19"/>
      <c r="R13" s="19"/>
    </row>
    <row r="14" spans="1:18" x14ac:dyDescent="0.25">
      <c r="A14" s="19"/>
      <c r="B14" s="19"/>
      <c r="C14" s="19"/>
      <c r="D14" s="19"/>
      <c r="E14" s="19"/>
      <c r="F14" s="19"/>
      <c r="G14" s="19"/>
      <c r="H14" s="19"/>
      <c r="I14" s="19"/>
      <c r="J14" s="19"/>
      <c r="K14" s="19"/>
      <c r="L14" s="19"/>
      <c r="M14" s="19"/>
      <c r="N14" s="19"/>
      <c r="O14" s="19"/>
      <c r="P14" s="19"/>
      <c r="Q14" s="19"/>
      <c r="R14" s="19"/>
    </row>
    <row r="15" spans="1:18" x14ac:dyDescent="0.25">
      <c r="A15" s="19"/>
      <c r="B15" s="19"/>
      <c r="C15" s="19"/>
      <c r="D15" s="19"/>
      <c r="E15" s="19"/>
      <c r="F15" s="19"/>
      <c r="G15" s="19"/>
      <c r="H15" s="19"/>
      <c r="I15" s="19"/>
      <c r="J15" s="19"/>
      <c r="K15" s="19"/>
      <c r="L15" s="19"/>
      <c r="M15" s="19"/>
      <c r="N15" s="19"/>
      <c r="O15" s="19"/>
      <c r="P15" s="19"/>
      <c r="Q15" s="19"/>
      <c r="R15" s="19"/>
    </row>
    <row r="16" spans="1:18" x14ac:dyDescent="0.25">
      <c r="A16" s="19"/>
      <c r="B16" s="19"/>
      <c r="C16" s="19"/>
      <c r="D16" s="19"/>
      <c r="E16" s="19"/>
      <c r="F16" s="19"/>
      <c r="G16" s="19"/>
      <c r="H16" s="19"/>
      <c r="I16" s="19"/>
      <c r="J16" s="19"/>
      <c r="K16" s="19"/>
      <c r="L16" s="19"/>
      <c r="M16" s="19"/>
      <c r="N16" s="19"/>
      <c r="O16" s="19"/>
      <c r="P16" s="19"/>
      <c r="Q16" s="19"/>
      <c r="R16" s="19"/>
    </row>
    <row r="17" spans="1:18" x14ac:dyDescent="0.25">
      <c r="A17" s="19"/>
      <c r="B17" s="19"/>
      <c r="C17" s="19"/>
      <c r="D17" s="19"/>
      <c r="E17" s="19"/>
      <c r="F17" s="19"/>
      <c r="G17" s="19"/>
      <c r="H17" s="19"/>
      <c r="I17" s="19"/>
      <c r="J17" s="19"/>
      <c r="K17" s="19"/>
      <c r="L17" s="19"/>
      <c r="M17" s="19"/>
      <c r="N17" s="19"/>
      <c r="O17" s="19"/>
      <c r="P17" s="19"/>
      <c r="Q17" s="19"/>
      <c r="R17" s="19"/>
    </row>
    <row r="18" spans="1:18" x14ac:dyDescent="0.25">
      <c r="A18" s="19"/>
      <c r="B18" s="19"/>
      <c r="C18" s="19"/>
      <c r="D18" s="19"/>
      <c r="E18" s="19"/>
      <c r="F18" s="19"/>
      <c r="G18" s="19"/>
      <c r="H18" s="19"/>
      <c r="I18" s="19"/>
      <c r="J18" s="19"/>
      <c r="K18" s="19"/>
      <c r="L18" s="19"/>
      <c r="M18" s="19"/>
      <c r="N18" s="19"/>
      <c r="O18" s="19"/>
      <c r="P18" s="19"/>
      <c r="Q18" s="19"/>
      <c r="R18" s="19"/>
    </row>
    <row r="19" spans="1:18" x14ac:dyDescent="0.25">
      <c r="A19" s="19"/>
      <c r="B19" s="19"/>
      <c r="C19" s="19"/>
      <c r="D19" s="19"/>
      <c r="E19" s="19"/>
      <c r="F19" s="19"/>
      <c r="G19" s="19"/>
      <c r="H19" s="19"/>
      <c r="I19" s="19"/>
      <c r="J19" s="19"/>
      <c r="K19" s="19"/>
      <c r="L19" s="19"/>
      <c r="M19" s="19"/>
      <c r="N19" s="19"/>
      <c r="O19" s="19"/>
      <c r="P19" s="19"/>
      <c r="Q19" s="19"/>
      <c r="R19" s="19"/>
    </row>
    <row r="20" spans="1:18" x14ac:dyDescent="0.25">
      <c r="A20" s="19"/>
      <c r="B20" s="19"/>
      <c r="C20" s="19"/>
      <c r="D20" s="19"/>
      <c r="E20" s="19"/>
      <c r="F20" s="19"/>
      <c r="G20" s="19"/>
      <c r="H20" s="19"/>
      <c r="I20" s="19"/>
      <c r="J20" s="19"/>
      <c r="K20" s="19"/>
      <c r="L20" s="19"/>
      <c r="M20" s="19"/>
      <c r="N20" s="19"/>
      <c r="O20" s="19"/>
      <c r="P20" s="19"/>
      <c r="Q20" s="19"/>
      <c r="R20" s="19"/>
    </row>
    <row r="21" spans="1:18" x14ac:dyDescent="0.25">
      <c r="A21" s="20" t="s">
        <v>48</v>
      </c>
      <c r="B21" s="20"/>
      <c r="C21" s="20"/>
      <c r="D21" s="19"/>
      <c r="E21" s="19"/>
      <c r="F21" s="19"/>
      <c r="G21" s="19"/>
      <c r="H21" s="19"/>
      <c r="I21" s="19"/>
      <c r="J21" s="19"/>
      <c r="K21" s="19"/>
      <c r="L21" s="19"/>
      <c r="M21" s="19"/>
      <c r="N21" s="19"/>
      <c r="O21" s="19"/>
      <c r="P21" s="19"/>
      <c r="Q21" s="19"/>
      <c r="R21" s="19"/>
    </row>
    <row r="22" spans="1:18" x14ac:dyDescent="0.25">
      <c r="A22" s="22" t="s">
        <v>49</v>
      </c>
      <c r="B22" s="22"/>
      <c r="C22" s="22"/>
      <c r="D22" s="23"/>
      <c r="E22" s="23"/>
      <c r="F22" s="23"/>
      <c r="G22" s="23"/>
      <c r="H22" s="23"/>
      <c r="I22" s="23"/>
      <c r="J22" s="23"/>
      <c r="K22" s="23"/>
      <c r="L22" s="23"/>
      <c r="M22" s="23"/>
      <c r="N22" s="23"/>
      <c r="O22" s="23"/>
      <c r="P22" s="23"/>
      <c r="Q22" s="23"/>
      <c r="R22" s="23"/>
    </row>
    <row r="23" spans="1:18" x14ac:dyDescent="0.25">
      <c r="O23" s="32"/>
      <c r="P23" s="32"/>
    </row>
    <row r="25" spans="1:18" x14ac:dyDescent="0.25">
      <c r="A25" s="26" t="s">
        <v>700</v>
      </c>
      <c r="N25" s="33"/>
    </row>
    <row r="27" spans="1:18" x14ac:dyDescent="0.25">
      <c r="A27" s="26" t="s">
        <v>701</v>
      </c>
    </row>
    <row r="28" spans="1:18" x14ac:dyDescent="0.25">
      <c r="B28" s="25" t="s">
        <v>55</v>
      </c>
    </row>
    <row r="30" spans="1:18" x14ac:dyDescent="0.25">
      <c r="A30" s="26" t="s">
        <v>34</v>
      </c>
    </row>
    <row r="31" spans="1:18" x14ac:dyDescent="0.25">
      <c r="B31" s="25" t="s">
        <v>672</v>
      </c>
    </row>
    <row r="32" spans="1:18" x14ac:dyDescent="0.25">
      <c r="B32" s="25" t="s">
        <v>673</v>
      </c>
    </row>
    <row r="33" spans="1:3" x14ac:dyDescent="0.25">
      <c r="B33" s="25" t="s">
        <v>95</v>
      </c>
    </row>
    <row r="35" spans="1:3" x14ac:dyDescent="0.25">
      <c r="A35" s="26" t="s">
        <v>648</v>
      </c>
    </row>
    <row r="36" spans="1:3" x14ac:dyDescent="0.25">
      <c r="A36" s="306">
        <v>1</v>
      </c>
      <c r="B36" s="299" t="str">
        <f>CONCATENATE("(",A36,"): ")</f>
        <v xml:space="preserve">(1): </v>
      </c>
      <c r="C36" s="14" t="s">
        <v>693</v>
      </c>
    </row>
    <row r="37" spans="1:3" x14ac:dyDescent="0.25">
      <c r="A37" s="306">
        <v>2</v>
      </c>
      <c r="B37" s="299" t="str">
        <f t="shared" ref="B37:B53" si="0">CONCATENATE("(",A37,"): ")</f>
        <v xml:space="preserve">(2): </v>
      </c>
      <c r="C37" s="14" t="s">
        <v>66</v>
      </c>
    </row>
    <row r="38" spans="1:3" x14ac:dyDescent="0.25">
      <c r="A38" s="306">
        <v>3</v>
      </c>
      <c r="B38" s="299" t="str">
        <f t="shared" si="0"/>
        <v xml:space="preserve">(3): </v>
      </c>
      <c r="C38" s="14" t="s">
        <v>67</v>
      </c>
    </row>
    <row r="39" spans="1:3" x14ac:dyDescent="0.25">
      <c r="A39" s="306">
        <v>4</v>
      </c>
      <c r="B39" s="299" t="str">
        <f t="shared" si="0"/>
        <v xml:space="preserve">(4): </v>
      </c>
      <c r="C39" s="14" t="s">
        <v>68</v>
      </c>
    </row>
    <row r="40" spans="1:3" x14ac:dyDescent="0.25">
      <c r="A40" s="306">
        <v>5</v>
      </c>
      <c r="B40" s="299" t="str">
        <f t="shared" si="0"/>
        <v xml:space="preserve">(5): </v>
      </c>
      <c r="C40" s="14" t="s">
        <v>37</v>
      </c>
    </row>
    <row r="41" spans="1:3" x14ac:dyDescent="0.25">
      <c r="A41" s="306">
        <v>6</v>
      </c>
      <c r="B41" s="299" t="str">
        <f t="shared" si="0"/>
        <v xml:space="preserve">(6): </v>
      </c>
      <c r="C41" s="14" t="s">
        <v>702</v>
      </c>
    </row>
    <row r="42" spans="1:3" x14ac:dyDescent="0.25">
      <c r="A42" s="306">
        <v>7</v>
      </c>
      <c r="B42" s="299" t="str">
        <f t="shared" si="0"/>
        <v xml:space="preserve">(7): </v>
      </c>
      <c r="C42" s="14" t="s">
        <v>558</v>
      </c>
    </row>
    <row r="43" spans="1:3" x14ac:dyDescent="0.25">
      <c r="A43" s="306">
        <v>8</v>
      </c>
      <c r="B43" s="299" t="str">
        <f t="shared" si="0"/>
        <v xml:space="preserve">(8): </v>
      </c>
      <c r="C43" s="14" t="s">
        <v>674</v>
      </c>
    </row>
    <row r="44" spans="1:3" x14ac:dyDescent="0.25">
      <c r="A44" s="306">
        <v>9</v>
      </c>
      <c r="B44" s="299" t="str">
        <f t="shared" si="0"/>
        <v xml:space="preserve">(9): </v>
      </c>
      <c r="C44" s="14" t="s">
        <v>697</v>
      </c>
    </row>
    <row r="45" spans="1:3" x14ac:dyDescent="0.25">
      <c r="A45" s="306">
        <v>10</v>
      </c>
      <c r="B45" s="299" t="str">
        <f t="shared" si="0"/>
        <v xml:space="preserve">(10): </v>
      </c>
      <c r="C45" s="14" t="s">
        <v>675</v>
      </c>
    </row>
    <row r="46" spans="1:3" x14ac:dyDescent="0.25">
      <c r="A46" s="306">
        <v>11</v>
      </c>
      <c r="B46" s="299" t="str">
        <f t="shared" si="0"/>
        <v xml:space="preserve">(11): </v>
      </c>
      <c r="C46" s="14" t="s">
        <v>685</v>
      </c>
    </row>
    <row r="47" spans="1:3" x14ac:dyDescent="0.25">
      <c r="A47" s="306">
        <v>12</v>
      </c>
      <c r="B47" s="299" t="str">
        <f t="shared" si="0"/>
        <v xml:space="preserve">(12): </v>
      </c>
      <c r="C47" s="14" t="s">
        <v>679</v>
      </c>
    </row>
    <row r="48" spans="1:3" x14ac:dyDescent="0.25">
      <c r="A48" s="306">
        <v>13</v>
      </c>
      <c r="B48" s="299" t="str">
        <f t="shared" si="0"/>
        <v xml:space="preserve">(13): </v>
      </c>
      <c r="C48" s="14" t="s">
        <v>677</v>
      </c>
    </row>
    <row r="49" spans="1:3" x14ac:dyDescent="0.25">
      <c r="A49" s="306">
        <v>14</v>
      </c>
      <c r="B49" s="299" t="str">
        <f t="shared" si="0"/>
        <v xml:space="preserve">(14): </v>
      </c>
      <c r="C49" s="14" t="s">
        <v>712</v>
      </c>
    </row>
    <row r="50" spans="1:3" ht="18.75" customHeight="1" x14ac:dyDescent="0.25">
      <c r="A50" s="306">
        <v>15</v>
      </c>
      <c r="B50" s="299" t="str">
        <f t="shared" si="0"/>
        <v xml:space="preserve">(15): </v>
      </c>
      <c r="C50" s="301" t="s">
        <v>713</v>
      </c>
    </row>
    <row r="51" spans="1:3" x14ac:dyDescent="0.25">
      <c r="A51" s="306">
        <v>16</v>
      </c>
      <c r="B51" s="299" t="str">
        <f t="shared" si="0"/>
        <v xml:space="preserve">(16): </v>
      </c>
      <c r="C51" s="301" t="s">
        <v>714</v>
      </c>
    </row>
    <row r="52" spans="1:3" x14ac:dyDescent="0.25">
      <c r="A52" s="306">
        <v>17</v>
      </c>
      <c r="B52" s="299" t="str">
        <f t="shared" si="0"/>
        <v xml:space="preserve">(17): </v>
      </c>
      <c r="C52" s="14" t="s">
        <v>706</v>
      </c>
    </row>
    <row r="53" spans="1:3" x14ac:dyDescent="0.25">
      <c r="A53" s="306">
        <v>18</v>
      </c>
      <c r="B53" s="299" t="str">
        <f t="shared" si="0"/>
        <v xml:space="preserve">(18): </v>
      </c>
      <c r="C53" s="14" t="s">
        <v>707</v>
      </c>
    </row>
    <row r="54" spans="1:3" x14ac:dyDescent="0.25">
      <c r="C54" s="14" t="s">
        <v>708</v>
      </c>
    </row>
  </sheetData>
  <mergeCells count="2">
    <mergeCell ref="A2:N2"/>
    <mergeCell ref="A3:N3"/>
  </mergeCells>
  <hyperlinks>
    <hyperlink ref="A1" location="'Danh mục'!A1" display="Quay_v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5"/>
  <sheetViews>
    <sheetView topLeftCell="A34" workbookViewId="0">
      <selection activeCell="A38" sqref="A38:A54"/>
    </sheetView>
  </sheetViews>
  <sheetFormatPr defaultColWidth="9.140625" defaultRowHeight="15" x14ac:dyDescent="0.25"/>
  <cols>
    <col min="1" max="1" width="14.7109375" style="14" customWidth="1"/>
    <col min="2" max="2" width="18.7109375" style="14" customWidth="1"/>
    <col min="3" max="3" width="14.7109375" style="14" customWidth="1"/>
    <col min="4" max="4" width="14" style="14" customWidth="1"/>
    <col min="5" max="5" width="19" style="14" customWidth="1"/>
    <col min="6" max="6" width="22.140625" style="14" customWidth="1"/>
    <col min="7" max="7" width="15" style="14" customWidth="1"/>
    <col min="8" max="8" width="11.140625" style="14" customWidth="1"/>
    <col min="9" max="9" width="13.5703125" style="14" customWidth="1"/>
    <col min="10" max="12" width="22.7109375" style="14" customWidth="1"/>
    <col min="13" max="13" width="18" style="14" customWidth="1"/>
    <col min="14" max="14" width="23.28515625" style="14" customWidth="1"/>
    <col min="15" max="16" width="24.7109375" style="14" customWidth="1"/>
    <col min="17" max="17" width="21.28515625" style="14" customWidth="1"/>
    <col min="18" max="16384" width="9.140625" style="14"/>
  </cols>
  <sheetData>
    <row r="1" spans="1:17" x14ac:dyDescent="0.25">
      <c r="A1" s="1" t="s">
        <v>57</v>
      </c>
    </row>
    <row r="2" spans="1:17" ht="27.75" customHeight="1" x14ac:dyDescent="0.25">
      <c r="A2" s="339" t="s">
        <v>97</v>
      </c>
      <c r="B2" s="339"/>
      <c r="C2" s="339"/>
      <c r="D2" s="339"/>
      <c r="E2" s="339"/>
      <c r="F2" s="339"/>
      <c r="G2" s="339"/>
      <c r="H2" s="339"/>
      <c r="I2" s="339"/>
      <c r="J2" s="339"/>
      <c r="K2" s="339"/>
      <c r="L2" s="339"/>
      <c r="M2" s="339"/>
      <c r="N2" s="339"/>
      <c r="O2" s="339"/>
      <c r="P2" s="27"/>
    </row>
    <row r="3" spans="1:17" ht="32.25" customHeight="1" x14ac:dyDescent="0.25">
      <c r="A3" s="340" t="s">
        <v>98</v>
      </c>
      <c r="B3" s="340"/>
      <c r="C3" s="340"/>
      <c r="D3" s="340"/>
      <c r="E3" s="340"/>
      <c r="F3" s="340"/>
      <c r="G3" s="340"/>
      <c r="H3" s="340"/>
      <c r="I3" s="340"/>
      <c r="J3" s="340"/>
      <c r="K3" s="340"/>
      <c r="L3" s="340"/>
      <c r="M3" s="340"/>
      <c r="N3" s="340"/>
      <c r="O3" s="340"/>
      <c r="P3" s="15"/>
    </row>
    <row r="4" spans="1:17" s="18" customFormat="1" ht="26.25" customHeight="1" x14ac:dyDescent="0.25">
      <c r="A4" s="16" t="s">
        <v>0</v>
      </c>
      <c r="B4" s="16" t="s">
        <v>66</v>
      </c>
      <c r="C4" s="16" t="s">
        <v>67</v>
      </c>
      <c r="D4" s="17" t="s">
        <v>68</v>
      </c>
      <c r="E4" s="16" t="s">
        <v>37</v>
      </c>
      <c r="F4" s="16" t="s">
        <v>39</v>
      </c>
      <c r="G4" s="16" t="s">
        <v>40</v>
      </c>
      <c r="H4" s="16" t="s">
        <v>41</v>
      </c>
      <c r="I4" s="16" t="s">
        <v>69</v>
      </c>
      <c r="J4" s="16" t="s">
        <v>42</v>
      </c>
      <c r="K4" s="16" t="s">
        <v>43</v>
      </c>
      <c r="L4" s="16" t="s">
        <v>8</v>
      </c>
      <c r="M4" s="16" t="s">
        <v>44</v>
      </c>
      <c r="N4" s="16" t="s">
        <v>45</v>
      </c>
      <c r="O4" s="17" t="s">
        <v>99</v>
      </c>
      <c r="P4" s="17" t="s">
        <v>100</v>
      </c>
      <c r="Q4" s="28" t="s">
        <v>101</v>
      </c>
    </row>
    <row r="5" spans="1:17" s="31" customFormat="1" x14ac:dyDescent="0.25">
      <c r="A5" s="30">
        <v>1</v>
      </c>
      <c r="B5" s="30">
        <v>2</v>
      </c>
      <c r="C5" s="30">
        <v>3</v>
      </c>
      <c r="D5" s="30">
        <v>4</v>
      </c>
      <c r="E5" s="30">
        <v>5</v>
      </c>
      <c r="F5" s="30">
        <v>6</v>
      </c>
      <c r="G5" s="30">
        <v>7</v>
      </c>
      <c r="H5" s="30">
        <v>8</v>
      </c>
      <c r="I5" s="30">
        <v>9</v>
      </c>
      <c r="J5" s="30">
        <v>10</v>
      </c>
      <c r="K5" s="30">
        <v>11</v>
      </c>
      <c r="L5" s="30">
        <v>12</v>
      </c>
      <c r="M5" s="30">
        <v>13</v>
      </c>
      <c r="N5" s="30">
        <v>14</v>
      </c>
      <c r="O5" s="30">
        <v>15</v>
      </c>
      <c r="P5" s="30">
        <v>16</v>
      </c>
      <c r="Q5" s="30">
        <v>17</v>
      </c>
    </row>
    <row r="6" spans="1:17" x14ac:dyDescent="0.25">
      <c r="A6" s="19"/>
      <c r="B6" s="19"/>
      <c r="C6" s="19"/>
      <c r="D6" s="19"/>
      <c r="E6" s="19"/>
      <c r="F6" s="19"/>
      <c r="G6" s="19"/>
      <c r="H6" s="19"/>
      <c r="I6" s="19"/>
      <c r="J6" s="19"/>
      <c r="K6" s="19"/>
      <c r="L6" s="19"/>
      <c r="M6" s="19"/>
      <c r="N6" s="19"/>
      <c r="O6" s="19"/>
      <c r="P6" s="19"/>
      <c r="Q6" s="19"/>
    </row>
    <row r="7" spans="1:17" x14ac:dyDescent="0.25">
      <c r="A7" s="19"/>
      <c r="B7" s="19"/>
      <c r="C7" s="19"/>
      <c r="D7" s="19"/>
      <c r="E7" s="19"/>
      <c r="F7" s="19"/>
      <c r="G7" s="19"/>
      <c r="H7" s="19"/>
      <c r="I7" s="19"/>
      <c r="J7" s="19"/>
      <c r="K7" s="19"/>
      <c r="L7" s="19"/>
      <c r="M7" s="19"/>
      <c r="N7" s="19"/>
      <c r="O7" s="19"/>
      <c r="P7" s="19"/>
      <c r="Q7" s="19"/>
    </row>
    <row r="8" spans="1:17" x14ac:dyDescent="0.25">
      <c r="A8" s="19"/>
      <c r="B8" s="19"/>
      <c r="C8" s="19"/>
      <c r="D8" s="19"/>
      <c r="E8" s="19"/>
      <c r="F8" s="19"/>
      <c r="G8" s="19"/>
      <c r="H8" s="19"/>
      <c r="I8" s="19"/>
      <c r="J8" s="19"/>
      <c r="K8" s="19"/>
      <c r="L8" s="19"/>
      <c r="M8" s="19"/>
      <c r="N8" s="19"/>
      <c r="O8" s="19"/>
      <c r="P8" s="19"/>
      <c r="Q8" s="19"/>
    </row>
    <row r="9" spans="1:17" x14ac:dyDescent="0.25">
      <c r="A9" s="19"/>
      <c r="B9" s="19"/>
      <c r="C9" s="19"/>
      <c r="D9" s="19"/>
      <c r="E9" s="19"/>
      <c r="F9" s="19"/>
      <c r="G9" s="19"/>
      <c r="H9" s="19"/>
      <c r="I9" s="19"/>
      <c r="J9" s="19"/>
      <c r="K9" s="19"/>
      <c r="L9" s="19"/>
      <c r="M9" s="19"/>
      <c r="N9" s="19"/>
      <c r="O9" s="19"/>
      <c r="P9" s="19"/>
      <c r="Q9" s="19"/>
    </row>
    <row r="10" spans="1:17" x14ac:dyDescent="0.25">
      <c r="A10" s="19"/>
      <c r="B10" s="19"/>
      <c r="C10" s="19"/>
      <c r="D10" s="19"/>
      <c r="E10" s="19"/>
      <c r="F10" s="19"/>
      <c r="G10" s="19"/>
      <c r="H10" s="19"/>
      <c r="I10" s="19"/>
      <c r="J10" s="19"/>
      <c r="K10" s="19"/>
      <c r="L10" s="19"/>
      <c r="M10" s="19"/>
      <c r="N10" s="19"/>
      <c r="O10" s="19"/>
      <c r="P10" s="19"/>
      <c r="Q10" s="19"/>
    </row>
    <row r="11" spans="1:17" x14ac:dyDescent="0.25">
      <c r="A11" s="19"/>
      <c r="B11" s="19"/>
      <c r="C11" s="19"/>
      <c r="D11" s="19"/>
      <c r="E11" s="19"/>
      <c r="F11" s="19"/>
      <c r="G11" s="19"/>
      <c r="H11" s="19"/>
      <c r="I11" s="19"/>
      <c r="J11" s="19"/>
      <c r="K11" s="19"/>
      <c r="L11" s="19"/>
      <c r="M11" s="19"/>
      <c r="N11" s="19"/>
      <c r="O11" s="19"/>
      <c r="P11" s="19"/>
      <c r="Q11" s="19"/>
    </row>
    <row r="12" spans="1:17" x14ac:dyDescent="0.25">
      <c r="A12" s="20" t="s">
        <v>47</v>
      </c>
      <c r="B12" s="20"/>
      <c r="C12" s="20"/>
      <c r="D12" s="19"/>
      <c r="E12" s="19"/>
      <c r="F12" s="19"/>
      <c r="G12" s="19"/>
      <c r="H12" s="19"/>
      <c r="I12" s="19"/>
      <c r="J12" s="19"/>
      <c r="K12" s="19"/>
      <c r="L12" s="19"/>
      <c r="M12" s="19"/>
      <c r="N12" s="19"/>
      <c r="O12" s="19"/>
      <c r="P12" s="19"/>
      <c r="Q12" s="19"/>
    </row>
    <row r="13" spans="1:17" x14ac:dyDescent="0.25">
      <c r="A13" s="19"/>
      <c r="B13" s="19"/>
      <c r="C13" s="19"/>
      <c r="D13" s="19"/>
      <c r="E13" s="19"/>
      <c r="F13" s="19"/>
      <c r="G13" s="19"/>
      <c r="H13" s="19"/>
      <c r="I13" s="19"/>
      <c r="J13" s="19"/>
      <c r="K13" s="19"/>
      <c r="L13" s="19"/>
      <c r="M13" s="19"/>
      <c r="N13" s="19"/>
      <c r="O13" s="19"/>
      <c r="P13" s="19"/>
      <c r="Q13" s="19"/>
    </row>
    <row r="14" spans="1:17" x14ac:dyDescent="0.25">
      <c r="A14" s="19"/>
      <c r="B14" s="19"/>
      <c r="C14" s="19"/>
      <c r="D14" s="19"/>
      <c r="E14" s="19"/>
      <c r="F14" s="19"/>
      <c r="G14" s="19"/>
      <c r="H14" s="19"/>
      <c r="I14" s="19"/>
      <c r="J14" s="19"/>
      <c r="K14" s="19"/>
      <c r="L14" s="19"/>
      <c r="M14" s="19"/>
      <c r="N14" s="19"/>
      <c r="O14" s="19"/>
      <c r="P14" s="19"/>
      <c r="Q14" s="19"/>
    </row>
    <row r="15" spans="1:17" x14ac:dyDescent="0.25">
      <c r="A15" s="19"/>
      <c r="B15" s="19"/>
      <c r="C15" s="19"/>
      <c r="D15" s="19"/>
      <c r="E15" s="19"/>
      <c r="F15" s="19"/>
      <c r="G15" s="19"/>
      <c r="H15" s="19"/>
      <c r="I15" s="19"/>
      <c r="J15" s="19"/>
      <c r="K15" s="19"/>
      <c r="L15" s="19"/>
      <c r="M15" s="19"/>
      <c r="N15" s="19"/>
      <c r="O15" s="19"/>
      <c r="P15" s="19"/>
      <c r="Q15" s="19"/>
    </row>
    <row r="16" spans="1:17" x14ac:dyDescent="0.25">
      <c r="A16" s="19"/>
      <c r="B16" s="19"/>
      <c r="C16" s="19"/>
      <c r="D16" s="19"/>
      <c r="E16" s="19"/>
      <c r="F16" s="19"/>
      <c r="G16" s="19"/>
      <c r="H16" s="19"/>
      <c r="I16" s="19"/>
      <c r="J16" s="19"/>
      <c r="K16" s="19"/>
      <c r="L16" s="19"/>
      <c r="M16" s="19"/>
      <c r="N16" s="19"/>
      <c r="O16" s="19"/>
      <c r="P16" s="19"/>
      <c r="Q16" s="19"/>
    </row>
    <row r="17" spans="1:17" x14ac:dyDescent="0.25">
      <c r="A17" s="19"/>
      <c r="B17" s="19"/>
      <c r="C17" s="19"/>
      <c r="D17" s="19"/>
      <c r="E17" s="19"/>
      <c r="F17" s="19"/>
      <c r="G17" s="19"/>
      <c r="H17" s="19"/>
      <c r="I17" s="19"/>
      <c r="J17" s="19"/>
      <c r="K17" s="19"/>
      <c r="L17" s="19"/>
      <c r="M17" s="19"/>
      <c r="N17" s="19"/>
      <c r="O17" s="19"/>
      <c r="P17" s="19"/>
      <c r="Q17" s="19"/>
    </row>
    <row r="18" spans="1:17" x14ac:dyDescent="0.25">
      <c r="A18" s="19"/>
      <c r="B18" s="19"/>
      <c r="C18" s="19"/>
      <c r="D18" s="19"/>
      <c r="E18" s="19"/>
      <c r="F18" s="19"/>
      <c r="G18" s="19"/>
      <c r="H18" s="19"/>
      <c r="I18" s="19"/>
      <c r="J18" s="19"/>
      <c r="K18" s="19"/>
      <c r="L18" s="19"/>
      <c r="M18" s="19"/>
      <c r="N18" s="19"/>
      <c r="O18" s="19"/>
      <c r="P18" s="19"/>
      <c r="Q18" s="19"/>
    </row>
    <row r="19" spans="1:17" x14ac:dyDescent="0.25">
      <c r="A19" s="19"/>
      <c r="B19" s="19"/>
      <c r="C19" s="19"/>
      <c r="D19" s="19"/>
      <c r="E19" s="19"/>
      <c r="F19" s="19"/>
      <c r="G19" s="19"/>
      <c r="H19" s="19"/>
      <c r="I19" s="19"/>
      <c r="J19" s="19"/>
      <c r="K19" s="19"/>
      <c r="L19" s="19"/>
      <c r="M19" s="19"/>
      <c r="N19" s="19"/>
      <c r="O19" s="19"/>
      <c r="P19" s="19"/>
      <c r="Q19" s="19"/>
    </row>
    <row r="20" spans="1:17" x14ac:dyDescent="0.25">
      <c r="A20" s="19"/>
      <c r="B20" s="19"/>
      <c r="C20" s="19"/>
      <c r="D20" s="19"/>
      <c r="E20" s="19"/>
      <c r="F20" s="19"/>
      <c r="G20" s="19"/>
      <c r="H20" s="19"/>
      <c r="I20" s="19"/>
      <c r="J20" s="19"/>
      <c r="K20" s="19"/>
      <c r="L20" s="19"/>
      <c r="M20" s="19"/>
      <c r="N20" s="19"/>
      <c r="O20" s="19"/>
      <c r="P20" s="19"/>
      <c r="Q20" s="19"/>
    </row>
    <row r="21" spans="1:17" x14ac:dyDescent="0.25">
      <c r="A21" s="20" t="s">
        <v>48</v>
      </c>
      <c r="B21" s="20"/>
      <c r="C21" s="20"/>
      <c r="D21" s="19"/>
      <c r="E21" s="19"/>
      <c r="F21" s="19"/>
      <c r="G21" s="19"/>
      <c r="H21" s="19"/>
      <c r="I21" s="19"/>
      <c r="J21" s="19"/>
      <c r="K21" s="19"/>
      <c r="L21" s="19"/>
      <c r="M21" s="19"/>
      <c r="N21" s="19"/>
      <c r="O21" s="19"/>
      <c r="P21" s="19"/>
      <c r="Q21" s="19"/>
    </row>
    <row r="23" spans="1:17" x14ac:dyDescent="0.25">
      <c r="A23" s="26" t="s">
        <v>717</v>
      </c>
    </row>
    <row r="25" spans="1:17" x14ac:dyDescent="0.25">
      <c r="A25" s="26" t="s">
        <v>718</v>
      </c>
    </row>
    <row r="26" spans="1:17" x14ac:dyDescent="0.25">
      <c r="B26" s="25" t="s">
        <v>55</v>
      </c>
    </row>
    <row r="30" spans="1:17" x14ac:dyDescent="0.25">
      <c r="A30" s="26" t="s">
        <v>34</v>
      </c>
    </row>
    <row r="31" spans="1:17" x14ac:dyDescent="0.25">
      <c r="B31" s="25" t="s">
        <v>672</v>
      </c>
    </row>
    <row r="32" spans="1:17" x14ac:dyDescent="0.25">
      <c r="B32" s="25" t="s">
        <v>673</v>
      </c>
    </row>
    <row r="33" spans="1:3" x14ac:dyDescent="0.25">
      <c r="B33" s="25" t="s">
        <v>716</v>
      </c>
    </row>
    <row r="34" spans="1:3" x14ac:dyDescent="0.25">
      <c r="B34" s="25" t="s">
        <v>715</v>
      </c>
    </row>
    <row r="37" spans="1:3" x14ac:dyDescent="0.25">
      <c r="A37" s="26" t="s">
        <v>648</v>
      </c>
    </row>
    <row r="38" spans="1:3" x14ac:dyDescent="0.25">
      <c r="A38" s="306">
        <v>1</v>
      </c>
      <c r="B38" s="299" t="str">
        <f>CONCATENATE("(",A38,"): ")</f>
        <v xml:space="preserve">(1): </v>
      </c>
      <c r="C38" s="300" t="s">
        <v>693</v>
      </c>
    </row>
    <row r="39" spans="1:3" x14ac:dyDescent="0.25">
      <c r="A39" s="306">
        <v>2</v>
      </c>
      <c r="B39" s="299" t="str">
        <f t="shared" ref="B39:B54" si="0">CONCATENATE("(",A39,"): ")</f>
        <v xml:space="preserve">(2): </v>
      </c>
      <c r="C39" s="300" t="s">
        <v>66</v>
      </c>
    </row>
    <row r="40" spans="1:3" x14ac:dyDescent="0.25">
      <c r="A40" s="306">
        <v>3</v>
      </c>
      <c r="B40" s="299" t="str">
        <f t="shared" si="0"/>
        <v xml:space="preserve">(3): </v>
      </c>
      <c r="C40" s="300" t="s">
        <v>67</v>
      </c>
    </row>
    <row r="41" spans="1:3" x14ac:dyDescent="0.25">
      <c r="A41" s="306">
        <v>4</v>
      </c>
      <c r="B41" s="299" t="str">
        <f t="shared" si="0"/>
        <v xml:space="preserve">(4): </v>
      </c>
      <c r="C41" s="300" t="s">
        <v>696</v>
      </c>
    </row>
    <row r="42" spans="1:3" x14ac:dyDescent="0.25">
      <c r="A42" s="306">
        <v>5</v>
      </c>
      <c r="B42" s="299" t="str">
        <f t="shared" si="0"/>
        <v xml:space="preserve">(5): </v>
      </c>
      <c r="C42" s="300" t="s">
        <v>37</v>
      </c>
    </row>
    <row r="43" spans="1:3" x14ac:dyDescent="0.25">
      <c r="A43" s="306">
        <v>6</v>
      </c>
      <c r="B43" s="299" t="str">
        <f t="shared" si="0"/>
        <v xml:space="preserve">(6): </v>
      </c>
      <c r="C43" s="300" t="s">
        <v>719</v>
      </c>
    </row>
    <row r="44" spans="1:3" x14ac:dyDescent="0.25">
      <c r="A44" s="306">
        <v>7</v>
      </c>
      <c r="B44" s="299" t="str">
        <f t="shared" si="0"/>
        <v xml:space="preserve">(7): </v>
      </c>
      <c r="C44" s="300" t="s">
        <v>558</v>
      </c>
    </row>
    <row r="45" spans="1:3" x14ac:dyDescent="0.25">
      <c r="A45" s="306">
        <v>8</v>
      </c>
      <c r="B45" s="299" t="str">
        <f t="shared" si="0"/>
        <v xml:space="preserve">(8): </v>
      </c>
      <c r="C45" s="300" t="s">
        <v>674</v>
      </c>
    </row>
    <row r="46" spans="1:3" x14ac:dyDescent="0.25">
      <c r="A46" s="306">
        <v>9</v>
      </c>
      <c r="B46" s="299" t="str">
        <f t="shared" si="0"/>
        <v xml:space="preserve">(9): </v>
      </c>
      <c r="C46" s="300" t="s">
        <v>697</v>
      </c>
    </row>
    <row r="47" spans="1:3" x14ac:dyDescent="0.25">
      <c r="A47" s="306">
        <v>10</v>
      </c>
      <c r="B47" s="299" t="str">
        <f t="shared" si="0"/>
        <v xml:space="preserve">(10): </v>
      </c>
      <c r="C47" s="300" t="s">
        <v>675</v>
      </c>
    </row>
    <row r="48" spans="1:3" x14ac:dyDescent="0.25">
      <c r="A48" s="306">
        <v>11</v>
      </c>
      <c r="B48" s="299" t="str">
        <f t="shared" si="0"/>
        <v xml:space="preserve">(11): </v>
      </c>
      <c r="C48" s="300" t="s">
        <v>720</v>
      </c>
    </row>
    <row r="49" spans="1:3" x14ac:dyDescent="0.25">
      <c r="A49" s="306">
        <v>12</v>
      </c>
      <c r="B49" s="299" t="str">
        <f t="shared" si="0"/>
        <v xml:space="preserve">(12): </v>
      </c>
      <c r="C49" s="300" t="s">
        <v>668</v>
      </c>
    </row>
    <row r="50" spans="1:3" x14ac:dyDescent="0.25">
      <c r="A50" s="306">
        <v>13</v>
      </c>
      <c r="B50" s="299" t="str">
        <f t="shared" si="0"/>
        <v xml:space="preserve">(13): </v>
      </c>
      <c r="C50" s="300" t="s">
        <v>679</v>
      </c>
    </row>
    <row r="51" spans="1:3" x14ac:dyDescent="0.25">
      <c r="A51" s="306">
        <v>14</v>
      </c>
      <c r="B51" s="299" t="str">
        <f t="shared" si="0"/>
        <v xml:space="preserve">(14): </v>
      </c>
      <c r="C51" s="300" t="s">
        <v>677</v>
      </c>
    </row>
    <row r="52" spans="1:3" x14ac:dyDescent="0.25">
      <c r="A52" s="306">
        <v>15</v>
      </c>
      <c r="B52" s="299" t="str">
        <f t="shared" si="0"/>
        <v xml:space="preserve">(15): </v>
      </c>
      <c r="C52" s="300" t="s">
        <v>721</v>
      </c>
    </row>
    <row r="53" spans="1:3" x14ac:dyDescent="0.25">
      <c r="A53" s="306">
        <v>16</v>
      </c>
      <c r="B53" s="299" t="str">
        <f t="shared" si="0"/>
        <v xml:space="preserve">(16): </v>
      </c>
      <c r="C53" s="300" t="s">
        <v>724</v>
      </c>
    </row>
    <row r="54" spans="1:3" x14ac:dyDescent="0.25">
      <c r="A54" s="306">
        <v>17</v>
      </c>
      <c r="B54" s="299" t="str">
        <f t="shared" si="0"/>
        <v xml:space="preserve">(17): </v>
      </c>
      <c r="C54" s="303" t="s">
        <v>726</v>
      </c>
    </row>
    <row r="55" spans="1:3" x14ac:dyDescent="0.25">
      <c r="A55" s="299"/>
      <c r="B55" s="299"/>
      <c r="C55" s="14" t="s">
        <v>722</v>
      </c>
    </row>
  </sheetData>
  <mergeCells count="2">
    <mergeCell ref="A2:O2"/>
    <mergeCell ref="A3:O3"/>
  </mergeCells>
  <hyperlinks>
    <hyperlink ref="A1" location="'Danh mục'!A1" display="Quay_v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1"/>
  <sheetViews>
    <sheetView topLeftCell="A19" workbookViewId="0">
      <selection activeCell="A25" sqref="A25:B40"/>
    </sheetView>
  </sheetViews>
  <sheetFormatPr defaultRowHeight="15" x14ac:dyDescent="0.25"/>
  <cols>
    <col min="2" max="2" width="17.7109375" customWidth="1"/>
    <col min="5" max="5" width="13.7109375" customWidth="1"/>
    <col min="6" max="6" width="12.7109375" customWidth="1"/>
    <col min="9" max="9" width="11.5703125" customWidth="1"/>
    <col min="10" max="10" width="15.85546875" customWidth="1"/>
    <col min="11" max="11" width="21.5703125" customWidth="1"/>
    <col min="12" max="12" width="21.140625" bestFit="1" customWidth="1"/>
    <col min="13" max="13" width="21.85546875" customWidth="1"/>
    <col min="14" max="14" width="26" customWidth="1"/>
    <col min="15" max="15" width="22.7109375" customWidth="1"/>
    <col min="16" max="16" width="31.140625" customWidth="1"/>
  </cols>
  <sheetData>
    <row r="1" spans="1:16" x14ac:dyDescent="0.25">
      <c r="A1" s="1" t="s">
        <v>57</v>
      </c>
    </row>
    <row r="2" spans="1:16" s="14" customFormat="1" x14ac:dyDescent="0.25">
      <c r="A2" s="339" t="s">
        <v>103</v>
      </c>
      <c r="B2" s="339"/>
      <c r="C2" s="339"/>
      <c r="D2" s="339"/>
      <c r="E2" s="339"/>
      <c r="F2" s="339"/>
      <c r="G2" s="339"/>
      <c r="H2" s="339"/>
      <c r="I2" s="339"/>
      <c r="J2" s="339"/>
      <c r="K2" s="339"/>
      <c r="L2" s="339"/>
      <c r="M2" s="339"/>
      <c r="N2" s="27"/>
      <c r="O2" s="27"/>
    </row>
    <row r="3" spans="1:16" s="14" customFormat="1" x14ac:dyDescent="0.25">
      <c r="A3" s="340" t="s">
        <v>104</v>
      </c>
      <c r="B3" s="340"/>
      <c r="C3" s="340"/>
      <c r="D3" s="340"/>
      <c r="E3" s="340"/>
      <c r="F3" s="340"/>
      <c r="G3" s="340"/>
      <c r="H3" s="340"/>
      <c r="I3" s="340"/>
      <c r="J3" s="340"/>
      <c r="K3" s="340"/>
      <c r="L3" s="340"/>
      <c r="M3" s="340"/>
      <c r="N3" s="15"/>
      <c r="O3" s="15"/>
    </row>
    <row r="4" spans="1:16" s="18" customFormat="1" ht="25.5" x14ac:dyDescent="0.25">
      <c r="A4" s="16" t="s">
        <v>0</v>
      </c>
      <c r="B4" s="16" t="s">
        <v>66</v>
      </c>
      <c r="C4" s="16" t="s">
        <v>67</v>
      </c>
      <c r="D4" s="17" t="s">
        <v>68</v>
      </c>
      <c r="E4" s="16" t="s">
        <v>37</v>
      </c>
      <c r="F4" s="17" t="s">
        <v>39</v>
      </c>
      <c r="G4" s="16" t="s">
        <v>40</v>
      </c>
      <c r="H4" s="16" t="s">
        <v>41</v>
      </c>
      <c r="I4" s="16" t="s">
        <v>69</v>
      </c>
      <c r="J4" s="16" t="s">
        <v>42</v>
      </c>
      <c r="K4" s="16" t="s">
        <v>44</v>
      </c>
      <c r="L4" s="16" t="s">
        <v>45</v>
      </c>
      <c r="M4" s="16" t="s">
        <v>74</v>
      </c>
      <c r="N4" s="16" t="s">
        <v>105</v>
      </c>
      <c r="O4" s="16" t="s">
        <v>106</v>
      </c>
      <c r="P4" s="28" t="s">
        <v>77</v>
      </c>
    </row>
    <row r="5" spans="1:16" s="31" customFormat="1" x14ac:dyDescent="0.25">
      <c r="A5" s="30">
        <v>1</v>
      </c>
      <c r="B5" s="30">
        <v>2</v>
      </c>
      <c r="C5" s="30">
        <v>3</v>
      </c>
      <c r="D5" s="30">
        <v>4</v>
      </c>
      <c r="E5" s="30">
        <v>5</v>
      </c>
      <c r="F5" s="30">
        <v>6</v>
      </c>
      <c r="G5" s="30">
        <v>7</v>
      </c>
      <c r="H5" s="30">
        <v>8</v>
      </c>
      <c r="I5" s="30">
        <v>9</v>
      </c>
      <c r="J5" s="30">
        <v>10</v>
      </c>
      <c r="K5" s="30">
        <v>11</v>
      </c>
      <c r="L5" s="30">
        <v>12</v>
      </c>
      <c r="M5" s="30">
        <v>13</v>
      </c>
      <c r="N5" s="30">
        <v>14</v>
      </c>
      <c r="O5" s="30">
        <v>15</v>
      </c>
      <c r="P5" s="30">
        <v>16</v>
      </c>
    </row>
    <row r="6" spans="1:16" s="14" customFormat="1" x14ac:dyDescent="0.25">
      <c r="A6" s="19"/>
      <c r="B6" s="19"/>
      <c r="C6" s="19"/>
      <c r="D6" s="19"/>
      <c r="E6" s="19"/>
      <c r="F6" s="19"/>
      <c r="G6" s="19"/>
      <c r="H6" s="19"/>
      <c r="I6" s="19"/>
      <c r="J6" s="19"/>
      <c r="K6" s="19"/>
      <c r="L6" s="19"/>
      <c r="M6" s="19"/>
      <c r="N6" s="19"/>
      <c r="O6" s="19"/>
      <c r="P6" s="19"/>
    </row>
    <row r="10" spans="1:16" x14ac:dyDescent="0.25">
      <c r="A10" s="34"/>
    </row>
    <row r="11" spans="1:16" x14ac:dyDescent="0.25">
      <c r="A11" s="305" t="s">
        <v>725</v>
      </c>
    </row>
    <row r="13" spans="1:16" s="14" customFormat="1" x14ac:dyDescent="0.25"/>
    <row r="14" spans="1:16" s="14" customFormat="1" x14ac:dyDescent="0.25">
      <c r="A14" s="26" t="s">
        <v>718</v>
      </c>
    </row>
    <row r="15" spans="1:16" s="14" customFormat="1" x14ac:dyDescent="0.25">
      <c r="B15" s="25" t="s">
        <v>55</v>
      </c>
    </row>
    <row r="16" spans="1:16" s="14" customFormat="1" x14ac:dyDescent="0.25">
      <c r="B16" s="25" t="s">
        <v>86</v>
      </c>
    </row>
    <row r="17" spans="1:3" s="14" customFormat="1" x14ac:dyDescent="0.25"/>
    <row r="18" spans="1:3" s="14" customFormat="1" x14ac:dyDescent="0.25">
      <c r="A18" s="26" t="s">
        <v>34</v>
      </c>
    </row>
    <row r="19" spans="1:3" s="14" customFormat="1" x14ac:dyDescent="0.25">
      <c r="B19" s="25" t="s">
        <v>723</v>
      </c>
    </row>
    <row r="20" spans="1:3" s="14" customFormat="1" x14ac:dyDescent="0.25">
      <c r="B20" s="25" t="s">
        <v>672</v>
      </c>
    </row>
    <row r="21" spans="1:3" s="14" customFormat="1" x14ac:dyDescent="0.25">
      <c r="B21" s="25" t="s">
        <v>673</v>
      </c>
    </row>
    <row r="24" spans="1:3" x14ac:dyDescent="0.25">
      <c r="A24" s="26" t="s">
        <v>648</v>
      </c>
      <c r="B24" s="14"/>
    </row>
    <row r="25" spans="1:3" x14ac:dyDescent="0.25">
      <c r="A25" s="306">
        <v>1</v>
      </c>
      <c r="B25" s="299" t="str">
        <f>CONCATENATE("(",A25,"): ")</f>
        <v xml:space="preserve">(1): </v>
      </c>
      <c r="C25" s="300" t="s">
        <v>0</v>
      </c>
    </row>
    <row r="26" spans="1:3" x14ac:dyDescent="0.25">
      <c r="A26" s="306">
        <v>2</v>
      </c>
      <c r="B26" s="299" t="str">
        <f t="shared" ref="B26:B40" si="0">CONCATENATE("(",A26,"): ")</f>
        <v xml:space="preserve">(2): </v>
      </c>
      <c r="C26" s="300" t="s">
        <v>66</v>
      </c>
    </row>
    <row r="27" spans="1:3" x14ac:dyDescent="0.25">
      <c r="A27" s="306">
        <v>3</v>
      </c>
      <c r="B27" s="299" t="str">
        <f t="shared" si="0"/>
        <v xml:space="preserve">(3): </v>
      </c>
      <c r="C27" s="300" t="s">
        <v>67</v>
      </c>
    </row>
    <row r="28" spans="1:3" x14ac:dyDescent="0.25">
      <c r="A28" s="306">
        <v>4</v>
      </c>
      <c r="B28" s="299" t="str">
        <f t="shared" si="0"/>
        <v xml:space="preserve">(4): </v>
      </c>
      <c r="C28" s="300" t="s">
        <v>696</v>
      </c>
    </row>
    <row r="29" spans="1:3" x14ac:dyDescent="0.25">
      <c r="A29" s="306">
        <v>5</v>
      </c>
      <c r="B29" s="299" t="str">
        <f t="shared" si="0"/>
        <v xml:space="preserve">(5): </v>
      </c>
      <c r="C29" s="300" t="s">
        <v>37</v>
      </c>
    </row>
    <row r="30" spans="1:3" x14ac:dyDescent="0.25">
      <c r="A30" s="306">
        <v>6</v>
      </c>
      <c r="B30" s="299" t="str">
        <f t="shared" si="0"/>
        <v xml:space="preserve">(6): </v>
      </c>
      <c r="C30" s="300" t="s">
        <v>719</v>
      </c>
    </row>
    <row r="31" spans="1:3" x14ac:dyDescent="0.25">
      <c r="A31" s="306">
        <v>7</v>
      </c>
      <c r="B31" s="299" t="str">
        <f t="shared" si="0"/>
        <v xml:space="preserve">(7): </v>
      </c>
      <c r="C31" s="300" t="s">
        <v>558</v>
      </c>
    </row>
    <row r="32" spans="1:3" x14ac:dyDescent="0.25">
      <c r="A32" s="306">
        <v>8</v>
      </c>
      <c r="B32" s="299" t="str">
        <f t="shared" si="0"/>
        <v xml:space="preserve">(8): </v>
      </c>
      <c r="C32" s="300" t="s">
        <v>674</v>
      </c>
    </row>
    <row r="33" spans="1:3" x14ac:dyDescent="0.25">
      <c r="A33" s="306">
        <v>9</v>
      </c>
      <c r="B33" s="299" t="str">
        <f t="shared" si="0"/>
        <v xml:space="preserve">(9): </v>
      </c>
      <c r="C33" s="300" t="s">
        <v>697</v>
      </c>
    </row>
    <row r="34" spans="1:3" x14ac:dyDescent="0.25">
      <c r="A34" s="306">
        <v>10</v>
      </c>
      <c r="B34" s="299" t="str">
        <f t="shared" si="0"/>
        <v xml:space="preserve">(10): </v>
      </c>
      <c r="C34" s="300" t="s">
        <v>675</v>
      </c>
    </row>
    <row r="35" spans="1:3" x14ac:dyDescent="0.25">
      <c r="A35" s="306">
        <v>11</v>
      </c>
      <c r="B35" s="299" t="str">
        <f t="shared" si="0"/>
        <v xml:space="preserve">(11): </v>
      </c>
      <c r="C35" s="300" t="s">
        <v>679</v>
      </c>
    </row>
    <row r="36" spans="1:3" x14ac:dyDescent="0.25">
      <c r="A36" s="306">
        <v>12</v>
      </c>
      <c r="B36" s="299" t="str">
        <f t="shared" si="0"/>
        <v xml:space="preserve">(12): </v>
      </c>
      <c r="C36" s="300" t="s">
        <v>677</v>
      </c>
    </row>
    <row r="37" spans="1:3" x14ac:dyDescent="0.25">
      <c r="A37" s="306">
        <v>13</v>
      </c>
      <c r="B37" s="299" t="str">
        <f t="shared" si="0"/>
        <v xml:space="preserve">(13): </v>
      </c>
      <c r="C37" s="300" t="s">
        <v>74</v>
      </c>
    </row>
    <row r="38" spans="1:3" x14ac:dyDescent="0.25">
      <c r="A38" s="306">
        <v>14</v>
      </c>
      <c r="B38" s="299" t="str">
        <f t="shared" si="0"/>
        <v xml:space="preserve">(14): </v>
      </c>
      <c r="C38" s="300" t="s">
        <v>105</v>
      </c>
    </row>
    <row r="39" spans="1:3" x14ac:dyDescent="0.25">
      <c r="A39" s="306">
        <v>15</v>
      </c>
      <c r="B39" s="299" t="str">
        <f t="shared" si="0"/>
        <v xml:space="preserve">(15): </v>
      </c>
      <c r="C39" s="300" t="s">
        <v>106</v>
      </c>
    </row>
    <row r="40" spans="1:3" x14ac:dyDescent="0.25">
      <c r="A40" s="306">
        <v>16</v>
      </c>
      <c r="B40" s="299" t="str">
        <f t="shared" si="0"/>
        <v xml:space="preserve">(16): </v>
      </c>
      <c r="C40" s="303" t="s">
        <v>77</v>
      </c>
    </row>
    <row r="41" spans="1:3" x14ac:dyDescent="0.25">
      <c r="A41" s="299"/>
      <c r="B41" s="299"/>
    </row>
  </sheetData>
  <mergeCells count="2">
    <mergeCell ref="A2:M2"/>
    <mergeCell ref="A3:M3"/>
  </mergeCells>
  <hyperlinks>
    <hyperlink ref="A1" location="'Danh mục'!A1" display="Quay_v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714"/>
  <sheetViews>
    <sheetView workbookViewId="0">
      <selection activeCell="C92" sqref="C92"/>
    </sheetView>
  </sheetViews>
  <sheetFormatPr defaultColWidth="9.140625" defaultRowHeight="15.75" x14ac:dyDescent="0.25"/>
  <cols>
    <col min="1" max="1" width="4.42578125" style="35" customWidth="1"/>
    <col min="2" max="2" width="6.42578125" style="35" customWidth="1"/>
    <col min="3" max="3" width="77.28515625" style="35" customWidth="1"/>
    <col min="4" max="4" width="27.28515625" style="35" customWidth="1"/>
    <col min="5" max="6" width="20.28515625" style="36" customWidth="1"/>
    <col min="7" max="7" width="39.42578125" style="36" customWidth="1"/>
    <col min="8" max="8" width="76.7109375" style="36" customWidth="1"/>
    <col min="9" max="9" width="18.28515625" style="36" customWidth="1"/>
    <col min="10" max="10" width="18.5703125" style="36" customWidth="1"/>
    <col min="11" max="11" width="43.7109375" style="36" customWidth="1"/>
    <col min="12" max="12" width="25.85546875" style="35" customWidth="1"/>
    <col min="13" max="13" width="21" style="35" customWidth="1"/>
    <col min="14" max="14" width="13.42578125" style="35" customWidth="1"/>
    <col min="15" max="15" width="12.140625" style="35" customWidth="1"/>
    <col min="16" max="16" width="13.7109375" style="35" customWidth="1"/>
    <col min="17" max="17" width="18.85546875" style="35" customWidth="1"/>
    <col min="18" max="18" width="13" style="35" customWidth="1"/>
    <col min="19" max="19" width="18.7109375" style="40" customWidth="1"/>
    <col min="20" max="20" width="17.42578125" style="55" customWidth="1"/>
    <col min="21" max="22" width="16.85546875" style="50" customWidth="1"/>
    <col min="23" max="23" width="20.28515625" style="55" customWidth="1"/>
    <col min="24" max="24" width="13.42578125" style="35" customWidth="1"/>
    <col min="25" max="25" width="17.42578125" style="51" customWidth="1"/>
    <col min="26" max="46" width="17.42578125" style="35" customWidth="1"/>
    <col min="47" max="47" width="28.42578125" style="35" customWidth="1"/>
    <col min="48" max="16384" width="9.140625" style="35"/>
  </cols>
  <sheetData>
    <row r="1" spans="2:16384" x14ac:dyDescent="0.25">
      <c r="B1" s="1" t="s">
        <v>57</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c r="XEW1" s="1"/>
      <c r="XEX1" s="1"/>
      <c r="XEY1" s="1"/>
      <c r="XEZ1" s="1"/>
      <c r="XFA1" s="1"/>
      <c r="XFB1" s="1"/>
      <c r="XFC1" s="1"/>
      <c r="XFD1" s="1"/>
    </row>
    <row r="2" spans="2:16384" x14ac:dyDescent="0.25">
      <c r="N2" s="341" t="s">
        <v>109</v>
      </c>
      <c r="O2" s="342"/>
      <c r="P2" s="342"/>
      <c r="Q2" s="342"/>
      <c r="R2" s="342"/>
      <c r="S2" s="342"/>
      <c r="T2" s="54"/>
    </row>
    <row r="3" spans="2:16384" x14ac:dyDescent="0.25">
      <c r="B3" s="38" t="s">
        <v>110</v>
      </c>
    </row>
    <row r="4" spans="2:16384" ht="18.75" x14ac:dyDescent="0.25">
      <c r="B4" s="343" t="s">
        <v>111</v>
      </c>
      <c r="C4" s="343"/>
      <c r="D4" s="343"/>
      <c r="E4" s="343"/>
      <c r="F4" s="343"/>
      <c r="G4" s="343"/>
      <c r="H4" s="343"/>
      <c r="I4" s="343"/>
      <c r="J4" s="343"/>
      <c r="K4" s="343"/>
      <c r="L4" s="343"/>
      <c r="M4" s="343"/>
      <c r="N4" s="343"/>
      <c r="O4" s="343"/>
      <c r="P4" s="343"/>
      <c r="Q4" s="343"/>
      <c r="R4" s="343"/>
      <c r="S4" s="343"/>
      <c r="T4" s="57"/>
    </row>
    <row r="5" spans="2:16384" ht="16.5" thickBot="1" x14ac:dyDescent="0.3">
      <c r="L5" s="51"/>
      <c r="M5" s="51"/>
    </row>
    <row r="6" spans="2:16384" ht="16.5" thickBot="1" x14ac:dyDescent="0.3">
      <c r="C6" s="42" t="s">
        <v>112</v>
      </c>
      <c r="D6" s="43" t="s">
        <v>113</v>
      </c>
      <c r="E6" s="43" t="s">
        <v>114</v>
      </c>
      <c r="F6" s="45"/>
      <c r="G6" s="53"/>
      <c r="H6" s="53"/>
      <c r="I6" s="53"/>
      <c r="J6" s="45"/>
      <c r="K6" s="45"/>
    </row>
    <row r="7" spans="2:16384" ht="16.5" thickBot="1" x14ac:dyDescent="0.3">
      <c r="C7" s="308">
        <v>1</v>
      </c>
      <c r="D7" s="309">
        <v>2</v>
      </c>
      <c r="E7" s="309">
        <v>3</v>
      </c>
      <c r="F7" s="289"/>
      <c r="G7" s="53"/>
      <c r="H7" s="53"/>
      <c r="I7" s="53"/>
      <c r="J7" s="289"/>
      <c r="K7" s="289"/>
    </row>
    <row r="8" spans="2:16384" s="50" customFormat="1" ht="16.5" thickBot="1" x14ac:dyDescent="0.3">
      <c r="B8" s="35"/>
      <c r="C8" s="46" t="s">
        <v>116</v>
      </c>
      <c r="D8" s="47">
        <v>49438</v>
      </c>
      <c r="E8" s="47">
        <v>3</v>
      </c>
      <c r="F8" s="52">
        <v>2</v>
      </c>
      <c r="G8" s="53"/>
      <c r="H8" s="53"/>
      <c r="I8" s="53"/>
      <c r="J8" s="53"/>
      <c r="K8" s="53"/>
      <c r="L8" s="35"/>
      <c r="M8" s="35"/>
      <c r="N8" s="35"/>
      <c r="O8" s="35"/>
      <c r="P8" s="35"/>
      <c r="Q8" s="40"/>
      <c r="R8" s="40"/>
      <c r="S8" s="40"/>
      <c r="T8" s="55"/>
      <c r="W8" s="55"/>
      <c r="X8" s="35"/>
      <c r="Y8" s="49"/>
    </row>
    <row r="9" spans="2:16384" ht="16.5" thickBot="1" x14ac:dyDescent="0.3">
      <c r="C9" s="46" t="s">
        <v>117</v>
      </c>
      <c r="D9" s="47">
        <v>80000</v>
      </c>
      <c r="E9" s="47">
        <v>1</v>
      </c>
      <c r="F9" s="52">
        <v>0</v>
      </c>
      <c r="G9" s="53"/>
      <c r="H9" s="53"/>
      <c r="I9" s="53"/>
      <c r="J9" s="53"/>
      <c r="K9" s="53"/>
    </row>
    <row r="10" spans="2:16384" ht="16.5" thickBot="1" x14ac:dyDescent="0.3">
      <c r="C10" s="46" t="s">
        <v>118</v>
      </c>
      <c r="D10" s="47">
        <v>100000</v>
      </c>
      <c r="E10" s="47">
        <v>1</v>
      </c>
      <c r="F10" s="52">
        <v>0</v>
      </c>
      <c r="G10" s="53"/>
      <c r="H10" s="53"/>
      <c r="I10" s="53"/>
      <c r="J10" s="53"/>
      <c r="K10" s="53"/>
    </row>
    <row r="11" spans="2:16384" ht="16.5" thickBot="1" x14ac:dyDescent="0.3">
      <c r="C11" s="46" t="s">
        <v>119</v>
      </c>
      <c r="D11" s="47">
        <v>100000</v>
      </c>
      <c r="E11" s="47">
        <v>1</v>
      </c>
      <c r="F11" s="52">
        <v>0</v>
      </c>
      <c r="G11" s="53"/>
      <c r="H11" s="53"/>
      <c r="I11" s="53"/>
      <c r="J11" s="53"/>
      <c r="K11" s="53"/>
    </row>
    <row r="12" spans="2:16384" x14ac:dyDescent="0.25">
      <c r="F12" s="52" t="e">
        <v>#REF!</v>
      </c>
      <c r="G12" s="53"/>
      <c r="H12" s="53"/>
      <c r="I12" s="53"/>
      <c r="J12" s="53"/>
      <c r="K12" s="53"/>
    </row>
    <row r="14" spans="2:16384" s="108" customFormat="1" ht="47.25" x14ac:dyDescent="0.25">
      <c r="B14" s="64" t="s">
        <v>0</v>
      </c>
      <c r="C14" s="65" t="s">
        <v>143</v>
      </c>
      <c r="D14" s="103" t="s">
        <v>144</v>
      </c>
      <c r="E14" s="64" t="s">
        <v>8</v>
      </c>
      <c r="F14" s="64" t="s">
        <v>259</v>
      </c>
      <c r="G14" s="64" t="s">
        <v>260</v>
      </c>
      <c r="H14" s="64" t="s">
        <v>261</v>
      </c>
      <c r="I14" s="64" t="s">
        <v>262</v>
      </c>
      <c r="J14" s="64" t="s">
        <v>263</v>
      </c>
      <c r="K14" s="64" t="s">
        <v>264</v>
      </c>
      <c r="L14" s="64" t="s">
        <v>265</v>
      </c>
      <c r="M14" s="64" t="s">
        <v>145</v>
      </c>
      <c r="N14" s="64" t="s">
        <v>146</v>
      </c>
      <c r="O14" s="64" t="s">
        <v>147</v>
      </c>
      <c r="P14" s="64" t="s">
        <v>148</v>
      </c>
      <c r="Q14" s="64" t="s">
        <v>149</v>
      </c>
      <c r="R14" s="64" t="s">
        <v>150</v>
      </c>
      <c r="S14" s="66" t="s">
        <v>151</v>
      </c>
      <c r="T14" s="67" t="s">
        <v>152</v>
      </c>
      <c r="U14" s="67" t="s">
        <v>153</v>
      </c>
      <c r="V14" s="67" t="s">
        <v>154</v>
      </c>
      <c r="W14" s="67" t="s">
        <v>155</v>
      </c>
      <c r="X14" s="67" t="s">
        <v>159</v>
      </c>
      <c r="Y14" s="107">
        <v>0</v>
      </c>
    </row>
    <row r="15" spans="2:16384" s="310" customFormat="1" x14ac:dyDescent="0.25">
      <c r="B15" s="311">
        <v>1</v>
      </c>
      <c r="C15" s="312">
        <v>2</v>
      </c>
      <c r="D15" s="313">
        <v>3</v>
      </c>
      <c r="E15" s="311">
        <v>4</v>
      </c>
      <c r="F15" s="312">
        <v>5</v>
      </c>
      <c r="G15" s="313">
        <v>6</v>
      </c>
      <c r="H15" s="311">
        <v>7</v>
      </c>
      <c r="I15" s="312">
        <v>8</v>
      </c>
      <c r="J15" s="313">
        <v>9</v>
      </c>
      <c r="K15" s="311">
        <v>10</v>
      </c>
      <c r="L15" s="312">
        <v>11</v>
      </c>
      <c r="M15" s="313">
        <v>12</v>
      </c>
      <c r="N15" s="311">
        <v>13</v>
      </c>
      <c r="O15" s="312">
        <v>14</v>
      </c>
      <c r="P15" s="313">
        <v>15</v>
      </c>
      <c r="Q15" s="311">
        <v>16</v>
      </c>
      <c r="R15" s="312">
        <v>17</v>
      </c>
      <c r="S15" s="313">
        <v>18</v>
      </c>
      <c r="T15" s="311">
        <v>19</v>
      </c>
      <c r="U15" s="312">
        <v>20</v>
      </c>
      <c r="V15" s="313">
        <v>21</v>
      </c>
      <c r="W15" s="311">
        <v>22</v>
      </c>
      <c r="X15" s="312">
        <v>23</v>
      </c>
      <c r="Y15" s="314"/>
    </row>
    <row r="16" spans="2:16384" s="69" customFormat="1" x14ac:dyDescent="0.25">
      <c r="B16" s="70">
        <v>1</v>
      </c>
      <c r="C16" s="71" t="s">
        <v>170</v>
      </c>
      <c r="D16" s="72" t="s">
        <v>171</v>
      </c>
      <c r="E16" s="73" t="s">
        <v>172</v>
      </c>
      <c r="F16" s="109">
        <v>39562</v>
      </c>
      <c r="G16" s="110" t="s">
        <v>266</v>
      </c>
      <c r="H16" s="111" t="s">
        <v>267</v>
      </c>
      <c r="I16" s="111" t="s">
        <v>268</v>
      </c>
      <c r="J16" s="73">
        <v>1015189944</v>
      </c>
      <c r="K16" s="111" t="s">
        <v>269</v>
      </c>
      <c r="L16" s="74" t="s">
        <v>173</v>
      </c>
      <c r="M16" s="74" t="s">
        <v>117</v>
      </c>
      <c r="N16" s="83">
        <v>44218</v>
      </c>
      <c r="O16" s="76">
        <v>0</v>
      </c>
      <c r="P16" s="77">
        <v>1000000</v>
      </c>
      <c r="Q16" s="78">
        <v>0</v>
      </c>
      <c r="R16" s="77">
        <v>0</v>
      </c>
      <c r="S16" s="79">
        <v>0</v>
      </c>
      <c r="T16" s="112">
        <v>481</v>
      </c>
      <c r="U16" s="81">
        <v>1028956</v>
      </c>
      <c r="V16" s="81">
        <v>481000000</v>
      </c>
      <c r="W16" s="82">
        <v>494927836</v>
      </c>
      <c r="X16" s="113" t="s">
        <v>270</v>
      </c>
      <c r="Y16" s="60"/>
    </row>
    <row r="17" spans="2:46" s="69" customFormat="1" x14ac:dyDescent="0.25">
      <c r="B17" s="70">
        <v>2</v>
      </c>
      <c r="C17" s="71" t="s">
        <v>174</v>
      </c>
      <c r="D17" s="72" t="s">
        <v>171</v>
      </c>
      <c r="E17" s="73" t="s">
        <v>172</v>
      </c>
      <c r="F17" s="109">
        <v>39562</v>
      </c>
      <c r="G17" s="110" t="s">
        <v>266</v>
      </c>
      <c r="H17" s="111" t="s">
        <v>267</v>
      </c>
      <c r="I17" s="111" t="s">
        <v>268</v>
      </c>
      <c r="J17" s="73">
        <v>1015189944</v>
      </c>
      <c r="K17" s="111" t="s">
        <v>269</v>
      </c>
      <c r="L17" s="74" t="s">
        <v>175</v>
      </c>
      <c r="M17" s="74" t="s">
        <v>118</v>
      </c>
      <c r="N17" s="83">
        <v>44218</v>
      </c>
      <c r="O17" s="76">
        <v>0</v>
      </c>
      <c r="P17" s="77">
        <v>1000000</v>
      </c>
      <c r="Q17" s="78">
        <v>0</v>
      </c>
      <c r="R17" s="77">
        <v>0</v>
      </c>
      <c r="S17" s="79">
        <v>0</v>
      </c>
      <c r="T17" s="112">
        <v>1230</v>
      </c>
      <c r="U17" s="81">
        <v>1046127</v>
      </c>
      <c r="V17" s="81">
        <v>1230000000</v>
      </c>
      <c r="W17" s="82">
        <v>1286736210</v>
      </c>
      <c r="X17" s="113" t="s">
        <v>270</v>
      </c>
      <c r="Y17" s="60"/>
    </row>
    <row r="18" spans="2:46" s="69" customFormat="1" x14ac:dyDescent="0.25">
      <c r="B18" s="70">
        <v>3</v>
      </c>
      <c r="C18" s="71" t="s">
        <v>177</v>
      </c>
      <c r="D18" s="72" t="s">
        <v>178</v>
      </c>
      <c r="E18" s="73" t="s">
        <v>179</v>
      </c>
      <c r="F18" s="109">
        <v>43805</v>
      </c>
      <c r="G18" s="110" t="s">
        <v>271</v>
      </c>
      <c r="H18" s="111" t="s">
        <v>272</v>
      </c>
      <c r="I18" s="111" t="s">
        <v>273</v>
      </c>
      <c r="J18" s="73">
        <v>1011904055</v>
      </c>
      <c r="K18" s="111" t="s">
        <v>274</v>
      </c>
      <c r="L18" s="74" t="s">
        <v>180</v>
      </c>
      <c r="M18" s="74" t="s">
        <v>126</v>
      </c>
      <c r="N18" s="83">
        <v>44218</v>
      </c>
      <c r="O18" s="76">
        <v>0</v>
      </c>
      <c r="P18" s="77">
        <v>1000000</v>
      </c>
      <c r="Q18" s="78">
        <v>0</v>
      </c>
      <c r="R18" s="77">
        <v>0</v>
      </c>
      <c r="S18" s="79">
        <v>0</v>
      </c>
      <c r="T18" s="112">
        <v>400</v>
      </c>
      <c r="U18" s="81">
        <v>1266177</v>
      </c>
      <c r="V18" s="81">
        <v>400000000</v>
      </c>
      <c r="W18" s="82">
        <v>506470800</v>
      </c>
      <c r="X18" s="113" t="s">
        <v>270</v>
      </c>
      <c r="Y18" s="60"/>
    </row>
    <row r="19" spans="2:46" s="69" customFormat="1" x14ac:dyDescent="0.25">
      <c r="B19" s="70">
        <v>4</v>
      </c>
      <c r="C19" s="71" t="s">
        <v>181</v>
      </c>
      <c r="D19" s="72" t="s">
        <v>178</v>
      </c>
      <c r="E19" s="73" t="s">
        <v>179</v>
      </c>
      <c r="F19" s="109">
        <v>43805</v>
      </c>
      <c r="G19" s="110" t="s">
        <v>271</v>
      </c>
      <c r="H19" s="111" t="s">
        <v>272</v>
      </c>
      <c r="I19" s="111" t="s">
        <v>273</v>
      </c>
      <c r="J19" s="73">
        <v>1011904055</v>
      </c>
      <c r="K19" s="111" t="s">
        <v>274</v>
      </c>
      <c r="L19" s="74" t="s">
        <v>180</v>
      </c>
      <c r="M19" s="74" t="s">
        <v>126</v>
      </c>
      <c r="N19" s="83">
        <v>44218</v>
      </c>
      <c r="O19" s="76">
        <v>0</v>
      </c>
      <c r="P19" s="77">
        <v>1000000</v>
      </c>
      <c r="Q19" s="78">
        <v>0</v>
      </c>
      <c r="R19" s="77">
        <v>0</v>
      </c>
      <c r="S19" s="79">
        <v>0</v>
      </c>
      <c r="T19" s="112">
        <v>1700</v>
      </c>
      <c r="U19" s="81">
        <v>1257940</v>
      </c>
      <c r="V19" s="81">
        <v>1700000000</v>
      </c>
      <c r="W19" s="82">
        <v>2138498000</v>
      </c>
      <c r="X19" s="113" t="s">
        <v>270</v>
      </c>
      <c r="Y19" s="60"/>
    </row>
    <row r="20" spans="2:46" s="69" customFormat="1" x14ac:dyDescent="0.25">
      <c r="B20" s="70">
        <v>5</v>
      </c>
      <c r="C20" s="71" t="s">
        <v>275</v>
      </c>
      <c r="D20" s="72" t="s">
        <v>178</v>
      </c>
      <c r="E20" s="73" t="s">
        <v>179</v>
      </c>
      <c r="F20" s="109">
        <v>43805</v>
      </c>
      <c r="G20" s="110" t="s">
        <v>271</v>
      </c>
      <c r="H20" s="111" t="s">
        <v>272</v>
      </c>
      <c r="I20" s="111" t="s">
        <v>273</v>
      </c>
      <c r="J20" s="73">
        <v>1011904055</v>
      </c>
      <c r="K20" s="111" t="s">
        <v>274</v>
      </c>
      <c r="L20" s="74" t="s">
        <v>276</v>
      </c>
      <c r="M20" s="74" t="s">
        <v>123</v>
      </c>
      <c r="N20" s="83">
        <v>44218</v>
      </c>
      <c r="O20" s="76">
        <v>0</v>
      </c>
      <c r="P20" s="77">
        <v>1000000</v>
      </c>
      <c r="Q20" s="78">
        <v>0</v>
      </c>
      <c r="R20" s="77">
        <v>0</v>
      </c>
      <c r="S20" s="79">
        <v>0</v>
      </c>
      <c r="T20" s="112">
        <v>980</v>
      </c>
      <c r="U20" s="81">
        <v>1209541</v>
      </c>
      <c r="V20" s="81">
        <v>980000000</v>
      </c>
      <c r="W20" s="82">
        <v>1185350180</v>
      </c>
      <c r="X20" s="113" t="s">
        <v>270</v>
      </c>
      <c r="Y20" s="60"/>
    </row>
    <row r="21" spans="2:46" s="69" customFormat="1" x14ac:dyDescent="0.25">
      <c r="B21" s="70">
        <v>6</v>
      </c>
      <c r="C21" s="71" t="s">
        <v>182</v>
      </c>
      <c r="D21" s="72" t="s">
        <v>178</v>
      </c>
      <c r="E21" s="73" t="s">
        <v>179</v>
      </c>
      <c r="F21" s="109">
        <v>43805</v>
      </c>
      <c r="G21" s="110" t="s">
        <v>271</v>
      </c>
      <c r="H21" s="111" t="s">
        <v>272</v>
      </c>
      <c r="I21" s="111" t="s">
        <v>273</v>
      </c>
      <c r="J21" s="73">
        <v>1011904055</v>
      </c>
      <c r="K21" s="111" t="s">
        <v>274</v>
      </c>
      <c r="L21" s="74" t="s">
        <v>183</v>
      </c>
      <c r="M21" s="74" t="s">
        <v>129</v>
      </c>
      <c r="N21" s="83">
        <v>44218</v>
      </c>
      <c r="O21" s="76">
        <v>0</v>
      </c>
      <c r="P21" s="77">
        <v>1000000</v>
      </c>
      <c r="Q21" s="78">
        <v>0</v>
      </c>
      <c r="R21" s="77">
        <v>0</v>
      </c>
      <c r="S21" s="79">
        <v>0</v>
      </c>
      <c r="T21" s="112">
        <v>1295</v>
      </c>
      <c r="U21" s="81">
        <v>1165339</v>
      </c>
      <c r="V21" s="81">
        <v>1295000000</v>
      </c>
      <c r="W21" s="82">
        <v>1509114005</v>
      </c>
      <c r="X21" s="113" t="s">
        <v>270</v>
      </c>
      <c r="Y21" s="60"/>
    </row>
    <row r="22" spans="2:46" s="69" customFormat="1" x14ac:dyDescent="0.25">
      <c r="B22" s="70">
        <v>7</v>
      </c>
      <c r="C22" s="71" t="s">
        <v>277</v>
      </c>
      <c r="D22" s="72" t="s">
        <v>278</v>
      </c>
      <c r="E22" s="73" t="s">
        <v>279</v>
      </c>
      <c r="F22" s="109">
        <v>43248</v>
      </c>
      <c r="G22" s="110" t="s">
        <v>280</v>
      </c>
      <c r="H22" s="111" t="s">
        <v>281</v>
      </c>
      <c r="I22" s="111" t="s">
        <v>282</v>
      </c>
      <c r="J22" s="73">
        <v>1016685832</v>
      </c>
      <c r="K22" s="111" t="s">
        <v>283</v>
      </c>
      <c r="L22" s="74" t="s">
        <v>284</v>
      </c>
      <c r="M22" s="74" t="s">
        <v>122</v>
      </c>
      <c r="N22" s="83">
        <v>44218</v>
      </c>
      <c r="O22" s="76">
        <v>0</v>
      </c>
      <c r="P22" s="77">
        <v>1000000</v>
      </c>
      <c r="Q22" s="78">
        <v>0</v>
      </c>
      <c r="R22" s="77">
        <v>0</v>
      </c>
      <c r="S22" s="79">
        <v>0</v>
      </c>
      <c r="T22" s="112">
        <v>263</v>
      </c>
      <c r="U22" s="81">
        <v>1138950</v>
      </c>
      <c r="V22" s="81">
        <v>263000000</v>
      </c>
      <c r="W22" s="82">
        <v>299543850</v>
      </c>
      <c r="X22" s="113" t="s">
        <v>270</v>
      </c>
      <c r="Y22" s="60"/>
    </row>
    <row r="23" spans="2:46" s="69" customFormat="1" x14ac:dyDescent="0.25">
      <c r="B23" s="70">
        <v>8</v>
      </c>
      <c r="C23" s="71" t="s">
        <v>166</v>
      </c>
      <c r="D23" s="72" t="s">
        <v>167</v>
      </c>
      <c r="E23" s="73" t="s">
        <v>168</v>
      </c>
      <c r="F23" s="109">
        <v>42072</v>
      </c>
      <c r="G23" s="110" t="s">
        <v>285</v>
      </c>
      <c r="H23" s="111" t="s">
        <v>286</v>
      </c>
      <c r="I23" s="111" t="s">
        <v>287</v>
      </c>
      <c r="J23" s="73">
        <v>1015732980</v>
      </c>
      <c r="K23" s="111" t="s">
        <v>288</v>
      </c>
      <c r="L23" s="74" t="s">
        <v>169</v>
      </c>
      <c r="M23" s="74" t="s">
        <v>131</v>
      </c>
      <c r="N23" s="83">
        <v>44218</v>
      </c>
      <c r="O23" s="76">
        <v>0</v>
      </c>
      <c r="P23" s="77">
        <v>100000</v>
      </c>
      <c r="Q23" s="78">
        <v>0</v>
      </c>
      <c r="R23" s="77">
        <v>0</v>
      </c>
      <c r="S23" s="79">
        <v>0</v>
      </c>
      <c r="T23" s="112">
        <v>6777</v>
      </c>
      <c r="U23" s="81">
        <v>103792</v>
      </c>
      <c r="V23" s="81">
        <v>677700000</v>
      </c>
      <c r="W23" s="82">
        <v>703398384</v>
      </c>
      <c r="X23" s="113" t="s">
        <v>270</v>
      </c>
      <c r="Y23" s="60"/>
    </row>
    <row r="24" spans="2:46" s="69" customFormat="1" x14ac:dyDescent="0.25">
      <c r="B24" s="70">
        <v>9</v>
      </c>
      <c r="C24" s="71" t="s">
        <v>184</v>
      </c>
      <c r="D24" s="72" t="s">
        <v>185</v>
      </c>
      <c r="E24" s="73" t="s">
        <v>186</v>
      </c>
      <c r="F24" s="109">
        <v>41465</v>
      </c>
      <c r="G24" s="110" t="s">
        <v>289</v>
      </c>
      <c r="H24" s="111" t="s">
        <v>290</v>
      </c>
      <c r="I24" s="111" t="s">
        <v>291</v>
      </c>
      <c r="J24" s="73">
        <v>1011602548</v>
      </c>
      <c r="K24" s="111" t="s">
        <v>292</v>
      </c>
      <c r="L24" s="74" t="s">
        <v>187</v>
      </c>
      <c r="M24" s="74" t="s">
        <v>127</v>
      </c>
      <c r="N24" s="83">
        <v>44218</v>
      </c>
      <c r="O24" s="76">
        <v>0</v>
      </c>
      <c r="P24" s="77">
        <v>1000000</v>
      </c>
      <c r="Q24" s="78">
        <v>0</v>
      </c>
      <c r="R24" s="77">
        <v>0</v>
      </c>
      <c r="S24" s="79">
        <v>0</v>
      </c>
      <c r="T24" s="112">
        <v>1866</v>
      </c>
      <c r="U24" s="81">
        <v>1127769</v>
      </c>
      <c r="V24" s="81">
        <v>1866000000</v>
      </c>
      <c r="W24" s="82">
        <v>2104416954</v>
      </c>
      <c r="X24" s="113" t="s">
        <v>270</v>
      </c>
      <c r="Y24" s="60"/>
    </row>
    <row r="25" spans="2:46" s="69" customFormat="1" x14ac:dyDescent="0.25">
      <c r="B25" s="70">
        <v>10</v>
      </c>
      <c r="C25" s="71" t="s">
        <v>226</v>
      </c>
      <c r="D25" s="72" t="s">
        <v>227</v>
      </c>
      <c r="E25" s="73" t="s">
        <v>228</v>
      </c>
      <c r="F25" s="109">
        <v>41837</v>
      </c>
      <c r="G25" s="110" t="s">
        <v>293</v>
      </c>
      <c r="H25" s="111" t="s">
        <v>294</v>
      </c>
      <c r="I25" s="111" t="s">
        <v>295</v>
      </c>
      <c r="J25" s="73">
        <v>1009536846</v>
      </c>
      <c r="K25" s="111" t="s">
        <v>296</v>
      </c>
      <c r="L25" s="74" t="s">
        <v>229</v>
      </c>
      <c r="M25" s="74" t="s">
        <v>138</v>
      </c>
      <c r="N25" s="83">
        <v>44218</v>
      </c>
      <c r="O25" s="76">
        <v>852</v>
      </c>
      <c r="P25" s="77">
        <v>1000000</v>
      </c>
      <c r="Q25" s="78">
        <v>852000000</v>
      </c>
      <c r="R25" s="77">
        <v>1173777</v>
      </c>
      <c r="S25" s="79">
        <v>1000058004</v>
      </c>
      <c r="T25" s="112">
        <v>0</v>
      </c>
      <c r="U25" s="81">
        <v>0</v>
      </c>
      <c r="V25" s="81">
        <v>0</v>
      </c>
      <c r="W25" s="82">
        <v>0</v>
      </c>
      <c r="X25" s="113" t="s">
        <v>270</v>
      </c>
      <c r="Y25" s="60"/>
    </row>
    <row r="26" spans="2:46" x14ac:dyDescent="0.25">
      <c r="B26" s="70">
        <v>11</v>
      </c>
      <c r="C26" s="71" t="s">
        <v>196</v>
      </c>
      <c r="D26" s="72" t="s">
        <v>197</v>
      </c>
      <c r="E26" s="73" t="s">
        <v>198</v>
      </c>
      <c r="F26" s="109">
        <v>43550</v>
      </c>
      <c r="G26" s="110" t="s">
        <v>297</v>
      </c>
      <c r="H26" s="111" t="s">
        <v>298</v>
      </c>
      <c r="I26" s="111" t="s">
        <v>299</v>
      </c>
      <c r="J26" s="73">
        <v>1011916166</v>
      </c>
      <c r="K26" s="111" t="s">
        <v>300</v>
      </c>
      <c r="L26" s="74" t="s">
        <v>199</v>
      </c>
      <c r="M26" s="74" t="s">
        <v>133</v>
      </c>
      <c r="N26" s="83">
        <v>44218</v>
      </c>
      <c r="O26" s="76">
        <v>1160</v>
      </c>
      <c r="P26" s="77">
        <v>1000000</v>
      </c>
      <c r="Q26" s="114">
        <v>1160000000</v>
      </c>
      <c r="R26" s="77">
        <v>1121194</v>
      </c>
      <c r="S26" s="115">
        <v>1300585040</v>
      </c>
      <c r="T26" s="112">
        <v>0</v>
      </c>
      <c r="U26" s="81">
        <v>0</v>
      </c>
      <c r="V26" s="116">
        <v>0</v>
      </c>
      <c r="W26" s="117">
        <v>0</v>
      </c>
      <c r="X26" s="113" t="s">
        <v>270</v>
      </c>
      <c r="Z26" s="51"/>
      <c r="AA26" s="51"/>
      <c r="AB26" s="51"/>
      <c r="AC26" s="51"/>
      <c r="AD26" s="51"/>
      <c r="AE26" s="51"/>
      <c r="AF26" s="51"/>
      <c r="AG26" s="51"/>
      <c r="AH26" s="51"/>
      <c r="AI26" s="51"/>
      <c r="AJ26" s="51"/>
      <c r="AK26" s="51"/>
      <c r="AL26" s="51"/>
      <c r="AM26" s="51"/>
      <c r="AN26" s="51"/>
      <c r="AO26" s="51"/>
      <c r="AP26" s="51"/>
      <c r="AQ26" s="51">
        <v>0</v>
      </c>
      <c r="AR26" s="51">
        <v>0</v>
      </c>
      <c r="AS26" s="51">
        <v>0</v>
      </c>
      <c r="AT26" s="51">
        <v>0</v>
      </c>
    </row>
    <row r="27" spans="2:46" s="69" customFormat="1" x14ac:dyDescent="0.25">
      <c r="B27" s="70">
        <v>12</v>
      </c>
      <c r="C27" s="71" t="s">
        <v>232</v>
      </c>
      <c r="D27" s="72" t="s">
        <v>233</v>
      </c>
      <c r="E27" s="73" t="s">
        <v>234</v>
      </c>
      <c r="F27" s="109">
        <v>43756</v>
      </c>
      <c r="G27" s="110" t="s">
        <v>301</v>
      </c>
      <c r="H27" s="111" t="s">
        <v>302</v>
      </c>
      <c r="I27" s="111" t="s">
        <v>303</v>
      </c>
      <c r="J27" s="73">
        <v>1016805308</v>
      </c>
      <c r="K27" s="111" t="s">
        <v>304</v>
      </c>
      <c r="L27" s="74" t="s">
        <v>235</v>
      </c>
      <c r="M27" s="74" t="s">
        <v>140</v>
      </c>
      <c r="N27" s="83">
        <v>44218</v>
      </c>
      <c r="O27" s="76">
        <v>0</v>
      </c>
      <c r="P27" s="77">
        <v>1000000</v>
      </c>
      <c r="Q27" s="78">
        <v>0</v>
      </c>
      <c r="R27" s="77">
        <v>0</v>
      </c>
      <c r="S27" s="79">
        <v>0</v>
      </c>
      <c r="T27" s="112">
        <v>861</v>
      </c>
      <c r="U27" s="81">
        <v>1168936</v>
      </c>
      <c r="V27" s="81">
        <v>861000000</v>
      </c>
      <c r="W27" s="82">
        <v>1006453896</v>
      </c>
      <c r="X27" s="113" t="s">
        <v>270</v>
      </c>
      <c r="Y27" s="60"/>
      <c r="AD27" s="118"/>
      <c r="AE27" s="118"/>
    </row>
    <row r="28" spans="2:46" s="69" customFormat="1" x14ac:dyDescent="0.25">
      <c r="B28" s="70">
        <v>13</v>
      </c>
      <c r="C28" s="71" t="s">
        <v>305</v>
      </c>
      <c r="D28" s="72" t="s">
        <v>306</v>
      </c>
      <c r="E28" s="73" t="s">
        <v>307</v>
      </c>
      <c r="F28" s="109">
        <v>43717</v>
      </c>
      <c r="G28" s="110" t="s">
        <v>308</v>
      </c>
      <c r="H28" s="111" t="s">
        <v>309</v>
      </c>
      <c r="I28" s="111" t="s">
        <v>310</v>
      </c>
      <c r="J28" s="73">
        <v>1016225865</v>
      </c>
      <c r="K28" s="111" t="s">
        <v>311</v>
      </c>
      <c r="L28" s="74" t="s">
        <v>312</v>
      </c>
      <c r="M28" s="74" t="s">
        <v>120</v>
      </c>
      <c r="N28" s="83">
        <v>44218</v>
      </c>
      <c r="O28" s="76">
        <v>0</v>
      </c>
      <c r="P28" s="77">
        <v>1000000</v>
      </c>
      <c r="Q28" s="78">
        <v>0</v>
      </c>
      <c r="R28" s="77">
        <v>0</v>
      </c>
      <c r="S28" s="79">
        <v>0</v>
      </c>
      <c r="T28" s="112">
        <v>1000</v>
      </c>
      <c r="U28" s="81">
        <v>1095378</v>
      </c>
      <c r="V28" s="81">
        <v>1000000000</v>
      </c>
      <c r="W28" s="82">
        <v>1095378000</v>
      </c>
      <c r="X28" s="113" t="s">
        <v>270</v>
      </c>
      <c r="Y28" s="60"/>
      <c r="AD28" s="118"/>
      <c r="AE28" s="118"/>
    </row>
    <row r="29" spans="2:46" s="69" customFormat="1" x14ac:dyDescent="0.25">
      <c r="B29" s="70">
        <v>14</v>
      </c>
      <c r="C29" s="71" t="s">
        <v>236</v>
      </c>
      <c r="D29" s="72" t="s">
        <v>237</v>
      </c>
      <c r="E29" s="73" t="s">
        <v>238</v>
      </c>
      <c r="F29" s="109">
        <v>40157</v>
      </c>
      <c r="G29" s="110" t="s">
        <v>313</v>
      </c>
      <c r="H29" s="111" t="s">
        <v>314</v>
      </c>
      <c r="I29" s="111" t="s">
        <v>315</v>
      </c>
      <c r="J29" s="73">
        <v>1016725349</v>
      </c>
      <c r="K29" s="111" t="s">
        <v>316</v>
      </c>
      <c r="L29" s="74" t="s">
        <v>239</v>
      </c>
      <c r="M29" s="74" t="s">
        <v>141</v>
      </c>
      <c r="N29" s="83">
        <v>44218</v>
      </c>
      <c r="O29" s="76">
        <v>824</v>
      </c>
      <c r="P29" s="77">
        <v>1000000</v>
      </c>
      <c r="Q29" s="78">
        <v>824000000</v>
      </c>
      <c r="R29" s="77">
        <v>1212860</v>
      </c>
      <c r="S29" s="79">
        <v>999396640</v>
      </c>
      <c r="T29" s="112">
        <v>0</v>
      </c>
      <c r="U29" s="81">
        <v>0</v>
      </c>
      <c r="V29" s="81">
        <v>0</v>
      </c>
      <c r="W29" s="82">
        <v>0</v>
      </c>
      <c r="X29" s="113" t="s">
        <v>270</v>
      </c>
      <c r="Y29" s="60"/>
    </row>
    <row r="30" spans="2:46" s="69" customFormat="1" x14ac:dyDescent="0.25">
      <c r="B30" s="70">
        <v>15</v>
      </c>
      <c r="C30" s="71" t="s">
        <v>317</v>
      </c>
      <c r="D30" s="72" t="s">
        <v>318</v>
      </c>
      <c r="E30" s="73" t="s">
        <v>319</v>
      </c>
      <c r="F30" s="109">
        <v>42528</v>
      </c>
      <c r="G30" s="110" t="s">
        <v>320</v>
      </c>
      <c r="H30" s="111" t="s">
        <v>321</v>
      </c>
      <c r="I30" s="111" t="s">
        <v>322</v>
      </c>
      <c r="J30" s="73">
        <v>1013690008</v>
      </c>
      <c r="K30" s="111" t="s">
        <v>323</v>
      </c>
      <c r="L30" s="74" t="s">
        <v>324</v>
      </c>
      <c r="M30" s="74" t="s">
        <v>124</v>
      </c>
      <c r="N30" s="83">
        <v>44218</v>
      </c>
      <c r="O30" s="76">
        <v>2700</v>
      </c>
      <c r="P30" s="77">
        <v>1000000</v>
      </c>
      <c r="Q30" s="78">
        <v>2700000000</v>
      </c>
      <c r="R30" s="77">
        <v>1219833</v>
      </c>
      <c r="S30" s="79">
        <v>3293549100</v>
      </c>
      <c r="T30" s="112">
        <v>0</v>
      </c>
      <c r="U30" s="81">
        <v>0</v>
      </c>
      <c r="V30" s="81">
        <v>0</v>
      </c>
      <c r="W30" s="82">
        <v>0</v>
      </c>
      <c r="X30" s="113" t="s">
        <v>270</v>
      </c>
      <c r="Y30" s="60"/>
    </row>
    <row r="31" spans="2:46" s="69" customFormat="1" x14ac:dyDescent="0.25">
      <c r="B31" s="70">
        <v>16</v>
      </c>
      <c r="C31" s="71" t="s">
        <v>200</v>
      </c>
      <c r="D31" s="72" t="s">
        <v>201</v>
      </c>
      <c r="E31" s="73" t="s">
        <v>202</v>
      </c>
      <c r="F31" s="109">
        <v>43971</v>
      </c>
      <c r="G31" s="110" t="s">
        <v>325</v>
      </c>
      <c r="H31" s="111" t="s">
        <v>326</v>
      </c>
      <c r="I31" s="111" t="s">
        <v>327</v>
      </c>
      <c r="J31" s="73">
        <v>1015932609</v>
      </c>
      <c r="K31" s="111" t="s">
        <v>328</v>
      </c>
      <c r="L31" s="74" t="s">
        <v>203</v>
      </c>
      <c r="M31" s="74" t="s">
        <v>134</v>
      </c>
      <c r="N31" s="83">
        <v>44218</v>
      </c>
      <c r="O31" s="76">
        <v>1586</v>
      </c>
      <c r="P31" s="77">
        <v>1000000</v>
      </c>
      <c r="Q31" s="78">
        <v>1586000000</v>
      </c>
      <c r="R31" s="77">
        <v>1198851</v>
      </c>
      <c r="S31" s="79">
        <v>1901377686</v>
      </c>
      <c r="T31" s="112">
        <v>0</v>
      </c>
      <c r="U31" s="81">
        <v>0</v>
      </c>
      <c r="V31" s="81">
        <v>0</v>
      </c>
      <c r="W31" s="82">
        <v>0</v>
      </c>
      <c r="X31" s="113" t="s">
        <v>270</v>
      </c>
      <c r="Y31" s="60"/>
    </row>
    <row r="32" spans="2:46" s="69" customFormat="1" x14ac:dyDescent="0.25">
      <c r="B32" s="70">
        <v>17</v>
      </c>
      <c r="C32" s="71" t="s">
        <v>188</v>
      </c>
      <c r="D32" s="72" t="s">
        <v>189</v>
      </c>
      <c r="E32" s="73" t="s">
        <v>190</v>
      </c>
      <c r="F32" s="109">
        <v>40632</v>
      </c>
      <c r="G32" s="110" t="s">
        <v>329</v>
      </c>
      <c r="H32" s="111" t="s">
        <v>330</v>
      </c>
      <c r="I32" s="111" t="s">
        <v>331</v>
      </c>
      <c r="J32" s="73">
        <v>1001417183</v>
      </c>
      <c r="K32" s="111" t="s">
        <v>332</v>
      </c>
      <c r="L32" s="74" t="s">
        <v>191</v>
      </c>
      <c r="M32" s="74" t="s">
        <v>128</v>
      </c>
      <c r="N32" s="83">
        <v>44218</v>
      </c>
      <c r="O32" s="76">
        <v>0</v>
      </c>
      <c r="P32" s="77">
        <v>1000000</v>
      </c>
      <c r="Q32" s="78">
        <v>0</v>
      </c>
      <c r="R32" s="77">
        <v>0</v>
      </c>
      <c r="S32" s="79">
        <v>0</v>
      </c>
      <c r="T32" s="112">
        <v>596</v>
      </c>
      <c r="U32" s="81">
        <v>1087821</v>
      </c>
      <c r="V32" s="81">
        <v>596000000</v>
      </c>
      <c r="W32" s="82">
        <v>648341316</v>
      </c>
      <c r="X32" s="113" t="s">
        <v>270</v>
      </c>
      <c r="Y32" s="60"/>
    </row>
    <row r="33" spans="2:25" s="69" customFormat="1" x14ac:dyDescent="0.25">
      <c r="B33" s="70">
        <v>18</v>
      </c>
      <c r="C33" s="71" t="s">
        <v>192</v>
      </c>
      <c r="D33" s="72" t="s">
        <v>193</v>
      </c>
      <c r="E33" s="73" t="s">
        <v>194</v>
      </c>
      <c r="F33" s="109">
        <v>42590</v>
      </c>
      <c r="G33" s="110" t="s">
        <v>333</v>
      </c>
      <c r="H33" s="111" t="s">
        <v>334</v>
      </c>
      <c r="I33" s="111" t="s">
        <v>335</v>
      </c>
      <c r="J33" s="73">
        <v>1013885839</v>
      </c>
      <c r="K33" s="111" t="s">
        <v>336</v>
      </c>
      <c r="L33" s="74" t="s">
        <v>195</v>
      </c>
      <c r="M33" s="74" t="s">
        <v>130</v>
      </c>
      <c r="N33" s="83">
        <v>44218</v>
      </c>
      <c r="O33" s="76">
        <v>0</v>
      </c>
      <c r="P33" s="77">
        <v>1000000</v>
      </c>
      <c r="Q33" s="78">
        <v>0</v>
      </c>
      <c r="R33" s="77">
        <v>0</v>
      </c>
      <c r="S33" s="79">
        <v>0</v>
      </c>
      <c r="T33" s="112">
        <v>573</v>
      </c>
      <c r="U33" s="81">
        <v>1223084</v>
      </c>
      <c r="V33" s="81">
        <v>573000000</v>
      </c>
      <c r="W33" s="82">
        <v>700827132</v>
      </c>
      <c r="X33" s="113" t="s">
        <v>270</v>
      </c>
      <c r="Y33" s="60"/>
    </row>
    <row r="34" spans="2:25" s="69" customFormat="1" x14ac:dyDescent="0.25">
      <c r="B34" s="70">
        <v>19</v>
      </c>
      <c r="C34" s="71" t="s">
        <v>215</v>
      </c>
      <c r="D34" s="72" t="s">
        <v>216</v>
      </c>
      <c r="E34" s="73" t="s">
        <v>217</v>
      </c>
      <c r="F34" s="109">
        <v>40436</v>
      </c>
      <c r="G34" s="110" t="s">
        <v>337</v>
      </c>
      <c r="H34" s="111" t="s">
        <v>338</v>
      </c>
      <c r="I34" s="111" t="s">
        <v>339</v>
      </c>
      <c r="J34" s="73">
        <v>1018043922</v>
      </c>
      <c r="K34" s="111" t="s">
        <v>340</v>
      </c>
      <c r="L34" s="74" t="s">
        <v>176</v>
      </c>
      <c r="M34" s="74" t="s">
        <v>135</v>
      </c>
      <c r="N34" s="83">
        <v>44218</v>
      </c>
      <c r="O34" s="76">
        <v>845</v>
      </c>
      <c r="P34" s="77">
        <v>1000000</v>
      </c>
      <c r="Q34" s="78">
        <v>845000000</v>
      </c>
      <c r="R34" s="77">
        <v>1186093</v>
      </c>
      <c r="S34" s="79">
        <v>1002248585</v>
      </c>
      <c r="T34" s="112">
        <v>0</v>
      </c>
      <c r="U34" s="81">
        <v>0</v>
      </c>
      <c r="V34" s="81">
        <v>0</v>
      </c>
      <c r="W34" s="82">
        <v>0</v>
      </c>
      <c r="X34" s="113" t="s">
        <v>270</v>
      </c>
      <c r="Y34" s="60"/>
    </row>
    <row r="35" spans="2:25" s="69" customFormat="1" x14ac:dyDescent="0.25">
      <c r="B35" s="70">
        <v>20</v>
      </c>
      <c r="C35" s="71" t="s">
        <v>341</v>
      </c>
      <c r="D35" s="72" t="s">
        <v>342</v>
      </c>
      <c r="E35" s="73" t="s">
        <v>343</v>
      </c>
      <c r="F35" s="109">
        <v>43067</v>
      </c>
      <c r="G35" s="110" t="s">
        <v>344</v>
      </c>
      <c r="H35" s="111" t="s">
        <v>345</v>
      </c>
      <c r="I35" s="111" t="s">
        <v>346</v>
      </c>
      <c r="J35" s="73">
        <v>1003614337</v>
      </c>
      <c r="K35" s="111" t="s">
        <v>296</v>
      </c>
      <c r="L35" s="74" t="s">
        <v>347</v>
      </c>
      <c r="M35" s="74" t="s">
        <v>126</v>
      </c>
      <c r="N35" s="83">
        <v>44218</v>
      </c>
      <c r="O35" s="76">
        <v>1925</v>
      </c>
      <c r="P35" s="77">
        <v>1000000</v>
      </c>
      <c r="Q35" s="78">
        <v>1925000000</v>
      </c>
      <c r="R35" s="77">
        <v>1249617</v>
      </c>
      <c r="S35" s="79">
        <v>2405512725</v>
      </c>
      <c r="T35" s="112">
        <v>0</v>
      </c>
      <c r="U35" s="81">
        <v>0</v>
      </c>
      <c r="V35" s="81">
        <v>0</v>
      </c>
      <c r="W35" s="82">
        <v>0</v>
      </c>
      <c r="X35" s="113" t="s">
        <v>270</v>
      </c>
      <c r="Y35" s="60"/>
    </row>
    <row r="36" spans="2:25" s="69" customFormat="1" x14ac:dyDescent="0.25">
      <c r="B36" s="70">
        <v>21</v>
      </c>
      <c r="C36" s="71" t="s">
        <v>204</v>
      </c>
      <c r="D36" s="72" t="s">
        <v>205</v>
      </c>
      <c r="E36" s="73" t="s">
        <v>206</v>
      </c>
      <c r="F36" s="109">
        <v>41283</v>
      </c>
      <c r="G36" s="110" t="s">
        <v>348</v>
      </c>
      <c r="H36" s="111" t="s">
        <v>349</v>
      </c>
      <c r="I36" s="111" t="s">
        <v>350</v>
      </c>
      <c r="J36" s="73">
        <v>1018037530</v>
      </c>
      <c r="K36" s="111" t="s">
        <v>351</v>
      </c>
      <c r="L36" s="74" t="s">
        <v>203</v>
      </c>
      <c r="M36" s="74" t="s">
        <v>134</v>
      </c>
      <c r="N36" s="83">
        <v>44218</v>
      </c>
      <c r="O36" s="76">
        <v>1001</v>
      </c>
      <c r="P36" s="77">
        <v>1000000</v>
      </c>
      <c r="Q36" s="78">
        <v>1001000000</v>
      </c>
      <c r="R36" s="77">
        <v>1198851</v>
      </c>
      <c r="S36" s="79">
        <v>1200049851</v>
      </c>
      <c r="T36" s="112">
        <v>0</v>
      </c>
      <c r="U36" s="81">
        <v>0</v>
      </c>
      <c r="V36" s="81">
        <v>0</v>
      </c>
      <c r="W36" s="82">
        <v>0</v>
      </c>
      <c r="X36" s="113" t="s">
        <v>270</v>
      </c>
      <c r="Y36" s="60"/>
    </row>
    <row r="37" spans="2:25" s="69" customFormat="1" x14ac:dyDescent="0.25">
      <c r="B37" s="70">
        <v>22</v>
      </c>
      <c r="C37" s="71" t="s">
        <v>218</v>
      </c>
      <c r="D37" s="72" t="s">
        <v>219</v>
      </c>
      <c r="E37" s="73" t="s">
        <v>220</v>
      </c>
      <c r="F37" s="109">
        <v>40136</v>
      </c>
      <c r="G37" s="110" t="s">
        <v>289</v>
      </c>
      <c r="H37" s="111" t="s">
        <v>352</v>
      </c>
      <c r="I37" s="111" t="s">
        <v>353</v>
      </c>
      <c r="J37" s="73">
        <v>1001702254</v>
      </c>
      <c r="K37" s="111" t="s">
        <v>283</v>
      </c>
      <c r="L37" s="74" t="s">
        <v>176</v>
      </c>
      <c r="M37" s="74" t="s">
        <v>135</v>
      </c>
      <c r="N37" s="83">
        <v>44218</v>
      </c>
      <c r="O37" s="76">
        <v>1265</v>
      </c>
      <c r="P37" s="77">
        <v>1000000</v>
      </c>
      <c r="Q37" s="78">
        <v>1265000000</v>
      </c>
      <c r="R37" s="77">
        <v>1186091</v>
      </c>
      <c r="S37" s="79">
        <v>1500405115</v>
      </c>
      <c r="T37" s="112">
        <v>0</v>
      </c>
      <c r="U37" s="81">
        <v>0</v>
      </c>
      <c r="V37" s="81">
        <v>0</v>
      </c>
      <c r="W37" s="82">
        <v>0</v>
      </c>
      <c r="X37" s="113" t="s">
        <v>270</v>
      </c>
      <c r="Y37" s="60"/>
    </row>
    <row r="38" spans="2:25" s="69" customFormat="1" x14ac:dyDescent="0.25">
      <c r="B38" s="70">
        <v>23</v>
      </c>
      <c r="C38" s="71" t="s">
        <v>221</v>
      </c>
      <c r="D38" s="72" t="s">
        <v>222</v>
      </c>
      <c r="E38" s="73" t="s">
        <v>223</v>
      </c>
      <c r="F38" s="109">
        <v>41736</v>
      </c>
      <c r="G38" s="110" t="s">
        <v>354</v>
      </c>
      <c r="H38" s="111" t="s">
        <v>355</v>
      </c>
      <c r="I38" s="111" t="s">
        <v>356</v>
      </c>
      <c r="J38" s="73">
        <v>1009758789</v>
      </c>
      <c r="K38" s="111" t="s">
        <v>357</v>
      </c>
      <c r="L38" s="74" t="s">
        <v>176</v>
      </c>
      <c r="M38" s="74" t="s">
        <v>135</v>
      </c>
      <c r="N38" s="83">
        <v>44218</v>
      </c>
      <c r="O38" s="76">
        <v>1000</v>
      </c>
      <c r="P38" s="77">
        <v>1000000</v>
      </c>
      <c r="Q38" s="78">
        <v>1000000000</v>
      </c>
      <c r="R38" s="77">
        <v>1186087</v>
      </c>
      <c r="S38" s="79">
        <v>1186087000</v>
      </c>
      <c r="T38" s="112">
        <v>0</v>
      </c>
      <c r="U38" s="81">
        <v>0</v>
      </c>
      <c r="V38" s="81">
        <v>0</v>
      </c>
      <c r="W38" s="82">
        <v>0</v>
      </c>
      <c r="X38" s="113" t="s">
        <v>270</v>
      </c>
      <c r="Y38" s="60"/>
    </row>
    <row r="39" spans="2:25" s="69" customFormat="1" x14ac:dyDescent="0.25">
      <c r="B39" s="70">
        <v>24</v>
      </c>
      <c r="C39" s="71" t="s">
        <v>207</v>
      </c>
      <c r="D39" s="72" t="s">
        <v>208</v>
      </c>
      <c r="E39" s="73" t="s">
        <v>209</v>
      </c>
      <c r="F39" s="109">
        <v>41851</v>
      </c>
      <c r="G39" s="110" t="s">
        <v>358</v>
      </c>
      <c r="H39" s="111" t="s">
        <v>359</v>
      </c>
      <c r="I39" s="111" t="s">
        <v>360</v>
      </c>
      <c r="J39" s="73">
        <v>1015615654</v>
      </c>
      <c r="K39" s="111" t="s">
        <v>361</v>
      </c>
      <c r="L39" s="74" t="s">
        <v>199</v>
      </c>
      <c r="M39" s="74" t="s">
        <v>133</v>
      </c>
      <c r="N39" s="83">
        <v>44218</v>
      </c>
      <c r="O39" s="76">
        <v>1338</v>
      </c>
      <c r="P39" s="77">
        <v>1000000</v>
      </c>
      <c r="Q39" s="78">
        <v>1338000000</v>
      </c>
      <c r="R39" s="77">
        <v>1121195</v>
      </c>
      <c r="S39" s="79">
        <v>1500158910</v>
      </c>
      <c r="T39" s="112">
        <v>0</v>
      </c>
      <c r="U39" s="81">
        <v>0</v>
      </c>
      <c r="V39" s="81">
        <v>0</v>
      </c>
      <c r="W39" s="82">
        <v>0</v>
      </c>
      <c r="X39" s="113" t="s">
        <v>270</v>
      </c>
      <c r="Y39" s="60"/>
    </row>
    <row r="40" spans="2:25" s="69" customFormat="1" x14ac:dyDescent="0.25">
      <c r="B40" s="70">
        <v>25</v>
      </c>
      <c r="C40" s="71" t="s">
        <v>362</v>
      </c>
      <c r="D40" s="72" t="s">
        <v>363</v>
      </c>
      <c r="E40" s="73" t="s">
        <v>364</v>
      </c>
      <c r="F40" s="109">
        <v>42709</v>
      </c>
      <c r="G40" s="110" t="s">
        <v>365</v>
      </c>
      <c r="H40" s="111" t="s">
        <v>366</v>
      </c>
      <c r="I40" s="111" t="s">
        <v>367</v>
      </c>
      <c r="J40" s="73">
        <v>1000991464</v>
      </c>
      <c r="K40" s="111" t="s">
        <v>368</v>
      </c>
      <c r="L40" s="74" t="s">
        <v>369</v>
      </c>
      <c r="M40" s="74" t="s">
        <v>125</v>
      </c>
      <c r="N40" s="83">
        <v>44218</v>
      </c>
      <c r="O40" s="76">
        <v>667</v>
      </c>
      <c r="P40" s="77">
        <v>1000000</v>
      </c>
      <c r="Q40" s="78">
        <v>667000000</v>
      </c>
      <c r="R40" s="77">
        <v>1309739</v>
      </c>
      <c r="S40" s="79">
        <v>873595913</v>
      </c>
      <c r="T40" s="112">
        <v>0</v>
      </c>
      <c r="U40" s="81">
        <v>0</v>
      </c>
      <c r="V40" s="81">
        <v>0</v>
      </c>
      <c r="W40" s="82">
        <v>0</v>
      </c>
      <c r="X40" s="113" t="s">
        <v>270</v>
      </c>
      <c r="Y40" s="60"/>
    </row>
    <row r="41" spans="2:25" s="69" customFormat="1" x14ac:dyDescent="0.25">
      <c r="B41" s="70">
        <v>26</v>
      </c>
      <c r="C41" s="71" t="s">
        <v>370</v>
      </c>
      <c r="D41" s="72" t="s">
        <v>256</v>
      </c>
      <c r="E41" s="73" t="s">
        <v>257</v>
      </c>
      <c r="F41" s="109">
        <v>38841</v>
      </c>
      <c r="G41" s="110" t="s">
        <v>371</v>
      </c>
      <c r="H41" s="111" t="s">
        <v>372</v>
      </c>
      <c r="I41" s="111" t="s">
        <v>373</v>
      </c>
      <c r="J41" s="73">
        <v>1015614134</v>
      </c>
      <c r="K41" s="111" t="s">
        <v>374</v>
      </c>
      <c r="L41" s="74" t="s">
        <v>375</v>
      </c>
      <c r="M41" s="74" t="s">
        <v>121</v>
      </c>
      <c r="N41" s="83">
        <v>44218</v>
      </c>
      <c r="O41" s="76">
        <v>0</v>
      </c>
      <c r="P41" s="77">
        <v>1000000</v>
      </c>
      <c r="Q41" s="78">
        <v>0</v>
      </c>
      <c r="R41" s="77">
        <v>0</v>
      </c>
      <c r="S41" s="79">
        <v>0</v>
      </c>
      <c r="T41" s="112">
        <v>5369</v>
      </c>
      <c r="U41" s="81">
        <v>1110018</v>
      </c>
      <c r="V41" s="81">
        <v>5369000000</v>
      </c>
      <c r="W41" s="82">
        <v>5959686642</v>
      </c>
      <c r="X41" s="113" t="s">
        <v>270</v>
      </c>
      <c r="Y41" s="60"/>
    </row>
    <row r="42" spans="2:25" s="69" customFormat="1" x14ac:dyDescent="0.25">
      <c r="B42" s="70">
        <v>27</v>
      </c>
      <c r="C42" s="71" t="s">
        <v>376</v>
      </c>
      <c r="D42" s="72" t="s">
        <v>256</v>
      </c>
      <c r="E42" s="73" t="s">
        <v>257</v>
      </c>
      <c r="F42" s="109">
        <v>38841</v>
      </c>
      <c r="G42" s="110" t="s">
        <v>371</v>
      </c>
      <c r="H42" s="111" t="s">
        <v>372</v>
      </c>
      <c r="I42" s="111" t="s">
        <v>373</v>
      </c>
      <c r="J42" s="73">
        <v>1015614134</v>
      </c>
      <c r="K42" s="111" t="s">
        <v>374</v>
      </c>
      <c r="L42" s="74" t="s">
        <v>375</v>
      </c>
      <c r="M42" s="74" t="s">
        <v>121</v>
      </c>
      <c r="N42" s="83">
        <v>44218</v>
      </c>
      <c r="O42" s="76">
        <v>0</v>
      </c>
      <c r="P42" s="77">
        <v>1000000</v>
      </c>
      <c r="Q42" s="78">
        <v>0</v>
      </c>
      <c r="R42" s="77">
        <v>0</v>
      </c>
      <c r="S42" s="79">
        <v>0</v>
      </c>
      <c r="T42" s="112">
        <v>6267</v>
      </c>
      <c r="U42" s="81">
        <v>1110018</v>
      </c>
      <c r="V42" s="81">
        <v>6267000000</v>
      </c>
      <c r="W42" s="82">
        <v>6956482806</v>
      </c>
      <c r="X42" s="113" t="s">
        <v>270</v>
      </c>
      <c r="Y42" s="60"/>
    </row>
    <row r="43" spans="2:25" s="69" customFormat="1" x14ac:dyDescent="0.25">
      <c r="B43" s="70">
        <v>28</v>
      </c>
      <c r="C43" s="71" t="s">
        <v>377</v>
      </c>
      <c r="D43" s="72" t="s">
        <v>256</v>
      </c>
      <c r="E43" s="73" t="s">
        <v>257</v>
      </c>
      <c r="F43" s="109">
        <v>38841</v>
      </c>
      <c r="G43" s="110" t="s">
        <v>371</v>
      </c>
      <c r="H43" s="111" t="s">
        <v>372</v>
      </c>
      <c r="I43" s="111" t="s">
        <v>373</v>
      </c>
      <c r="J43" s="73">
        <v>1015614134</v>
      </c>
      <c r="K43" s="111" t="s">
        <v>374</v>
      </c>
      <c r="L43" s="74" t="s">
        <v>375</v>
      </c>
      <c r="M43" s="74" t="s">
        <v>121</v>
      </c>
      <c r="N43" s="83">
        <v>44218</v>
      </c>
      <c r="O43" s="76">
        <v>0</v>
      </c>
      <c r="P43" s="77">
        <v>1000000</v>
      </c>
      <c r="Q43" s="78">
        <v>0</v>
      </c>
      <c r="R43" s="77">
        <v>0</v>
      </c>
      <c r="S43" s="79">
        <v>0</v>
      </c>
      <c r="T43" s="112">
        <v>6267</v>
      </c>
      <c r="U43" s="81">
        <v>1110018</v>
      </c>
      <c r="V43" s="81">
        <v>6267000000</v>
      </c>
      <c r="W43" s="82">
        <v>6956482806</v>
      </c>
      <c r="X43" s="113" t="s">
        <v>270</v>
      </c>
      <c r="Y43" s="60"/>
    </row>
    <row r="44" spans="2:25" s="69" customFormat="1" x14ac:dyDescent="0.25">
      <c r="B44" s="70">
        <v>29</v>
      </c>
      <c r="C44" s="71" t="s">
        <v>210</v>
      </c>
      <c r="D44" s="72" t="s">
        <v>211</v>
      </c>
      <c r="E44" s="73" t="s">
        <v>212</v>
      </c>
      <c r="F44" s="109">
        <v>39449</v>
      </c>
      <c r="G44" s="110" t="s">
        <v>329</v>
      </c>
      <c r="H44" s="111" t="s">
        <v>378</v>
      </c>
      <c r="I44" s="111" t="s">
        <v>379</v>
      </c>
      <c r="J44" s="73">
        <v>1018040899</v>
      </c>
      <c r="K44" s="111" t="s">
        <v>380</v>
      </c>
      <c r="L44" s="74" t="s">
        <v>203</v>
      </c>
      <c r="M44" s="74" t="s">
        <v>134</v>
      </c>
      <c r="N44" s="83">
        <v>44218</v>
      </c>
      <c r="O44" s="76">
        <v>834</v>
      </c>
      <c r="P44" s="77">
        <v>1000000</v>
      </c>
      <c r="Q44" s="78">
        <v>834000000</v>
      </c>
      <c r="R44" s="77">
        <v>1198856</v>
      </c>
      <c r="S44" s="79">
        <v>999845904</v>
      </c>
      <c r="T44" s="112">
        <v>0</v>
      </c>
      <c r="U44" s="81">
        <v>0</v>
      </c>
      <c r="V44" s="81">
        <v>0</v>
      </c>
      <c r="W44" s="82">
        <v>0</v>
      </c>
      <c r="X44" s="113" t="s">
        <v>270</v>
      </c>
      <c r="Y44" s="60"/>
    </row>
    <row r="45" spans="2:25" s="69" customFormat="1" x14ac:dyDescent="0.25">
      <c r="B45" s="70">
        <v>30</v>
      </c>
      <c r="C45" s="71" t="s">
        <v>240</v>
      </c>
      <c r="D45" s="72" t="s">
        <v>241</v>
      </c>
      <c r="E45" s="73" t="s">
        <v>242</v>
      </c>
      <c r="F45" s="109">
        <v>41081</v>
      </c>
      <c r="G45" s="110" t="s">
        <v>266</v>
      </c>
      <c r="H45" s="111" t="s">
        <v>381</v>
      </c>
      <c r="I45" s="111" t="s">
        <v>382</v>
      </c>
      <c r="J45" s="73">
        <v>1011101036</v>
      </c>
      <c r="K45" s="111" t="s">
        <v>383</v>
      </c>
      <c r="L45" s="74" t="s">
        <v>243</v>
      </c>
      <c r="M45" s="74" t="s">
        <v>136</v>
      </c>
      <c r="N45" s="83">
        <v>44218</v>
      </c>
      <c r="O45" s="76">
        <v>4778</v>
      </c>
      <c r="P45" s="77">
        <v>1000000</v>
      </c>
      <c r="Q45" s="78">
        <v>4778000000</v>
      </c>
      <c r="R45" s="77">
        <v>1046621</v>
      </c>
      <c r="S45" s="79">
        <v>5000755138</v>
      </c>
      <c r="T45" s="112">
        <v>0</v>
      </c>
      <c r="U45" s="81">
        <v>0</v>
      </c>
      <c r="V45" s="81">
        <v>0</v>
      </c>
      <c r="W45" s="82">
        <v>0</v>
      </c>
      <c r="X45" s="113" t="s">
        <v>270</v>
      </c>
      <c r="Y45" s="60"/>
    </row>
    <row r="46" spans="2:25" s="69" customFormat="1" x14ac:dyDescent="0.25">
      <c r="B46" s="70">
        <v>31</v>
      </c>
      <c r="C46" s="71" t="s">
        <v>244</v>
      </c>
      <c r="D46" s="72" t="s">
        <v>245</v>
      </c>
      <c r="E46" s="73" t="s">
        <v>246</v>
      </c>
      <c r="F46" s="109">
        <v>40918</v>
      </c>
      <c r="G46" s="110" t="s">
        <v>289</v>
      </c>
      <c r="H46" s="111" t="s">
        <v>384</v>
      </c>
      <c r="I46" s="111" t="s">
        <v>385</v>
      </c>
      <c r="J46" s="73">
        <v>1015417535</v>
      </c>
      <c r="K46" s="111" t="s">
        <v>283</v>
      </c>
      <c r="L46" s="74" t="s">
        <v>247</v>
      </c>
      <c r="M46" s="74" t="s">
        <v>140</v>
      </c>
      <c r="N46" s="83">
        <v>44218</v>
      </c>
      <c r="O46" s="76">
        <v>1224</v>
      </c>
      <c r="P46" s="77">
        <v>1000000</v>
      </c>
      <c r="Q46" s="78">
        <v>1224000000</v>
      </c>
      <c r="R46" s="77">
        <v>1200944</v>
      </c>
      <c r="S46" s="79">
        <v>1469955456</v>
      </c>
      <c r="T46" s="112">
        <v>0</v>
      </c>
      <c r="U46" s="81">
        <v>0</v>
      </c>
      <c r="V46" s="81">
        <v>0</v>
      </c>
      <c r="W46" s="82">
        <v>0</v>
      </c>
      <c r="X46" s="113" t="s">
        <v>270</v>
      </c>
      <c r="Y46" s="60"/>
    </row>
    <row r="47" spans="2:25" s="69" customFormat="1" x14ac:dyDescent="0.25">
      <c r="B47" s="70">
        <v>32</v>
      </c>
      <c r="C47" s="71" t="s">
        <v>248</v>
      </c>
      <c r="D47" s="72" t="s">
        <v>249</v>
      </c>
      <c r="E47" s="73" t="s">
        <v>250</v>
      </c>
      <c r="F47" s="109">
        <v>41975</v>
      </c>
      <c r="G47" s="110" t="s">
        <v>386</v>
      </c>
      <c r="H47" s="111" t="s">
        <v>387</v>
      </c>
      <c r="I47" s="111" t="s">
        <v>388</v>
      </c>
      <c r="J47" s="73">
        <v>1008385959</v>
      </c>
      <c r="K47" s="111" t="s">
        <v>389</v>
      </c>
      <c r="L47" s="74" t="s">
        <v>251</v>
      </c>
      <c r="M47" s="74" t="s">
        <v>139</v>
      </c>
      <c r="N47" s="83">
        <v>44218</v>
      </c>
      <c r="O47" s="76">
        <v>2105</v>
      </c>
      <c r="P47" s="77">
        <v>1000000</v>
      </c>
      <c r="Q47" s="78">
        <v>2105000000</v>
      </c>
      <c r="R47" s="77">
        <v>1187969</v>
      </c>
      <c r="S47" s="79">
        <v>2500674745</v>
      </c>
      <c r="T47" s="112">
        <v>0</v>
      </c>
      <c r="U47" s="81">
        <v>0</v>
      </c>
      <c r="V47" s="81">
        <v>0</v>
      </c>
      <c r="W47" s="82">
        <v>0</v>
      </c>
      <c r="X47" s="113" t="s">
        <v>270</v>
      </c>
      <c r="Y47" s="60"/>
    </row>
    <row r="48" spans="2:25" s="69" customFormat="1" x14ac:dyDescent="0.25">
      <c r="B48" s="70">
        <v>33</v>
      </c>
      <c r="C48" s="71" t="s">
        <v>390</v>
      </c>
      <c r="D48" s="72" t="s">
        <v>253</v>
      </c>
      <c r="E48" s="73" t="s">
        <v>254</v>
      </c>
      <c r="F48" s="109">
        <v>43598</v>
      </c>
      <c r="G48" s="110" t="s">
        <v>391</v>
      </c>
      <c r="H48" s="111" t="s">
        <v>392</v>
      </c>
      <c r="I48" s="111" t="s">
        <v>393</v>
      </c>
      <c r="J48" s="73">
        <v>1008242034</v>
      </c>
      <c r="K48" s="111" t="s">
        <v>394</v>
      </c>
      <c r="L48" s="74" t="s">
        <v>395</v>
      </c>
      <c r="M48" s="74" t="s">
        <v>122</v>
      </c>
      <c r="N48" s="83">
        <v>44218</v>
      </c>
      <c r="O48" s="76">
        <v>3830</v>
      </c>
      <c r="P48" s="77">
        <v>1000000</v>
      </c>
      <c r="Q48" s="78">
        <v>3830000000</v>
      </c>
      <c r="R48" s="77">
        <v>1184244</v>
      </c>
      <c r="S48" s="79">
        <v>4535654520</v>
      </c>
      <c r="T48" s="112">
        <v>0</v>
      </c>
      <c r="U48" s="81">
        <v>0</v>
      </c>
      <c r="V48" s="81">
        <v>0</v>
      </c>
      <c r="W48" s="82">
        <v>0</v>
      </c>
      <c r="X48" s="113" t="s">
        <v>270</v>
      </c>
      <c r="Y48" s="60"/>
    </row>
    <row r="49" spans="1:25" s="69" customFormat="1" x14ac:dyDescent="0.25">
      <c r="B49" s="70">
        <v>34</v>
      </c>
      <c r="C49" s="71" t="s">
        <v>252</v>
      </c>
      <c r="D49" s="72" t="s">
        <v>253</v>
      </c>
      <c r="E49" s="73" t="s">
        <v>254</v>
      </c>
      <c r="F49" s="109">
        <v>43598</v>
      </c>
      <c r="G49" s="110" t="s">
        <v>391</v>
      </c>
      <c r="H49" s="111" t="s">
        <v>392</v>
      </c>
      <c r="I49" s="111" t="s">
        <v>393</v>
      </c>
      <c r="J49" s="73">
        <v>1008242034</v>
      </c>
      <c r="K49" s="111" t="s">
        <v>394</v>
      </c>
      <c r="L49" s="74" t="s">
        <v>243</v>
      </c>
      <c r="M49" s="74" t="s">
        <v>136</v>
      </c>
      <c r="N49" s="83">
        <v>44218</v>
      </c>
      <c r="O49" s="76">
        <v>6080</v>
      </c>
      <c r="P49" s="77">
        <v>1000000</v>
      </c>
      <c r="Q49" s="78">
        <v>6080000000</v>
      </c>
      <c r="R49" s="77">
        <v>1046618</v>
      </c>
      <c r="S49" s="79">
        <v>6363437440</v>
      </c>
      <c r="T49" s="112">
        <v>0</v>
      </c>
      <c r="U49" s="81">
        <v>0</v>
      </c>
      <c r="V49" s="81">
        <v>0</v>
      </c>
      <c r="W49" s="82">
        <v>0</v>
      </c>
      <c r="X49" s="113" t="s">
        <v>270</v>
      </c>
      <c r="Y49" s="60"/>
    </row>
    <row r="50" spans="1:25" s="69" customFormat="1" x14ac:dyDescent="0.25">
      <c r="B50" s="70">
        <v>35</v>
      </c>
      <c r="C50" s="71" t="s">
        <v>396</v>
      </c>
      <c r="D50" s="72" t="s">
        <v>256</v>
      </c>
      <c r="E50" s="73" t="s">
        <v>257</v>
      </c>
      <c r="F50" s="109">
        <v>38841</v>
      </c>
      <c r="G50" s="110" t="s">
        <v>371</v>
      </c>
      <c r="H50" s="111" t="s">
        <v>372</v>
      </c>
      <c r="I50" s="111" t="s">
        <v>373</v>
      </c>
      <c r="J50" s="73">
        <v>1015614134</v>
      </c>
      <c r="K50" s="111" t="s">
        <v>374</v>
      </c>
      <c r="L50" s="74" t="s">
        <v>397</v>
      </c>
      <c r="M50" s="74" t="s">
        <v>121</v>
      </c>
      <c r="N50" s="83">
        <v>44218</v>
      </c>
      <c r="O50" s="76">
        <v>8254</v>
      </c>
      <c r="P50" s="77">
        <v>1000000</v>
      </c>
      <c r="Q50" s="78">
        <v>8254000000</v>
      </c>
      <c r="R50" s="77">
        <v>1211395</v>
      </c>
      <c r="S50" s="79">
        <v>9998854330</v>
      </c>
      <c r="T50" s="112">
        <v>0</v>
      </c>
      <c r="U50" s="81">
        <v>0</v>
      </c>
      <c r="V50" s="81">
        <v>0</v>
      </c>
      <c r="W50" s="82">
        <v>0</v>
      </c>
      <c r="X50" s="113" t="s">
        <v>270</v>
      </c>
      <c r="Y50" s="60"/>
    </row>
    <row r="51" spans="1:25" s="69" customFormat="1" x14ac:dyDescent="0.25">
      <c r="B51" s="70">
        <v>36</v>
      </c>
      <c r="C51" s="71" t="s">
        <v>398</v>
      </c>
      <c r="D51" s="72" t="s">
        <v>256</v>
      </c>
      <c r="E51" s="73" t="s">
        <v>257</v>
      </c>
      <c r="F51" s="109">
        <v>38841</v>
      </c>
      <c r="G51" s="110" t="s">
        <v>371</v>
      </c>
      <c r="H51" s="111" t="s">
        <v>372</v>
      </c>
      <c r="I51" s="111" t="s">
        <v>373</v>
      </c>
      <c r="J51" s="73">
        <v>1015614134</v>
      </c>
      <c r="K51" s="111" t="s">
        <v>374</v>
      </c>
      <c r="L51" s="74" t="s">
        <v>397</v>
      </c>
      <c r="M51" s="74" t="s">
        <v>121</v>
      </c>
      <c r="N51" s="83">
        <v>44218</v>
      </c>
      <c r="O51" s="76">
        <v>8255</v>
      </c>
      <c r="P51" s="77">
        <v>1000000</v>
      </c>
      <c r="Q51" s="78">
        <v>8255000000</v>
      </c>
      <c r="R51" s="77">
        <v>1211395</v>
      </c>
      <c r="S51" s="79">
        <v>10000065725</v>
      </c>
      <c r="T51" s="112">
        <v>0</v>
      </c>
      <c r="U51" s="81">
        <v>0</v>
      </c>
      <c r="V51" s="81">
        <v>0</v>
      </c>
      <c r="W51" s="82">
        <v>0</v>
      </c>
      <c r="X51" s="113" t="s">
        <v>270</v>
      </c>
      <c r="Y51" s="60"/>
    </row>
    <row r="52" spans="1:25" s="69" customFormat="1" x14ac:dyDescent="0.25">
      <c r="B52" s="70">
        <v>37</v>
      </c>
      <c r="C52" s="71" t="s">
        <v>255</v>
      </c>
      <c r="D52" s="72" t="s">
        <v>256</v>
      </c>
      <c r="E52" s="73" t="s">
        <v>257</v>
      </c>
      <c r="F52" s="109">
        <v>38841</v>
      </c>
      <c r="G52" s="110" t="s">
        <v>371</v>
      </c>
      <c r="H52" s="111" t="s">
        <v>372</v>
      </c>
      <c r="I52" s="111" t="s">
        <v>373</v>
      </c>
      <c r="J52" s="73">
        <v>1015614134</v>
      </c>
      <c r="K52" s="111" t="s">
        <v>374</v>
      </c>
      <c r="L52" s="74" t="s">
        <v>258</v>
      </c>
      <c r="M52" s="74" t="s">
        <v>136</v>
      </c>
      <c r="N52" s="83">
        <v>44218</v>
      </c>
      <c r="O52" s="76">
        <v>9458</v>
      </c>
      <c r="P52" s="77">
        <v>1000000</v>
      </c>
      <c r="Q52" s="78">
        <v>9458000000</v>
      </c>
      <c r="R52" s="77">
        <v>1057324</v>
      </c>
      <c r="S52" s="79">
        <v>10000170392</v>
      </c>
      <c r="T52" s="112">
        <v>0</v>
      </c>
      <c r="U52" s="81">
        <v>0</v>
      </c>
      <c r="V52" s="81">
        <v>0</v>
      </c>
      <c r="W52" s="82">
        <v>0</v>
      </c>
      <c r="X52" s="113" t="s">
        <v>270</v>
      </c>
      <c r="Y52" s="60"/>
    </row>
    <row r="53" spans="1:25" s="90" customFormat="1" x14ac:dyDescent="0.25">
      <c r="B53" s="84"/>
      <c r="C53" s="86"/>
      <c r="D53" s="102" t="s">
        <v>162</v>
      </c>
      <c r="E53" s="85"/>
      <c r="F53" s="85"/>
      <c r="G53" s="85"/>
      <c r="H53" s="85"/>
      <c r="I53" s="85"/>
      <c r="J53" s="85"/>
      <c r="K53" s="85"/>
      <c r="L53" s="86"/>
      <c r="M53" s="86"/>
      <c r="N53" s="119"/>
      <c r="O53" s="87">
        <v>59981</v>
      </c>
      <c r="P53" s="87"/>
      <c r="Q53" s="87">
        <v>59981000000</v>
      </c>
      <c r="R53" s="87"/>
      <c r="S53" s="87">
        <v>69032438219</v>
      </c>
      <c r="T53" s="87">
        <v>35925</v>
      </c>
      <c r="U53" s="87">
        <v>17249864</v>
      </c>
      <c r="V53" s="87">
        <v>29825700000</v>
      </c>
      <c r="W53" s="87">
        <v>33552108817</v>
      </c>
      <c r="X53" s="87"/>
      <c r="Y53" s="89"/>
    </row>
    <row r="56" spans="1:25" x14ac:dyDescent="0.25">
      <c r="B56" s="38" t="s">
        <v>727</v>
      </c>
    </row>
    <row r="58" spans="1:25" x14ac:dyDescent="0.25">
      <c r="B58" s="38" t="s">
        <v>728</v>
      </c>
    </row>
    <row r="59" spans="1:25" x14ac:dyDescent="0.25">
      <c r="C59" s="307" t="s">
        <v>729</v>
      </c>
    </row>
    <row r="60" spans="1:25" x14ac:dyDescent="0.25">
      <c r="C60" s="25"/>
    </row>
    <row r="62" spans="1:25" x14ac:dyDescent="0.25">
      <c r="B62" s="38" t="s">
        <v>692</v>
      </c>
      <c r="C62" s="38"/>
    </row>
    <row r="63" spans="1:25" x14ac:dyDescent="0.25">
      <c r="B63" s="38"/>
      <c r="C63" s="38" t="s">
        <v>730</v>
      </c>
    </row>
    <row r="64" spans="1:25" x14ac:dyDescent="0.25">
      <c r="A64" s="306">
        <v>1</v>
      </c>
      <c r="B64" s="299" t="str">
        <f>CONCATENATE("(",A64,"): ")</f>
        <v xml:space="preserve">(1): </v>
      </c>
      <c r="C64" s="35" t="s">
        <v>674</v>
      </c>
    </row>
    <row r="65" spans="1:3" x14ac:dyDescent="0.25">
      <c r="A65" s="306">
        <v>2</v>
      </c>
      <c r="B65" s="299" t="str">
        <f t="shared" ref="B65:B66" si="0">CONCATENATE("(",A65,"): ")</f>
        <v xml:space="preserve">(2): </v>
      </c>
      <c r="C65" s="35" t="s">
        <v>731</v>
      </c>
    </row>
    <row r="66" spans="1:3" x14ac:dyDescent="0.25">
      <c r="A66" s="306">
        <v>3</v>
      </c>
      <c r="B66" s="299" t="str">
        <f t="shared" si="0"/>
        <v xml:space="preserve">(3): </v>
      </c>
      <c r="C66" s="35" t="s">
        <v>732</v>
      </c>
    </row>
    <row r="68" spans="1:3" x14ac:dyDescent="0.25">
      <c r="C68" s="38" t="s">
        <v>733</v>
      </c>
    </row>
    <row r="69" spans="1:3" x14ac:dyDescent="0.25">
      <c r="A69" s="306">
        <v>1</v>
      </c>
      <c r="B69" s="299" t="str">
        <f>CONCATENATE("(",A69,"): ")</f>
        <v xml:space="preserve">(1): </v>
      </c>
      <c r="C69" s="320" t="s">
        <v>0</v>
      </c>
    </row>
    <row r="70" spans="1:3" x14ac:dyDescent="0.25">
      <c r="A70" s="306">
        <v>2</v>
      </c>
      <c r="B70" s="299" t="str">
        <f t="shared" ref="B70:B91" si="1">CONCATENATE("(",A70,"): ")</f>
        <v xml:space="preserve">(2): </v>
      </c>
      <c r="C70" s="320" t="s">
        <v>143</v>
      </c>
    </row>
    <row r="71" spans="1:3" x14ac:dyDescent="0.25">
      <c r="A71" s="306">
        <v>3</v>
      </c>
      <c r="B71" s="299" t="str">
        <f t="shared" si="1"/>
        <v xml:space="preserve">(3): </v>
      </c>
      <c r="C71" s="320" t="s">
        <v>675</v>
      </c>
    </row>
    <row r="72" spans="1:3" x14ac:dyDescent="0.25">
      <c r="A72" s="306">
        <v>4</v>
      </c>
      <c r="B72" s="299" t="str">
        <f t="shared" si="1"/>
        <v xml:space="preserve">(4): </v>
      </c>
      <c r="C72" s="320" t="s">
        <v>668</v>
      </c>
    </row>
    <row r="73" spans="1:3" x14ac:dyDescent="0.25">
      <c r="A73" s="306">
        <v>5</v>
      </c>
      <c r="B73" s="299" t="str">
        <f t="shared" si="1"/>
        <v xml:space="preserve">(5): </v>
      </c>
      <c r="C73" s="320" t="s">
        <v>747</v>
      </c>
    </row>
    <row r="74" spans="1:3" x14ac:dyDescent="0.25">
      <c r="A74" s="306">
        <v>6</v>
      </c>
      <c r="B74" s="299" t="str">
        <f t="shared" si="1"/>
        <v xml:space="preserve">(6): </v>
      </c>
      <c r="C74" s="320" t="s">
        <v>748</v>
      </c>
    </row>
    <row r="75" spans="1:3" x14ac:dyDescent="0.25">
      <c r="A75" s="306">
        <v>7</v>
      </c>
      <c r="B75" s="299" t="str">
        <f t="shared" si="1"/>
        <v xml:space="preserve">(7): </v>
      </c>
      <c r="C75" s="320" t="s">
        <v>261</v>
      </c>
    </row>
    <row r="76" spans="1:3" x14ac:dyDescent="0.25">
      <c r="A76" s="306">
        <v>8</v>
      </c>
      <c r="B76" s="299" t="str">
        <f t="shared" si="1"/>
        <v xml:space="preserve">(8): </v>
      </c>
      <c r="C76" s="320" t="s">
        <v>262</v>
      </c>
    </row>
    <row r="77" spans="1:3" x14ac:dyDescent="0.25">
      <c r="A77" s="306">
        <v>9</v>
      </c>
      <c r="B77" s="299" t="str">
        <f t="shared" si="1"/>
        <v xml:space="preserve">(9): </v>
      </c>
      <c r="C77" s="320" t="s">
        <v>749</v>
      </c>
    </row>
    <row r="78" spans="1:3" x14ac:dyDescent="0.25">
      <c r="A78" s="306">
        <v>10</v>
      </c>
      <c r="B78" s="299" t="str">
        <f t="shared" si="1"/>
        <v xml:space="preserve">(10): </v>
      </c>
      <c r="C78" s="320" t="s">
        <v>264</v>
      </c>
    </row>
    <row r="79" spans="1:3" x14ac:dyDescent="0.25">
      <c r="A79" s="306">
        <v>11</v>
      </c>
      <c r="B79" s="299" t="str">
        <f t="shared" si="1"/>
        <v xml:space="preserve">(11): </v>
      </c>
      <c r="C79" s="320" t="s">
        <v>265</v>
      </c>
    </row>
    <row r="80" spans="1:3" x14ac:dyDescent="0.25">
      <c r="A80" s="306">
        <v>12</v>
      </c>
      <c r="B80" s="299" t="str">
        <f t="shared" si="1"/>
        <v xml:space="preserve">(12): </v>
      </c>
      <c r="C80" s="320" t="s">
        <v>145</v>
      </c>
    </row>
    <row r="81" spans="1:3" x14ac:dyDescent="0.25">
      <c r="A81" s="306">
        <v>13</v>
      </c>
      <c r="B81" s="299" t="str">
        <f t="shared" si="1"/>
        <v xml:space="preserve">(13): </v>
      </c>
      <c r="C81" s="320" t="s">
        <v>146</v>
      </c>
    </row>
    <row r="82" spans="1:3" x14ac:dyDescent="0.25">
      <c r="A82" s="306">
        <v>14</v>
      </c>
      <c r="B82" s="299" t="str">
        <f t="shared" si="1"/>
        <v xml:space="preserve">(14): </v>
      </c>
      <c r="C82" s="320" t="s">
        <v>147</v>
      </c>
    </row>
    <row r="83" spans="1:3" x14ac:dyDescent="0.25">
      <c r="A83" s="306">
        <v>15</v>
      </c>
      <c r="B83" s="299" t="str">
        <f t="shared" si="1"/>
        <v xml:space="preserve">(15): </v>
      </c>
      <c r="C83" s="320" t="s">
        <v>148</v>
      </c>
    </row>
    <row r="84" spans="1:3" x14ac:dyDescent="0.25">
      <c r="A84" s="306">
        <v>16</v>
      </c>
      <c r="B84" s="299" t="str">
        <f t="shared" si="1"/>
        <v xml:space="preserve">(16): </v>
      </c>
      <c r="C84" s="320" t="s">
        <v>750</v>
      </c>
    </row>
    <row r="85" spans="1:3" x14ac:dyDescent="0.25">
      <c r="A85" s="306">
        <v>17</v>
      </c>
      <c r="B85" s="299" t="str">
        <f t="shared" si="1"/>
        <v xml:space="preserve">(17): </v>
      </c>
      <c r="C85" s="320" t="s">
        <v>150</v>
      </c>
    </row>
    <row r="86" spans="1:3" x14ac:dyDescent="0.25">
      <c r="A86" s="306">
        <v>18</v>
      </c>
      <c r="B86" s="299" t="str">
        <f t="shared" si="1"/>
        <v xml:space="preserve">(18): </v>
      </c>
      <c r="C86" s="322" t="s">
        <v>751</v>
      </c>
    </row>
    <row r="87" spans="1:3" x14ac:dyDescent="0.25">
      <c r="A87" s="306">
        <v>19</v>
      </c>
      <c r="B87" s="299" t="str">
        <f t="shared" si="1"/>
        <v xml:space="preserve">(19): </v>
      </c>
      <c r="C87" s="323" t="s">
        <v>752</v>
      </c>
    </row>
    <row r="88" spans="1:3" x14ac:dyDescent="0.25">
      <c r="A88" s="306">
        <v>20</v>
      </c>
      <c r="B88" s="299" t="str">
        <f t="shared" si="1"/>
        <v xml:space="preserve">(20): </v>
      </c>
      <c r="C88" s="323" t="s">
        <v>153</v>
      </c>
    </row>
    <row r="89" spans="1:3" x14ac:dyDescent="0.25">
      <c r="A89" s="306">
        <v>21</v>
      </c>
      <c r="B89" s="299" t="str">
        <f t="shared" si="1"/>
        <v xml:space="preserve">(21): </v>
      </c>
      <c r="C89" s="323" t="s">
        <v>753</v>
      </c>
    </row>
    <row r="90" spans="1:3" x14ac:dyDescent="0.25">
      <c r="A90" s="306">
        <v>22</v>
      </c>
      <c r="B90" s="299" t="str">
        <f t="shared" si="1"/>
        <v xml:space="preserve">(22): </v>
      </c>
      <c r="C90" s="323" t="s">
        <v>754</v>
      </c>
    </row>
    <row r="91" spans="1:3" x14ac:dyDescent="0.25">
      <c r="A91" s="306">
        <v>23</v>
      </c>
      <c r="B91" s="299" t="str">
        <f t="shared" si="1"/>
        <v xml:space="preserve">(23): </v>
      </c>
      <c r="C91" s="323" t="s">
        <v>159</v>
      </c>
    </row>
    <row r="543" spans="2:46" s="50" customFormat="1" x14ac:dyDescent="0.25">
      <c r="B543" s="35"/>
      <c r="C543" s="35"/>
      <c r="D543" s="35"/>
      <c r="E543" s="36"/>
      <c r="F543" s="36"/>
      <c r="G543" s="36"/>
      <c r="H543" s="36"/>
      <c r="I543" s="36"/>
      <c r="J543" s="36"/>
      <c r="K543" s="36"/>
      <c r="L543" s="35"/>
      <c r="M543" s="35"/>
      <c r="N543" s="35"/>
      <c r="O543" s="35"/>
      <c r="P543" s="35"/>
      <c r="Q543" s="35"/>
      <c r="R543" s="35"/>
      <c r="S543" s="40"/>
      <c r="T543" s="55">
        <v>50</v>
      </c>
      <c r="W543" s="55"/>
      <c r="X543" s="35"/>
      <c r="Y543" s="51"/>
      <c r="Z543" s="35"/>
      <c r="AA543" s="35"/>
      <c r="AB543" s="35"/>
      <c r="AC543" s="35"/>
      <c r="AD543" s="35"/>
      <c r="AE543" s="35"/>
      <c r="AF543" s="35"/>
      <c r="AG543" s="35"/>
      <c r="AH543" s="35"/>
      <c r="AI543" s="35"/>
      <c r="AJ543" s="35"/>
      <c r="AK543" s="35"/>
      <c r="AL543" s="35"/>
      <c r="AM543" s="35"/>
      <c r="AN543" s="35"/>
      <c r="AO543" s="35"/>
      <c r="AP543" s="35"/>
      <c r="AQ543" s="35"/>
      <c r="AR543" s="35"/>
      <c r="AS543" s="35"/>
      <c r="AT543" s="35"/>
    </row>
    <row r="699" spans="2:46" s="51" customFormat="1" x14ac:dyDescent="0.25">
      <c r="B699" s="35"/>
      <c r="C699" s="35"/>
      <c r="D699" s="35"/>
      <c r="E699" s="36"/>
      <c r="F699" s="36"/>
      <c r="G699" s="36"/>
      <c r="H699" s="36"/>
      <c r="I699" s="36"/>
      <c r="J699" s="36"/>
      <c r="K699" s="36"/>
      <c r="L699" s="35"/>
      <c r="M699" s="35"/>
      <c r="N699" s="35"/>
      <c r="O699" s="35"/>
      <c r="P699" s="35"/>
      <c r="Q699" s="35"/>
      <c r="R699" s="35"/>
      <c r="S699" s="40"/>
      <c r="T699" s="55"/>
      <c r="U699" s="50"/>
      <c r="V699" s="50"/>
      <c r="W699" s="55"/>
      <c r="X699" s="35"/>
      <c r="Z699" s="35"/>
      <c r="AA699" s="35"/>
      <c r="AB699" s="35"/>
      <c r="AC699" s="35"/>
      <c r="AD699" s="35"/>
      <c r="AE699" s="35"/>
      <c r="AF699" s="35"/>
      <c r="AG699" s="35"/>
      <c r="AH699" s="35"/>
      <c r="AI699" s="35"/>
      <c r="AJ699" s="35"/>
      <c r="AK699" s="35"/>
      <c r="AL699" s="35"/>
      <c r="AM699" s="35"/>
      <c r="AN699" s="35"/>
      <c r="AO699" s="35"/>
      <c r="AP699" s="35"/>
      <c r="AQ699" s="35"/>
      <c r="AR699" s="35"/>
      <c r="AS699" s="35"/>
      <c r="AT699" s="35"/>
    </row>
    <row r="700" spans="2:46" s="51" customFormat="1" x14ac:dyDescent="0.25">
      <c r="B700" s="35"/>
      <c r="C700" s="35"/>
      <c r="D700" s="35"/>
      <c r="E700" s="36"/>
      <c r="F700" s="36"/>
      <c r="G700" s="36"/>
      <c r="H700" s="36"/>
      <c r="I700" s="36"/>
      <c r="J700" s="36"/>
      <c r="K700" s="36"/>
      <c r="L700" s="35"/>
      <c r="M700" s="35"/>
      <c r="N700" s="35"/>
      <c r="O700" s="35"/>
      <c r="P700" s="35"/>
      <c r="Q700" s="35"/>
      <c r="R700" s="35"/>
      <c r="S700" s="40"/>
      <c r="T700" s="55"/>
      <c r="U700" s="50"/>
      <c r="V700" s="50"/>
      <c r="W700" s="55"/>
      <c r="X700" s="35"/>
      <c r="Z700" s="35"/>
      <c r="AA700" s="35"/>
      <c r="AB700" s="35"/>
      <c r="AC700" s="35"/>
      <c r="AD700" s="35"/>
      <c r="AE700" s="35"/>
      <c r="AF700" s="35"/>
      <c r="AG700" s="35"/>
      <c r="AH700" s="35"/>
      <c r="AI700" s="35"/>
      <c r="AJ700" s="35"/>
      <c r="AK700" s="35"/>
      <c r="AL700" s="35"/>
      <c r="AM700" s="35"/>
      <c r="AN700" s="35"/>
      <c r="AO700" s="35"/>
      <c r="AP700" s="35"/>
      <c r="AQ700" s="35"/>
      <c r="AR700" s="35"/>
      <c r="AS700" s="35"/>
      <c r="AT700" s="35"/>
    </row>
    <row r="701" spans="2:46" s="51" customFormat="1" x14ac:dyDescent="0.25">
      <c r="B701" s="35"/>
      <c r="C701" s="35"/>
      <c r="D701" s="35"/>
      <c r="E701" s="36"/>
      <c r="F701" s="36"/>
      <c r="G701" s="36"/>
      <c r="H701" s="36"/>
      <c r="I701" s="36"/>
      <c r="J701" s="36"/>
      <c r="K701" s="36"/>
      <c r="L701" s="35"/>
      <c r="M701" s="35"/>
      <c r="N701" s="35"/>
      <c r="O701" s="35"/>
      <c r="P701" s="35"/>
      <c r="Q701" s="35"/>
      <c r="R701" s="35"/>
      <c r="S701" s="40"/>
      <c r="T701" s="55"/>
      <c r="U701" s="50"/>
      <c r="V701" s="50"/>
      <c r="W701" s="55"/>
      <c r="X701" s="35"/>
      <c r="Z701" s="35"/>
      <c r="AA701" s="35"/>
      <c r="AB701" s="35"/>
      <c r="AC701" s="35"/>
      <c r="AD701" s="35"/>
      <c r="AE701" s="35"/>
      <c r="AF701" s="35"/>
      <c r="AG701" s="35"/>
      <c r="AH701" s="35"/>
      <c r="AI701" s="35"/>
      <c r="AJ701" s="35"/>
      <c r="AK701" s="35"/>
      <c r="AL701" s="35"/>
      <c r="AM701" s="35"/>
      <c r="AN701" s="35"/>
      <c r="AO701" s="35"/>
      <c r="AP701" s="35"/>
      <c r="AQ701" s="35"/>
      <c r="AR701" s="35"/>
      <c r="AS701" s="35"/>
      <c r="AT701" s="35"/>
    </row>
    <row r="702" spans="2:46" s="51" customFormat="1" x14ac:dyDescent="0.25">
      <c r="B702" s="35"/>
      <c r="C702" s="35"/>
      <c r="D702" s="35"/>
      <c r="E702" s="36"/>
      <c r="F702" s="36"/>
      <c r="G702" s="36"/>
      <c r="H702" s="36"/>
      <c r="I702" s="36"/>
      <c r="J702" s="36"/>
      <c r="K702" s="36"/>
      <c r="L702" s="35"/>
      <c r="M702" s="35"/>
      <c r="N702" s="35"/>
      <c r="O702" s="35"/>
      <c r="P702" s="35"/>
      <c r="Q702" s="35"/>
      <c r="R702" s="35"/>
      <c r="S702" s="40"/>
      <c r="T702" s="55"/>
      <c r="U702" s="50"/>
      <c r="V702" s="50"/>
      <c r="W702" s="55"/>
      <c r="X702" s="35"/>
      <c r="Z702" s="35"/>
      <c r="AA702" s="35"/>
      <c r="AB702" s="35"/>
      <c r="AC702" s="35"/>
      <c r="AD702" s="35"/>
      <c r="AE702" s="35"/>
      <c r="AF702" s="35"/>
      <c r="AG702" s="35"/>
      <c r="AH702" s="35"/>
      <c r="AI702" s="35"/>
      <c r="AJ702" s="35"/>
      <c r="AK702" s="35"/>
      <c r="AL702" s="35"/>
      <c r="AM702" s="35"/>
      <c r="AN702" s="35"/>
      <c r="AO702" s="35"/>
      <c r="AP702" s="35"/>
      <c r="AQ702" s="35"/>
      <c r="AR702" s="35"/>
      <c r="AS702" s="35"/>
      <c r="AT702" s="35"/>
    </row>
    <row r="703" spans="2:46" s="51" customFormat="1" x14ac:dyDescent="0.25">
      <c r="B703" s="35"/>
      <c r="C703" s="35"/>
      <c r="D703" s="35"/>
      <c r="E703" s="36"/>
      <c r="F703" s="36"/>
      <c r="G703" s="36"/>
      <c r="H703" s="36"/>
      <c r="I703" s="36"/>
      <c r="J703" s="36"/>
      <c r="K703" s="36"/>
      <c r="L703" s="35"/>
      <c r="M703" s="35"/>
      <c r="N703" s="35"/>
      <c r="O703" s="35"/>
      <c r="P703" s="35"/>
      <c r="Q703" s="35"/>
      <c r="R703" s="35"/>
      <c r="S703" s="40"/>
      <c r="T703" s="55"/>
      <c r="U703" s="50"/>
      <c r="V703" s="50"/>
      <c r="W703" s="55"/>
      <c r="X703" s="35"/>
      <c r="Z703" s="35"/>
      <c r="AA703" s="35"/>
      <c r="AB703" s="35"/>
      <c r="AC703" s="35"/>
      <c r="AD703" s="35"/>
      <c r="AE703" s="35"/>
      <c r="AF703" s="35"/>
      <c r="AG703" s="35"/>
      <c r="AH703" s="35"/>
      <c r="AI703" s="35"/>
      <c r="AJ703" s="35"/>
      <c r="AK703" s="35"/>
      <c r="AL703" s="35"/>
      <c r="AM703" s="35"/>
      <c r="AN703" s="35"/>
      <c r="AO703" s="35"/>
      <c r="AP703" s="35"/>
      <c r="AQ703" s="35"/>
      <c r="AR703" s="35"/>
      <c r="AS703" s="35"/>
      <c r="AT703" s="35"/>
    </row>
    <row r="704" spans="2:46" s="51" customFormat="1" x14ac:dyDescent="0.25">
      <c r="B704" s="35"/>
      <c r="C704" s="35"/>
      <c r="D704" s="35"/>
      <c r="E704" s="36"/>
      <c r="F704" s="36"/>
      <c r="G704" s="36"/>
      <c r="H704" s="36"/>
      <c r="I704" s="36"/>
      <c r="J704" s="36"/>
      <c r="K704" s="36"/>
      <c r="L704" s="35"/>
      <c r="M704" s="35"/>
      <c r="N704" s="35"/>
      <c r="O704" s="35"/>
      <c r="P704" s="35"/>
      <c r="Q704" s="35"/>
      <c r="R704" s="35"/>
      <c r="S704" s="40"/>
      <c r="T704" s="55"/>
      <c r="U704" s="50"/>
      <c r="V704" s="50"/>
      <c r="W704" s="55"/>
      <c r="X704" s="35"/>
      <c r="Z704" s="35"/>
      <c r="AA704" s="35"/>
      <c r="AB704" s="35"/>
      <c r="AC704" s="35"/>
      <c r="AD704" s="35"/>
      <c r="AE704" s="35"/>
      <c r="AF704" s="35"/>
      <c r="AG704" s="35"/>
      <c r="AH704" s="35"/>
      <c r="AI704" s="35"/>
      <c r="AJ704" s="35"/>
      <c r="AK704" s="35"/>
      <c r="AL704" s="35"/>
      <c r="AM704" s="35"/>
      <c r="AN704" s="35"/>
      <c r="AO704" s="35"/>
      <c r="AP704" s="35"/>
      <c r="AQ704" s="35"/>
      <c r="AR704" s="35"/>
      <c r="AS704" s="35"/>
      <c r="AT704" s="35"/>
    </row>
    <row r="705" spans="2:46" s="51" customFormat="1" x14ac:dyDescent="0.25">
      <c r="B705" s="35"/>
      <c r="C705" s="35"/>
      <c r="D705" s="35"/>
      <c r="E705" s="36"/>
      <c r="F705" s="36"/>
      <c r="G705" s="36"/>
      <c r="H705" s="36"/>
      <c r="I705" s="36"/>
      <c r="J705" s="36"/>
      <c r="K705" s="36"/>
      <c r="L705" s="35"/>
      <c r="M705" s="35"/>
      <c r="N705" s="35"/>
      <c r="O705" s="35"/>
      <c r="P705" s="35"/>
      <c r="Q705" s="35"/>
      <c r="R705" s="35"/>
      <c r="S705" s="40"/>
      <c r="T705" s="55"/>
      <c r="U705" s="50"/>
      <c r="V705" s="50"/>
      <c r="W705" s="55"/>
      <c r="X705" s="35"/>
      <c r="Z705" s="35"/>
      <c r="AA705" s="35"/>
      <c r="AB705" s="35"/>
      <c r="AC705" s="35"/>
      <c r="AD705" s="35"/>
      <c r="AE705" s="35"/>
      <c r="AF705" s="35"/>
      <c r="AG705" s="35"/>
      <c r="AH705" s="35"/>
      <c r="AI705" s="35"/>
      <c r="AJ705" s="35"/>
      <c r="AK705" s="35"/>
      <c r="AL705" s="35"/>
      <c r="AM705" s="35"/>
      <c r="AN705" s="35"/>
      <c r="AO705" s="35"/>
      <c r="AP705" s="35"/>
      <c r="AQ705" s="35"/>
      <c r="AR705" s="35"/>
      <c r="AS705" s="35"/>
      <c r="AT705" s="35"/>
    </row>
    <row r="706" spans="2:46" s="51" customFormat="1" x14ac:dyDescent="0.25">
      <c r="B706" s="35"/>
      <c r="C706" s="35"/>
      <c r="D706" s="35"/>
      <c r="E706" s="36"/>
      <c r="F706" s="36"/>
      <c r="G706" s="36"/>
      <c r="H706" s="36"/>
      <c r="I706" s="36"/>
      <c r="J706" s="36"/>
      <c r="K706" s="36"/>
      <c r="L706" s="35"/>
      <c r="M706" s="35"/>
      <c r="N706" s="35"/>
      <c r="O706" s="35"/>
      <c r="P706" s="35"/>
      <c r="Q706" s="35"/>
      <c r="R706" s="35"/>
      <c r="S706" s="40"/>
      <c r="T706" s="55"/>
      <c r="U706" s="50"/>
      <c r="V706" s="50"/>
      <c r="W706" s="55"/>
      <c r="X706" s="35"/>
      <c r="Z706" s="35"/>
      <c r="AA706" s="35"/>
      <c r="AB706" s="35"/>
      <c r="AC706" s="35"/>
      <c r="AD706" s="35"/>
      <c r="AE706" s="35"/>
      <c r="AF706" s="35"/>
      <c r="AG706" s="35"/>
      <c r="AH706" s="35"/>
      <c r="AI706" s="35"/>
      <c r="AJ706" s="35"/>
      <c r="AK706" s="35"/>
      <c r="AL706" s="35"/>
      <c r="AM706" s="35"/>
      <c r="AN706" s="35"/>
      <c r="AO706" s="35"/>
      <c r="AP706" s="35"/>
      <c r="AQ706" s="35"/>
      <c r="AR706" s="35"/>
      <c r="AS706" s="35"/>
      <c r="AT706" s="35"/>
    </row>
    <row r="707" spans="2:46" s="51" customFormat="1" x14ac:dyDescent="0.25">
      <c r="B707" s="35"/>
      <c r="C707" s="35"/>
      <c r="D707" s="35"/>
      <c r="E707" s="36"/>
      <c r="F707" s="36"/>
      <c r="G707" s="36"/>
      <c r="H707" s="36"/>
      <c r="I707" s="36"/>
      <c r="J707" s="36"/>
      <c r="K707" s="36"/>
      <c r="L707" s="35"/>
      <c r="M707" s="35"/>
      <c r="N707" s="35"/>
      <c r="O707" s="35"/>
      <c r="P707" s="35"/>
      <c r="Q707" s="35"/>
      <c r="R707" s="35"/>
      <c r="S707" s="40"/>
      <c r="T707" s="55"/>
      <c r="U707" s="50"/>
      <c r="V707" s="50"/>
      <c r="W707" s="55"/>
      <c r="X707" s="35"/>
      <c r="Z707" s="35"/>
      <c r="AA707" s="35"/>
      <c r="AB707" s="35"/>
      <c r="AC707" s="35"/>
      <c r="AD707" s="35"/>
      <c r="AE707" s="35"/>
      <c r="AF707" s="35"/>
      <c r="AG707" s="35"/>
      <c r="AH707" s="35"/>
      <c r="AI707" s="35"/>
      <c r="AJ707" s="35"/>
      <c r="AK707" s="35"/>
      <c r="AL707" s="35"/>
      <c r="AM707" s="35"/>
      <c r="AN707" s="35"/>
      <c r="AO707" s="35"/>
      <c r="AP707" s="35"/>
      <c r="AQ707" s="35"/>
      <c r="AR707" s="35"/>
      <c r="AS707" s="35"/>
      <c r="AT707" s="35"/>
    </row>
    <row r="708" spans="2:46" s="51" customFormat="1" x14ac:dyDescent="0.25">
      <c r="B708" s="35"/>
      <c r="C708" s="35"/>
      <c r="D708" s="35"/>
      <c r="E708" s="36"/>
      <c r="F708" s="36"/>
      <c r="G708" s="36"/>
      <c r="H708" s="36"/>
      <c r="I708" s="36"/>
      <c r="J708" s="36"/>
      <c r="K708" s="36"/>
      <c r="L708" s="35"/>
      <c r="M708" s="35"/>
      <c r="N708" s="35"/>
      <c r="O708" s="35"/>
      <c r="P708" s="35"/>
      <c r="Q708" s="35"/>
      <c r="R708" s="35"/>
      <c r="S708" s="40"/>
      <c r="T708" s="55"/>
      <c r="U708" s="50"/>
      <c r="V708" s="50"/>
      <c r="W708" s="55"/>
      <c r="X708" s="35"/>
      <c r="Z708" s="35"/>
      <c r="AA708" s="35"/>
      <c r="AB708" s="35"/>
      <c r="AC708" s="35"/>
      <c r="AD708" s="35"/>
      <c r="AE708" s="35"/>
      <c r="AF708" s="35"/>
      <c r="AG708" s="35"/>
      <c r="AH708" s="35"/>
      <c r="AI708" s="35"/>
      <c r="AJ708" s="35"/>
      <c r="AK708" s="35"/>
      <c r="AL708" s="35"/>
      <c r="AM708" s="35"/>
      <c r="AN708" s="35"/>
      <c r="AO708" s="35"/>
      <c r="AP708" s="35"/>
      <c r="AQ708" s="35"/>
      <c r="AR708" s="35"/>
      <c r="AS708" s="35"/>
      <c r="AT708" s="35"/>
    </row>
    <row r="709" spans="2:46" s="51" customFormat="1" x14ac:dyDescent="0.25">
      <c r="B709" s="35"/>
      <c r="C709" s="35"/>
      <c r="D709" s="35"/>
      <c r="E709" s="36"/>
      <c r="F709" s="36"/>
      <c r="G709" s="36"/>
      <c r="H709" s="36"/>
      <c r="I709" s="36"/>
      <c r="J709" s="36"/>
      <c r="K709" s="36"/>
      <c r="L709" s="35"/>
      <c r="M709" s="35"/>
      <c r="N709" s="35"/>
      <c r="O709" s="35"/>
      <c r="P709" s="35"/>
      <c r="Q709" s="35"/>
      <c r="R709" s="35"/>
      <c r="S709" s="40"/>
      <c r="T709" s="55"/>
      <c r="U709" s="50"/>
      <c r="V709" s="50"/>
      <c r="W709" s="55"/>
      <c r="X709" s="35"/>
      <c r="Z709" s="35"/>
      <c r="AA709" s="35"/>
      <c r="AB709" s="35"/>
      <c r="AC709" s="35"/>
      <c r="AD709" s="35"/>
      <c r="AE709" s="35"/>
      <c r="AF709" s="35"/>
      <c r="AG709" s="35"/>
      <c r="AH709" s="35"/>
      <c r="AI709" s="35"/>
      <c r="AJ709" s="35"/>
      <c r="AK709" s="35"/>
      <c r="AL709" s="35"/>
      <c r="AM709" s="35"/>
      <c r="AN709" s="35"/>
      <c r="AO709" s="35"/>
      <c r="AP709" s="35"/>
      <c r="AQ709" s="35"/>
      <c r="AR709" s="35"/>
      <c r="AS709" s="35"/>
      <c r="AT709" s="35"/>
    </row>
    <row r="710" spans="2:46" s="51" customFormat="1" x14ac:dyDescent="0.25">
      <c r="B710" s="35"/>
      <c r="C710" s="35"/>
      <c r="D710" s="35"/>
      <c r="E710" s="36"/>
      <c r="F710" s="36"/>
      <c r="G710" s="36"/>
      <c r="H710" s="36"/>
      <c r="I710" s="36"/>
      <c r="J710" s="36"/>
      <c r="K710" s="36"/>
      <c r="L710" s="35"/>
      <c r="M710" s="35"/>
      <c r="N710" s="35"/>
      <c r="O710" s="35"/>
      <c r="P710" s="35"/>
      <c r="Q710" s="35"/>
      <c r="R710" s="35"/>
      <c r="S710" s="40"/>
      <c r="T710" s="55"/>
      <c r="U710" s="50"/>
      <c r="V710" s="50"/>
      <c r="W710" s="55"/>
      <c r="X710" s="35"/>
      <c r="Z710" s="35"/>
      <c r="AA710" s="35"/>
      <c r="AB710" s="35"/>
      <c r="AC710" s="35"/>
      <c r="AD710" s="35"/>
      <c r="AE710" s="35"/>
      <c r="AF710" s="35"/>
      <c r="AG710" s="35"/>
      <c r="AH710" s="35"/>
      <c r="AI710" s="35"/>
      <c r="AJ710" s="35"/>
      <c r="AK710" s="35"/>
      <c r="AL710" s="35"/>
      <c r="AM710" s="35"/>
      <c r="AN710" s="35"/>
      <c r="AO710" s="35"/>
      <c r="AP710" s="35"/>
      <c r="AQ710" s="35"/>
      <c r="AR710" s="35"/>
      <c r="AS710" s="35"/>
      <c r="AT710" s="35"/>
    </row>
    <row r="711" spans="2:46" s="51" customFormat="1" x14ac:dyDescent="0.25">
      <c r="B711" s="35"/>
      <c r="C711" s="35"/>
      <c r="D711" s="35"/>
      <c r="E711" s="36"/>
      <c r="F711" s="36"/>
      <c r="G711" s="36"/>
      <c r="H711" s="36"/>
      <c r="I711" s="36"/>
      <c r="J711" s="36"/>
      <c r="K711" s="36"/>
      <c r="L711" s="35"/>
      <c r="M711" s="35"/>
      <c r="N711" s="35"/>
      <c r="O711" s="35"/>
      <c r="P711" s="35"/>
      <c r="Q711" s="35"/>
      <c r="R711" s="35"/>
      <c r="S711" s="40"/>
      <c r="T711" s="55"/>
      <c r="U711" s="50"/>
      <c r="V711" s="50"/>
      <c r="W711" s="55"/>
      <c r="X711" s="35"/>
      <c r="Z711" s="35"/>
      <c r="AA711" s="35"/>
      <c r="AB711" s="35"/>
      <c r="AC711" s="35"/>
      <c r="AD711" s="35"/>
      <c r="AE711" s="35"/>
      <c r="AF711" s="35"/>
      <c r="AG711" s="35"/>
      <c r="AH711" s="35"/>
      <c r="AI711" s="35"/>
      <c r="AJ711" s="35"/>
      <c r="AK711" s="35"/>
      <c r="AL711" s="35"/>
      <c r="AM711" s="35"/>
      <c r="AN711" s="35"/>
      <c r="AO711" s="35"/>
      <c r="AP711" s="35"/>
      <c r="AQ711" s="35"/>
      <c r="AR711" s="35"/>
      <c r="AS711" s="35"/>
      <c r="AT711" s="35"/>
    </row>
    <row r="712" spans="2:46" s="51" customFormat="1" x14ac:dyDescent="0.25">
      <c r="B712" s="35"/>
      <c r="C712" s="35"/>
      <c r="D712" s="35"/>
      <c r="E712" s="36"/>
      <c r="F712" s="36"/>
      <c r="G712" s="36"/>
      <c r="H712" s="36"/>
      <c r="I712" s="36"/>
      <c r="J712" s="36"/>
      <c r="K712" s="36"/>
      <c r="L712" s="35"/>
      <c r="M712" s="35"/>
      <c r="N712" s="35"/>
      <c r="O712" s="35"/>
      <c r="P712" s="35"/>
      <c r="Q712" s="35"/>
      <c r="R712" s="35"/>
      <c r="S712" s="40"/>
      <c r="T712" s="55"/>
      <c r="U712" s="50"/>
      <c r="V712" s="50"/>
      <c r="W712" s="55"/>
      <c r="X712" s="35"/>
      <c r="Z712" s="35"/>
      <c r="AA712" s="35"/>
      <c r="AB712" s="35"/>
      <c r="AC712" s="35"/>
      <c r="AD712" s="35"/>
      <c r="AE712" s="35"/>
      <c r="AF712" s="35"/>
      <c r="AG712" s="35"/>
      <c r="AH712" s="35"/>
      <c r="AI712" s="35"/>
      <c r="AJ712" s="35"/>
      <c r="AK712" s="35"/>
      <c r="AL712" s="35"/>
      <c r="AM712" s="35"/>
      <c r="AN712" s="35"/>
      <c r="AO712" s="35"/>
      <c r="AP712" s="35"/>
      <c r="AQ712" s="35"/>
      <c r="AR712" s="35"/>
      <c r="AS712" s="35"/>
      <c r="AT712" s="35"/>
    </row>
    <row r="713" spans="2:46" s="51" customFormat="1" x14ac:dyDescent="0.25">
      <c r="B713" s="35"/>
      <c r="C713" s="35"/>
      <c r="D713" s="35"/>
      <c r="E713" s="36"/>
      <c r="F713" s="36"/>
      <c r="G713" s="36"/>
      <c r="H713" s="36"/>
      <c r="I713" s="36"/>
      <c r="J713" s="36"/>
      <c r="K713" s="36"/>
      <c r="L713" s="35"/>
      <c r="M713" s="35"/>
      <c r="N713" s="35"/>
      <c r="O713" s="35"/>
      <c r="P713" s="35"/>
      <c r="Q713" s="35"/>
      <c r="R713" s="35"/>
      <c r="S713" s="40"/>
      <c r="T713" s="55"/>
      <c r="U713" s="50"/>
      <c r="V713" s="50"/>
      <c r="W713" s="55"/>
      <c r="X713" s="35"/>
      <c r="Z713" s="35"/>
      <c r="AA713" s="35"/>
      <c r="AB713" s="35"/>
      <c r="AC713" s="35"/>
      <c r="AD713" s="35"/>
      <c r="AE713" s="35"/>
      <c r="AF713" s="35"/>
      <c r="AG713" s="35"/>
      <c r="AH713" s="35"/>
      <c r="AI713" s="35"/>
      <c r="AJ713" s="35"/>
      <c r="AK713" s="35"/>
      <c r="AL713" s="35"/>
      <c r="AM713" s="35"/>
      <c r="AN713" s="35"/>
      <c r="AO713" s="35"/>
      <c r="AP713" s="35"/>
      <c r="AQ713" s="35"/>
      <c r="AR713" s="35"/>
      <c r="AS713" s="35"/>
      <c r="AT713" s="35"/>
    </row>
    <row r="714" spans="2:46" s="51" customFormat="1" x14ac:dyDescent="0.25">
      <c r="B714" s="35"/>
      <c r="C714" s="35"/>
      <c r="D714" s="35"/>
      <c r="E714" s="36"/>
      <c r="F714" s="36"/>
      <c r="G714" s="36"/>
      <c r="H714" s="36"/>
      <c r="I714" s="36"/>
      <c r="J714" s="36"/>
      <c r="K714" s="36"/>
      <c r="L714" s="35"/>
      <c r="M714" s="35"/>
      <c r="N714" s="35"/>
      <c r="O714" s="35"/>
      <c r="P714" s="35"/>
      <c r="Q714" s="35"/>
      <c r="R714" s="35"/>
      <c r="S714" s="40"/>
      <c r="T714" s="55"/>
      <c r="U714" s="50"/>
      <c r="V714" s="50"/>
      <c r="W714" s="55"/>
      <c r="X714" s="35"/>
      <c r="Z714" s="35"/>
      <c r="AA714" s="35"/>
      <c r="AB714" s="35"/>
      <c r="AC714" s="35"/>
      <c r="AD714" s="35"/>
      <c r="AE714" s="35"/>
      <c r="AF714" s="35"/>
      <c r="AG714" s="35"/>
      <c r="AH714" s="35"/>
      <c r="AI714" s="35"/>
      <c r="AJ714" s="35"/>
      <c r="AK714" s="35"/>
      <c r="AL714" s="35"/>
      <c r="AM714" s="35"/>
      <c r="AN714" s="35"/>
      <c r="AO714" s="35"/>
      <c r="AP714" s="35"/>
      <c r="AQ714" s="35"/>
      <c r="AR714" s="35"/>
      <c r="AS714" s="35"/>
      <c r="AT714" s="35"/>
    </row>
  </sheetData>
  <mergeCells count="2">
    <mergeCell ref="N2:S2"/>
    <mergeCell ref="B4:S4"/>
  </mergeCells>
  <hyperlinks>
    <hyperlink ref="B1" location="'Danh mục'!A1" display="Quay_ve"/>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N506"/>
  <sheetViews>
    <sheetView tabSelected="1" topLeftCell="A49" workbookViewId="0">
      <selection activeCell="C59" sqref="C59"/>
    </sheetView>
  </sheetViews>
  <sheetFormatPr defaultColWidth="9.140625" defaultRowHeight="15.75" x14ac:dyDescent="0.25"/>
  <cols>
    <col min="1" max="1" width="4.5703125" style="35" customWidth="1"/>
    <col min="2" max="2" width="6.42578125" style="35" customWidth="1"/>
    <col min="3" max="3" width="52.7109375" style="35" customWidth="1"/>
    <col min="4" max="4" width="23.42578125" style="35" customWidth="1"/>
    <col min="5" max="5" width="22.5703125" style="36" customWidth="1"/>
    <col min="6" max="6" width="23" style="35" customWidth="1"/>
    <col min="7" max="7" width="13.42578125" style="39" customWidth="1"/>
    <col min="8" max="8" width="19.5703125" style="35" customWidth="1"/>
    <col min="9" max="9" width="13.7109375" style="35" customWidth="1"/>
    <col min="10" max="10" width="18.85546875" style="35" customWidth="1"/>
    <col min="11" max="11" width="13" style="35" customWidth="1"/>
    <col min="12" max="13" width="18.7109375" style="40" customWidth="1"/>
    <col min="14" max="14" width="13" style="55" customWidth="1"/>
    <col min="15" max="16" width="16.85546875" style="50" customWidth="1"/>
    <col min="17" max="20" width="20.28515625" style="55" customWidth="1"/>
    <col min="21" max="21" width="13.42578125" style="35" customWidth="1"/>
    <col min="22" max="22" width="9.140625" style="51"/>
    <col min="23" max="23" width="14" style="51" bestFit="1" customWidth="1"/>
    <col min="24" max="24" width="9.140625" style="51"/>
    <col min="25" max="26" width="20.140625" style="51" customWidth="1"/>
    <col min="27" max="27" width="26.28515625" style="51" customWidth="1"/>
    <col min="28" max="28" width="24.7109375" style="51" customWidth="1"/>
    <col min="29" max="29" width="21.42578125" style="51" customWidth="1"/>
    <col min="30" max="36" width="21.7109375" style="51" customWidth="1"/>
    <col min="37" max="39" width="24.42578125" style="51" customWidth="1"/>
    <col min="40" max="96" width="24.42578125" style="35" customWidth="1"/>
    <col min="97" max="100" width="16.42578125" style="35" customWidth="1"/>
    <col min="101" max="135" width="19.7109375" style="35" customWidth="1"/>
    <col min="136" max="16384" width="9.140625" style="35"/>
  </cols>
  <sheetData>
    <row r="1" spans="2:63" x14ac:dyDescent="0.25">
      <c r="B1" s="1" t="s">
        <v>57</v>
      </c>
    </row>
    <row r="2" spans="2:63" x14ac:dyDescent="0.25">
      <c r="G2" s="341" t="s">
        <v>109</v>
      </c>
      <c r="H2" s="342"/>
      <c r="I2" s="342"/>
      <c r="J2" s="342"/>
      <c r="K2" s="342"/>
      <c r="L2" s="342"/>
      <c r="M2" s="37"/>
      <c r="N2" s="54"/>
      <c r="X2" s="56"/>
    </row>
    <row r="3" spans="2:63" x14ac:dyDescent="0.25">
      <c r="B3" s="38" t="s">
        <v>110</v>
      </c>
      <c r="X3" s="56"/>
    </row>
    <row r="4" spans="2:63" ht="19.5" thickBot="1" x14ac:dyDescent="0.3">
      <c r="B4" s="343" t="s">
        <v>111</v>
      </c>
      <c r="C4" s="343"/>
      <c r="D4" s="343"/>
      <c r="E4" s="343"/>
      <c r="F4" s="343"/>
      <c r="G4" s="343"/>
      <c r="H4" s="343"/>
      <c r="I4" s="343"/>
      <c r="J4" s="343"/>
      <c r="K4" s="343"/>
      <c r="L4" s="343"/>
      <c r="M4" s="41"/>
      <c r="N4" s="57"/>
      <c r="X4" s="58"/>
    </row>
    <row r="5" spans="2:63" ht="16.5" thickBot="1" x14ac:dyDescent="0.3">
      <c r="C5" s="42" t="s">
        <v>112</v>
      </c>
      <c r="D5" s="43" t="s">
        <v>113</v>
      </c>
      <c r="E5" s="43" t="s">
        <v>114</v>
      </c>
      <c r="F5" s="43" t="s">
        <v>115</v>
      </c>
      <c r="G5" s="44"/>
      <c r="H5" s="350"/>
      <c r="I5" s="350"/>
      <c r="J5" s="45"/>
      <c r="K5" s="45"/>
      <c r="L5" s="45"/>
      <c r="M5" s="35"/>
      <c r="N5" s="35"/>
      <c r="O5" s="35"/>
      <c r="P5" s="35"/>
      <c r="Q5" s="35"/>
      <c r="R5" s="35"/>
      <c r="S5" s="40"/>
      <c r="U5" s="50"/>
      <c r="V5" s="55"/>
      <c r="W5" s="35"/>
      <c r="Y5" s="35"/>
      <c r="Z5" s="35"/>
      <c r="AA5" s="35"/>
      <c r="AB5" s="35"/>
      <c r="AC5" s="35"/>
      <c r="AD5" s="35"/>
      <c r="AE5" s="35"/>
      <c r="AF5" s="35"/>
      <c r="AG5" s="35"/>
      <c r="AH5" s="35"/>
      <c r="AI5" s="35"/>
      <c r="AJ5" s="35"/>
      <c r="AK5" s="35"/>
      <c r="AL5" s="35"/>
      <c r="AM5" s="35"/>
    </row>
    <row r="6" spans="2:63" ht="16.5" thickBot="1" x14ac:dyDescent="0.3">
      <c r="C6" s="308">
        <v>1</v>
      </c>
      <c r="D6" s="309">
        <v>2</v>
      </c>
      <c r="E6" s="309">
        <v>3</v>
      </c>
      <c r="F6" s="309">
        <v>4</v>
      </c>
      <c r="G6" s="44"/>
      <c r="H6" s="289"/>
      <c r="I6" s="289"/>
      <c r="J6" s="289"/>
      <c r="K6" s="289"/>
      <c r="L6" s="289"/>
      <c r="M6" s="35"/>
      <c r="N6" s="35"/>
      <c r="O6" s="35"/>
      <c r="P6" s="35"/>
      <c r="Q6" s="35"/>
      <c r="R6" s="35"/>
      <c r="S6" s="40"/>
      <c r="U6" s="50"/>
      <c r="V6" s="55"/>
      <c r="W6" s="35"/>
      <c r="Y6" s="35"/>
      <c r="Z6" s="35"/>
      <c r="AA6" s="35"/>
      <c r="AB6" s="35"/>
      <c r="AC6" s="35"/>
      <c r="AD6" s="35"/>
      <c r="AE6" s="35"/>
      <c r="AF6" s="35"/>
      <c r="AG6" s="35"/>
      <c r="AH6" s="35"/>
      <c r="AI6" s="35"/>
      <c r="AJ6" s="35"/>
      <c r="AK6" s="35"/>
      <c r="AL6" s="35"/>
      <c r="AM6" s="35"/>
    </row>
    <row r="7" spans="2:63" s="50" customFormat="1" ht="16.5" thickBot="1" x14ac:dyDescent="0.3">
      <c r="B7" s="35"/>
      <c r="C7" s="46" t="s">
        <v>116</v>
      </c>
      <c r="D7" s="47">
        <v>49438</v>
      </c>
      <c r="E7" s="47">
        <v>3</v>
      </c>
      <c r="F7" s="47">
        <v>49602826292</v>
      </c>
      <c r="G7" s="48">
        <v>1003334</v>
      </c>
      <c r="H7" s="344"/>
      <c r="I7" s="344"/>
      <c r="J7" s="49"/>
      <c r="K7" s="49"/>
      <c r="L7" s="49"/>
      <c r="N7" s="35"/>
      <c r="O7" s="35"/>
      <c r="P7" s="35"/>
      <c r="Q7" s="40"/>
      <c r="R7" s="40"/>
      <c r="S7" s="40"/>
      <c r="T7" s="55"/>
      <c r="V7" s="55"/>
      <c r="W7" s="35"/>
      <c r="X7" s="49"/>
    </row>
    <row r="8" spans="2:63" ht="16.5" thickBot="1" x14ac:dyDescent="0.3">
      <c r="C8" s="46" t="s">
        <v>117</v>
      </c>
      <c r="D8" s="47">
        <v>80000</v>
      </c>
      <c r="E8" s="47">
        <v>1</v>
      </c>
      <c r="F8" s="47">
        <v>80306640000</v>
      </c>
      <c r="G8" s="48">
        <v>1003833</v>
      </c>
      <c r="H8" s="344"/>
      <c r="I8" s="344"/>
      <c r="J8" s="49"/>
      <c r="K8" s="51"/>
      <c r="L8" s="51"/>
      <c r="M8" s="35"/>
      <c r="N8" s="35"/>
      <c r="O8" s="35"/>
      <c r="P8" s="35"/>
      <c r="Q8" s="35"/>
      <c r="R8" s="35"/>
      <c r="S8" s="40"/>
      <c r="U8" s="50"/>
      <c r="V8" s="55"/>
      <c r="W8" s="35"/>
      <c r="Y8" s="35"/>
      <c r="Z8" s="35"/>
      <c r="AA8" s="35"/>
      <c r="AB8" s="35"/>
      <c r="AC8" s="35"/>
      <c r="AD8" s="35"/>
      <c r="AE8" s="35"/>
      <c r="AF8" s="35"/>
      <c r="AG8" s="35"/>
      <c r="AH8" s="35"/>
      <c r="AI8" s="35"/>
      <c r="AJ8" s="35"/>
      <c r="AK8" s="35"/>
      <c r="AL8" s="35"/>
      <c r="AM8" s="35"/>
    </row>
    <row r="9" spans="2:63" ht="16.5" thickBot="1" x14ac:dyDescent="0.3">
      <c r="C9" s="46" t="s">
        <v>118</v>
      </c>
      <c r="D9" s="47">
        <v>100000</v>
      </c>
      <c r="E9" s="47">
        <v>1</v>
      </c>
      <c r="F9" s="47">
        <v>100483300000</v>
      </c>
      <c r="G9" s="48">
        <v>1004833</v>
      </c>
      <c r="H9" s="344"/>
      <c r="I9" s="344"/>
      <c r="J9" s="49"/>
      <c r="K9" s="51"/>
      <c r="L9" s="51"/>
      <c r="M9" s="35"/>
      <c r="N9" s="35"/>
      <c r="O9" s="35"/>
      <c r="P9" s="35"/>
      <c r="Q9" s="35"/>
      <c r="R9" s="35"/>
      <c r="S9" s="40"/>
      <c r="U9" s="50"/>
      <c r="V9" s="55"/>
      <c r="W9" s="35"/>
      <c r="Y9" s="35"/>
      <c r="Z9" s="35"/>
      <c r="AA9" s="35"/>
      <c r="AB9" s="35"/>
      <c r="AC9" s="35"/>
      <c r="AD9" s="35"/>
      <c r="AE9" s="35"/>
      <c r="AF9" s="35"/>
      <c r="AG9" s="35"/>
      <c r="AH9" s="35"/>
      <c r="AI9" s="35"/>
      <c r="AJ9" s="35"/>
      <c r="AK9" s="35"/>
      <c r="AL9" s="35"/>
      <c r="AM9" s="35"/>
    </row>
    <row r="10" spans="2:63" ht="16.5" thickBot="1" x14ac:dyDescent="0.3">
      <c r="C10" s="46" t="s">
        <v>119</v>
      </c>
      <c r="D10" s="47">
        <v>100000</v>
      </c>
      <c r="E10" s="47">
        <v>1</v>
      </c>
      <c r="F10" s="47">
        <v>100583500000</v>
      </c>
      <c r="G10" s="48">
        <v>1005835</v>
      </c>
      <c r="H10" s="344"/>
      <c r="I10" s="344"/>
      <c r="J10" s="49"/>
      <c r="K10" s="51"/>
      <c r="L10" s="51"/>
      <c r="M10" s="35"/>
      <c r="N10" s="35"/>
      <c r="O10" s="35"/>
      <c r="P10" s="35"/>
      <c r="Q10" s="35"/>
      <c r="R10" s="35"/>
      <c r="S10" s="40"/>
      <c r="U10" s="50"/>
      <c r="V10" s="55"/>
      <c r="W10" s="35"/>
      <c r="Y10" s="35"/>
      <c r="Z10" s="35"/>
      <c r="AA10" s="35"/>
      <c r="AB10" s="35"/>
      <c r="AC10" s="35"/>
      <c r="AD10" s="35"/>
      <c r="AE10" s="35"/>
      <c r="AF10" s="35"/>
      <c r="AG10" s="35"/>
      <c r="AH10" s="35"/>
      <c r="AI10" s="35"/>
      <c r="AJ10" s="35"/>
      <c r="AK10" s="35"/>
      <c r="AL10" s="35"/>
      <c r="AM10" s="35"/>
    </row>
    <row r="11" spans="2:63" ht="16.5" thickBot="1" x14ac:dyDescent="0.3">
      <c r="C11" s="46" t="s">
        <v>120</v>
      </c>
      <c r="D11" s="47">
        <v>200000</v>
      </c>
      <c r="E11" s="47">
        <v>1</v>
      </c>
      <c r="F11" s="47">
        <v>201367000000</v>
      </c>
      <c r="G11" s="48">
        <v>1006835</v>
      </c>
      <c r="H11" s="344"/>
      <c r="I11" s="344"/>
      <c r="J11" s="49"/>
      <c r="K11" s="51"/>
      <c r="L11" s="51"/>
      <c r="M11" s="35"/>
      <c r="N11" s="35"/>
      <c r="O11" s="35"/>
      <c r="P11" s="35"/>
      <c r="Q11" s="35"/>
      <c r="R11" s="35"/>
      <c r="S11" s="40"/>
      <c r="U11" s="50"/>
      <c r="V11" s="55"/>
      <c r="W11" s="35"/>
      <c r="Y11" s="35"/>
      <c r="Z11" s="35"/>
      <c r="AA11" s="35"/>
      <c r="AB11" s="35"/>
      <c r="AC11" s="35"/>
      <c r="AD11" s="35"/>
      <c r="AE11" s="35"/>
      <c r="AF11" s="35"/>
      <c r="AG11" s="35"/>
      <c r="AH11" s="35"/>
      <c r="AI11" s="35"/>
      <c r="AJ11" s="35"/>
      <c r="AK11" s="35"/>
      <c r="AL11" s="35"/>
      <c r="AM11" s="35"/>
    </row>
    <row r="12" spans="2:63" x14ac:dyDescent="0.25">
      <c r="F12" s="59"/>
      <c r="L12" s="40">
        <f>H16*K16</f>
        <v>1000058004</v>
      </c>
      <c r="X12" s="60"/>
    </row>
    <row r="13" spans="2:63" s="63" customFormat="1" x14ac:dyDescent="0.25">
      <c r="B13" s="61" t="s">
        <v>224</v>
      </c>
      <c r="C13" s="347" t="s">
        <v>225</v>
      </c>
      <c r="D13" s="348"/>
      <c r="E13" s="348"/>
      <c r="F13" s="348"/>
      <c r="G13" s="348"/>
      <c r="H13" s="348"/>
      <c r="I13" s="348"/>
      <c r="J13" s="348"/>
      <c r="K13" s="348"/>
      <c r="L13" s="349"/>
      <c r="M13" s="91"/>
      <c r="N13" s="92"/>
      <c r="O13" s="93"/>
      <c r="P13" s="93"/>
      <c r="Q13" s="93"/>
      <c r="R13" s="93"/>
      <c r="S13" s="93"/>
      <c r="T13" s="93"/>
      <c r="U13" s="94"/>
      <c r="V13" s="62"/>
      <c r="W13" s="62"/>
      <c r="X13" s="62"/>
      <c r="Y13" s="105"/>
      <c r="Z13" s="105"/>
      <c r="AA13" s="105"/>
      <c r="AB13" s="105"/>
      <c r="AC13" s="105"/>
      <c r="AD13" s="105"/>
      <c r="AE13" s="105"/>
      <c r="AF13" s="105"/>
      <c r="AG13" s="105"/>
      <c r="AH13" s="105"/>
      <c r="AI13" s="105"/>
      <c r="AJ13" s="105"/>
      <c r="AK13" s="105"/>
      <c r="AL13" s="62"/>
      <c r="AM13" s="62"/>
    </row>
    <row r="14" spans="2:63" s="69" customFormat="1" ht="63" x14ac:dyDescent="0.25">
      <c r="B14" s="64" t="s">
        <v>0</v>
      </c>
      <c r="C14" s="65" t="s">
        <v>143</v>
      </c>
      <c r="D14" s="103" t="s">
        <v>144</v>
      </c>
      <c r="E14" s="64" t="s">
        <v>8</v>
      </c>
      <c r="F14" s="64" t="s">
        <v>145</v>
      </c>
      <c r="G14" s="96" t="s">
        <v>146</v>
      </c>
      <c r="H14" s="64" t="s">
        <v>147</v>
      </c>
      <c r="I14" s="64" t="s">
        <v>148</v>
      </c>
      <c r="J14" s="64" t="s">
        <v>149</v>
      </c>
      <c r="K14" s="64" t="s">
        <v>150</v>
      </c>
      <c r="L14" s="66" t="s">
        <v>151</v>
      </c>
      <c r="M14" s="67" t="s">
        <v>164</v>
      </c>
      <c r="N14" s="67" t="s">
        <v>165</v>
      </c>
      <c r="O14" s="67" t="s">
        <v>153</v>
      </c>
      <c r="P14" s="67" t="s">
        <v>154</v>
      </c>
      <c r="Q14" s="67" t="s">
        <v>155</v>
      </c>
      <c r="R14" s="67" t="s">
        <v>156</v>
      </c>
      <c r="S14" s="67" t="s">
        <v>157</v>
      </c>
      <c r="T14" s="67" t="s">
        <v>158</v>
      </c>
      <c r="U14" s="67" t="s">
        <v>159</v>
      </c>
      <c r="V14" s="60"/>
      <c r="W14" s="60"/>
      <c r="X14" s="60"/>
      <c r="Y14" s="105"/>
      <c r="Z14" s="105"/>
      <c r="AA14" s="105"/>
      <c r="AB14" s="105"/>
      <c r="AC14" s="105"/>
      <c r="AD14" s="105"/>
      <c r="AE14" s="105"/>
      <c r="AF14" s="105"/>
      <c r="AG14" s="105"/>
      <c r="AH14" s="105"/>
      <c r="AI14" s="105"/>
      <c r="AJ14" s="105"/>
      <c r="AK14" s="105"/>
      <c r="AL14" s="60"/>
      <c r="AM14" s="60"/>
    </row>
    <row r="15" spans="2:63" s="315" customFormat="1" x14ac:dyDescent="0.25">
      <c r="B15" s="311">
        <v>1</v>
      </c>
      <c r="C15" s="312">
        <v>2</v>
      </c>
      <c r="D15" s="316">
        <v>3</v>
      </c>
      <c r="E15" s="311">
        <v>4</v>
      </c>
      <c r="F15" s="311">
        <v>5</v>
      </c>
      <c r="G15" s="312">
        <v>6</v>
      </c>
      <c r="H15" s="316">
        <v>7</v>
      </c>
      <c r="I15" s="311">
        <v>8</v>
      </c>
      <c r="J15" s="311">
        <v>9</v>
      </c>
      <c r="K15" s="312">
        <v>10</v>
      </c>
      <c r="L15" s="316">
        <v>11</v>
      </c>
      <c r="M15" s="311">
        <v>12</v>
      </c>
      <c r="N15" s="311">
        <v>13</v>
      </c>
      <c r="O15" s="312">
        <v>14</v>
      </c>
      <c r="P15" s="316">
        <v>15</v>
      </c>
      <c r="Q15" s="311">
        <v>16</v>
      </c>
      <c r="R15" s="311">
        <v>17</v>
      </c>
      <c r="S15" s="312">
        <v>18</v>
      </c>
      <c r="T15" s="316">
        <v>19</v>
      </c>
      <c r="U15" s="311">
        <v>20</v>
      </c>
      <c r="V15" s="317"/>
      <c r="W15" s="317"/>
      <c r="X15" s="317"/>
      <c r="Y15" s="318"/>
      <c r="Z15" s="318"/>
      <c r="AA15" s="318"/>
      <c r="AB15" s="318"/>
      <c r="AC15" s="318"/>
      <c r="AD15" s="318"/>
      <c r="AE15" s="318"/>
      <c r="AF15" s="318"/>
      <c r="AG15" s="318"/>
      <c r="AH15" s="318"/>
      <c r="AI15" s="318"/>
      <c r="AJ15" s="318"/>
      <c r="AK15" s="318"/>
      <c r="AL15" s="317"/>
      <c r="AM15" s="317"/>
    </row>
    <row r="16" spans="2:63" s="69" customFormat="1" x14ac:dyDescent="0.25">
      <c r="B16" s="70">
        <v>1</v>
      </c>
      <c r="C16" s="83" t="s">
        <v>226</v>
      </c>
      <c r="D16" s="97" t="s">
        <v>227</v>
      </c>
      <c r="E16" s="98" t="s">
        <v>228</v>
      </c>
      <c r="F16" s="74" t="s">
        <v>229</v>
      </c>
      <c r="G16" s="75">
        <v>44218</v>
      </c>
      <c r="H16" s="77">
        <v>852</v>
      </c>
      <c r="I16" s="77">
        <v>1000000</v>
      </c>
      <c r="J16" s="78">
        <v>852000000</v>
      </c>
      <c r="K16" s="77">
        <v>1173777</v>
      </c>
      <c r="L16" s="79">
        <v>1000058004</v>
      </c>
      <c r="M16" s="80" t="s">
        <v>161</v>
      </c>
      <c r="N16" s="80">
        <v>0</v>
      </c>
      <c r="O16" s="81">
        <v>0</v>
      </c>
      <c r="P16" s="81">
        <v>0</v>
      </c>
      <c r="Q16" s="82">
        <v>0</v>
      </c>
      <c r="R16" s="81" t="s">
        <v>161</v>
      </c>
      <c r="S16" s="81"/>
      <c r="T16" s="81"/>
      <c r="U16" s="83"/>
      <c r="V16" s="60"/>
      <c r="W16" s="100"/>
      <c r="X16" s="60"/>
      <c r="Y16" s="105"/>
      <c r="Z16" s="105"/>
      <c r="AA16" s="105"/>
      <c r="AB16" s="105"/>
      <c r="AC16" s="105"/>
      <c r="AD16" s="105"/>
      <c r="AE16" s="105"/>
      <c r="AF16" s="105"/>
      <c r="AG16" s="105"/>
      <c r="AH16" s="105"/>
      <c r="AI16" s="105"/>
      <c r="AJ16" s="105"/>
      <c r="AK16" s="105"/>
      <c r="AL16" s="60"/>
      <c r="AM16" s="60"/>
      <c r="AR16" s="69" t="s">
        <v>230</v>
      </c>
      <c r="AS16" s="69" t="e">
        <v>#REF!</v>
      </c>
      <c r="BK16" s="69" t="s">
        <v>231</v>
      </c>
    </row>
    <row r="17" spans="2:63" s="69" customFormat="1" x14ac:dyDescent="0.25">
      <c r="B17" s="70">
        <v>2</v>
      </c>
      <c r="C17" s="83" t="s">
        <v>232</v>
      </c>
      <c r="D17" s="97" t="s">
        <v>233</v>
      </c>
      <c r="E17" s="98" t="s">
        <v>234</v>
      </c>
      <c r="F17" s="74" t="s">
        <v>235</v>
      </c>
      <c r="G17" s="75">
        <v>44218</v>
      </c>
      <c r="H17" s="77">
        <v>0</v>
      </c>
      <c r="I17" s="77">
        <v>1000000</v>
      </c>
      <c r="J17" s="78">
        <v>0</v>
      </c>
      <c r="K17" s="77">
        <v>0</v>
      </c>
      <c r="L17" s="79">
        <v>0</v>
      </c>
      <c r="M17" s="80" t="s">
        <v>161</v>
      </c>
      <c r="N17" s="80">
        <v>861</v>
      </c>
      <c r="O17" s="81">
        <v>1168936</v>
      </c>
      <c r="P17" s="81">
        <v>861000000</v>
      </c>
      <c r="Q17" s="82">
        <v>1006453896</v>
      </c>
      <c r="R17" s="81">
        <v>445517243010</v>
      </c>
      <c r="S17" s="82"/>
      <c r="T17" s="82"/>
      <c r="U17" s="83"/>
      <c r="V17" s="62"/>
      <c r="W17" s="62"/>
      <c r="X17" s="60"/>
      <c r="Y17" s="105"/>
      <c r="Z17" s="105"/>
      <c r="AA17" s="105"/>
      <c r="AB17" s="105"/>
      <c r="AC17" s="105"/>
      <c r="AD17" s="105"/>
      <c r="AE17" s="105"/>
      <c r="AF17" s="105"/>
      <c r="AG17" s="105"/>
      <c r="AH17" s="105"/>
      <c r="AI17" s="105"/>
      <c r="AJ17" s="105"/>
      <c r="AK17" s="105"/>
      <c r="AL17" s="60"/>
      <c r="AM17" s="60"/>
      <c r="BK17" s="69" t="s">
        <v>231</v>
      </c>
    </row>
    <row r="18" spans="2:63" s="69" customFormat="1" x14ac:dyDescent="0.25">
      <c r="B18" s="70">
        <v>3</v>
      </c>
      <c r="C18" s="83" t="s">
        <v>236</v>
      </c>
      <c r="D18" s="97" t="s">
        <v>237</v>
      </c>
      <c r="E18" s="98" t="s">
        <v>238</v>
      </c>
      <c r="F18" s="74" t="s">
        <v>239</v>
      </c>
      <c r="G18" s="75">
        <v>44218</v>
      </c>
      <c r="H18" s="77">
        <v>824</v>
      </c>
      <c r="I18" s="77">
        <v>1000000</v>
      </c>
      <c r="J18" s="78">
        <v>824000000</v>
      </c>
      <c r="K18" s="77">
        <v>1212860</v>
      </c>
      <c r="L18" s="79">
        <v>999396640</v>
      </c>
      <c r="M18" s="80" t="s">
        <v>161</v>
      </c>
      <c r="N18" s="80">
        <v>0</v>
      </c>
      <c r="O18" s="81">
        <v>0</v>
      </c>
      <c r="P18" s="81">
        <v>0</v>
      </c>
      <c r="Q18" s="82">
        <v>0</v>
      </c>
      <c r="R18" s="81" t="s">
        <v>161</v>
      </c>
      <c r="S18" s="82"/>
      <c r="T18" s="82"/>
      <c r="U18" s="83"/>
      <c r="V18" s="62"/>
      <c r="W18" s="62"/>
      <c r="X18" s="60"/>
      <c r="Y18" s="105"/>
      <c r="Z18" s="105"/>
      <c r="AA18" s="105"/>
      <c r="AB18" s="105"/>
      <c r="AC18" s="105"/>
      <c r="AD18" s="105"/>
      <c r="AE18" s="105"/>
      <c r="AF18" s="105"/>
      <c r="AG18" s="105"/>
      <c r="AH18" s="105"/>
      <c r="AI18" s="105"/>
      <c r="AJ18" s="105"/>
      <c r="AK18" s="105"/>
      <c r="AL18" s="60"/>
      <c r="AM18" s="60"/>
      <c r="BK18" s="69" t="s">
        <v>231</v>
      </c>
    </row>
    <row r="19" spans="2:63" s="69" customFormat="1" x14ac:dyDescent="0.25">
      <c r="B19" s="70">
        <v>4</v>
      </c>
      <c r="C19" s="83" t="s">
        <v>240</v>
      </c>
      <c r="D19" s="97" t="s">
        <v>241</v>
      </c>
      <c r="E19" s="98" t="s">
        <v>242</v>
      </c>
      <c r="F19" s="74" t="s">
        <v>243</v>
      </c>
      <c r="G19" s="75">
        <v>44218</v>
      </c>
      <c r="H19" s="77">
        <v>4778</v>
      </c>
      <c r="I19" s="77">
        <v>1000000</v>
      </c>
      <c r="J19" s="78">
        <v>4778000000</v>
      </c>
      <c r="K19" s="77">
        <v>1046621</v>
      </c>
      <c r="L19" s="79">
        <v>5000755138</v>
      </c>
      <c r="M19" s="80" t="s">
        <v>161</v>
      </c>
      <c r="N19" s="80">
        <v>0</v>
      </c>
      <c r="O19" s="81">
        <v>0</v>
      </c>
      <c r="P19" s="81">
        <v>0</v>
      </c>
      <c r="Q19" s="82">
        <v>0</v>
      </c>
      <c r="R19" s="81" t="s">
        <v>161</v>
      </c>
      <c r="S19" s="82"/>
      <c r="T19" s="82"/>
      <c r="U19" s="83"/>
      <c r="V19" s="62"/>
      <c r="W19" s="62"/>
      <c r="X19" s="60"/>
      <c r="Y19" s="105"/>
      <c r="Z19" s="105"/>
      <c r="AA19" s="105"/>
      <c r="AB19" s="105"/>
      <c r="AC19" s="105"/>
      <c r="AD19" s="105"/>
      <c r="AE19" s="105"/>
      <c r="AF19" s="105"/>
      <c r="AG19" s="105"/>
      <c r="AH19" s="105"/>
      <c r="AI19" s="105"/>
      <c r="AJ19" s="105"/>
      <c r="AK19" s="105"/>
      <c r="AL19" s="60"/>
      <c r="AM19" s="60"/>
      <c r="BK19" s="69" t="s">
        <v>231</v>
      </c>
    </row>
    <row r="20" spans="2:63" s="69" customFormat="1" x14ac:dyDescent="0.25">
      <c r="B20" s="70">
        <v>5</v>
      </c>
      <c r="C20" s="83" t="s">
        <v>244</v>
      </c>
      <c r="D20" s="97" t="s">
        <v>245</v>
      </c>
      <c r="E20" s="98" t="s">
        <v>246</v>
      </c>
      <c r="F20" s="74" t="s">
        <v>247</v>
      </c>
      <c r="G20" s="75">
        <v>44218</v>
      </c>
      <c r="H20" s="77">
        <v>1224</v>
      </c>
      <c r="I20" s="77">
        <v>1000000</v>
      </c>
      <c r="J20" s="78">
        <v>1224000000</v>
      </c>
      <c r="K20" s="77">
        <v>1200944</v>
      </c>
      <c r="L20" s="79">
        <v>1469955456</v>
      </c>
      <c r="M20" s="80" t="s">
        <v>161</v>
      </c>
      <c r="N20" s="80">
        <v>0</v>
      </c>
      <c r="O20" s="81">
        <v>0</v>
      </c>
      <c r="P20" s="81">
        <v>0</v>
      </c>
      <c r="Q20" s="82">
        <v>0</v>
      </c>
      <c r="R20" s="81" t="s">
        <v>161</v>
      </c>
      <c r="S20" s="82"/>
      <c r="T20" s="82"/>
      <c r="U20" s="83"/>
      <c r="V20" s="62"/>
      <c r="W20" s="62"/>
      <c r="X20" s="60"/>
      <c r="Y20" s="60"/>
      <c r="Z20" s="60"/>
      <c r="AA20" s="60"/>
      <c r="AB20" s="60"/>
      <c r="AC20" s="60"/>
      <c r="AD20" s="60"/>
      <c r="AE20" s="60"/>
      <c r="AF20" s="60"/>
      <c r="AG20" s="60"/>
      <c r="AH20" s="60"/>
      <c r="AI20" s="60"/>
      <c r="AJ20" s="60"/>
      <c r="AK20" s="60"/>
      <c r="AL20" s="60"/>
      <c r="AM20" s="60"/>
      <c r="BK20" s="69" t="s">
        <v>231</v>
      </c>
    </row>
    <row r="21" spans="2:63" s="69" customFormat="1" x14ac:dyDescent="0.25">
      <c r="B21" s="70">
        <v>6</v>
      </c>
      <c r="C21" s="83" t="s">
        <v>248</v>
      </c>
      <c r="D21" s="97" t="s">
        <v>249</v>
      </c>
      <c r="E21" s="98" t="s">
        <v>250</v>
      </c>
      <c r="F21" s="74" t="s">
        <v>251</v>
      </c>
      <c r="G21" s="75">
        <v>44218</v>
      </c>
      <c r="H21" s="77">
        <v>2105</v>
      </c>
      <c r="I21" s="77">
        <v>1000000</v>
      </c>
      <c r="J21" s="78">
        <v>2105000000</v>
      </c>
      <c r="K21" s="77">
        <v>1187969</v>
      </c>
      <c r="L21" s="79">
        <v>2500674745</v>
      </c>
      <c r="M21" s="80" t="s">
        <v>161</v>
      </c>
      <c r="N21" s="80">
        <v>0</v>
      </c>
      <c r="O21" s="81">
        <v>0</v>
      </c>
      <c r="P21" s="81">
        <v>0</v>
      </c>
      <c r="Q21" s="82">
        <v>0</v>
      </c>
      <c r="R21" s="81" t="s">
        <v>161</v>
      </c>
      <c r="S21" s="82"/>
      <c r="T21" s="82"/>
      <c r="U21" s="83"/>
      <c r="V21" s="62"/>
      <c r="W21" s="62"/>
      <c r="X21" s="60"/>
      <c r="Y21" s="60"/>
      <c r="Z21" s="60"/>
      <c r="AA21" s="60"/>
      <c r="AB21" s="60"/>
      <c r="AC21" s="60"/>
      <c r="AD21" s="60"/>
      <c r="AE21" s="60"/>
      <c r="AF21" s="60"/>
      <c r="AG21" s="60"/>
      <c r="AH21" s="60"/>
      <c r="AI21" s="60"/>
      <c r="AJ21" s="60"/>
      <c r="AK21" s="60"/>
      <c r="AL21" s="60"/>
      <c r="AM21" s="60"/>
      <c r="BK21" s="69" t="s">
        <v>231</v>
      </c>
    </row>
    <row r="22" spans="2:63" s="69" customFormat="1" x14ac:dyDescent="0.25">
      <c r="B22" s="70">
        <v>7</v>
      </c>
      <c r="C22" s="83" t="s">
        <v>252</v>
      </c>
      <c r="D22" s="97" t="s">
        <v>253</v>
      </c>
      <c r="E22" s="98" t="s">
        <v>254</v>
      </c>
      <c r="F22" s="74" t="s">
        <v>243</v>
      </c>
      <c r="G22" s="75">
        <v>44218</v>
      </c>
      <c r="H22" s="77">
        <v>6080</v>
      </c>
      <c r="I22" s="77">
        <v>1000000</v>
      </c>
      <c r="J22" s="78">
        <v>6080000000</v>
      </c>
      <c r="K22" s="77">
        <v>1046618</v>
      </c>
      <c r="L22" s="79">
        <v>6363437440</v>
      </c>
      <c r="M22" s="80" t="s">
        <v>161</v>
      </c>
      <c r="N22" s="80">
        <v>0</v>
      </c>
      <c r="O22" s="81">
        <v>0</v>
      </c>
      <c r="P22" s="81">
        <v>0</v>
      </c>
      <c r="Q22" s="82">
        <v>0</v>
      </c>
      <c r="R22" s="81" t="s">
        <v>161</v>
      </c>
      <c r="S22" s="82"/>
      <c r="T22" s="82"/>
      <c r="U22" s="83"/>
      <c r="V22" s="62"/>
      <c r="W22" s="62"/>
      <c r="X22" s="60"/>
      <c r="Y22" s="60"/>
      <c r="Z22" s="60"/>
      <c r="AA22" s="60"/>
      <c r="AB22" s="60"/>
      <c r="AC22" s="60"/>
      <c r="AD22" s="60"/>
      <c r="AE22" s="60"/>
      <c r="AF22" s="60"/>
      <c r="AG22" s="60"/>
      <c r="AH22" s="60"/>
      <c r="AI22" s="60"/>
      <c r="AJ22" s="60"/>
      <c r="AK22" s="60"/>
      <c r="AL22" s="60"/>
      <c r="AM22" s="60"/>
      <c r="BK22" s="69" t="s">
        <v>231</v>
      </c>
    </row>
    <row r="23" spans="2:63" s="69" customFormat="1" x14ac:dyDescent="0.25">
      <c r="B23" s="70">
        <v>8</v>
      </c>
      <c r="C23" s="83" t="s">
        <v>255</v>
      </c>
      <c r="D23" s="97" t="s">
        <v>256</v>
      </c>
      <c r="E23" s="98" t="s">
        <v>257</v>
      </c>
      <c r="F23" s="74" t="s">
        <v>258</v>
      </c>
      <c r="G23" s="75">
        <v>44218</v>
      </c>
      <c r="H23" s="77">
        <v>9458</v>
      </c>
      <c r="I23" s="77">
        <v>1000000</v>
      </c>
      <c r="J23" s="78">
        <v>9458000000</v>
      </c>
      <c r="K23" s="77">
        <v>1057324</v>
      </c>
      <c r="L23" s="79">
        <v>10000170392</v>
      </c>
      <c r="M23" s="80" t="s">
        <v>161</v>
      </c>
      <c r="N23" s="80">
        <v>0</v>
      </c>
      <c r="O23" s="81">
        <v>0</v>
      </c>
      <c r="P23" s="81">
        <v>0</v>
      </c>
      <c r="Q23" s="82">
        <v>0</v>
      </c>
      <c r="R23" s="81" t="s">
        <v>161</v>
      </c>
      <c r="S23" s="82"/>
      <c r="T23" s="82"/>
      <c r="U23" s="83"/>
      <c r="V23" s="62"/>
      <c r="W23" s="62"/>
      <c r="X23" s="60"/>
      <c r="Y23" s="60"/>
      <c r="Z23" s="60"/>
      <c r="AA23" s="60"/>
      <c r="AB23" s="60"/>
      <c r="AC23" s="60"/>
      <c r="AD23" s="60"/>
      <c r="AE23" s="60"/>
      <c r="AF23" s="60"/>
      <c r="AG23" s="60"/>
      <c r="AH23" s="60"/>
      <c r="AI23" s="60"/>
      <c r="AJ23" s="60"/>
      <c r="AK23" s="60"/>
      <c r="AL23" s="60"/>
      <c r="AM23" s="60"/>
      <c r="BK23" s="69" t="s">
        <v>231</v>
      </c>
    </row>
    <row r="24" spans="2:63" s="90" customFormat="1" x14ac:dyDescent="0.25">
      <c r="B24" s="345" t="s">
        <v>213</v>
      </c>
      <c r="C24" s="346"/>
      <c r="D24" s="97"/>
      <c r="E24" s="85"/>
      <c r="F24" s="87">
        <v>0</v>
      </c>
      <c r="G24" s="87"/>
      <c r="H24" s="87">
        <v>25321</v>
      </c>
      <c r="I24" s="87"/>
      <c r="J24" s="87">
        <v>25321000000</v>
      </c>
      <c r="K24" s="87">
        <v>7926113</v>
      </c>
      <c r="L24" s="87">
        <v>27334447815</v>
      </c>
      <c r="M24" s="87">
        <v>0</v>
      </c>
      <c r="N24" s="87">
        <v>861</v>
      </c>
      <c r="O24" s="87">
        <v>1168936</v>
      </c>
      <c r="P24" s="87">
        <v>861000000</v>
      </c>
      <c r="Q24" s="87">
        <v>1006453896</v>
      </c>
      <c r="R24" s="87"/>
      <c r="S24" s="87"/>
      <c r="T24" s="87"/>
      <c r="U24" s="87"/>
      <c r="V24" s="62"/>
      <c r="W24" s="62"/>
      <c r="X24" s="89"/>
      <c r="Y24" s="89"/>
      <c r="Z24" s="89"/>
      <c r="AA24" s="89"/>
      <c r="AB24" s="89"/>
      <c r="AC24" s="89"/>
      <c r="AD24" s="89"/>
      <c r="AE24" s="89"/>
      <c r="AF24" s="89"/>
      <c r="AG24" s="89"/>
      <c r="AH24" s="89"/>
      <c r="AI24" s="89"/>
      <c r="AJ24" s="89"/>
      <c r="AK24" s="89"/>
      <c r="AL24" s="89"/>
      <c r="AM24" s="89"/>
      <c r="BK24" s="69" t="s">
        <v>214</v>
      </c>
    </row>
    <row r="27" spans="2:63" x14ac:dyDescent="0.25">
      <c r="B27" s="38" t="s">
        <v>727</v>
      </c>
    </row>
    <row r="29" spans="2:63" x14ac:dyDescent="0.25">
      <c r="B29" s="38" t="s">
        <v>728</v>
      </c>
    </row>
    <row r="30" spans="2:63" x14ac:dyDescent="0.25">
      <c r="C30" s="307" t="s">
        <v>729</v>
      </c>
    </row>
    <row r="31" spans="2:63" x14ac:dyDescent="0.25">
      <c r="C31" s="25" t="s">
        <v>673</v>
      </c>
      <c r="D31" s="319"/>
    </row>
    <row r="33" spans="1:3" x14ac:dyDescent="0.25">
      <c r="B33" s="38" t="s">
        <v>692</v>
      </c>
      <c r="C33" s="38"/>
    </row>
    <row r="34" spans="1:3" x14ac:dyDescent="0.25">
      <c r="B34" s="38"/>
      <c r="C34" s="38" t="s">
        <v>730</v>
      </c>
    </row>
    <row r="35" spans="1:3" x14ac:dyDescent="0.25">
      <c r="A35" s="306">
        <v>1</v>
      </c>
      <c r="B35" s="299" t="str">
        <f>CONCATENATE("(",A35,"): ")</f>
        <v xml:space="preserve">(1): </v>
      </c>
      <c r="C35" s="35" t="s">
        <v>674</v>
      </c>
    </row>
    <row r="36" spans="1:3" x14ac:dyDescent="0.25">
      <c r="A36" s="306">
        <v>2</v>
      </c>
      <c r="B36" s="299" t="str">
        <f t="shared" ref="B36:B37" si="0">CONCATENATE("(",A36,"): ")</f>
        <v xml:space="preserve">(2): </v>
      </c>
      <c r="C36" s="35" t="s">
        <v>731</v>
      </c>
    </row>
    <row r="37" spans="1:3" x14ac:dyDescent="0.25">
      <c r="A37" s="306">
        <v>3</v>
      </c>
      <c r="B37" s="299" t="str">
        <f t="shared" si="0"/>
        <v xml:space="preserve">(3): </v>
      </c>
      <c r="C37" s="35" t="s">
        <v>732</v>
      </c>
    </row>
    <row r="38" spans="1:3" x14ac:dyDescent="0.25">
      <c r="A38" s="306">
        <v>4</v>
      </c>
      <c r="B38" s="299" t="str">
        <f>CONCATENATE("(",A38,"): ")</f>
        <v xml:space="preserve">(4): </v>
      </c>
      <c r="C38" s="35" t="s">
        <v>734</v>
      </c>
    </row>
    <row r="40" spans="1:3" x14ac:dyDescent="0.25">
      <c r="C40" s="38" t="s">
        <v>735</v>
      </c>
    </row>
    <row r="41" spans="1:3" x14ac:dyDescent="0.25">
      <c r="A41" s="306">
        <v>1</v>
      </c>
      <c r="B41" s="299" t="str">
        <f>CONCATENATE("(",A41,"): ")</f>
        <v xml:space="preserve">(1): </v>
      </c>
      <c r="C41" s="320" t="s">
        <v>736</v>
      </c>
    </row>
    <row r="42" spans="1:3" x14ac:dyDescent="0.25">
      <c r="A42" s="306">
        <v>2</v>
      </c>
      <c r="B42" s="299" t="str">
        <f t="shared" ref="B42:B43" si="1">CONCATENATE("(",A42,"): ")</f>
        <v xml:space="preserve">(2): </v>
      </c>
      <c r="C42" s="320" t="s">
        <v>143</v>
      </c>
    </row>
    <row r="43" spans="1:3" x14ac:dyDescent="0.25">
      <c r="A43" s="306">
        <v>3</v>
      </c>
      <c r="B43" s="299" t="str">
        <f t="shared" si="1"/>
        <v xml:space="preserve">(3): </v>
      </c>
      <c r="C43" s="320" t="s">
        <v>675</v>
      </c>
    </row>
    <row r="44" spans="1:3" x14ac:dyDescent="0.25">
      <c r="A44" s="306">
        <v>4</v>
      </c>
      <c r="B44" s="299" t="str">
        <f>CONCATENATE("(",A44,"): ")</f>
        <v xml:space="preserve">(4): </v>
      </c>
      <c r="C44" s="320" t="s">
        <v>668</v>
      </c>
    </row>
    <row r="45" spans="1:3" x14ac:dyDescent="0.25">
      <c r="A45" s="306">
        <v>5</v>
      </c>
      <c r="B45" s="299" t="str">
        <f t="shared" ref="B45:B60" si="2">CONCATENATE("(",A45,"): ")</f>
        <v xml:space="preserve">(5): </v>
      </c>
      <c r="C45" s="320" t="s">
        <v>145</v>
      </c>
    </row>
    <row r="46" spans="1:3" x14ac:dyDescent="0.25">
      <c r="A46" s="306">
        <v>6</v>
      </c>
      <c r="B46" s="299" t="str">
        <f t="shared" si="2"/>
        <v xml:space="preserve">(6): </v>
      </c>
      <c r="C46" s="321" t="s">
        <v>146</v>
      </c>
    </row>
    <row r="47" spans="1:3" x14ac:dyDescent="0.25">
      <c r="A47" s="306">
        <v>7</v>
      </c>
      <c r="B47" s="299" t="str">
        <f t="shared" si="2"/>
        <v xml:space="preserve">(7): </v>
      </c>
      <c r="C47" s="320" t="s">
        <v>147</v>
      </c>
    </row>
    <row r="48" spans="1:3" x14ac:dyDescent="0.25">
      <c r="A48" s="306">
        <v>8</v>
      </c>
      <c r="B48" s="299" t="str">
        <f t="shared" si="2"/>
        <v xml:space="preserve">(8): </v>
      </c>
      <c r="C48" s="320" t="s">
        <v>148</v>
      </c>
    </row>
    <row r="49" spans="1:3" x14ac:dyDescent="0.25">
      <c r="A49" s="306">
        <v>9</v>
      </c>
      <c r="B49" s="299" t="str">
        <f t="shared" si="2"/>
        <v xml:space="preserve">(9): </v>
      </c>
      <c r="C49" s="320" t="s">
        <v>737</v>
      </c>
    </row>
    <row r="50" spans="1:3" x14ac:dyDescent="0.25">
      <c r="A50" s="306">
        <v>10</v>
      </c>
      <c r="B50" s="299" t="str">
        <f t="shared" si="2"/>
        <v xml:space="preserve">(10): </v>
      </c>
      <c r="C50" s="320" t="s">
        <v>738</v>
      </c>
    </row>
    <row r="51" spans="1:3" x14ac:dyDescent="0.25">
      <c r="A51" s="306">
        <v>11</v>
      </c>
      <c r="B51" s="299" t="str">
        <f t="shared" si="2"/>
        <v xml:space="preserve">(11): </v>
      </c>
      <c r="C51" s="322" t="s">
        <v>739</v>
      </c>
    </row>
    <row r="52" spans="1:3" x14ac:dyDescent="0.25">
      <c r="A52" s="306">
        <v>12</v>
      </c>
      <c r="B52" s="299" t="str">
        <f t="shared" si="2"/>
        <v xml:space="preserve">(12): </v>
      </c>
      <c r="C52" s="323" t="s">
        <v>740</v>
      </c>
    </row>
    <row r="53" spans="1:3" x14ac:dyDescent="0.25">
      <c r="A53" s="306">
        <v>13</v>
      </c>
      <c r="B53" s="299" t="str">
        <f t="shared" si="2"/>
        <v xml:space="preserve">(13): </v>
      </c>
      <c r="C53" s="323" t="s">
        <v>741</v>
      </c>
    </row>
    <row r="54" spans="1:3" x14ac:dyDescent="0.25">
      <c r="A54" s="306">
        <v>14</v>
      </c>
      <c r="B54" s="299" t="str">
        <f t="shared" si="2"/>
        <v xml:space="preserve">(14): </v>
      </c>
      <c r="C54" s="323" t="s">
        <v>744</v>
      </c>
    </row>
    <row r="55" spans="1:3" x14ac:dyDescent="0.25">
      <c r="A55" s="306">
        <v>15</v>
      </c>
      <c r="B55" s="299" t="str">
        <f t="shared" si="2"/>
        <v xml:space="preserve">(15): </v>
      </c>
      <c r="C55" s="323" t="s">
        <v>742</v>
      </c>
    </row>
    <row r="56" spans="1:3" x14ac:dyDescent="0.25">
      <c r="A56" s="306">
        <v>16</v>
      </c>
      <c r="B56" s="299" t="str">
        <f t="shared" si="2"/>
        <v xml:space="preserve">(16): </v>
      </c>
      <c r="C56" s="323" t="s">
        <v>743</v>
      </c>
    </row>
    <row r="57" spans="1:3" x14ac:dyDescent="0.25">
      <c r="A57" s="306">
        <v>17</v>
      </c>
      <c r="B57" s="299" t="str">
        <f t="shared" si="2"/>
        <v xml:space="preserve">(17): </v>
      </c>
      <c r="C57" s="323" t="s">
        <v>745</v>
      </c>
    </row>
    <row r="58" spans="1:3" x14ac:dyDescent="0.25">
      <c r="A58" s="306">
        <v>18</v>
      </c>
      <c r="B58" s="299" t="str">
        <f t="shared" si="2"/>
        <v xml:space="preserve">(18): </v>
      </c>
      <c r="C58" s="323" t="s">
        <v>801</v>
      </c>
    </row>
    <row r="59" spans="1:3" x14ac:dyDescent="0.25">
      <c r="A59" s="306">
        <v>19</v>
      </c>
      <c r="B59" s="299" t="str">
        <f t="shared" si="2"/>
        <v xml:space="preserve">(19): </v>
      </c>
      <c r="C59" s="323" t="s">
        <v>746</v>
      </c>
    </row>
    <row r="60" spans="1:3" ht="17.25" customHeight="1" x14ac:dyDescent="0.25">
      <c r="A60" s="306">
        <v>20</v>
      </c>
      <c r="B60" s="299" t="str">
        <f t="shared" si="2"/>
        <v xml:space="preserve">(20): </v>
      </c>
      <c r="C60" s="323" t="s">
        <v>159</v>
      </c>
    </row>
    <row r="335" spans="2:222" s="50" customFormat="1" x14ac:dyDescent="0.25">
      <c r="B335" s="35"/>
      <c r="C335" s="35"/>
      <c r="D335" s="35"/>
      <c r="E335" s="36"/>
      <c r="F335" s="35"/>
      <c r="G335" s="39"/>
      <c r="H335" s="35"/>
      <c r="I335" s="35"/>
      <c r="J335" s="35"/>
      <c r="K335" s="35"/>
      <c r="L335" s="40"/>
      <c r="M335" s="40"/>
      <c r="N335" s="55">
        <v>50</v>
      </c>
      <c r="Q335" s="55"/>
      <c r="R335" s="55"/>
      <c r="S335" s="55"/>
      <c r="T335" s="55"/>
      <c r="U335" s="35"/>
      <c r="V335" s="51"/>
      <c r="W335" s="51"/>
      <c r="X335" s="51"/>
      <c r="Y335" s="51"/>
      <c r="Z335" s="51"/>
      <c r="AA335" s="51"/>
      <c r="AB335" s="51"/>
      <c r="AC335" s="51"/>
      <c r="AD335" s="51"/>
      <c r="AE335" s="51"/>
      <c r="AF335" s="51"/>
      <c r="AG335" s="51"/>
      <c r="AH335" s="51"/>
      <c r="AI335" s="51"/>
      <c r="AJ335" s="51"/>
      <c r="AK335" s="51"/>
      <c r="AL335" s="51"/>
      <c r="AM335" s="51"/>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c r="BJ335" s="35"/>
      <c r="BK335" s="35"/>
      <c r="BL335" s="35"/>
      <c r="BM335" s="35"/>
      <c r="BN335" s="35"/>
      <c r="BO335" s="35"/>
      <c r="BP335" s="35"/>
      <c r="BQ335" s="35"/>
      <c r="BR335" s="35"/>
      <c r="BS335" s="35"/>
      <c r="BT335" s="35"/>
      <c r="BU335" s="35"/>
      <c r="BV335" s="35"/>
      <c r="BW335" s="35"/>
      <c r="BX335" s="35"/>
      <c r="BY335" s="35"/>
      <c r="BZ335" s="35"/>
      <c r="CA335" s="35"/>
      <c r="CB335" s="35"/>
      <c r="CC335" s="35"/>
      <c r="CD335" s="35"/>
      <c r="CE335" s="35"/>
      <c r="CF335" s="35"/>
      <c r="CG335" s="35"/>
      <c r="CH335" s="35"/>
      <c r="CI335" s="35"/>
      <c r="CJ335" s="35"/>
      <c r="CK335" s="35"/>
      <c r="CL335" s="35"/>
      <c r="CM335" s="35"/>
      <c r="CN335" s="35"/>
      <c r="CO335" s="35"/>
      <c r="CP335" s="35"/>
      <c r="CQ335" s="35"/>
      <c r="CR335" s="35"/>
      <c r="CS335" s="35"/>
      <c r="CT335" s="35"/>
      <c r="CU335" s="35"/>
      <c r="CV335" s="35"/>
      <c r="CW335" s="35"/>
      <c r="CX335" s="35"/>
      <c r="CY335" s="35"/>
      <c r="CZ335" s="35"/>
      <c r="DA335" s="35"/>
      <c r="DB335" s="35"/>
      <c r="DC335" s="35"/>
      <c r="DD335" s="35"/>
      <c r="DE335" s="35"/>
      <c r="DF335" s="35"/>
      <c r="DG335" s="35"/>
      <c r="DH335" s="35"/>
      <c r="DI335" s="35"/>
      <c r="DJ335" s="35"/>
      <c r="DK335" s="35"/>
      <c r="DL335" s="35"/>
      <c r="DM335" s="35"/>
      <c r="DN335" s="35"/>
      <c r="DO335" s="35"/>
      <c r="DP335" s="35"/>
      <c r="DQ335" s="35"/>
      <c r="DR335" s="35"/>
      <c r="DS335" s="35"/>
      <c r="DT335" s="35"/>
      <c r="DU335" s="35"/>
      <c r="DV335" s="35"/>
      <c r="DW335" s="35"/>
      <c r="DX335" s="35"/>
      <c r="DY335" s="35"/>
      <c r="DZ335" s="35"/>
      <c r="EA335" s="35"/>
      <c r="EB335" s="35"/>
      <c r="EC335" s="35"/>
      <c r="ED335" s="35"/>
      <c r="EE335" s="35"/>
      <c r="EF335" s="35"/>
      <c r="EG335" s="35"/>
      <c r="EH335" s="35"/>
      <c r="EI335" s="35"/>
      <c r="EJ335" s="35"/>
      <c r="EK335" s="35"/>
      <c r="EL335" s="35"/>
      <c r="EM335" s="35"/>
      <c r="EN335" s="35"/>
      <c r="EO335" s="35"/>
      <c r="EP335" s="35"/>
      <c r="EQ335" s="35"/>
      <c r="ER335" s="35"/>
      <c r="ES335" s="35"/>
      <c r="ET335" s="35"/>
      <c r="EU335" s="35"/>
      <c r="EV335" s="35"/>
      <c r="EW335" s="35"/>
      <c r="EX335" s="35"/>
      <c r="EY335" s="35"/>
      <c r="EZ335" s="35"/>
      <c r="FA335" s="35"/>
      <c r="FB335" s="35"/>
      <c r="FC335" s="35"/>
      <c r="FD335" s="35"/>
      <c r="FE335" s="35"/>
      <c r="FF335" s="35"/>
      <c r="FG335" s="35"/>
      <c r="FH335" s="35"/>
      <c r="FI335" s="35"/>
      <c r="FJ335" s="35"/>
      <c r="FK335" s="35"/>
      <c r="FL335" s="35"/>
      <c r="FM335" s="35"/>
      <c r="FN335" s="35"/>
      <c r="FO335" s="35"/>
      <c r="FP335" s="35"/>
      <c r="FQ335" s="35"/>
      <c r="FR335" s="35"/>
      <c r="FS335" s="35"/>
      <c r="FT335" s="35"/>
      <c r="FU335" s="35"/>
      <c r="FV335" s="35"/>
      <c r="FW335" s="35"/>
      <c r="FX335" s="35"/>
      <c r="FY335" s="35"/>
      <c r="FZ335" s="35"/>
      <c r="GA335" s="35"/>
      <c r="GB335" s="35"/>
      <c r="GC335" s="35"/>
      <c r="GD335" s="35"/>
      <c r="GE335" s="35"/>
      <c r="GF335" s="35"/>
      <c r="GG335" s="35"/>
      <c r="GH335" s="35"/>
      <c r="GI335" s="35"/>
      <c r="GJ335" s="35"/>
      <c r="GK335" s="35"/>
      <c r="GL335" s="35"/>
      <c r="GM335" s="35"/>
      <c r="GN335" s="35"/>
      <c r="GO335" s="35"/>
      <c r="GP335" s="35"/>
      <c r="GQ335" s="35"/>
      <c r="GR335" s="35"/>
      <c r="GS335" s="35"/>
      <c r="GT335" s="35"/>
      <c r="GU335" s="35"/>
      <c r="GV335" s="35"/>
      <c r="GW335" s="35"/>
      <c r="GX335" s="35"/>
      <c r="GY335" s="35"/>
      <c r="GZ335" s="35"/>
      <c r="HA335" s="35"/>
      <c r="HB335" s="35"/>
      <c r="HC335" s="35"/>
      <c r="HD335" s="35"/>
      <c r="HE335" s="35"/>
      <c r="HF335" s="35"/>
      <c r="HG335" s="35"/>
      <c r="HH335" s="35"/>
      <c r="HI335" s="35"/>
      <c r="HJ335" s="35"/>
      <c r="HK335" s="35"/>
      <c r="HL335" s="35"/>
      <c r="HM335" s="35"/>
      <c r="HN335" s="35"/>
    </row>
    <row r="491" spans="2:222" s="51" customFormat="1" x14ac:dyDescent="0.25">
      <c r="B491" s="35"/>
      <c r="C491" s="35"/>
      <c r="D491" s="35"/>
      <c r="E491" s="36"/>
      <c r="F491" s="35"/>
      <c r="G491" s="39"/>
      <c r="H491" s="35"/>
      <c r="I491" s="35"/>
      <c r="J491" s="35"/>
      <c r="K491" s="35"/>
      <c r="L491" s="40"/>
      <c r="M491" s="40"/>
      <c r="N491" s="55"/>
      <c r="O491" s="50"/>
      <c r="P491" s="50"/>
      <c r="Q491" s="55"/>
      <c r="R491" s="55"/>
      <c r="S491" s="55"/>
      <c r="T491" s="55"/>
      <c r="U491" s="35"/>
      <c r="AN491" s="35"/>
      <c r="AO491" s="35"/>
      <c r="AP491" s="35"/>
      <c r="AQ491" s="35"/>
      <c r="AR491" s="35"/>
      <c r="AS491" s="35"/>
      <c r="AT491" s="35"/>
      <c r="AU491" s="35"/>
      <c r="AV491" s="35"/>
      <c r="AW491" s="35"/>
      <c r="AX491" s="35"/>
      <c r="AY491" s="35"/>
      <c r="AZ491" s="35"/>
      <c r="BA491" s="35"/>
      <c r="BB491" s="35"/>
      <c r="BC491" s="35"/>
      <c r="BD491" s="35"/>
      <c r="BE491" s="35"/>
      <c r="BF491" s="35"/>
      <c r="BG491" s="35"/>
      <c r="BH491" s="35"/>
      <c r="BI491" s="35"/>
      <c r="BJ491" s="35"/>
      <c r="BK491" s="35"/>
      <c r="BL491" s="35"/>
      <c r="BM491" s="35"/>
      <c r="BN491" s="35"/>
      <c r="BO491" s="35"/>
      <c r="BP491" s="35"/>
      <c r="BQ491" s="35"/>
      <c r="BR491" s="35"/>
      <c r="BS491" s="35"/>
      <c r="BT491" s="35"/>
      <c r="BU491" s="35"/>
      <c r="BV491" s="35"/>
      <c r="BW491" s="35"/>
      <c r="BX491" s="35"/>
      <c r="BY491" s="35"/>
      <c r="BZ491" s="35"/>
      <c r="CA491" s="35"/>
      <c r="CB491" s="35"/>
      <c r="CC491" s="35"/>
      <c r="CD491" s="35"/>
      <c r="CE491" s="35"/>
      <c r="CF491" s="35"/>
      <c r="CG491" s="35"/>
      <c r="CH491" s="35"/>
      <c r="CI491" s="35"/>
      <c r="CJ491" s="35"/>
      <c r="CK491" s="35"/>
      <c r="CL491" s="35"/>
      <c r="CM491" s="35"/>
      <c r="CN491" s="35"/>
      <c r="CO491" s="35"/>
      <c r="CP491" s="35"/>
      <c r="CQ491" s="35"/>
      <c r="CR491" s="35"/>
      <c r="CS491" s="35"/>
      <c r="CT491" s="35"/>
      <c r="CU491" s="35"/>
      <c r="CV491" s="35"/>
      <c r="CW491" s="35"/>
      <c r="CX491" s="35"/>
      <c r="CY491" s="35"/>
      <c r="CZ491" s="35"/>
      <c r="DA491" s="35"/>
      <c r="DB491" s="35"/>
      <c r="DC491" s="35"/>
      <c r="DD491" s="35"/>
      <c r="DE491" s="35"/>
      <c r="DF491" s="35"/>
      <c r="DG491" s="35"/>
      <c r="DH491" s="35"/>
      <c r="DI491" s="35"/>
      <c r="DJ491" s="35"/>
      <c r="DK491" s="35"/>
      <c r="DL491" s="35"/>
      <c r="DM491" s="35"/>
      <c r="DN491" s="35"/>
      <c r="DO491" s="35"/>
      <c r="DP491" s="35"/>
      <c r="DQ491" s="35"/>
      <c r="DR491" s="35"/>
      <c r="DS491" s="35"/>
      <c r="DT491" s="35"/>
      <c r="DU491" s="35"/>
      <c r="DV491" s="35"/>
      <c r="DW491" s="35"/>
      <c r="DX491" s="35"/>
      <c r="DY491" s="35"/>
      <c r="DZ491" s="35"/>
      <c r="EA491" s="35"/>
      <c r="EB491" s="35"/>
      <c r="EC491" s="35"/>
      <c r="ED491" s="35"/>
      <c r="EE491" s="35"/>
      <c r="EF491" s="35"/>
      <c r="EG491" s="35"/>
      <c r="EH491" s="35"/>
      <c r="EI491" s="35"/>
      <c r="EJ491" s="35"/>
      <c r="EK491" s="35"/>
      <c r="EL491" s="35"/>
      <c r="EM491" s="35"/>
      <c r="EN491" s="35"/>
      <c r="EO491" s="35"/>
      <c r="EP491" s="35"/>
      <c r="EQ491" s="35"/>
      <c r="ER491" s="35"/>
      <c r="ES491" s="35"/>
      <c r="ET491" s="35"/>
      <c r="EU491" s="35"/>
      <c r="EV491" s="35"/>
      <c r="EW491" s="35"/>
      <c r="EX491" s="35"/>
      <c r="EY491" s="35"/>
      <c r="EZ491" s="35"/>
      <c r="FA491" s="35"/>
      <c r="FB491" s="35"/>
      <c r="FC491" s="35"/>
      <c r="FD491" s="35"/>
      <c r="FE491" s="35"/>
      <c r="FF491" s="35"/>
      <c r="FG491" s="35"/>
      <c r="FH491" s="35"/>
      <c r="FI491" s="35"/>
      <c r="FJ491" s="35"/>
      <c r="FK491" s="35"/>
      <c r="FL491" s="35"/>
      <c r="FM491" s="35"/>
      <c r="FN491" s="35"/>
      <c r="FO491" s="35"/>
      <c r="FP491" s="35"/>
      <c r="FQ491" s="35"/>
      <c r="FR491" s="35"/>
      <c r="FS491" s="35"/>
      <c r="FT491" s="35"/>
      <c r="FU491" s="35"/>
      <c r="FV491" s="35"/>
      <c r="FW491" s="35"/>
      <c r="FX491" s="35"/>
      <c r="FY491" s="35"/>
      <c r="FZ491" s="35"/>
      <c r="GA491" s="35"/>
      <c r="GB491" s="35"/>
      <c r="GC491" s="35"/>
      <c r="GD491" s="35"/>
      <c r="GE491" s="35"/>
      <c r="GF491" s="35"/>
      <c r="GG491" s="35"/>
      <c r="GH491" s="35"/>
      <c r="GI491" s="35"/>
      <c r="GJ491" s="35"/>
      <c r="GK491" s="35"/>
      <c r="GL491" s="35"/>
      <c r="GM491" s="35"/>
      <c r="GN491" s="35"/>
      <c r="GO491" s="35"/>
      <c r="GP491" s="35"/>
      <c r="GQ491" s="35"/>
      <c r="GR491" s="35"/>
      <c r="GS491" s="35"/>
      <c r="GT491" s="35"/>
      <c r="GU491" s="35"/>
      <c r="GV491" s="35"/>
      <c r="GW491" s="35"/>
      <c r="GX491" s="35"/>
      <c r="GY491" s="35"/>
      <c r="GZ491" s="35"/>
      <c r="HA491" s="35"/>
      <c r="HB491" s="35"/>
      <c r="HC491" s="35"/>
      <c r="HD491" s="35"/>
      <c r="HE491" s="35"/>
      <c r="HF491" s="35"/>
      <c r="HG491" s="35"/>
      <c r="HH491" s="35"/>
      <c r="HI491" s="35"/>
      <c r="HJ491" s="35"/>
      <c r="HK491" s="35"/>
      <c r="HL491" s="35"/>
      <c r="HM491" s="35"/>
      <c r="HN491" s="35"/>
    </row>
    <row r="492" spans="2:222" s="51" customFormat="1" x14ac:dyDescent="0.25">
      <c r="B492" s="35"/>
      <c r="C492" s="35"/>
      <c r="D492" s="35"/>
      <c r="E492" s="36"/>
      <c r="F492" s="35"/>
      <c r="G492" s="39"/>
      <c r="H492" s="35"/>
      <c r="I492" s="35"/>
      <c r="J492" s="35"/>
      <c r="K492" s="35"/>
      <c r="L492" s="40"/>
      <c r="M492" s="40"/>
      <c r="N492" s="55"/>
      <c r="O492" s="50"/>
      <c r="P492" s="50"/>
      <c r="Q492" s="55"/>
      <c r="R492" s="55"/>
      <c r="S492" s="55"/>
      <c r="T492" s="55"/>
      <c r="U492" s="35"/>
      <c r="AN492" s="35"/>
      <c r="AO492" s="35"/>
      <c r="AP492" s="35"/>
      <c r="AQ492" s="35"/>
      <c r="AR492" s="35"/>
      <c r="AS492" s="35"/>
      <c r="AT492" s="35"/>
      <c r="AU492" s="35"/>
      <c r="AV492" s="35"/>
      <c r="AW492" s="35"/>
      <c r="AX492" s="35"/>
      <c r="AY492" s="35"/>
      <c r="AZ492" s="35"/>
      <c r="BA492" s="35"/>
      <c r="BB492" s="35"/>
      <c r="BC492" s="35"/>
      <c r="BD492" s="35"/>
      <c r="BE492" s="35"/>
      <c r="BF492" s="35"/>
      <c r="BG492" s="35"/>
      <c r="BH492" s="35"/>
      <c r="BI492" s="35"/>
      <c r="BJ492" s="35"/>
      <c r="BK492" s="35"/>
      <c r="BL492" s="35"/>
      <c r="BM492" s="35"/>
      <c r="BN492" s="35"/>
      <c r="BO492" s="35"/>
      <c r="BP492" s="35"/>
      <c r="BQ492" s="35"/>
      <c r="BR492" s="35"/>
      <c r="BS492" s="35"/>
      <c r="BT492" s="35"/>
      <c r="BU492" s="35"/>
      <c r="BV492" s="35"/>
      <c r="BW492" s="35"/>
      <c r="BX492" s="35"/>
      <c r="BY492" s="35"/>
      <c r="BZ492" s="35"/>
      <c r="CA492" s="35"/>
      <c r="CB492" s="35"/>
      <c r="CC492" s="35"/>
      <c r="CD492" s="35"/>
      <c r="CE492" s="35"/>
      <c r="CF492" s="35"/>
      <c r="CG492" s="35"/>
      <c r="CH492" s="35"/>
      <c r="CI492" s="35"/>
      <c r="CJ492" s="35"/>
      <c r="CK492" s="35"/>
      <c r="CL492" s="35"/>
      <c r="CM492" s="35"/>
      <c r="CN492" s="35"/>
      <c r="CO492" s="35"/>
      <c r="CP492" s="35"/>
      <c r="CQ492" s="35"/>
      <c r="CR492" s="35"/>
      <c r="CS492" s="35"/>
      <c r="CT492" s="35"/>
      <c r="CU492" s="35"/>
      <c r="CV492" s="35"/>
      <c r="CW492" s="35"/>
      <c r="CX492" s="35"/>
      <c r="CY492" s="35"/>
      <c r="CZ492" s="35"/>
      <c r="DA492" s="35"/>
      <c r="DB492" s="35"/>
      <c r="DC492" s="35"/>
      <c r="DD492" s="35"/>
      <c r="DE492" s="35"/>
      <c r="DF492" s="35"/>
      <c r="DG492" s="35"/>
      <c r="DH492" s="35"/>
      <c r="DI492" s="35"/>
      <c r="DJ492" s="35"/>
      <c r="DK492" s="35"/>
      <c r="DL492" s="35"/>
      <c r="DM492" s="35"/>
      <c r="DN492" s="35"/>
      <c r="DO492" s="35"/>
      <c r="DP492" s="35"/>
      <c r="DQ492" s="35"/>
      <c r="DR492" s="35"/>
      <c r="DS492" s="35"/>
      <c r="DT492" s="35"/>
      <c r="DU492" s="35"/>
      <c r="DV492" s="35"/>
      <c r="DW492" s="35"/>
      <c r="DX492" s="35"/>
      <c r="DY492" s="35"/>
      <c r="DZ492" s="35"/>
      <c r="EA492" s="35"/>
      <c r="EB492" s="35"/>
      <c r="EC492" s="35"/>
      <c r="ED492" s="35"/>
      <c r="EE492" s="35"/>
      <c r="EF492" s="35"/>
      <c r="EG492" s="35"/>
      <c r="EH492" s="35"/>
      <c r="EI492" s="35"/>
      <c r="EJ492" s="35"/>
      <c r="EK492" s="35"/>
      <c r="EL492" s="35"/>
      <c r="EM492" s="35"/>
      <c r="EN492" s="35"/>
      <c r="EO492" s="35"/>
      <c r="EP492" s="35"/>
      <c r="EQ492" s="35"/>
      <c r="ER492" s="35"/>
      <c r="ES492" s="35"/>
      <c r="ET492" s="35"/>
      <c r="EU492" s="35"/>
      <c r="EV492" s="35"/>
      <c r="EW492" s="35"/>
      <c r="EX492" s="35"/>
      <c r="EY492" s="35"/>
      <c r="EZ492" s="35"/>
      <c r="FA492" s="35"/>
      <c r="FB492" s="35"/>
      <c r="FC492" s="35"/>
      <c r="FD492" s="35"/>
      <c r="FE492" s="35"/>
      <c r="FF492" s="35"/>
      <c r="FG492" s="35"/>
      <c r="FH492" s="35"/>
      <c r="FI492" s="35"/>
      <c r="FJ492" s="35"/>
      <c r="FK492" s="35"/>
      <c r="FL492" s="35"/>
      <c r="FM492" s="35"/>
      <c r="FN492" s="35"/>
      <c r="FO492" s="35"/>
      <c r="FP492" s="35"/>
      <c r="FQ492" s="35"/>
      <c r="FR492" s="35"/>
      <c r="FS492" s="35"/>
      <c r="FT492" s="35"/>
      <c r="FU492" s="35"/>
      <c r="FV492" s="35"/>
      <c r="FW492" s="35"/>
      <c r="FX492" s="35"/>
      <c r="FY492" s="35"/>
      <c r="FZ492" s="35"/>
      <c r="GA492" s="35"/>
      <c r="GB492" s="35"/>
      <c r="GC492" s="35"/>
      <c r="GD492" s="35"/>
      <c r="GE492" s="35"/>
      <c r="GF492" s="35"/>
      <c r="GG492" s="35"/>
      <c r="GH492" s="35"/>
      <c r="GI492" s="35"/>
      <c r="GJ492" s="35"/>
      <c r="GK492" s="35"/>
      <c r="GL492" s="35"/>
      <c r="GM492" s="35"/>
      <c r="GN492" s="35"/>
      <c r="GO492" s="35"/>
      <c r="GP492" s="35"/>
      <c r="GQ492" s="35"/>
      <c r="GR492" s="35"/>
      <c r="GS492" s="35"/>
      <c r="GT492" s="35"/>
      <c r="GU492" s="35"/>
      <c r="GV492" s="35"/>
      <c r="GW492" s="35"/>
      <c r="GX492" s="35"/>
      <c r="GY492" s="35"/>
      <c r="GZ492" s="35"/>
      <c r="HA492" s="35"/>
      <c r="HB492" s="35"/>
      <c r="HC492" s="35"/>
      <c r="HD492" s="35"/>
      <c r="HE492" s="35"/>
      <c r="HF492" s="35"/>
      <c r="HG492" s="35"/>
      <c r="HH492" s="35"/>
      <c r="HI492" s="35"/>
      <c r="HJ492" s="35"/>
      <c r="HK492" s="35"/>
      <c r="HL492" s="35"/>
      <c r="HM492" s="35"/>
      <c r="HN492" s="35"/>
    </row>
    <row r="493" spans="2:222" s="51" customFormat="1" x14ac:dyDescent="0.25">
      <c r="B493" s="35"/>
      <c r="C493" s="35"/>
      <c r="D493" s="35"/>
      <c r="E493" s="36"/>
      <c r="F493" s="35"/>
      <c r="G493" s="39"/>
      <c r="H493" s="35"/>
      <c r="I493" s="35"/>
      <c r="J493" s="35"/>
      <c r="K493" s="35"/>
      <c r="L493" s="40"/>
      <c r="M493" s="40"/>
      <c r="N493" s="55"/>
      <c r="O493" s="50"/>
      <c r="P493" s="50"/>
      <c r="Q493" s="55"/>
      <c r="R493" s="55"/>
      <c r="S493" s="55"/>
      <c r="T493" s="55"/>
      <c r="U493" s="35"/>
      <c r="AN493" s="35"/>
      <c r="AO493" s="35"/>
      <c r="AP493" s="35"/>
      <c r="AQ493" s="35"/>
      <c r="AR493" s="35"/>
      <c r="AS493" s="35"/>
      <c r="AT493" s="35"/>
      <c r="AU493" s="35"/>
      <c r="AV493" s="35"/>
      <c r="AW493" s="35"/>
      <c r="AX493" s="35"/>
      <c r="AY493" s="35"/>
      <c r="AZ493" s="35"/>
      <c r="BA493" s="35"/>
      <c r="BB493" s="35"/>
      <c r="BC493" s="35"/>
      <c r="BD493" s="35"/>
      <c r="BE493" s="35"/>
      <c r="BF493" s="35"/>
      <c r="BG493" s="35"/>
      <c r="BH493" s="35"/>
      <c r="BI493" s="35"/>
      <c r="BJ493" s="35"/>
      <c r="BK493" s="35"/>
      <c r="BL493" s="35"/>
      <c r="BM493" s="35"/>
      <c r="BN493" s="35"/>
      <c r="BO493" s="35"/>
      <c r="BP493" s="35"/>
      <c r="BQ493" s="35"/>
      <c r="BR493" s="35"/>
      <c r="BS493" s="35"/>
      <c r="BT493" s="35"/>
      <c r="BU493" s="35"/>
      <c r="BV493" s="35"/>
      <c r="BW493" s="35"/>
      <c r="BX493" s="35"/>
      <c r="BY493" s="35"/>
      <c r="BZ493" s="35"/>
      <c r="CA493" s="35"/>
      <c r="CB493" s="35"/>
      <c r="CC493" s="35"/>
      <c r="CD493" s="35"/>
      <c r="CE493" s="35"/>
      <c r="CF493" s="35"/>
      <c r="CG493" s="35"/>
      <c r="CH493" s="35"/>
      <c r="CI493" s="35"/>
      <c r="CJ493" s="35"/>
      <c r="CK493" s="35"/>
      <c r="CL493" s="35"/>
      <c r="CM493" s="35"/>
      <c r="CN493" s="35"/>
      <c r="CO493" s="35"/>
      <c r="CP493" s="35"/>
      <c r="CQ493" s="35"/>
      <c r="CR493" s="35"/>
      <c r="CS493" s="35"/>
      <c r="CT493" s="35"/>
      <c r="CU493" s="35"/>
      <c r="CV493" s="35"/>
      <c r="CW493" s="35"/>
      <c r="CX493" s="35"/>
      <c r="CY493" s="35"/>
      <c r="CZ493" s="35"/>
      <c r="DA493" s="35"/>
      <c r="DB493" s="35"/>
      <c r="DC493" s="35"/>
      <c r="DD493" s="35"/>
      <c r="DE493" s="35"/>
      <c r="DF493" s="35"/>
      <c r="DG493" s="35"/>
      <c r="DH493" s="35"/>
      <c r="DI493" s="35"/>
      <c r="DJ493" s="35"/>
      <c r="DK493" s="35"/>
      <c r="DL493" s="35"/>
      <c r="DM493" s="35"/>
      <c r="DN493" s="35"/>
      <c r="DO493" s="35"/>
      <c r="DP493" s="35"/>
      <c r="DQ493" s="35"/>
      <c r="DR493" s="35"/>
      <c r="DS493" s="35"/>
      <c r="DT493" s="35"/>
      <c r="DU493" s="35"/>
      <c r="DV493" s="35"/>
      <c r="DW493" s="35"/>
      <c r="DX493" s="35"/>
      <c r="DY493" s="35"/>
      <c r="DZ493" s="35"/>
      <c r="EA493" s="35"/>
      <c r="EB493" s="35"/>
      <c r="EC493" s="35"/>
      <c r="ED493" s="35"/>
      <c r="EE493" s="35"/>
      <c r="EF493" s="35"/>
      <c r="EG493" s="35"/>
      <c r="EH493" s="35"/>
      <c r="EI493" s="35"/>
      <c r="EJ493" s="35"/>
      <c r="EK493" s="35"/>
      <c r="EL493" s="35"/>
      <c r="EM493" s="35"/>
      <c r="EN493" s="35"/>
      <c r="EO493" s="35"/>
      <c r="EP493" s="35"/>
      <c r="EQ493" s="35"/>
      <c r="ER493" s="35"/>
      <c r="ES493" s="35"/>
      <c r="ET493" s="35"/>
      <c r="EU493" s="35"/>
      <c r="EV493" s="35"/>
      <c r="EW493" s="35"/>
      <c r="EX493" s="35"/>
      <c r="EY493" s="35"/>
      <c r="EZ493" s="35"/>
      <c r="FA493" s="35"/>
      <c r="FB493" s="35"/>
      <c r="FC493" s="35"/>
      <c r="FD493" s="35"/>
      <c r="FE493" s="35"/>
      <c r="FF493" s="35"/>
      <c r="FG493" s="35"/>
      <c r="FH493" s="35"/>
      <c r="FI493" s="35"/>
      <c r="FJ493" s="35"/>
      <c r="FK493" s="35"/>
      <c r="FL493" s="35"/>
      <c r="FM493" s="35"/>
      <c r="FN493" s="35"/>
      <c r="FO493" s="35"/>
      <c r="FP493" s="35"/>
      <c r="FQ493" s="35"/>
      <c r="FR493" s="35"/>
      <c r="FS493" s="35"/>
      <c r="FT493" s="35"/>
      <c r="FU493" s="35"/>
      <c r="FV493" s="35"/>
      <c r="FW493" s="35"/>
      <c r="FX493" s="35"/>
      <c r="FY493" s="35"/>
      <c r="FZ493" s="35"/>
      <c r="GA493" s="35"/>
      <c r="GB493" s="35"/>
      <c r="GC493" s="35"/>
      <c r="GD493" s="35"/>
      <c r="GE493" s="35"/>
      <c r="GF493" s="35"/>
      <c r="GG493" s="35"/>
      <c r="GH493" s="35"/>
      <c r="GI493" s="35"/>
      <c r="GJ493" s="35"/>
      <c r="GK493" s="35"/>
      <c r="GL493" s="35"/>
      <c r="GM493" s="35"/>
      <c r="GN493" s="35"/>
      <c r="GO493" s="35"/>
      <c r="GP493" s="35"/>
      <c r="GQ493" s="35"/>
      <c r="GR493" s="35"/>
      <c r="GS493" s="35"/>
      <c r="GT493" s="35"/>
      <c r="GU493" s="35"/>
      <c r="GV493" s="35"/>
      <c r="GW493" s="35"/>
      <c r="GX493" s="35"/>
      <c r="GY493" s="35"/>
      <c r="GZ493" s="35"/>
      <c r="HA493" s="35"/>
      <c r="HB493" s="35"/>
      <c r="HC493" s="35"/>
      <c r="HD493" s="35"/>
      <c r="HE493" s="35"/>
      <c r="HF493" s="35"/>
      <c r="HG493" s="35"/>
      <c r="HH493" s="35"/>
      <c r="HI493" s="35"/>
      <c r="HJ493" s="35"/>
      <c r="HK493" s="35"/>
      <c r="HL493" s="35"/>
      <c r="HM493" s="35"/>
      <c r="HN493" s="35"/>
    </row>
    <row r="494" spans="2:222" s="51" customFormat="1" x14ac:dyDescent="0.25">
      <c r="B494" s="35"/>
      <c r="C494" s="35"/>
      <c r="D494" s="35"/>
      <c r="E494" s="36"/>
      <c r="F494" s="35"/>
      <c r="G494" s="39"/>
      <c r="H494" s="35"/>
      <c r="I494" s="35"/>
      <c r="J494" s="35"/>
      <c r="K494" s="35"/>
      <c r="L494" s="40"/>
      <c r="M494" s="40"/>
      <c r="N494" s="55"/>
      <c r="O494" s="50"/>
      <c r="P494" s="50"/>
      <c r="Q494" s="55"/>
      <c r="R494" s="55"/>
      <c r="S494" s="55"/>
      <c r="T494" s="55"/>
      <c r="U494" s="35"/>
      <c r="AN494" s="35"/>
      <c r="AO494" s="35"/>
      <c r="AP494" s="35"/>
      <c r="AQ494" s="35"/>
      <c r="AR494" s="35"/>
      <c r="AS494" s="35"/>
      <c r="AT494" s="35"/>
      <c r="AU494" s="35"/>
      <c r="AV494" s="35"/>
      <c r="AW494" s="35"/>
      <c r="AX494" s="35"/>
      <c r="AY494" s="35"/>
      <c r="AZ494" s="35"/>
      <c r="BA494" s="35"/>
      <c r="BB494" s="35"/>
      <c r="BC494" s="35"/>
      <c r="BD494" s="35"/>
      <c r="BE494" s="35"/>
      <c r="BF494" s="35"/>
      <c r="BG494" s="35"/>
      <c r="BH494" s="35"/>
      <c r="BI494" s="35"/>
      <c r="BJ494" s="35"/>
      <c r="BK494" s="35"/>
      <c r="BL494" s="35"/>
      <c r="BM494" s="35"/>
      <c r="BN494" s="35"/>
      <c r="BO494" s="35"/>
      <c r="BP494" s="35"/>
      <c r="BQ494" s="35"/>
      <c r="BR494" s="35"/>
      <c r="BS494" s="35"/>
      <c r="BT494" s="35"/>
      <c r="BU494" s="35"/>
      <c r="BV494" s="35"/>
      <c r="BW494" s="35"/>
      <c r="BX494" s="35"/>
      <c r="BY494" s="35"/>
      <c r="BZ494" s="35"/>
      <c r="CA494" s="35"/>
      <c r="CB494" s="35"/>
      <c r="CC494" s="35"/>
      <c r="CD494" s="35"/>
      <c r="CE494" s="35"/>
      <c r="CF494" s="35"/>
      <c r="CG494" s="35"/>
      <c r="CH494" s="35"/>
      <c r="CI494" s="35"/>
      <c r="CJ494" s="35"/>
      <c r="CK494" s="35"/>
      <c r="CL494" s="35"/>
      <c r="CM494" s="35"/>
      <c r="CN494" s="35"/>
      <c r="CO494" s="35"/>
      <c r="CP494" s="35"/>
      <c r="CQ494" s="35"/>
      <c r="CR494" s="35"/>
      <c r="CS494" s="35"/>
      <c r="CT494" s="35"/>
      <c r="CU494" s="35"/>
      <c r="CV494" s="35"/>
      <c r="CW494" s="35"/>
      <c r="CX494" s="35"/>
      <c r="CY494" s="35"/>
      <c r="CZ494" s="35"/>
      <c r="DA494" s="35"/>
      <c r="DB494" s="35"/>
      <c r="DC494" s="35"/>
      <c r="DD494" s="35"/>
      <c r="DE494" s="35"/>
      <c r="DF494" s="35"/>
      <c r="DG494" s="35"/>
      <c r="DH494" s="35"/>
      <c r="DI494" s="35"/>
      <c r="DJ494" s="35"/>
      <c r="DK494" s="35"/>
      <c r="DL494" s="35"/>
      <c r="DM494" s="35"/>
      <c r="DN494" s="35"/>
      <c r="DO494" s="35"/>
      <c r="DP494" s="35"/>
      <c r="DQ494" s="35"/>
      <c r="DR494" s="35"/>
      <c r="DS494" s="35"/>
      <c r="DT494" s="35"/>
      <c r="DU494" s="35"/>
      <c r="DV494" s="35"/>
      <c r="DW494" s="35"/>
      <c r="DX494" s="35"/>
      <c r="DY494" s="35"/>
      <c r="DZ494" s="35"/>
      <c r="EA494" s="35"/>
      <c r="EB494" s="35"/>
      <c r="EC494" s="35"/>
      <c r="ED494" s="35"/>
      <c r="EE494" s="35"/>
      <c r="EF494" s="35"/>
      <c r="EG494" s="35"/>
      <c r="EH494" s="35"/>
      <c r="EI494" s="35"/>
      <c r="EJ494" s="35"/>
      <c r="EK494" s="35"/>
      <c r="EL494" s="35"/>
      <c r="EM494" s="35"/>
      <c r="EN494" s="35"/>
      <c r="EO494" s="35"/>
      <c r="EP494" s="35"/>
      <c r="EQ494" s="35"/>
      <c r="ER494" s="35"/>
      <c r="ES494" s="35"/>
      <c r="ET494" s="35"/>
      <c r="EU494" s="35"/>
      <c r="EV494" s="35"/>
      <c r="EW494" s="35"/>
      <c r="EX494" s="35"/>
      <c r="EY494" s="35"/>
      <c r="EZ494" s="35"/>
      <c r="FA494" s="35"/>
      <c r="FB494" s="35"/>
      <c r="FC494" s="35"/>
      <c r="FD494" s="35"/>
      <c r="FE494" s="35"/>
      <c r="FF494" s="35"/>
      <c r="FG494" s="35"/>
      <c r="FH494" s="35"/>
      <c r="FI494" s="35"/>
      <c r="FJ494" s="35"/>
      <c r="FK494" s="35"/>
      <c r="FL494" s="35"/>
      <c r="FM494" s="35"/>
      <c r="FN494" s="35"/>
      <c r="FO494" s="35"/>
      <c r="FP494" s="35"/>
      <c r="FQ494" s="35"/>
      <c r="FR494" s="35"/>
      <c r="FS494" s="35"/>
      <c r="FT494" s="35"/>
      <c r="FU494" s="35"/>
      <c r="FV494" s="35"/>
      <c r="FW494" s="35"/>
      <c r="FX494" s="35"/>
      <c r="FY494" s="35"/>
      <c r="FZ494" s="35"/>
      <c r="GA494" s="35"/>
      <c r="GB494" s="35"/>
      <c r="GC494" s="35"/>
      <c r="GD494" s="35"/>
      <c r="GE494" s="35"/>
      <c r="GF494" s="35"/>
      <c r="GG494" s="35"/>
      <c r="GH494" s="35"/>
      <c r="GI494" s="35"/>
      <c r="GJ494" s="35"/>
      <c r="GK494" s="35"/>
      <c r="GL494" s="35"/>
      <c r="GM494" s="35"/>
      <c r="GN494" s="35"/>
      <c r="GO494" s="35"/>
      <c r="GP494" s="35"/>
      <c r="GQ494" s="35"/>
      <c r="GR494" s="35"/>
      <c r="GS494" s="35"/>
      <c r="GT494" s="35"/>
      <c r="GU494" s="35"/>
      <c r="GV494" s="35"/>
      <c r="GW494" s="35"/>
      <c r="GX494" s="35"/>
      <c r="GY494" s="35"/>
      <c r="GZ494" s="35"/>
      <c r="HA494" s="35"/>
      <c r="HB494" s="35"/>
      <c r="HC494" s="35"/>
      <c r="HD494" s="35"/>
      <c r="HE494" s="35"/>
      <c r="HF494" s="35"/>
      <c r="HG494" s="35"/>
      <c r="HH494" s="35"/>
      <c r="HI494" s="35"/>
      <c r="HJ494" s="35"/>
      <c r="HK494" s="35"/>
      <c r="HL494" s="35"/>
      <c r="HM494" s="35"/>
      <c r="HN494" s="35"/>
    </row>
    <row r="495" spans="2:222" s="51" customFormat="1" x14ac:dyDescent="0.25">
      <c r="B495" s="35"/>
      <c r="C495" s="35"/>
      <c r="D495" s="35"/>
      <c r="E495" s="36"/>
      <c r="F495" s="35"/>
      <c r="G495" s="39"/>
      <c r="H495" s="35"/>
      <c r="I495" s="35"/>
      <c r="J495" s="35"/>
      <c r="K495" s="35"/>
      <c r="L495" s="40"/>
      <c r="M495" s="40"/>
      <c r="N495" s="55"/>
      <c r="O495" s="50"/>
      <c r="P495" s="50"/>
      <c r="Q495" s="55"/>
      <c r="R495" s="55"/>
      <c r="S495" s="55"/>
      <c r="T495" s="55"/>
      <c r="U495" s="35"/>
      <c r="AN495" s="35"/>
      <c r="AO495" s="35"/>
      <c r="AP495" s="35"/>
      <c r="AQ495" s="35"/>
      <c r="AR495" s="35"/>
      <c r="AS495" s="35"/>
      <c r="AT495" s="35"/>
      <c r="AU495" s="35"/>
      <c r="AV495" s="35"/>
      <c r="AW495" s="35"/>
      <c r="AX495" s="35"/>
      <c r="AY495" s="35"/>
      <c r="AZ495" s="35"/>
      <c r="BA495" s="35"/>
      <c r="BB495" s="35"/>
      <c r="BC495" s="35"/>
      <c r="BD495" s="35"/>
      <c r="BE495" s="35"/>
      <c r="BF495" s="35"/>
      <c r="BG495" s="35"/>
      <c r="BH495" s="35"/>
      <c r="BI495" s="35"/>
      <c r="BJ495" s="35"/>
      <c r="BK495" s="35"/>
      <c r="BL495" s="35"/>
      <c r="BM495" s="35"/>
      <c r="BN495" s="35"/>
      <c r="BO495" s="35"/>
      <c r="BP495" s="35"/>
      <c r="BQ495" s="35"/>
      <c r="BR495" s="35"/>
      <c r="BS495" s="35"/>
      <c r="BT495" s="35"/>
      <c r="BU495" s="35"/>
      <c r="BV495" s="35"/>
      <c r="BW495" s="35"/>
      <c r="BX495" s="35"/>
      <c r="BY495" s="35"/>
      <c r="BZ495" s="35"/>
      <c r="CA495" s="35"/>
      <c r="CB495" s="35"/>
      <c r="CC495" s="35"/>
      <c r="CD495" s="35"/>
      <c r="CE495" s="35"/>
      <c r="CF495" s="35"/>
      <c r="CG495" s="35"/>
      <c r="CH495" s="35"/>
      <c r="CI495" s="35"/>
      <c r="CJ495" s="35"/>
      <c r="CK495" s="35"/>
      <c r="CL495" s="35"/>
      <c r="CM495" s="35"/>
      <c r="CN495" s="35"/>
      <c r="CO495" s="35"/>
      <c r="CP495" s="35"/>
      <c r="CQ495" s="35"/>
      <c r="CR495" s="35"/>
      <c r="CS495" s="35"/>
      <c r="CT495" s="35"/>
      <c r="CU495" s="35"/>
      <c r="CV495" s="35"/>
      <c r="CW495" s="35"/>
      <c r="CX495" s="35"/>
      <c r="CY495" s="35"/>
      <c r="CZ495" s="35"/>
      <c r="DA495" s="35"/>
      <c r="DB495" s="35"/>
      <c r="DC495" s="35"/>
      <c r="DD495" s="35"/>
      <c r="DE495" s="35"/>
      <c r="DF495" s="35"/>
      <c r="DG495" s="35"/>
      <c r="DH495" s="35"/>
      <c r="DI495" s="35"/>
      <c r="DJ495" s="35"/>
      <c r="DK495" s="35"/>
      <c r="DL495" s="35"/>
      <c r="DM495" s="35"/>
      <c r="DN495" s="35"/>
      <c r="DO495" s="35"/>
      <c r="DP495" s="35"/>
      <c r="DQ495" s="35"/>
      <c r="DR495" s="35"/>
      <c r="DS495" s="35"/>
      <c r="DT495" s="35"/>
      <c r="DU495" s="35"/>
      <c r="DV495" s="35"/>
      <c r="DW495" s="35"/>
      <c r="DX495" s="35"/>
      <c r="DY495" s="35"/>
      <c r="DZ495" s="35"/>
      <c r="EA495" s="35"/>
      <c r="EB495" s="35"/>
      <c r="EC495" s="35"/>
      <c r="ED495" s="35"/>
      <c r="EE495" s="35"/>
      <c r="EF495" s="35"/>
      <c r="EG495" s="35"/>
      <c r="EH495" s="35"/>
      <c r="EI495" s="35"/>
      <c r="EJ495" s="35"/>
      <c r="EK495" s="35"/>
      <c r="EL495" s="35"/>
      <c r="EM495" s="35"/>
      <c r="EN495" s="35"/>
      <c r="EO495" s="35"/>
      <c r="EP495" s="35"/>
      <c r="EQ495" s="35"/>
      <c r="ER495" s="35"/>
      <c r="ES495" s="35"/>
      <c r="ET495" s="35"/>
      <c r="EU495" s="35"/>
      <c r="EV495" s="35"/>
      <c r="EW495" s="35"/>
      <c r="EX495" s="35"/>
      <c r="EY495" s="35"/>
      <c r="EZ495" s="35"/>
      <c r="FA495" s="35"/>
      <c r="FB495" s="35"/>
      <c r="FC495" s="35"/>
      <c r="FD495" s="35"/>
      <c r="FE495" s="35"/>
      <c r="FF495" s="35"/>
      <c r="FG495" s="35"/>
      <c r="FH495" s="35"/>
      <c r="FI495" s="35"/>
      <c r="FJ495" s="35"/>
      <c r="FK495" s="35"/>
      <c r="FL495" s="35"/>
      <c r="FM495" s="35"/>
      <c r="FN495" s="35"/>
      <c r="FO495" s="35"/>
      <c r="FP495" s="35"/>
      <c r="FQ495" s="35"/>
      <c r="FR495" s="35"/>
      <c r="FS495" s="35"/>
      <c r="FT495" s="35"/>
      <c r="FU495" s="35"/>
      <c r="FV495" s="35"/>
      <c r="FW495" s="35"/>
      <c r="FX495" s="35"/>
      <c r="FY495" s="35"/>
      <c r="FZ495" s="35"/>
      <c r="GA495" s="35"/>
      <c r="GB495" s="35"/>
      <c r="GC495" s="35"/>
      <c r="GD495" s="35"/>
      <c r="GE495" s="35"/>
      <c r="GF495" s="35"/>
      <c r="GG495" s="35"/>
      <c r="GH495" s="35"/>
      <c r="GI495" s="35"/>
      <c r="GJ495" s="35"/>
      <c r="GK495" s="35"/>
      <c r="GL495" s="35"/>
      <c r="GM495" s="35"/>
      <c r="GN495" s="35"/>
      <c r="GO495" s="35"/>
      <c r="GP495" s="35"/>
      <c r="GQ495" s="35"/>
      <c r="GR495" s="35"/>
      <c r="GS495" s="35"/>
      <c r="GT495" s="35"/>
      <c r="GU495" s="35"/>
      <c r="GV495" s="35"/>
      <c r="GW495" s="35"/>
      <c r="GX495" s="35"/>
      <c r="GY495" s="35"/>
      <c r="GZ495" s="35"/>
      <c r="HA495" s="35"/>
      <c r="HB495" s="35"/>
      <c r="HC495" s="35"/>
      <c r="HD495" s="35"/>
      <c r="HE495" s="35"/>
      <c r="HF495" s="35"/>
      <c r="HG495" s="35"/>
      <c r="HH495" s="35"/>
      <c r="HI495" s="35"/>
      <c r="HJ495" s="35"/>
      <c r="HK495" s="35"/>
      <c r="HL495" s="35"/>
      <c r="HM495" s="35"/>
      <c r="HN495" s="35"/>
    </row>
    <row r="496" spans="2:222" s="51" customFormat="1" x14ac:dyDescent="0.25">
      <c r="B496" s="35"/>
      <c r="C496" s="35"/>
      <c r="D496" s="35"/>
      <c r="E496" s="36"/>
      <c r="F496" s="35"/>
      <c r="G496" s="39"/>
      <c r="H496" s="35"/>
      <c r="I496" s="35"/>
      <c r="J496" s="35"/>
      <c r="K496" s="35"/>
      <c r="L496" s="40"/>
      <c r="M496" s="40"/>
      <c r="N496" s="55"/>
      <c r="O496" s="50"/>
      <c r="P496" s="50"/>
      <c r="Q496" s="55"/>
      <c r="R496" s="55"/>
      <c r="S496" s="55"/>
      <c r="T496" s="55"/>
      <c r="U496" s="35"/>
      <c r="AN496" s="35"/>
      <c r="AO496" s="35"/>
      <c r="AP496" s="35"/>
      <c r="AQ496" s="35"/>
      <c r="AR496" s="35"/>
      <c r="AS496" s="35"/>
      <c r="AT496" s="35"/>
      <c r="AU496" s="35"/>
      <c r="AV496" s="35"/>
      <c r="AW496" s="35"/>
      <c r="AX496" s="35"/>
      <c r="AY496" s="35"/>
      <c r="AZ496" s="35"/>
      <c r="BA496" s="35"/>
      <c r="BB496" s="35"/>
      <c r="BC496" s="35"/>
      <c r="BD496" s="35"/>
      <c r="BE496" s="35"/>
      <c r="BF496" s="35"/>
      <c r="BG496" s="35"/>
      <c r="BH496" s="35"/>
      <c r="BI496" s="35"/>
      <c r="BJ496" s="35"/>
      <c r="BK496" s="35"/>
      <c r="BL496" s="35"/>
      <c r="BM496" s="35"/>
      <c r="BN496" s="35"/>
      <c r="BO496" s="35"/>
      <c r="BP496" s="35"/>
      <c r="BQ496" s="35"/>
      <c r="BR496" s="35"/>
      <c r="BS496" s="35"/>
      <c r="BT496" s="35"/>
      <c r="BU496" s="35"/>
      <c r="BV496" s="35"/>
      <c r="BW496" s="35"/>
      <c r="BX496" s="35"/>
      <c r="BY496" s="35"/>
      <c r="BZ496" s="35"/>
      <c r="CA496" s="35"/>
      <c r="CB496" s="35"/>
      <c r="CC496" s="35"/>
      <c r="CD496" s="35"/>
      <c r="CE496" s="35"/>
      <c r="CF496" s="35"/>
      <c r="CG496" s="35"/>
      <c r="CH496" s="35"/>
      <c r="CI496" s="35"/>
      <c r="CJ496" s="35"/>
      <c r="CK496" s="35"/>
      <c r="CL496" s="35"/>
      <c r="CM496" s="35"/>
      <c r="CN496" s="35"/>
      <c r="CO496" s="35"/>
      <c r="CP496" s="35"/>
      <c r="CQ496" s="35"/>
      <c r="CR496" s="35"/>
      <c r="CS496" s="35"/>
      <c r="CT496" s="35"/>
      <c r="CU496" s="35"/>
      <c r="CV496" s="35"/>
      <c r="CW496" s="35"/>
      <c r="CX496" s="35"/>
      <c r="CY496" s="35"/>
      <c r="CZ496" s="35"/>
      <c r="DA496" s="35"/>
      <c r="DB496" s="35"/>
      <c r="DC496" s="35"/>
      <c r="DD496" s="35"/>
      <c r="DE496" s="35"/>
      <c r="DF496" s="35"/>
      <c r="DG496" s="35"/>
      <c r="DH496" s="35"/>
      <c r="DI496" s="35"/>
      <c r="DJ496" s="35"/>
      <c r="DK496" s="35"/>
      <c r="DL496" s="35"/>
      <c r="DM496" s="35"/>
      <c r="DN496" s="35"/>
      <c r="DO496" s="35"/>
      <c r="DP496" s="35"/>
      <c r="DQ496" s="35"/>
      <c r="DR496" s="35"/>
      <c r="DS496" s="35"/>
      <c r="DT496" s="35"/>
      <c r="DU496" s="35"/>
      <c r="DV496" s="35"/>
      <c r="DW496" s="35"/>
      <c r="DX496" s="35"/>
      <c r="DY496" s="35"/>
      <c r="DZ496" s="35"/>
      <c r="EA496" s="35"/>
      <c r="EB496" s="35"/>
      <c r="EC496" s="35"/>
      <c r="ED496" s="35"/>
      <c r="EE496" s="35"/>
      <c r="EF496" s="35"/>
      <c r="EG496" s="35"/>
      <c r="EH496" s="35"/>
      <c r="EI496" s="35"/>
      <c r="EJ496" s="35"/>
      <c r="EK496" s="35"/>
      <c r="EL496" s="35"/>
      <c r="EM496" s="35"/>
      <c r="EN496" s="35"/>
      <c r="EO496" s="35"/>
      <c r="EP496" s="35"/>
      <c r="EQ496" s="35"/>
      <c r="ER496" s="35"/>
      <c r="ES496" s="35"/>
      <c r="ET496" s="35"/>
      <c r="EU496" s="35"/>
      <c r="EV496" s="35"/>
      <c r="EW496" s="35"/>
      <c r="EX496" s="35"/>
      <c r="EY496" s="35"/>
      <c r="EZ496" s="35"/>
      <c r="FA496" s="35"/>
      <c r="FB496" s="35"/>
      <c r="FC496" s="35"/>
      <c r="FD496" s="35"/>
      <c r="FE496" s="35"/>
      <c r="FF496" s="35"/>
      <c r="FG496" s="35"/>
      <c r="FH496" s="35"/>
      <c r="FI496" s="35"/>
      <c r="FJ496" s="35"/>
      <c r="FK496" s="35"/>
      <c r="FL496" s="35"/>
      <c r="FM496" s="35"/>
      <c r="FN496" s="35"/>
      <c r="FO496" s="35"/>
      <c r="FP496" s="35"/>
      <c r="FQ496" s="35"/>
      <c r="FR496" s="35"/>
      <c r="FS496" s="35"/>
      <c r="FT496" s="35"/>
      <c r="FU496" s="35"/>
      <c r="FV496" s="35"/>
      <c r="FW496" s="35"/>
      <c r="FX496" s="35"/>
      <c r="FY496" s="35"/>
      <c r="FZ496" s="35"/>
      <c r="GA496" s="35"/>
      <c r="GB496" s="35"/>
      <c r="GC496" s="35"/>
      <c r="GD496" s="35"/>
      <c r="GE496" s="35"/>
      <c r="GF496" s="35"/>
      <c r="GG496" s="35"/>
      <c r="GH496" s="35"/>
      <c r="GI496" s="35"/>
      <c r="GJ496" s="35"/>
      <c r="GK496" s="35"/>
      <c r="GL496" s="35"/>
      <c r="GM496" s="35"/>
      <c r="GN496" s="35"/>
      <c r="GO496" s="35"/>
      <c r="GP496" s="35"/>
      <c r="GQ496" s="35"/>
      <c r="GR496" s="35"/>
      <c r="GS496" s="35"/>
      <c r="GT496" s="35"/>
      <c r="GU496" s="35"/>
      <c r="GV496" s="35"/>
      <c r="GW496" s="35"/>
      <c r="GX496" s="35"/>
      <c r="GY496" s="35"/>
      <c r="GZ496" s="35"/>
      <c r="HA496" s="35"/>
      <c r="HB496" s="35"/>
      <c r="HC496" s="35"/>
      <c r="HD496" s="35"/>
      <c r="HE496" s="35"/>
      <c r="HF496" s="35"/>
      <c r="HG496" s="35"/>
      <c r="HH496" s="35"/>
      <c r="HI496" s="35"/>
      <c r="HJ496" s="35"/>
      <c r="HK496" s="35"/>
      <c r="HL496" s="35"/>
      <c r="HM496" s="35"/>
      <c r="HN496" s="35"/>
    </row>
    <row r="497" spans="2:222" s="51" customFormat="1" x14ac:dyDescent="0.25">
      <c r="B497" s="35"/>
      <c r="C497" s="35"/>
      <c r="D497" s="35"/>
      <c r="E497" s="36"/>
      <c r="F497" s="35"/>
      <c r="G497" s="39"/>
      <c r="H497" s="35"/>
      <c r="I497" s="35"/>
      <c r="J497" s="35"/>
      <c r="K497" s="35"/>
      <c r="L497" s="40"/>
      <c r="M497" s="40"/>
      <c r="N497" s="55"/>
      <c r="O497" s="50"/>
      <c r="P497" s="50"/>
      <c r="Q497" s="55"/>
      <c r="R497" s="55"/>
      <c r="S497" s="55"/>
      <c r="T497" s="55"/>
      <c r="U497" s="35"/>
      <c r="AN497" s="35"/>
      <c r="AO497" s="35"/>
      <c r="AP497" s="35"/>
      <c r="AQ497" s="35"/>
      <c r="AR497" s="35"/>
      <c r="AS497" s="35"/>
      <c r="AT497" s="35"/>
      <c r="AU497" s="35"/>
      <c r="AV497" s="35"/>
      <c r="AW497" s="35"/>
      <c r="AX497" s="35"/>
      <c r="AY497" s="35"/>
      <c r="AZ497" s="35"/>
      <c r="BA497" s="35"/>
      <c r="BB497" s="35"/>
      <c r="BC497" s="35"/>
      <c r="BD497" s="35"/>
      <c r="BE497" s="35"/>
      <c r="BF497" s="35"/>
      <c r="BG497" s="35"/>
      <c r="BH497" s="35"/>
      <c r="BI497" s="35"/>
      <c r="BJ497" s="35"/>
      <c r="BK497" s="35"/>
      <c r="BL497" s="35"/>
      <c r="BM497" s="35"/>
      <c r="BN497" s="35"/>
      <c r="BO497" s="35"/>
      <c r="BP497" s="35"/>
      <c r="BQ497" s="35"/>
      <c r="BR497" s="35"/>
      <c r="BS497" s="35"/>
      <c r="BT497" s="35"/>
      <c r="BU497" s="35"/>
      <c r="BV497" s="35"/>
      <c r="BW497" s="35"/>
      <c r="BX497" s="35"/>
      <c r="BY497" s="35"/>
      <c r="BZ497" s="35"/>
      <c r="CA497" s="35"/>
      <c r="CB497" s="35"/>
      <c r="CC497" s="35"/>
      <c r="CD497" s="35"/>
      <c r="CE497" s="35"/>
      <c r="CF497" s="35"/>
      <c r="CG497" s="35"/>
      <c r="CH497" s="35"/>
      <c r="CI497" s="35"/>
      <c r="CJ497" s="35"/>
      <c r="CK497" s="35"/>
      <c r="CL497" s="35"/>
      <c r="CM497" s="35"/>
      <c r="CN497" s="35"/>
      <c r="CO497" s="35"/>
      <c r="CP497" s="35"/>
      <c r="CQ497" s="35"/>
      <c r="CR497" s="35"/>
      <c r="CS497" s="35"/>
      <c r="CT497" s="35"/>
      <c r="CU497" s="35"/>
      <c r="CV497" s="35"/>
      <c r="CW497" s="35"/>
      <c r="CX497" s="35"/>
      <c r="CY497" s="35"/>
      <c r="CZ497" s="35"/>
      <c r="DA497" s="35"/>
      <c r="DB497" s="35"/>
      <c r="DC497" s="35"/>
      <c r="DD497" s="35"/>
      <c r="DE497" s="35"/>
      <c r="DF497" s="35"/>
      <c r="DG497" s="35"/>
      <c r="DH497" s="35"/>
      <c r="DI497" s="35"/>
      <c r="DJ497" s="35"/>
      <c r="DK497" s="35"/>
      <c r="DL497" s="35"/>
      <c r="DM497" s="35"/>
      <c r="DN497" s="35"/>
      <c r="DO497" s="35"/>
      <c r="DP497" s="35"/>
      <c r="DQ497" s="35"/>
      <c r="DR497" s="35"/>
      <c r="DS497" s="35"/>
      <c r="DT497" s="35"/>
      <c r="DU497" s="35"/>
      <c r="DV497" s="35"/>
      <c r="DW497" s="35"/>
      <c r="DX497" s="35"/>
      <c r="DY497" s="35"/>
      <c r="DZ497" s="35"/>
      <c r="EA497" s="35"/>
      <c r="EB497" s="35"/>
      <c r="EC497" s="35"/>
      <c r="ED497" s="35"/>
      <c r="EE497" s="35"/>
      <c r="EF497" s="35"/>
      <c r="EG497" s="35"/>
      <c r="EH497" s="35"/>
      <c r="EI497" s="35"/>
      <c r="EJ497" s="35"/>
      <c r="EK497" s="35"/>
      <c r="EL497" s="35"/>
      <c r="EM497" s="35"/>
      <c r="EN497" s="35"/>
      <c r="EO497" s="35"/>
      <c r="EP497" s="35"/>
      <c r="EQ497" s="35"/>
      <c r="ER497" s="35"/>
      <c r="ES497" s="35"/>
      <c r="ET497" s="35"/>
      <c r="EU497" s="35"/>
      <c r="EV497" s="35"/>
      <c r="EW497" s="35"/>
      <c r="EX497" s="35"/>
      <c r="EY497" s="35"/>
      <c r="EZ497" s="35"/>
      <c r="FA497" s="35"/>
      <c r="FB497" s="35"/>
      <c r="FC497" s="35"/>
      <c r="FD497" s="35"/>
      <c r="FE497" s="35"/>
      <c r="FF497" s="35"/>
      <c r="FG497" s="35"/>
      <c r="FH497" s="35"/>
      <c r="FI497" s="35"/>
      <c r="FJ497" s="35"/>
      <c r="FK497" s="35"/>
      <c r="FL497" s="35"/>
      <c r="FM497" s="35"/>
      <c r="FN497" s="35"/>
      <c r="FO497" s="35"/>
      <c r="FP497" s="35"/>
      <c r="FQ497" s="35"/>
      <c r="FR497" s="35"/>
      <c r="FS497" s="35"/>
      <c r="FT497" s="35"/>
      <c r="FU497" s="35"/>
      <c r="FV497" s="35"/>
      <c r="FW497" s="35"/>
      <c r="FX497" s="35"/>
      <c r="FY497" s="35"/>
      <c r="FZ497" s="35"/>
      <c r="GA497" s="35"/>
      <c r="GB497" s="35"/>
      <c r="GC497" s="35"/>
      <c r="GD497" s="35"/>
      <c r="GE497" s="35"/>
      <c r="GF497" s="35"/>
      <c r="GG497" s="35"/>
      <c r="GH497" s="35"/>
      <c r="GI497" s="35"/>
      <c r="GJ497" s="35"/>
      <c r="GK497" s="35"/>
      <c r="GL497" s="35"/>
      <c r="GM497" s="35"/>
      <c r="GN497" s="35"/>
      <c r="GO497" s="35"/>
      <c r="GP497" s="35"/>
      <c r="GQ497" s="35"/>
      <c r="GR497" s="35"/>
      <c r="GS497" s="35"/>
      <c r="GT497" s="35"/>
      <c r="GU497" s="35"/>
      <c r="GV497" s="35"/>
      <c r="GW497" s="35"/>
      <c r="GX497" s="35"/>
      <c r="GY497" s="35"/>
      <c r="GZ497" s="35"/>
      <c r="HA497" s="35"/>
      <c r="HB497" s="35"/>
      <c r="HC497" s="35"/>
      <c r="HD497" s="35"/>
      <c r="HE497" s="35"/>
      <c r="HF497" s="35"/>
      <c r="HG497" s="35"/>
      <c r="HH497" s="35"/>
      <c r="HI497" s="35"/>
      <c r="HJ497" s="35"/>
      <c r="HK497" s="35"/>
      <c r="HL497" s="35"/>
      <c r="HM497" s="35"/>
      <c r="HN497" s="35"/>
    </row>
    <row r="498" spans="2:222" s="51" customFormat="1" x14ac:dyDescent="0.25">
      <c r="B498" s="35"/>
      <c r="C498" s="35"/>
      <c r="D498" s="35"/>
      <c r="E498" s="36"/>
      <c r="F498" s="35"/>
      <c r="G498" s="39"/>
      <c r="H498" s="35"/>
      <c r="I498" s="35"/>
      <c r="J498" s="35"/>
      <c r="K498" s="35"/>
      <c r="L498" s="40"/>
      <c r="M498" s="40"/>
      <c r="N498" s="55"/>
      <c r="O498" s="50"/>
      <c r="P498" s="50"/>
      <c r="Q498" s="55"/>
      <c r="R498" s="55"/>
      <c r="S498" s="55"/>
      <c r="T498" s="55"/>
      <c r="U498" s="35"/>
      <c r="AN498" s="35"/>
      <c r="AO498" s="35"/>
      <c r="AP498" s="35"/>
      <c r="AQ498" s="35"/>
      <c r="AR498" s="35"/>
      <c r="AS498" s="35"/>
      <c r="AT498" s="35"/>
      <c r="AU498" s="35"/>
      <c r="AV498" s="35"/>
      <c r="AW498" s="35"/>
      <c r="AX498" s="35"/>
      <c r="AY498" s="35"/>
      <c r="AZ498" s="35"/>
      <c r="BA498" s="35"/>
      <c r="BB498" s="35"/>
      <c r="BC498" s="35"/>
      <c r="BD498" s="35"/>
      <c r="BE498" s="35"/>
      <c r="BF498" s="35"/>
      <c r="BG498" s="35"/>
      <c r="BH498" s="35"/>
      <c r="BI498" s="35"/>
      <c r="BJ498" s="35"/>
      <c r="BK498" s="35"/>
      <c r="BL498" s="35"/>
      <c r="BM498" s="35"/>
      <c r="BN498" s="35"/>
      <c r="BO498" s="35"/>
      <c r="BP498" s="35"/>
      <c r="BQ498" s="35"/>
      <c r="BR498" s="35"/>
      <c r="BS498" s="35"/>
      <c r="BT498" s="35"/>
      <c r="BU498" s="35"/>
      <c r="BV498" s="35"/>
      <c r="BW498" s="35"/>
      <c r="BX498" s="35"/>
      <c r="BY498" s="35"/>
      <c r="BZ498" s="35"/>
      <c r="CA498" s="35"/>
      <c r="CB498" s="35"/>
      <c r="CC498" s="35"/>
      <c r="CD498" s="35"/>
      <c r="CE498" s="35"/>
      <c r="CF498" s="35"/>
      <c r="CG498" s="35"/>
      <c r="CH498" s="35"/>
      <c r="CI498" s="35"/>
      <c r="CJ498" s="35"/>
      <c r="CK498" s="35"/>
      <c r="CL498" s="35"/>
      <c r="CM498" s="35"/>
      <c r="CN498" s="35"/>
      <c r="CO498" s="35"/>
      <c r="CP498" s="35"/>
      <c r="CQ498" s="35"/>
      <c r="CR498" s="35"/>
      <c r="CS498" s="35"/>
      <c r="CT498" s="35"/>
      <c r="CU498" s="35"/>
      <c r="CV498" s="35"/>
      <c r="CW498" s="35"/>
      <c r="CX498" s="35"/>
      <c r="CY498" s="35"/>
      <c r="CZ498" s="35"/>
      <c r="DA498" s="35"/>
      <c r="DB498" s="35"/>
      <c r="DC498" s="35"/>
      <c r="DD498" s="35"/>
      <c r="DE498" s="35"/>
      <c r="DF498" s="35"/>
      <c r="DG498" s="35"/>
      <c r="DH498" s="35"/>
      <c r="DI498" s="35"/>
      <c r="DJ498" s="35"/>
      <c r="DK498" s="35"/>
      <c r="DL498" s="35"/>
      <c r="DM498" s="35"/>
      <c r="DN498" s="35"/>
      <c r="DO498" s="35"/>
      <c r="DP498" s="35"/>
      <c r="DQ498" s="35"/>
      <c r="DR498" s="35"/>
      <c r="DS498" s="35"/>
      <c r="DT498" s="35"/>
      <c r="DU498" s="35"/>
      <c r="DV498" s="35"/>
      <c r="DW498" s="35"/>
      <c r="DX498" s="35"/>
      <c r="DY498" s="35"/>
      <c r="DZ498" s="35"/>
      <c r="EA498" s="35"/>
      <c r="EB498" s="35"/>
      <c r="EC498" s="35"/>
      <c r="ED498" s="35"/>
      <c r="EE498" s="35"/>
      <c r="EF498" s="35"/>
      <c r="EG498" s="35"/>
      <c r="EH498" s="35"/>
      <c r="EI498" s="35"/>
      <c r="EJ498" s="35"/>
      <c r="EK498" s="35"/>
      <c r="EL498" s="35"/>
      <c r="EM498" s="35"/>
      <c r="EN498" s="35"/>
      <c r="EO498" s="35"/>
      <c r="EP498" s="35"/>
      <c r="EQ498" s="35"/>
      <c r="ER498" s="35"/>
      <c r="ES498" s="35"/>
      <c r="ET498" s="35"/>
      <c r="EU498" s="35"/>
      <c r="EV498" s="35"/>
      <c r="EW498" s="35"/>
      <c r="EX498" s="35"/>
      <c r="EY498" s="35"/>
      <c r="EZ498" s="35"/>
      <c r="FA498" s="35"/>
      <c r="FB498" s="35"/>
      <c r="FC498" s="35"/>
      <c r="FD498" s="35"/>
      <c r="FE498" s="35"/>
      <c r="FF498" s="35"/>
      <c r="FG498" s="35"/>
      <c r="FH498" s="35"/>
      <c r="FI498" s="35"/>
      <c r="FJ498" s="35"/>
      <c r="FK498" s="35"/>
      <c r="FL498" s="35"/>
      <c r="FM498" s="35"/>
      <c r="FN498" s="35"/>
      <c r="FO498" s="35"/>
      <c r="FP498" s="35"/>
      <c r="FQ498" s="35"/>
      <c r="FR498" s="35"/>
      <c r="FS498" s="35"/>
      <c r="FT498" s="35"/>
      <c r="FU498" s="35"/>
      <c r="FV498" s="35"/>
      <c r="FW498" s="35"/>
      <c r="FX498" s="35"/>
      <c r="FY498" s="35"/>
      <c r="FZ498" s="35"/>
      <c r="GA498" s="35"/>
      <c r="GB498" s="35"/>
      <c r="GC498" s="35"/>
      <c r="GD498" s="35"/>
      <c r="GE498" s="35"/>
      <c r="GF498" s="35"/>
      <c r="GG498" s="35"/>
      <c r="GH498" s="35"/>
      <c r="GI498" s="35"/>
      <c r="GJ498" s="35"/>
      <c r="GK498" s="35"/>
      <c r="GL498" s="35"/>
      <c r="GM498" s="35"/>
      <c r="GN498" s="35"/>
      <c r="GO498" s="35"/>
      <c r="GP498" s="35"/>
      <c r="GQ498" s="35"/>
      <c r="GR498" s="35"/>
      <c r="GS498" s="35"/>
      <c r="GT498" s="35"/>
      <c r="GU498" s="35"/>
      <c r="GV498" s="35"/>
      <c r="GW498" s="35"/>
      <c r="GX498" s="35"/>
      <c r="GY498" s="35"/>
      <c r="GZ498" s="35"/>
      <c r="HA498" s="35"/>
      <c r="HB498" s="35"/>
      <c r="HC498" s="35"/>
      <c r="HD498" s="35"/>
      <c r="HE498" s="35"/>
      <c r="HF498" s="35"/>
      <c r="HG498" s="35"/>
      <c r="HH498" s="35"/>
      <c r="HI498" s="35"/>
      <c r="HJ498" s="35"/>
      <c r="HK498" s="35"/>
      <c r="HL498" s="35"/>
      <c r="HM498" s="35"/>
      <c r="HN498" s="35"/>
    </row>
    <row r="499" spans="2:222" s="51" customFormat="1" x14ac:dyDescent="0.25">
      <c r="B499" s="35"/>
      <c r="C499" s="35"/>
      <c r="D499" s="35"/>
      <c r="E499" s="36"/>
      <c r="F499" s="35"/>
      <c r="G499" s="39"/>
      <c r="H499" s="35"/>
      <c r="I499" s="35"/>
      <c r="J499" s="35"/>
      <c r="K499" s="35"/>
      <c r="L499" s="40"/>
      <c r="M499" s="40"/>
      <c r="N499" s="55"/>
      <c r="O499" s="50"/>
      <c r="P499" s="50"/>
      <c r="Q499" s="55"/>
      <c r="R499" s="55"/>
      <c r="S499" s="55"/>
      <c r="T499" s="55"/>
      <c r="U499" s="35"/>
      <c r="AN499" s="35"/>
      <c r="AO499" s="35"/>
      <c r="AP499" s="35"/>
      <c r="AQ499" s="35"/>
      <c r="AR499" s="35"/>
      <c r="AS499" s="35"/>
      <c r="AT499" s="35"/>
      <c r="AU499" s="35"/>
      <c r="AV499" s="35"/>
      <c r="AW499" s="35"/>
      <c r="AX499" s="35"/>
      <c r="AY499" s="35"/>
      <c r="AZ499" s="35"/>
      <c r="BA499" s="35"/>
      <c r="BB499" s="35"/>
      <c r="BC499" s="35"/>
      <c r="BD499" s="35"/>
      <c r="BE499" s="35"/>
      <c r="BF499" s="35"/>
      <c r="BG499" s="35"/>
      <c r="BH499" s="35"/>
      <c r="BI499" s="35"/>
      <c r="BJ499" s="35"/>
      <c r="BK499" s="35"/>
      <c r="BL499" s="35"/>
      <c r="BM499" s="35"/>
      <c r="BN499" s="35"/>
      <c r="BO499" s="35"/>
      <c r="BP499" s="35"/>
      <c r="BQ499" s="35"/>
      <c r="BR499" s="35"/>
      <c r="BS499" s="35"/>
      <c r="BT499" s="35"/>
      <c r="BU499" s="35"/>
      <c r="BV499" s="35"/>
      <c r="BW499" s="35"/>
      <c r="BX499" s="35"/>
      <c r="BY499" s="35"/>
      <c r="BZ499" s="35"/>
      <c r="CA499" s="35"/>
      <c r="CB499" s="35"/>
      <c r="CC499" s="35"/>
      <c r="CD499" s="35"/>
      <c r="CE499" s="35"/>
      <c r="CF499" s="35"/>
      <c r="CG499" s="35"/>
      <c r="CH499" s="35"/>
      <c r="CI499" s="35"/>
      <c r="CJ499" s="35"/>
      <c r="CK499" s="35"/>
      <c r="CL499" s="35"/>
      <c r="CM499" s="35"/>
      <c r="CN499" s="35"/>
      <c r="CO499" s="35"/>
      <c r="CP499" s="35"/>
      <c r="CQ499" s="35"/>
      <c r="CR499" s="35"/>
      <c r="CS499" s="35"/>
      <c r="CT499" s="35"/>
      <c r="CU499" s="35"/>
      <c r="CV499" s="35"/>
      <c r="CW499" s="35"/>
      <c r="CX499" s="35"/>
      <c r="CY499" s="35"/>
      <c r="CZ499" s="35"/>
      <c r="DA499" s="35"/>
      <c r="DB499" s="35"/>
      <c r="DC499" s="35"/>
      <c r="DD499" s="35"/>
      <c r="DE499" s="35"/>
      <c r="DF499" s="35"/>
      <c r="DG499" s="35"/>
      <c r="DH499" s="35"/>
      <c r="DI499" s="35"/>
      <c r="DJ499" s="35"/>
      <c r="DK499" s="35"/>
      <c r="DL499" s="35"/>
      <c r="DM499" s="35"/>
      <c r="DN499" s="35"/>
      <c r="DO499" s="35"/>
      <c r="DP499" s="35"/>
      <c r="DQ499" s="35"/>
      <c r="DR499" s="35"/>
      <c r="DS499" s="35"/>
      <c r="DT499" s="35"/>
      <c r="DU499" s="35"/>
      <c r="DV499" s="35"/>
      <c r="DW499" s="35"/>
      <c r="DX499" s="35"/>
      <c r="DY499" s="35"/>
      <c r="DZ499" s="35"/>
      <c r="EA499" s="35"/>
      <c r="EB499" s="35"/>
      <c r="EC499" s="35"/>
      <c r="ED499" s="35"/>
      <c r="EE499" s="35"/>
      <c r="EF499" s="35"/>
      <c r="EG499" s="35"/>
      <c r="EH499" s="35"/>
      <c r="EI499" s="35"/>
      <c r="EJ499" s="35"/>
      <c r="EK499" s="35"/>
      <c r="EL499" s="35"/>
      <c r="EM499" s="35"/>
      <c r="EN499" s="35"/>
      <c r="EO499" s="35"/>
      <c r="EP499" s="35"/>
      <c r="EQ499" s="35"/>
      <c r="ER499" s="35"/>
      <c r="ES499" s="35"/>
      <c r="ET499" s="35"/>
      <c r="EU499" s="35"/>
      <c r="EV499" s="35"/>
      <c r="EW499" s="35"/>
      <c r="EX499" s="35"/>
      <c r="EY499" s="35"/>
      <c r="EZ499" s="35"/>
      <c r="FA499" s="35"/>
      <c r="FB499" s="35"/>
      <c r="FC499" s="35"/>
      <c r="FD499" s="35"/>
      <c r="FE499" s="35"/>
      <c r="FF499" s="35"/>
      <c r="FG499" s="35"/>
      <c r="FH499" s="35"/>
      <c r="FI499" s="35"/>
      <c r="FJ499" s="35"/>
      <c r="FK499" s="35"/>
      <c r="FL499" s="35"/>
      <c r="FM499" s="35"/>
      <c r="FN499" s="35"/>
      <c r="FO499" s="35"/>
      <c r="FP499" s="35"/>
      <c r="FQ499" s="35"/>
      <c r="FR499" s="35"/>
      <c r="FS499" s="35"/>
      <c r="FT499" s="35"/>
      <c r="FU499" s="35"/>
      <c r="FV499" s="35"/>
      <c r="FW499" s="35"/>
      <c r="FX499" s="35"/>
      <c r="FY499" s="35"/>
      <c r="FZ499" s="35"/>
      <c r="GA499" s="35"/>
      <c r="GB499" s="35"/>
      <c r="GC499" s="35"/>
      <c r="GD499" s="35"/>
      <c r="GE499" s="35"/>
      <c r="GF499" s="35"/>
      <c r="GG499" s="35"/>
      <c r="GH499" s="35"/>
      <c r="GI499" s="35"/>
      <c r="GJ499" s="35"/>
      <c r="GK499" s="35"/>
      <c r="GL499" s="35"/>
      <c r="GM499" s="35"/>
      <c r="GN499" s="35"/>
      <c r="GO499" s="35"/>
      <c r="GP499" s="35"/>
      <c r="GQ499" s="35"/>
      <c r="GR499" s="35"/>
      <c r="GS499" s="35"/>
      <c r="GT499" s="35"/>
      <c r="GU499" s="35"/>
      <c r="GV499" s="35"/>
      <c r="GW499" s="35"/>
      <c r="GX499" s="35"/>
      <c r="GY499" s="35"/>
      <c r="GZ499" s="35"/>
      <c r="HA499" s="35"/>
      <c r="HB499" s="35"/>
      <c r="HC499" s="35"/>
      <c r="HD499" s="35"/>
      <c r="HE499" s="35"/>
      <c r="HF499" s="35"/>
      <c r="HG499" s="35"/>
      <c r="HH499" s="35"/>
      <c r="HI499" s="35"/>
      <c r="HJ499" s="35"/>
      <c r="HK499" s="35"/>
      <c r="HL499" s="35"/>
      <c r="HM499" s="35"/>
      <c r="HN499" s="35"/>
    </row>
    <row r="500" spans="2:222" s="51" customFormat="1" x14ac:dyDescent="0.25">
      <c r="B500" s="35"/>
      <c r="C500" s="35"/>
      <c r="D500" s="35"/>
      <c r="E500" s="36"/>
      <c r="F500" s="35"/>
      <c r="G500" s="39"/>
      <c r="H500" s="35"/>
      <c r="I500" s="35"/>
      <c r="J500" s="35"/>
      <c r="K500" s="35"/>
      <c r="L500" s="40"/>
      <c r="M500" s="40"/>
      <c r="N500" s="55"/>
      <c r="O500" s="50"/>
      <c r="P500" s="50"/>
      <c r="Q500" s="55"/>
      <c r="R500" s="55"/>
      <c r="S500" s="55"/>
      <c r="T500" s="55"/>
      <c r="U500" s="35"/>
      <c r="AN500" s="35"/>
      <c r="AO500" s="35"/>
      <c r="AP500" s="35"/>
      <c r="AQ500" s="35"/>
      <c r="AR500" s="35"/>
      <c r="AS500" s="35"/>
      <c r="AT500" s="35"/>
      <c r="AU500" s="35"/>
      <c r="AV500" s="35"/>
      <c r="AW500" s="35"/>
      <c r="AX500" s="35"/>
      <c r="AY500" s="35"/>
      <c r="AZ500" s="35"/>
      <c r="BA500" s="35"/>
      <c r="BB500" s="35"/>
      <c r="BC500" s="35"/>
      <c r="BD500" s="35"/>
      <c r="BE500" s="35"/>
      <c r="BF500" s="35"/>
      <c r="BG500" s="35"/>
      <c r="BH500" s="35"/>
      <c r="BI500" s="35"/>
      <c r="BJ500" s="35"/>
      <c r="BK500" s="35"/>
      <c r="BL500" s="35"/>
      <c r="BM500" s="35"/>
      <c r="BN500" s="35"/>
      <c r="BO500" s="35"/>
      <c r="BP500" s="35"/>
      <c r="BQ500" s="35"/>
      <c r="BR500" s="35"/>
      <c r="BS500" s="35"/>
      <c r="BT500" s="35"/>
      <c r="BU500" s="35"/>
      <c r="BV500" s="35"/>
      <c r="BW500" s="35"/>
      <c r="BX500" s="35"/>
      <c r="BY500" s="35"/>
      <c r="BZ500" s="35"/>
      <c r="CA500" s="35"/>
      <c r="CB500" s="35"/>
      <c r="CC500" s="35"/>
      <c r="CD500" s="35"/>
      <c r="CE500" s="35"/>
      <c r="CF500" s="35"/>
      <c r="CG500" s="35"/>
      <c r="CH500" s="35"/>
      <c r="CI500" s="35"/>
      <c r="CJ500" s="35"/>
      <c r="CK500" s="35"/>
      <c r="CL500" s="35"/>
      <c r="CM500" s="35"/>
      <c r="CN500" s="35"/>
      <c r="CO500" s="35"/>
      <c r="CP500" s="35"/>
      <c r="CQ500" s="35"/>
      <c r="CR500" s="35"/>
      <c r="CS500" s="35"/>
      <c r="CT500" s="35"/>
      <c r="CU500" s="35"/>
      <c r="CV500" s="35"/>
      <c r="CW500" s="35"/>
      <c r="CX500" s="35"/>
      <c r="CY500" s="35"/>
      <c r="CZ500" s="35"/>
      <c r="DA500" s="35"/>
      <c r="DB500" s="35"/>
      <c r="DC500" s="35"/>
      <c r="DD500" s="35"/>
      <c r="DE500" s="35"/>
      <c r="DF500" s="35"/>
      <c r="DG500" s="35"/>
      <c r="DH500" s="35"/>
      <c r="DI500" s="35"/>
      <c r="DJ500" s="35"/>
      <c r="DK500" s="35"/>
      <c r="DL500" s="35"/>
      <c r="DM500" s="35"/>
      <c r="DN500" s="35"/>
      <c r="DO500" s="35"/>
      <c r="DP500" s="35"/>
      <c r="DQ500" s="35"/>
      <c r="DR500" s="35"/>
      <c r="DS500" s="35"/>
      <c r="DT500" s="35"/>
      <c r="DU500" s="35"/>
      <c r="DV500" s="35"/>
      <c r="DW500" s="35"/>
      <c r="DX500" s="35"/>
      <c r="DY500" s="35"/>
      <c r="DZ500" s="35"/>
      <c r="EA500" s="35"/>
      <c r="EB500" s="35"/>
      <c r="EC500" s="35"/>
      <c r="ED500" s="35"/>
      <c r="EE500" s="35"/>
      <c r="EF500" s="35"/>
      <c r="EG500" s="35"/>
      <c r="EH500" s="35"/>
      <c r="EI500" s="35"/>
      <c r="EJ500" s="35"/>
      <c r="EK500" s="35"/>
      <c r="EL500" s="35"/>
      <c r="EM500" s="35"/>
      <c r="EN500" s="35"/>
      <c r="EO500" s="35"/>
      <c r="EP500" s="35"/>
      <c r="EQ500" s="35"/>
      <c r="ER500" s="35"/>
      <c r="ES500" s="35"/>
      <c r="ET500" s="35"/>
      <c r="EU500" s="35"/>
      <c r="EV500" s="35"/>
      <c r="EW500" s="35"/>
      <c r="EX500" s="35"/>
      <c r="EY500" s="35"/>
      <c r="EZ500" s="35"/>
      <c r="FA500" s="35"/>
      <c r="FB500" s="35"/>
      <c r="FC500" s="35"/>
      <c r="FD500" s="35"/>
      <c r="FE500" s="35"/>
      <c r="FF500" s="35"/>
      <c r="FG500" s="35"/>
      <c r="FH500" s="35"/>
      <c r="FI500" s="35"/>
      <c r="FJ500" s="35"/>
      <c r="FK500" s="35"/>
      <c r="FL500" s="35"/>
      <c r="FM500" s="35"/>
      <c r="FN500" s="35"/>
      <c r="FO500" s="35"/>
      <c r="FP500" s="35"/>
      <c r="FQ500" s="35"/>
      <c r="FR500" s="35"/>
      <c r="FS500" s="35"/>
      <c r="FT500" s="35"/>
      <c r="FU500" s="35"/>
      <c r="FV500" s="35"/>
      <c r="FW500" s="35"/>
      <c r="FX500" s="35"/>
      <c r="FY500" s="35"/>
      <c r="FZ500" s="35"/>
      <c r="GA500" s="35"/>
      <c r="GB500" s="35"/>
      <c r="GC500" s="35"/>
      <c r="GD500" s="35"/>
      <c r="GE500" s="35"/>
      <c r="GF500" s="35"/>
      <c r="GG500" s="35"/>
      <c r="GH500" s="35"/>
      <c r="GI500" s="35"/>
      <c r="GJ500" s="35"/>
      <c r="GK500" s="35"/>
      <c r="GL500" s="35"/>
      <c r="GM500" s="35"/>
      <c r="GN500" s="35"/>
      <c r="GO500" s="35"/>
      <c r="GP500" s="35"/>
      <c r="GQ500" s="35"/>
      <c r="GR500" s="35"/>
      <c r="GS500" s="35"/>
      <c r="GT500" s="35"/>
      <c r="GU500" s="35"/>
      <c r="GV500" s="35"/>
      <c r="GW500" s="35"/>
      <c r="GX500" s="35"/>
      <c r="GY500" s="35"/>
      <c r="GZ500" s="35"/>
      <c r="HA500" s="35"/>
      <c r="HB500" s="35"/>
      <c r="HC500" s="35"/>
      <c r="HD500" s="35"/>
      <c r="HE500" s="35"/>
      <c r="HF500" s="35"/>
      <c r="HG500" s="35"/>
      <c r="HH500" s="35"/>
      <c r="HI500" s="35"/>
      <c r="HJ500" s="35"/>
      <c r="HK500" s="35"/>
      <c r="HL500" s="35"/>
      <c r="HM500" s="35"/>
      <c r="HN500" s="35"/>
    </row>
    <row r="501" spans="2:222" s="51" customFormat="1" x14ac:dyDescent="0.25">
      <c r="B501" s="35"/>
      <c r="C501" s="35"/>
      <c r="D501" s="35"/>
      <c r="E501" s="36"/>
      <c r="F501" s="35"/>
      <c r="G501" s="39"/>
      <c r="H501" s="35"/>
      <c r="I501" s="35"/>
      <c r="J501" s="35"/>
      <c r="K501" s="35"/>
      <c r="L501" s="40"/>
      <c r="M501" s="40"/>
      <c r="N501" s="55"/>
      <c r="O501" s="50"/>
      <c r="P501" s="50"/>
      <c r="Q501" s="55"/>
      <c r="R501" s="55"/>
      <c r="S501" s="55"/>
      <c r="T501" s="55"/>
      <c r="U501" s="35"/>
      <c r="AN501" s="35"/>
      <c r="AO501" s="35"/>
      <c r="AP501" s="35"/>
      <c r="AQ501" s="35"/>
      <c r="AR501" s="35"/>
      <c r="AS501" s="35"/>
      <c r="AT501" s="35"/>
      <c r="AU501" s="35"/>
      <c r="AV501" s="35"/>
      <c r="AW501" s="35"/>
      <c r="AX501" s="35"/>
      <c r="AY501" s="35"/>
      <c r="AZ501" s="35"/>
      <c r="BA501" s="35"/>
      <c r="BB501" s="35"/>
      <c r="BC501" s="35"/>
      <c r="BD501" s="35"/>
      <c r="BE501" s="35"/>
      <c r="BF501" s="35"/>
      <c r="BG501" s="35"/>
      <c r="BH501" s="35"/>
      <c r="BI501" s="35"/>
      <c r="BJ501" s="35"/>
      <c r="BK501" s="35"/>
      <c r="BL501" s="35"/>
      <c r="BM501" s="35"/>
      <c r="BN501" s="35"/>
      <c r="BO501" s="35"/>
      <c r="BP501" s="35"/>
      <c r="BQ501" s="35"/>
      <c r="BR501" s="35"/>
      <c r="BS501" s="35"/>
      <c r="BT501" s="35"/>
      <c r="BU501" s="35"/>
      <c r="BV501" s="35"/>
      <c r="BW501" s="35"/>
      <c r="BX501" s="35"/>
      <c r="BY501" s="35"/>
      <c r="BZ501" s="35"/>
      <c r="CA501" s="35"/>
      <c r="CB501" s="35"/>
      <c r="CC501" s="35"/>
      <c r="CD501" s="35"/>
      <c r="CE501" s="35"/>
      <c r="CF501" s="35"/>
      <c r="CG501" s="35"/>
      <c r="CH501" s="35"/>
      <c r="CI501" s="35"/>
      <c r="CJ501" s="35"/>
      <c r="CK501" s="35"/>
      <c r="CL501" s="35"/>
      <c r="CM501" s="35"/>
      <c r="CN501" s="35"/>
      <c r="CO501" s="35"/>
      <c r="CP501" s="35"/>
      <c r="CQ501" s="35"/>
      <c r="CR501" s="35"/>
      <c r="CS501" s="35"/>
      <c r="CT501" s="35"/>
      <c r="CU501" s="35"/>
      <c r="CV501" s="35"/>
      <c r="CW501" s="35"/>
      <c r="CX501" s="35"/>
      <c r="CY501" s="35"/>
      <c r="CZ501" s="35"/>
      <c r="DA501" s="35"/>
      <c r="DB501" s="35"/>
      <c r="DC501" s="35"/>
      <c r="DD501" s="35"/>
      <c r="DE501" s="35"/>
      <c r="DF501" s="35"/>
      <c r="DG501" s="35"/>
      <c r="DH501" s="35"/>
      <c r="DI501" s="35"/>
      <c r="DJ501" s="35"/>
      <c r="DK501" s="35"/>
      <c r="DL501" s="35"/>
      <c r="DM501" s="35"/>
      <c r="DN501" s="35"/>
      <c r="DO501" s="35"/>
      <c r="DP501" s="35"/>
      <c r="DQ501" s="35"/>
      <c r="DR501" s="35"/>
      <c r="DS501" s="35"/>
      <c r="DT501" s="35"/>
      <c r="DU501" s="35"/>
      <c r="DV501" s="35"/>
      <c r="DW501" s="35"/>
      <c r="DX501" s="35"/>
      <c r="DY501" s="35"/>
      <c r="DZ501" s="35"/>
      <c r="EA501" s="35"/>
      <c r="EB501" s="35"/>
      <c r="EC501" s="35"/>
      <c r="ED501" s="35"/>
      <c r="EE501" s="35"/>
      <c r="EF501" s="35"/>
      <c r="EG501" s="35"/>
      <c r="EH501" s="35"/>
      <c r="EI501" s="35"/>
      <c r="EJ501" s="35"/>
      <c r="EK501" s="35"/>
      <c r="EL501" s="35"/>
      <c r="EM501" s="35"/>
      <c r="EN501" s="35"/>
      <c r="EO501" s="35"/>
      <c r="EP501" s="35"/>
      <c r="EQ501" s="35"/>
      <c r="ER501" s="35"/>
      <c r="ES501" s="35"/>
      <c r="ET501" s="35"/>
      <c r="EU501" s="35"/>
      <c r="EV501" s="35"/>
      <c r="EW501" s="35"/>
      <c r="EX501" s="35"/>
      <c r="EY501" s="35"/>
      <c r="EZ501" s="35"/>
      <c r="FA501" s="35"/>
      <c r="FB501" s="35"/>
      <c r="FC501" s="35"/>
      <c r="FD501" s="35"/>
      <c r="FE501" s="35"/>
      <c r="FF501" s="35"/>
      <c r="FG501" s="35"/>
      <c r="FH501" s="35"/>
      <c r="FI501" s="35"/>
      <c r="FJ501" s="35"/>
      <c r="FK501" s="35"/>
      <c r="FL501" s="35"/>
      <c r="FM501" s="35"/>
      <c r="FN501" s="35"/>
      <c r="FO501" s="35"/>
      <c r="FP501" s="35"/>
      <c r="FQ501" s="35"/>
      <c r="FR501" s="35"/>
      <c r="FS501" s="35"/>
      <c r="FT501" s="35"/>
      <c r="FU501" s="35"/>
      <c r="FV501" s="35"/>
      <c r="FW501" s="35"/>
      <c r="FX501" s="35"/>
      <c r="FY501" s="35"/>
      <c r="FZ501" s="35"/>
      <c r="GA501" s="35"/>
      <c r="GB501" s="35"/>
      <c r="GC501" s="35"/>
      <c r="GD501" s="35"/>
      <c r="GE501" s="35"/>
      <c r="GF501" s="35"/>
      <c r="GG501" s="35"/>
      <c r="GH501" s="35"/>
      <c r="GI501" s="35"/>
      <c r="GJ501" s="35"/>
      <c r="GK501" s="35"/>
      <c r="GL501" s="35"/>
      <c r="GM501" s="35"/>
      <c r="GN501" s="35"/>
      <c r="GO501" s="35"/>
      <c r="GP501" s="35"/>
      <c r="GQ501" s="35"/>
      <c r="GR501" s="35"/>
      <c r="GS501" s="35"/>
      <c r="GT501" s="35"/>
      <c r="GU501" s="35"/>
      <c r="GV501" s="35"/>
      <c r="GW501" s="35"/>
      <c r="GX501" s="35"/>
      <c r="GY501" s="35"/>
      <c r="GZ501" s="35"/>
      <c r="HA501" s="35"/>
      <c r="HB501" s="35"/>
      <c r="HC501" s="35"/>
      <c r="HD501" s="35"/>
      <c r="HE501" s="35"/>
      <c r="HF501" s="35"/>
      <c r="HG501" s="35"/>
      <c r="HH501" s="35"/>
      <c r="HI501" s="35"/>
      <c r="HJ501" s="35"/>
      <c r="HK501" s="35"/>
      <c r="HL501" s="35"/>
      <c r="HM501" s="35"/>
      <c r="HN501" s="35"/>
    </row>
    <row r="502" spans="2:222" s="51" customFormat="1" x14ac:dyDescent="0.25">
      <c r="B502" s="35"/>
      <c r="C502" s="35"/>
      <c r="D502" s="35"/>
      <c r="E502" s="36"/>
      <c r="F502" s="35"/>
      <c r="G502" s="39"/>
      <c r="H502" s="35"/>
      <c r="I502" s="35"/>
      <c r="J502" s="35"/>
      <c r="K502" s="35"/>
      <c r="L502" s="40"/>
      <c r="M502" s="40"/>
      <c r="N502" s="55"/>
      <c r="O502" s="50"/>
      <c r="P502" s="50"/>
      <c r="Q502" s="55"/>
      <c r="R502" s="55"/>
      <c r="S502" s="55"/>
      <c r="T502" s="55"/>
      <c r="U502" s="35"/>
      <c r="AN502" s="35"/>
      <c r="AO502" s="35"/>
      <c r="AP502" s="35"/>
      <c r="AQ502" s="35"/>
      <c r="AR502" s="35"/>
      <c r="AS502" s="35"/>
      <c r="AT502" s="35"/>
      <c r="AU502" s="35"/>
      <c r="AV502" s="35"/>
      <c r="AW502" s="35"/>
      <c r="AX502" s="35"/>
      <c r="AY502" s="35"/>
      <c r="AZ502" s="35"/>
      <c r="BA502" s="35"/>
      <c r="BB502" s="35"/>
      <c r="BC502" s="35"/>
      <c r="BD502" s="35"/>
      <c r="BE502" s="35"/>
      <c r="BF502" s="35"/>
      <c r="BG502" s="35"/>
      <c r="BH502" s="35"/>
      <c r="BI502" s="35"/>
      <c r="BJ502" s="35"/>
      <c r="BK502" s="35"/>
      <c r="BL502" s="35"/>
      <c r="BM502" s="35"/>
      <c r="BN502" s="35"/>
      <c r="BO502" s="35"/>
      <c r="BP502" s="35"/>
      <c r="BQ502" s="35"/>
      <c r="BR502" s="35"/>
      <c r="BS502" s="35"/>
      <c r="BT502" s="35"/>
      <c r="BU502" s="35"/>
      <c r="BV502" s="35"/>
      <c r="BW502" s="35"/>
      <c r="BX502" s="35"/>
      <c r="BY502" s="35"/>
      <c r="BZ502" s="35"/>
      <c r="CA502" s="35"/>
      <c r="CB502" s="35"/>
      <c r="CC502" s="35"/>
      <c r="CD502" s="35"/>
      <c r="CE502" s="35"/>
      <c r="CF502" s="35"/>
      <c r="CG502" s="35"/>
      <c r="CH502" s="35"/>
      <c r="CI502" s="35"/>
      <c r="CJ502" s="35"/>
      <c r="CK502" s="35"/>
      <c r="CL502" s="35"/>
      <c r="CM502" s="35"/>
      <c r="CN502" s="35"/>
      <c r="CO502" s="35"/>
      <c r="CP502" s="35"/>
      <c r="CQ502" s="35"/>
      <c r="CR502" s="35"/>
      <c r="CS502" s="35"/>
      <c r="CT502" s="35"/>
      <c r="CU502" s="35"/>
      <c r="CV502" s="35"/>
      <c r="CW502" s="35"/>
      <c r="CX502" s="35"/>
      <c r="CY502" s="35"/>
      <c r="CZ502" s="35"/>
      <c r="DA502" s="35"/>
      <c r="DB502" s="35"/>
      <c r="DC502" s="35"/>
      <c r="DD502" s="35"/>
      <c r="DE502" s="35"/>
      <c r="DF502" s="35"/>
      <c r="DG502" s="35"/>
      <c r="DH502" s="35"/>
      <c r="DI502" s="35"/>
      <c r="DJ502" s="35"/>
      <c r="DK502" s="35"/>
      <c r="DL502" s="35"/>
      <c r="DM502" s="35"/>
      <c r="DN502" s="35"/>
      <c r="DO502" s="35"/>
      <c r="DP502" s="35"/>
      <c r="DQ502" s="35"/>
      <c r="DR502" s="35"/>
      <c r="DS502" s="35"/>
      <c r="DT502" s="35"/>
      <c r="DU502" s="35"/>
      <c r="DV502" s="35"/>
      <c r="DW502" s="35"/>
      <c r="DX502" s="35"/>
      <c r="DY502" s="35"/>
      <c r="DZ502" s="35"/>
      <c r="EA502" s="35"/>
      <c r="EB502" s="35"/>
      <c r="EC502" s="35"/>
      <c r="ED502" s="35"/>
      <c r="EE502" s="35"/>
      <c r="EF502" s="35"/>
      <c r="EG502" s="35"/>
      <c r="EH502" s="35"/>
      <c r="EI502" s="35"/>
      <c r="EJ502" s="35"/>
      <c r="EK502" s="35"/>
      <c r="EL502" s="35"/>
      <c r="EM502" s="35"/>
      <c r="EN502" s="35"/>
      <c r="EO502" s="35"/>
      <c r="EP502" s="35"/>
      <c r="EQ502" s="35"/>
      <c r="ER502" s="35"/>
      <c r="ES502" s="35"/>
      <c r="ET502" s="35"/>
      <c r="EU502" s="35"/>
      <c r="EV502" s="35"/>
      <c r="EW502" s="35"/>
      <c r="EX502" s="35"/>
      <c r="EY502" s="35"/>
      <c r="EZ502" s="35"/>
      <c r="FA502" s="35"/>
      <c r="FB502" s="35"/>
      <c r="FC502" s="35"/>
      <c r="FD502" s="35"/>
      <c r="FE502" s="35"/>
      <c r="FF502" s="35"/>
      <c r="FG502" s="35"/>
      <c r="FH502" s="35"/>
      <c r="FI502" s="35"/>
      <c r="FJ502" s="35"/>
      <c r="FK502" s="35"/>
      <c r="FL502" s="35"/>
      <c r="FM502" s="35"/>
      <c r="FN502" s="35"/>
      <c r="FO502" s="35"/>
      <c r="FP502" s="35"/>
      <c r="FQ502" s="35"/>
      <c r="FR502" s="35"/>
      <c r="FS502" s="35"/>
      <c r="FT502" s="35"/>
      <c r="FU502" s="35"/>
      <c r="FV502" s="35"/>
      <c r="FW502" s="35"/>
      <c r="FX502" s="35"/>
      <c r="FY502" s="35"/>
      <c r="FZ502" s="35"/>
      <c r="GA502" s="35"/>
      <c r="GB502" s="35"/>
      <c r="GC502" s="35"/>
      <c r="GD502" s="35"/>
      <c r="GE502" s="35"/>
      <c r="GF502" s="35"/>
      <c r="GG502" s="35"/>
      <c r="GH502" s="35"/>
      <c r="GI502" s="35"/>
      <c r="GJ502" s="35"/>
      <c r="GK502" s="35"/>
      <c r="GL502" s="35"/>
      <c r="GM502" s="35"/>
      <c r="GN502" s="35"/>
      <c r="GO502" s="35"/>
      <c r="GP502" s="35"/>
      <c r="GQ502" s="35"/>
      <c r="GR502" s="35"/>
      <c r="GS502" s="35"/>
      <c r="GT502" s="35"/>
      <c r="GU502" s="35"/>
      <c r="GV502" s="35"/>
      <c r="GW502" s="35"/>
      <c r="GX502" s="35"/>
      <c r="GY502" s="35"/>
      <c r="GZ502" s="35"/>
      <c r="HA502" s="35"/>
      <c r="HB502" s="35"/>
      <c r="HC502" s="35"/>
      <c r="HD502" s="35"/>
      <c r="HE502" s="35"/>
      <c r="HF502" s="35"/>
      <c r="HG502" s="35"/>
      <c r="HH502" s="35"/>
      <c r="HI502" s="35"/>
      <c r="HJ502" s="35"/>
      <c r="HK502" s="35"/>
      <c r="HL502" s="35"/>
      <c r="HM502" s="35"/>
      <c r="HN502" s="35"/>
    </row>
    <row r="503" spans="2:222" s="51" customFormat="1" x14ac:dyDescent="0.25">
      <c r="B503" s="35"/>
      <c r="C503" s="35"/>
      <c r="D503" s="35"/>
      <c r="E503" s="36"/>
      <c r="F503" s="35"/>
      <c r="G503" s="39"/>
      <c r="H503" s="35"/>
      <c r="I503" s="35"/>
      <c r="J503" s="35"/>
      <c r="K503" s="35"/>
      <c r="L503" s="40"/>
      <c r="M503" s="40"/>
      <c r="N503" s="55"/>
      <c r="O503" s="50"/>
      <c r="P503" s="50"/>
      <c r="Q503" s="55"/>
      <c r="R503" s="55"/>
      <c r="S503" s="55"/>
      <c r="T503" s="55"/>
      <c r="U503" s="35"/>
      <c r="AN503" s="35"/>
      <c r="AO503" s="35"/>
      <c r="AP503" s="35"/>
      <c r="AQ503" s="35"/>
      <c r="AR503" s="35"/>
      <c r="AS503" s="35"/>
      <c r="AT503" s="35"/>
      <c r="AU503" s="35"/>
      <c r="AV503" s="35"/>
      <c r="AW503" s="35"/>
      <c r="AX503" s="35"/>
      <c r="AY503" s="35"/>
      <c r="AZ503" s="35"/>
      <c r="BA503" s="35"/>
      <c r="BB503" s="35"/>
      <c r="BC503" s="35"/>
      <c r="BD503" s="35"/>
      <c r="BE503" s="35"/>
      <c r="BF503" s="35"/>
      <c r="BG503" s="35"/>
      <c r="BH503" s="35"/>
      <c r="BI503" s="35"/>
      <c r="BJ503" s="35"/>
      <c r="BK503" s="35"/>
      <c r="BL503" s="35"/>
      <c r="BM503" s="35"/>
      <c r="BN503" s="35"/>
      <c r="BO503" s="35"/>
      <c r="BP503" s="35"/>
      <c r="BQ503" s="35"/>
      <c r="BR503" s="35"/>
      <c r="BS503" s="35"/>
      <c r="BT503" s="35"/>
      <c r="BU503" s="35"/>
      <c r="BV503" s="35"/>
      <c r="BW503" s="35"/>
      <c r="BX503" s="35"/>
      <c r="BY503" s="35"/>
      <c r="BZ503" s="35"/>
      <c r="CA503" s="35"/>
      <c r="CB503" s="35"/>
      <c r="CC503" s="35"/>
      <c r="CD503" s="35"/>
      <c r="CE503" s="35"/>
      <c r="CF503" s="35"/>
      <c r="CG503" s="35"/>
      <c r="CH503" s="35"/>
      <c r="CI503" s="35"/>
      <c r="CJ503" s="35"/>
      <c r="CK503" s="35"/>
      <c r="CL503" s="35"/>
      <c r="CM503" s="35"/>
      <c r="CN503" s="35"/>
      <c r="CO503" s="35"/>
      <c r="CP503" s="35"/>
      <c r="CQ503" s="35"/>
      <c r="CR503" s="35"/>
      <c r="CS503" s="35"/>
      <c r="CT503" s="35"/>
      <c r="CU503" s="35"/>
      <c r="CV503" s="35"/>
      <c r="CW503" s="35"/>
      <c r="CX503" s="35"/>
      <c r="CY503" s="35"/>
      <c r="CZ503" s="35"/>
      <c r="DA503" s="35"/>
      <c r="DB503" s="35"/>
      <c r="DC503" s="35"/>
      <c r="DD503" s="35"/>
      <c r="DE503" s="35"/>
      <c r="DF503" s="35"/>
      <c r="DG503" s="35"/>
      <c r="DH503" s="35"/>
      <c r="DI503" s="35"/>
      <c r="DJ503" s="35"/>
      <c r="DK503" s="35"/>
      <c r="DL503" s="35"/>
      <c r="DM503" s="35"/>
      <c r="DN503" s="35"/>
      <c r="DO503" s="35"/>
      <c r="DP503" s="35"/>
      <c r="DQ503" s="35"/>
      <c r="DR503" s="35"/>
      <c r="DS503" s="35"/>
      <c r="DT503" s="35"/>
      <c r="DU503" s="35"/>
      <c r="DV503" s="35"/>
      <c r="DW503" s="35"/>
      <c r="DX503" s="35"/>
      <c r="DY503" s="35"/>
      <c r="DZ503" s="35"/>
      <c r="EA503" s="35"/>
      <c r="EB503" s="35"/>
      <c r="EC503" s="35"/>
      <c r="ED503" s="35"/>
      <c r="EE503" s="35"/>
      <c r="EF503" s="35"/>
      <c r="EG503" s="35"/>
      <c r="EH503" s="35"/>
      <c r="EI503" s="35"/>
      <c r="EJ503" s="35"/>
      <c r="EK503" s="35"/>
      <c r="EL503" s="35"/>
      <c r="EM503" s="35"/>
      <c r="EN503" s="35"/>
      <c r="EO503" s="35"/>
      <c r="EP503" s="35"/>
      <c r="EQ503" s="35"/>
      <c r="ER503" s="35"/>
      <c r="ES503" s="35"/>
      <c r="ET503" s="35"/>
      <c r="EU503" s="35"/>
      <c r="EV503" s="35"/>
      <c r="EW503" s="35"/>
      <c r="EX503" s="35"/>
      <c r="EY503" s="35"/>
      <c r="EZ503" s="35"/>
      <c r="FA503" s="35"/>
      <c r="FB503" s="35"/>
      <c r="FC503" s="35"/>
      <c r="FD503" s="35"/>
      <c r="FE503" s="35"/>
      <c r="FF503" s="35"/>
      <c r="FG503" s="35"/>
      <c r="FH503" s="35"/>
      <c r="FI503" s="35"/>
      <c r="FJ503" s="35"/>
      <c r="FK503" s="35"/>
      <c r="FL503" s="35"/>
      <c r="FM503" s="35"/>
      <c r="FN503" s="35"/>
      <c r="FO503" s="35"/>
      <c r="FP503" s="35"/>
      <c r="FQ503" s="35"/>
      <c r="FR503" s="35"/>
      <c r="FS503" s="35"/>
      <c r="FT503" s="35"/>
      <c r="FU503" s="35"/>
      <c r="FV503" s="35"/>
      <c r="FW503" s="35"/>
      <c r="FX503" s="35"/>
      <c r="FY503" s="35"/>
      <c r="FZ503" s="35"/>
      <c r="GA503" s="35"/>
      <c r="GB503" s="35"/>
      <c r="GC503" s="35"/>
      <c r="GD503" s="35"/>
      <c r="GE503" s="35"/>
      <c r="GF503" s="35"/>
      <c r="GG503" s="35"/>
      <c r="GH503" s="35"/>
      <c r="GI503" s="35"/>
      <c r="GJ503" s="35"/>
      <c r="GK503" s="35"/>
      <c r="GL503" s="35"/>
      <c r="GM503" s="35"/>
      <c r="GN503" s="35"/>
      <c r="GO503" s="35"/>
      <c r="GP503" s="35"/>
      <c r="GQ503" s="35"/>
      <c r="GR503" s="35"/>
      <c r="GS503" s="35"/>
      <c r="GT503" s="35"/>
      <c r="GU503" s="35"/>
      <c r="GV503" s="35"/>
      <c r="GW503" s="35"/>
      <c r="GX503" s="35"/>
      <c r="GY503" s="35"/>
      <c r="GZ503" s="35"/>
      <c r="HA503" s="35"/>
      <c r="HB503" s="35"/>
      <c r="HC503" s="35"/>
      <c r="HD503" s="35"/>
      <c r="HE503" s="35"/>
      <c r="HF503" s="35"/>
      <c r="HG503" s="35"/>
      <c r="HH503" s="35"/>
      <c r="HI503" s="35"/>
      <c r="HJ503" s="35"/>
      <c r="HK503" s="35"/>
      <c r="HL503" s="35"/>
      <c r="HM503" s="35"/>
      <c r="HN503" s="35"/>
    </row>
    <row r="504" spans="2:222" s="51" customFormat="1" x14ac:dyDescent="0.25">
      <c r="B504" s="35"/>
      <c r="C504" s="35"/>
      <c r="D504" s="35"/>
      <c r="E504" s="36"/>
      <c r="F504" s="35"/>
      <c r="G504" s="39"/>
      <c r="H504" s="35"/>
      <c r="I504" s="35"/>
      <c r="J504" s="35"/>
      <c r="K504" s="35"/>
      <c r="L504" s="40"/>
      <c r="M504" s="40"/>
      <c r="N504" s="55"/>
      <c r="O504" s="50"/>
      <c r="P504" s="50"/>
      <c r="Q504" s="55"/>
      <c r="R504" s="55"/>
      <c r="S504" s="55"/>
      <c r="T504" s="55"/>
      <c r="U504" s="35"/>
      <c r="AN504" s="35"/>
      <c r="AO504" s="35"/>
      <c r="AP504" s="35"/>
      <c r="AQ504" s="35"/>
      <c r="AR504" s="35"/>
      <c r="AS504" s="35"/>
      <c r="AT504" s="35"/>
      <c r="AU504" s="35"/>
      <c r="AV504" s="35"/>
      <c r="AW504" s="35"/>
      <c r="AX504" s="35"/>
      <c r="AY504" s="35"/>
      <c r="AZ504" s="35"/>
      <c r="BA504" s="35"/>
      <c r="BB504" s="35"/>
      <c r="BC504" s="35"/>
      <c r="BD504" s="35"/>
      <c r="BE504" s="35"/>
      <c r="BF504" s="35"/>
      <c r="BG504" s="35"/>
      <c r="BH504" s="35"/>
      <c r="BI504" s="35"/>
      <c r="BJ504" s="35"/>
      <c r="BK504" s="35"/>
      <c r="BL504" s="35"/>
      <c r="BM504" s="35"/>
      <c r="BN504" s="35"/>
      <c r="BO504" s="35"/>
      <c r="BP504" s="35"/>
      <c r="BQ504" s="35"/>
      <c r="BR504" s="35"/>
      <c r="BS504" s="35"/>
      <c r="BT504" s="35"/>
      <c r="BU504" s="35"/>
      <c r="BV504" s="35"/>
      <c r="BW504" s="35"/>
      <c r="BX504" s="35"/>
      <c r="BY504" s="35"/>
      <c r="BZ504" s="35"/>
      <c r="CA504" s="35"/>
      <c r="CB504" s="35"/>
      <c r="CC504" s="35"/>
      <c r="CD504" s="35"/>
      <c r="CE504" s="35"/>
      <c r="CF504" s="35"/>
      <c r="CG504" s="35"/>
      <c r="CH504" s="35"/>
      <c r="CI504" s="35"/>
      <c r="CJ504" s="35"/>
      <c r="CK504" s="35"/>
      <c r="CL504" s="35"/>
      <c r="CM504" s="35"/>
      <c r="CN504" s="35"/>
      <c r="CO504" s="35"/>
      <c r="CP504" s="35"/>
      <c r="CQ504" s="35"/>
      <c r="CR504" s="35"/>
      <c r="CS504" s="35"/>
      <c r="CT504" s="35"/>
      <c r="CU504" s="35"/>
      <c r="CV504" s="35"/>
      <c r="CW504" s="35"/>
      <c r="CX504" s="35"/>
      <c r="CY504" s="35"/>
      <c r="CZ504" s="35"/>
      <c r="DA504" s="35"/>
      <c r="DB504" s="35"/>
      <c r="DC504" s="35"/>
      <c r="DD504" s="35"/>
      <c r="DE504" s="35"/>
      <c r="DF504" s="35"/>
      <c r="DG504" s="35"/>
      <c r="DH504" s="35"/>
      <c r="DI504" s="35"/>
      <c r="DJ504" s="35"/>
      <c r="DK504" s="35"/>
      <c r="DL504" s="35"/>
      <c r="DM504" s="35"/>
      <c r="DN504" s="35"/>
      <c r="DO504" s="35"/>
      <c r="DP504" s="35"/>
      <c r="DQ504" s="35"/>
      <c r="DR504" s="35"/>
      <c r="DS504" s="35"/>
      <c r="DT504" s="35"/>
      <c r="DU504" s="35"/>
      <c r="DV504" s="35"/>
      <c r="DW504" s="35"/>
      <c r="DX504" s="35"/>
      <c r="DY504" s="35"/>
      <c r="DZ504" s="35"/>
      <c r="EA504" s="35"/>
      <c r="EB504" s="35"/>
      <c r="EC504" s="35"/>
      <c r="ED504" s="35"/>
      <c r="EE504" s="35"/>
      <c r="EF504" s="35"/>
      <c r="EG504" s="35"/>
      <c r="EH504" s="35"/>
      <c r="EI504" s="35"/>
      <c r="EJ504" s="35"/>
      <c r="EK504" s="35"/>
      <c r="EL504" s="35"/>
      <c r="EM504" s="35"/>
      <c r="EN504" s="35"/>
      <c r="EO504" s="35"/>
      <c r="EP504" s="35"/>
      <c r="EQ504" s="35"/>
      <c r="ER504" s="35"/>
      <c r="ES504" s="35"/>
      <c r="ET504" s="35"/>
      <c r="EU504" s="35"/>
      <c r="EV504" s="35"/>
      <c r="EW504" s="35"/>
      <c r="EX504" s="35"/>
      <c r="EY504" s="35"/>
      <c r="EZ504" s="35"/>
      <c r="FA504" s="35"/>
      <c r="FB504" s="35"/>
      <c r="FC504" s="35"/>
      <c r="FD504" s="35"/>
      <c r="FE504" s="35"/>
      <c r="FF504" s="35"/>
      <c r="FG504" s="35"/>
      <c r="FH504" s="35"/>
      <c r="FI504" s="35"/>
      <c r="FJ504" s="35"/>
      <c r="FK504" s="35"/>
      <c r="FL504" s="35"/>
      <c r="FM504" s="35"/>
      <c r="FN504" s="35"/>
      <c r="FO504" s="35"/>
      <c r="FP504" s="35"/>
      <c r="FQ504" s="35"/>
      <c r="FR504" s="35"/>
      <c r="FS504" s="35"/>
      <c r="FT504" s="35"/>
      <c r="FU504" s="35"/>
      <c r="FV504" s="35"/>
      <c r="FW504" s="35"/>
      <c r="FX504" s="35"/>
      <c r="FY504" s="35"/>
      <c r="FZ504" s="35"/>
      <c r="GA504" s="35"/>
      <c r="GB504" s="35"/>
      <c r="GC504" s="35"/>
      <c r="GD504" s="35"/>
      <c r="GE504" s="35"/>
      <c r="GF504" s="35"/>
      <c r="GG504" s="35"/>
      <c r="GH504" s="35"/>
      <c r="GI504" s="35"/>
      <c r="GJ504" s="35"/>
      <c r="GK504" s="35"/>
      <c r="GL504" s="35"/>
      <c r="GM504" s="35"/>
      <c r="GN504" s="35"/>
      <c r="GO504" s="35"/>
      <c r="GP504" s="35"/>
      <c r="GQ504" s="35"/>
      <c r="GR504" s="35"/>
      <c r="GS504" s="35"/>
      <c r="GT504" s="35"/>
      <c r="GU504" s="35"/>
      <c r="GV504" s="35"/>
      <c r="GW504" s="35"/>
      <c r="GX504" s="35"/>
      <c r="GY504" s="35"/>
      <c r="GZ504" s="35"/>
      <c r="HA504" s="35"/>
      <c r="HB504" s="35"/>
      <c r="HC504" s="35"/>
      <c r="HD504" s="35"/>
      <c r="HE504" s="35"/>
      <c r="HF504" s="35"/>
      <c r="HG504" s="35"/>
      <c r="HH504" s="35"/>
      <c r="HI504" s="35"/>
      <c r="HJ504" s="35"/>
      <c r="HK504" s="35"/>
      <c r="HL504" s="35"/>
      <c r="HM504" s="35"/>
      <c r="HN504" s="35"/>
    </row>
    <row r="505" spans="2:222" s="51" customFormat="1" x14ac:dyDescent="0.25">
      <c r="B505" s="35"/>
      <c r="C505" s="35"/>
      <c r="D505" s="35"/>
      <c r="E505" s="36"/>
      <c r="F505" s="35"/>
      <c r="G505" s="39"/>
      <c r="H505" s="35"/>
      <c r="I505" s="35"/>
      <c r="J505" s="35"/>
      <c r="K505" s="35"/>
      <c r="L505" s="40"/>
      <c r="M505" s="40"/>
      <c r="N505" s="55"/>
      <c r="O505" s="50"/>
      <c r="P505" s="50"/>
      <c r="Q505" s="55"/>
      <c r="R505" s="55"/>
      <c r="S505" s="55"/>
      <c r="T505" s="55"/>
      <c r="U505" s="35"/>
      <c r="AN505" s="35"/>
      <c r="AO505" s="35"/>
      <c r="AP505" s="35"/>
      <c r="AQ505" s="35"/>
      <c r="AR505" s="35"/>
      <c r="AS505" s="35"/>
      <c r="AT505" s="35"/>
      <c r="AU505" s="35"/>
      <c r="AV505" s="35"/>
      <c r="AW505" s="35"/>
      <c r="AX505" s="35"/>
      <c r="AY505" s="35"/>
      <c r="AZ505" s="35"/>
      <c r="BA505" s="35"/>
      <c r="BB505" s="35"/>
      <c r="BC505" s="35"/>
      <c r="BD505" s="35"/>
      <c r="BE505" s="35"/>
      <c r="BF505" s="35"/>
      <c r="BG505" s="35"/>
      <c r="BH505" s="35"/>
      <c r="BI505" s="35"/>
      <c r="BJ505" s="35"/>
      <c r="BK505" s="35"/>
      <c r="BL505" s="35"/>
      <c r="BM505" s="35"/>
      <c r="BN505" s="35"/>
      <c r="BO505" s="35"/>
      <c r="BP505" s="35"/>
      <c r="BQ505" s="35"/>
      <c r="BR505" s="35"/>
      <c r="BS505" s="35"/>
      <c r="BT505" s="35"/>
      <c r="BU505" s="35"/>
      <c r="BV505" s="35"/>
      <c r="BW505" s="35"/>
      <c r="BX505" s="35"/>
      <c r="BY505" s="35"/>
      <c r="BZ505" s="35"/>
      <c r="CA505" s="35"/>
      <c r="CB505" s="35"/>
      <c r="CC505" s="35"/>
      <c r="CD505" s="35"/>
      <c r="CE505" s="35"/>
      <c r="CF505" s="35"/>
      <c r="CG505" s="35"/>
      <c r="CH505" s="35"/>
      <c r="CI505" s="35"/>
      <c r="CJ505" s="35"/>
      <c r="CK505" s="35"/>
      <c r="CL505" s="35"/>
      <c r="CM505" s="35"/>
      <c r="CN505" s="35"/>
      <c r="CO505" s="35"/>
      <c r="CP505" s="35"/>
      <c r="CQ505" s="35"/>
      <c r="CR505" s="35"/>
      <c r="CS505" s="35"/>
      <c r="CT505" s="35"/>
      <c r="CU505" s="35"/>
      <c r="CV505" s="35"/>
      <c r="CW505" s="35"/>
      <c r="CX505" s="35"/>
      <c r="CY505" s="35"/>
      <c r="CZ505" s="35"/>
      <c r="DA505" s="35"/>
      <c r="DB505" s="35"/>
      <c r="DC505" s="35"/>
      <c r="DD505" s="35"/>
      <c r="DE505" s="35"/>
      <c r="DF505" s="35"/>
      <c r="DG505" s="35"/>
      <c r="DH505" s="35"/>
      <c r="DI505" s="35"/>
      <c r="DJ505" s="35"/>
      <c r="DK505" s="35"/>
      <c r="DL505" s="35"/>
      <c r="DM505" s="35"/>
      <c r="DN505" s="35"/>
      <c r="DO505" s="35"/>
      <c r="DP505" s="35"/>
      <c r="DQ505" s="35"/>
      <c r="DR505" s="35"/>
      <c r="DS505" s="35"/>
      <c r="DT505" s="35"/>
      <c r="DU505" s="35"/>
      <c r="DV505" s="35"/>
      <c r="DW505" s="35"/>
      <c r="DX505" s="35"/>
      <c r="DY505" s="35"/>
      <c r="DZ505" s="35"/>
      <c r="EA505" s="35"/>
      <c r="EB505" s="35"/>
      <c r="EC505" s="35"/>
      <c r="ED505" s="35"/>
      <c r="EE505" s="35"/>
      <c r="EF505" s="35"/>
      <c r="EG505" s="35"/>
      <c r="EH505" s="35"/>
      <c r="EI505" s="35"/>
      <c r="EJ505" s="35"/>
      <c r="EK505" s="35"/>
      <c r="EL505" s="35"/>
      <c r="EM505" s="35"/>
      <c r="EN505" s="35"/>
      <c r="EO505" s="35"/>
      <c r="EP505" s="35"/>
      <c r="EQ505" s="35"/>
      <c r="ER505" s="35"/>
      <c r="ES505" s="35"/>
      <c r="ET505" s="35"/>
      <c r="EU505" s="35"/>
      <c r="EV505" s="35"/>
      <c r="EW505" s="35"/>
      <c r="EX505" s="35"/>
      <c r="EY505" s="35"/>
      <c r="EZ505" s="35"/>
      <c r="FA505" s="35"/>
      <c r="FB505" s="35"/>
      <c r="FC505" s="35"/>
      <c r="FD505" s="35"/>
      <c r="FE505" s="35"/>
      <c r="FF505" s="35"/>
      <c r="FG505" s="35"/>
      <c r="FH505" s="35"/>
      <c r="FI505" s="35"/>
      <c r="FJ505" s="35"/>
      <c r="FK505" s="35"/>
      <c r="FL505" s="35"/>
      <c r="FM505" s="35"/>
      <c r="FN505" s="35"/>
      <c r="FO505" s="35"/>
      <c r="FP505" s="35"/>
      <c r="FQ505" s="35"/>
      <c r="FR505" s="35"/>
      <c r="FS505" s="35"/>
      <c r="FT505" s="35"/>
      <c r="FU505" s="35"/>
      <c r="FV505" s="35"/>
      <c r="FW505" s="35"/>
      <c r="FX505" s="35"/>
      <c r="FY505" s="35"/>
      <c r="FZ505" s="35"/>
      <c r="GA505" s="35"/>
      <c r="GB505" s="35"/>
      <c r="GC505" s="35"/>
      <c r="GD505" s="35"/>
      <c r="GE505" s="35"/>
      <c r="GF505" s="35"/>
      <c r="GG505" s="35"/>
      <c r="GH505" s="35"/>
      <c r="GI505" s="35"/>
      <c r="GJ505" s="35"/>
      <c r="GK505" s="35"/>
      <c r="GL505" s="35"/>
      <c r="GM505" s="35"/>
      <c r="GN505" s="35"/>
      <c r="GO505" s="35"/>
      <c r="GP505" s="35"/>
      <c r="GQ505" s="35"/>
      <c r="GR505" s="35"/>
      <c r="GS505" s="35"/>
      <c r="GT505" s="35"/>
      <c r="GU505" s="35"/>
      <c r="GV505" s="35"/>
      <c r="GW505" s="35"/>
      <c r="GX505" s="35"/>
      <c r="GY505" s="35"/>
      <c r="GZ505" s="35"/>
      <c r="HA505" s="35"/>
      <c r="HB505" s="35"/>
      <c r="HC505" s="35"/>
      <c r="HD505" s="35"/>
      <c r="HE505" s="35"/>
      <c r="HF505" s="35"/>
      <c r="HG505" s="35"/>
      <c r="HH505" s="35"/>
      <c r="HI505" s="35"/>
      <c r="HJ505" s="35"/>
      <c r="HK505" s="35"/>
      <c r="HL505" s="35"/>
      <c r="HM505" s="35"/>
      <c r="HN505" s="35"/>
    </row>
    <row r="506" spans="2:222" s="51" customFormat="1" x14ac:dyDescent="0.25">
      <c r="B506" s="35"/>
      <c r="C506" s="35"/>
      <c r="D506" s="35"/>
      <c r="E506" s="36"/>
      <c r="F506" s="35"/>
      <c r="G506" s="39"/>
      <c r="H506" s="35"/>
      <c r="I506" s="35"/>
      <c r="J506" s="35"/>
      <c r="K506" s="35"/>
      <c r="L506" s="40"/>
      <c r="M506" s="40"/>
      <c r="N506" s="55"/>
      <c r="O506" s="50"/>
      <c r="P506" s="50"/>
      <c r="Q506" s="55"/>
      <c r="R506" s="55"/>
      <c r="S506" s="55"/>
      <c r="T506" s="55"/>
      <c r="U506" s="35"/>
      <c r="AN506" s="35"/>
      <c r="AO506" s="35"/>
      <c r="AP506" s="35"/>
      <c r="AQ506" s="35"/>
      <c r="AR506" s="35"/>
      <c r="AS506" s="35"/>
      <c r="AT506" s="35"/>
      <c r="AU506" s="35"/>
      <c r="AV506" s="35"/>
      <c r="AW506" s="35"/>
      <c r="AX506" s="35"/>
      <c r="AY506" s="35"/>
      <c r="AZ506" s="35"/>
      <c r="BA506" s="35"/>
      <c r="BB506" s="35"/>
      <c r="BC506" s="35"/>
      <c r="BD506" s="35"/>
      <c r="BE506" s="35"/>
      <c r="BF506" s="35"/>
      <c r="BG506" s="35"/>
      <c r="BH506" s="35"/>
      <c r="BI506" s="35"/>
      <c r="BJ506" s="35"/>
      <c r="BK506" s="35"/>
      <c r="BL506" s="35"/>
      <c r="BM506" s="35"/>
      <c r="BN506" s="35"/>
      <c r="BO506" s="35"/>
      <c r="BP506" s="35"/>
      <c r="BQ506" s="35"/>
      <c r="BR506" s="35"/>
      <c r="BS506" s="35"/>
      <c r="BT506" s="35"/>
      <c r="BU506" s="35"/>
      <c r="BV506" s="35"/>
      <c r="BW506" s="35"/>
      <c r="BX506" s="35"/>
      <c r="BY506" s="35"/>
      <c r="BZ506" s="35"/>
      <c r="CA506" s="35"/>
      <c r="CB506" s="35"/>
      <c r="CC506" s="35"/>
      <c r="CD506" s="35"/>
      <c r="CE506" s="35"/>
      <c r="CF506" s="35"/>
      <c r="CG506" s="35"/>
      <c r="CH506" s="35"/>
      <c r="CI506" s="35"/>
      <c r="CJ506" s="35"/>
      <c r="CK506" s="35"/>
      <c r="CL506" s="35"/>
      <c r="CM506" s="35"/>
      <c r="CN506" s="35"/>
      <c r="CO506" s="35"/>
      <c r="CP506" s="35"/>
      <c r="CQ506" s="35"/>
      <c r="CR506" s="35"/>
      <c r="CS506" s="35"/>
      <c r="CT506" s="35"/>
      <c r="CU506" s="35"/>
      <c r="CV506" s="35"/>
      <c r="CW506" s="35"/>
      <c r="CX506" s="35"/>
      <c r="CY506" s="35"/>
      <c r="CZ506" s="35"/>
      <c r="DA506" s="35"/>
      <c r="DB506" s="35"/>
      <c r="DC506" s="35"/>
      <c r="DD506" s="35"/>
      <c r="DE506" s="35"/>
      <c r="DF506" s="35"/>
      <c r="DG506" s="35"/>
      <c r="DH506" s="35"/>
      <c r="DI506" s="35"/>
      <c r="DJ506" s="35"/>
      <c r="DK506" s="35"/>
      <c r="DL506" s="35"/>
      <c r="DM506" s="35"/>
      <c r="DN506" s="35"/>
      <c r="DO506" s="35"/>
      <c r="DP506" s="35"/>
      <c r="DQ506" s="35"/>
      <c r="DR506" s="35"/>
      <c r="DS506" s="35"/>
      <c r="DT506" s="35"/>
      <c r="DU506" s="35"/>
      <c r="DV506" s="35"/>
      <c r="DW506" s="35"/>
      <c r="DX506" s="35"/>
      <c r="DY506" s="35"/>
      <c r="DZ506" s="35"/>
      <c r="EA506" s="35"/>
      <c r="EB506" s="35"/>
      <c r="EC506" s="35"/>
      <c r="ED506" s="35"/>
      <c r="EE506" s="35"/>
      <c r="EF506" s="35"/>
      <c r="EG506" s="35"/>
      <c r="EH506" s="35"/>
      <c r="EI506" s="35"/>
      <c r="EJ506" s="35"/>
      <c r="EK506" s="35"/>
      <c r="EL506" s="35"/>
      <c r="EM506" s="35"/>
      <c r="EN506" s="35"/>
      <c r="EO506" s="35"/>
      <c r="EP506" s="35"/>
      <c r="EQ506" s="35"/>
      <c r="ER506" s="35"/>
      <c r="ES506" s="35"/>
      <c r="ET506" s="35"/>
      <c r="EU506" s="35"/>
      <c r="EV506" s="35"/>
      <c r="EW506" s="35"/>
      <c r="EX506" s="35"/>
      <c r="EY506" s="35"/>
      <c r="EZ506" s="35"/>
      <c r="FA506" s="35"/>
      <c r="FB506" s="35"/>
      <c r="FC506" s="35"/>
      <c r="FD506" s="35"/>
      <c r="FE506" s="35"/>
      <c r="FF506" s="35"/>
      <c r="FG506" s="35"/>
      <c r="FH506" s="35"/>
      <c r="FI506" s="35"/>
      <c r="FJ506" s="35"/>
      <c r="FK506" s="35"/>
      <c r="FL506" s="35"/>
      <c r="FM506" s="35"/>
      <c r="FN506" s="35"/>
      <c r="FO506" s="35"/>
      <c r="FP506" s="35"/>
      <c r="FQ506" s="35"/>
      <c r="FR506" s="35"/>
      <c r="FS506" s="35"/>
      <c r="FT506" s="35"/>
      <c r="FU506" s="35"/>
      <c r="FV506" s="35"/>
      <c r="FW506" s="35"/>
      <c r="FX506" s="35"/>
      <c r="FY506" s="35"/>
      <c r="FZ506" s="35"/>
      <c r="GA506" s="35"/>
      <c r="GB506" s="35"/>
      <c r="GC506" s="35"/>
      <c r="GD506" s="35"/>
      <c r="GE506" s="35"/>
      <c r="GF506" s="35"/>
      <c r="GG506" s="35"/>
      <c r="GH506" s="35"/>
      <c r="GI506" s="35"/>
      <c r="GJ506" s="35"/>
      <c r="GK506" s="35"/>
      <c r="GL506" s="35"/>
      <c r="GM506" s="35"/>
      <c r="GN506" s="35"/>
      <c r="GO506" s="35"/>
      <c r="GP506" s="35"/>
      <c r="GQ506" s="35"/>
      <c r="GR506" s="35"/>
      <c r="GS506" s="35"/>
      <c r="GT506" s="35"/>
      <c r="GU506" s="35"/>
      <c r="GV506" s="35"/>
      <c r="GW506" s="35"/>
      <c r="GX506" s="35"/>
      <c r="GY506" s="35"/>
      <c r="GZ506" s="35"/>
      <c r="HA506" s="35"/>
      <c r="HB506" s="35"/>
      <c r="HC506" s="35"/>
      <c r="HD506" s="35"/>
      <c r="HE506" s="35"/>
      <c r="HF506" s="35"/>
      <c r="HG506" s="35"/>
      <c r="HH506" s="35"/>
      <c r="HI506" s="35"/>
      <c r="HJ506" s="35"/>
      <c r="HK506" s="35"/>
      <c r="HL506" s="35"/>
      <c r="HM506" s="35"/>
      <c r="HN506" s="35"/>
    </row>
  </sheetData>
  <mergeCells count="10">
    <mergeCell ref="G2:L2"/>
    <mergeCell ref="B4:L4"/>
    <mergeCell ref="H5:I5"/>
    <mergeCell ref="H7:I7"/>
    <mergeCell ref="H8:I8"/>
    <mergeCell ref="H10:I10"/>
    <mergeCell ref="H11:I11"/>
    <mergeCell ref="B24:C24"/>
    <mergeCell ref="C13:L13"/>
    <mergeCell ref="H9:I9"/>
  </mergeCells>
  <hyperlinks>
    <hyperlink ref="B1" location="'Danh mục'!A1" display="Quay_ve"/>
  </hyperlinks>
  <pageMargins left="0.7" right="0.7" top="0.75" bottom="0.75" header="0.3" footer="0.3"/>
  <pageSetup orientation="portrait" horizontalDpi="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2260"/>
  <sheetViews>
    <sheetView topLeftCell="A28" workbookViewId="0">
      <selection activeCell="C9" sqref="C9:E9"/>
    </sheetView>
  </sheetViews>
  <sheetFormatPr defaultColWidth="9.140625" defaultRowHeight="15.75" x14ac:dyDescent="0.25"/>
  <cols>
    <col min="1" max="1" width="6.42578125" style="35" customWidth="1"/>
    <col min="2" max="2" width="64" style="35" customWidth="1"/>
    <col min="3" max="3" width="20.28515625" style="35" customWidth="1"/>
    <col min="4" max="4" width="18.140625" style="35" customWidth="1"/>
    <col min="5" max="5" width="24.85546875" style="35" customWidth="1"/>
    <col min="6" max="6" width="20.7109375" style="36" customWidth="1"/>
    <col min="7" max="7" width="25.85546875" style="35" customWidth="1"/>
    <col min="8" max="8" width="19.7109375" style="35" customWidth="1"/>
    <col min="9" max="9" width="18" style="35" customWidth="1"/>
    <col min="10" max="10" width="20.7109375" style="35" customWidth="1"/>
    <col min="11" max="11" width="23.140625" style="35" customWidth="1"/>
    <col min="12" max="12" width="17.42578125" style="35" customWidth="1"/>
    <col min="13" max="15" width="21.5703125" style="40" customWidth="1"/>
    <col min="16" max="16" width="22" style="40" customWidth="1"/>
    <col min="17" max="17" width="20.28515625" style="55" customWidth="1"/>
    <col min="18" max="19" width="20.28515625" style="50" customWidth="1"/>
    <col min="20" max="20" width="20.28515625" style="55" customWidth="1"/>
    <col min="21" max="21" width="20.28515625" style="50" customWidth="1"/>
    <col min="22" max="23" width="21.7109375" style="55" customWidth="1"/>
    <col min="24" max="25" width="18.7109375" style="35" customWidth="1"/>
    <col min="26" max="29" width="17.28515625" style="35" customWidth="1"/>
    <col min="30" max="30" width="15.85546875" style="35" customWidth="1"/>
    <col min="31" max="31" width="18.85546875" style="35" customWidth="1"/>
    <col min="32" max="32" width="20.85546875" style="35" customWidth="1"/>
    <col min="33" max="33" width="21.28515625" style="39" customWidth="1"/>
    <col min="34" max="34" width="22.28515625" style="39" customWidth="1"/>
    <col min="35" max="35" width="19.42578125" style="39" customWidth="1"/>
    <col min="36" max="38" width="21" style="35" customWidth="1"/>
    <col min="39" max="39" width="21.28515625" style="35" customWidth="1"/>
    <col min="40" max="40" width="19.85546875" style="35" customWidth="1"/>
    <col min="41" max="41" width="21.5703125" style="35" customWidth="1"/>
    <col min="42" max="42" width="24.7109375" style="35" customWidth="1"/>
    <col min="43" max="43" width="22.85546875" style="35" customWidth="1"/>
    <col min="44" max="44" width="17.140625" style="35" customWidth="1"/>
    <col min="45" max="45" width="22.5703125" style="35" customWidth="1"/>
    <col min="46" max="46" width="17.5703125" style="35" customWidth="1"/>
    <col min="47" max="47" width="22.85546875" style="35" customWidth="1"/>
    <col min="48" max="48" width="19" style="35" customWidth="1"/>
    <col min="49" max="51" width="14.85546875" style="35" customWidth="1"/>
    <col min="52" max="52" width="18.140625" style="35" customWidth="1"/>
    <col min="53" max="53" width="25.5703125" style="35" customWidth="1"/>
    <col min="54" max="54" width="14.85546875" style="35" customWidth="1"/>
    <col min="55" max="55" width="51.42578125" style="35" customWidth="1"/>
    <col min="56" max="58" width="26.5703125" style="35" customWidth="1"/>
    <col min="59" max="59" width="24.28515625" style="35" customWidth="1"/>
    <col min="60" max="60" width="6.140625" style="35" customWidth="1"/>
    <col min="61" max="61" width="34" style="35" customWidth="1"/>
    <col min="62" max="71" width="6.140625" style="35" customWidth="1"/>
    <col min="72" max="72" width="30.28515625" style="35" customWidth="1"/>
    <col min="73" max="16384" width="9.140625" style="35"/>
  </cols>
  <sheetData>
    <row r="1" spans="1:72" x14ac:dyDescent="0.25">
      <c r="A1" s="1" t="s">
        <v>57</v>
      </c>
    </row>
    <row r="2" spans="1:72" ht="53.25" customHeight="1" x14ac:dyDescent="0.25">
      <c r="H2" s="341" t="s">
        <v>109</v>
      </c>
      <c r="I2" s="342"/>
      <c r="J2" s="342"/>
      <c r="K2" s="342"/>
      <c r="L2" s="342"/>
      <c r="M2" s="342"/>
      <c r="N2" s="37"/>
      <c r="O2" s="37"/>
      <c r="P2" s="37"/>
      <c r="Q2" s="54"/>
      <c r="AE2" s="419" t="s">
        <v>402</v>
      </c>
      <c r="AF2" s="419"/>
      <c r="AG2" s="419"/>
      <c r="AH2" s="419"/>
      <c r="AI2" s="35"/>
      <c r="AL2" s="120"/>
      <c r="AQ2" s="55">
        <f>SUM(C9:AD9)</f>
        <v>1090000000000</v>
      </c>
    </row>
    <row r="3" spans="1:72" x14ac:dyDescent="0.25">
      <c r="A3" s="38" t="s">
        <v>110</v>
      </c>
      <c r="AE3" s="420" t="s">
        <v>145</v>
      </c>
      <c r="AF3" s="420"/>
      <c r="AG3" s="121" t="s">
        <v>403</v>
      </c>
      <c r="AH3" s="122" t="s">
        <v>404</v>
      </c>
      <c r="AI3" s="78" t="s">
        <v>405</v>
      </c>
      <c r="AL3" s="123"/>
      <c r="AN3" s="124"/>
      <c r="AO3" s="124" t="s">
        <v>406</v>
      </c>
      <c r="AP3" s="124" t="s">
        <v>407</v>
      </c>
      <c r="AQ3" s="124" t="s">
        <v>408</v>
      </c>
      <c r="AS3" s="51"/>
      <c r="AT3" s="51"/>
      <c r="AU3" s="51"/>
      <c r="AV3" s="51"/>
      <c r="BG3" s="125"/>
      <c r="BH3" s="125"/>
      <c r="BI3" s="126"/>
      <c r="BJ3" s="125"/>
      <c r="BK3" s="125"/>
      <c r="BL3" s="125"/>
      <c r="BM3" s="125"/>
      <c r="BN3" s="125"/>
      <c r="BO3" s="127"/>
      <c r="BP3" s="127"/>
      <c r="BQ3" s="127"/>
      <c r="BR3" s="127"/>
      <c r="BS3" s="127"/>
      <c r="BT3" s="55"/>
    </row>
    <row r="4" spans="1:72" ht="18.75" x14ac:dyDescent="0.25">
      <c r="A4" s="343" t="s">
        <v>409</v>
      </c>
      <c r="B4" s="343"/>
      <c r="C4" s="343"/>
      <c r="D4" s="343"/>
      <c r="E4" s="343"/>
      <c r="F4" s="343"/>
      <c r="G4" s="343"/>
      <c r="H4" s="343"/>
      <c r="I4" s="343"/>
      <c r="J4" s="343"/>
      <c r="K4" s="343"/>
      <c r="L4" s="343"/>
      <c r="M4" s="343"/>
      <c r="N4" s="41"/>
      <c r="O4" s="41"/>
      <c r="P4" s="41"/>
      <c r="Q4" s="57"/>
      <c r="AE4" s="403" t="s">
        <v>136</v>
      </c>
      <c r="AF4" s="404"/>
      <c r="AG4" s="128">
        <f>C27+1</f>
        <v>1</v>
      </c>
      <c r="AH4" s="128">
        <f>C28</f>
        <v>99</v>
      </c>
      <c r="AI4" s="78">
        <f>C26/J32</f>
        <v>100000</v>
      </c>
      <c r="AL4" s="123"/>
      <c r="AM4" s="106"/>
      <c r="AN4" s="129" t="s">
        <v>410</v>
      </c>
      <c r="AO4" s="130">
        <v>100000000000</v>
      </c>
      <c r="AP4" s="130">
        <v>530000000000</v>
      </c>
      <c r="AQ4" s="130">
        <f>AQ2-AO4-AP4</f>
        <v>460000000000</v>
      </c>
      <c r="AS4" s="131"/>
      <c r="AT4" s="132"/>
      <c r="AU4" s="133"/>
      <c r="AV4" s="134"/>
      <c r="BG4" s="125"/>
      <c r="BH4" s="125"/>
      <c r="BI4" s="135"/>
      <c r="BJ4" s="125"/>
      <c r="BK4" s="125"/>
      <c r="BL4" s="125"/>
      <c r="BM4" s="125"/>
      <c r="BN4" s="125"/>
      <c r="BO4" s="136"/>
      <c r="BP4" s="136"/>
      <c r="BQ4" s="136"/>
      <c r="BR4" s="136"/>
      <c r="BS4" s="136"/>
      <c r="BT4" s="55"/>
    </row>
    <row r="5" spans="1:72" ht="18" x14ac:dyDescent="0.25">
      <c r="A5" s="342" t="str">
        <f ca="1">"Ngày "&amp; DAY(TODAY())&amp;"/"&amp;MONTH(TODAY())&amp;"/"&amp;YEAR(TODAY())</f>
        <v>Ngày 2/2/2021</v>
      </c>
      <c r="B5" s="342"/>
      <c r="C5" s="342"/>
      <c r="D5" s="342"/>
      <c r="E5" s="342"/>
      <c r="F5" s="342"/>
      <c r="G5" s="342"/>
      <c r="H5" s="342"/>
      <c r="I5" s="342"/>
      <c r="J5" s="342"/>
      <c r="K5" s="342"/>
      <c r="L5" s="342"/>
      <c r="M5" s="342"/>
      <c r="N5" s="37"/>
      <c r="O5" s="37"/>
      <c r="P5" s="37"/>
      <c r="Q5" s="54"/>
      <c r="AE5" s="403" t="s">
        <v>137</v>
      </c>
      <c r="AF5" s="404" t="s">
        <v>132</v>
      </c>
      <c r="AG5" s="128">
        <f>F27+1</f>
        <v>2</v>
      </c>
      <c r="AH5" s="128">
        <f>F28</f>
        <v>98</v>
      </c>
      <c r="AI5" s="78">
        <f>F26/1000000</f>
        <v>2139</v>
      </c>
      <c r="AL5" s="123"/>
      <c r="AN5" s="137" t="s">
        <v>411</v>
      </c>
      <c r="AO5" s="130">
        <f t="shared" ref="AO5:AQ6" si="0">C12+C16+C20+F12+F16+F20+I12+I16+I20+L12+L16+L20+O12+O16+O20+R12+R16+R20+U12+U16+U20</f>
        <v>0</v>
      </c>
      <c r="AP5" s="130">
        <f t="shared" si="0"/>
        <v>97455000000</v>
      </c>
      <c r="AQ5" s="130">
        <f t="shared" si="0"/>
        <v>4442000000</v>
      </c>
      <c r="AS5" s="131"/>
      <c r="AT5" s="133"/>
      <c r="AU5" s="133"/>
      <c r="AV5" s="134"/>
      <c r="BG5" s="135">
        <f>SUM(AO5:AQ5)</f>
        <v>101897000000</v>
      </c>
      <c r="BH5" s="125"/>
      <c r="BI5" s="135"/>
      <c r="BJ5" s="135"/>
      <c r="BK5" s="125"/>
      <c r="BL5" s="125"/>
      <c r="BM5" s="125"/>
      <c r="BN5" s="125"/>
      <c r="BO5" s="127"/>
      <c r="BP5" s="127"/>
      <c r="BQ5" s="127"/>
      <c r="BR5" s="127"/>
      <c r="BS5" s="127"/>
      <c r="BT5" s="55"/>
    </row>
    <row r="6" spans="1:72" ht="18" x14ac:dyDescent="0.25">
      <c r="A6" s="37"/>
      <c r="B6" s="37"/>
      <c r="C6" s="37"/>
      <c r="D6" s="37"/>
      <c r="E6" s="37"/>
      <c r="G6" s="37"/>
      <c r="H6" s="37"/>
      <c r="I6" s="37"/>
      <c r="J6" s="138"/>
      <c r="K6" s="37"/>
      <c r="L6" s="37"/>
      <c r="M6" s="139"/>
      <c r="N6" s="139"/>
      <c r="O6" s="139"/>
      <c r="P6" s="139"/>
      <c r="Q6" s="54"/>
      <c r="X6" s="69"/>
      <c r="Y6" s="69"/>
      <c r="AE6" s="403" t="s">
        <v>138</v>
      </c>
      <c r="AF6" s="404"/>
      <c r="AG6" s="128">
        <f>I27+1</f>
        <v>1</v>
      </c>
      <c r="AH6" s="128">
        <f>I28</f>
        <v>99</v>
      </c>
      <c r="AI6" s="78">
        <f>I26/1000000</f>
        <v>155964</v>
      </c>
      <c r="AL6" s="123"/>
      <c r="AN6" s="35" t="s">
        <v>412</v>
      </c>
      <c r="AO6" s="130">
        <f t="shared" si="0"/>
        <v>0</v>
      </c>
      <c r="AP6" s="130">
        <f t="shared" si="0"/>
        <v>0</v>
      </c>
      <c r="AQ6" s="130">
        <f t="shared" si="0"/>
        <v>0</v>
      </c>
      <c r="AR6" s="69"/>
      <c r="AS6" s="131"/>
      <c r="AT6" s="133"/>
      <c r="AU6" s="133"/>
      <c r="AV6" s="134"/>
      <c r="BG6" s="135">
        <f>SUM(AO8:AQ8)</f>
        <v>0</v>
      </c>
      <c r="BH6" s="125"/>
      <c r="BI6" s="135"/>
      <c r="BJ6" s="135"/>
      <c r="BK6" s="125"/>
      <c r="BL6" s="125"/>
      <c r="BM6" s="125"/>
      <c r="BN6" s="125"/>
      <c r="BO6" s="127"/>
      <c r="BP6" s="127"/>
      <c r="BQ6" s="127"/>
      <c r="BR6" s="127"/>
      <c r="BS6" s="127"/>
      <c r="BT6" s="55"/>
    </row>
    <row r="7" spans="1:72" s="69" customFormat="1" ht="24" customHeight="1" x14ac:dyDescent="0.25">
      <c r="B7" s="140" t="s">
        <v>413</v>
      </c>
      <c r="C7" s="421" t="s">
        <v>414</v>
      </c>
      <c r="D7" s="422"/>
      <c r="E7" s="422"/>
      <c r="F7" s="422"/>
      <c r="G7" s="422"/>
      <c r="H7" s="422"/>
      <c r="I7" s="141"/>
      <c r="J7" s="141"/>
      <c r="K7" s="141"/>
      <c r="L7" s="141"/>
      <c r="M7" s="141"/>
      <c r="N7" s="141"/>
      <c r="O7" s="141"/>
      <c r="P7" s="141"/>
      <c r="Q7" s="141"/>
      <c r="R7" s="141"/>
      <c r="S7" s="141"/>
      <c r="T7" s="141"/>
      <c r="U7" s="141"/>
      <c r="V7" s="141"/>
      <c r="W7" s="141"/>
      <c r="AD7" s="142"/>
      <c r="AE7" s="403" t="s">
        <v>139</v>
      </c>
      <c r="AF7" s="404"/>
      <c r="AG7" s="128">
        <f>L27+1</f>
        <v>1</v>
      </c>
      <c r="AH7" s="128">
        <f>L28</f>
        <v>99</v>
      </c>
      <c r="AI7" s="78">
        <f>L26/1000000</f>
        <v>170000</v>
      </c>
      <c r="AL7" s="123"/>
      <c r="AM7" s="142"/>
      <c r="AN7" s="143" t="s">
        <v>415</v>
      </c>
      <c r="AO7" s="144">
        <f>AO4-AO5+AO8</f>
        <v>100000000000</v>
      </c>
      <c r="AP7" s="144">
        <f>AP4-AP5+AP8</f>
        <v>432545000000</v>
      </c>
      <c r="AQ7" s="144">
        <f>AQ4-AQ5+AQ8</f>
        <v>455558000000</v>
      </c>
      <c r="AR7" s="69">
        <v>20000000000</v>
      </c>
      <c r="AS7" s="131"/>
      <c r="AT7" s="133"/>
      <c r="AU7" s="133"/>
      <c r="AV7" s="134"/>
      <c r="AW7" s="35"/>
      <c r="BB7" s="35"/>
      <c r="BG7" s="135">
        <f>AQ2-BG5+BG8</f>
        <v>988103000000</v>
      </c>
      <c r="BH7" s="125"/>
      <c r="BI7" s="127"/>
      <c r="BJ7" s="127"/>
      <c r="BK7" s="127"/>
      <c r="BL7" s="127"/>
      <c r="BM7" s="127"/>
      <c r="BN7" s="127"/>
      <c r="BO7" s="127"/>
      <c r="BP7" s="127"/>
      <c r="BQ7" s="127"/>
      <c r="BR7" s="127"/>
      <c r="BS7" s="127"/>
      <c r="BT7" s="55"/>
    </row>
    <row r="8" spans="1:72" s="69" customFormat="1" ht="24" customHeight="1" x14ac:dyDescent="0.25">
      <c r="B8" s="145"/>
      <c r="C8" s="406" t="s">
        <v>136</v>
      </c>
      <c r="D8" s="407"/>
      <c r="E8" s="408"/>
      <c r="F8" s="409" t="s">
        <v>137</v>
      </c>
      <c r="G8" s="410"/>
      <c r="H8" s="411"/>
      <c r="I8" s="412" t="s">
        <v>138</v>
      </c>
      <c r="J8" s="413"/>
      <c r="K8" s="414"/>
      <c r="L8" s="406" t="s">
        <v>139</v>
      </c>
      <c r="M8" s="407"/>
      <c r="N8" s="408"/>
      <c r="O8" s="406" t="s">
        <v>140</v>
      </c>
      <c r="P8" s="407"/>
      <c r="Q8" s="408"/>
      <c r="R8" s="415" t="s">
        <v>141</v>
      </c>
      <c r="S8" s="416"/>
      <c r="T8" s="417"/>
      <c r="U8" s="415" t="s">
        <v>142</v>
      </c>
      <c r="V8" s="416"/>
      <c r="W8" s="417"/>
      <c r="AD8" s="146"/>
      <c r="AE8" s="403" t="s">
        <v>140</v>
      </c>
      <c r="AF8" s="404"/>
      <c r="AG8" s="147">
        <f>O27+1</f>
        <v>1</v>
      </c>
      <c r="AH8" s="147">
        <f>O28</f>
        <v>99</v>
      </c>
      <c r="AI8" s="78">
        <f>O26/1000000</f>
        <v>180000</v>
      </c>
      <c r="AL8" s="123"/>
      <c r="AM8" s="418"/>
      <c r="AN8" s="418"/>
      <c r="AO8" s="418"/>
      <c r="AP8" s="148"/>
      <c r="AS8" s="131"/>
      <c r="AT8" s="133"/>
      <c r="AU8" s="133"/>
      <c r="AV8" s="134"/>
      <c r="AW8" s="35"/>
      <c r="BB8" s="35"/>
      <c r="BC8" s="149"/>
      <c r="BD8" s="149"/>
      <c r="BE8" s="127"/>
      <c r="BF8" s="127"/>
      <c r="BG8" s="127"/>
      <c r="BH8" s="127"/>
      <c r="BI8" s="127"/>
      <c r="BJ8" s="127"/>
      <c r="BK8" s="127"/>
      <c r="BL8" s="127"/>
      <c r="BM8" s="127"/>
      <c r="BN8" s="127"/>
      <c r="BO8" s="125"/>
      <c r="BP8" s="125"/>
      <c r="BQ8" s="125"/>
      <c r="BR8" s="125"/>
      <c r="BS8" s="125"/>
      <c r="BT8" s="55"/>
    </row>
    <row r="9" spans="1:72" ht="16.5" customHeight="1" x14ac:dyDescent="0.25">
      <c r="B9" s="150" t="s">
        <v>416</v>
      </c>
      <c r="C9" s="370">
        <v>100000000000</v>
      </c>
      <c r="D9" s="371"/>
      <c r="E9" s="372"/>
      <c r="F9" s="373">
        <v>100000000000</v>
      </c>
      <c r="G9" s="374"/>
      <c r="H9" s="375"/>
      <c r="I9" s="376">
        <v>160000000000</v>
      </c>
      <c r="J9" s="377"/>
      <c r="K9" s="378"/>
      <c r="L9" s="379">
        <v>170000000000</v>
      </c>
      <c r="M9" s="380"/>
      <c r="N9" s="381"/>
      <c r="O9" s="397">
        <v>180000000000</v>
      </c>
      <c r="P9" s="398"/>
      <c r="Q9" s="399"/>
      <c r="R9" s="400">
        <v>190000000000</v>
      </c>
      <c r="S9" s="401"/>
      <c r="T9" s="402"/>
      <c r="U9" s="400">
        <v>190000000000</v>
      </c>
      <c r="V9" s="401"/>
      <c r="W9" s="402"/>
      <c r="AD9" s="151"/>
      <c r="AE9" s="403" t="s">
        <v>141</v>
      </c>
      <c r="AF9" s="404"/>
      <c r="AG9" s="128">
        <f>R27+1</f>
        <v>1</v>
      </c>
      <c r="AH9" s="128">
        <f>R28</f>
        <v>99</v>
      </c>
      <c r="AI9" s="78">
        <f>R26/1000000</f>
        <v>190000</v>
      </c>
      <c r="AL9" s="123"/>
      <c r="AM9" s="354"/>
      <c r="AN9" s="354"/>
      <c r="AO9" s="354"/>
      <c r="AP9" s="152"/>
      <c r="AS9" s="131"/>
      <c r="AT9" s="133"/>
      <c r="AU9" s="133"/>
      <c r="AV9" s="134"/>
      <c r="BC9" s="149"/>
      <c r="BD9" s="149"/>
      <c r="BE9" s="127"/>
      <c r="BF9" s="127"/>
      <c r="BG9" s="127"/>
      <c r="BH9" s="127"/>
      <c r="BI9" s="127"/>
      <c r="BJ9" s="127"/>
      <c r="BK9" s="127"/>
      <c r="BL9" s="127"/>
      <c r="BM9" s="127"/>
      <c r="BN9" s="127"/>
      <c r="BO9" s="125"/>
      <c r="BP9" s="125"/>
      <c r="BQ9" s="125"/>
      <c r="BR9" s="125"/>
      <c r="BS9" s="125"/>
      <c r="BT9" s="55"/>
    </row>
    <row r="10" spans="1:72" ht="20.25" customHeight="1" x14ac:dyDescent="0.25">
      <c r="B10" s="153" t="s">
        <v>417</v>
      </c>
      <c r="C10" s="370">
        <v>99</v>
      </c>
      <c r="D10" s="371"/>
      <c r="E10" s="372">
        <v>65</v>
      </c>
      <c r="F10" s="373">
        <v>99</v>
      </c>
      <c r="G10" s="374"/>
      <c r="H10" s="375">
        <v>-3</v>
      </c>
      <c r="I10" s="376">
        <v>99</v>
      </c>
      <c r="J10" s="377"/>
      <c r="K10" s="378">
        <v>-3</v>
      </c>
      <c r="L10" s="379">
        <v>99</v>
      </c>
      <c r="M10" s="380"/>
      <c r="N10" s="381"/>
      <c r="O10" s="397">
        <v>99</v>
      </c>
      <c r="P10" s="398"/>
      <c r="Q10" s="399"/>
      <c r="R10" s="400">
        <v>99</v>
      </c>
      <c r="S10" s="401"/>
      <c r="T10" s="402"/>
      <c r="U10" s="400">
        <v>99</v>
      </c>
      <c r="V10" s="401"/>
      <c r="W10" s="402"/>
      <c r="AD10" s="151"/>
      <c r="AE10" s="403" t="s">
        <v>142</v>
      </c>
      <c r="AF10" s="404"/>
      <c r="AG10" s="154">
        <f>U27+1</f>
        <v>1</v>
      </c>
      <c r="AH10" s="154">
        <f>U28</f>
        <v>99</v>
      </c>
      <c r="AI10" s="154">
        <f>U26/1000000</f>
        <v>190000</v>
      </c>
      <c r="AL10" s="123"/>
      <c r="AM10" s="354"/>
      <c r="AN10" s="354"/>
      <c r="AO10" s="354"/>
      <c r="AP10" s="152"/>
      <c r="AS10" s="131"/>
      <c r="AT10" s="155"/>
      <c r="AU10" s="133"/>
      <c r="AV10" s="134"/>
      <c r="BC10" s="149"/>
      <c r="BD10" s="149"/>
      <c r="BE10" s="127"/>
      <c r="BF10" s="127"/>
      <c r="BG10" s="127"/>
      <c r="BH10" s="127"/>
      <c r="BI10" s="127"/>
      <c r="BJ10" s="127"/>
      <c r="BK10" s="127"/>
      <c r="BL10" s="127"/>
      <c r="BM10" s="127"/>
      <c r="BN10" s="127"/>
      <c r="BO10" s="125"/>
      <c r="BP10" s="125"/>
      <c r="BQ10" s="125"/>
      <c r="BR10" s="125"/>
      <c r="BS10" s="125"/>
      <c r="BT10" s="55"/>
    </row>
    <row r="11" spans="1:72" s="69" customFormat="1" ht="24" customHeight="1" x14ac:dyDescent="0.25">
      <c r="B11" s="156"/>
      <c r="C11" s="157" t="s">
        <v>418</v>
      </c>
      <c r="D11" s="157" t="s">
        <v>419</v>
      </c>
      <c r="E11" s="157" t="s">
        <v>420</v>
      </c>
      <c r="F11" s="158" t="s">
        <v>421</v>
      </c>
      <c r="G11" s="158" t="s">
        <v>422</v>
      </c>
      <c r="H11" s="158" t="s">
        <v>423</v>
      </c>
      <c r="I11" s="157" t="s">
        <v>424</v>
      </c>
      <c r="J11" s="157" t="s">
        <v>425</v>
      </c>
      <c r="K11" s="157" t="s">
        <v>426</v>
      </c>
      <c r="L11" s="159" t="s">
        <v>427</v>
      </c>
      <c r="M11" s="159" t="s">
        <v>428</v>
      </c>
      <c r="N11" s="160" t="s">
        <v>429</v>
      </c>
      <c r="O11" s="157" t="s">
        <v>430</v>
      </c>
      <c r="P11" s="157" t="s">
        <v>431</v>
      </c>
      <c r="Q11" s="157" t="s">
        <v>432</v>
      </c>
      <c r="R11" s="159" t="s">
        <v>433</v>
      </c>
      <c r="S11" s="159" t="s">
        <v>434</v>
      </c>
      <c r="T11" s="160" t="s">
        <v>435</v>
      </c>
      <c r="U11" s="159" t="s">
        <v>436</v>
      </c>
      <c r="V11" s="159" t="s">
        <v>437</v>
      </c>
      <c r="W11" s="160" t="s">
        <v>438</v>
      </c>
      <c r="Z11" s="161"/>
      <c r="AA11" s="162"/>
      <c r="AB11" s="163"/>
      <c r="AC11" s="164"/>
      <c r="AD11" s="164"/>
      <c r="AE11" s="405" t="s">
        <v>49</v>
      </c>
      <c r="AF11" s="405"/>
      <c r="AG11" s="101"/>
      <c r="AH11" s="101"/>
      <c r="AI11" s="78">
        <f>SUM(AI4:AI10)</f>
        <v>988103</v>
      </c>
      <c r="AL11" s="123"/>
      <c r="AM11" s="165"/>
      <c r="AN11" s="165"/>
      <c r="AO11" s="166">
        <f>AO7-$AR$7</f>
        <v>80000000000</v>
      </c>
      <c r="AP11" s="166">
        <f>AP7-$AR$7</f>
        <v>412545000000</v>
      </c>
      <c r="AQ11" s="166">
        <f>AQ7-$AR$7</f>
        <v>435558000000</v>
      </c>
      <c r="AS11" s="131"/>
      <c r="AT11" s="155"/>
      <c r="AU11" s="133"/>
      <c r="AV11" s="134"/>
      <c r="AW11" s="35"/>
      <c r="BB11" s="35"/>
      <c r="BC11" s="149"/>
      <c r="BD11" s="149"/>
      <c r="BE11" s="127"/>
      <c r="BF11" s="127"/>
      <c r="BG11" s="127"/>
      <c r="BH11" s="127"/>
      <c r="BI11" s="127"/>
      <c r="BJ11" s="127"/>
      <c r="BK11" s="127"/>
      <c r="BL11" s="127"/>
      <c r="BM11" s="127"/>
      <c r="BN11" s="127"/>
      <c r="BO11" s="127"/>
      <c r="BP11" s="125"/>
      <c r="BQ11" s="125"/>
      <c r="BR11" s="125"/>
      <c r="BS11" s="125"/>
      <c r="BT11" s="55"/>
    </row>
    <row r="12" spans="1:72" ht="16.5" customHeight="1" x14ac:dyDescent="0.25">
      <c r="B12" s="150" t="s">
        <v>439</v>
      </c>
      <c r="C12" s="167">
        <f t="shared" ref="C12:W12" si="1">SUMIF($G$32:$G$1452,C11,$K$32:$K$1452)</f>
        <v>0</v>
      </c>
      <c r="D12" s="167">
        <f t="shared" si="1"/>
        <v>0</v>
      </c>
      <c r="E12" s="167">
        <f t="shared" si="1"/>
        <v>0</v>
      </c>
      <c r="F12" s="168">
        <f t="shared" si="1"/>
        <v>0</v>
      </c>
      <c r="G12" s="168">
        <f t="shared" si="1"/>
        <v>95359000000</v>
      </c>
      <c r="H12" s="168">
        <f t="shared" si="1"/>
        <v>0</v>
      </c>
      <c r="I12" s="169">
        <f t="shared" si="1"/>
        <v>0</v>
      </c>
      <c r="J12" s="169">
        <f t="shared" si="1"/>
        <v>0</v>
      </c>
      <c r="K12" s="169">
        <f t="shared" si="1"/>
        <v>0</v>
      </c>
      <c r="L12" s="167">
        <f t="shared" si="1"/>
        <v>0</v>
      </c>
      <c r="M12" s="167">
        <f t="shared" si="1"/>
        <v>0</v>
      </c>
      <c r="N12" s="167">
        <f t="shared" si="1"/>
        <v>0</v>
      </c>
      <c r="O12" s="167">
        <f t="shared" si="1"/>
        <v>0</v>
      </c>
      <c r="P12" s="167">
        <f t="shared" si="1"/>
        <v>0</v>
      </c>
      <c r="Q12" s="167">
        <f t="shared" si="1"/>
        <v>0</v>
      </c>
      <c r="R12" s="170">
        <f t="shared" si="1"/>
        <v>0</v>
      </c>
      <c r="S12" s="170">
        <f t="shared" si="1"/>
        <v>0</v>
      </c>
      <c r="T12" s="171">
        <f t="shared" si="1"/>
        <v>0</v>
      </c>
      <c r="U12" s="170">
        <f t="shared" si="1"/>
        <v>0</v>
      </c>
      <c r="V12" s="170">
        <f t="shared" si="1"/>
        <v>0</v>
      </c>
      <c r="W12" s="170">
        <f t="shared" si="1"/>
        <v>0</v>
      </c>
      <c r="Z12" s="161"/>
      <c r="AA12" s="162"/>
      <c r="AB12" s="163"/>
      <c r="AC12" s="172"/>
      <c r="AD12" s="172"/>
      <c r="AE12" s="172"/>
      <c r="AF12" s="172"/>
      <c r="AG12" s="172"/>
      <c r="AL12" s="123"/>
      <c r="AM12" s="172"/>
      <c r="AN12" s="172"/>
      <c r="AO12" s="172"/>
      <c r="AP12" s="152"/>
      <c r="AS12" s="131"/>
      <c r="AT12" s="155"/>
      <c r="AU12" s="133"/>
      <c r="AV12" s="134"/>
      <c r="BC12" s="149"/>
      <c r="BD12" s="149"/>
      <c r="BE12" s="127"/>
      <c r="BF12" s="127"/>
      <c r="BG12" s="127"/>
      <c r="BH12" s="127"/>
      <c r="BI12" s="127"/>
      <c r="BJ12" s="127"/>
      <c r="BK12" s="127"/>
      <c r="BL12" s="127"/>
      <c r="BM12" s="127"/>
      <c r="BN12" s="127"/>
      <c r="BO12" s="127"/>
      <c r="BP12" s="125"/>
      <c r="BQ12" s="125"/>
      <c r="BR12" s="125"/>
      <c r="BS12" s="125"/>
      <c r="BT12" s="55"/>
    </row>
    <row r="13" spans="1:72" x14ac:dyDescent="0.25">
      <c r="B13" s="150" t="s">
        <v>440</v>
      </c>
      <c r="C13" s="167">
        <f t="shared" ref="C13:W13" si="2">SUMIF($G$32:$G$1452,C11,$S$32:$S$1452)</f>
        <v>0</v>
      </c>
      <c r="D13" s="167">
        <f t="shared" si="2"/>
        <v>0</v>
      </c>
      <c r="E13" s="167">
        <f t="shared" si="2"/>
        <v>0</v>
      </c>
      <c r="F13" s="167">
        <f t="shared" si="2"/>
        <v>0</v>
      </c>
      <c r="G13" s="167">
        <f t="shared" si="2"/>
        <v>0</v>
      </c>
      <c r="H13" s="167">
        <f t="shared" si="2"/>
        <v>0</v>
      </c>
      <c r="I13" s="167">
        <f t="shared" si="2"/>
        <v>0</v>
      </c>
      <c r="J13" s="167">
        <f t="shared" si="2"/>
        <v>0</v>
      </c>
      <c r="K13" s="167">
        <f t="shared" si="2"/>
        <v>0</v>
      </c>
      <c r="L13" s="167">
        <f t="shared" si="2"/>
        <v>0</v>
      </c>
      <c r="M13" s="167">
        <f t="shared" si="2"/>
        <v>0</v>
      </c>
      <c r="N13" s="167">
        <f t="shared" si="2"/>
        <v>0</v>
      </c>
      <c r="O13" s="167">
        <f t="shared" si="2"/>
        <v>0</v>
      </c>
      <c r="P13" s="167">
        <f t="shared" si="2"/>
        <v>0</v>
      </c>
      <c r="Q13" s="167">
        <f t="shared" si="2"/>
        <v>0</v>
      </c>
      <c r="R13" s="167">
        <f t="shared" si="2"/>
        <v>0</v>
      </c>
      <c r="S13" s="167">
        <f t="shared" si="2"/>
        <v>0</v>
      </c>
      <c r="T13" s="173">
        <f t="shared" si="2"/>
        <v>0</v>
      </c>
      <c r="U13" s="167">
        <f t="shared" si="2"/>
        <v>0</v>
      </c>
      <c r="V13" s="167">
        <f t="shared" si="2"/>
        <v>0</v>
      </c>
      <c r="W13" s="167">
        <f t="shared" si="2"/>
        <v>0</v>
      </c>
      <c r="Z13" s="152"/>
      <c r="AA13" s="174"/>
      <c r="AB13" s="175"/>
      <c r="AC13" s="172"/>
      <c r="AD13" s="172"/>
      <c r="AE13" s="172"/>
      <c r="AF13" s="172"/>
      <c r="AG13" s="172"/>
      <c r="AL13" s="176"/>
      <c r="AM13" s="172"/>
      <c r="AN13" s="172"/>
      <c r="AO13" s="172"/>
      <c r="AP13" s="152"/>
      <c r="AQ13" s="51"/>
      <c r="AS13" s="131"/>
      <c r="AT13" s="155"/>
      <c r="AU13" s="133"/>
      <c r="AV13" s="134"/>
      <c r="BC13" s="149"/>
      <c r="BD13" s="149"/>
      <c r="BE13" s="127"/>
      <c r="BF13" s="127"/>
      <c r="BG13" s="127"/>
      <c r="BH13" s="127"/>
      <c r="BI13" s="127"/>
      <c r="BJ13" s="127"/>
      <c r="BK13" s="127"/>
      <c r="BL13" s="127"/>
      <c r="BM13" s="127"/>
      <c r="BN13" s="127"/>
      <c r="BO13" s="127"/>
      <c r="BP13" s="125"/>
      <c r="BQ13" s="125"/>
      <c r="BR13" s="125"/>
      <c r="BS13" s="125"/>
      <c r="BT13" s="55"/>
    </row>
    <row r="14" spans="1:72" ht="15.75" customHeight="1" x14ac:dyDescent="0.25">
      <c r="A14" s="177"/>
      <c r="B14" s="178"/>
      <c r="C14" s="178"/>
      <c r="D14" s="178"/>
      <c r="E14" s="179"/>
      <c r="F14" s="179"/>
      <c r="G14" s="179"/>
      <c r="H14" s="179"/>
      <c r="I14" s="179"/>
      <c r="J14" s="179"/>
      <c r="K14" s="179"/>
      <c r="L14" s="179"/>
      <c r="M14" s="179"/>
      <c r="N14" s="179"/>
      <c r="O14" s="180"/>
      <c r="P14" s="180"/>
      <c r="Q14" s="180"/>
      <c r="R14" s="180"/>
      <c r="S14" s="180"/>
      <c r="T14" s="181"/>
      <c r="U14" s="180"/>
      <c r="V14" s="180"/>
      <c r="W14" s="182"/>
      <c r="Z14" s="183"/>
      <c r="AA14" s="183"/>
      <c r="AB14" s="184"/>
      <c r="AC14" s="184"/>
      <c r="AD14" s="184"/>
      <c r="AE14" s="183"/>
      <c r="AF14" s="183"/>
      <c r="AG14" s="183"/>
      <c r="AH14" s="395"/>
      <c r="AI14" s="395"/>
      <c r="AJ14" s="104"/>
      <c r="AK14" s="104"/>
      <c r="AL14" s="104"/>
      <c r="AM14" s="183"/>
      <c r="AN14" s="183"/>
      <c r="AO14" s="183"/>
      <c r="AP14" s="183"/>
      <c r="AQ14" s="185"/>
      <c r="AS14" s="131"/>
      <c r="AT14" s="155"/>
      <c r="AU14" s="133"/>
      <c r="AV14" s="134"/>
      <c r="BC14" s="149"/>
      <c r="BD14" s="149"/>
      <c r="BE14" s="127"/>
      <c r="BF14" s="127"/>
      <c r="BG14" s="127"/>
      <c r="BH14" s="127"/>
      <c r="BI14" s="127"/>
      <c r="BJ14" s="127"/>
      <c r="BK14" s="127"/>
      <c r="BL14" s="127"/>
      <c r="BM14" s="127"/>
      <c r="BN14" s="127"/>
      <c r="BO14" s="127"/>
      <c r="BP14" s="125"/>
      <c r="BQ14" s="125"/>
      <c r="BR14" s="125"/>
      <c r="BS14" s="125"/>
      <c r="BT14" s="55"/>
    </row>
    <row r="15" spans="1:72" s="69" customFormat="1" ht="24" customHeight="1" x14ac:dyDescent="0.25">
      <c r="B15" s="156"/>
      <c r="C15" s="157" t="s">
        <v>441</v>
      </c>
      <c r="D15" s="157" t="s">
        <v>442</v>
      </c>
      <c r="E15" s="157" t="s">
        <v>443</v>
      </c>
      <c r="F15" s="158" t="s">
        <v>444</v>
      </c>
      <c r="G15" s="158" t="s">
        <v>445</v>
      </c>
      <c r="H15" s="158" t="s">
        <v>446</v>
      </c>
      <c r="I15" s="157" t="s">
        <v>447</v>
      </c>
      <c r="J15" s="157" t="s">
        <v>448</v>
      </c>
      <c r="K15" s="157" t="s">
        <v>449</v>
      </c>
      <c r="L15" s="159" t="s">
        <v>450</v>
      </c>
      <c r="M15" s="159" t="s">
        <v>451</v>
      </c>
      <c r="N15" s="160" t="s">
        <v>452</v>
      </c>
      <c r="O15" s="157" t="s">
        <v>453</v>
      </c>
      <c r="P15" s="157" t="s">
        <v>235</v>
      </c>
      <c r="Q15" s="157" t="s">
        <v>454</v>
      </c>
      <c r="R15" s="159" t="s">
        <v>455</v>
      </c>
      <c r="S15" s="159" t="s">
        <v>456</v>
      </c>
      <c r="T15" s="160" t="s">
        <v>457</v>
      </c>
      <c r="U15" s="159" t="s">
        <v>458</v>
      </c>
      <c r="V15" s="159" t="s">
        <v>459</v>
      </c>
      <c r="W15" s="160" t="s">
        <v>460</v>
      </c>
      <c r="Z15" s="186"/>
      <c r="AA15" s="186"/>
      <c r="AB15" s="186"/>
      <c r="AC15" s="164"/>
      <c r="AD15" s="164"/>
      <c r="AE15" s="164"/>
      <c r="AF15" s="165"/>
      <c r="AG15" s="165"/>
      <c r="AH15" s="395"/>
      <c r="AI15" s="395"/>
      <c r="AJ15" s="187"/>
      <c r="AK15" s="123"/>
      <c r="AL15" s="123"/>
      <c r="AM15" s="165"/>
      <c r="AN15" s="165"/>
      <c r="AO15" s="165"/>
      <c r="AP15" s="148"/>
      <c r="AS15" s="131"/>
      <c r="AT15" s="155"/>
      <c r="AU15" s="133"/>
      <c r="AV15" s="134"/>
      <c r="AW15" s="35"/>
      <c r="BB15" s="35"/>
      <c r="BC15" s="149"/>
      <c r="BD15" s="149"/>
      <c r="BE15" s="127"/>
      <c r="BF15" s="127"/>
      <c r="BG15" s="127"/>
      <c r="BH15" s="127"/>
      <c r="BI15" s="127"/>
      <c r="BJ15" s="127"/>
      <c r="BK15" s="127"/>
      <c r="BL15" s="127"/>
      <c r="BM15" s="127"/>
      <c r="BN15" s="127"/>
      <c r="BO15" s="127"/>
      <c r="BP15" s="125"/>
      <c r="BQ15" s="125"/>
      <c r="BR15" s="125"/>
      <c r="BS15" s="125"/>
      <c r="BT15" s="55"/>
    </row>
    <row r="16" spans="1:72" x14ac:dyDescent="0.25">
      <c r="B16" s="150" t="s">
        <v>439</v>
      </c>
      <c r="C16" s="167">
        <f t="shared" ref="C16:W16" si="3">SUMIF($G$32:$G$1452,C15,$K$32:$K$1452)</f>
        <v>0</v>
      </c>
      <c r="D16" s="167">
        <f t="shared" si="3"/>
        <v>0</v>
      </c>
      <c r="E16" s="167">
        <f t="shared" si="3"/>
        <v>0</v>
      </c>
      <c r="F16" s="168">
        <f t="shared" si="3"/>
        <v>0</v>
      </c>
      <c r="G16" s="168">
        <f t="shared" si="3"/>
        <v>0</v>
      </c>
      <c r="H16" s="168">
        <f t="shared" si="3"/>
        <v>2502000000</v>
      </c>
      <c r="I16" s="169">
        <f t="shared" si="3"/>
        <v>0</v>
      </c>
      <c r="J16" s="169">
        <f t="shared" si="3"/>
        <v>2096000000</v>
      </c>
      <c r="K16" s="169">
        <f t="shared" si="3"/>
        <v>1940000000</v>
      </c>
      <c r="L16" s="167">
        <f t="shared" si="3"/>
        <v>0</v>
      </c>
      <c r="M16" s="167">
        <f t="shared" si="3"/>
        <v>0</v>
      </c>
      <c r="N16" s="167">
        <f t="shared" si="3"/>
        <v>0</v>
      </c>
      <c r="O16" s="167">
        <f t="shared" si="3"/>
        <v>0</v>
      </c>
      <c r="P16" s="167">
        <f t="shared" si="3"/>
        <v>0</v>
      </c>
      <c r="Q16" s="167">
        <f t="shared" si="3"/>
        <v>0</v>
      </c>
      <c r="R16" s="170">
        <f t="shared" si="3"/>
        <v>0</v>
      </c>
      <c r="S16" s="170">
        <f t="shared" si="3"/>
        <v>0</v>
      </c>
      <c r="T16" s="171">
        <f t="shared" si="3"/>
        <v>0</v>
      </c>
      <c r="U16" s="170">
        <f t="shared" si="3"/>
        <v>0</v>
      </c>
      <c r="V16" s="170">
        <f t="shared" si="3"/>
        <v>0</v>
      </c>
      <c r="W16" s="170">
        <f t="shared" si="3"/>
        <v>0</v>
      </c>
      <c r="Z16" s="188"/>
      <c r="AA16" s="188"/>
      <c r="AB16" s="188"/>
      <c r="AC16" s="172"/>
      <c r="AD16" s="172"/>
      <c r="AE16" s="172"/>
      <c r="AF16" s="172"/>
      <c r="AG16" s="172"/>
      <c r="AH16" s="396"/>
      <c r="AI16" s="396"/>
      <c r="AJ16" s="189"/>
      <c r="AK16" s="190"/>
      <c r="AL16" s="190"/>
      <c r="AM16" s="172"/>
      <c r="AN16" s="172"/>
      <c r="AO16" s="172"/>
      <c r="AP16" s="152"/>
      <c r="AS16" s="51"/>
      <c r="AT16" s="51"/>
      <c r="AU16" s="51"/>
      <c r="AV16" s="51"/>
      <c r="BC16" s="393"/>
      <c r="BD16" s="393"/>
      <c r="BE16" s="394"/>
      <c r="BF16" s="394"/>
      <c r="BG16" s="394"/>
      <c r="BH16" s="394"/>
      <c r="BI16" s="394"/>
      <c r="BJ16" s="394"/>
      <c r="BK16" s="394"/>
      <c r="BL16" s="394"/>
      <c r="BM16" s="394"/>
      <c r="BN16" s="394"/>
      <c r="BO16" s="394"/>
      <c r="BP16" s="394"/>
      <c r="BQ16" s="394"/>
      <c r="BR16" s="394"/>
      <c r="BS16" s="394"/>
      <c r="BT16" s="49"/>
    </row>
    <row r="17" spans="1:72" x14ac:dyDescent="0.25">
      <c r="B17" s="150" t="s">
        <v>440</v>
      </c>
      <c r="C17" s="167">
        <f t="shared" ref="C17:W17" si="4">SUMIF($G$32:$G$1452,C15,$S$32:$S$1452)</f>
        <v>0</v>
      </c>
      <c r="D17" s="167">
        <f t="shared" si="4"/>
        <v>0</v>
      </c>
      <c r="E17" s="167">
        <f t="shared" si="4"/>
        <v>0</v>
      </c>
      <c r="F17" s="167">
        <f t="shared" si="4"/>
        <v>0</v>
      </c>
      <c r="G17" s="167">
        <f t="shared" si="4"/>
        <v>0</v>
      </c>
      <c r="H17" s="167">
        <f t="shared" si="4"/>
        <v>0</v>
      </c>
      <c r="I17" s="167">
        <f t="shared" si="4"/>
        <v>0</v>
      </c>
      <c r="J17" s="167">
        <f t="shared" si="4"/>
        <v>0</v>
      </c>
      <c r="K17" s="167">
        <f t="shared" si="4"/>
        <v>0</v>
      </c>
      <c r="L17" s="167">
        <f t="shared" si="4"/>
        <v>0</v>
      </c>
      <c r="M17" s="167">
        <f t="shared" si="4"/>
        <v>0</v>
      </c>
      <c r="N17" s="167">
        <f t="shared" si="4"/>
        <v>0</v>
      </c>
      <c r="O17" s="167">
        <f t="shared" si="4"/>
        <v>0</v>
      </c>
      <c r="P17" s="167">
        <f t="shared" si="4"/>
        <v>0</v>
      </c>
      <c r="Q17" s="167">
        <f t="shared" si="4"/>
        <v>0</v>
      </c>
      <c r="R17" s="167">
        <f t="shared" si="4"/>
        <v>0</v>
      </c>
      <c r="S17" s="167">
        <f t="shared" si="4"/>
        <v>0</v>
      </c>
      <c r="T17" s="173">
        <f t="shared" si="4"/>
        <v>0</v>
      </c>
      <c r="U17" s="167">
        <f t="shared" si="4"/>
        <v>0</v>
      </c>
      <c r="V17" s="167">
        <f t="shared" si="4"/>
        <v>0</v>
      </c>
      <c r="W17" s="167">
        <f t="shared" si="4"/>
        <v>0</v>
      </c>
      <c r="Z17" s="172"/>
      <c r="AA17" s="172"/>
      <c r="AB17" s="172"/>
      <c r="AC17" s="172"/>
      <c r="AD17" s="172"/>
      <c r="AE17" s="172"/>
      <c r="AF17" s="172"/>
      <c r="AG17" s="172"/>
      <c r="AH17" s="35"/>
      <c r="AI17" s="35"/>
      <c r="AM17" s="172"/>
      <c r="AN17" s="172"/>
      <c r="AO17" s="172"/>
      <c r="AP17" s="152"/>
      <c r="BC17" s="386"/>
      <c r="BD17" s="386"/>
      <c r="BE17" s="387"/>
      <c r="BF17" s="387"/>
      <c r="BG17" s="387"/>
      <c r="BH17" s="387"/>
      <c r="BI17" s="387"/>
      <c r="BJ17" s="387"/>
      <c r="BK17" s="387"/>
      <c r="BL17" s="387"/>
      <c r="BM17" s="387"/>
      <c r="BN17" s="387"/>
      <c r="BO17" s="387"/>
      <c r="BP17" s="387"/>
      <c r="BQ17" s="387"/>
      <c r="BR17" s="387"/>
      <c r="BS17" s="387"/>
      <c r="BT17" s="49"/>
    </row>
    <row r="18" spans="1:72" x14ac:dyDescent="0.25">
      <c r="B18" s="191"/>
      <c r="C18" s="192"/>
      <c r="D18" s="193"/>
      <c r="E18" s="194"/>
      <c r="F18" s="192"/>
      <c r="G18" s="193"/>
      <c r="H18" s="194"/>
      <c r="I18" s="192"/>
      <c r="J18" s="193"/>
      <c r="K18" s="194"/>
      <c r="L18" s="192"/>
      <c r="M18" s="193"/>
      <c r="N18" s="194"/>
      <c r="O18" s="192"/>
      <c r="P18" s="193"/>
      <c r="Q18" s="194"/>
      <c r="R18" s="192"/>
      <c r="S18" s="193"/>
      <c r="T18" s="193"/>
      <c r="U18" s="192"/>
      <c r="V18" s="193"/>
      <c r="W18" s="194"/>
      <c r="Z18" s="195"/>
      <c r="AA18" s="195"/>
      <c r="AB18" s="195"/>
      <c r="AC18" s="195"/>
      <c r="AD18" s="195"/>
      <c r="AE18" s="195"/>
      <c r="AF18" s="195"/>
      <c r="AG18" s="195"/>
      <c r="AH18" s="152"/>
      <c r="AI18" s="152"/>
      <c r="AJ18" s="152"/>
      <c r="AK18" s="152"/>
      <c r="AL18" s="152"/>
      <c r="AM18" s="195"/>
      <c r="AN18" s="195"/>
      <c r="AO18" s="195"/>
      <c r="AP18" s="152"/>
      <c r="BC18" s="152"/>
      <c r="BD18" s="152"/>
      <c r="BE18" s="196"/>
      <c r="BF18" s="196"/>
      <c r="BG18" s="196"/>
      <c r="BH18" s="196"/>
      <c r="BI18" s="196"/>
      <c r="BJ18" s="196"/>
      <c r="BK18" s="196"/>
      <c r="BL18" s="196"/>
      <c r="BM18" s="196"/>
      <c r="BN18" s="196"/>
      <c r="BO18" s="196"/>
      <c r="BP18" s="196"/>
      <c r="BQ18" s="196"/>
      <c r="BR18" s="196"/>
      <c r="BS18" s="196"/>
      <c r="BT18" s="152"/>
    </row>
    <row r="19" spans="1:72" s="69" customFormat="1" ht="24" customHeight="1" x14ac:dyDescent="0.25">
      <c r="B19" s="156"/>
      <c r="C19" s="157" t="s">
        <v>461</v>
      </c>
      <c r="D19" s="157" t="s">
        <v>462</v>
      </c>
      <c r="E19" s="157" t="s">
        <v>463</v>
      </c>
      <c r="F19" s="158" t="s">
        <v>464</v>
      </c>
      <c r="G19" s="158" t="s">
        <v>465</v>
      </c>
      <c r="H19" s="158" t="s">
        <v>466</v>
      </c>
      <c r="I19" s="157" t="s">
        <v>467</v>
      </c>
      <c r="J19" s="157" t="s">
        <v>468</v>
      </c>
      <c r="K19" s="157" t="s">
        <v>469</v>
      </c>
      <c r="L19" s="159" t="s">
        <v>470</v>
      </c>
      <c r="M19" s="159" t="s">
        <v>471</v>
      </c>
      <c r="N19" s="160" t="s">
        <v>472</v>
      </c>
      <c r="O19" s="157" t="s">
        <v>473</v>
      </c>
      <c r="P19" s="157" t="s">
        <v>474</v>
      </c>
      <c r="Q19" s="157" t="s">
        <v>475</v>
      </c>
      <c r="R19" s="157" t="s">
        <v>476</v>
      </c>
      <c r="S19" s="157" t="s">
        <v>477</v>
      </c>
      <c r="T19" s="160" t="s">
        <v>478</v>
      </c>
      <c r="U19" s="159" t="s">
        <v>479</v>
      </c>
      <c r="V19" s="159" t="s">
        <v>480</v>
      </c>
      <c r="W19" s="160" t="s">
        <v>481</v>
      </c>
      <c r="Z19" s="186"/>
      <c r="AA19" s="186"/>
      <c r="AB19" s="186"/>
      <c r="AC19" s="164"/>
      <c r="AD19" s="164"/>
      <c r="AE19" s="164"/>
      <c r="AF19" s="165"/>
      <c r="AG19" s="165"/>
      <c r="AH19" s="391"/>
      <c r="AI19" s="391"/>
      <c r="AJ19" s="162"/>
      <c r="AK19" s="163"/>
      <c r="AL19" s="163"/>
      <c r="AM19" s="165"/>
      <c r="AN19" s="165"/>
      <c r="AO19" s="165"/>
      <c r="AP19" s="148"/>
      <c r="AS19" s="131"/>
      <c r="AT19" s="155"/>
      <c r="AU19" s="133"/>
      <c r="AV19" s="134"/>
      <c r="AW19" s="35"/>
      <c r="BB19" s="35"/>
      <c r="BC19" s="149"/>
      <c r="BD19" s="149"/>
      <c r="BE19" s="127"/>
      <c r="BF19" s="127"/>
      <c r="BG19" s="127"/>
      <c r="BH19" s="127"/>
      <c r="BI19" s="127"/>
      <c r="BJ19" s="127"/>
      <c r="BK19" s="127"/>
      <c r="BL19" s="127"/>
      <c r="BM19" s="127"/>
      <c r="BN19" s="127"/>
      <c r="BO19" s="127"/>
      <c r="BP19" s="125"/>
      <c r="BQ19" s="125"/>
      <c r="BR19" s="125"/>
      <c r="BS19" s="125"/>
      <c r="BT19" s="55"/>
    </row>
    <row r="20" spans="1:72" x14ac:dyDescent="0.25">
      <c r="B20" s="150" t="s">
        <v>439</v>
      </c>
      <c r="C20" s="167">
        <f t="shared" ref="C20:W20" si="5">SUMIF($G$32:$G$1452,C19,$K$32:$K$1452)</f>
        <v>0</v>
      </c>
      <c r="D20" s="167">
        <f t="shared" si="5"/>
        <v>0</v>
      </c>
      <c r="E20" s="167">
        <f t="shared" si="5"/>
        <v>0</v>
      </c>
      <c r="F20" s="168">
        <f t="shared" si="5"/>
        <v>0</v>
      </c>
      <c r="G20" s="168">
        <f t="shared" si="5"/>
        <v>0</v>
      </c>
      <c r="H20" s="168">
        <f t="shared" si="5"/>
        <v>0</v>
      </c>
      <c r="I20" s="169">
        <f t="shared" si="5"/>
        <v>0</v>
      </c>
      <c r="J20" s="169">
        <f t="shared" si="5"/>
        <v>0</v>
      </c>
      <c r="K20" s="169">
        <f t="shared" si="5"/>
        <v>0</v>
      </c>
      <c r="L20" s="167">
        <f t="shared" si="5"/>
        <v>0</v>
      </c>
      <c r="M20" s="167">
        <f t="shared" si="5"/>
        <v>0</v>
      </c>
      <c r="N20" s="167">
        <f t="shared" si="5"/>
        <v>0</v>
      </c>
      <c r="O20" s="167">
        <f t="shared" si="5"/>
        <v>0</v>
      </c>
      <c r="P20" s="167">
        <f t="shared" si="5"/>
        <v>0</v>
      </c>
      <c r="Q20" s="167">
        <f t="shared" si="5"/>
        <v>0</v>
      </c>
      <c r="R20" s="170">
        <f t="shared" si="5"/>
        <v>0</v>
      </c>
      <c r="S20" s="170">
        <f t="shared" si="5"/>
        <v>0</v>
      </c>
      <c r="T20" s="171">
        <f t="shared" si="5"/>
        <v>0</v>
      </c>
      <c r="U20" s="170">
        <f t="shared" si="5"/>
        <v>0</v>
      </c>
      <c r="V20" s="170">
        <f t="shared" si="5"/>
        <v>0</v>
      </c>
      <c r="W20" s="170">
        <f t="shared" si="5"/>
        <v>0</v>
      </c>
      <c r="Z20" s="188"/>
      <c r="AA20" s="188"/>
      <c r="AB20" s="188"/>
      <c r="AC20" s="172"/>
      <c r="AD20" s="172"/>
      <c r="AE20" s="172"/>
      <c r="AF20" s="172"/>
      <c r="AG20" s="172"/>
      <c r="AH20" s="392"/>
      <c r="AI20" s="392"/>
      <c r="AJ20" s="197"/>
      <c r="AK20" s="198"/>
      <c r="AL20" s="198"/>
      <c r="AM20" s="172"/>
      <c r="AN20" s="172"/>
      <c r="AO20" s="172"/>
      <c r="AP20" s="152"/>
      <c r="AS20" s="51"/>
      <c r="AT20" s="51"/>
      <c r="AU20" s="51"/>
      <c r="AV20" s="51"/>
      <c r="BC20" s="393"/>
      <c r="BD20" s="393"/>
      <c r="BE20" s="394"/>
      <c r="BF20" s="394"/>
      <c r="BG20" s="394"/>
      <c r="BH20" s="394"/>
      <c r="BI20" s="394"/>
      <c r="BJ20" s="394"/>
      <c r="BK20" s="394"/>
      <c r="BL20" s="394"/>
      <c r="BM20" s="394"/>
      <c r="BN20" s="394"/>
      <c r="BO20" s="394"/>
      <c r="BP20" s="394"/>
      <c r="BQ20" s="394"/>
      <c r="BR20" s="394"/>
      <c r="BS20" s="394"/>
      <c r="BT20" s="49"/>
    </row>
    <row r="21" spans="1:72" x14ac:dyDescent="0.25">
      <c r="B21" s="150" t="s">
        <v>440</v>
      </c>
      <c r="C21" s="167">
        <f t="shared" ref="C21:W21" si="6">SUMIF($G$32:$G$1452,C19,$S$32:$S$1452)</f>
        <v>0</v>
      </c>
      <c r="D21" s="167">
        <f t="shared" si="6"/>
        <v>0</v>
      </c>
      <c r="E21" s="167">
        <f t="shared" si="6"/>
        <v>0</v>
      </c>
      <c r="F21" s="167">
        <f t="shared" si="6"/>
        <v>0</v>
      </c>
      <c r="G21" s="167">
        <f t="shared" si="6"/>
        <v>0</v>
      </c>
      <c r="H21" s="167">
        <f t="shared" si="6"/>
        <v>0</v>
      </c>
      <c r="I21" s="167">
        <f t="shared" si="6"/>
        <v>0</v>
      </c>
      <c r="J21" s="167">
        <f t="shared" si="6"/>
        <v>0</v>
      </c>
      <c r="K21" s="167">
        <f t="shared" si="6"/>
        <v>0</v>
      </c>
      <c r="L21" s="167">
        <f t="shared" si="6"/>
        <v>0</v>
      </c>
      <c r="M21" s="167">
        <f t="shared" si="6"/>
        <v>0</v>
      </c>
      <c r="N21" s="167">
        <f t="shared" si="6"/>
        <v>0</v>
      </c>
      <c r="O21" s="167">
        <f t="shared" si="6"/>
        <v>0</v>
      </c>
      <c r="P21" s="167">
        <f t="shared" si="6"/>
        <v>0</v>
      </c>
      <c r="Q21" s="167">
        <f t="shared" si="6"/>
        <v>0</v>
      </c>
      <c r="R21" s="167">
        <f t="shared" si="6"/>
        <v>0</v>
      </c>
      <c r="S21" s="167">
        <f t="shared" si="6"/>
        <v>0</v>
      </c>
      <c r="T21" s="173">
        <f t="shared" si="6"/>
        <v>0</v>
      </c>
      <c r="U21" s="167">
        <f t="shared" si="6"/>
        <v>0</v>
      </c>
      <c r="V21" s="167">
        <f t="shared" si="6"/>
        <v>0</v>
      </c>
      <c r="W21" s="167">
        <f t="shared" si="6"/>
        <v>0</v>
      </c>
      <c r="Z21" s="172"/>
      <c r="AA21" s="172"/>
      <c r="AB21" s="172"/>
      <c r="AC21" s="172"/>
      <c r="AD21" s="172"/>
      <c r="AE21" s="172"/>
      <c r="AF21" s="172"/>
      <c r="AG21" s="172"/>
      <c r="AH21" s="172"/>
      <c r="AI21" s="172"/>
      <c r="AJ21" s="172"/>
      <c r="AK21" s="172"/>
      <c r="AL21" s="172"/>
      <c r="AM21" s="172"/>
      <c r="AN21" s="172"/>
      <c r="AO21" s="172"/>
      <c r="AP21" s="152"/>
      <c r="BC21" s="386"/>
      <c r="BD21" s="386"/>
      <c r="BE21" s="387"/>
      <c r="BF21" s="387"/>
      <c r="BG21" s="387"/>
      <c r="BH21" s="387"/>
      <c r="BI21" s="387"/>
      <c r="BJ21" s="387"/>
      <c r="BK21" s="387"/>
      <c r="BL21" s="387"/>
      <c r="BM21" s="387"/>
      <c r="BN21" s="387"/>
      <c r="BO21" s="387"/>
      <c r="BP21" s="387"/>
      <c r="BQ21" s="387"/>
      <c r="BR21" s="387"/>
      <c r="BS21" s="387"/>
      <c r="BT21" s="49"/>
    </row>
    <row r="22" spans="1:72" s="69" customFormat="1" ht="24" customHeight="1" x14ac:dyDescent="0.25">
      <c r="B22" s="156"/>
      <c r="C22" s="157" t="s">
        <v>258</v>
      </c>
      <c r="D22" s="157" t="s">
        <v>243</v>
      </c>
      <c r="E22" s="157" t="s">
        <v>482</v>
      </c>
      <c r="F22" s="158" t="s">
        <v>483</v>
      </c>
      <c r="G22" s="158" t="s">
        <v>484</v>
      </c>
      <c r="H22" s="158" t="s">
        <v>485</v>
      </c>
      <c r="I22" s="157" t="s">
        <v>486</v>
      </c>
      <c r="J22" s="157" t="s">
        <v>229</v>
      </c>
      <c r="K22" s="157" t="s">
        <v>487</v>
      </c>
      <c r="L22" s="159" t="s">
        <v>488</v>
      </c>
      <c r="M22" s="159" t="s">
        <v>251</v>
      </c>
      <c r="N22" s="160" t="s">
        <v>489</v>
      </c>
      <c r="O22" s="157" t="s">
        <v>490</v>
      </c>
      <c r="P22" s="157" t="s">
        <v>247</v>
      </c>
      <c r="Q22" s="157" t="s">
        <v>491</v>
      </c>
      <c r="R22" s="157" t="s">
        <v>492</v>
      </c>
      <c r="S22" s="157" t="s">
        <v>239</v>
      </c>
      <c r="T22" s="160" t="s">
        <v>493</v>
      </c>
      <c r="U22" s="159" t="s">
        <v>494</v>
      </c>
      <c r="V22" s="159" t="s">
        <v>495</v>
      </c>
      <c r="W22" s="160" t="s">
        <v>496</v>
      </c>
      <c r="Z22" s="186"/>
      <c r="AA22" s="186"/>
      <c r="AB22" s="186"/>
      <c r="AC22" s="164"/>
      <c r="AD22" s="164"/>
      <c r="AE22" s="164"/>
      <c r="AF22" s="165"/>
      <c r="AG22" s="165"/>
      <c r="AH22" s="391"/>
      <c r="AI22" s="391"/>
      <c r="AJ22" s="162"/>
      <c r="AK22" s="163"/>
      <c r="AL22" s="163"/>
      <c r="AM22" s="165"/>
      <c r="AN22" s="165"/>
      <c r="AO22" s="165"/>
      <c r="AP22" s="148"/>
      <c r="AS22" s="131"/>
      <c r="AT22" s="155"/>
      <c r="AU22" s="133"/>
      <c r="AV22" s="134"/>
      <c r="AW22" s="35"/>
      <c r="BB22" s="35"/>
      <c r="BC22" s="149"/>
      <c r="BD22" s="149"/>
      <c r="BE22" s="127"/>
      <c r="BF22" s="127"/>
      <c r="BG22" s="127"/>
      <c r="BH22" s="127"/>
      <c r="BI22" s="127"/>
      <c r="BJ22" s="127"/>
      <c r="BK22" s="127"/>
      <c r="BL22" s="127"/>
      <c r="BM22" s="127"/>
      <c r="BN22" s="127"/>
      <c r="BO22" s="127"/>
      <c r="BP22" s="125"/>
      <c r="BQ22" s="125"/>
      <c r="BR22" s="125"/>
      <c r="BS22" s="125"/>
      <c r="BT22" s="55"/>
    </row>
    <row r="23" spans="1:72" x14ac:dyDescent="0.25">
      <c r="B23" s="150" t="s">
        <v>439</v>
      </c>
      <c r="C23" s="167">
        <f t="shared" ref="C23:W23" si="7">SUMIF($G$32:$G$1452,C22,$K$32:$K$1452)</f>
        <v>0</v>
      </c>
      <c r="D23" s="167">
        <f t="shared" si="7"/>
        <v>0</v>
      </c>
      <c r="E23" s="167">
        <f t="shared" si="7"/>
        <v>0</v>
      </c>
      <c r="F23" s="168">
        <f t="shared" si="7"/>
        <v>0</v>
      </c>
      <c r="G23" s="168">
        <f t="shared" si="7"/>
        <v>0</v>
      </c>
      <c r="H23" s="168">
        <f t="shared" si="7"/>
        <v>0</v>
      </c>
      <c r="I23" s="169">
        <f t="shared" si="7"/>
        <v>0</v>
      </c>
      <c r="J23" s="169">
        <f t="shared" si="7"/>
        <v>0</v>
      </c>
      <c r="K23" s="169">
        <f t="shared" si="7"/>
        <v>0</v>
      </c>
      <c r="L23" s="167">
        <f t="shared" si="7"/>
        <v>0</v>
      </c>
      <c r="M23" s="167">
        <f t="shared" si="7"/>
        <v>0</v>
      </c>
      <c r="N23" s="167">
        <f t="shared" si="7"/>
        <v>0</v>
      </c>
      <c r="O23" s="167">
        <f t="shared" si="7"/>
        <v>0</v>
      </c>
      <c r="P23" s="167">
        <f t="shared" si="7"/>
        <v>0</v>
      </c>
      <c r="Q23" s="167">
        <f t="shared" si="7"/>
        <v>0</v>
      </c>
      <c r="R23" s="170">
        <f t="shared" si="7"/>
        <v>0</v>
      </c>
      <c r="S23" s="170">
        <f t="shared" si="7"/>
        <v>0</v>
      </c>
      <c r="T23" s="171">
        <f t="shared" si="7"/>
        <v>0</v>
      </c>
      <c r="U23" s="170">
        <f t="shared" si="7"/>
        <v>0</v>
      </c>
      <c r="V23" s="170">
        <f t="shared" si="7"/>
        <v>0</v>
      </c>
      <c r="W23" s="170">
        <f t="shared" si="7"/>
        <v>0</v>
      </c>
      <c r="Z23" s="188"/>
      <c r="AA23" s="188"/>
      <c r="AB23" s="188"/>
      <c r="AC23" s="172"/>
      <c r="AD23" s="172"/>
      <c r="AE23" s="172"/>
      <c r="AF23" s="172"/>
      <c r="AG23" s="172"/>
      <c r="AH23" s="392"/>
      <c r="AI23" s="392"/>
      <c r="AJ23" s="197"/>
      <c r="AK23" s="198"/>
      <c r="AL23" s="198"/>
      <c r="AM23" s="172"/>
      <c r="AN23" s="172"/>
      <c r="AO23" s="172"/>
      <c r="AP23" s="152"/>
      <c r="AS23" s="51"/>
      <c r="AT23" s="51"/>
      <c r="AU23" s="51"/>
      <c r="AV23" s="51"/>
      <c r="BC23" s="393"/>
      <c r="BD23" s="393"/>
      <c r="BE23" s="394"/>
      <c r="BF23" s="394"/>
      <c r="BG23" s="394"/>
      <c r="BH23" s="394"/>
      <c r="BI23" s="394"/>
      <c r="BJ23" s="394"/>
      <c r="BK23" s="394"/>
      <c r="BL23" s="394"/>
      <c r="BM23" s="394"/>
      <c r="BN23" s="394"/>
      <c r="BO23" s="394"/>
      <c r="BP23" s="394"/>
      <c r="BQ23" s="394"/>
      <c r="BR23" s="394"/>
      <c r="BS23" s="394"/>
      <c r="BT23" s="49"/>
    </row>
    <row r="24" spans="1:72" x14ac:dyDescent="0.25">
      <c r="B24" s="150" t="s">
        <v>440</v>
      </c>
      <c r="C24" s="167">
        <f t="shared" ref="C24:W24" si="8">SUMIF($G$32:$G$1452,C22,$S$32:$S$1452)</f>
        <v>0</v>
      </c>
      <c r="D24" s="167">
        <f t="shared" si="8"/>
        <v>0</v>
      </c>
      <c r="E24" s="167">
        <f t="shared" si="8"/>
        <v>0</v>
      </c>
      <c r="F24" s="167">
        <f t="shared" si="8"/>
        <v>0</v>
      </c>
      <c r="G24" s="167">
        <f t="shared" si="8"/>
        <v>0</v>
      </c>
      <c r="H24" s="167">
        <f t="shared" si="8"/>
        <v>0</v>
      </c>
      <c r="I24" s="167">
        <f t="shared" si="8"/>
        <v>0</v>
      </c>
      <c r="J24" s="167">
        <f t="shared" si="8"/>
        <v>0</v>
      </c>
      <c r="K24" s="167">
        <f t="shared" si="8"/>
        <v>0</v>
      </c>
      <c r="L24" s="167">
        <f t="shared" si="8"/>
        <v>0</v>
      </c>
      <c r="M24" s="167">
        <f t="shared" si="8"/>
        <v>0</v>
      </c>
      <c r="N24" s="167">
        <f t="shared" si="8"/>
        <v>0</v>
      </c>
      <c r="O24" s="167">
        <f t="shared" si="8"/>
        <v>0</v>
      </c>
      <c r="P24" s="167">
        <f t="shared" si="8"/>
        <v>0</v>
      </c>
      <c r="Q24" s="167">
        <f t="shared" si="8"/>
        <v>0</v>
      </c>
      <c r="R24" s="167">
        <f t="shared" si="8"/>
        <v>0</v>
      </c>
      <c r="S24" s="167">
        <f t="shared" si="8"/>
        <v>0</v>
      </c>
      <c r="T24" s="173">
        <f t="shared" si="8"/>
        <v>0</v>
      </c>
      <c r="U24" s="167">
        <f t="shared" si="8"/>
        <v>0</v>
      </c>
      <c r="V24" s="167">
        <f t="shared" si="8"/>
        <v>0</v>
      </c>
      <c r="W24" s="167">
        <f t="shared" si="8"/>
        <v>0</v>
      </c>
      <c r="Z24" s="172"/>
      <c r="AA24" s="172"/>
      <c r="AB24" s="172"/>
      <c r="AC24" s="172"/>
      <c r="AD24" s="172"/>
      <c r="AE24" s="172"/>
      <c r="AF24" s="172"/>
      <c r="AG24" s="172"/>
      <c r="AH24" s="172"/>
      <c r="AI24" s="172"/>
      <c r="AJ24" s="172"/>
      <c r="AK24" s="172"/>
      <c r="AL24" s="172"/>
      <c r="AM24" s="172"/>
      <c r="AN24" s="172"/>
      <c r="AO24" s="172"/>
      <c r="AP24" s="152"/>
      <c r="BC24" s="386"/>
      <c r="BD24" s="386"/>
      <c r="BE24" s="387"/>
      <c r="BF24" s="387"/>
      <c r="BG24" s="387"/>
      <c r="BH24" s="387"/>
      <c r="BI24" s="387"/>
      <c r="BJ24" s="387"/>
      <c r="BK24" s="387"/>
      <c r="BL24" s="387"/>
      <c r="BM24" s="387"/>
      <c r="BN24" s="387"/>
      <c r="BO24" s="387"/>
      <c r="BP24" s="387"/>
      <c r="BQ24" s="387"/>
      <c r="BR24" s="387"/>
      <c r="BS24" s="387"/>
      <c r="BT24" s="49"/>
    </row>
    <row r="25" spans="1:72" s="152" customFormat="1" x14ac:dyDescent="0.25">
      <c r="B25" s="148"/>
      <c r="C25" s="172"/>
      <c r="D25" s="172"/>
      <c r="E25" s="172"/>
      <c r="F25" s="172"/>
      <c r="G25" s="172"/>
      <c r="H25" s="172"/>
      <c r="I25" s="172"/>
      <c r="J25" s="172"/>
      <c r="K25" s="172"/>
      <c r="L25" s="172"/>
      <c r="M25" s="172"/>
      <c r="N25" s="172"/>
      <c r="O25" s="172"/>
      <c r="P25" s="172"/>
      <c r="Q25" s="172"/>
      <c r="R25" s="172"/>
      <c r="S25" s="172"/>
      <c r="T25" s="172"/>
      <c r="U25" s="172"/>
      <c r="V25" s="172"/>
      <c r="W25" s="199"/>
      <c r="Z25" s="172"/>
      <c r="AA25" s="172"/>
      <c r="AB25" s="172"/>
      <c r="AC25" s="172"/>
      <c r="AD25" s="172"/>
      <c r="AE25" s="172"/>
      <c r="AF25" s="172"/>
      <c r="AG25" s="172"/>
      <c r="AH25" s="172"/>
      <c r="AI25" s="172"/>
      <c r="AJ25" s="172"/>
      <c r="AK25" s="172"/>
      <c r="AL25" s="172"/>
      <c r="AM25" s="172"/>
      <c r="AN25" s="172"/>
      <c r="AO25" s="172"/>
      <c r="BC25" s="200"/>
      <c r="BD25" s="200"/>
      <c r="BE25" s="196"/>
      <c r="BF25" s="196"/>
      <c r="BG25" s="196"/>
      <c r="BH25" s="196"/>
      <c r="BI25" s="196"/>
      <c r="BJ25" s="196"/>
      <c r="BK25" s="196"/>
      <c r="BL25" s="196"/>
      <c r="BM25" s="196"/>
      <c r="BN25" s="196"/>
      <c r="BO25" s="196"/>
      <c r="BP25" s="196"/>
      <c r="BQ25" s="196"/>
      <c r="BR25" s="196"/>
      <c r="BS25" s="196"/>
      <c r="BT25" s="49"/>
    </row>
    <row r="26" spans="1:72" x14ac:dyDescent="0.25">
      <c r="B26" s="201" t="s">
        <v>497</v>
      </c>
      <c r="C26" s="388">
        <f>C9-SUM(C12:E12)+SUM(C13:E13)-SUM(C16:E16)+SUM(C17:E17)-SUM(C20:E20)+SUM(C21:E21)-SUM(C23:E23)+SUM(C24:E24)</f>
        <v>100000000000</v>
      </c>
      <c r="D26" s="389"/>
      <c r="E26" s="390"/>
      <c r="F26" s="388">
        <f>F9-SUM(F12:H12)+SUM(F13:H13)-SUM(F16:H16)+SUM(F17:H17)-SUM(F20:H20)+SUM(F21:H21)-SUM(F23:H23)+SUM(F24:H24)</f>
        <v>2139000000</v>
      </c>
      <c r="G26" s="389"/>
      <c r="H26" s="390"/>
      <c r="I26" s="388">
        <f>I9-SUM(I12:K12)+SUM(I13:K13)-SUM(I16:K16)+SUM(I17:K17)-SUM(I20:K20)+SUM(I21:K21)-SUM(I23:K23)+SUM(I24:K24)</f>
        <v>155964000000</v>
      </c>
      <c r="J26" s="389"/>
      <c r="K26" s="390"/>
      <c r="L26" s="388">
        <f>L9-SUM(L12:N12)+SUM(L13:N13)-SUM(L16:N16)+SUM(L17:N17)-SUM(L20:N20)+SUM(L21:N21)-SUM(L23:N23)+SUM(L24:N24)</f>
        <v>170000000000</v>
      </c>
      <c r="M26" s="389"/>
      <c r="N26" s="390"/>
      <c r="O26" s="388">
        <f>O9-SUM(O12:Q12)+SUM(O13:Q13)-SUM(O16:Q16)+SUM(O17:Q17)-SUM(O20:Q20)+SUM(O21:Q21)-SUM(O23:Q23)+SUM(O24:Q24)</f>
        <v>180000000000</v>
      </c>
      <c r="P26" s="389"/>
      <c r="Q26" s="390"/>
      <c r="R26" s="388">
        <f>R9-SUM(R12:T12)+SUM(R13:T13)-SUM(R16:T16)+SUM(R17:T17)-SUM(R20:T20)+SUM(R21:T21)-SUM(R23:T23)+SUM(R24:T24)</f>
        <v>190000000000</v>
      </c>
      <c r="S26" s="389"/>
      <c r="T26" s="390"/>
      <c r="U26" s="388">
        <f>U9-SUM(U12:W12)+SUM(U13:W13)-SUM(U16:W16)+SUM(U17:W17)-SUM(U20:W20)+SUM(U21:W21)-SUM(U23:W23)+SUM(U24:W24)</f>
        <v>190000000000</v>
      </c>
      <c r="V26" s="389"/>
      <c r="W26" s="390"/>
      <c r="Z26" s="172"/>
      <c r="AA26" s="172"/>
      <c r="AB26" s="172"/>
      <c r="AC26" s="172"/>
      <c r="AD26" s="172"/>
      <c r="AE26" s="172"/>
      <c r="AF26" s="351"/>
      <c r="AG26" s="351"/>
      <c r="AH26" s="351"/>
      <c r="AI26" s="351"/>
      <c r="AJ26" s="351"/>
      <c r="AK26" s="351"/>
      <c r="AL26" s="195"/>
      <c r="AM26" s="351"/>
      <c r="AN26" s="351"/>
      <c r="AO26" s="351"/>
      <c r="AP26" s="152"/>
      <c r="BC26" s="152"/>
      <c r="BD26" s="152"/>
      <c r="BE26" s="387"/>
      <c r="BF26" s="387"/>
      <c r="BG26" s="387"/>
      <c r="BH26" s="387"/>
      <c r="BI26" s="387"/>
      <c r="BJ26" s="387"/>
      <c r="BK26" s="387"/>
      <c r="BL26" s="387"/>
      <c r="BM26" s="387"/>
      <c r="BN26" s="387"/>
      <c r="BO26" s="387"/>
      <c r="BP26" s="387"/>
      <c r="BQ26" s="387"/>
      <c r="BR26" s="387"/>
      <c r="BS26" s="387"/>
      <c r="BT26" s="152"/>
    </row>
    <row r="27" spans="1:72" x14ac:dyDescent="0.25">
      <c r="B27" s="202" t="s">
        <v>498</v>
      </c>
      <c r="C27" s="370">
        <f>SUMIF($AU$32:$AU$1452,C8,$AX$32:$AX$1452)-SUMIF($AU$32:$AU$1452,C8,$BA$32:$BA$1452)</f>
        <v>0</v>
      </c>
      <c r="D27" s="371"/>
      <c r="E27" s="372"/>
      <c r="F27" s="373">
        <f>SUMIF($AU$32:$AU$1452,F8,$AX$32:$AX$1452)-SUMIF($AU$32:$AU$1452,F8,$BA$32:$BA$1452)</f>
        <v>1</v>
      </c>
      <c r="G27" s="374"/>
      <c r="H27" s="375"/>
      <c r="I27" s="376">
        <f>SUMIF($AU$32:$AU$1452,I8,$AX$32:$AX$1452)-SUMIF($AU$32:$AU$1452,I8,$BA$32:$BA$1452)</f>
        <v>0</v>
      </c>
      <c r="J27" s="377"/>
      <c r="K27" s="378"/>
      <c r="L27" s="379">
        <f>SUMIF($AU$32:$AU$1452,L8,$AX$32:$AX$1452)-SUMIF($AU$32:$AU$1452,L8,$BA$32:$BA$1452)</f>
        <v>0</v>
      </c>
      <c r="M27" s="380"/>
      <c r="N27" s="381"/>
      <c r="O27" s="382">
        <f>SUMIF($AU$32:$AU$1452,O8,$AX$32:$AX$1452)-SUMIF($AU$32:$AU$1452,O8,$BA$32:$BA$1452)</f>
        <v>0</v>
      </c>
      <c r="P27" s="383"/>
      <c r="Q27" s="384"/>
      <c r="R27" s="370">
        <f>SUMIF($AU$32:$AU$1452,R8,$AX$32:$AX$1452)-SUMIF($AU$32:$AU$1452,R8,$BA$32:$BA$1452)</f>
        <v>0</v>
      </c>
      <c r="S27" s="371"/>
      <c r="T27" s="372"/>
      <c r="U27" s="370">
        <f>SUMIF($AU$32:$AU$1452,U8,$AX$32:$AX$1452)-SUMIF($AU$32:$AU$1452,U8,$BA$32:$BA$1452)</f>
        <v>0</v>
      </c>
      <c r="V27" s="371"/>
      <c r="W27" s="372"/>
      <c r="Z27" s="172"/>
      <c r="AA27" s="172"/>
      <c r="AB27" s="172"/>
      <c r="AC27" s="172"/>
      <c r="AD27" s="172"/>
      <c r="AE27" s="172"/>
      <c r="AF27" s="385"/>
      <c r="AG27" s="385"/>
      <c r="AH27" s="385"/>
      <c r="AI27" s="354"/>
      <c r="AJ27" s="354"/>
      <c r="AK27" s="354"/>
      <c r="AL27" s="203"/>
      <c r="AM27" s="354"/>
      <c r="AN27" s="354"/>
      <c r="AO27" s="354"/>
      <c r="AP27" s="152"/>
      <c r="BC27" s="152"/>
      <c r="BD27" s="152"/>
      <c r="BE27" s="152"/>
      <c r="BF27" s="152"/>
      <c r="BG27" s="152"/>
      <c r="BH27" s="152"/>
      <c r="BI27" s="152"/>
      <c r="BJ27" s="152"/>
      <c r="BK27" s="152"/>
      <c r="BL27" s="152"/>
      <c r="BM27" s="152"/>
      <c r="BN27" s="152"/>
    </row>
    <row r="28" spans="1:72" ht="15.75" customHeight="1" x14ac:dyDescent="0.25">
      <c r="B28" s="204" t="s">
        <v>499</v>
      </c>
      <c r="C28" s="370">
        <f>C10-C27</f>
        <v>99</v>
      </c>
      <c r="D28" s="371"/>
      <c r="E28" s="372"/>
      <c r="F28" s="373">
        <f>F10-F27</f>
        <v>98</v>
      </c>
      <c r="G28" s="374"/>
      <c r="H28" s="375"/>
      <c r="I28" s="376">
        <f>I10-I27</f>
        <v>99</v>
      </c>
      <c r="J28" s="377"/>
      <c r="K28" s="378"/>
      <c r="L28" s="379">
        <f>L10-L27</f>
        <v>99</v>
      </c>
      <c r="M28" s="380"/>
      <c r="N28" s="381"/>
      <c r="O28" s="382">
        <f>O10-O27</f>
        <v>99</v>
      </c>
      <c r="P28" s="383"/>
      <c r="Q28" s="384"/>
      <c r="R28" s="370">
        <f>R10-R27</f>
        <v>99</v>
      </c>
      <c r="S28" s="371"/>
      <c r="T28" s="372"/>
      <c r="U28" s="370">
        <f>U10-U27</f>
        <v>99</v>
      </c>
      <c r="V28" s="371"/>
      <c r="W28" s="372"/>
      <c r="Z28" s="172"/>
      <c r="AA28" s="172"/>
      <c r="AB28" s="172"/>
      <c r="AC28" s="172"/>
      <c r="AD28" s="172"/>
      <c r="AE28" s="172"/>
      <c r="AF28" s="385"/>
      <c r="AG28" s="385"/>
      <c r="AH28" s="385"/>
      <c r="AI28" s="354"/>
      <c r="AJ28" s="354"/>
      <c r="AK28" s="354"/>
      <c r="AL28" s="203"/>
      <c r="AM28" s="354"/>
      <c r="AN28" s="354"/>
      <c r="AO28" s="354"/>
      <c r="AP28" s="152"/>
      <c r="BC28" s="152"/>
      <c r="BD28" s="152"/>
      <c r="BE28" s="205"/>
      <c r="BF28" s="205"/>
      <c r="BG28" s="205"/>
      <c r="BH28" s="152"/>
      <c r="BI28" s="352"/>
      <c r="BJ28" s="353"/>
      <c r="BK28" s="353"/>
      <c r="BL28" s="353"/>
      <c r="BM28" s="353"/>
      <c r="BN28" s="353"/>
    </row>
    <row r="29" spans="1:72" ht="15.75" customHeight="1" x14ac:dyDescent="0.25">
      <c r="B29" s="150" t="s">
        <v>500</v>
      </c>
      <c r="C29" s="355">
        <f>C26/C28</f>
        <v>1010101010.1010101</v>
      </c>
      <c r="D29" s="356"/>
      <c r="E29" s="357"/>
      <c r="F29" s="358">
        <f>F26/F28</f>
        <v>21826530.612244897</v>
      </c>
      <c r="G29" s="359"/>
      <c r="H29" s="360"/>
      <c r="I29" s="361">
        <f>I26/I28</f>
        <v>1575393939.3939395</v>
      </c>
      <c r="J29" s="362"/>
      <c r="K29" s="363"/>
      <c r="L29" s="364">
        <f>L26/L28</f>
        <v>1717171717.1717172</v>
      </c>
      <c r="M29" s="365"/>
      <c r="N29" s="366"/>
      <c r="O29" s="367">
        <f>O26/O28</f>
        <v>1818181818.1818182</v>
      </c>
      <c r="P29" s="368"/>
      <c r="Q29" s="369"/>
      <c r="R29" s="355">
        <f>R26/R28</f>
        <v>1919191919.1919191</v>
      </c>
      <c r="S29" s="356"/>
      <c r="T29" s="357"/>
      <c r="U29" s="355">
        <f>U26/U28</f>
        <v>1919191919.1919191</v>
      </c>
      <c r="V29" s="356"/>
      <c r="W29" s="357"/>
      <c r="Z29" s="172"/>
      <c r="AA29" s="172"/>
      <c r="AB29" s="172"/>
      <c r="AC29" s="172"/>
      <c r="AD29" s="172"/>
      <c r="AE29" s="172"/>
      <c r="AF29" s="351"/>
      <c r="AG29" s="351"/>
      <c r="AH29" s="351"/>
      <c r="AI29" s="351"/>
      <c r="AJ29" s="351"/>
      <c r="AK29" s="351"/>
      <c r="AL29" s="195"/>
      <c r="AM29" s="351"/>
      <c r="AN29" s="351"/>
      <c r="AO29" s="351"/>
      <c r="AP29" s="152"/>
      <c r="BC29" s="152"/>
      <c r="BD29" s="152"/>
      <c r="BE29" s="152"/>
      <c r="BF29" s="152"/>
      <c r="BG29" s="152"/>
      <c r="BH29" s="152"/>
      <c r="BI29" s="152"/>
      <c r="BJ29" s="152"/>
      <c r="BK29" s="152"/>
      <c r="BL29" s="152"/>
      <c r="BM29" s="152"/>
      <c r="BN29" s="152"/>
    </row>
    <row r="30" spans="1:72" x14ac:dyDescent="0.25">
      <c r="G30" s="59"/>
      <c r="K30" s="59"/>
      <c r="L30" s="59"/>
      <c r="M30" s="206"/>
      <c r="N30" s="206"/>
      <c r="O30" s="206"/>
      <c r="P30" s="206"/>
      <c r="Q30" s="207"/>
      <c r="R30" s="208"/>
      <c r="S30" s="208"/>
      <c r="T30" s="207"/>
      <c r="U30" s="208"/>
      <c r="V30" s="207"/>
      <c r="W30" s="207"/>
      <c r="X30" s="59"/>
      <c r="Y30" s="59"/>
      <c r="Z30" s="51"/>
      <c r="AA30" s="51"/>
      <c r="AB30" s="51"/>
      <c r="AC30" s="51"/>
      <c r="BC30" s="152"/>
      <c r="BD30" s="152"/>
      <c r="BE30" s="205"/>
      <c r="BF30" s="205"/>
      <c r="BG30" s="205"/>
      <c r="BH30" s="152"/>
      <c r="BI30" s="352"/>
      <c r="BJ30" s="353"/>
      <c r="BK30" s="353"/>
      <c r="BL30" s="353"/>
      <c r="BM30" s="353"/>
      <c r="BN30" s="353"/>
      <c r="BT30" s="40"/>
    </row>
    <row r="31" spans="1:72" s="69" customFormat="1" ht="72.75" customHeight="1" x14ac:dyDescent="0.25">
      <c r="A31" s="64" t="s">
        <v>0</v>
      </c>
      <c r="B31" s="64" t="s">
        <v>143</v>
      </c>
      <c r="C31" s="64" t="s">
        <v>501</v>
      </c>
      <c r="D31" s="64" t="s">
        <v>502</v>
      </c>
      <c r="E31" s="95" t="s">
        <v>144</v>
      </c>
      <c r="F31" s="64" t="s">
        <v>8</v>
      </c>
      <c r="G31" s="64" t="s">
        <v>265</v>
      </c>
      <c r="H31" s="64" t="s">
        <v>146</v>
      </c>
      <c r="I31" s="64" t="s">
        <v>163</v>
      </c>
      <c r="J31" s="64" t="s">
        <v>148</v>
      </c>
      <c r="K31" s="64" t="s">
        <v>149</v>
      </c>
      <c r="L31" s="64" t="s">
        <v>150</v>
      </c>
      <c r="M31" s="66" t="s">
        <v>151</v>
      </c>
      <c r="N31" s="68" t="s">
        <v>43</v>
      </c>
      <c r="O31" s="209" t="s">
        <v>263</v>
      </c>
      <c r="P31" s="67" t="s">
        <v>164</v>
      </c>
      <c r="Q31" s="67" t="s">
        <v>165</v>
      </c>
      <c r="R31" s="67" t="s">
        <v>153</v>
      </c>
      <c r="S31" s="67" t="s">
        <v>154</v>
      </c>
      <c r="T31" s="67" t="s">
        <v>155</v>
      </c>
      <c r="U31" s="67" t="s">
        <v>156</v>
      </c>
      <c r="V31" s="67" t="s">
        <v>157</v>
      </c>
      <c r="W31" s="67" t="s">
        <v>158</v>
      </c>
      <c r="X31" s="67" t="s">
        <v>159</v>
      </c>
      <c r="Y31" s="68" t="s">
        <v>160</v>
      </c>
      <c r="Z31" s="210"/>
      <c r="AA31" s="210"/>
      <c r="AB31" s="210"/>
      <c r="AC31" s="210"/>
      <c r="AG31" s="211"/>
      <c r="AH31" s="211"/>
      <c r="AI31" s="211"/>
      <c r="AX31" s="69" t="s">
        <v>503</v>
      </c>
      <c r="BA31" s="69" t="s">
        <v>504</v>
      </c>
      <c r="BC31" s="148"/>
      <c r="BD31" s="148"/>
      <c r="BE31" s="148"/>
      <c r="BF31" s="148"/>
      <c r="BG31" s="148"/>
      <c r="BH31" s="148"/>
      <c r="BI31" s="148"/>
      <c r="BJ31" s="148"/>
      <c r="BK31" s="148"/>
      <c r="BL31" s="148"/>
      <c r="BM31" s="148"/>
      <c r="BN31" s="148"/>
    </row>
    <row r="32" spans="1:72" s="69" customFormat="1" ht="57.75" customHeight="1" x14ac:dyDescent="0.25">
      <c r="A32" s="70">
        <v>1</v>
      </c>
      <c r="B32" s="83" t="s">
        <v>505</v>
      </c>
      <c r="C32" s="71" t="s">
        <v>506</v>
      </c>
      <c r="D32" s="71">
        <v>1</v>
      </c>
      <c r="E32" s="212" t="s">
        <v>507</v>
      </c>
      <c r="F32" s="213" t="s">
        <v>508</v>
      </c>
      <c r="G32" s="214" t="s">
        <v>422</v>
      </c>
      <c r="H32" s="83">
        <v>44155</v>
      </c>
      <c r="I32" s="77">
        <v>95359</v>
      </c>
      <c r="J32" s="77">
        <v>1000000</v>
      </c>
      <c r="K32" s="78">
        <v>95359000000</v>
      </c>
      <c r="L32" s="88">
        <v>1048661</v>
      </c>
      <c r="M32" s="88">
        <v>99999264299</v>
      </c>
      <c r="N32" s="215" t="s">
        <v>509</v>
      </c>
      <c r="O32" s="216">
        <v>1016721806</v>
      </c>
      <c r="P32" s="217">
        <v>0</v>
      </c>
      <c r="Q32" s="217">
        <v>0</v>
      </c>
      <c r="R32" s="81">
        <v>0</v>
      </c>
      <c r="S32" s="81">
        <f>Q32*J32</f>
        <v>0</v>
      </c>
      <c r="T32" s="81">
        <f>IFERROR(Q32*R32,0)</f>
        <v>0</v>
      </c>
      <c r="U32" s="81">
        <v>500000000000</v>
      </c>
      <c r="V32" s="81"/>
      <c r="W32" s="81">
        <f>IF((U32-T32+V32)&gt;$U$32,$U$32,(U32-T32+V32))</f>
        <v>500000000000</v>
      </c>
      <c r="X32" s="83"/>
      <c r="Y32" s="83"/>
      <c r="Z32" s="210"/>
      <c r="AA32" s="210"/>
      <c r="AB32" s="210"/>
      <c r="AC32" s="210"/>
      <c r="AG32" s="218"/>
      <c r="AH32" s="219"/>
      <c r="AI32" s="218"/>
      <c r="AJ32" s="63"/>
      <c r="AK32" s="63"/>
      <c r="AL32" s="63"/>
      <c r="AO32" s="157" t="s">
        <v>418</v>
      </c>
      <c r="AP32" s="220" t="s">
        <v>136</v>
      </c>
      <c r="AU32" s="69" t="str">
        <f t="shared" ref="AU32:AU95" si="9">VLOOKUP(G32,$AO$32:$AP$37,2,0)</f>
        <v>EASUP3.2020.3Y</v>
      </c>
      <c r="AV32" s="69" t="str">
        <f>AU32&amp;" "&amp;F32</f>
        <v>EASUP3.2020.3Y 0101566031</v>
      </c>
      <c r="AW32" s="69">
        <f>IF(I32&gt;0,COUNTIF($AV$32:AV32,AV32),0)</f>
        <v>1</v>
      </c>
      <c r="AX32" s="69">
        <f>IF(AW32&gt;1,0,AW32)</f>
        <v>1</v>
      </c>
      <c r="AY32" s="69">
        <f>IF(AND(Q32&gt;0,SUMIF($AV$32:AV32,AV32,$I$32:I32)-SUMIF($AV$32:AV32,AV32,$Q$32:Q32)=0),COUNTIF($AV$32:AV32,AV32),0)</f>
        <v>0</v>
      </c>
      <c r="AZ32" s="69">
        <f>IF(Q32&gt;0,COUNTIF($AV$32:AV32,AV32),0)</f>
        <v>0</v>
      </c>
      <c r="BA32" s="69">
        <f>IF(AY32&gt;0,1,0)</f>
        <v>0</v>
      </c>
      <c r="BC32" s="69" t="str">
        <f>E32&amp;" "&amp;H32&amp;" "&amp;Q32</f>
        <v>Công Ty Cổ Phần Đầu Tư Và Phát Triển Hạ Tầng Hoàng Thành  44155 0</v>
      </c>
      <c r="BD32" s="69" t="str">
        <f>B32</f>
        <v>110100.05676.05676.CBD600.EASUP3.E36.2020/HDTP-B/SHB.</v>
      </c>
    </row>
    <row r="33" spans="1:59" s="69" customFormat="1" ht="15.75" customHeight="1" x14ac:dyDescent="0.25">
      <c r="A33" s="70">
        <v>1</v>
      </c>
      <c r="B33" s="83" t="s">
        <v>510</v>
      </c>
      <c r="C33" s="71" t="s">
        <v>511</v>
      </c>
      <c r="D33" s="71">
        <v>1</v>
      </c>
      <c r="E33" s="221" t="s">
        <v>512</v>
      </c>
      <c r="F33" s="213" t="s">
        <v>513</v>
      </c>
      <c r="G33" s="214" t="s">
        <v>449</v>
      </c>
      <c r="H33" s="83">
        <v>44160</v>
      </c>
      <c r="I33" s="77">
        <v>950</v>
      </c>
      <c r="J33" s="77">
        <v>1000000</v>
      </c>
      <c r="K33" s="78">
        <v>950000000</v>
      </c>
      <c r="L33" s="88">
        <v>1111101</v>
      </c>
      <c r="M33" s="88">
        <v>1055545950</v>
      </c>
      <c r="N33" s="88" t="s">
        <v>514</v>
      </c>
      <c r="O33" s="222">
        <v>1017650293</v>
      </c>
      <c r="P33" s="217">
        <v>0</v>
      </c>
      <c r="Q33" s="217">
        <v>0</v>
      </c>
      <c r="R33" s="81">
        <v>0</v>
      </c>
      <c r="S33" s="81">
        <f t="shared" ref="S33:S96" si="10">Q33*J33</f>
        <v>0</v>
      </c>
      <c r="T33" s="81">
        <f t="shared" ref="T33:T96" si="11">IFERROR(Q33*R33,0)</f>
        <v>0</v>
      </c>
      <c r="U33" s="81">
        <f>W32</f>
        <v>500000000000</v>
      </c>
      <c r="V33" s="81"/>
      <c r="W33" s="81">
        <f>IF((U33-T33+V33)&gt;$U$32,$U$32,(U33-T33+V33))</f>
        <v>500000000000</v>
      </c>
      <c r="X33" s="83"/>
      <c r="Y33" s="83"/>
      <c r="Z33" s="210"/>
      <c r="AA33" s="210"/>
      <c r="AB33" s="210"/>
      <c r="AC33" s="210"/>
      <c r="AG33" s="218"/>
      <c r="AH33" s="219"/>
      <c r="AI33" s="218"/>
      <c r="AJ33" s="63"/>
      <c r="AK33" s="63"/>
      <c r="AL33" s="63"/>
      <c r="AO33" s="157" t="s">
        <v>419</v>
      </c>
      <c r="AP33" s="220" t="s">
        <v>136</v>
      </c>
      <c r="AU33" s="69" t="e">
        <f t="shared" si="9"/>
        <v>#N/A</v>
      </c>
      <c r="AV33" s="69" t="e">
        <f t="shared" ref="AV33:AV96" si="12">AU33&amp;" "&amp;F33</f>
        <v>#N/A</v>
      </c>
      <c r="AW33" s="69">
        <f>IF(I33&gt;0,COUNTIF($AV$32:AV33,AV33),0)</f>
        <v>1</v>
      </c>
      <c r="AX33" s="69">
        <f>IF(AND(AW33&gt;1,SUMIF($AV$32:AV32,AV33,$AX$32:AX32)-SUMIF($AV$32:AV32,AV33,$BA$32:BA32)=0),1,IF(AND(AW33&gt;1,SUMIF($AV$32:AV32,AV33,$AX$32:AX32)-SUMIF($AV$32:AV32,AV33,$BA$32:BA32)&gt;0),0,AW33))</f>
        <v>1</v>
      </c>
      <c r="AY33" s="69">
        <f>IF(AND(Q33&gt;0,SUMIF($AV$32:AV33,AV33,$I$32:I33)-SUMIF($AV$32:AV33,AV33,$Q$32:Q33)=0),COUNTIF($AV$32:AV33,AV33),0)</f>
        <v>0</v>
      </c>
      <c r="AZ33" s="69">
        <f>IF(Q33&gt;0,COUNTIF($AV$32:AV33,AV33),0)</f>
        <v>0</v>
      </c>
      <c r="BA33" s="69">
        <f t="shared" ref="BA33:BA96" si="13">IF(AY33&gt;0,1,0)</f>
        <v>0</v>
      </c>
      <c r="BC33" s="69" t="str">
        <f t="shared" ref="BC33:BC96" si="14">E33&amp;" "&amp;H33&amp;" "&amp;Q33</f>
        <v>Nguyễn Thị Kính 44160 0</v>
      </c>
      <c r="BD33" s="69" t="str">
        <f t="shared" ref="BD33:BD96" si="15">B33</f>
        <v>110502.08107.02782.DAABDA.EASUP3.E8YA.2020/HDTP-B/SHB.</v>
      </c>
    </row>
    <row r="34" spans="1:59" s="69" customFormat="1" x14ac:dyDescent="0.25">
      <c r="A34" s="70">
        <f>A33+1</f>
        <v>2</v>
      </c>
      <c r="B34" s="83" t="s">
        <v>515</v>
      </c>
      <c r="C34" s="71" t="s">
        <v>516</v>
      </c>
      <c r="D34" s="71">
        <v>1</v>
      </c>
      <c r="E34" s="221" t="s">
        <v>517</v>
      </c>
      <c r="F34" s="213" t="s">
        <v>518</v>
      </c>
      <c r="G34" s="214" t="s">
        <v>446</v>
      </c>
      <c r="H34" s="83">
        <v>44160</v>
      </c>
      <c r="I34" s="77">
        <v>1000</v>
      </c>
      <c r="J34" s="77">
        <v>1000000</v>
      </c>
      <c r="K34" s="78">
        <v>1000000000</v>
      </c>
      <c r="L34" s="88">
        <v>1045423</v>
      </c>
      <c r="M34" s="88">
        <v>1045423000</v>
      </c>
      <c r="N34" s="88" t="s">
        <v>519</v>
      </c>
      <c r="O34" s="222">
        <v>1010046626</v>
      </c>
      <c r="P34" s="217">
        <v>0</v>
      </c>
      <c r="Q34" s="217">
        <v>0</v>
      </c>
      <c r="R34" s="81">
        <v>0</v>
      </c>
      <c r="S34" s="81">
        <f t="shared" si="10"/>
        <v>0</v>
      </c>
      <c r="T34" s="81">
        <f t="shared" si="11"/>
        <v>0</v>
      </c>
      <c r="U34" s="81">
        <f>W33</f>
        <v>500000000000</v>
      </c>
      <c r="V34" s="81"/>
      <c r="W34" s="81">
        <f>IF((U34-T34+V34)&gt;$U$32,$U$32,(U34-T34+V34))</f>
        <v>500000000000</v>
      </c>
      <c r="X34" s="83"/>
      <c r="Y34" s="83"/>
      <c r="Z34" s="210"/>
      <c r="AA34" s="210"/>
      <c r="AB34" s="210"/>
      <c r="AC34" s="210"/>
      <c r="AG34" s="218"/>
      <c r="AH34" s="219"/>
      <c r="AI34" s="218"/>
      <c r="AJ34" s="63"/>
      <c r="AK34" s="63"/>
      <c r="AL34" s="63"/>
      <c r="AO34" s="157" t="s">
        <v>420</v>
      </c>
      <c r="AP34" s="220" t="s">
        <v>136</v>
      </c>
      <c r="AU34" s="69" t="e">
        <f t="shared" si="9"/>
        <v>#N/A</v>
      </c>
      <c r="AV34" s="69" t="e">
        <f t="shared" si="12"/>
        <v>#N/A</v>
      </c>
      <c r="AW34" s="69">
        <f>IF(I34&gt;0,COUNTIF($AV$32:AV34,AV34),0)</f>
        <v>2</v>
      </c>
      <c r="AX34" s="69">
        <f>IF(AND(AW34&gt;1,SUMIF($AV$32:AV33,AV34,$AX$32:AX33)-SUMIF($AV$32:AV33,AV34,$BA$32:BA33)=0),1,IF(AND(AW34&gt;1,SUMIF($AV$32:AV33,AV34,$AX$32:AX33)-SUMIF($AV$32:AV33,AV34,$BA$32:BA33)&gt;0),0,AW34))</f>
        <v>0</v>
      </c>
      <c r="AY34" s="69">
        <f>IF(AND(Q34&gt;0,SUMIF($AV$32:AV34,AV34,$I$32:I34)-SUMIF($AV$32:AV34,AV34,$Q$32:Q34)=0),COUNTIF($AV$32:AV34,AV34),0)</f>
        <v>0</v>
      </c>
      <c r="AZ34" s="69">
        <f>IF(Q34&gt;0,COUNTIF($AV$32:AV34,AV34),0)</f>
        <v>0</v>
      </c>
      <c r="BA34" s="69">
        <f t="shared" si="13"/>
        <v>0</v>
      </c>
      <c r="BC34" s="69" t="str">
        <f t="shared" si="14"/>
        <v>Nguyễn Thị Quỳnh 44160 0</v>
      </c>
      <c r="BD34" s="69" t="str">
        <f t="shared" si="15"/>
        <v>110308.04066.04526.B9EAB6.EASUP3.E3YA.2020/HDTP-B/SHB.</v>
      </c>
    </row>
    <row r="35" spans="1:59" s="69" customFormat="1" x14ac:dyDescent="0.25">
      <c r="A35" s="70">
        <f>A34+1</f>
        <v>3</v>
      </c>
      <c r="B35" s="83" t="s">
        <v>520</v>
      </c>
      <c r="C35" s="71" t="s">
        <v>521</v>
      </c>
      <c r="D35" s="71">
        <v>1</v>
      </c>
      <c r="E35" s="221" t="s">
        <v>522</v>
      </c>
      <c r="F35" s="213" t="s">
        <v>523</v>
      </c>
      <c r="G35" s="214" t="s">
        <v>448</v>
      </c>
      <c r="H35" s="83">
        <v>44160</v>
      </c>
      <c r="I35" s="77">
        <v>2096</v>
      </c>
      <c r="J35" s="77">
        <v>1000000</v>
      </c>
      <c r="K35" s="78">
        <v>2096000000</v>
      </c>
      <c r="L35" s="88">
        <v>1137488</v>
      </c>
      <c r="M35" s="88">
        <v>2384174848</v>
      </c>
      <c r="N35" s="88" t="s">
        <v>524</v>
      </c>
      <c r="O35" s="222">
        <v>1100059417</v>
      </c>
      <c r="P35" s="217">
        <v>0</v>
      </c>
      <c r="Q35" s="217">
        <v>0</v>
      </c>
      <c r="R35" s="81">
        <v>0</v>
      </c>
      <c r="S35" s="81">
        <f t="shared" si="10"/>
        <v>0</v>
      </c>
      <c r="T35" s="81">
        <f t="shared" si="11"/>
        <v>0</v>
      </c>
      <c r="U35" s="81">
        <f>W34</f>
        <v>500000000000</v>
      </c>
      <c r="V35" s="81"/>
      <c r="W35" s="81">
        <f t="shared" ref="W35:W98" si="16">IF((U35-T35+V35)&gt;$U$32,$U$32,(U35-T35+V35))</f>
        <v>500000000000</v>
      </c>
      <c r="X35" s="83"/>
      <c r="Y35" s="83"/>
      <c r="Z35" s="210"/>
      <c r="AA35" s="210"/>
      <c r="AB35" s="210"/>
      <c r="AC35" s="210"/>
      <c r="AG35" s="218"/>
      <c r="AH35" s="219"/>
      <c r="AI35" s="218"/>
      <c r="AJ35" s="63"/>
      <c r="AK35" s="63"/>
      <c r="AL35" s="63"/>
      <c r="AO35" s="158" t="s">
        <v>421</v>
      </c>
      <c r="AP35" s="223" t="s">
        <v>137</v>
      </c>
      <c r="AU35" s="69" t="e">
        <f t="shared" si="9"/>
        <v>#N/A</v>
      </c>
      <c r="AV35" s="69" t="e">
        <f t="shared" si="12"/>
        <v>#N/A</v>
      </c>
      <c r="AW35" s="69">
        <f>IF(I35&gt;0,COUNTIF($AV$32:AV35,AV35),0)</f>
        <v>3</v>
      </c>
      <c r="AX35" s="69">
        <f>IF(AND(AW35&gt;1,SUMIF($AV$32:AV34,AV35,$AX$32:AX34)-SUMIF($AV$32:AV34,AV35,$BA$32:BA34)=0),1,IF(AND(AW35&gt;1,SUMIF($AV$32:AV34,AV35,$AX$32:AX34)-SUMIF($AV$32:AV34,AV35,$BA$32:BA34)&gt;0),0,AW35))</f>
        <v>0</v>
      </c>
      <c r="AY35" s="69">
        <f>IF(AND(Q35&gt;0,SUMIF($AV$32:AV35,AV35,$I$32:I35)-SUMIF($AV$32:AV35,AV35,$Q$32:Q35)=0),COUNTIF($AV$32:AV35,AV35),0)</f>
        <v>0</v>
      </c>
      <c r="AZ35" s="69">
        <f>IF(Q35&gt;0,COUNTIF($AV$32:AV35,AV35),0)</f>
        <v>0</v>
      </c>
      <c r="BA35" s="69">
        <f t="shared" si="13"/>
        <v>0</v>
      </c>
      <c r="BC35" s="69" t="str">
        <f t="shared" si="14"/>
        <v>Nguyễn Thúy Hường 44160 0</v>
      </c>
      <c r="BD35" s="69" t="str">
        <f t="shared" si="15"/>
        <v>111300.08074.04469.F93162.EASUP3.E86A.2020/HDTP-B/SHB.</v>
      </c>
    </row>
    <row r="36" spans="1:59" s="69" customFormat="1" x14ac:dyDescent="0.25">
      <c r="A36" s="70">
        <f>A35+1</f>
        <v>4</v>
      </c>
      <c r="B36" s="83" t="s">
        <v>525</v>
      </c>
      <c r="C36" s="71" t="s">
        <v>526</v>
      </c>
      <c r="D36" s="71">
        <v>1</v>
      </c>
      <c r="E36" s="221" t="s">
        <v>527</v>
      </c>
      <c r="F36" s="213" t="s">
        <v>528</v>
      </c>
      <c r="G36" s="214" t="s">
        <v>449</v>
      </c>
      <c r="H36" s="83">
        <v>44160</v>
      </c>
      <c r="I36" s="77">
        <v>990</v>
      </c>
      <c r="J36" s="77">
        <v>1000000</v>
      </c>
      <c r="K36" s="78">
        <v>990000000</v>
      </c>
      <c r="L36" s="88">
        <v>1111101</v>
      </c>
      <c r="M36" s="88">
        <v>1099989990</v>
      </c>
      <c r="N36" s="88" t="s">
        <v>529</v>
      </c>
      <c r="O36" s="222">
        <v>1004832639</v>
      </c>
      <c r="P36" s="217">
        <v>0</v>
      </c>
      <c r="Q36" s="217">
        <v>0</v>
      </c>
      <c r="R36" s="81">
        <v>0</v>
      </c>
      <c r="S36" s="81">
        <f t="shared" si="10"/>
        <v>0</v>
      </c>
      <c r="T36" s="81">
        <f t="shared" si="11"/>
        <v>0</v>
      </c>
      <c r="U36" s="81">
        <f>W35</f>
        <v>500000000000</v>
      </c>
      <c r="V36" s="81"/>
      <c r="W36" s="81">
        <f t="shared" si="16"/>
        <v>500000000000</v>
      </c>
      <c r="X36" s="83"/>
      <c r="Y36" s="83"/>
      <c r="Z36" s="210"/>
      <c r="AA36" s="210"/>
      <c r="AB36" s="210"/>
      <c r="AC36" s="210"/>
      <c r="AG36" s="218"/>
      <c r="AH36" s="219"/>
      <c r="AI36" s="218"/>
      <c r="AJ36" s="63"/>
      <c r="AK36" s="63"/>
      <c r="AL36" s="63"/>
      <c r="AO36" s="158" t="s">
        <v>422</v>
      </c>
      <c r="AP36" s="223" t="s">
        <v>137</v>
      </c>
      <c r="AU36" s="69" t="e">
        <f t="shared" si="9"/>
        <v>#N/A</v>
      </c>
      <c r="AV36" s="69" t="e">
        <f t="shared" si="12"/>
        <v>#N/A</v>
      </c>
      <c r="AW36" s="69">
        <f>IF(I36&gt;0,COUNTIF($AV$32:AV36,AV36),0)</f>
        <v>4</v>
      </c>
      <c r="AX36" s="69">
        <f>IF(AND(AW36&gt;1,SUMIF($AV$32:AV35,AV36,$AX$32:AX35)-SUMIF($AV$32:AV35,AV36,$BA$32:BA35)=0),1,IF(AND(AW36&gt;1,SUMIF($AV$32:AV35,AV36,$AX$32:AX35)-SUMIF($AV$32:AV35,AV36,$BA$32:BA35)&gt;0),0,AW36))</f>
        <v>0</v>
      </c>
      <c r="AY36" s="69">
        <f>IF(AND(Q36&gt;0,SUMIF($AV$32:AV36,AV36,$I$32:I36)-SUMIF($AV$32:AV36,AV36,$Q$32:Q36)=0),COUNTIF($AV$32:AV36,AV36),0)</f>
        <v>0</v>
      </c>
      <c r="AZ36" s="69">
        <f>IF(Q36&gt;0,COUNTIF($AV$32:AV36,AV36),0)</f>
        <v>0</v>
      </c>
      <c r="BA36" s="69">
        <f t="shared" si="13"/>
        <v>0</v>
      </c>
      <c r="BC36" s="69" t="str">
        <f t="shared" si="14"/>
        <v>Vũ Anh Tuấn 44160 0</v>
      </c>
      <c r="BD36" s="69" t="str">
        <f t="shared" si="15"/>
        <v>111200.04213.04220.9F33BF.EASUP3.E8YA.2020/HDTP-B/SHB.</v>
      </c>
    </row>
    <row r="37" spans="1:59" s="69" customFormat="1" x14ac:dyDescent="0.25">
      <c r="A37" s="70">
        <f>A36+1</f>
        <v>5</v>
      </c>
      <c r="B37" s="83" t="s">
        <v>530</v>
      </c>
      <c r="C37" s="71" t="s">
        <v>531</v>
      </c>
      <c r="D37" s="71">
        <v>1</v>
      </c>
      <c r="E37" s="221" t="s">
        <v>532</v>
      </c>
      <c r="F37" s="213" t="s">
        <v>533</v>
      </c>
      <c r="G37" s="214" t="s">
        <v>446</v>
      </c>
      <c r="H37" s="83">
        <v>44160</v>
      </c>
      <c r="I37" s="77">
        <v>1502</v>
      </c>
      <c r="J37" s="77">
        <v>1000000</v>
      </c>
      <c r="K37" s="78">
        <v>1502000000</v>
      </c>
      <c r="L37" s="88">
        <v>1045425</v>
      </c>
      <c r="M37" s="88">
        <v>1570228350</v>
      </c>
      <c r="N37" s="88" t="s">
        <v>534</v>
      </c>
      <c r="O37" s="222">
        <v>1015988365</v>
      </c>
      <c r="P37" s="217">
        <v>0</v>
      </c>
      <c r="Q37" s="217">
        <v>0</v>
      </c>
      <c r="R37" s="81">
        <v>0</v>
      </c>
      <c r="S37" s="81">
        <f t="shared" si="10"/>
        <v>0</v>
      </c>
      <c r="T37" s="81">
        <f t="shared" si="11"/>
        <v>0</v>
      </c>
      <c r="U37" s="81">
        <f>W36</f>
        <v>500000000000</v>
      </c>
      <c r="V37" s="81"/>
      <c r="W37" s="81">
        <f t="shared" si="16"/>
        <v>500000000000</v>
      </c>
      <c r="X37" s="83"/>
      <c r="Y37" s="83"/>
      <c r="Z37" s="210"/>
      <c r="AA37" s="210"/>
      <c r="AB37" s="210"/>
      <c r="AC37" s="210"/>
      <c r="AG37" s="218"/>
      <c r="AH37" s="219"/>
      <c r="AI37" s="218"/>
      <c r="AJ37" s="63"/>
      <c r="AK37" s="63"/>
      <c r="AL37" s="63"/>
      <c r="AO37" s="158" t="s">
        <v>423</v>
      </c>
      <c r="AP37" s="223" t="s">
        <v>137</v>
      </c>
      <c r="AU37" s="69" t="e">
        <f t="shared" si="9"/>
        <v>#N/A</v>
      </c>
      <c r="AV37" s="69" t="e">
        <f t="shared" si="12"/>
        <v>#N/A</v>
      </c>
      <c r="AW37" s="69">
        <f>IF(I37&gt;0,COUNTIF($AV$32:AV37,AV37),0)</f>
        <v>5</v>
      </c>
      <c r="AX37" s="69">
        <f>IF(AND(AW37&gt;1,SUMIF($AV$32:AV36,AV37,$AX$32:AX36)-SUMIF($AV$32:AV36,AV37,$BA$32:BA36)=0),1,IF(AND(AW37&gt;1,SUMIF($AV$32:AV36,AV37,$AX$32:AX36)-SUMIF($AV$32:AV36,AV37,$BA$32:BA36)&gt;0),0,AW37))</f>
        <v>0</v>
      </c>
      <c r="AY37" s="69">
        <f>IF(AND(Q37&gt;0,SUMIF($AV$32:AV37,AV37,$I$32:I37)-SUMIF($AV$32:AV37,AV37,$Q$32:Q37)=0),COUNTIF($AV$32:AV37,AV37),0)</f>
        <v>0</v>
      </c>
      <c r="AZ37" s="69">
        <f>IF(Q37&gt;0,COUNTIF($AV$32:AV37,AV37),0)</f>
        <v>0</v>
      </c>
      <c r="BA37" s="69">
        <f t="shared" si="13"/>
        <v>0</v>
      </c>
      <c r="BC37" s="69" t="str">
        <f t="shared" si="14"/>
        <v>Đỗ Thị Thanh Lam 44160 0</v>
      </c>
      <c r="BD37" s="69" t="str">
        <f t="shared" si="15"/>
        <v>111300.08074.04140.164079.EASUP3.E3YA.2020/HDTP-B/SHB.</v>
      </c>
    </row>
    <row r="38" spans="1:59" x14ac:dyDescent="0.25">
      <c r="A38" s="70" t="e">
        <f>#REF!+1</f>
        <v>#REF!</v>
      </c>
      <c r="B38" s="83" t="str">
        <f>IFERROR(VLOOKUP(A38,[1]Tổng!$M$2:$AT$200,13,0),"")</f>
        <v/>
      </c>
      <c r="C38" s="71" t="e">
        <f t="shared" ref="C38:C101" si="17">IF(I38&gt;0,MID(B38,SEARCH(".",B38,SEARCH(".",B38,SEARCH(".",B38)+1)+1)+1,SEARCH(".",B38,(SEARCH(".",B38,SEARCH(".",B38,SEARCH(".",B38)+1)+1))+1)-SEARCH(".",B38,SEARCH(".",B38,SEARCH(".",B38)+1)+1)-1),0)</f>
        <v>#VALUE!</v>
      </c>
      <c r="D38" s="71">
        <f t="shared" ref="D38:D101" si="18">IF(Q38&gt;0,MID(B38,SEARCH("-",B38,SEARCH("-",B38)+1)+1,SEARCH("/",B38,SEARCH("/",B38)+1)-SEARCH("-",B38,SEARCH("-",B38)+1)-1),1)</f>
        <v>1</v>
      </c>
      <c r="E38" s="221" t="str">
        <f>IFERROR(VLOOKUP(A38,[1]Tổng!$M$2:$AT$200,14,0),"")</f>
        <v/>
      </c>
      <c r="F38" s="213" t="str">
        <f>IFERROR(VLOOKUP(A38,[1]Tổng!$M$2:$AT$200,15,0),"")</f>
        <v/>
      </c>
      <c r="G38" s="214" t="str">
        <f>IFERROR(VLOOKUP(A38,[1]Tổng!$M$2:$AT$200,25,0),"")</f>
        <v/>
      </c>
      <c r="H38" s="83" t="str">
        <f>IFERROR(VLOOKUP(A38,[1]Tổng!$M$2:$AQ$200,26,0),"")</f>
        <v/>
      </c>
      <c r="I38" s="77" t="str">
        <f>IFERROR(VLOOKUP(A38,[1]Tổng!$M$2:$AQ$200,27,0),"")</f>
        <v/>
      </c>
      <c r="J38" s="77">
        <v>1000000</v>
      </c>
      <c r="K38" s="78">
        <f t="shared" ref="K38:K101" si="19">IFERROR(I38*J38,0)</f>
        <v>0</v>
      </c>
      <c r="L38" s="88" t="str">
        <f>IFERROR(VLOOKUP(A38,[1]Tổng!$M$2:$AQ$200,30,0),"")</f>
        <v/>
      </c>
      <c r="M38" s="88">
        <f t="shared" ref="M38:M101" si="20">IFERROR(I38*L38,0)</f>
        <v>0</v>
      </c>
      <c r="N38" s="88" t="str">
        <f>IFERROR(VLOOKUP(A38,[1]Tổng!$M$2:$AT$200,18,0),"")</f>
        <v/>
      </c>
      <c r="O38" s="88" t="str">
        <f>IFERROR(VLOOKUP(A38,[1]Tổng!$M$2:$AT$200,22,0),"")</f>
        <v/>
      </c>
      <c r="P38" s="217">
        <f t="shared" ref="P38:P101" si="21">IF(Q38&gt;0,VLOOKUP(D38,$C$32:$M$1452,7,0),0)</f>
        <v>0</v>
      </c>
      <c r="Q38" s="217">
        <f>IFERROR(VLOOKUP(A38,[1]Tổng!$M$2:$AQ$200,29,0),0)</f>
        <v>0</v>
      </c>
      <c r="R38" s="81" t="str">
        <f>IFERROR(VLOOKUP(A38,[1]Tổng!$M$2:$AQ$200,31,0),"")</f>
        <v/>
      </c>
      <c r="S38" s="81">
        <f t="shared" si="10"/>
        <v>0</v>
      </c>
      <c r="T38" s="81">
        <f t="shared" si="11"/>
        <v>0</v>
      </c>
      <c r="U38" s="81" t="e">
        <f>#REF!</f>
        <v>#REF!</v>
      </c>
      <c r="V38" s="81">
        <v>0</v>
      </c>
      <c r="W38" s="81" t="e">
        <f t="shared" si="16"/>
        <v>#REF!</v>
      </c>
      <c r="X38" s="83"/>
      <c r="Y38" s="99">
        <f>Q38</f>
        <v>0</v>
      </c>
      <c r="Z38" s="224"/>
      <c r="AA38" s="224"/>
      <c r="AB38" s="224"/>
      <c r="AC38" s="224"/>
      <c r="AF38" s="69"/>
      <c r="AG38" s="218"/>
      <c r="AH38" s="219"/>
      <c r="AI38" s="218"/>
      <c r="AJ38" s="63"/>
      <c r="AK38" s="63"/>
      <c r="AL38" s="63"/>
      <c r="AU38" s="69" t="e">
        <f t="shared" si="9"/>
        <v>#N/A</v>
      </c>
      <c r="AV38" s="69" t="e">
        <f t="shared" si="12"/>
        <v>#N/A</v>
      </c>
      <c r="AW38" s="69">
        <f>IF(I38&gt;0,COUNTIF($AV$32:AV38,AV38),0)</f>
        <v>6</v>
      </c>
      <c r="AX38" s="69">
        <f>IF(AND(AW38&gt;1,SUMIF($AV$32:AV37,AV38,$AX$32:AX37)-SUMIF($AV$32:AV37,AV38,$BA$32:BA37)=0),1,IF(AND(AW38&gt;1,SUMIF($AV$32:AV37,AV38,$AX$32:AX37)-SUMIF($AV$32:AV37,AV38,$BA$32:BA37)&gt;0),0,AW38))</f>
        <v>0</v>
      </c>
      <c r="AY38" s="69">
        <f>IF(AND(Q38&gt;0,SUMIF($AV$32:AV38,AV38,$I$32:I38)-SUMIF($AV$32:AV38,AV38,$Q$32:Q38)=0),COUNTIF($AV$32:AV38,AV38),0)</f>
        <v>0</v>
      </c>
      <c r="AZ38" s="69">
        <f>IF(Q38&gt;0,COUNTIF($AV$32:AV38,AV38),0)</f>
        <v>0</v>
      </c>
      <c r="BA38" s="69">
        <f t="shared" si="13"/>
        <v>0</v>
      </c>
      <c r="BC38" s="69" t="str">
        <f t="shared" si="14"/>
        <v xml:space="preserve">  0</v>
      </c>
      <c r="BD38" s="69" t="str">
        <f t="shared" si="15"/>
        <v/>
      </c>
      <c r="BF38" s="69"/>
      <c r="BG38" s="69"/>
    </row>
    <row r="39" spans="1:59" x14ac:dyDescent="0.25">
      <c r="A39" s="70" t="e">
        <f t="shared" ref="A39:A102" si="22">A38+1</f>
        <v>#REF!</v>
      </c>
      <c r="B39" s="83" t="str">
        <f>IFERROR(VLOOKUP(A39,[1]Tổng!$M$2:$AT$200,13,0),"")</f>
        <v/>
      </c>
      <c r="C39" s="71" t="e">
        <f t="shared" si="17"/>
        <v>#VALUE!</v>
      </c>
      <c r="D39" s="71">
        <f t="shared" si="18"/>
        <v>1</v>
      </c>
      <c r="E39" s="221" t="str">
        <f>IFERROR(VLOOKUP(A39,[1]Tổng!$M$2:$AT$200,14,0),"")</f>
        <v/>
      </c>
      <c r="F39" s="213" t="str">
        <f>IFERROR(VLOOKUP(A39,[1]Tổng!$M$2:$AT$200,15,0),"")</f>
        <v/>
      </c>
      <c r="G39" s="214" t="str">
        <f>IFERROR(VLOOKUP(A39,[1]Tổng!$M$2:$AT$200,25,0),"")</f>
        <v/>
      </c>
      <c r="H39" s="83" t="str">
        <f>IFERROR(VLOOKUP(A39,[1]Tổng!$M$2:$AQ$200,26,0),"")</f>
        <v/>
      </c>
      <c r="I39" s="77" t="str">
        <f>IFERROR(VLOOKUP(A39,[1]Tổng!$M$2:$AQ$200,27,0),"")</f>
        <v/>
      </c>
      <c r="J39" s="77">
        <v>1000000</v>
      </c>
      <c r="K39" s="78">
        <f t="shared" si="19"/>
        <v>0</v>
      </c>
      <c r="L39" s="88" t="str">
        <f>IFERROR(VLOOKUP(A39,[1]Tổng!$M$2:$AQ$200,30,0),"")</f>
        <v/>
      </c>
      <c r="M39" s="88">
        <f t="shared" si="20"/>
        <v>0</v>
      </c>
      <c r="N39" s="88" t="str">
        <f>IFERROR(VLOOKUP(A39,[1]Tổng!$M$2:$AT$200,18,0),"")</f>
        <v/>
      </c>
      <c r="O39" s="88" t="str">
        <f>IFERROR(VLOOKUP(A39,[1]Tổng!$M$2:$AT$200,22,0),"")</f>
        <v/>
      </c>
      <c r="P39" s="217">
        <f t="shared" si="21"/>
        <v>0</v>
      </c>
      <c r="Q39" s="217">
        <f>IFERROR(VLOOKUP(A39,[1]Tổng!$M$2:$AQ$200,29,0),0)</f>
        <v>0</v>
      </c>
      <c r="R39" s="81" t="str">
        <f>IFERROR(VLOOKUP(A39,[1]Tổng!$M$2:$AQ$200,31,0),"")</f>
        <v/>
      </c>
      <c r="S39" s="81">
        <f t="shared" si="10"/>
        <v>0</v>
      </c>
      <c r="T39" s="81">
        <f t="shared" si="11"/>
        <v>0</v>
      </c>
      <c r="U39" s="81" t="e">
        <f t="shared" ref="U39:U102" si="23">W38</f>
        <v>#REF!</v>
      </c>
      <c r="V39" s="81">
        <v>0</v>
      </c>
      <c r="W39" s="81" t="e">
        <f t="shared" si="16"/>
        <v>#REF!</v>
      </c>
      <c r="X39" s="83"/>
      <c r="Y39" s="99">
        <f>Q41</f>
        <v>0</v>
      </c>
      <c r="Z39" s="224"/>
      <c r="AA39" s="224"/>
      <c r="AB39" s="224"/>
      <c r="AC39" s="224"/>
      <c r="AF39" s="69"/>
      <c r="AG39" s="218"/>
      <c r="AH39" s="219"/>
      <c r="AI39" s="218"/>
      <c r="AJ39" s="63"/>
      <c r="AK39" s="63"/>
      <c r="AL39" s="63"/>
      <c r="AU39" s="69" t="e">
        <f t="shared" si="9"/>
        <v>#N/A</v>
      </c>
      <c r="AV39" s="69" t="e">
        <f t="shared" si="12"/>
        <v>#N/A</v>
      </c>
      <c r="AW39" s="69">
        <f>IF(I39&gt;0,COUNTIF($AV$32:AV39,AV39),0)</f>
        <v>7</v>
      </c>
      <c r="AX39" s="69">
        <f>IF(AND(AW39&gt;1,SUMIF($AV$32:AV38,AV39,$AX$32:AX38)-SUMIF($AV$32:AV38,AV39,$BA$32:BA38)=0),1,IF(AND(AW39&gt;1,SUMIF($AV$32:AV38,AV39,$AX$32:AX38)-SUMIF($AV$32:AV38,AV39,$BA$32:BA38)&gt;0),0,AW39))</f>
        <v>0</v>
      </c>
      <c r="AY39" s="69">
        <f>IF(AND(Q39&gt;0,SUMIF($AV$32:AV39,AV39,$I$32:I39)-SUMIF($AV$32:AV39,AV39,$Q$32:Q39)=0),COUNTIF($AV$32:AV39,AV39),0)</f>
        <v>0</v>
      </c>
      <c r="AZ39" s="69">
        <f>IF(Q39&gt;0,COUNTIF($AV$32:AV39,AV39),0)</f>
        <v>0</v>
      </c>
      <c r="BA39" s="69">
        <f t="shared" si="13"/>
        <v>0</v>
      </c>
      <c r="BC39" s="69" t="str">
        <f t="shared" si="14"/>
        <v xml:space="preserve">  0</v>
      </c>
      <c r="BD39" s="69" t="str">
        <f t="shared" si="15"/>
        <v/>
      </c>
      <c r="BF39" s="69"/>
      <c r="BG39" s="69"/>
    </row>
    <row r="40" spans="1:59" s="69" customFormat="1" x14ac:dyDescent="0.25">
      <c r="A40" s="70" t="e">
        <f t="shared" si="22"/>
        <v>#REF!</v>
      </c>
      <c r="B40" s="83" t="str">
        <f>IFERROR(VLOOKUP(A40,[1]Tổng!$M$2:$AT$200,13,0),"")</f>
        <v/>
      </c>
      <c r="C40" s="71" t="e">
        <f t="shared" si="17"/>
        <v>#VALUE!</v>
      </c>
      <c r="D40" s="71">
        <f t="shared" si="18"/>
        <v>1</v>
      </c>
      <c r="E40" s="221" t="str">
        <f>IFERROR(VLOOKUP(A40,[1]Tổng!$M$2:$AT$200,14,0),"")</f>
        <v/>
      </c>
      <c r="F40" s="213" t="str">
        <f>IFERROR(VLOOKUP(A40,[1]Tổng!$M$2:$AT$200,15,0),"")</f>
        <v/>
      </c>
      <c r="G40" s="214" t="str">
        <f>IFERROR(VLOOKUP(A40,[1]Tổng!$M$2:$AT$200,25,0),"")</f>
        <v/>
      </c>
      <c r="H40" s="83" t="str">
        <f>IFERROR(VLOOKUP(A40,[1]Tổng!$M$2:$AQ$200,26,0),"")</f>
        <v/>
      </c>
      <c r="I40" s="77" t="str">
        <f>IFERROR(VLOOKUP(A40,[1]Tổng!$M$2:$AQ$200,27,0),"")</f>
        <v/>
      </c>
      <c r="J40" s="77">
        <v>1000000</v>
      </c>
      <c r="K40" s="78">
        <f t="shared" si="19"/>
        <v>0</v>
      </c>
      <c r="L40" s="88" t="str">
        <f>IFERROR(VLOOKUP(A40,[1]Tổng!$M$2:$AQ$200,30,0),"")</f>
        <v/>
      </c>
      <c r="M40" s="88">
        <f t="shared" si="20"/>
        <v>0</v>
      </c>
      <c r="N40" s="88" t="str">
        <f>IFERROR(VLOOKUP(A40,[1]Tổng!$M$2:$AT$200,18,0),"")</f>
        <v/>
      </c>
      <c r="O40" s="88" t="str">
        <f>IFERROR(VLOOKUP(A40,[1]Tổng!$M$2:$AT$200,22,0),"")</f>
        <v/>
      </c>
      <c r="P40" s="217">
        <f t="shared" si="21"/>
        <v>0</v>
      </c>
      <c r="Q40" s="217">
        <f>IFERROR(VLOOKUP(A40,[1]Tổng!$M$2:$AQ$200,29,0),0)</f>
        <v>0</v>
      </c>
      <c r="R40" s="81" t="str">
        <f>IFERROR(VLOOKUP(A40,[1]Tổng!$M$2:$AQ$200,31,0),"")</f>
        <v/>
      </c>
      <c r="S40" s="81">
        <f t="shared" si="10"/>
        <v>0</v>
      </c>
      <c r="T40" s="81">
        <f t="shared" si="11"/>
        <v>0</v>
      </c>
      <c r="U40" s="81" t="e">
        <f t="shared" si="23"/>
        <v>#REF!</v>
      </c>
      <c r="V40" s="81">
        <v>0</v>
      </c>
      <c r="W40" s="81" t="e">
        <f t="shared" si="16"/>
        <v>#REF!</v>
      </c>
      <c r="X40" s="83"/>
      <c r="Y40" s="99">
        <f t="shared" ref="Y40:Y48" si="24">Q40</f>
        <v>0</v>
      </c>
      <c r="Z40" s="224"/>
      <c r="AA40" s="224"/>
      <c r="AB40" s="224"/>
      <c r="AC40" s="224"/>
      <c r="AG40" s="218"/>
      <c r="AH40" s="219"/>
      <c r="AI40" s="218"/>
      <c r="AJ40" s="63"/>
      <c r="AK40" s="63"/>
      <c r="AL40" s="63"/>
      <c r="AU40" s="69" t="e">
        <f t="shared" si="9"/>
        <v>#N/A</v>
      </c>
      <c r="AV40" s="69" t="e">
        <f t="shared" si="12"/>
        <v>#N/A</v>
      </c>
      <c r="AW40" s="69">
        <f>IF(I40&gt;0,COUNTIF($AV$32:AV40,AV40),0)</f>
        <v>8</v>
      </c>
      <c r="AX40" s="69">
        <f>IF(AND(AW40&gt;1,SUMIF($AV$32:AV39,AV40,$AX$32:AX39)-SUMIF($AV$32:AV39,AV40,$BA$32:BA39)=0),1,IF(AND(AW40&gt;1,SUMIF($AV$32:AV39,AV40,$AX$32:AX39)-SUMIF($AV$32:AV39,AV40,$BA$32:BA39)&gt;0),0,AW40))</f>
        <v>0</v>
      </c>
      <c r="AY40" s="69">
        <f>IF(AND(Q40&gt;0,SUMIF($AV$32:AV40,AV40,$I$32:I40)-SUMIF($AV$32:AV40,AV40,$Q$32:Q40)=0),COUNTIF($AV$32:AV40,AV40),0)</f>
        <v>0</v>
      </c>
      <c r="AZ40" s="69">
        <f>IF(Q40&gt;0,COUNTIF($AV$32:AV40,AV40),0)</f>
        <v>0</v>
      </c>
      <c r="BA40" s="69">
        <f t="shared" si="13"/>
        <v>0</v>
      </c>
      <c r="BC40" s="69" t="str">
        <f t="shared" si="14"/>
        <v xml:space="preserve">  0</v>
      </c>
      <c r="BD40" s="69" t="str">
        <f t="shared" si="15"/>
        <v/>
      </c>
    </row>
    <row r="41" spans="1:59" x14ac:dyDescent="0.25">
      <c r="A41" s="70" t="e">
        <f t="shared" si="22"/>
        <v>#REF!</v>
      </c>
      <c r="B41" s="83" t="str">
        <f>IFERROR(VLOOKUP(A41,[1]Tổng!$M$2:$AT$200,13,0),"")</f>
        <v/>
      </c>
      <c r="C41" s="71" t="e">
        <f t="shared" si="17"/>
        <v>#VALUE!</v>
      </c>
      <c r="D41" s="71">
        <f t="shared" si="18"/>
        <v>1</v>
      </c>
      <c r="E41" s="221" t="str">
        <f>IFERROR(VLOOKUP(A41,[1]Tổng!$M$2:$AT$200,14,0),"")</f>
        <v/>
      </c>
      <c r="F41" s="213" t="str">
        <f>IFERROR(VLOOKUP(A41,[1]Tổng!$M$2:$AT$200,15,0),"")</f>
        <v/>
      </c>
      <c r="G41" s="214" t="str">
        <f>IFERROR(VLOOKUP(A41,[1]Tổng!$M$2:$AT$200,25,0),"")</f>
        <v/>
      </c>
      <c r="H41" s="83" t="str">
        <f>IFERROR(VLOOKUP(A41,[1]Tổng!$M$2:$AQ$200,26,0),"")</f>
        <v/>
      </c>
      <c r="I41" s="77" t="str">
        <f>IFERROR(VLOOKUP(A41,[1]Tổng!$M$2:$AQ$200,27,0),"")</f>
        <v/>
      </c>
      <c r="J41" s="77">
        <v>1000000</v>
      </c>
      <c r="K41" s="78">
        <f t="shared" si="19"/>
        <v>0</v>
      </c>
      <c r="L41" s="88" t="str">
        <f>IFERROR(VLOOKUP(A41,[1]Tổng!$M$2:$AQ$200,30,0),"")</f>
        <v/>
      </c>
      <c r="M41" s="88">
        <f t="shared" si="20"/>
        <v>0</v>
      </c>
      <c r="N41" s="88" t="str">
        <f>IFERROR(VLOOKUP(A41,[1]Tổng!$M$2:$AT$200,18,0),"")</f>
        <v/>
      </c>
      <c r="O41" s="88" t="str">
        <f>IFERROR(VLOOKUP(A41,[1]Tổng!$M$2:$AT$200,22,0),"")</f>
        <v/>
      </c>
      <c r="P41" s="217">
        <f t="shared" si="21"/>
        <v>0</v>
      </c>
      <c r="Q41" s="217">
        <f>IFERROR(VLOOKUP(A41,[1]Tổng!$M$2:$AQ$200,29,0),0)</f>
        <v>0</v>
      </c>
      <c r="R41" s="81" t="str">
        <f>IFERROR(VLOOKUP(A41,[1]Tổng!$M$2:$AQ$200,31,0),"")</f>
        <v/>
      </c>
      <c r="S41" s="81">
        <f t="shared" si="10"/>
        <v>0</v>
      </c>
      <c r="T41" s="81">
        <f t="shared" si="11"/>
        <v>0</v>
      </c>
      <c r="U41" s="81" t="e">
        <f t="shared" si="23"/>
        <v>#REF!</v>
      </c>
      <c r="V41" s="81">
        <v>0</v>
      </c>
      <c r="W41" s="81" t="e">
        <f t="shared" si="16"/>
        <v>#REF!</v>
      </c>
      <c r="X41" s="83"/>
      <c r="Y41" s="99">
        <f t="shared" si="24"/>
        <v>0</v>
      </c>
      <c r="Z41" s="224"/>
      <c r="AA41" s="224"/>
      <c r="AB41" s="224"/>
      <c r="AC41" s="224"/>
      <c r="AF41" s="69"/>
      <c r="AG41" s="218"/>
      <c r="AH41" s="219"/>
      <c r="AI41" s="218"/>
      <c r="AJ41" s="63"/>
      <c r="AK41" s="63"/>
      <c r="AL41" s="63"/>
      <c r="AU41" s="69" t="e">
        <f t="shared" si="9"/>
        <v>#N/A</v>
      </c>
      <c r="AV41" s="69" t="e">
        <f t="shared" si="12"/>
        <v>#N/A</v>
      </c>
      <c r="AW41" s="69">
        <f>IF(I41&gt;0,COUNTIF($AV$32:AV41,AV41),0)</f>
        <v>9</v>
      </c>
      <c r="AX41" s="69">
        <f>IF(AND(AW41&gt;1,SUMIF($AV$32:AV40,AV41,$AX$32:AX40)-SUMIF($AV$32:AV40,AV41,$BA$32:BA40)=0),1,IF(AND(AW41&gt;1,SUMIF($AV$32:AV40,AV41,$AX$32:AX40)-SUMIF($AV$32:AV40,AV41,$BA$32:BA40)&gt;0),0,AW41))</f>
        <v>0</v>
      </c>
      <c r="AY41" s="69">
        <f>IF(AND(Q41&gt;0,SUMIF($AV$32:AV41,AV41,$I$32:I41)-SUMIF($AV$32:AV41,AV41,$Q$32:Q41)=0),COUNTIF($AV$32:AV41,AV41),0)</f>
        <v>0</v>
      </c>
      <c r="AZ41" s="69">
        <f>IF(Q41&gt;0,COUNTIF($AV$32:AV41,AV41),0)</f>
        <v>0</v>
      </c>
      <c r="BA41" s="69">
        <f t="shared" si="13"/>
        <v>0</v>
      </c>
      <c r="BC41" s="69" t="str">
        <f t="shared" si="14"/>
        <v xml:space="preserve">  0</v>
      </c>
      <c r="BD41" s="69" t="str">
        <f t="shared" si="15"/>
        <v/>
      </c>
      <c r="BF41" s="69"/>
      <c r="BG41" s="69"/>
    </row>
    <row r="42" spans="1:59" x14ac:dyDescent="0.25">
      <c r="A42" s="70" t="e">
        <f t="shared" si="22"/>
        <v>#REF!</v>
      </c>
      <c r="B42" s="83" t="str">
        <f>IFERROR(VLOOKUP(A42,[1]Tổng!$M$2:$AT$200,13,0),"")</f>
        <v/>
      </c>
      <c r="C42" s="71" t="e">
        <f t="shared" si="17"/>
        <v>#VALUE!</v>
      </c>
      <c r="D42" s="71">
        <f t="shared" si="18"/>
        <v>1</v>
      </c>
      <c r="E42" s="221" t="str">
        <f>IFERROR(VLOOKUP(A42,[1]Tổng!$M$2:$AT$200,14,0),"")</f>
        <v/>
      </c>
      <c r="F42" s="213" t="str">
        <f>IFERROR(VLOOKUP(A42,[1]Tổng!$M$2:$AT$200,15,0),"")</f>
        <v/>
      </c>
      <c r="G42" s="214" t="str">
        <f>IFERROR(VLOOKUP(A42,[1]Tổng!$M$2:$AT$200,25,0),"")</f>
        <v/>
      </c>
      <c r="H42" s="83" t="str">
        <f>IFERROR(VLOOKUP(A42,[1]Tổng!$M$2:$AQ$200,26,0),"")</f>
        <v/>
      </c>
      <c r="I42" s="77" t="str">
        <f>IFERROR(VLOOKUP(A42,[1]Tổng!$M$2:$AQ$200,27,0),"")</f>
        <v/>
      </c>
      <c r="J42" s="77">
        <v>1000000</v>
      </c>
      <c r="K42" s="78">
        <f t="shared" si="19"/>
        <v>0</v>
      </c>
      <c r="L42" s="88" t="str">
        <f>IFERROR(VLOOKUP(A42,[1]Tổng!$M$2:$AQ$200,30,0),"")</f>
        <v/>
      </c>
      <c r="M42" s="88">
        <f t="shared" si="20"/>
        <v>0</v>
      </c>
      <c r="N42" s="88" t="str">
        <f>IFERROR(VLOOKUP(A42,[1]Tổng!$M$2:$AT$200,18,0),"")</f>
        <v/>
      </c>
      <c r="O42" s="88" t="str">
        <f>IFERROR(VLOOKUP(A42,[1]Tổng!$M$2:$AT$200,22,0),"")</f>
        <v/>
      </c>
      <c r="P42" s="217">
        <f t="shared" si="21"/>
        <v>0</v>
      </c>
      <c r="Q42" s="217">
        <f>IFERROR(VLOOKUP(A42,[1]Tổng!$M$2:$AQ$200,29,0),0)</f>
        <v>0</v>
      </c>
      <c r="R42" s="81" t="str">
        <f>IFERROR(VLOOKUP(A42,[1]Tổng!$M$2:$AQ$200,31,0),"")</f>
        <v/>
      </c>
      <c r="S42" s="81">
        <f t="shared" si="10"/>
        <v>0</v>
      </c>
      <c r="T42" s="81">
        <f t="shared" si="11"/>
        <v>0</v>
      </c>
      <c r="U42" s="81" t="e">
        <f t="shared" si="23"/>
        <v>#REF!</v>
      </c>
      <c r="V42" s="81">
        <v>0</v>
      </c>
      <c r="W42" s="81" t="e">
        <f t="shared" si="16"/>
        <v>#REF!</v>
      </c>
      <c r="X42" s="83"/>
      <c r="Y42" s="99">
        <f t="shared" si="24"/>
        <v>0</v>
      </c>
      <c r="Z42" s="224"/>
      <c r="AA42" s="224"/>
      <c r="AB42" s="224"/>
      <c r="AC42" s="224"/>
      <c r="AF42" s="69"/>
      <c r="AG42" s="218"/>
      <c r="AH42" s="219"/>
      <c r="AI42" s="218"/>
      <c r="AJ42" s="63"/>
      <c r="AK42" s="63"/>
      <c r="AL42" s="63"/>
      <c r="AU42" s="69" t="e">
        <f t="shared" si="9"/>
        <v>#N/A</v>
      </c>
      <c r="AV42" s="69" t="e">
        <f t="shared" si="12"/>
        <v>#N/A</v>
      </c>
      <c r="AW42" s="69">
        <f>IF(I42&gt;0,COUNTIF($AV$32:AV42,AV42),0)</f>
        <v>10</v>
      </c>
      <c r="AX42" s="69">
        <f>IF(AND(AW42&gt;1,SUMIF($AV$32:AV41,AV42,$AX$32:AX41)-SUMIF($AV$32:AV41,AV42,$BA$32:BA41)=0),1,IF(AND(AW42&gt;1,SUMIF($AV$32:AV41,AV42,$AX$32:AX41)-SUMIF($AV$32:AV41,AV42,$BA$32:BA41)&gt;0),0,AW42))</f>
        <v>0</v>
      </c>
      <c r="AY42" s="69">
        <f>IF(AND(Q42&gt;0,SUMIF($AV$32:AV42,AV42,$I$32:I42)-SUMIF($AV$32:AV42,AV42,$Q$32:Q42)=0),COUNTIF($AV$32:AV42,AV42),0)</f>
        <v>0</v>
      </c>
      <c r="AZ42" s="69">
        <f>IF(Q42&gt;0,COUNTIF($AV$32:AV42,AV42),0)</f>
        <v>0</v>
      </c>
      <c r="BA42" s="69">
        <f t="shared" si="13"/>
        <v>0</v>
      </c>
      <c r="BC42" s="69" t="str">
        <f t="shared" si="14"/>
        <v xml:space="preserve">  0</v>
      </c>
      <c r="BD42" s="69" t="str">
        <f t="shared" si="15"/>
        <v/>
      </c>
      <c r="BF42" s="69"/>
      <c r="BG42" s="69"/>
    </row>
    <row r="43" spans="1:59" x14ac:dyDescent="0.25">
      <c r="A43" s="70" t="e">
        <f t="shared" si="22"/>
        <v>#REF!</v>
      </c>
      <c r="B43" s="83" t="str">
        <f>IFERROR(VLOOKUP(A43,[1]Tổng!$M$2:$AT$200,13,0),"")</f>
        <v/>
      </c>
      <c r="C43" s="71" t="e">
        <f t="shared" si="17"/>
        <v>#VALUE!</v>
      </c>
      <c r="D43" s="71">
        <f t="shared" si="18"/>
        <v>1</v>
      </c>
      <c r="E43" s="221" t="str">
        <f>IFERROR(VLOOKUP(A43,[1]Tổng!$M$2:$AT$200,14,0),"")</f>
        <v/>
      </c>
      <c r="F43" s="213" t="str">
        <f>IFERROR(VLOOKUP(A43,[1]Tổng!$M$2:$AT$200,15,0),"")</f>
        <v/>
      </c>
      <c r="G43" s="214" t="str">
        <f>IFERROR(VLOOKUP(A43,[1]Tổng!$M$2:$AT$200,25,0),"")</f>
        <v/>
      </c>
      <c r="H43" s="83" t="str">
        <f>IFERROR(VLOOKUP(A43,[1]Tổng!$M$2:$AQ$200,26,0),"")</f>
        <v/>
      </c>
      <c r="I43" s="77" t="str">
        <f>IFERROR(VLOOKUP(A43,[1]Tổng!$M$2:$AQ$200,27,0),"")</f>
        <v/>
      </c>
      <c r="J43" s="77">
        <v>1000000</v>
      </c>
      <c r="K43" s="78">
        <f t="shared" si="19"/>
        <v>0</v>
      </c>
      <c r="L43" s="88" t="str">
        <f>IFERROR(VLOOKUP(A43,[1]Tổng!$M$2:$AQ$200,30,0),"")</f>
        <v/>
      </c>
      <c r="M43" s="88">
        <f t="shared" si="20"/>
        <v>0</v>
      </c>
      <c r="N43" s="88" t="str">
        <f>IFERROR(VLOOKUP(A43,[1]Tổng!$M$2:$AT$200,18,0),"")</f>
        <v/>
      </c>
      <c r="O43" s="88" t="str">
        <f>IFERROR(VLOOKUP(A43,[1]Tổng!$M$2:$AT$200,22,0),"")</f>
        <v/>
      </c>
      <c r="P43" s="217">
        <f t="shared" si="21"/>
        <v>0</v>
      </c>
      <c r="Q43" s="217">
        <f>IFERROR(VLOOKUP(A43,[1]Tổng!$M$2:$AQ$200,29,0),0)</f>
        <v>0</v>
      </c>
      <c r="R43" s="81" t="str">
        <f>IFERROR(VLOOKUP(A43,[1]Tổng!$M$2:$AQ$200,31,0),"")</f>
        <v/>
      </c>
      <c r="S43" s="81">
        <f t="shared" si="10"/>
        <v>0</v>
      </c>
      <c r="T43" s="81">
        <f t="shared" si="11"/>
        <v>0</v>
      </c>
      <c r="U43" s="81" t="e">
        <f t="shared" si="23"/>
        <v>#REF!</v>
      </c>
      <c r="V43" s="81">
        <v>0</v>
      </c>
      <c r="W43" s="81" t="e">
        <f t="shared" si="16"/>
        <v>#REF!</v>
      </c>
      <c r="X43" s="83"/>
      <c r="Y43" s="99">
        <f t="shared" si="24"/>
        <v>0</v>
      </c>
      <c r="Z43" s="224"/>
      <c r="AA43" s="224"/>
      <c r="AB43" s="224"/>
      <c r="AC43" s="224"/>
      <c r="AF43" s="69"/>
      <c r="AG43" s="218"/>
      <c r="AH43" s="219"/>
      <c r="AI43" s="218"/>
      <c r="AJ43" s="63"/>
      <c r="AK43" s="63"/>
      <c r="AL43" s="63"/>
      <c r="AU43" s="69" t="e">
        <f t="shared" si="9"/>
        <v>#N/A</v>
      </c>
      <c r="AV43" s="69" t="e">
        <f t="shared" si="12"/>
        <v>#N/A</v>
      </c>
      <c r="AW43" s="69">
        <f>IF(I43&gt;0,COUNTIF($AV$32:AV43,AV43),0)</f>
        <v>11</v>
      </c>
      <c r="AX43" s="69">
        <f>IF(AND(AW43&gt;1,SUMIF($AV$32:AV42,AV43,$AX$32:AX42)-SUMIF($AV$32:AV42,AV43,$BA$32:BA42)=0),1,IF(AND(AW43&gt;1,SUMIF($AV$32:AV42,AV43,$AX$32:AX42)-SUMIF($AV$32:AV42,AV43,$BA$32:BA42)&gt;0),0,AW43))</f>
        <v>0</v>
      </c>
      <c r="AY43" s="69">
        <f>IF(AND(Q43&gt;0,SUMIF($AV$32:AV43,AV43,$I$32:I43)-SUMIF($AV$32:AV43,AV43,$Q$32:Q43)=0),COUNTIF($AV$32:AV43,AV43),0)</f>
        <v>0</v>
      </c>
      <c r="AZ43" s="69">
        <f>IF(Q43&gt;0,COUNTIF($AV$32:AV43,AV43),0)</f>
        <v>0</v>
      </c>
      <c r="BA43" s="69">
        <f t="shared" si="13"/>
        <v>0</v>
      </c>
      <c r="BC43" s="69" t="str">
        <f t="shared" si="14"/>
        <v xml:space="preserve">  0</v>
      </c>
      <c r="BD43" s="69" t="str">
        <f t="shared" si="15"/>
        <v/>
      </c>
      <c r="BF43" s="69"/>
      <c r="BG43" s="69"/>
    </row>
    <row r="44" spans="1:59" s="69" customFormat="1" x14ac:dyDescent="0.25">
      <c r="A44" s="70" t="e">
        <f t="shared" si="22"/>
        <v>#REF!</v>
      </c>
      <c r="B44" s="83" t="str">
        <f>IFERROR(VLOOKUP(A44,[1]Tổng!$M$2:$AT$200,13,0),"")</f>
        <v/>
      </c>
      <c r="C44" s="71" t="e">
        <f t="shared" si="17"/>
        <v>#VALUE!</v>
      </c>
      <c r="D44" s="71">
        <f t="shared" si="18"/>
        <v>1</v>
      </c>
      <c r="E44" s="221" t="str">
        <f>IFERROR(VLOOKUP(A44,[1]Tổng!$M$2:$AT$200,14,0),"")</f>
        <v/>
      </c>
      <c r="F44" s="213" t="str">
        <f>IFERROR(VLOOKUP(A44,[1]Tổng!$M$2:$AT$200,15,0),"")</f>
        <v/>
      </c>
      <c r="G44" s="214" t="str">
        <f>IFERROR(VLOOKUP(A44,[1]Tổng!$M$2:$AT$200,25,0),"")</f>
        <v/>
      </c>
      <c r="H44" s="83" t="str">
        <f>IFERROR(VLOOKUP(A44,[1]Tổng!$M$2:$AQ$200,26,0),"")</f>
        <v/>
      </c>
      <c r="I44" s="77" t="str">
        <f>IFERROR(VLOOKUP(A44,[1]Tổng!$M$2:$AQ$200,27,0),"")</f>
        <v/>
      </c>
      <c r="J44" s="77">
        <v>1000000</v>
      </c>
      <c r="K44" s="78">
        <f t="shared" si="19"/>
        <v>0</v>
      </c>
      <c r="L44" s="88" t="str">
        <f>IFERROR(VLOOKUP(A44,[1]Tổng!$M$2:$AQ$200,30,0),"")</f>
        <v/>
      </c>
      <c r="M44" s="88">
        <f t="shared" si="20"/>
        <v>0</v>
      </c>
      <c r="N44" s="88" t="str">
        <f>IFERROR(VLOOKUP(A44,[1]Tổng!$M$2:$AT$200,18,0),"")</f>
        <v/>
      </c>
      <c r="O44" s="88" t="str">
        <f>IFERROR(VLOOKUP(A44,[1]Tổng!$M$2:$AT$200,22,0),"")</f>
        <v/>
      </c>
      <c r="P44" s="217">
        <f t="shared" si="21"/>
        <v>0</v>
      </c>
      <c r="Q44" s="217">
        <f>IFERROR(VLOOKUP(A44,[1]Tổng!$M$2:$AQ$200,29,0),0)</f>
        <v>0</v>
      </c>
      <c r="R44" s="81" t="str">
        <f>IFERROR(VLOOKUP(A44,[1]Tổng!$M$2:$AQ$200,31,0),"")</f>
        <v/>
      </c>
      <c r="S44" s="81">
        <f t="shared" si="10"/>
        <v>0</v>
      </c>
      <c r="T44" s="81">
        <f t="shared" si="11"/>
        <v>0</v>
      </c>
      <c r="U44" s="81" t="e">
        <f t="shared" si="23"/>
        <v>#REF!</v>
      </c>
      <c r="V44" s="81">
        <v>0</v>
      </c>
      <c r="W44" s="81" t="e">
        <f t="shared" si="16"/>
        <v>#REF!</v>
      </c>
      <c r="X44" s="83"/>
      <c r="Y44" s="99">
        <f t="shared" si="24"/>
        <v>0</v>
      </c>
      <c r="Z44" s="224"/>
      <c r="AA44" s="224"/>
      <c r="AB44" s="224"/>
      <c r="AC44" s="224"/>
      <c r="AG44" s="218"/>
      <c r="AH44" s="219"/>
      <c r="AI44" s="218"/>
      <c r="AJ44" s="63"/>
      <c r="AK44" s="63"/>
      <c r="AL44" s="63"/>
      <c r="AU44" s="69" t="e">
        <f t="shared" si="9"/>
        <v>#N/A</v>
      </c>
      <c r="AV44" s="69" t="e">
        <f t="shared" si="12"/>
        <v>#N/A</v>
      </c>
      <c r="AW44" s="69">
        <f>IF(I44&gt;0,COUNTIF($AV$32:AV44,AV44),0)</f>
        <v>12</v>
      </c>
      <c r="AX44" s="69">
        <f>IF(AND(AW44&gt;1,SUMIF($AV$32:AV43,AV44,$AX$32:AX43)-SUMIF($AV$32:AV43,AV44,$BA$32:BA43)=0),1,IF(AND(AW44&gt;1,SUMIF($AV$32:AV43,AV44,$AX$32:AX43)-SUMIF($AV$32:AV43,AV44,$BA$32:BA43)&gt;0),0,AW44))</f>
        <v>0</v>
      </c>
      <c r="AY44" s="69">
        <f>IF(AND(Q44&gt;0,SUMIF($AV$32:AV44,AV44,$I$32:I44)-SUMIF($AV$32:AV44,AV44,$Q$32:Q44)=0),COUNTIF($AV$32:AV44,AV44),0)</f>
        <v>0</v>
      </c>
      <c r="AZ44" s="69">
        <f>IF(Q44&gt;0,COUNTIF($AV$32:AV44,AV44),0)</f>
        <v>0</v>
      </c>
      <c r="BA44" s="69">
        <f t="shared" si="13"/>
        <v>0</v>
      </c>
      <c r="BC44" s="69" t="str">
        <f t="shared" si="14"/>
        <v xml:space="preserve">  0</v>
      </c>
      <c r="BD44" s="69" t="str">
        <f t="shared" si="15"/>
        <v/>
      </c>
    </row>
    <row r="45" spans="1:59" x14ac:dyDescent="0.25">
      <c r="A45" s="70" t="e">
        <f t="shared" si="22"/>
        <v>#REF!</v>
      </c>
      <c r="B45" s="83" t="str">
        <f>IFERROR(VLOOKUP(A45,[1]Tổng!$M$2:$AT$200,13,0),"")</f>
        <v/>
      </c>
      <c r="C45" s="71" t="e">
        <f t="shared" si="17"/>
        <v>#VALUE!</v>
      </c>
      <c r="D45" s="71">
        <f t="shared" si="18"/>
        <v>1</v>
      </c>
      <c r="E45" s="221" t="str">
        <f>IFERROR(VLOOKUP(A45,[1]Tổng!$M$2:$AT$200,14,0),"")</f>
        <v/>
      </c>
      <c r="F45" s="213" t="str">
        <f>IFERROR(VLOOKUP(A45,[1]Tổng!$M$2:$AT$200,15,0),"")</f>
        <v/>
      </c>
      <c r="G45" s="214" t="str">
        <f>IFERROR(VLOOKUP(A45,[1]Tổng!$M$2:$AT$200,25,0),"")</f>
        <v/>
      </c>
      <c r="H45" s="83" t="str">
        <f>IFERROR(VLOOKUP(A45,[1]Tổng!$M$2:$AQ$200,26,0),"")</f>
        <v/>
      </c>
      <c r="I45" s="77" t="str">
        <f>IFERROR(VLOOKUP(A45,[1]Tổng!$M$2:$AQ$200,27,0),"")</f>
        <v/>
      </c>
      <c r="J45" s="77">
        <v>1000000</v>
      </c>
      <c r="K45" s="78">
        <f t="shared" si="19"/>
        <v>0</v>
      </c>
      <c r="L45" s="88" t="str">
        <f>IFERROR(VLOOKUP(A45,[1]Tổng!$M$2:$AQ$200,30,0),"")</f>
        <v/>
      </c>
      <c r="M45" s="88">
        <f t="shared" si="20"/>
        <v>0</v>
      </c>
      <c r="N45" s="88" t="str">
        <f>IFERROR(VLOOKUP(A45,[1]Tổng!$M$2:$AT$200,18,0),"")</f>
        <v/>
      </c>
      <c r="O45" s="88" t="str">
        <f>IFERROR(VLOOKUP(A45,[1]Tổng!$M$2:$AT$200,22,0),"")</f>
        <v/>
      </c>
      <c r="P45" s="217">
        <f t="shared" si="21"/>
        <v>0</v>
      </c>
      <c r="Q45" s="217">
        <f>IFERROR(VLOOKUP(A45,[1]Tổng!$M$2:$AQ$200,29,0),0)</f>
        <v>0</v>
      </c>
      <c r="R45" s="81" t="str">
        <f>IFERROR(VLOOKUP(A45,[1]Tổng!$M$2:$AQ$200,31,0),"")</f>
        <v/>
      </c>
      <c r="S45" s="81">
        <f t="shared" si="10"/>
        <v>0</v>
      </c>
      <c r="T45" s="81">
        <f t="shared" si="11"/>
        <v>0</v>
      </c>
      <c r="U45" s="81" t="e">
        <f t="shared" si="23"/>
        <v>#REF!</v>
      </c>
      <c r="V45" s="81">
        <v>0</v>
      </c>
      <c r="W45" s="81" t="e">
        <f t="shared" si="16"/>
        <v>#REF!</v>
      </c>
      <c r="X45" s="83"/>
      <c r="Y45" s="99">
        <f t="shared" si="24"/>
        <v>0</v>
      </c>
      <c r="Z45" s="224"/>
      <c r="AA45" s="224"/>
      <c r="AB45" s="224"/>
      <c r="AC45" s="224"/>
      <c r="AF45" s="69"/>
      <c r="AG45" s="218"/>
      <c r="AH45" s="219"/>
      <c r="AI45" s="218"/>
      <c r="AJ45" s="63"/>
      <c r="AK45" s="63"/>
      <c r="AL45" s="63"/>
      <c r="AU45" s="69" t="e">
        <f t="shared" si="9"/>
        <v>#N/A</v>
      </c>
      <c r="AV45" s="69" t="e">
        <f t="shared" si="12"/>
        <v>#N/A</v>
      </c>
      <c r="AW45" s="69">
        <f>IF(I45&gt;0,COUNTIF($AV$32:AV45,AV45),0)</f>
        <v>13</v>
      </c>
      <c r="AX45" s="69">
        <f>IF(AND(AW45&gt;1,SUMIF($AV$32:AV44,AV45,$AX$32:AX44)-SUMIF($AV$32:AV44,AV45,$BA$32:BA44)=0),1,IF(AND(AW45&gt;1,SUMIF($AV$32:AV44,AV45,$AX$32:AX44)-SUMIF($AV$32:AV44,AV45,$BA$32:BA44)&gt;0),0,AW45))</f>
        <v>0</v>
      </c>
      <c r="AY45" s="69">
        <f>IF(AND(Q45&gt;0,SUMIF($AV$32:AV45,AV45,$I$32:I45)-SUMIF($AV$32:AV45,AV45,$Q$32:Q45)=0),COUNTIF($AV$32:AV45,AV45),0)</f>
        <v>0</v>
      </c>
      <c r="AZ45" s="69">
        <f>IF(Q45&gt;0,COUNTIF($AV$32:AV45,AV45),0)</f>
        <v>0</v>
      </c>
      <c r="BA45" s="69">
        <f t="shared" si="13"/>
        <v>0</v>
      </c>
      <c r="BC45" s="69" t="str">
        <f t="shared" si="14"/>
        <v xml:space="preserve">  0</v>
      </c>
      <c r="BD45" s="69" t="str">
        <f t="shared" si="15"/>
        <v/>
      </c>
      <c r="BF45" s="69"/>
      <c r="BG45" s="69"/>
    </row>
    <row r="46" spans="1:59" x14ac:dyDescent="0.25">
      <c r="A46" s="70" t="e">
        <f t="shared" si="22"/>
        <v>#REF!</v>
      </c>
      <c r="B46" s="83" t="str">
        <f>IFERROR(VLOOKUP(A46,[1]Tổng!$M$2:$AT$200,13,0),"")</f>
        <v/>
      </c>
      <c r="C46" s="71" t="e">
        <f t="shared" si="17"/>
        <v>#VALUE!</v>
      </c>
      <c r="D46" s="71">
        <f t="shared" si="18"/>
        <v>1</v>
      </c>
      <c r="E46" s="221" t="str">
        <f>IFERROR(VLOOKUP(A46,[1]Tổng!$M$2:$AT$200,14,0),"")</f>
        <v/>
      </c>
      <c r="F46" s="213" t="str">
        <f>IFERROR(VLOOKUP(A46,[1]Tổng!$M$2:$AT$200,15,0),"")</f>
        <v/>
      </c>
      <c r="G46" s="214" t="str">
        <f>IFERROR(VLOOKUP(A46,[1]Tổng!$M$2:$AT$200,25,0),"")</f>
        <v/>
      </c>
      <c r="H46" s="83" t="str">
        <f>IFERROR(VLOOKUP(A46,[1]Tổng!$M$2:$AQ$200,26,0),"")</f>
        <v/>
      </c>
      <c r="I46" s="77" t="str">
        <f>IFERROR(VLOOKUP(A46,[1]Tổng!$M$2:$AQ$200,27,0),"")</f>
        <v/>
      </c>
      <c r="J46" s="77">
        <v>1000000</v>
      </c>
      <c r="K46" s="78">
        <f t="shared" si="19"/>
        <v>0</v>
      </c>
      <c r="L46" s="88" t="str">
        <f>IFERROR(VLOOKUP(A46,[1]Tổng!$M$2:$AQ$200,30,0),"")</f>
        <v/>
      </c>
      <c r="M46" s="88">
        <f t="shared" si="20"/>
        <v>0</v>
      </c>
      <c r="N46" s="88" t="str">
        <f>IFERROR(VLOOKUP(A46,[1]Tổng!$M$2:$AT$200,18,0),"")</f>
        <v/>
      </c>
      <c r="O46" s="88" t="str">
        <f>IFERROR(VLOOKUP(A46,[1]Tổng!$M$2:$AT$200,22,0),"")</f>
        <v/>
      </c>
      <c r="P46" s="217">
        <f t="shared" si="21"/>
        <v>0</v>
      </c>
      <c r="Q46" s="217">
        <f>IFERROR(VLOOKUP(A46,[1]Tổng!$M$2:$AQ$200,29,0),0)</f>
        <v>0</v>
      </c>
      <c r="R46" s="81" t="str">
        <f>IFERROR(VLOOKUP(A46,[1]Tổng!$M$2:$AQ$200,31,0),"")</f>
        <v/>
      </c>
      <c r="S46" s="81">
        <f t="shared" si="10"/>
        <v>0</v>
      </c>
      <c r="T46" s="81">
        <f t="shared" si="11"/>
        <v>0</v>
      </c>
      <c r="U46" s="81" t="e">
        <f t="shared" si="23"/>
        <v>#REF!</v>
      </c>
      <c r="V46" s="81">
        <v>0</v>
      </c>
      <c r="W46" s="81" t="e">
        <f t="shared" si="16"/>
        <v>#REF!</v>
      </c>
      <c r="X46" s="83"/>
      <c r="Y46" s="99">
        <f t="shared" si="24"/>
        <v>0</v>
      </c>
      <c r="Z46" s="224"/>
      <c r="AA46" s="224"/>
      <c r="AB46" s="224"/>
      <c r="AC46" s="224"/>
      <c r="AF46" s="69"/>
      <c r="AG46" s="218"/>
      <c r="AH46" s="219"/>
      <c r="AI46" s="218"/>
      <c r="AJ46" s="63"/>
      <c r="AK46" s="63"/>
      <c r="AL46" s="63"/>
      <c r="AU46" s="69" t="e">
        <f t="shared" si="9"/>
        <v>#N/A</v>
      </c>
      <c r="AV46" s="69" t="e">
        <f t="shared" si="12"/>
        <v>#N/A</v>
      </c>
      <c r="AW46" s="69">
        <f>IF(I46&gt;0,COUNTIF($AV$32:AV46,AV46),0)</f>
        <v>14</v>
      </c>
      <c r="AX46" s="69">
        <f>IF(AND(AW46&gt;1,SUMIF($AV$32:AV45,AV46,$AX$32:AX45)-SUMIF($AV$32:AV45,AV46,$BA$32:BA45)=0),1,IF(AND(AW46&gt;1,SUMIF($AV$32:AV45,AV46,$AX$32:AX45)-SUMIF($AV$32:AV45,AV46,$BA$32:BA45)&gt;0),0,AW46))</f>
        <v>0</v>
      </c>
      <c r="AY46" s="69">
        <f>IF(AND(Q46&gt;0,SUMIF($AV$32:AV46,AV46,$I$32:I46)-SUMIF($AV$32:AV46,AV46,$Q$32:Q46)=0),COUNTIF($AV$32:AV46,AV46),0)</f>
        <v>0</v>
      </c>
      <c r="AZ46" s="69">
        <f>IF(Q46&gt;0,COUNTIF($AV$32:AV46,AV46),0)</f>
        <v>0</v>
      </c>
      <c r="BA46" s="69">
        <f t="shared" si="13"/>
        <v>0</v>
      </c>
      <c r="BC46" s="69" t="str">
        <f t="shared" si="14"/>
        <v xml:space="preserve">  0</v>
      </c>
      <c r="BD46" s="69" t="str">
        <f t="shared" si="15"/>
        <v/>
      </c>
      <c r="BF46" s="69"/>
      <c r="BG46" s="69"/>
    </row>
    <row r="47" spans="1:59" x14ac:dyDescent="0.25">
      <c r="A47" s="70" t="e">
        <f t="shared" si="22"/>
        <v>#REF!</v>
      </c>
      <c r="B47" s="83" t="str">
        <f>IFERROR(VLOOKUP(A47,[1]Tổng!$M$2:$AT$200,13,0),"")</f>
        <v/>
      </c>
      <c r="C47" s="71" t="e">
        <f t="shared" si="17"/>
        <v>#VALUE!</v>
      </c>
      <c r="D47" s="71">
        <f t="shared" si="18"/>
        <v>1</v>
      </c>
      <c r="E47" s="221" t="str">
        <f>IFERROR(VLOOKUP(A47,[1]Tổng!$M$2:$AT$200,14,0),"")</f>
        <v/>
      </c>
      <c r="F47" s="213" t="str">
        <f>IFERROR(VLOOKUP(A47,[1]Tổng!$M$2:$AT$200,15,0),"")</f>
        <v/>
      </c>
      <c r="G47" s="214" t="str">
        <f>IFERROR(VLOOKUP(A47,[1]Tổng!$M$2:$AT$200,25,0),"")</f>
        <v/>
      </c>
      <c r="H47" s="83" t="str">
        <f>IFERROR(VLOOKUP(A47,[1]Tổng!$M$2:$AQ$200,26,0),"")</f>
        <v/>
      </c>
      <c r="I47" s="77" t="str">
        <f>IFERROR(VLOOKUP(A47,[1]Tổng!$M$2:$AQ$200,27,0),"")</f>
        <v/>
      </c>
      <c r="J47" s="77">
        <v>1000000</v>
      </c>
      <c r="K47" s="78">
        <f t="shared" si="19"/>
        <v>0</v>
      </c>
      <c r="L47" s="88" t="str">
        <f>IFERROR(VLOOKUP(A47,[1]Tổng!$M$2:$AQ$200,30,0),"")</f>
        <v/>
      </c>
      <c r="M47" s="88">
        <f t="shared" si="20"/>
        <v>0</v>
      </c>
      <c r="N47" s="88" t="str">
        <f>IFERROR(VLOOKUP(A47,[1]Tổng!$M$2:$AT$200,18,0),"")</f>
        <v/>
      </c>
      <c r="O47" s="88" t="str">
        <f>IFERROR(VLOOKUP(A47,[1]Tổng!$M$2:$AT$200,22,0),"")</f>
        <v/>
      </c>
      <c r="P47" s="217">
        <f t="shared" si="21"/>
        <v>0</v>
      </c>
      <c r="Q47" s="217">
        <f>IFERROR(VLOOKUP(A47,[1]Tổng!$M$2:$AQ$200,29,0),0)</f>
        <v>0</v>
      </c>
      <c r="R47" s="81" t="str">
        <f>IFERROR(VLOOKUP(A47,[1]Tổng!$M$2:$AQ$200,31,0),"")</f>
        <v/>
      </c>
      <c r="S47" s="81">
        <f t="shared" si="10"/>
        <v>0</v>
      </c>
      <c r="T47" s="81">
        <f t="shared" si="11"/>
        <v>0</v>
      </c>
      <c r="U47" s="81" t="e">
        <f t="shared" si="23"/>
        <v>#REF!</v>
      </c>
      <c r="V47" s="81">
        <v>0</v>
      </c>
      <c r="W47" s="81" t="e">
        <f t="shared" si="16"/>
        <v>#REF!</v>
      </c>
      <c r="X47" s="83"/>
      <c r="Y47" s="99">
        <f t="shared" si="24"/>
        <v>0</v>
      </c>
      <c r="Z47" s="224"/>
      <c r="AA47" s="224"/>
      <c r="AB47" s="224"/>
      <c r="AC47" s="224"/>
      <c r="AF47" s="69"/>
      <c r="AG47" s="218"/>
      <c r="AH47" s="219"/>
      <c r="AI47" s="218"/>
      <c r="AJ47" s="63"/>
      <c r="AK47" s="63"/>
      <c r="AL47" s="63"/>
      <c r="AU47" s="69" t="e">
        <f t="shared" si="9"/>
        <v>#N/A</v>
      </c>
      <c r="AV47" s="69" t="e">
        <f t="shared" si="12"/>
        <v>#N/A</v>
      </c>
      <c r="AW47" s="69">
        <f>IF(I47&gt;0,COUNTIF($AV$32:AV47,AV47),0)</f>
        <v>15</v>
      </c>
      <c r="AX47" s="69">
        <f>IF(AND(AW47&gt;1,SUMIF($AV$32:AV46,AV47,$AX$32:AX46)-SUMIF($AV$32:AV46,AV47,$BA$32:BA46)=0),1,IF(AND(AW47&gt;1,SUMIF($AV$32:AV46,AV47,$AX$32:AX46)-SUMIF($AV$32:AV46,AV47,$BA$32:BA46)&gt;0),0,AW47))</f>
        <v>0</v>
      </c>
      <c r="AY47" s="69">
        <f>IF(AND(Q47&gt;0,SUMIF($AV$32:AV47,AV47,$I$32:I47)-SUMIF($AV$32:AV47,AV47,$Q$32:Q47)=0),COUNTIF($AV$32:AV47,AV47),0)</f>
        <v>0</v>
      </c>
      <c r="AZ47" s="69">
        <f>IF(Q47&gt;0,COUNTIF($AV$32:AV47,AV47),0)</f>
        <v>0</v>
      </c>
      <c r="BA47" s="69">
        <f t="shared" si="13"/>
        <v>0</v>
      </c>
      <c r="BC47" s="69" t="str">
        <f t="shared" si="14"/>
        <v xml:space="preserve">  0</v>
      </c>
      <c r="BD47" s="69" t="str">
        <f t="shared" si="15"/>
        <v/>
      </c>
      <c r="BF47" s="69"/>
      <c r="BG47" s="69"/>
    </row>
    <row r="48" spans="1:59" s="69" customFormat="1" x14ac:dyDescent="0.25">
      <c r="A48" s="70" t="e">
        <f t="shared" si="22"/>
        <v>#REF!</v>
      </c>
      <c r="B48" s="83" t="str">
        <f>IFERROR(VLOOKUP(A48,[1]Tổng!$M$2:$AT$200,13,0),"")</f>
        <v/>
      </c>
      <c r="C48" s="71" t="e">
        <f t="shared" si="17"/>
        <v>#VALUE!</v>
      </c>
      <c r="D48" s="71">
        <f t="shared" si="18"/>
        <v>1</v>
      </c>
      <c r="E48" s="221" t="str">
        <f>IFERROR(VLOOKUP(A48,[1]Tổng!$M$2:$AT$200,14,0),"")</f>
        <v/>
      </c>
      <c r="F48" s="213" t="str">
        <f>IFERROR(VLOOKUP(A48,[1]Tổng!$M$2:$AT$200,15,0),"")</f>
        <v/>
      </c>
      <c r="G48" s="214" t="str">
        <f>IFERROR(VLOOKUP(A48,[1]Tổng!$M$2:$AT$200,25,0),"")</f>
        <v/>
      </c>
      <c r="H48" s="83" t="str">
        <f>IFERROR(VLOOKUP(A48,[1]Tổng!$M$2:$AQ$200,26,0),"")</f>
        <v/>
      </c>
      <c r="I48" s="77" t="str">
        <f>IFERROR(VLOOKUP(A48,[1]Tổng!$M$2:$AQ$200,27,0),"")</f>
        <v/>
      </c>
      <c r="J48" s="77">
        <v>1000000</v>
      </c>
      <c r="K48" s="78">
        <f t="shared" si="19"/>
        <v>0</v>
      </c>
      <c r="L48" s="88" t="str">
        <f>IFERROR(VLOOKUP(A48,[1]Tổng!$M$2:$AQ$200,30,0),"")</f>
        <v/>
      </c>
      <c r="M48" s="88">
        <f t="shared" si="20"/>
        <v>0</v>
      </c>
      <c r="N48" s="88" t="str">
        <f>IFERROR(VLOOKUP(A48,[1]Tổng!$M$2:$AT$200,18,0),"")</f>
        <v/>
      </c>
      <c r="O48" s="88" t="str">
        <f>IFERROR(VLOOKUP(A48,[1]Tổng!$M$2:$AT$200,22,0),"")</f>
        <v/>
      </c>
      <c r="P48" s="217">
        <f t="shared" si="21"/>
        <v>0</v>
      </c>
      <c r="Q48" s="217">
        <f>IFERROR(VLOOKUP(A48,[1]Tổng!$M$2:$AQ$200,29,0),0)</f>
        <v>0</v>
      </c>
      <c r="R48" s="81" t="str">
        <f>IFERROR(VLOOKUP(A48,[1]Tổng!$M$2:$AQ$200,31,0),"")</f>
        <v/>
      </c>
      <c r="S48" s="81">
        <f t="shared" si="10"/>
        <v>0</v>
      </c>
      <c r="T48" s="81">
        <f t="shared" si="11"/>
        <v>0</v>
      </c>
      <c r="U48" s="81" t="e">
        <f t="shared" si="23"/>
        <v>#REF!</v>
      </c>
      <c r="V48" s="81">
        <v>0</v>
      </c>
      <c r="W48" s="81" t="e">
        <f t="shared" si="16"/>
        <v>#REF!</v>
      </c>
      <c r="X48" s="83"/>
      <c r="Y48" s="99">
        <f t="shared" si="24"/>
        <v>0</v>
      </c>
      <c r="Z48" s="224"/>
      <c r="AA48" s="224"/>
      <c r="AB48" s="224"/>
      <c r="AC48" s="224"/>
      <c r="AG48" s="218"/>
      <c r="AH48" s="219"/>
      <c r="AI48" s="218"/>
      <c r="AJ48" s="63"/>
      <c r="AK48" s="63"/>
      <c r="AL48" s="63"/>
      <c r="AU48" s="69" t="e">
        <f t="shared" si="9"/>
        <v>#N/A</v>
      </c>
      <c r="AV48" s="69" t="e">
        <f t="shared" si="12"/>
        <v>#N/A</v>
      </c>
      <c r="AW48" s="69">
        <f>IF(I48&gt;0,COUNTIF($AV$32:AV48,AV48),0)</f>
        <v>16</v>
      </c>
      <c r="AX48" s="69">
        <f>IF(AND(AW48&gt;1,SUMIF($AV$32:AV47,AV48,$AX$32:AX47)-SUMIF($AV$32:AV47,AV48,$BA$32:BA47)=0),1,IF(AND(AW48&gt;1,SUMIF($AV$32:AV47,AV48,$AX$32:AX47)-SUMIF($AV$32:AV47,AV48,$BA$32:BA47)&gt;0),0,AW48))</f>
        <v>0</v>
      </c>
      <c r="AY48" s="69">
        <f>IF(AND(Q48&gt;0,SUMIF($AV$32:AV48,AV48,$I$32:I48)-SUMIF($AV$32:AV48,AV48,$Q$32:Q48)=0),COUNTIF($AV$32:AV48,AV48),0)</f>
        <v>0</v>
      </c>
      <c r="AZ48" s="69">
        <f>IF(Q48&gt;0,COUNTIF($AV$32:AV48,AV48),0)</f>
        <v>0</v>
      </c>
      <c r="BA48" s="69">
        <f t="shared" si="13"/>
        <v>0</v>
      </c>
      <c r="BC48" s="69" t="str">
        <f t="shared" si="14"/>
        <v xml:space="preserve">  0</v>
      </c>
      <c r="BD48" s="69" t="str">
        <f t="shared" si="15"/>
        <v/>
      </c>
    </row>
    <row r="49" spans="1:59" x14ac:dyDescent="0.25">
      <c r="A49" s="70" t="e">
        <f t="shared" si="22"/>
        <v>#REF!</v>
      </c>
      <c r="B49" s="83" t="str">
        <f>IFERROR(VLOOKUP(A49,[1]Tổng!$M$2:$AT$200,13,0),"")</f>
        <v/>
      </c>
      <c r="C49" s="71" t="e">
        <f t="shared" si="17"/>
        <v>#VALUE!</v>
      </c>
      <c r="D49" s="71">
        <f t="shared" si="18"/>
        <v>1</v>
      </c>
      <c r="E49" s="221" t="str">
        <f>IFERROR(VLOOKUP(A49,[1]Tổng!$M$2:$AT$200,14,0),"")</f>
        <v/>
      </c>
      <c r="F49" s="213" t="str">
        <f>IFERROR(VLOOKUP(A49,[1]Tổng!$M$2:$AT$200,15,0),"")</f>
        <v/>
      </c>
      <c r="G49" s="214" t="str">
        <f>IFERROR(VLOOKUP(A49,[1]Tổng!$M$2:$AT$200,25,0),"")</f>
        <v/>
      </c>
      <c r="H49" s="83" t="str">
        <f>IFERROR(VLOOKUP(A49,[1]Tổng!$M$2:$AQ$200,26,0),"")</f>
        <v/>
      </c>
      <c r="I49" s="77" t="str">
        <f>IFERROR(VLOOKUP(A49,[1]Tổng!$M$2:$AQ$200,27,0),"")</f>
        <v/>
      </c>
      <c r="J49" s="77">
        <v>1000000</v>
      </c>
      <c r="K49" s="78">
        <f t="shared" si="19"/>
        <v>0</v>
      </c>
      <c r="L49" s="88" t="str">
        <f>IFERROR(VLOOKUP(A49,[1]Tổng!$M$2:$AQ$200,30,0),"")</f>
        <v/>
      </c>
      <c r="M49" s="88">
        <f t="shared" si="20"/>
        <v>0</v>
      </c>
      <c r="N49" s="88" t="str">
        <f>IFERROR(VLOOKUP(A49,[1]Tổng!$M$2:$AT$200,18,0),"")</f>
        <v/>
      </c>
      <c r="O49" s="88" t="str">
        <f>IFERROR(VLOOKUP(A49,[1]Tổng!$M$2:$AT$200,22,0),"")</f>
        <v/>
      </c>
      <c r="P49" s="217">
        <f t="shared" si="21"/>
        <v>0</v>
      </c>
      <c r="Q49" s="217">
        <f>IFERROR(VLOOKUP(A49,[1]Tổng!$M$2:$AQ$200,29,0),0)</f>
        <v>0</v>
      </c>
      <c r="R49" s="81" t="str">
        <f>IFERROR(VLOOKUP(A49,[1]Tổng!$M$2:$AQ$200,31,0),"")</f>
        <v/>
      </c>
      <c r="S49" s="81">
        <f t="shared" si="10"/>
        <v>0</v>
      </c>
      <c r="T49" s="81">
        <f t="shared" si="11"/>
        <v>0</v>
      </c>
      <c r="U49" s="81" t="e">
        <f t="shared" si="23"/>
        <v>#REF!</v>
      </c>
      <c r="V49" s="81">
        <v>0</v>
      </c>
      <c r="W49" s="81" t="e">
        <f t="shared" si="16"/>
        <v>#REF!</v>
      </c>
      <c r="X49" s="83"/>
      <c r="Y49" s="99">
        <f>Q51</f>
        <v>0</v>
      </c>
      <c r="Z49" s="224"/>
      <c r="AA49" s="224"/>
      <c r="AB49" s="224"/>
      <c r="AC49" s="224"/>
      <c r="AF49" s="69"/>
      <c r="AG49" s="218"/>
      <c r="AH49" s="219"/>
      <c r="AI49" s="218"/>
      <c r="AJ49" s="63"/>
      <c r="AK49" s="63"/>
      <c r="AL49" s="63"/>
      <c r="AU49" s="69" t="e">
        <f t="shared" si="9"/>
        <v>#N/A</v>
      </c>
      <c r="AV49" s="69" t="e">
        <f t="shared" si="12"/>
        <v>#N/A</v>
      </c>
      <c r="AW49" s="69">
        <f>IF(I49&gt;0,COUNTIF($AV$32:AV49,AV49),0)</f>
        <v>17</v>
      </c>
      <c r="AX49" s="69">
        <f>IF(AND(AW49&gt;1,SUMIF($AV$32:AV48,AV49,$AX$32:AX48)-SUMIF($AV$32:AV48,AV49,$BA$32:BA48)=0),1,IF(AND(AW49&gt;1,SUMIF($AV$32:AV48,AV49,$AX$32:AX48)-SUMIF($AV$32:AV48,AV49,$BA$32:BA48)&gt;0),0,AW49))</f>
        <v>0</v>
      </c>
      <c r="AY49" s="69">
        <f>IF(AND(Q49&gt;0,SUMIF($AV$32:AV49,AV49,$I$32:I49)-SUMIF($AV$32:AV49,AV49,$Q$32:Q49)=0),COUNTIF($AV$32:AV49,AV49),0)</f>
        <v>0</v>
      </c>
      <c r="AZ49" s="69">
        <f>IF(Q49&gt;0,COUNTIF($AV$32:AV49,AV49),0)</f>
        <v>0</v>
      </c>
      <c r="BA49" s="69">
        <f t="shared" si="13"/>
        <v>0</v>
      </c>
      <c r="BC49" s="69" t="str">
        <f t="shared" si="14"/>
        <v xml:space="preserve">  0</v>
      </c>
      <c r="BD49" s="69" t="str">
        <f t="shared" si="15"/>
        <v/>
      </c>
      <c r="BF49" s="69"/>
      <c r="BG49" s="69"/>
    </row>
    <row r="50" spans="1:59" x14ac:dyDescent="0.25">
      <c r="A50" s="70" t="e">
        <f t="shared" si="22"/>
        <v>#REF!</v>
      </c>
      <c r="B50" s="83" t="str">
        <f>IFERROR(VLOOKUP(A50,[1]Tổng!$M$2:$AT$200,13,0),"")</f>
        <v/>
      </c>
      <c r="C50" s="71" t="e">
        <f t="shared" si="17"/>
        <v>#VALUE!</v>
      </c>
      <c r="D50" s="71">
        <f t="shared" si="18"/>
        <v>1</v>
      </c>
      <c r="E50" s="221" t="str">
        <f>IFERROR(VLOOKUP(A50,[1]Tổng!$M$2:$AT$200,14,0),"")</f>
        <v/>
      </c>
      <c r="F50" s="213" t="str">
        <f>IFERROR(VLOOKUP(A50,[1]Tổng!$M$2:$AT$200,15,0),"")</f>
        <v/>
      </c>
      <c r="G50" s="214" t="str">
        <f>IFERROR(VLOOKUP(A50,[1]Tổng!$M$2:$AT$200,25,0),"")</f>
        <v/>
      </c>
      <c r="H50" s="83" t="str">
        <f>IFERROR(VLOOKUP(A50,[1]Tổng!$M$2:$AQ$200,26,0),"")</f>
        <v/>
      </c>
      <c r="I50" s="77" t="str">
        <f>IFERROR(VLOOKUP(A50,[1]Tổng!$M$2:$AQ$200,27,0),"")</f>
        <v/>
      </c>
      <c r="J50" s="77">
        <v>1000000</v>
      </c>
      <c r="K50" s="78">
        <f t="shared" si="19"/>
        <v>0</v>
      </c>
      <c r="L50" s="88" t="str">
        <f>IFERROR(VLOOKUP(A50,[1]Tổng!$M$2:$AQ$200,30,0),"")</f>
        <v/>
      </c>
      <c r="M50" s="88">
        <f t="shared" si="20"/>
        <v>0</v>
      </c>
      <c r="N50" s="88" t="str">
        <f>IFERROR(VLOOKUP(A50,[1]Tổng!$M$2:$AT$200,18,0),"")</f>
        <v/>
      </c>
      <c r="O50" s="88" t="str">
        <f>IFERROR(VLOOKUP(A50,[1]Tổng!$M$2:$AT$200,22,0),"")</f>
        <v/>
      </c>
      <c r="P50" s="217">
        <f t="shared" si="21"/>
        <v>0</v>
      </c>
      <c r="Q50" s="217">
        <f>IFERROR(VLOOKUP(A50,[1]Tổng!$M$2:$AQ$200,29,0),0)</f>
        <v>0</v>
      </c>
      <c r="R50" s="81" t="str">
        <f>IFERROR(VLOOKUP(A50,[1]Tổng!$M$2:$AQ$200,31,0),"")</f>
        <v/>
      </c>
      <c r="S50" s="81">
        <f t="shared" si="10"/>
        <v>0</v>
      </c>
      <c r="T50" s="81">
        <f t="shared" si="11"/>
        <v>0</v>
      </c>
      <c r="U50" s="81" t="e">
        <f t="shared" si="23"/>
        <v>#REF!</v>
      </c>
      <c r="V50" s="81">
        <v>0</v>
      </c>
      <c r="W50" s="81" t="e">
        <f t="shared" si="16"/>
        <v>#REF!</v>
      </c>
      <c r="X50" s="83"/>
      <c r="Y50" s="99">
        <f t="shared" ref="Y50:Y58" si="25">Q50</f>
        <v>0</v>
      </c>
      <c r="Z50" s="224"/>
      <c r="AA50" s="224"/>
      <c r="AB50" s="224"/>
      <c r="AC50" s="224"/>
      <c r="AF50" s="69"/>
      <c r="AG50" s="218"/>
      <c r="AH50" s="219"/>
      <c r="AI50" s="218"/>
      <c r="AJ50" s="63"/>
      <c r="AK50" s="63"/>
      <c r="AL50" s="63"/>
      <c r="AU50" s="69" t="e">
        <f t="shared" si="9"/>
        <v>#N/A</v>
      </c>
      <c r="AV50" s="69" t="e">
        <f t="shared" si="12"/>
        <v>#N/A</v>
      </c>
      <c r="AW50" s="69">
        <f>IF(I50&gt;0,COUNTIF($AV$32:AV50,AV50),0)</f>
        <v>18</v>
      </c>
      <c r="AX50" s="69">
        <f>IF(AND(AW50&gt;1,SUMIF($AV$32:AV49,AV50,$AX$32:AX49)-SUMIF($AV$32:AV49,AV50,$BA$32:BA49)=0),1,IF(AND(AW50&gt;1,SUMIF($AV$32:AV49,AV50,$AX$32:AX49)-SUMIF($AV$32:AV49,AV50,$BA$32:BA49)&gt;0),0,AW50))</f>
        <v>0</v>
      </c>
      <c r="AY50" s="69">
        <f>IF(AND(Q50&gt;0,SUMIF($AV$32:AV50,AV50,$I$32:I50)-SUMIF($AV$32:AV50,AV50,$Q$32:Q50)=0),COUNTIF($AV$32:AV50,AV50),0)</f>
        <v>0</v>
      </c>
      <c r="AZ50" s="69">
        <f>IF(Q50&gt;0,COUNTIF($AV$32:AV50,AV50),0)</f>
        <v>0</v>
      </c>
      <c r="BA50" s="69">
        <f t="shared" si="13"/>
        <v>0</v>
      </c>
      <c r="BC50" s="69" t="str">
        <f t="shared" si="14"/>
        <v xml:space="preserve">  0</v>
      </c>
      <c r="BD50" s="69" t="str">
        <f t="shared" si="15"/>
        <v/>
      </c>
      <c r="BF50" s="69"/>
      <c r="BG50" s="69"/>
    </row>
    <row r="51" spans="1:59" s="69" customFormat="1" x14ac:dyDescent="0.25">
      <c r="A51" s="70" t="e">
        <f t="shared" si="22"/>
        <v>#REF!</v>
      </c>
      <c r="B51" s="83" t="str">
        <f>IFERROR(VLOOKUP(A51,[1]Tổng!$M$2:$AT$200,13,0),"")</f>
        <v/>
      </c>
      <c r="C51" s="71" t="e">
        <f t="shared" si="17"/>
        <v>#VALUE!</v>
      </c>
      <c r="D51" s="71">
        <f t="shared" si="18"/>
        <v>1</v>
      </c>
      <c r="E51" s="221" t="str">
        <f>IFERROR(VLOOKUP(A51,[1]Tổng!$M$2:$AT$200,14,0),"")</f>
        <v/>
      </c>
      <c r="F51" s="213" t="str">
        <f>IFERROR(VLOOKUP(A51,[1]Tổng!$M$2:$AT$200,15,0),"")</f>
        <v/>
      </c>
      <c r="G51" s="214" t="str">
        <f>IFERROR(VLOOKUP(A51,[1]Tổng!$M$2:$AT$200,25,0),"")</f>
        <v/>
      </c>
      <c r="H51" s="83" t="str">
        <f>IFERROR(VLOOKUP(A51,[1]Tổng!$M$2:$AQ$200,26,0),"")</f>
        <v/>
      </c>
      <c r="I51" s="77" t="str">
        <f>IFERROR(VLOOKUP(A51,[1]Tổng!$M$2:$AQ$200,27,0),"")</f>
        <v/>
      </c>
      <c r="J51" s="77">
        <v>1000000</v>
      </c>
      <c r="K51" s="78">
        <f t="shared" si="19"/>
        <v>0</v>
      </c>
      <c r="L51" s="88" t="str">
        <f>IFERROR(VLOOKUP(A51,[1]Tổng!$M$2:$AQ$200,30,0),"")</f>
        <v/>
      </c>
      <c r="M51" s="88">
        <f t="shared" si="20"/>
        <v>0</v>
      </c>
      <c r="N51" s="88" t="str">
        <f>IFERROR(VLOOKUP(A51,[1]Tổng!$M$2:$AT$200,18,0),"")</f>
        <v/>
      </c>
      <c r="O51" s="88" t="str">
        <f>IFERROR(VLOOKUP(A51,[1]Tổng!$M$2:$AT$200,22,0),"")</f>
        <v/>
      </c>
      <c r="P51" s="217">
        <f t="shared" si="21"/>
        <v>0</v>
      </c>
      <c r="Q51" s="217">
        <f>IFERROR(VLOOKUP(A51,[1]Tổng!$M$2:$AQ$200,29,0),0)</f>
        <v>0</v>
      </c>
      <c r="R51" s="81" t="str">
        <f>IFERROR(VLOOKUP(A51,[1]Tổng!$M$2:$AQ$200,31,0),"")</f>
        <v/>
      </c>
      <c r="S51" s="81">
        <f t="shared" si="10"/>
        <v>0</v>
      </c>
      <c r="T51" s="81">
        <f t="shared" si="11"/>
        <v>0</v>
      </c>
      <c r="U51" s="81" t="e">
        <f t="shared" si="23"/>
        <v>#REF!</v>
      </c>
      <c r="V51" s="81">
        <v>0</v>
      </c>
      <c r="W51" s="81" t="e">
        <f t="shared" si="16"/>
        <v>#REF!</v>
      </c>
      <c r="X51" s="83"/>
      <c r="Y51" s="99">
        <f t="shared" si="25"/>
        <v>0</v>
      </c>
      <c r="Z51" s="224"/>
      <c r="AA51" s="224"/>
      <c r="AB51" s="224"/>
      <c r="AC51" s="224"/>
      <c r="AG51" s="218"/>
      <c r="AH51" s="219"/>
      <c r="AI51" s="218"/>
      <c r="AJ51" s="63"/>
      <c r="AK51" s="63"/>
      <c r="AL51" s="63"/>
      <c r="AU51" s="69" t="e">
        <f t="shared" si="9"/>
        <v>#N/A</v>
      </c>
      <c r="AV51" s="69" t="e">
        <f t="shared" si="12"/>
        <v>#N/A</v>
      </c>
      <c r="AW51" s="69">
        <f>IF(I51&gt;0,COUNTIF($AV$32:AV51,AV51),0)</f>
        <v>19</v>
      </c>
      <c r="AX51" s="69">
        <f>IF(AND(AW51&gt;1,SUMIF($AV$32:AV50,AV51,$AX$32:AX50)-SUMIF($AV$32:AV50,AV51,$BA$32:BA50)=0),1,IF(AND(AW51&gt;1,SUMIF($AV$32:AV50,AV51,$AX$32:AX50)-SUMIF($AV$32:AV50,AV51,$BA$32:BA50)&gt;0),0,AW51))</f>
        <v>0</v>
      </c>
      <c r="AY51" s="69">
        <f>IF(AND(Q51&gt;0,SUMIF($AV$32:AV51,AV51,$I$32:I51)-SUMIF($AV$32:AV51,AV51,$Q$32:Q51)=0),COUNTIF($AV$32:AV51,AV51),0)</f>
        <v>0</v>
      </c>
      <c r="AZ51" s="69">
        <f>IF(Q51&gt;0,COUNTIF($AV$32:AV51,AV51),0)</f>
        <v>0</v>
      </c>
      <c r="BA51" s="69">
        <f t="shared" si="13"/>
        <v>0</v>
      </c>
      <c r="BC51" s="69" t="str">
        <f t="shared" si="14"/>
        <v xml:space="preserve">  0</v>
      </c>
      <c r="BD51" s="69" t="str">
        <f t="shared" si="15"/>
        <v/>
      </c>
    </row>
    <row r="52" spans="1:59" x14ac:dyDescent="0.25">
      <c r="A52" s="70" t="e">
        <f t="shared" si="22"/>
        <v>#REF!</v>
      </c>
      <c r="B52" s="83" t="str">
        <f>IFERROR(VLOOKUP(A52,[1]Tổng!$M$2:$AT$200,13,0),"")</f>
        <v/>
      </c>
      <c r="C52" s="71" t="e">
        <f t="shared" si="17"/>
        <v>#VALUE!</v>
      </c>
      <c r="D52" s="71">
        <f t="shared" si="18"/>
        <v>1</v>
      </c>
      <c r="E52" s="221" t="str">
        <f>IFERROR(VLOOKUP(A52,[1]Tổng!$M$2:$AT$200,14,0),"")</f>
        <v/>
      </c>
      <c r="F52" s="213" t="str">
        <f>IFERROR(VLOOKUP(A52,[1]Tổng!$M$2:$AT$200,15,0),"")</f>
        <v/>
      </c>
      <c r="G52" s="214" t="str">
        <f>IFERROR(VLOOKUP(A52,[1]Tổng!$M$2:$AT$200,25,0),"")</f>
        <v/>
      </c>
      <c r="H52" s="83" t="str">
        <f>IFERROR(VLOOKUP(A52,[1]Tổng!$M$2:$AQ$200,26,0),"")</f>
        <v/>
      </c>
      <c r="I52" s="77" t="str">
        <f>IFERROR(VLOOKUP(A52,[1]Tổng!$M$2:$AQ$200,27,0),"")</f>
        <v/>
      </c>
      <c r="J52" s="77">
        <v>1000000</v>
      </c>
      <c r="K52" s="78">
        <f t="shared" si="19"/>
        <v>0</v>
      </c>
      <c r="L52" s="88" t="str">
        <f>IFERROR(VLOOKUP(A52,[1]Tổng!$M$2:$AQ$200,30,0),"")</f>
        <v/>
      </c>
      <c r="M52" s="88">
        <f t="shared" si="20"/>
        <v>0</v>
      </c>
      <c r="N52" s="88" t="str">
        <f>IFERROR(VLOOKUP(A52,[1]Tổng!$M$2:$AT$200,18,0),"")</f>
        <v/>
      </c>
      <c r="O52" s="88" t="str">
        <f>IFERROR(VLOOKUP(A52,[1]Tổng!$M$2:$AT$200,22,0),"")</f>
        <v/>
      </c>
      <c r="P52" s="217">
        <f t="shared" si="21"/>
        <v>0</v>
      </c>
      <c r="Q52" s="217">
        <f>IFERROR(VLOOKUP(A52,[1]Tổng!$M$2:$AQ$200,29,0),0)</f>
        <v>0</v>
      </c>
      <c r="R52" s="81" t="str">
        <f>IFERROR(VLOOKUP(A52,[1]Tổng!$M$2:$AQ$200,31,0),"")</f>
        <v/>
      </c>
      <c r="S52" s="81">
        <f t="shared" si="10"/>
        <v>0</v>
      </c>
      <c r="T52" s="81">
        <f t="shared" si="11"/>
        <v>0</v>
      </c>
      <c r="U52" s="81" t="e">
        <f t="shared" si="23"/>
        <v>#REF!</v>
      </c>
      <c r="V52" s="81">
        <v>0</v>
      </c>
      <c r="W52" s="81" t="e">
        <f t="shared" si="16"/>
        <v>#REF!</v>
      </c>
      <c r="X52" s="83"/>
      <c r="Y52" s="99">
        <f t="shared" si="25"/>
        <v>0</v>
      </c>
      <c r="Z52" s="224"/>
      <c r="AA52" s="224"/>
      <c r="AB52" s="224"/>
      <c r="AC52" s="224"/>
      <c r="AF52" s="69"/>
      <c r="AG52" s="218"/>
      <c r="AH52" s="219"/>
      <c r="AI52" s="218"/>
      <c r="AJ52" s="63"/>
      <c r="AK52" s="63"/>
      <c r="AL52" s="63"/>
      <c r="AU52" s="69" t="e">
        <f t="shared" si="9"/>
        <v>#N/A</v>
      </c>
      <c r="AV52" s="69" t="e">
        <f t="shared" si="12"/>
        <v>#N/A</v>
      </c>
      <c r="AW52" s="69">
        <f>IF(I52&gt;0,COUNTIF($AV$32:AV52,AV52),0)</f>
        <v>20</v>
      </c>
      <c r="AX52" s="69">
        <f>IF(AND(AW52&gt;1,SUMIF($AV$32:AV51,AV52,$AX$32:AX51)-SUMIF($AV$32:AV51,AV52,$BA$32:BA51)=0),1,IF(AND(AW52&gt;1,SUMIF($AV$32:AV51,AV52,$AX$32:AX51)-SUMIF($AV$32:AV51,AV52,$BA$32:BA51)&gt;0),0,AW52))</f>
        <v>0</v>
      </c>
      <c r="AY52" s="69">
        <f>IF(AND(Q52&gt;0,SUMIF($AV$32:AV52,AV52,$I$32:I52)-SUMIF($AV$32:AV52,AV52,$Q$32:Q52)=0),COUNTIF($AV$32:AV52,AV52),0)</f>
        <v>0</v>
      </c>
      <c r="AZ52" s="69">
        <f>IF(Q52&gt;0,COUNTIF($AV$32:AV52,AV52),0)</f>
        <v>0</v>
      </c>
      <c r="BA52" s="69">
        <f t="shared" si="13"/>
        <v>0</v>
      </c>
      <c r="BC52" s="69" t="str">
        <f t="shared" si="14"/>
        <v xml:space="preserve">  0</v>
      </c>
      <c r="BD52" s="69" t="str">
        <f t="shared" si="15"/>
        <v/>
      </c>
      <c r="BF52" s="69"/>
      <c r="BG52" s="69"/>
    </row>
    <row r="53" spans="1:59" x14ac:dyDescent="0.25">
      <c r="A53" s="70" t="e">
        <f t="shared" si="22"/>
        <v>#REF!</v>
      </c>
      <c r="B53" s="83" t="str">
        <f>IFERROR(VLOOKUP(A53,[1]Tổng!$M$2:$AT$200,13,0),"")</f>
        <v/>
      </c>
      <c r="C53" s="71" t="e">
        <f t="shared" si="17"/>
        <v>#VALUE!</v>
      </c>
      <c r="D53" s="71">
        <f t="shared" si="18"/>
        <v>1</v>
      </c>
      <c r="E53" s="221" t="str">
        <f>IFERROR(VLOOKUP(A53,[1]Tổng!$M$2:$AT$200,14,0),"")</f>
        <v/>
      </c>
      <c r="F53" s="213" t="str">
        <f>IFERROR(VLOOKUP(A53,[1]Tổng!$M$2:$AT$200,15,0),"")</f>
        <v/>
      </c>
      <c r="G53" s="214" t="str">
        <f>IFERROR(VLOOKUP(A53,[1]Tổng!$M$2:$AT$200,25,0),"")</f>
        <v/>
      </c>
      <c r="H53" s="83" t="str">
        <f>IFERROR(VLOOKUP(A53,[1]Tổng!$M$2:$AQ$200,26,0),"")</f>
        <v/>
      </c>
      <c r="I53" s="77" t="str">
        <f>IFERROR(VLOOKUP(A53,[1]Tổng!$M$2:$AQ$200,27,0),"")</f>
        <v/>
      </c>
      <c r="J53" s="77">
        <v>1000000</v>
      </c>
      <c r="K53" s="78">
        <f t="shared" si="19"/>
        <v>0</v>
      </c>
      <c r="L53" s="88" t="str">
        <f>IFERROR(VLOOKUP(A53,[1]Tổng!$M$2:$AQ$200,30,0),"")</f>
        <v/>
      </c>
      <c r="M53" s="88">
        <f t="shared" si="20"/>
        <v>0</v>
      </c>
      <c r="N53" s="88" t="str">
        <f>IFERROR(VLOOKUP(A53,[1]Tổng!$M$2:$AT$200,18,0),"")</f>
        <v/>
      </c>
      <c r="O53" s="88" t="str">
        <f>IFERROR(VLOOKUP(A53,[1]Tổng!$M$2:$AT$200,22,0),"")</f>
        <v/>
      </c>
      <c r="P53" s="217">
        <f t="shared" si="21"/>
        <v>0</v>
      </c>
      <c r="Q53" s="217">
        <f>IFERROR(VLOOKUP(A53,[1]Tổng!$M$2:$AQ$200,29,0),0)</f>
        <v>0</v>
      </c>
      <c r="R53" s="81" t="str">
        <f>IFERROR(VLOOKUP(A53,[1]Tổng!$M$2:$AQ$200,31,0),"")</f>
        <v/>
      </c>
      <c r="S53" s="81">
        <f t="shared" si="10"/>
        <v>0</v>
      </c>
      <c r="T53" s="81">
        <f t="shared" si="11"/>
        <v>0</v>
      </c>
      <c r="U53" s="81" t="e">
        <f t="shared" si="23"/>
        <v>#REF!</v>
      </c>
      <c r="V53" s="81">
        <v>0</v>
      </c>
      <c r="W53" s="81" t="e">
        <f t="shared" si="16"/>
        <v>#REF!</v>
      </c>
      <c r="X53" s="83"/>
      <c r="Y53" s="99">
        <f t="shared" si="25"/>
        <v>0</v>
      </c>
      <c r="Z53" s="224"/>
      <c r="AA53" s="224"/>
      <c r="AB53" s="224"/>
      <c r="AC53" s="224"/>
      <c r="AF53" s="69"/>
      <c r="AG53" s="218"/>
      <c r="AH53" s="219"/>
      <c r="AI53" s="218"/>
      <c r="AJ53" s="63"/>
      <c r="AK53" s="63"/>
      <c r="AL53" s="63"/>
      <c r="AU53" s="69" t="e">
        <f t="shared" si="9"/>
        <v>#N/A</v>
      </c>
      <c r="AV53" s="69" t="e">
        <f t="shared" si="12"/>
        <v>#N/A</v>
      </c>
      <c r="AW53" s="69">
        <f>IF(I53&gt;0,COUNTIF($AV$32:AV53,AV53),0)</f>
        <v>21</v>
      </c>
      <c r="AX53" s="69">
        <f>IF(AND(AW53&gt;1,SUMIF($AV$32:AV52,AV53,$AX$32:AX52)-SUMIF($AV$32:AV52,AV53,$BA$32:BA52)=0),1,IF(AND(AW53&gt;1,SUMIF($AV$32:AV52,AV53,$AX$32:AX52)-SUMIF($AV$32:AV52,AV53,$BA$32:BA52)&gt;0),0,AW53))</f>
        <v>0</v>
      </c>
      <c r="AY53" s="69">
        <f>IF(AND(Q53&gt;0,SUMIF($AV$32:AV53,AV53,$I$32:I53)-SUMIF($AV$32:AV53,AV53,$Q$32:Q53)=0),COUNTIF($AV$32:AV53,AV53),0)</f>
        <v>0</v>
      </c>
      <c r="AZ53" s="69">
        <f>IF(Q53&gt;0,COUNTIF($AV$32:AV53,AV53),0)</f>
        <v>0</v>
      </c>
      <c r="BA53" s="69">
        <f t="shared" si="13"/>
        <v>0</v>
      </c>
      <c r="BC53" s="69" t="str">
        <f t="shared" si="14"/>
        <v xml:space="preserve">  0</v>
      </c>
      <c r="BD53" s="69" t="str">
        <f t="shared" si="15"/>
        <v/>
      </c>
      <c r="BF53" s="69"/>
      <c r="BG53" s="69"/>
    </row>
    <row r="54" spans="1:59" x14ac:dyDescent="0.25">
      <c r="A54" s="70" t="e">
        <f t="shared" si="22"/>
        <v>#REF!</v>
      </c>
      <c r="B54" s="83" t="str">
        <f>IFERROR(VLOOKUP(A54,[1]Tổng!$M$2:$AT$200,13,0),"")</f>
        <v/>
      </c>
      <c r="C54" s="71" t="e">
        <f t="shared" si="17"/>
        <v>#VALUE!</v>
      </c>
      <c r="D54" s="71">
        <f t="shared" si="18"/>
        <v>1</v>
      </c>
      <c r="E54" s="221" t="str">
        <f>IFERROR(VLOOKUP(A54,[1]Tổng!$M$2:$AT$200,14,0),"")</f>
        <v/>
      </c>
      <c r="F54" s="213" t="str">
        <f>IFERROR(VLOOKUP(A54,[1]Tổng!$M$2:$AT$200,15,0),"")</f>
        <v/>
      </c>
      <c r="G54" s="214" t="str">
        <f>IFERROR(VLOOKUP(A54,[1]Tổng!$M$2:$AT$200,25,0),"")</f>
        <v/>
      </c>
      <c r="H54" s="83" t="str">
        <f>IFERROR(VLOOKUP(A54,[1]Tổng!$M$2:$AQ$200,26,0),"")</f>
        <v/>
      </c>
      <c r="I54" s="77" t="str">
        <f>IFERROR(VLOOKUP(A54,[1]Tổng!$M$2:$AQ$200,27,0),"")</f>
        <v/>
      </c>
      <c r="J54" s="77">
        <v>1000000</v>
      </c>
      <c r="K54" s="78">
        <f t="shared" si="19"/>
        <v>0</v>
      </c>
      <c r="L54" s="88" t="str">
        <f>IFERROR(VLOOKUP(A54,[1]Tổng!$M$2:$AQ$200,30,0),"")</f>
        <v/>
      </c>
      <c r="M54" s="88">
        <f t="shared" si="20"/>
        <v>0</v>
      </c>
      <c r="N54" s="88" t="str">
        <f>IFERROR(VLOOKUP(A54,[1]Tổng!$M$2:$AT$200,18,0),"")</f>
        <v/>
      </c>
      <c r="O54" s="88" t="str">
        <f>IFERROR(VLOOKUP(A54,[1]Tổng!$M$2:$AT$200,22,0),"")</f>
        <v/>
      </c>
      <c r="P54" s="217">
        <f t="shared" si="21"/>
        <v>0</v>
      </c>
      <c r="Q54" s="217">
        <f>IFERROR(VLOOKUP(A54,[1]Tổng!$M$2:$AQ$200,29,0),0)</f>
        <v>0</v>
      </c>
      <c r="R54" s="81" t="str">
        <f>IFERROR(VLOOKUP(A54,[1]Tổng!$M$2:$AQ$200,31,0),"")</f>
        <v/>
      </c>
      <c r="S54" s="81">
        <f t="shared" si="10"/>
        <v>0</v>
      </c>
      <c r="T54" s="81">
        <f t="shared" si="11"/>
        <v>0</v>
      </c>
      <c r="U54" s="81" t="e">
        <f t="shared" si="23"/>
        <v>#REF!</v>
      </c>
      <c r="V54" s="81">
        <v>0</v>
      </c>
      <c r="W54" s="81" t="e">
        <f t="shared" si="16"/>
        <v>#REF!</v>
      </c>
      <c r="X54" s="83"/>
      <c r="Y54" s="99">
        <f t="shared" si="25"/>
        <v>0</v>
      </c>
      <c r="Z54" s="224"/>
      <c r="AA54" s="224"/>
      <c r="AB54" s="224"/>
      <c r="AC54" s="224"/>
      <c r="AF54" s="69"/>
      <c r="AG54" s="218"/>
      <c r="AH54" s="219"/>
      <c r="AI54" s="218"/>
      <c r="AJ54" s="63"/>
      <c r="AK54" s="63"/>
      <c r="AL54" s="63"/>
      <c r="AU54" s="69" t="e">
        <f t="shared" si="9"/>
        <v>#N/A</v>
      </c>
      <c r="AV54" s="69" t="e">
        <f t="shared" si="12"/>
        <v>#N/A</v>
      </c>
      <c r="AW54" s="69">
        <f>IF(I54&gt;0,COUNTIF($AV$32:AV54,AV54),0)</f>
        <v>22</v>
      </c>
      <c r="AX54" s="69">
        <f>IF(AND(AW54&gt;1,SUMIF($AV$32:AV53,AV54,$AX$32:AX53)-SUMIF($AV$32:AV53,AV54,$BA$32:BA53)=0),1,IF(AND(AW54&gt;1,SUMIF($AV$32:AV53,AV54,$AX$32:AX53)-SUMIF($AV$32:AV53,AV54,$BA$32:BA53)&gt;0),0,AW54))</f>
        <v>0</v>
      </c>
      <c r="AY54" s="69">
        <f>IF(AND(Q54&gt;0,SUMIF($AV$32:AV54,AV54,$I$32:I54)-SUMIF($AV$32:AV54,AV54,$Q$32:Q54)=0),COUNTIF($AV$32:AV54,AV54),0)</f>
        <v>0</v>
      </c>
      <c r="AZ54" s="69">
        <f>IF(Q54&gt;0,COUNTIF($AV$32:AV54,AV54),0)</f>
        <v>0</v>
      </c>
      <c r="BA54" s="69">
        <f t="shared" si="13"/>
        <v>0</v>
      </c>
      <c r="BC54" s="69" t="str">
        <f t="shared" si="14"/>
        <v xml:space="preserve">  0</v>
      </c>
      <c r="BD54" s="69" t="str">
        <f t="shared" si="15"/>
        <v/>
      </c>
      <c r="BF54" s="69"/>
      <c r="BG54" s="69"/>
    </row>
    <row r="55" spans="1:59" s="69" customFormat="1" x14ac:dyDescent="0.25">
      <c r="A55" s="70" t="e">
        <f t="shared" si="22"/>
        <v>#REF!</v>
      </c>
      <c r="B55" s="83" t="str">
        <f>IFERROR(VLOOKUP(A55,[1]Tổng!$M$2:$AT$200,13,0),"")</f>
        <v/>
      </c>
      <c r="C55" s="71" t="e">
        <f t="shared" si="17"/>
        <v>#VALUE!</v>
      </c>
      <c r="D55" s="71">
        <f t="shared" si="18"/>
        <v>1</v>
      </c>
      <c r="E55" s="221" t="str">
        <f>IFERROR(VLOOKUP(A55,[1]Tổng!$M$2:$AT$200,14,0),"")</f>
        <v/>
      </c>
      <c r="F55" s="213" t="str">
        <f>IFERROR(VLOOKUP(A55,[1]Tổng!$M$2:$AT$200,15,0),"")</f>
        <v/>
      </c>
      <c r="G55" s="214" t="str">
        <f>IFERROR(VLOOKUP(A55,[1]Tổng!$M$2:$AT$200,25,0),"")</f>
        <v/>
      </c>
      <c r="H55" s="83" t="str">
        <f>IFERROR(VLOOKUP(A55,[1]Tổng!$M$2:$AQ$200,26,0),"")</f>
        <v/>
      </c>
      <c r="I55" s="77" t="str">
        <f>IFERROR(VLOOKUP(A55,[1]Tổng!$M$2:$AQ$200,27,0),"")</f>
        <v/>
      </c>
      <c r="J55" s="77">
        <v>1000000</v>
      </c>
      <c r="K55" s="78">
        <f t="shared" si="19"/>
        <v>0</v>
      </c>
      <c r="L55" s="88" t="str">
        <f>IFERROR(VLOOKUP(A55,[1]Tổng!$M$2:$AQ$200,30,0),"")</f>
        <v/>
      </c>
      <c r="M55" s="88">
        <f t="shared" si="20"/>
        <v>0</v>
      </c>
      <c r="N55" s="88" t="str">
        <f>IFERROR(VLOOKUP(A55,[1]Tổng!$M$2:$AT$200,18,0),"")</f>
        <v/>
      </c>
      <c r="O55" s="88" t="str">
        <f>IFERROR(VLOOKUP(A55,[1]Tổng!$M$2:$AT$200,22,0),"")</f>
        <v/>
      </c>
      <c r="P55" s="217">
        <f t="shared" si="21"/>
        <v>0</v>
      </c>
      <c r="Q55" s="217">
        <f>IFERROR(VLOOKUP(A55,[1]Tổng!$M$2:$AQ$200,29,0),0)</f>
        <v>0</v>
      </c>
      <c r="R55" s="81" t="str">
        <f>IFERROR(VLOOKUP(A55,[1]Tổng!$M$2:$AQ$200,31,0),"")</f>
        <v/>
      </c>
      <c r="S55" s="81">
        <f t="shared" si="10"/>
        <v>0</v>
      </c>
      <c r="T55" s="81">
        <f t="shared" si="11"/>
        <v>0</v>
      </c>
      <c r="U55" s="81" t="e">
        <f t="shared" si="23"/>
        <v>#REF!</v>
      </c>
      <c r="V55" s="81">
        <v>0</v>
      </c>
      <c r="W55" s="81" t="e">
        <f t="shared" si="16"/>
        <v>#REF!</v>
      </c>
      <c r="X55" s="83"/>
      <c r="Y55" s="99">
        <f t="shared" si="25"/>
        <v>0</v>
      </c>
      <c r="Z55" s="224"/>
      <c r="AA55" s="224"/>
      <c r="AB55" s="224"/>
      <c r="AC55" s="224"/>
      <c r="AG55" s="218"/>
      <c r="AH55" s="219"/>
      <c r="AI55" s="218"/>
      <c r="AJ55" s="63"/>
      <c r="AK55" s="63"/>
      <c r="AL55" s="63"/>
      <c r="AU55" s="69" t="e">
        <f t="shared" si="9"/>
        <v>#N/A</v>
      </c>
      <c r="AV55" s="69" t="e">
        <f t="shared" si="12"/>
        <v>#N/A</v>
      </c>
      <c r="AW55" s="69">
        <f>IF(I55&gt;0,COUNTIF($AV$32:AV55,AV55),0)</f>
        <v>23</v>
      </c>
      <c r="AX55" s="69">
        <f>IF(AND(AW55&gt;1,SUMIF($AV$32:AV54,AV55,$AX$32:AX54)-SUMIF($AV$32:AV54,AV55,$BA$32:BA54)=0),1,IF(AND(AW55&gt;1,SUMIF($AV$32:AV54,AV55,$AX$32:AX54)-SUMIF($AV$32:AV54,AV55,$BA$32:BA54)&gt;0),0,AW55))</f>
        <v>0</v>
      </c>
      <c r="AY55" s="69">
        <f>IF(AND(Q55&gt;0,SUMIF($AV$32:AV55,AV55,$I$32:I55)-SUMIF($AV$32:AV55,AV55,$Q$32:Q55)=0),COUNTIF($AV$32:AV55,AV55),0)</f>
        <v>0</v>
      </c>
      <c r="AZ55" s="69">
        <f>IF(Q55&gt;0,COUNTIF($AV$32:AV55,AV55),0)</f>
        <v>0</v>
      </c>
      <c r="BA55" s="69">
        <f t="shared" si="13"/>
        <v>0</v>
      </c>
      <c r="BC55" s="69" t="str">
        <f t="shared" si="14"/>
        <v xml:space="preserve">  0</v>
      </c>
      <c r="BD55" s="69" t="str">
        <f t="shared" si="15"/>
        <v/>
      </c>
    </row>
    <row r="56" spans="1:59" x14ac:dyDescent="0.25">
      <c r="A56" s="70" t="e">
        <f t="shared" si="22"/>
        <v>#REF!</v>
      </c>
      <c r="B56" s="83" t="str">
        <f>IFERROR(VLOOKUP(A56,[1]Tổng!$M$2:$AT$200,13,0),"")</f>
        <v/>
      </c>
      <c r="C56" s="71" t="e">
        <f t="shared" si="17"/>
        <v>#VALUE!</v>
      </c>
      <c r="D56" s="71">
        <f t="shared" si="18"/>
        <v>1</v>
      </c>
      <c r="E56" s="221" t="str">
        <f>IFERROR(VLOOKUP(A56,[1]Tổng!$M$2:$AT$200,14,0),"")</f>
        <v/>
      </c>
      <c r="F56" s="213" t="str">
        <f>IFERROR(VLOOKUP(A56,[1]Tổng!$M$2:$AT$200,15,0),"")</f>
        <v/>
      </c>
      <c r="G56" s="214" t="str">
        <f>IFERROR(VLOOKUP(A56,[1]Tổng!$M$2:$AT$200,25,0),"")</f>
        <v/>
      </c>
      <c r="H56" s="83" t="str">
        <f>IFERROR(VLOOKUP(A56,[1]Tổng!$M$2:$AQ$200,26,0),"")</f>
        <v/>
      </c>
      <c r="I56" s="77" t="str">
        <f>IFERROR(VLOOKUP(A56,[1]Tổng!$M$2:$AQ$200,27,0),"")</f>
        <v/>
      </c>
      <c r="J56" s="77">
        <v>1000000</v>
      </c>
      <c r="K56" s="78">
        <f t="shared" si="19"/>
        <v>0</v>
      </c>
      <c r="L56" s="88" t="str">
        <f>IFERROR(VLOOKUP(A56,[1]Tổng!$M$2:$AQ$200,30,0),"")</f>
        <v/>
      </c>
      <c r="M56" s="88">
        <f t="shared" si="20"/>
        <v>0</v>
      </c>
      <c r="N56" s="88" t="str">
        <f>IFERROR(VLOOKUP(A56,[1]Tổng!$M$2:$AT$200,18,0),"")</f>
        <v/>
      </c>
      <c r="O56" s="88" t="str">
        <f>IFERROR(VLOOKUP(A56,[1]Tổng!$M$2:$AT$200,22,0),"")</f>
        <v/>
      </c>
      <c r="P56" s="217">
        <f t="shared" si="21"/>
        <v>0</v>
      </c>
      <c r="Q56" s="217">
        <f>IFERROR(VLOOKUP(A56,[1]Tổng!$M$2:$AQ$200,29,0),0)</f>
        <v>0</v>
      </c>
      <c r="R56" s="81" t="str">
        <f>IFERROR(VLOOKUP(A56,[1]Tổng!$M$2:$AQ$200,31,0),"")</f>
        <v/>
      </c>
      <c r="S56" s="81">
        <f t="shared" si="10"/>
        <v>0</v>
      </c>
      <c r="T56" s="81">
        <f t="shared" si="11"/>
        <v>0</v>
      </c>
      <c r="U56" s="81" t="e">
        <f t="shared" si="23"/>
        <v>#REF!</v>
      </c>
      <c r="V56" s="81">
        <v>0</v>
      </c>
      <c r="W56" s="81" t="e">
        <f t="shared" si="16"/>
        <v>#REF!</v>
      </c>
      <c r="X56" s="83"/>
      <c r="Y56" s="99">
        <f t="shared" si="25"/>
        <v>0</v>
      </c>
      <c r="Z56" s="224"/>
      <c r="AA56" s="224"/>
      <c r="AB56" s="224"/>
      <c r="AC56" s="224"/>
      <c r="AF56" s="69"/>
      <c r="AG56" s="218"/>
      <c r="AH56" s="219"/>
      <c r="AI56" s="218"/>
      <c r="AJ56" s="63"/>
      <c r="AK56" s="63"/>
      <c r="AL56" s="63"/>
      <c r="AU56" s="69" t="e">
        <f t="shared" si="9"/>
        <v>#N/A</v>
      </c>
      <c r="AV56" s="69" t="e">
        <f t="shared" si="12"/>
        <v>#N/A</v>
      </c>
      <c r="AW56" s="69">
        <f>IF(I56&gt;0,COUNTIF($AV$32:AV56,AV56),0)</f>
        <v>24</v>
      </c>
      <c r="AX56" s="69">
        <f>IF(AND(AW56&gt;1,SUMIF($AV$32:AV55,AV56,$AX$32:AX55)-SUMIF($AV$32:AV55,AV56,$BA$32:BA55)=0),1,IF(AND(AW56&gt;1,SUMIF($AV$32:AV55,AV56,$AX$32:AX55)-SUMIF($AV$32:AV55,AV56,$BA$32:BA55)&gt;0),0,AW56))</f>
        <v>0</v>
      </c>
      <c r="AY56" s="69">
        <f>IF(AND(Q56&gt;0,SUMIF($AV$32:AV56,AV56,$I$32:I56)-SUMIF($AV$32:AV56,AV56,$Q$32:Q56)=0),COUNTIF($AV$32:AV56,AV56),0)</f>
        <v>0</v>
      </c>
      <c r="AZ56" s="69">
        <f>IF(Q56&gt;0,COUNTIF($AV$32:AV56,AV56),0)</f>
        <v>0</v>
      </c>
      <c r="BA56" s="69">
        <f t="shared" si="13"/>
        <v>0</v>
      </c>
      <c r="BC56" s="69" t="str">
        <f t="shared" si="14"/>
        <v xml:space="preserve">  0</v>
      </c>
      <c r="BD56" s="69" t="str">
        <f t="shared" si="15"/>
        <v/>
      </c>
      <c r="BF56" s="69"/>
      <c r="BG56" s="69"/>
    </row>
    <row r="57" spans="1:59" x14ac:dyDescent="0.25">
      <c r="A57" s="70" t="e">
        <f t="shared" si="22"/>
        <v>#REF!</v>
      </c>
      <c r="B57" s="83" t="str">
        <f>IFERROR(VLOOKUP(A57,[1]Tổng!$M$2:$AT$200,13,0),"")</f>
        <v/>
      </c>
      <c r="C57" s="71" t="e">
        <f t="shared" si="17"/>
        <v>#VALUE!</v>
      </c>
      <c r="D57" s="71">
        <f t="shared" si="18"/>
        <v>1</v>
      </c>
      <c r="E57" s="221" t="str">
        <f>IFERROR(VLOOKUP(A57,[1]Tổng!$M$2:$AT$200,14,0),"")</f>
        <v/>
      </c>
      <c r="F57" s="213" t="str">
        <f>IFERROR(VLOOKUP(A57,[1]Tổng!$M$2:$AT$200,15,0),"")</f>
        <v/>
      </c>
      <c r="G57" s="214" t="str">
        <f>IFERROR(VLOOKUP(A57,[1]Tổng!$M$2:$AT$200,25,0),"")</f>
        <v/>
      </c>
      <c r="H57" s="83" t="str">
        <f>IFERROR(VLOOKUP(A57,[1]Tổng!$M$2:$AQ$200,26,0),"")</f>
        <v/>
      </c>
      <c r="I57" s="77" t="str">
        <f>IFERROR(VLOOKUP(A57,[1]Tổng!$M$2:$AQ$200,27,0),"")</f>
        <v/>
      </c>
      <c r="J57" s="77">
        <v>1000000</v>
      </c>
      <c r="K57" s="78">
        <f t="shared" si="19"/>
        <v>0</v>
      </c>
      <c r="L57" s="88" t="str">
        <f>IFERROR(VLOOKUP(A57,[1]Tổng!$M$2:$AQ$200,30,0),"")</f>
        <v/>
      </c>
      <c r="M57" s="88">
        <f t="shared" si="20"/>
        <v>0</v>
      </c>
      <c r="N57" s="88" t="str">
        <f>IFERROR(VLOOKUP(A57,[1]Tổng!$M$2:$AT$200,18,0),"")</f>
        <v/>
      </c>
      <c r="O57" s="88" t="str">
        <f>IFERROR(VLOOKUP(A57,[1]Tổng!$M$2:$AT$200,22,0),"")</f>
        <v/>
      </c>
      <c r="P57" s="217">
        <f t="shared" si="21"/>
        <v>0</v>
      </c>
      <c r="Q57" s="217">
        <f>IFERROR(VLOOKUP(A57,[1]Tổng!$M$2:$AQ$200,29,0),0)</f>
        <v>0</v>
      </c>
      <c r="R57" s="81" t="str">
        <f>IFERROR(VLOOKUP(A57,[1]Tổng!$M$2:$AQ$200,31,0),"")</f>
        <v/>
      </c>
      <c r="S57" s="81">
        <f t="shared" si="10"/>
        <v>0</v>
      </c>
      <c r="T57" s="81">
        <f t="shared" si="11"/>
        <v>0</v>
      </c>
      <c r="U57" s="81" t="e">
        <f t="shared" si="23"/>
        <v>#REF!</v>
      </c>
      <c r="V57" s="81">
        <v>0</v>
      </c>
      <c r="W57" s="81" t="e">
        <f t="shared" si="16"/>
        <v>#REF!</v>
      </c>
      <c r="X57" s="83"/>
      <c r="Y57" s="99">
        <f t="shared" si="25"/>
        <v>0</v>
      </c>
      <c r="Z57" s="224"/>
      <c r="AA57" s="224"/>
      <c r="AB57" s="224"/>
      <c r="AC57" s="224"/>
      <c r="AF57" s="69"/>
      <c r="AG57" s="218"/>
      <c r="AH57" s="219"/>
      <c r="AI57" s="218"/>
      <c r="AJ57" s="63"/>
      <c r="AK57" s="63"/>
      <c r="AL57" s="63"/>
      <c r="AU57" s="69" t="e">
        <f t="shared" si="9"/>
        <v>#N/A</v>
      </c>
      <c r="AV57" s="69" t="e">
        <f t="shared" si="12"/>
        <v>#N/A</v>
      </c>
      <c r="AW57" s="69">
        <f>IF(I57&gt;0,COUNTIF($AV$32:AV57,AV57),0)</f>
        <v>25</v>
      </c>
      <c r="AX57" s="69">
        <f>IF(AND(AW57&gt;1,SUMIF($AV$32:AV56,AV57,$AX$32:AX56)-SUMIF($AV$32:AV56,AV57,$BA$32:BA56)=0),1,IF(AND(AW57&gt;1,SUMIF($AV$32:AV56,AV57,$AX$32:AX56)-SUMIF($AV$32:AV56,AV57,$BA$32:BA56)&gt;0),0,AW57))</f>
        <v>0</v>
      </c>
      <c r="AY57" s="69">
        <f>IF(AND(Q57&gt;0,SUMIF($AV$32:AV57,AV57,$I$32:I57)-SUMIF($AV$32:AV57,AV57,$Q$32:Q57)=0),COUNTIF($AV$32:AV57,AV57),0)</f>
        <v>0</v>
      </c>
      <c r="AZ57" s="69">
        <f>IF(Q57&gt;0,COUNTIF($AV$32:AV57,AV57),0)</f>
        <v>0</v>
      </c>
      <c r="BA57" s="69">
        <f t="shared" si="13"/>
        <v>0</v>
      </c>
      <c r="BC57" s="69" t="str">
        <f t="shared" si="14"/>
        <v xml:space="preserve">  0</v>
      </c>
      <c r="BD57" s="69" t="str">
        <f t="shared" si="15"/>
        <v/>
      </c>
      <c r="BF57" s="69"/>
      <c r="BG57" s="69"/>
    </row>
    <row r="58" spans="1:59" x14ac:dyDescent="0.25">
      <c r="A58" s="70" t="e">
        <f t="shared" si="22"/>
        <v>#REF!</v>
      </c>
      <c r="B58" s="83" t="str">
        <f>IFERROR(VLOOKUP(A58,[1]Tổng!$M$2:$AT$200,13,0),"")</f>
        <v/>
      </c>
      <c r="C58" s="71" t="e">
        <f t="shared" si="17"/>
        <v>#VALUE!</v>
      </c>
      <c r="D58" s="71">
        <f t="shared" si="18"/>
        <v>1</v>
      </c>
      <c r="E58" s="221" t="str">
        <f>IFERROR(VLOOKUP(A58,[1]Tổng!$M$2:$AT$200,14,0),"")</f>
        <v/>
      </c>
      <c r="F58" s="213" t="str">
        <f>IFERROR(VLOOKUP(A58,[1]Tổng!$M$2:$AT$200,15,0),"")</f>
        <v/>
      </c>
      <c r="G58" s="214" t="str">
        <f>IFERROR(VLOOKUP(A58,[1]Tổng!$M$2:$AT$200,25,0),"")</f>
        <v/>
      </c>
      <c r="H58" s="83" t="str">
        <f>IFERROR(VLOOKUP(A58,[1]Tổng!$M$2:$AQ$200,26,0),"")</f>
        <v/>
      </c>
      <c r="I58" s="77" t="str">
        <f>IFERROR(VLOOKUP(A58,[1]Tổng!$M$2:$AQ$200,27,0),"")</f>
        <v/>
      </c>
      <c r="J58" s="77">
        <v>1000000</v>
      </c>
      <c r="K58" s="78">
        <f t="shared" si="19"/>
        <v>0</v>
      </c>
      <c r="L58" s="88" t="str">
        <f>IFERROR(VLOOKUP(A58,[1]Tổng!$M$2:$AQ$200,30,0),"")</f>
        <v/>
      </c>
      <c r="M58" s="88">
        <f t="shared" si="20"/>
        <v>0</v>
      </c>
      <c r="N58" s="88" t="str">
        <f>IFERROR(VLOOKUP(A58,[1]Tổng!$M$2:$AT$200,18,0),"")</f>
        <v/>
      </c>
      <c r="O58" s="88" t="str">
        <f>IFERROR(VLOOKUP(A58,[1]Tổng!$M$2:$AT$200,22,0),"")</f>
        <v/>
      </c>
      <c r="P58" s="217">
        <f t="shared" si="21"/>
        <v>0</v>
      </c>
      <c r="Q58" s="217">
        <f>IFERROR(VLOOKUP(A58,[1]Tổng!$M$2:$AQ$200,29,0),0)</f>
        <v>0</v>
      </c>
      <c r="R58" s="81" t="str">
        <f>IFERROR(VLOOKUP(A58,[1]Tổng!$M$2:$AQ$200,31,0),"")</f>
        <v/>
      </c>
      <c r="S58" s="81">
        <f t="shared" si="10"/>
        <v>0</v>
      </c>
      <c r="T58" s="81">
        <f t="shared" si="11"/>
        <v>0</v>
      </c>
      <c r="U58" s="81" t="e">
        <f t="shared" si="23"/>
        <v>#REF!</v>
      </c>
      <c r="V58" s="81">
        <v>0</v>
      </c>
      <c r="W58" s="81" t="e">
        <f t="shared" si="16"/>
        <v>#REF!</v>
      </c>
      <c r="X58" s="83"/>
      <c r="Y58" s="99">
        <f t="shared" si="25"/>
        <v>0</v>
      </c>
      <c r="Z58" s="224"/>
      <c r="AA58" s="224"/>
      <c r="AB58" s="224"/>
      <c r="AC58" s="224"/>
      <c r="AF58" s="69"/>
      <c r="AG58" s="218"/>
      <c r="AH58" s="219"/>
      <c r="AI58" s="218"/>
      <c r="AJ58" s="63"/>
      <c r="AK58" s="63"/>
      <c r="AL58" s="63"/>
      <c r="AU58" s="69" t="e">
        <f t="shared" si="9"/>
        <v>#N/A</v>
      </c>
      <c r="AV58" s="69" t="e">
        <f t="shared" si="12"/>
        <v>#N/A</v>
      </c>
      <c r="AW58" s="69">
        <f>IF(I58&gt;0,COUNTIF($AV$32:AV58,AV58),0)</f>
        <v>26</v>
      </c>
      <c r="AX58" s="69">
        <f>IF(AND(AW58&gt;1,SUMIF($AV$32:AV57,AV58,$AX$32:AX57)-SUMIF($AV$32:AV57,AV58,$BA$32:BA57)=0),1,IF(AND(AW58&gt;1,SUMIF($AV$32:AV57,AV58,$AX$32:AX57)-SUMIF($AV$32:AV57,AV58,$BA$32:BA57)&gt;0),0,AW58))</f>
        <v>0</v>
      </c>
      <c r="AY58" s="69">
        <f>IF(AND(Q58&gt;0,SUMIF($AV$32:AV58,AV58,$I$32:I58)-SUMIF($AV$32:AV58,AV58,$Q$32:Q58)=0),COUNTIF($AV$32:AV58,AV58),0)</f>
        <v>0</v>
      </c>
      <c r="AZ58" s="69">
        <f>IF(Q58&gt;0,COUNTIF($AV$32:AV58,AV58),0)</f>
        <v>0</v>
      </c>
      <c r="BA58" s="69">
        <f t="shared" si="13"/>
        <v>0</v>
      </c>
      <c r="BC58" s="69" t="str">
        <f t="shared" si="14"/>
        <v xml:space="preserve">  0</v>
      </c>
      <c r="BD58" s="69" t="str">
        <f t="shared" si="15"/>
        <v/>
      </c>
      <c r="BF58" s="69"/>
      <c r="BG58" s="69"/>
    </row>
    <row r="59" spans="1:59" s="69" customFormat="1" x14ac:dyDescent="0.25">
      <c r="A59" s="70" t="e">
        <f t="shared" si="22"/>
        <v>#REF!</v>
      </c>
      <c r="B59" s="83" t="str">
        <f>IFERROR(VLOOKUP(A59,[1]Tổng!$M$2:$AT$200,13,0),"")</f>
        <v/>
      </c>
      <c r="C59" s="71" t="e">
        <f t="shared" si="17"/>
        <v>#VALUE!</v>
      </c>
      <c r="D59" s="71">
        <f t="shared" si="18"/>
        <v>1</v>
      </c>
      <c r="E59" s="221" t="str">
        <f>IFERROR(VLOOKUP(A59,[1]Tổng!$M$2:$AT$200,14,0),"")</f>
        <v/>
      </c>
      <c r="F59" s="213" t="str">
        <f>IFERROR(VLOOKUP(A59,[1]Tổng!$M$2:$AT$200,15,0),"")</f>
        <v/>
      </c>
      <c r="G59" s="214" t="str">
        <f>IFERROR(VLOOKUP(A59,[1]Tổng!$M$2:$AT$200,25,0),"")</f>
        <v/>
      </c>
      <c r="H59" s="83" t="str">
        <f>IFERROR(VLOOKUP(A59,[1]Tổng!$M$2:$AQ$200,26,0),"")</f>
        <v/>
      </c>
      <c r="I59" s="77" t="str">
        <f>IFERROR(VLOOKUP(A59,[1]Tổng!$M$2:$AQ$200,27,0),"")</f>
        <v/>
      </c>
      <c r="J59" s="77">
        <v>1000000</v>
      </c>
      <c r="K59" s="78">
        <f t="shared" si="19"/>
        <v>0</v>
      </c>
      <c r="L59" s="88" t="str">
        <f>IFERROR(VLOOKUP(A59,[1]Tổng!$M$2:$AQ$200,30,0),"")</f>
        <v/>
      </c>
      <c r="M59" s="88">
        <f t="shared" si="20"/>
        <v>0</v>
      </c>
      <c r="N59" s="88" t="str">
        <f>IFERROR(VLOOKUP(A59,[1]Tổng!$M$2:$AT$200,18,0),"")</f>
        <v/>
      </c>
      <c r="O59" s="88" t="str">
        <f>IFERROR(VLOOKUP(A59,[1]Tổng!$M$2:$AT$200,22,0),"")</f>
        <v/>
      </c>
      <c r="P59" s="217">
        <f t="shared" si="21"/>
        <v>0</v>
      </c>
      <c r="Q59" s="217">
        <f>IFERROR(VLOOKUP(A59,[1]Tổng!$M$2:$AQ$200,29,0),0)</f>
        <v>0</v>
      </c>
      <c r="R59" s="81" t="str">
        <f>IFERROR(VLOOKUP(A59,[1]Tổng!$M$2:$AQ$200,31,0),"")</f>
        <v/>
      </c>
      <c r="S59" s="81">
        <f t="shared" si="10"/>
        <v>0</v>
      </c>
      <c r="T59" s="81">
        <f t="shared" si="11"/>
        <v>0</v>
      </c>
      <c r="U59" s="81" t="e">
        <f t="shared" si="23"/>
        <v>#REF!</v>
      </c>
      <c r="V59" s="81">
        <v>0</v>
      </c>
      <c r="W59" s="81" t="e">
        <f t="shared" si="16"/>
        <v>#REF!</v>
      </c>
      <c r="X59" s="83"/>
      <c r="Y59" s="99">
        <f>Q61</f>
        <v>0</v>
      </c>
      <c r="Z59" s="224"/>
      <c r="AA59" s="224"/>
      <c r="AB59" s="224"/>
      <c r="AC59" s="224"/>
      <c r="AG59" s="218"/>
      <c r="AH59" s="219"/>
      <c r="AI59" s="218"/>
      <c r="AJ59" s="63"/>
      <c r="AK59" s="63"/>
      <c r="AL59" s="63"/>
      <c r="AU59" s="69" t="e">
        <f t="shared" si="9"/>
        <v>#N/A</v>
      </c>
      <c r="AV59" s="69" t="e">
        <f t="shared" si="12"/>
        <v>#N/A</v>
      </c>
      <c r="AW59" s="69">
        <f>IF(I59&gt;0,COUNTIF($AV$32:AV59,AV59),0)</f>
        <v>27</v>
      </c>
      <c r="AX59" s="69">
        <f>IF(AND(AW59&gt;1,SUMIF($AV$32:AV58,AV59,$AX$32:AX58)-SUMIF($AV$32:AV58,AV59,$BA$32:BA58)=0),1,IF(AND(AW59&gt;1,SUMIF($AV$32:AV58,AV59,$AX$32:AX58)-SUMIF($AV$32:AV58,AV59,$BA$32:BA58)&gt;0),0,AW59))</f>
        <v>0</v>
      </c>
      <c r="AY59" s="69">
        <f>IF(AND(Q59&gt;0,SUMIF($AV$32:AV59,AV59,$I$32:I59)-SUMIF($AV$32:AV59,AV59,$Q$32:Q59)=0),COUNTIF($AV$32:AV59,AV59),0)</f>
        <v>0</v>
      </c>
      <c r="AZ59" s="69">
        <f>IF(Q59&gt;0,COUNTIF($AV$32:AV59,AV59),0)</f>
        <v>0</v>
      </c>
      <c r="BA59" s="69">
        <f t="shared" si="13"/>
        <v>0</v>
      </c>
      <c r="BC59" s="69" t="str">
        <f t="shared" si="14"/>
        <v xml:space="preserve">  0</v>
      </c>
      <c r="BD59" s="69" t="str">
        <f t="shared" si="15"/>
        <v/>
      </c>
    </row>
    <row r="60" spans="1:59" x14ac:dyDescent="0.25">
      <c r="A60" s="70" t="e">
        <f t="shared" si="22"/>
        <v>#REF!</v>
      </c>
      <c r="B60" s="83" t="str">
        <f>IFERROR(VLOOKUP(A60,[1]Tổng!$M$2:$AT$200,13,0),"")</f>
        <v/>
      </c>
      <c r="C60" s="71" t="e">
        <f t="shared" si="17"/>
        <v>#VALUE!</v>
      </c>
      <c r="D60" s="71">
        <f t="shared" si="18"/>
        <v>1</v>
      </c>
      <c r="E60" s="221" t="str">
        <f>IFERROR(VLOOKUP(A60,[1]Tổng!$M$2:$AT$200,14,0),"")</f>
        <v/>
      </c>
      <c r="F60" s="213" t="str">
        <f>IFERROR(VLOOKUP(A60,[1]Tổng!$M$2:$AT$200,15,0),"")</f>
        <v/>
      </c>
      <c r="G60" s="214" t="str">
        <f>IFERROR(VLOOKUP(A60,[1]Tổng!$M$2:$AT$200,25,0),"")</f>
        <v/>
      </c>
      <c r="H60" s="83" t="str">
        <f>IFERROR(VLOOKUP(A60,[1]Tổng!$M$2:$AQ$200,26,0),"")</f>
        <v/>
      </c>
      <c r="I60" s="77" t="str">
        <f>IFERROR(VLOOKUP(A60,[1]Tổng!$M$2:$AQ$200,27,0),"")</f>
        <v/>
      </c>
      <c r="J60" s="77">
        <v>1000000</v>
      </c>
      <c r="K60" s="78">
        <f t="shared" si="19"/>
        <v>0</v>
      </c>
      <c r="L60" s="88" t="str">
        <f>IFERROR(VLOOKUP(A60,[1]Tổng!$M$2:$AQ$200,30,0),"")</f>
        <v/>
      </c>
      <c r="M60" s="88">
        <f t="shared" si="20"/>
        <v>0</v>
      </c>
      <c r="N60" s="88" t="str">
        <f>IFERROR(VLOOKUP(A60,[1]Tổng!$M$2:$AT$200,18,0),"")</f>
        <v/>
      </c>
      <c r="O60" s="88" t="str">
        <f>IFERROR(VLOOKUP(A60,[1]Tổng!$M$2:$AT$200,22,0),"")</f>
        <v/>
      </c>
      <c r="P60" s="217">
        <f t="shared" si="21"/>
        <v>0</v>
      </c>
      <c r="Q60" s="217">
        <f>IFERROR(VLOOKUP(A60,[1]Tổng!$M$2:$AQ$200,29,0),0)</f>
        <v>0</v>
      </c>
      <c r="R60" s="81" t="str">
        <f>IFERROR(VLOOKUP(A60,[1]Tổng!$M$2:$AQ$200,31,0),"")</f>
        <v/>
      </c>
      <c r="S60" s="81">
        <f t="shared" si="10"/>
        <v>0</v>
      </c>
      <c r="T60" s="81">
        <f t="shared" si="11"/>
        <v>0</v>
      </c>
      <c r="U60" s="81" t="e">
        <f t="shared" si="23"/>
        <v>#REF!</v>
      </c>
      <c r="V60" s="81">
        <v>0</v>
      </c>
      <c r="W60" s="81" t="e">
        <f t="shared" si="16"/>
        <v>#REF!</v>
      </c>
      <c r="X60" s="83"/>
      <c r="Y60" s="99">
        <f t="shared" ref="Y60:Y123" si="26">Q60</f>
        <v>0</v>
      </c>
      <c r="Z60" s="224"/>
      <c r="AA60" s="224"/>
      <c r="AB60" s="224"/>
      <c r="AC60" s="224"/>
      <c r="AF60" s="69"/>
      <c r="AG60" s="218"/>
      <c r="AH60" s="219"/>
      <c r="AI60" s="218"/>
      <c r="AJ60" s="63"/>
      <c r="AK60" s="63"/>
      <c r="AL60" s="63"/>
      <c r="AU60" s="69" t="e">
        <f t="shared" si="9"/>
        <v>#N/A</v>
      </c>
      <c r="AV60" s="69" t="e">
        <f t="shared" si="12"/>
        <v>#N/A</v>
      </c>
      <c r="AW60" s="69">
        <f>IF(I60&gt;0,COUNTIF($AV$32:AV60,AV60),0)</f>
        <v>28</v>
      </c>
      <c r="AX60" s="69">
        <f>IF(AND(AW60&gt;1,SUMIF($AV$32:AV59,AV60,$AX$32:AX59)-SUMIF($AV$32:AV59,AV60,$BA$32:BA59)=0),1,IF(AND(AW60&gt;1,SUMIF($AV$32:AV59,AV60,$AX$32:AX59)-SUMIF($AV$32:AV59,AV60,$BA$32:BA59)&gt;0),0,AW60))</f>
        <v>0</v>
      </c>
      <c r="AY60" s="69">
        <f>IF(AND(Q60&gt;0,SUMIF($AV$32:AV60,AV60,$I$32:I60)-SUMIF($AV$32:AV60,AV60,$Q$32:Q60)=0),COUNTIF($AV$32:AV60,AV60),0)</f>
        <v>0</v>
      </c>
      <c r="AZ60" s="69">
        <f>IF(Q60&gt;0,COUNTIF($AV$32:AV60,AV60),0)</f>
        <v>0</v>
      </c>
      <c r="BA60" s="69">
        <f t="shared" si="13"/>
        <v>0</v>
      </c>
      <c r="BC60" s="69" t="str">
        <f t="shared" si="14"/>
        <v xml:space="preserve">  0</v>
      </c>
      <c r="BD60" s="69" t="str">
        <f t="shared" si="15"/>
        <v/>
      </c>
      <c r="BF60" s="69"/>
      <c r="BG60" s="69"/>
    </row>
    <row r="61" spans="1:59" x14ac:dyDescent="0.25">
      <c r="A61" s="70" t="e">
        <f t="shared" si="22"/>
        <v>#REF!</v>
      </c>
      <c r="B61" s="83" t="str">
        <f>IFERROR(VLOOKUP(A61,[1]Tổng!$M$2:$AT$200,13,0),"")</f>
        <v/>
      </c>
      <c r="C61" s="71" t="e">
        <f t="shared" si="17"/>
        <v>#VALUE!</v>
      </c>
      <c r="D61" s="71">
        <f t="shared" si="18"/>
        <v>1</v>
      </c>
      <c r="E61" s="221" t="str">
        <f>IFERROR(VLOOKUP(A61,[1]Tổng!$M$2:$AT$200,14,0),"")</f>
        <v/>
      </c>
      <c r="F61" s="213" t="str">
        <f>IFERROR(VLOOKUP(A61,[1]Tổng!$M$2:$AT$200,15,0),"")</f>
        <v/>
      </c>
      <c r="G61" s="214" t="str">
        <f>IFERROR(VLOOKUP(A61,[1]Tổng!$M$2:$AT$200,25,0),"")</f>
        <v/>
      </c>
      <c r="H61" s="83" t="str">
        <f>IFERROR(VLOOKUP(A61,[1]Tổng!$M$2:$AQ$200,26,0),"")</f>
        <v/>
      </c>
      <c r="I61" s="77" t="str">
        <f>IFERROR(VLOOKUP(A61,[1]Tổng!$M$2:$AQ$200,27,0),"")</f>
        <v/>
      </c>
      <c r="J61" s="77">
        <v>1000000</v>
      </c>
      <c r="K61" s="78">
        <f t="shared" si="19"/>
        <v>0</v>
      </c>
      <c r="L61" s="88" t="str">
        <f>IFERROR(VLOOKUP(A61,[1]Tổng!$M$2:$AQ$200,30,0),"")</f>
        <v/>
      </c>
      <c r="M61" s="88">
        <f t="shared" si="20"/>
        <v>0</v>
      </c>
      <c r="N61" s="88" t="str">
        <f>IFERROR(VLOOKUP(A61,[1]Tổng!$M$2:$AT$200,18,0),"")</f>
        <v/>
      </c>
      <c r="O61" s="88" t="str">
        <f>IFERROR(VLOOKUP(A61,[1]Tổng!$M$2:$AT$200,22,0),"")</f>
        <v/>
      </c>
      <c r="P61" s="217">
        <f t="shared" si="21"/>
        <v>0</v>
      </c>
      <c r="Q61" s="217">
        <f>IFERROR(VLOOKUP(A61,[1]Tổng!$M$2:$AQ$200,29,0),0)</f>
        <v>0</v>
      </c>
      <c r="R61" s="81" t="str">
        <f>IFERROR(VLOOKUP(A61,[1]Tổng!$M$2:$AQ$200,31,0),"")</f>
        <v/>
      </c>
      <c r="S61" s="81">
        <f t="shared" si="10"/>
        <v>0</v>
      </c>
      <c r="T61" s="81">
        <f t="shared" si="11"/>
        <v>0</v>
      </c>
      <c r="U61" s="81" t="e">
        <f t="shared" si="23"/>
        <v>#REF!</v>
      </c>
      <c r="V61" s="81">
        <v>0</v>
      </c>
      <c r="W61" s="81" t="e">
        <f t="shared" si="16"/>
        <v>#REF!</v>
      </c>
      <c r="X61" s="83"/>
      <c r="Y61" s="99">
        <f t="shared" si="26"/>
        <v>0</v>
      </c>
      <c r="Z61" s="224"/>
      <c r="AA61" s="224"/>
      <c r="AB61" s="224"/>
      <c r="AC61" s="224"/>
      <c r="AF61" s="69"/>
      <c r="AG61" s="218"/>
      <c r="AH61" s="219"/>
      <c r="AI61" s="218"/>
      <c r="AJ61" s="63"/>
      <c r="AK61" s="63"/>
      <c r="AL61" s="63"/>
      <c r="AU61" s="69" t="e">
        <f t="shared" si="9"/>
        <v>#N/A</v>
      </c>
      <c r="AV61" s="69" t="e">
        <f t="shared" si="12"/>
        <v>#N/A</v>
      </c>
      <c r="AW61" s="69">
        <f>IF(I61&gt;0,COUNTIF($AV$32:AV61,AV61),0)</f>
        <v>29</v>
      </c>
      <c r="AX61" s="69">
        <f>IF(AND(AW61&gt;1,SUMIF($AV$32:AV60,AV61,$AX$32:AX60)-SUMIF($AV$32:AV60,AV61,$BA$32:BA60)=0),1,IF(AND(AW61&gt;1,SUMIF($AV$32:AV60,AV61,$AX$32:AX60)-SUMIF($AV$32:AV60,AV61,$BA$32:BA60)&gt;0),0,AW61))</f>
        <v>0</v>
      </c>
      <c r="AY61" s="69">
        <f>IF(AND(Q61&gt;0,SUMIF($AV$32:AV61,AV61,$I$32:I61)-SUMIF($AV$32:AV61,AV61,$Q$32:Q61)=0),COUNTIF($AV$32:AV61,AV61),0)</f>
        <v>0</v>
      </c>
      <c r="AZ61" s="69">
        <f>IF(Q61&gt;0,COUNTIF($AV$32:AV61,AV61),0)</f>
        <v>0</v>
      </c>
      <c r="BA61" s="69">
        <f t="shared" si="13"/>
        <v>0</v>
      </c>
      <c r="BC61" s="69" t="str">
        <f t="shared" si="14"/>
        <v xml:space="preserve">  0</v>
      </c>
      <c r="BD61" s="69" t="str">
        <f t="shared" si="15"/>
        <v/>
      </c>
      <c r="BF61" s="69"/>
      <c r="BG61" s="69"/>
    </row>
    <row r="62" spans="1:59" x14ac:dyDescent="0.25">
      <c r="A62" s="70" t="e">
        <f t="shared" si="22"/>
        <v>#REF!</v>
      </c>
      <c r="B62" s="83" t="str">
        <f>IFERROR(VLOOKUP(A62,[1]Tổng!$M$2:$AT$200,13,0),"")</f>
        <v/>
      </c>
      <c r="C62" s="71" t="e">
        <f t="shared" si="17"/>
        <v>#VALUE!</v>
      </c>
      <c r="D62" s="71">
        <f t="shared" si="18"/>
        <v>1</v>
      </c>
      <c r="E62" s="221" t="str">
        <f>IFERROR(VLOOKUP(A62,[1]Tổng!$M$2:$AT$200,14,0),"")</f>
        <v/>
      </c>
      <c r="F62" s="213" t="str">
        <f>IFERROR(VLOOKUP(A62,[1]Tổng!$M$2:$AT$200,15,0),"")</f>
        <v/>
      </c>
      <c r="G62" s="214" t="str">
        <f>IFERROR(VLOOKUP(A62,[1]Tổng!$M$2:$AT$200,25,0),"")</f>
        <v/>
      </c>
      <c r="H62" s="83" t="str">
        <f>IFERROR(VLOOKUP(A62,[1]Tổng!$M$2:$AQ$200,26,0),"")</f>
        <v/>
      </c>
      <c r="I62" s="77" t="str">
        <f>IFERROR(VLOOKUP(A62,[1]Tổng!$M$2:$AQ$200,27,0),"")</f>
        <v/>
      </c>
      <c r="J62" s="77">
        <v>1000000</v>
      </c>
      <c r="K62" s="78">
        <f t="shared" si="19"/>
        <v>0</v>
      </c>
      <c r="L62" s="88" t="str">
        <f>IFERROR(VLOOKUP(A62,[1]Tổng!$M$2:$AQ$200,30,0),"")</f>
        <v/>
      </c>
      <c r="M62" s="88">
        <f t="shared" si="20"/>
        <v>0</v>
      </c>
      <c r="N62" s="88" t="str">
        <f>IFERROR(VLOOKUP(A62,[1]Tổng!$M$2:$AT$200,18,0),"")</f>
        <v/>
      </c>
      <c r="O62" s="88" t="str">
        <f>IFERROR(VLOOKUP(A62,[1]Tổng!$M$2:$AT$200,22,0),"")</f>
        <v/>
      </c>
      <c r="P62" s="217">
        <f t="shared" si="21"/>
        <v>0</v>
      </c>
      <c r="Q62" s="217">
        <f>IFERROR(VLOOKUP(A62,[1]Tổng!$M$2:$AQ$200,29,0),0)</f>
        <v>0</v>
      </c>
      <c r="R62" s="81" t="str">
        <f>IFERROR(VLOOKUP(A62,[1]Tổng!$M$2:$AQ$200,31,0),"")</f>
        <v/>
      </c>
      <c r="S62" s="81">
        <f t="shared" si="10"/>
        <v>0</v>
      </c>
      <c r="T62" s="81">
        <f t="shared" si="11"/>
        <v>0</v>
      </c>
      <c r="U62" s="81" t="e">
        <f t="shared" si="23"/>
        <v>#REF!</v>
      </c>
      <c r="V62" s="81">
        <v>0</v>
      </c>
      <c r="W62" s="81" t="e">
        <f t="shared" si="16"/>
        <v>#REF!</v>
      </c>
      <c r="X62" s="83"/>
      <c r="Y62" s="99">
        <f t="shared" si="26"/>
        <v>0</v>
      </c>
      <c r="Z62" s="224"/>
      <c r="AA62" s="224"/>
      <c r="AB62" s="224"/>
      <c r="AC62" s="224"/>
      <c r="AF62" s="69"/>
      <c r="AG62" s="218"/>
      <c r="AH62" s="219"/>
      <c r="AI62" s="218"/>
      <c r="AJ62" s="63"/>
      <c r="AK62" s="63"/>
      <c r="AL62" s="63"/>
      <c r="AU62" s="69" t="e">
        <f t="shared" si="9"/>
        <v>#N/A</v>
      </c>
      <c r="AV62" s="69" t="e">
        <f t="shared" si="12"/>
        <v>#N/A</v>
      </c>
      <c r="AW62" s="69">
        <f>IF(I62&gt;0,COUNTIF($AV$32:AV62,AV62),0)</f>
        <v>30</v>
      </c>
      <c r="AX62" s="69">
        <f>IF(AND(AW62&gt;1,SUMIF($AV$32:AV61,AV62,$AX$32:AX61)-SUMIF($AV$32:AV61,AV62,$BA$32:BA61)=0),1,IF(AND(AW62&gt;1,SUMIF($AV$32:AV61,AV62,$AX$32:AX61)-SUMIF($AV$32:AV61,AV62,$BA$32:BA61)&gt;0),0,AW62))</f>
        <v>0</v>
      </c>
      <c r="AY62" s="69">
        <f>IF(AND(Q62&gt;0,SUMIF($AV$32:AV62,AV62,$I$32:I62)-SUMIF($AV$32:AV62,AV62,$Q$32:Q62)=0),COUNTIF($AV$32:AV62,AV62),0)</f>
        <v>0</v>
      </c>
      <c r="AZ62" s="69">
        <f>IF(Q62&gt;0,COUNTIF($AV$32:AV62,AV62),0)</f>
        <v>0</v>
      </c>
      <c r="BA62" s="69">
        <f t="shared" si="13"/>
        <v>0</v>
      </c>
      <c r="BC62" s="69" t="str">
        <f t="shared" si="14"/>
        <v xml:space="preserve">  0</v>
      </c>
      <c r="BD62" s="69" t="str">
        <f t="shared" si="15"/>
        <v/>
      </c>
      <c r="BF62" s="69"/>
      <c r="BG62" s="69"/>
    </row>
    <row r="63" spans="1:59" x14ac:dyDescent="0.25">
      <c r="A63" s="70" t="e">
        <f t="shared" si="22"/>
        <v>#REF!</v>
      </c>
      <c r="B63" s="83" t="str">
        <f>IFERROR(VLOOKUP(A63,[1]Tổng!$M$2:$AT$200,13,0),"")</f>
        <v/>
      </c>
      <c r="C63" s="71" t="e">
        <f t="shared" si="17"/>
        <v>#VALUE!</v>
      </c>
      <c r="D63" s="71">
        <f t="shared" si="18"/>
        <v>1</v>
      </c>
      <c r="E63" s="221" t="str">
        <f>IFERROR(VLOOKUP(A63,[1]Tổng!$M$2:$AT$200,14,0),"")</f>
        <v/>
      </c>
      <c r="F63" s="213" t="str">
        <f>IFERROR(VLOOKUP(A63,[1]Tổng!$M$2:$AT$200,15,0),"")</f>
        <v/>
      </c>
      <c r="G63" s="214" t="str">
        <f>IFERROR(VLOOKUP(A63,[1]Tổng!$M$2:$AT$200,25,0),"")</f>
        <v/>
      </c>
      <c r="H63" s="83" t="str">
        <f>IFERROR(VLOOKUP(A63,[1]Tổng!$M$2:$AQ$200,26,0),"")</f>
        <v/>
      </c>
      <c r="I63" s="77" t="str">
        <f>IFERROR(VLOOKUP(A63,[1]Tổng!$M$2:$AQ$200,27,0),"")</f>
        <v/>
      </c>
      <c r="J63" s="77">
        <v>1000000</v>
      </c>
      <c r="K63" s="78">
        <f t="shared" si="19"/>
        <v>0</v>
      </c>
      <c r="L63" s="88" t="str">
        <f>IFERROR(VLOOKUP(A63,[1]Tổng!$M$2:$AQ$200,30,0),"")</f>
        <v/>
      </c>
      <c r="M63" s="88">
        <f t="shared" si="20"/>
        <v>0</v>
      </c>
      <c r="N63" s="88" t="str">
        <f>IFERROR(VLOOKUP(A63,[1]Tổng!$M$2:$AT$200,18,0),"")</f>
        <v/>
      </c>
      <c r="O63" s="88" t="str">
        <f>IFERROR(VLOOKUP(A63,[1]Tổng!$M$2:$AT$200,22,0),"")</f>
        <v/>
      </c>
      <c r="P63" s="217">
        <f t="shared" si="21"/>
        <v>0</v>
      </c>
      <c r="Q63" s="217">
        <f>IFERROR(VLOOKUP(A63,[1]Tổng!$M$2:$AQ$200,29,0),0)</f>
        <v>0</v>
      </c>
      <c r="R63" s="81" t="str">
        <f>IFERROR(VLOOKUP(A63,[1]Tổng!$M$2:$AQ$200,31,0),"")</f>
        <v/>
      </c>
      <c r="S63" s="81">
        <f t="shared" si="10"/>
        <v>0</v>
      </c>
      <c r="T63" s="81">
        <f t="shared" si="11"/>
        <v>0</v>
      </c>
      <c r="U63" s="81" t="e">
        <f t="shared" si="23"/>
        <v>#REF!</v>
      </c>
      <c r="V63" s="81">
        <v>0</v>
      </c>
      <c r="W63" s="81" t="e">
        <f t="shared" si="16"/>
        <v>#REF!</v>
      </c>
      <c r="X63" s="83"/>
      <c r="Y63" s="99">
        <f t="shared" si="26"/>
        <v>0</v>
      </c>
      <c r="Z63" s="224"/>
      <c r="AA63" s="224"/>
      <c r="AB63" s="224"/>
      <c r="AC63" s="224"/>
      <c r="AF63" s="69"/>
      <c r="AG63" s="218"/>
      <c r="AH63" s="219"/>
      <c r="AI63" s="218"/>
      <c r="AJ63" s="63"/>
      <c r="AK63" s="63"/>
      <c r="AL63" s="63"/>
      <c r="AU63" s="69" t="e">
        <f t="shared" si="9"/>
        <v>#N/A</v>
      </c>
      <c r="AV63" s="69" t="e">
        <f t="shared" si="12"/>
        <v>#N/A</v>
      </c>
      <c r="AW63" s="69">
        <f>IF(I63&gt;0,COUNTIF($AV$32:AV63,AV63),0)</f>
        <v>31</v>
      </c>
      <c r="AX63" s="69">
        <f>IF(AND(AW63&gt;1,SUMIF($AV$32:AV62,AV63,$AX$32:AX62)-SUMIF($AV$32:AV62,AV63,$BA$32:BA62)=0),1,IF(AND(AW63&gt;1,SUMIF($AV$32:AV62,AV63,$AX$32:AX62)-SUMIF($AV$32:AV62,AV63,$BA$32:BA62)&gt;0),0,AW63))</f>
        <v>0</v>
      </c>
      <c r="AY63" s="69">
        <f>IF(AND(Q63&gt;0,SUMIF($AV$32:AV63,AV63,$I$32:I63)-SUMIF($AV$32:AV63,AV63,$Q$32:Q63)=0),COUNTIF($AV$32:AV63,AV63),0)</f>
        <v>0</v>
      </c>
      <c r="AZ63" s="69">
        <f>IF(Q63&gt;0,COUNTIF($AV$32:AV63,AV63),0)</f>
        <v>0</v>
      </c>
      <c r="BA63" s="69">
        <f t="shared" si="13"/>
        <v>0</v>
      </c>
      <c r="BC63" s="69" t="str">
        <f t="shared" si="14"/>
        <v xml:space="preserve">  0</v>
      </c>
      <c r="BD63" s="69" t="str">
        <f t="shared" si="15"/>
        <v/>
      </c>
      <c r="BF63" s="69"/>
      <c r="BG63" s="69"/>
    </row>
    <row r="64" spans="1:59" s="69" customFormat="1" x14ac:dyDescent="0.25">
      <c r="A64" s="70" t="e">
        <f t="shared" si="22"/>
        <v>#REF!</v>
      </c>
      <c r="B64" s="83" t="str">
        <f>IFERROR(VLOOKUP(A64,[1]Tổng!$M$2:$AT$200,13,0),"")</f>
        <v/>
      </c>
      <c r="C64" s="71" t="e">
        <f t="shared" si="17"/>
        <v>#VALUE!</v>
      </c>
      <c r="D64" s="71">
        <f t="shared" si="18"/>
        <v>1</v>
      </c>
      <c r="E64" s="221" t="str">
        <f>IFERROR(VLOOKUP(A64,[1]Tổng!$M$2:$AT$200,14,0),"")</f>
        <v/>
      </c>
      <c r="F64" s="213" t="str">
        <f>IFERROR(VLOOKUP(A64,[1]Tổng!$M$2:$AT$200,15,0),"")</f>
        <v/>
      </c>
      <c r="G64" s="214" t="str">
        <f>IFERROR(VLOOKUP(A64,[1]Tổng!$M$2:$AT$200,25,0),"")</f>
        <v/>
      </c>
      <c r="H64" s="83" t="str">
        <f>IFERROR(VLOOKUP(A64,[1]Tổng!$M$2:$AQ$200,26,0),"")</f>
        <v/>
      </c>
      <c r="I64" s="77" t="str">
        <f>IFERROR(VLOOKUP(A64,[1]Tổng!$M$2:$AQ$200,27,0),"")</f>
        <v/>
      </c>
      <c r="J64" s="77">
        <v>1000000</v>
      </c>
      <c r="K64" s="78">
        <f t="shared" si="19"/>
        <v>0</v>
      </c>
      <c r="L64" s="88" t="str">
        <f>IFERROR(VLOOKUP(A64,[1]Tổng!$M$2:$AQ$200,30,0),"")</f>
        <v/>
      </c>
      <c r="M64" s="88">
        <f t="shared" si="20"/>
        <v>0</v>
      </c>
      <c r="N64" s="88" t="str">
        <f>IFERROR(VLOOKUP(A64,[1]Tổng!$M$2:$AT$200,18,0),"")</f>
        <v/>
      </c>
      <c r="O64" s="88" t="str">
        <f>IFERROR(VLOOKUP(A64,[1]Tổng!$M$2:$AT$200,22,0),"")</f>
        <v/>
      </c>
      <c r="P64" s="217">
        <f t="shared" si="21"/>
        <v>0</v>
      </c>
      <c r="Q64" s="217">
        <f>IFERROR(VLOOKUP(A64,[1]Tổng!$M$2:$AQ$200,29,0),0)</f>
        <v>0</v>
      </c>
      <c r="R64" s="81" t="str">
        <f>IFERROR(VLOOKUP(A64,[1]Tổng!$M$2:$AQ$200,31,0),"")</f>
        <v/>
      </c>
      <c r="S64" s="81">
        <f t="shared" si="10"/>
        <v>0</v>
      </c>
      <c r="T64" s="81">
        <f t="shared" si="11"/>
        <v>0</v>
      </c>
      <c r="U64" s="81" t="e">
        <f t="shared" si="23"/>
        <v>#REF!</v>
      </c>
      <c r="V64" s="81">
        <v>0</v>
      </c>
      <c r="W64" s="81" t="e">
        <f t="shared" si="16"/>
        <v>#REF!</v>
      </c>
      <c r="X64" s="83"/>
      <c r="Y64" s="99">
        <f t="shared" si="26"/>
        <v>0</v>
      </c>
      <c r="Z64" s="224"/>
      <c r="AA64" s="224"/>
      <c r="AB64" s="224"/>
      <c r="AC64" s="224"/>
      <c r="AG64" s="218"/>
      <c r="AH64" s="219"/>
      <c r="AI64" s="218"/>
      <c r="AJ64" s="63"/>
      <c r="AK64" s="63"/>
      <c r="AL64" s="63"/>
      <c r="AU64" s="69" t="e">
        <f t="shared" si="9"/>
        <v>#N/A</v>
      </c>
      <c r="AV64" s="69" t="e">
        <f t="shared" si="12"/>
        <v>#N/A</v>
      </c>
      <c r="AW64" s="69">
        <f>IF(I64&gt;0,COUNTIF($AV$32:AV64,AV64),0)</f>
        <v>32</v>
      </c>
      <c r="AX64" s="69">
        <f>IF(AND(AW64&gt;1,SUMIF($AV$32:AV63,AV64,$AX$32:AX63)-SUMIF($AV$32:AV63,AV64,$BA$32:BA63)=0),1,IF(AND(AW64&gt;1,SUMIF($AV$32:AV63,AV64,$AX$32:AX63)-SUMIF($AV$32:AV63,AV64,$BA$32:BA63)&gt;0),0,AW64))</f>
        <v>0</v>
      </c>
      <c r="AY64" s="69">
        <f>IF(AND(Q64&gt;0,SUMIF($AV$32:AV64,AV64,$I$32:I64)-SUMIF($AV$32:AV64,AV64,$Q$32:Q64)=0),COUNTIF($AV$32:AV64,AV64),0)</f>
        <v>0</v>
      </c>
      <c r="AZ64" s="69">
        <f>IF(Q64&gt;0,COUNTIF($AV$32:AV64,AV64),0)</f>
        <v>0</v>
      </c>
      <c r="BA64" s="69">
        <f t="shared" si="13"/>
        <v>0</v>
      </c>
      <c r="BC64" s="69" t="str">
        <f t="shared" si="14"/>
        <v xml:space="preserve">  0</v>
      </c>
      <c r="BD64" s="69" t="str">
        <f t="shared" si="15"/>
        <v/>
      </c>
    </row>
    <row r="65" spans="1:59" x14ac:dyDescent="0.25">
      <c r="A65" s="70" t="e">
        <f t="shared" si="22"/>
        <v>#REF!</v>
      </c>
      <c r="B65" s="83" t="str">
        <f>IFERROR(VLOOKUP(A65,[1]Tổng!$M$2:$AT$200,13,0),"")</f>
        <v/>
      </c>
      <c r="C65" s="71" t="e">
        <f t="shared" si="17"/>
        <v>#VALUE!</v>
      </c>
      <c r="D65" s="71">
        <f t="shared" si="18"/>
        <v>1</v>
      </c>
      <c r="E65" s="221" t="str">
        <f>IFERROR(VLOOKUP(A65,[1]Tổng!$M$2:$AT$200,14,0),"")</f>
        <v/>
      </c>
      <c r="F65" s="213" t="str">
        <f>IFERROR(VLOOKUP(A65,[1]Tổng!$M$2:$AT$200,15,0),"")</f>
        <v/>
      </c>
      <c r="G65" s="214" t="str">
        <f>IFERROR(VLOOKUP(A65,[1]Tổng!$M$2:$AT$200,25,0),"")</f>
        <v/>
      </c>
      <c r="H65" s="83" t="str">
        <f>IFERROR(VLOOKUP(A65,[1]Tổng!$M$2:$AQ$200,26,0),"")</f>
        <v/>
      </c>
      <c r="I65" s="77" t="str">
        <f>IFERROR(VLOOKUP(A65,[1]Tổng!$M$2:$AQ$200,27,0),"")</f>
        <v/>
      </c>
      <c r="J65" s="77">
        <v>1000000</v>
      </c>
      <c r="K65" s="78">
        <f t="shared" si="19"/>
        <v>0</v>
      </c>
      <c r="L65" s="88" t="str">
        <f>IFERROR(VLOOKUP(A65,[1]Tổng!$M$2:$AQ$200,30,0),"")</f>
        <v/>
      </c>
      <c r="M65" s="88">
        <f t="shared" si="20"/>
        <v>0</v>
      </c>
      <c r="N65" s="88" t="str">
        <f>IFERROR(VLOOKUP(A65,[1]Tổng!$M$2:$AT$200,18,0),"")</f>
        <v/>
      </c>
      <c r="O65" s="88" t="str">
        <f>IFERROR(VLOOKUP(A65,[1]Tổng!$M$2:$AT$200,22,0),"")</f>
        <v/>
      </c>
      <c r="P65" s="217">
        <f t="shared" si="21"/>
        <v>0</v>
      </c>
      <c r="Q65" s="217">
        <f>IFERROR(VLOOKUP(A65,[1]Tổng!$M$2:$AQ$200,29,0),0)</f>
        <v>0</v>
      </c>
      <c r="R65" s="81" t="str">
        <f>IFERROR(VLOOKUP(A65,[1]Tổng!$M$2:$AQ$200,31,0),"")</f>
        <v/>
      </c>
      <c r="S65" s="81">
        <f t="shared" si="10"/>
        <v>0</v>
      </c>
      <c r="T65" s="81">
        <f t="shared" si="11"/>
        <v>0</v>
      </c>
      <c r="U65" s="81" t="e">
        <f t="shared" si="23"/>
        <v>#REF!</v>
      </c>
      <c r="V65" s="81">
        <v>0</v>
      </c>
      <c r="W65" s="81" t="e">
        <f t="shared" si="16"/>
        <v>#REF!</v>
      </c>
      <c r="X65" s="83"/>
      <c r="Y65" s="99">
        <f t="shared" si="26"/>
        <v>0</v>
      </c>
      <c r="Z65" s="224"/>
      <c r="AA65" s="224"/>
      <c r="AB65" s="224"/>
      <c r="AC65" s="224"/>
      <c r="AF65" s="69"/>
      <c r="AG65" s="218"/>
      <c r="AH65" s="219"/>
      <c r="AI65" s="218"/>
      <c r="AJ65" s="63"/>
      <c r="AK65" s="63"/>
      <c r="AL65" s="63"/>
      <c r="AU65" s="69" t="e">
        <f t="shared" si="9"/>
        <v>#N/A</v>
      </c>
      <c r="AV65" s="69" t="e">
        <f t="shared" si="12"/>
        <v>#N/A</v>
      </c>
      <c r="AW65" s="69">
        <f>IF(I65&gt;0,COUNTIF($AV$32:AV65,AV65),0)</f>
        <v>33</v>
      </c>
      <c r="AX65" s="69">
        <f>IF(AND(AW65&gt;1,SUMIF($AV$32:AV64,AV65,$AX$32:AX64)-SUMIF($AV$32:AV64,AV65,$BA$32:BA64)=0),1,IF(AND(AW65&gt;1,SUMIF($AV$32:AV64,AV65,$AX$32:AX64)-SUMIF($AV$32:AV64,AV65,$BA$32:BA64)&gt;0),0,AW65))</f>
        <v>0</v>
      </c>
      <c r="AY65" s="69">
        <f>IF(AND(Q65&gt;0,SUMIF($AV$32:AV65,AV65,$I$32:I65)-SUMIF($AV$32:AV65,AV65,$Q$32:Q65)=0),COUNTIF($AV$32:AV65,AV65),0)</f>
        <v>0</v>
      </c>
      <c r="AZ65" s="69">
        <f>IF(Q65&gt;0,COUNTIF($AV$32:AV65,AV65),0)</f>
        <v>0</v>
      </c>
      <c r="BA65" s="69">
        <f t="shared" si="13"/>
        <v>0</v>
      </c>
      <c r="BC65" s="69" t="str">
        <f t="shared" si="14"/>
        <v xml:space="preserve">  0</v>
      </c>
      <c r="BD65" s="69" t="str">
        <f t="shared" si="15"/>
        <v/>
      </c>
      <c r="BF65" s="69"/>
      <c r="BG65" s="69"/>
    </row>
    <row r="66" spans="1:59" x14ac:dyDescent="0.25">
      <c r="A66" s="70" t="e">
        <f t="shared" si="22"/>
        <v>#REF!</v>
      </c>
      <c r="B66" s="83" t="str">
        <f>IFERROR(VLOOKUP(A66,[1]Tổng!$M$2:$AT$200,13,0),"")</f>
        <v/>
      </c>
      <c r="C66" s="71" t="e">
        <f t="shared" si="17"/>
        <v>#VALUE!</v>
      </c>
      <c r="D66" s="71">
        <f t="shared" si="18"/>
        <v>1</v>
      </c>
      <c r="E66" s="221" t="str">
        <f>IFERROR(VLOOKUP(A66,[1]Tổng!$M$2:$AT$200,14,0),"")</f>
        <v/>
      </c>
      <c r="F66" s="213" t="str">
        <f>IFERROR(VLOOKUP(A66,[1]Tổng!$M$2:$AT$200,15,0),"")</f>
        <v/>
      </c>
      <c r="G66" s="214" t="str">
        <f>IFERROR(VLOOKUP(A66,[1]Tổng!$M$2:$AT$200,25,0),"")</f>
        <v/>
      </c>
      <c r="H66" s="83" t="str">
        <f>IFERROR(VLOOKUP(A66,[1]Tổng!$M$2:$AQ$200,26,0),"")</f>
        <v/>
      </c>
      <c r="I66" s="77" t="str">
        <f>IFERROR(VLOOKUP(A66,[1]Tổng!$M$2:$AQ$200,27,0),"")</f>
        <v/>
      </c>
      <c r="J66" s="77">
        <v>1000000</v>
      </c>
      <c r="K66" s="78">
        <f t="shared" si="19"/>
        <v>0</v>
      </c>
      <c r="L66" s="88" t="str">
        <f>IFERROR(VLOOKUP(A66,[1]Tổng!$M$2:$AQ$200,30,0),"")</f>
        <v/>
      </c>
      <c r="M66" s="88">
        <f t="shared" si="20"/>
        <v>0</v>
      </c>
      <c r="N66" s="88" t="str">
        <f>IFERROR(VLOOKUP(A66,[1]Tổng!$M$2:$AT$200,18,0),"")</f>
        <v/>
      </c>
      <c r="O66" s="88" t="str">
        <f>IFERROR(VLOOKUP(A66,[1]Tổng!$M$2:$AT$200,22,0),"")</f>
        <v/>
      </c>
      <c r="P66" s="217">
        <f t="shared" si="21"/>
        <v>0</v>
      </c>
      <c r="Q66" s="217">
        <f>IFERROR(VLOOKUP(A66,[1]Tổng!$M$2:$AQ$200,29,0),0)</f>
        <v>0</v>
      </c>
      <c r="R66" s="81" t="str">
        <f>IFERROR(VLOOKUP(A66,[1]Tổng!$M$2:$AQ$200,31,0),"")</f>
        <v/>
      </c>
      <c r="S66" s="81">
        <f t="shared" si="10"/>
        <v>0</v>
      </c>
      <c r="T66" s="81">
        <f t="shared" si="11"/>
        <v>0</v>
      </c>
      <c r="U66" s="81" t="e">
        <f t="shared" si="23"/>
        <v>#REF!</v>
      </c>
      <c r="V66" s="81">
        <v>0</v>
      </c>
      <c r="W66" s="81" t="e">
        <f t="shared" si="16"/>
        <v>#REF!</v>
      </c>
      <c r="X66" s="83"/>
      <c r="Y66" s="99">
        <f t="shared" si="26"/>
        <v>0</v>
      </c>
      <c r="Z66" s="224"/>
      <c r="AA66" s="224"/>
      <c r="AB66" s="224"/>
      <c r="AC66" s="224"/>
      <c r="AF66" s="69"/>
      <c r="AG66" s="218"/>
      <c r="AH66" s="219"/>
      <c r="AI66" s="218"/>
      <c r="AJ66" s="63"/>
      <c r="AK66" s="63"/>
      <c r="AL66" s="63"/>
      <c r="AU66" s="69" t="e">
        <f t="shared" si="9"/>
        <v>#N/A</v>
      </c>
      <c r="AV66" s="69" t="e">
        <f t="shared" si="12"/>
        <v>#N/A</v>
      </c>
      <c r="AW66" s="69">
        <f>IF(I66&gt;0,COUNTIF($AV$32:AV66,AV66),0)</f>
        <v>34</v>
      </c>
      <c r="AX66" s="69">
        <f>IF(AND(AW66&gt;1,SUMIF($AV$32:AV65,AV66,$AX$32:AX65)-SUMIF($AV$32:AV65,AV66,$BA$32:BA65)=0),1,IF(AND(AW66&gt;1,SUMIF($AV$32:AV65,AV66,$AX$32:AX65)-SUMIF($AV$32:AV65,AV66,$BA$32:BA65)&gt;0),0,AW66))</f>
        <v>0</v>
      </c>
      <c r="AY66" s="69">
        <f>IF(AND(Q66&gt;0,SUMIF($AV$32:AV66,AV66,$I$32:I66)-SUMIF($AV$32:AV66,AV66,$Q$32:Q66)=0),COUNTIF($AV$32:AV66,AV66),0)</f>
        <v>0</v>
      </c>
      <c r="AZ66" s="69">
        <f>IF(Q66&gt;0,COUNTIF($AV$32:AV66,AV66),0)</f>
        <v>0</v>
      </c>
      <c r="BA66" s="69">
        <f t="shared" si="13"/>
        <v>0</v>
      </c>
      <c r="BC66" s="69" t="str">
        <f t="shared" si="14"/>
        <v xml:space="preserve">  0</v>
      </c>
      <c r="BD66" s="69" t="str">
        <f t="shared" si="15"/>
        <v/>
      </c>
      <c r="BF66" s="69"/>
      <c r="BG66" s="69"/>
    </row>
    <row r="67" spans="1:59" x14ac:dyDescent="0.25">
      <c r="A67" s="70" t="e">
        <f t="shared" si="22"/>
        <v>#REF!</v>
      </c>
      <c r="B67" s="83" t="str">
        <f>IFERROR(VLOOKUP(A67,[1]Tổng!$M$2:$AT$200,13,0),"")</f>
        <v/>
      </c>
      <c r="C67" s="71" t="e">
        <f t="shared" si="17"/>
        <v>#VALUE!</v>
      </c>
      <c r="D67" s="71">
        <f t="shared" si="18"/>
        <v>1</v>
      </c>
      <c r="E67" s="221" t="str">
        <f>IFERROR(VLOOKUP(A67,[1]Tổng!$M$2:$AT$200,14,0),"")</f>
        <v/>
      </c>
      <c r="F67" s="213" t="str">
        <f>IFERROR(VLOOKUP(A67,[1]Tổng!$M$2:$AT$200,15,0),"")</f>
        <v/>
      </c>
      <c r="G67" s="214" t="str">
        <f>IFERROR(VLOOKUP(A67,[1]Tổng!$M$2:$AT$200,25,0),"")</f>
        <v/>
      </c>
      <c r="H67" s="83" t="str">
        <f>IFERROR(VLOOKUP(A67,[1]Tổng!$M$2:$AQ$200,26,0),"")</f>
        <v/>
      </c>
      <c r="I67" s="77" t="str">
        <f>IFERROR(VLOOKUP(A67,[1]Tổng!$M$2:$AQ$200,27,0),"")</f>
        <v/>
      </c>
      <c r="J67" s="77">
        <v>1000000</v>
      </c>
      <c r="K67" s="78">
        <f t="shared" si="19"/>
        <v>0</v>
      </c>
      <c r="L67" s="88" t="str">
        <f>IFERROR(VLOOKUP(A67,[1]Tổng!$M$2:$AQ$200,30,0),"")</f>
        <v/>
      </c>
      <c r="M67" s="88">
        <f t="shared" si="20"/>
        <v>0</v>
      </c>
      <c r="N67" s="88" t="str">
        <f>IFERROR(VLOOKUP(A67,[1]Tổng!$M$2:$AT$200,18,0),"")</f>
        <v/>
      </c>
      <c r="O67" s="88" t="str">
        <f>IFERROR(VLOOKUP(A67,[1]Tổng!$M$2:$AT$200,22,0),"")</f>
        <v/>
      </c>
      <c r="P67" s="217">
        <f t="shared" si="21"/>
        <v>0</v>
      </c>
      <c r="Q67" s="217">
        <f>IFERROR(VLOOKUP(A67,[1]Tổng!$M$2:$AQ$200,29,0),0)</f>
        <v>0</v>
      </c>
      <c r="R67" s="81" t="str">
        <f>IFERROR(VLOOKUP(A67,[1]Tổng!$M$2:$AQ$200,31,0),"")</f>
        <v/>
      </c>
      <c r="S67" s="81">
        <f t="shared" si="10"/>
        <v>0</v>
      </c>
      <c r="T67" s="81">
        <f t="shared" si="11"/>
        <v>0</v>
      </c>
      <c r="U67" s="81" t="e">
        <f t="shared" si="23"/>
        <v>#REF!</v>
      </c>
      <c r="V67" s="81">
        <v>0</v>
      </c>
      <c r="W67" s="81" t="e">
        <f t="shared" si="16"/>
        <v>#REF!</v>
      </c>
      <c r="X67" s="83"/>
      <c r="Y67" s="99">
        <f t="shared" si="26"/>
        <v>0</v>
      </c>
      <c r="Z67" s="224"/>
      <c r="AA67" s="224"/>
      <c r="AB67" s="224"/>
      <c r="AC67" s="224"/>
      <c r="AF67" s="69"/>
      <c r="AG67" s="218"/>
      <c r="AH67" s="219"/>
      <c r="AI67" s="218"/>
      <c r="AJ67" s="63"/>
      <c r="AK67" s="63"/>
      <c r="AL67" s="63"/>
      <c r="AU67" s="69" t="e">
        <f t="shared" si="9"/>
        <v>#N/A</v>
      </c>
      <c r="AV67" s="69" t="e">
        <f t="shared" si="12"/>
        <v>#N/A</v>
      </c>
      <c r="AW67" s="69">
        <f>IF(I67&gt;0,COUNTIF($AV$32:AV67,AV67),0)</f>
        <v>35</v>
      </c>
      <c r="AX67" s="69">
        <f>IF(AND(AW67&gt;1,SUMIF($AV$32:AV66,AV67,$AX$32:AX66)-SUMIF($AV$32:AV66,AV67,$BA$32:BA66)=0),1,IF(AND(AW67&gt;1,SUMIF($AV$32:AV66,AV67,$AX$32:AX66)-SUMIF($AV$32:AV66,AV67,$BA$32:BA66)&gt;0),0,AW67))</f>
        <v>0</v>
      </c>
      <c r="AY67" s="69">
        <f>IF(AND(Q67&gt;0,SUMIF($AV$32:AV67,AV67,$I$32:I67)-SUMIF($AV$32:AV67,AV67,$Q$32:Q67)=0),COUNTIF($AV$32:AV67,AV67),0)</f>
        <v>0</v>
      </c>
      <c r="AZ67" s="69">
        <f>IF(Q67&gt;0,COUNTIF($AV$32:AV67,AV67),0)</f>
        <v>0</v>
      </c>
      <c r="BA67" s="69">
        <f t="shared" si="13"/>
        <v>0</v>
      </c>
      <c r="BC67" s="69" t="str">
        <f t="shared" si="14"/>
        <v xml:space="preserve">  0</v>
      </c>
      <c r="BD67" s="69" t="str">
        <f t="shared" si="15"/>
        <v/>
      </c>
      <c r="BF67" s="69"/>
      <c r="BG67" s="69"/>
    </row>
    <row r="68" spans="1:59" s="69" customFormat="1" x14ac:dyDescent="0.25">
      <c r="A68" s="70" t="e">
        <f t="shared" si="22"/>
        <v>#REF!</v>
      </c>
      <c r="B68" s="83" t="str">
        <f>IFERROR(VLOOKUP(A68,[1]Tổng!$M$2:$AT$200,13,0),"")</f>
        <v/>
      </c>
      <c r="C68" s="71" t="e">
        <f t="shared" si="17"/>
        <v>#VALUE!</v>
      </c>
      <c r="D68" s="71">
        <f t="shared" si="18"/>
        <v>1</v>
      </c>
      <c r="E68" s="221" t="str">
        <f>IFERROR(VLOOKUP(A68,[1]Tổng!$M$2:$AT$200,14,0),"")</f>
        <v/>
      </c>
      <c r="F68" s="213" t="str">
        <f>IFERROR(VLOOKUP(A68,[1]Tổng!$M$2:$AT$200,15,0),"")</f>
        <v/>
      </c>
      <c r="G68" s="214" t="str">
        <f>IFERROR(VLOOKUP(A68,[1]Tổng!$M$2:$AT$200,25,0),"")</f>
        <v/>
      </c>
      <c r="H68" s="83" t="str">
        <f>IFERROR(VLOOKUP(A68,[1]Tổng!$M$2:$AQ$200,26,0),"")</f>
        <v/>
      </c>
      <c r="I68" s="77" t="str">
        <f>IFERROR(VLOOKUP(A68,[1]Tổng!$M$2:$AQ$200,27,0),"")</f>
        <v/>
      </c>
      <c r="J68" s="77">
        <v>1000000</v>
      </c>
      <c r="K68" s="78">
        <f t="shared" si="19"/>
        <v>0</v>
      </c>
      <c r="L68" s="88" t="str">
        <f>IFERROR(VLOOKUP(A68,[1]Tổng!$M$2:$AQ$200,30,0),"")</f>
        <v/>
      </c>
      <c r="M68" s="88">
        <f t="shared" si="20"/>
        <v>0</v>
      </c>
      <c r="N68" s="88" t="str">
        <f>IFERROR(VLOOKUP(A68,[1]Tổng!$M$2:$AT$200,18,0),"")</f>
        <v/>
      </c>
      <c r="O68" s="88" t="str">
        <f>IFERROR(VLOOKUP(A68,[1]Tổng!$M$2:$AT$200,22,0),"")</f>
        <v/>
      </c>
      <c r="P68" s="217">
        <f t="shared" si="21"/>
        <v>0</v>
      </c>
      <c r="Q68" s="217">
        <f>IFERROR(VLOOKUP(A68,[1]Tổng!$M$2:$AQ$200,29,0),0)</f>
        <v>0</v>
      </c>
      <c r="R68" s="81" t="str">
        <f>IFERROR(VLOOKUP(A68,[1]Tổng!$M$2:$AQ$200,31,0),"")</f>
        <v/>
      </c>
      <c r="S68" s="81">
        <f t="shared" si="10"/>
        <v>0</v>
      </c>
      <c r="T68" s="81">
        <f t="shared" si="11"/>
        <v>0</v>
      </c>
      <c r="U68" s="81" t="e">
        <f t="shared" si="23"/>
        <v>#REF!</v>
      </c>
      <c r="V68" s="81">
        <v>0</v>
      </c>
      <c r="W68" s="81" t="e">
        <f t="shared" si="16"/>
        <v>#REF!</v>
      </c>
      <c r="X68" s="83"/>
      <c r="Y68" s="99">
        <f t="shared" si="26"/>
        <v>0</v>
      </c>
      <c r="Z68" s="224"/>
      <c r="AA68" s="224"/>
      <c r="AB68" s="224"/>
      <c r="AC68" s="224"/>
      <c r="AG68" s="218"/>
      <c r="AH68" s="219"/>
      <c r="AI68" s="218"/>
      <c r="AJ68" s="63"/>
      <c r="AK68" s="63"/>
      <c r="AL68" s="63"/>
      <c r="AU68" s="69" t="e">
        <f t="shared" si="9"/>
        <v>#N/A</v>
      </c>
      <c r="AV68" s="69" t="e">
        <f t="shared" si="12"/>
        <v>#N/A</v>
      </c>
      <c r="AW68" s="69">
        <f>IF(I68&gt;0,COUNTIF($AV$32:AV68,AV68),0)</f>
        <v>36</v>
      </c>
      <c r="AX68" s="69">
        <f>IF(AND(AW68&gt;1,SUMIF($AV$32:AV67,AV68,$AX$32:AX67)-SUMIF($AV$32:AV67,AV68,$BA$32:BA67)=0),1,IF(AND(AW68&gt;1,SUMIF($AV$32:AV67,AV68,$AX$32:AX67)-SUMIF($AV$32:AV67,AV68,$BA$32:BA67)&gt;0),0,AW68))</f>
        <v>0</v>
      </c>
      <c r="AY68" s="69">
        <f>IF(AND(Q68&gt;0,SUMIF($AV$32:AV68,AV68,$I$32:I68)-SUMIF($AV$32:AV68,AV68,$Q$32:Q68)=0),COUNTIF($AV$32:AV68,AV68),0)</f>
        <v>0</v>
      </c>
      <c r="AZ68" s="69">
        <f>IF(Q68&gt;0,COUNTIF($AV$32:AV68,AV68),0)</f>
        <v>0</v>
      </c>
      <c r="BA68" s="69">
        <f t="shared" si="13"/>
        <v>0</v>
      </c>
      <c r="BC68" s="69" t="str">
        <f t="shared" si="14"/>
        <v xml:space="preserve">  0</v>
      </c>
      <c r="BD68" s="69" t="str">
        <f t="shared" si="15"/>
        <v/>
      </c>
    </row>
    <row r="69" spans="1:59" x14ac:dyDescent="0.25">
      <c r="A69" s="70" t="e">
        <f t="shared" si="22"/>
        <v>#REF!</v>
      </c>
      <c r="B69" s="83" t="str">
        <f>IFERROR(VLOOKUP(A69,[1]Tổng!$M$2:$AT$200,13,0),"")</f>
        <v/>
      </c>
      <c r="C69" s="71" t="e">
        <f t="shared" si="17"/>
        <v>#VALUE!</v>
      </c>
      <c r="D69" s="71">
        <f t="shared" si="18"/>
        <v>1</v>
      </c>
      <c r="E69" s="221" t="str">
        <f>IFERROR(VLOOKUP(A69,[1]Tổng!$M$2:$AT$200,14,0),"")</f>
        <v/>
      </c>
      <c r="F69" s="213" t="str">
        <f>IFERROR(VLOOKUP(A69,[1]Tổng!$M$2:$AT$200,15,0),"")</f>
        <v/>
      </c>
      <c r="G69" s="214" t="str">
        <f>IFERROR(VLOOKUP(A69,[1]Tổng!$M$2:$AT$200,25,0),"")</f>
        <v/>
      </c>
      <c r="H69" s="83" t="str">
        <f>IFERROR(VLOOKUP(A69,[1]Tổng!$M$2:$AQ$200,26,0),"")</f>
        <v/>
      </c>
      <c r="I69" s="77" t="str">
        <f>IFERROR(VLOOKUP(A69,[1]Tổng!$M$2:$AQ$200,27,0),"")</f>
        <v/>
      </c>
      <c r="J69" s="77">
        <v>1000000</v>
      </c>
      <c r="K69" s="78">
        <f t="shared" si="19"/>
        <v>0</v>
      </c>
      <c r="L69" s="88" t="str">
        <f>IFERROR(VLOOKUP(A69,[1]Tổng!$M$2:$AQ$200,30,0),"")</f>
        <v/>
      </c>
      <c r="M69" s="88">
        <f t="shared" si="20"/>
        <v>0</v>
      </c>
      <c r="N69" s="88" t="str">
        <f>IFERROR(VLOOKUP(A69,[1]Tổng!$M$2:$AT$200,18,0),"")</f>
        <v/>
      </c>
      <c r="O69" s="88" t="str">
        <f>IFERROR(VLOOKUP(A69,[1]Tổng!$M$2:$AT$200,22,0),"")</f>
        <v/>
      </c>
      <c r="P69" s="217">
        <f t="shared" si="21"/>
        <v>0</v>
      </c>
      <c r="Q69" s="217">
        <f>IFERROR(VLOOKUP(A69,[1]Tổng!$M$2:$AQ$200,29,0),0)</f>
        <v>0</v>
      </c>
      <c r="R69" s="81" t="str">
        <f>IFERROR(VLOOKUP(A69,[1]Tổng!$M$2:$AQ$200,31,0),"")</f>
        <v/>
      </c>
      <c r="S69" s="81">
        <f t="shared" si="10"/>
        <v>0</v>
      </c>
      <c r="T69" s="81">
        <f t="shared" si="11"/>
        <v>0</v>
      </c>
      <c r="U69" s="81" t="e">
        <f t="shared" si="23"/>
        <v>#REF!</v>
      </c>
      <c r="V69" s="81">
        <v>0</v>
      </c>
      <c r="W69" s="81" t="e">
        <f t="shared" si="16"/>
        <v>#REF!</v>
      </c>
      <c r="X69" s="83"/>
      <c r="Y69" s="99">
        <f>Q71</f>
        <v>0</v>
      </c>
      <c r="Z69" s="224"/>
      <c r="AA69" s="224"/>
      <c r="AB69" s="224"/>
      <c r="AC69" s="224"/>
      <c r="AF69" s="69"/>
      <c r="AG69" s="218"/>
      <c r="AH69" s="219"/>
      <c r="AI69" s="218"/>
      <c r="AJ69" s="63"/>
      <c r="AK69" s="63"/>
      <c r="AL69" s="63"/>
      <c r="AU69" s="69" t="e">
        <f t="shared" si="9"/>
        <v>#N/A</v>
      </c>
      <c r="AV69" s="69" t="e">
        <f t="shared" si="12"/>
        <v>#N/A</v>
      </c>
      <c r="AW69" s="69">
        <f>IF(I69&gt;0,COUNTIF($AV$32:AV69,AV69),0)</f>
        <v>37</v>
      </c>
      <c r="AX69" s="69">
        <f>IF(AND(AW69&gt;1,SUMIF($AV$32:AV68,AV69,$AX$32:AX68)-SUMIF($AV$32:AV68,AV69,$BA$32:BA68)=0),1,IF(AND(AW69&gt;1,SUMIF($AV$32:AV68,AV69,$AX$32:AX68)-SUMIF($AV$32:AV68,AV69,$BA$32:BA68)&gt;0),0,AW69))</f>
        <v>0</v>
      </c>
      <c r="AY69" s="69">
        <f>IF(AND(Q69&gt;0,SUMIF($AV$32:AV69,AV69,$I$32:I69)-SUMIF($AV$32:AV69,AV69,$Q$32:Q69)=0),COUNTIF($AV$32:AV69,AV69),0)</f>
        <v>0</v>
      </c>
      <c r="AZ69" s="69">
        <f>IF(Q69&gt;0,COUNTIF($AV$32:AV69,AV69),0)</f>
        <v>0</v>
      </c>
      <c r="BA69" s="69">
        <f t="shared" si="13"/>
        <v>0</v>
      </c>
      <c r="BC69" s="69" t="str">
        <f t="shared" si="14"/>
        <v xml:space="preserve">  0</v>
      </c>
      <c r="BD69" s="69" t="str">
        <f t="shared" si="15"/>
        <v/>
      </c>
      <c r="BF69" s="69"/>
      <c r="BG69" s="69"/>
    </row>
    <row r="70" spans="1:59" x14ac:dyDescent="0.25">
      <c r="A70" s="70" t="e">
        <f t="shared" si="22"/>
        <v>#REF!</v>
      </c>
      <c r="B70" s="83" t="str">
        <f>IFERROR(VLOOKUP(A70,[1]Tổng!$M$2:$AT$200,13,0),"")</f>
        <v/>
      </c>
      <c r="C70" s="71" t="e">
        <f t="shared" si="17"/>
        <v>#VALUE!</v>
      </c>
      <c r="D70" s="71">
        <f t="shared" si="18"/>
        <v>1</v>
      </c>
      <c r="E70" s="221" t="str">
        <f>IFERROR(VLOOKUP(A70,[1]Tổng!$M$2:$AT$200,14,0),"")</f>
        <v/>
      </c>
      <c r="F70" s="213" t="str">
        <f>IFERROR(VLOOKUP(A70,[1]Tổng!$M$2:$AT$200,15,0),"")</f>
        <v/>
      </c>
      <c r="G70" s="214" t="str">
        <f>IFERROR(VLOOKUP(A70,[1]Tổng!$M$2:$AT$200,25,0),"")</f>
        <v/>
      </c>
      <c r="H70" s="83" t="str">
        <f>IFERROR(VLOOKUP(A70,[1]Tổng!$M$2:$AQ$200,26,0),"")</f>
        <v/>
      </c>
      <c r="I70" s="77" t="str">
        <f>IFERROR(VLOOKUP(A70,[1]Tổng!$M$2:$AQ$200,27,0),"")</f>
        <v/>
      </c>
      <c r="J70" s="77">
        <v>1000000</v>
      </c>
      <c r="K70" s="78">
        <f t="shared" si="19"/>
        <v>0</v>
      </c>
      <c r="L70" s="88" t="str">
        <f>IFERROR(VLOOKUP(A70,[1]Tổng!$M$2:$AQ$200,30,0),"")</f>
        <v/>
      </c>
      <c r="M70" s="88">
        <f t="shared" si="20"/>
        <v>0</v>
      </c>
      <c r="N70" s="88" t="str">
        <f>IFERROR(VLOOKUP(A70,[1]Tổng!$M$2:$AT$200,18,0),"")</f>
        <v/>
      </c>
      <c r="O70" s="88" t="str">
        <f>IFERROR(VLOOKUP(A70,[1]Tổng!$M$2:$AT$200,22,0),"")</f>
        <v/>
      </c>
      <c r="P70" s="217">
        <f t="shared" si="21"/>
        <v>0</v>
      </c>
      <c r="Q70" s="217">
        <f>IFERROR(VLOOKUP(A70,[1]Tổng!$M$2:$AQ$200,29,0),0)</f>
        <v>0</v>
      </c>
      <c r="R70" s="81" t="str">
        <f>IFERROR(VLOOKUP(A70,[1]Tổng!$M$2:$AQ$200,31,0),"")</f>
        <v/>
      </c>
      <c r="S70" s="81">
        <f t="shared" si="10"/>
        <v>0</v>
      </c>
      <c r="T70" s="81">
        <f t="shared" si="11"/>
        <v>0</v>
      </c>
      <c r="U70" s="81" t="e">
        <f t="shared" si="23"/>
        <v>#REF!</v>
      </c>
      <c r="V70" s="81">
        <v>0</v>
      </c>
      <c r="W70" s="81" t="e">
        <f t="shared" si="16"/>
        <v>#REF!</v>
      </c>
      <c r="X70" s="83"/>
      <c r="Y70" s="99">
        <f t="shared" si="26"/>
        <v>0</v>
      </c>
      <c r="Z70" s="224"/>
      <c r="AA70" s="224"/>
      <c r="AB70" s="224"/>
      <c r="AC70" s="224"/>
      <c r="AF70" s="69"/>
      <c r="AG70" s="218"/>
      <c r="AH70" s="219"/>
      <c r="AI70" s="218"/>
      <c r="AJ70" s="63"/>
      <c r="AK70" s="63"/>
      <c r="AL70" s="63"/>
      <c r="AU70" s="69" t="e">
        <f t="shared" si="9"/>
        <v>#N/A</v>
      </c>
      <c r="AV70" s="69" t="e">
        <f t="shared" si="12"/>
        <v>#N/A</v>
      </c>
      <c r="AW70" s="69">
        <f>IF(I70&gt;0,COUNTIF($AV$32:AV70,AV70),0)</f>
        <v>38</v>
      </c>
      <c r="AX70" s="69">
        <f>IF(AND(AW70&gt;1,SUMIF($AV$32:AV69,AV70,$AX$32:AX69)-SUMIF($AV$32:AV69,AV70,$BA$32:BA69)=0),1,IF(AND(AW70&gt;1,SUMIF($AV$32:AV69,AV70,$AX$32:AX69)-SUMIF($AV$32:AV69,AV70,$BA$32:BA69)&gt;0),0,AW70))</f>
        <v>0</v>
      </c>
      <c r="AY70" s="69">
        <f>IF(AND(Q70&gt;0,SUMIF($AV$32:AV70,AV70,$I$32:I70)-SUMIF($AV$32:AV70,AV70,$Q$32:Q70)=0),COUNTIF($AV$32:AV70,AV70),0)</f>
        <v>0</v>
      </c>
      <c r="AZ70" s="69">
        <f>IF(Q70&gt;0,COUNTIF($AV$32:AV70,AV70),0)</f>
        <v>0</v>
      </c>
      <c r="BA70" s="69">
        <f t="shared" si="13"/>
        <v>0</v>
      </c>
      <c r="BC70" s="69" t="str">
        <f t="shared" si="14"/>
        <v xml:space="preserve">  0</v>
      </c>
      <c r="BD70" s="69" t="str">
        <f t="shared" si="15"/>
        <v/>
      </c>
      <c r="BF70" s="69"/>
      <c r="BG70" s="69"/>
    </row>
    <row r="71" spans="1:59" s="69" customFormat="1" x14ac:dyDescent="0.25">
      <c r="A71" s="70" t="e">
        <f t="shared" si="22"/>
        <v>#REF!</v>
      </c>
      <c r="B71" s="83" t="str">
        <f>IFERROR(VLOOKUP(A71,[1]Tổng!$M$2:$AT$200,13,0),"")</f>
        <v/>
      </c>
      <c r="C71" s="71" t="e">
        <f t="shared" si="17"/>
        <v>#VALUE!</v>
      </c>
      <c r="D71" s="71">
        <f t="shared" si="18"/>
        <v>1</v>
      </c>
      <c r="E71" s="221" t="str">
        <f>IFERROR(VLOOKUP(A71,[1]Tổng!$M$2:$AT$200,14,0),"")</f>
        <v/>
      </c>
      <c r="F71" s="213" t="str">
        <f>IFERROR(VLOOKUP(A71,[1]Tổng!$M$2:$AT$200,15,0),"")</f>
        <v/>
      </c>
      <c r="G71" s="214" t="str">
        <f>IFERROR(VLOOKUP(A71,[1]Tổng!$M$2:$AT$200,25,0),"")</f>
        <v/>
      </c>
      <c r="H71" s="83" t="str">
        <f>IFERROR(VLOOKUP(A71,[1]Tổng!$M$2:$AQ$200,26,0),"")</f>
        <v/>
      </c>
      <c r="I71" s="77" t="str">
        <f>IFERROR(VLOOKUP(A71,[1]Tổng!$M$2:$AQ$200,27,0),"")</f>
        <v/>
      </c>
      <c r="J71" s="77">
        <v>1000000</v>
      </c>
      <c r="K71" s="78">
        <f t="shared" si="19"/>
        <v>0</v>
      </c>
      <c r="L71" s="88" t="str">
        <f>IFERROR(VLOOKUP(A71,[1]Tổng!$M$2:$AQ$200,30,0),"")</f>
        <v/>
      </c>
      <c r="M71" s="88">
        <f t="shared" si="20"/>
        <v>0</v>
      </c>
      <c r="N71" s="88" t="str">
        <f>IFERROR(VLOOKUP(A71,[1]Tổng!$M$2:$AT$200,18,0),"")</f>
        <v/>
      </c>
      <c r="O71" s="88" t="str">
        <f>IFERROR(VLOOKUP(A71,[1]Tổng!$M$2:$AT$200,22,0),"")</f>
        <v/>
      </c>
      <c r="P71" s="217">
        <f t="shared" si="21"/>
        <v>0</v>
      </c>
      <c r="Q71" s="217">
        <f>IFERROR(VLOOKUP(A71,[1]Tổng!$M$2:$AQ$200,29,0),0)</f>
        <v>0</v>
      </c>
      <c r="R71" s="81" t="str">
        <f>IFERROR(VLOOKUP(A71,[1]Tổng!$M$2:$AQ$200,31,0),"")</f>
        <v/>
      </c>
      <c r="S71" s="81">
        <f t="shared" si="10"/>
        <v>0</v>
      </c>
      <c r="T71" s="81">
        <f t="shared" si="11"/>
        <v>0</v>
      </c>
      <c r="U71" s="81" t="e">
        <f t="shared" si="23"/>
        <v>#REF!</v>
      </c>
      <c r="V71" s="81">
        <v>0</v>
      </c>
      <c r="W71" s="81" t="e">
        <f t="shared" si="16"/>
        <v>#REF!</v>
      </c>
      <c r="X71" s="83"/>
      <c r="Y71" s="99">
        <f t="shared" si="26"/>
        <v>0</v>
      </c>
      <c r="Z71" s="224"/>
      <c r="AA71" s="224"/>
      <c r="AB71" s="224"/>
      <c r="AC71" s="224"/>
      <c r="AG71" s="218"/>
      <c r="AH71" s="219"/>
      <c r="AI71" s="218"/>
      <c r="AJ71" s="63"/>
      <c r="AK71" s="63"/>
      <c r="AL71" s="63"/>
      <c r="AU71" s="69" t="e">
        <f t="shared" si="9"/>
        <v>#N/A</v>
      </c>
      <c r="AV71" s="69" t="e">
        <f t="shared" si="12"/>
        <v>#N/A</v>
      </c>
      <c r="AW71" s="69">
        <f>IF(I71&gt;0,COUNTIF($AV$32:AV71,AV71),0)</f>
        <v>39</v>
      </c>
      <c r="AX71" s="69">
        <f>IF(AND(AW71&gt;1,SUMIF($AV$32:AV70,AV71,$AX$32:AX70)-SUMIF($AV$32:AV70,AV71,$BA$32:BA70)=0),1,IF(AND(AW71&gt;1,SUMIF($AV$32:AV70,AV71,$AX$32:AX70)-SUMIF($AV$32:AV70,AV71,$BA$32:BA70)&gt;0),0,AW71))</f>
        <v>0</v>
      </c>
      <c r="AY71" s="69">
        <f>IF(AND(Q71&gt;0,SUMIF($AV$32:AV71,AV71,$I$32:I71)-SUMIF($AV$32:AV71,AV71,$Q$32:Q71)=0),COUNTIF($AV$32:AV71,AV71),0)</f>
        <v>0</v>
      </c>
      <c r="AZ71" s="69">
        <f>IF(Q71&gt;0,COUNTIF($AV$32:AV71,AV71),0)</f>
        <v>0</v>
      </c>
      <c r="BA71" s="69">
        <f t="shared" si="13"/>
        <v>0</v>
      </c>
      <c r="BC71" s="69" t="str">
        <f t="shared" si="14"/>
        <v xml:space="preserve">  0</v>
      </c>
      <c r="BD71" s="69" t="str">
        <f t="shared" si="15"/>
        <v/>
      </c>
    </row>
    <row r="72" spans="1:59" x14ac:dyDescent="0.25">
      <c r="A72" s="70" t="e">
        <f t="shared" si="22"/>
        <v>#REF!</v>
      </c>
      <c r="B72" s="83" t="str">
        <f>IFERROR(VLOOKUP(A72,[1]Tổng!$M$2:$AT$200,13,0),"")</f>
        <v/>
      </c>
      <c r="C72" s="71" t="e">
        <f t="shared" si="17"/>
        <v>#VALUE!</v>
      </c>
      <c r="D72" s="71">
        <f t="shared" si="18"/>
        <v>1</v>
      </c>
      <c r="E72" s="221" t="str">
        <f>IFERROR(VLOOKUP(A72,[1]Tổng!$M$2:$AT$200,14,0),"")</f>
        <v/>
      </c>
      <c r="F72" s="213" t="str">
        <f>IFERROR(VLOOKUP(A72,[1]Tổng!$M$2:$AT$200,15,0),"")</f>
        <v/>
      </c>
      <c r="G72" s="214" t="str">
        <f>IFERROR(VLOOKUP(A72,[1]Tổng!$M$2:$AT$200,25,0),"")</f>
        <v/>
      </c>
      <c r="H72" s="83" t="str">
        <f>IFERROR(VLOOKUP(A72,[1]Tổng!$M$2:$AQ$200,26,0),"")</f>
        <v/>
      </c>
      <c r="I72" s="77" t="str">
        <f>IFERROR(VLOOKUP(A72,[1]Tổng!$M$2:$AQ$200,27,0),"")</f>
        <v/>
      </c>
      <c r="J72" s="77">
        <v>1000000</v>
      </c>
      <c r="K72" s="78">
        <f t="shared" si="19"/>
        <v>0</v>
      </c>
      <c r="L72" s="88" t="str">
        <f>IFERROR(VLOOKUP(A72,[1]Tổng!$M$2:$AQ$200,30,0),"")</f>
        <v/>
      </c>
      <c r="M72" s="88">
        <f t="shared" si="20"/>
        <v>0</v>
      </c>
      <c r="N72" s="88" t="str">
        <f>IFERROR(VLOOKUP(A72,[1]Tổng!$M$2:$AT$200,18,0),"")</f>
        <v/>
      </c>
      <c r="O72" s="88" t="str">
        <f>IFERROR(VLOOKUP(A72,[1]Tổng!$M$2:$AT$200,22,0),"")</f>
        <v/>
      </c>
      <c r="P72" s="217">
        <f t="shared" si="21"/>
        <v>0</v>
      </c>
      <c r="Q72" s="217">
        <f>IFERROR(VLOOKUP(A72,[1]Tổng!$M$2:$AQ$200,29,0),0)</f>
        <v>0</v>
      </c>
      <c r="R72" s="81" t="str">
        <f>IFERROR(VLOOKUP(A72,[1]Tổng!$M$2:$AQ$200,31,0),"")</f>
        <v/>
      </c>
      <c r="S72" s="81">
        <f t="shared" si="10"/>
        <v>0</v>
      </c>
      <c r="T72" s="81">
        <f t="shared" si="11"/>
        <v>0</v>
      </c>
      <c r="U72" s="81" t="e">
        <f t="shared" si="23"/>
        <v>#REF!</v>
      </c>
      <c r="V72" s="81">
        <v>0</v>
      </c>
      <c r="W72" s="81" t="e">
        <f t="shared" si="16"/>
        <v>#REF!</v>
      </c>
      <c r="X72" s="83"/>
      <c r="Y72" s="99">
        <f t="shared" si="26"/>
        <v>0</v>
      </c>
      <c r="Z72" s="224"/>
      <c r="AA72" s="224"/>
      <c r="AB72" s="224"/>
      <c r="AC72" s="224"/>
      <c r="AF72" s="69"/>
      <c r="AG72" s="218"/>
      <c r="AH72" s="219"/>
      <c r="AI72" s="218"/>
      <c r="AJ72" s="63"/>
      <c r="AK72" s="63"/>
      <c r="AL72" s="63"/>
      <c r="AU72" s="69" t="e">
        <f t="shared" si="9"/>
        <v>#N/A</v>
      </c>
      <c r="AV72" s="69" t="e">
        <f t="shared" si="12"/>
        <v>#N/A</v>
      </c>
      <c r="AW72" s="69">
        <f>IF(I72&gt;0,COUNTIF($AV$32:AV72,AV72),0)</f>
        <v>40</v>
      </c>
      <c r="AX72" s="69">
        <f>IF(AND(AW72&gt;1,SUMIF($AV$32:AV71,AV72,$AX$32:AX71)-SUMIF($AV$32:AV71,AV72,$BA$32:BA71)=0),1,IF(AND(AW72&gt;1,SUMIF($AV$32:AV71,AV72,$AX$32:AX71)-SUMIF($AV$32:AV71,AV72,$BA$32:BA71)&gt;0),0,AW72))</f>
        <v>0</v>
      </c>
      <c r="AY72" s="69">
        <f>IF(AND(Q72&gt;0,SUMIF($AV$32:AV72,AV72,$I$32:I72)-SUMIF($AV$32:AV72,AV72,$Q$32:Q72)=0),COUNTIF($AV$32:AV72,AV72),0)</f>
        <v>0</v>
      </c>
      <c r="AZ72" s="69">
        <f>IF(Q72&gt;0,COUNTIF($AV$32:AV72,AV72),0)</f>
        <v>0</v>
      </c>
      <c r="BA72" s="69">
        <f t="shared" si="13"/>
        <v>0</v>
      </c>
      <c r="BC72" s="69" t="str">
        <f t="shared" si="14"/>
        <v xml:space="preserve">  0</v>
      </c>
      <c r="BD72" s="69" t="str">
        <f t="shared" si="15"/>
        <v/>
      </c>
      <c r="BF72" s="69"/>
      <c r="BG72" s="69"/>
    </row>
    <row r="73" spans="1:59" x14ac:dyDescent="0.25">
      <c r="A73" s="70" t="e">
        <f t="shared" si="22"/>
        <v>#REF!</v>
      </c>
      <c r="B73" s="83" t="str">
        <f>IFERROR(VLOOKUP(A73,[1]Tổng!$M$2:$AT$200,13,0),"")</f>
        <v/>
      </c>
      <c r="C73" s="71" t="e">
        <f t="shared" si="17"/>
        <v>#VALUE!</v>
      </c>
      <c r="D73" s="71">
        <f t="shared" si="18"/>
        <v>1</v>
      </c>
      <c r="E73" s="221" t="str">
        <f>IFERROR(VLOOKUP(A73,[1]Tổng!$M$2:$AT$200,14,0),"")</f>
        <v/>
      </c>
      <c r="F73" s="213" t="str">
        <f>IFERROR(VLOOKUP(A73,[1]Tổng!$M$2:$AT$200,15,0),"")</f>
        <v/>
      </c>
      <c r="G73" s="214" t="str">
        <f>IFERROR(VLOOKUP(A73,[1]Tổng!$M$2:$AT$200,25,0),"")</f>
        <v/>
      </c>
      <c r="H73" s="83" t="str">
        <f>IFERROR(VLOOKUP(A73,[1]Tổng!$M$2:$AQ$200,26,0),"")</f>
        <v/>
      </c>
      <c r="I73" s="77" t="str">
        <f>IFERROR(VLOOKUP(A73,[1]Tổng!$M$2:$AQ$200,27,0),"")</f>
        <v/>
      </c>
      <c r="J73" s="77">
        <v>1000000</v>
      </c>
      <c r="K73" s="78">
        <f t="shared" si="19"/>
        <v>0</v>
      </c>
      <c r="L73" s="88" t="str">
        <f>IFERROR(VLOOKUP(A73,[1]Tổng!$M$2:$AQ$200,30,0),"")</f>
        <v/>
      </c>
      <c r="M73" s="88">
        <f t="shared" si="20"/>
        <v>0</v>
      </c>
      <c r="N73" s="88" t="str">
        <f>IFERROR(VLOOKUP(A73,[1]Tổng!$M$2:$AT$200,18,0),"")</f>
        <v/>
      </c>
      <c r="O73" s="88" t="str">
        <f>IFERROR(VLOOKUP(A73,[1]Tổng!$M$2:$AT$200,22,0),"")</f>
        <v/>
      </c>
      <c r="P73" s="217">
        <f t="shared" si="21"/>
        <v>0</v>
      </c>
      <c r="Q73" s="217">
        <f>IFERROR(VLOOKUP(A73,[1]Tổng!$M$2:$AQ$200,29,0),0)</f>
        <v>0</v>
      </c>
      <c r="R73" s="81" t="str">
        <f>IFERROR(VLOOKUP(A73,[1]Tổng!$M$2:$AQ$200,31,0),"")</f>
        <v/>
      </c>
      <c r="S73" s="81">
        <f t="shared" si="10"/>
        <v>0</v>
      </c>
      <c r="T73" s="81">
        <f t="shared" si="11"/>
        <v>0</v>
      </c>
      <c r="U73" s="81" t="e">
        <f t="shared" si="23"/>
        <v>#REF!</v>
      </c>
      <c r="V73" s="81">
        <v>0</v>
      </c>
      <c r="W73" s="81" t="e">
        <f t="shared" si="16"/>
        <v>#REF!</v>
      </c>
      <c r="X73" s="83"/>
      <c r="Y73" s="99">
        <f t="shared" si="26"/>
        <v>0</v>
      </c>
      <c r="Z73" s="224"/>
      <c r="AA73" s="224"/>
      <c r="AB73" s="224"/>
      <c r="AC73" s="224"/>
      <c r="AF73" s="69"/>
      <c r="AG73" s="218"/>
      <c r="AH73" s="219"/>
      <c r="AI73" s="218"/>
      <c r="AJ73" s="63"/>
      <c r="AK73" s="63"/>
      <c r="AL73" s="63"/>
      <c r="AU73" s="69" t="e">
        <f t="shared" si="9"/>
        <v>#N/A</v>
      </c>
      <c r="AV73" s="69" t="e">
        <f t="shared" si="12"/>
        <v>#N/A</v>
      </c>
      <c r="AW73" s="69">
        <f>IF(I73&gt;0,COUNTIF($AV$32:AV73,AV73),0)</f>
        <v>41</v>
      </c>
      <c r="AX73" s="69">
        <f>IF(AND(AW73&gt;1,SUMIF($AV$32:AV72,AV73,$AX$32:AX72)-SUMIF($AV$32:AV72,AV73,$BA$32:BA72)=0),1,IF(AND(AW73&gt;1,SUMIF($AV$32:AV72,AV73,$AX$32:AX72)-SUMIF($AV$32:AV72,AV73,$BA$32:BA72)&gt;0),0,AW73))</f>
        <v>0</v>
      </c>
      <c r="AY73" s="69">
        <f>IF(AND(Q73&gt;0,SUMIF($AV$32:AV73,AV73,$I$32:I73)-SUMIF($AV$32:AV73,AV73,$Q$32:Q73)=0),COUNTIF($AV$32:AV73,AV73),0)</f>
        <v>0</v>
      </c>
      <c r="AZ73" s="69">
        <f>IF(Q73&gt;0,COUNTIF($AV$32:AV73,AV73),0)</f>
        <v>0</v>
      </c>
      <c r="BA73" s="69">
        <f t="shared" si="13"/>
        <v>0</v>
      </c>
      <c r="BC73" s="69" t="str">
        <f t="shared" si="14"/>
        <v xml:space="preserve">  0</v>
      </c>
      <c r="BD73" s="69" t="str">
        <f t="shared" si="15"/>
        <v/>
      </c>
      <c r="BF73" s="69"/>
      <c r="BG73" s="69"/>
    </row>
    <row r="74" spans="1:59" x14ac:dyDescent="0.25">
      <c r="A74" s="70" t="e">
        <f t="shared" si="22"/>
        <v>#REF!</v>
      </c>
      <c r="B74" s="83" t="str">
        <f>IFERROR(VLOOKUP(A74,[1]Tổng!$M$2:$AT$200,13,0),"")</f>
        <v/>
      </c>
      <c r="C74" s="71" t="e">
        <f t="shared" si="17"/>
        <v>#VALUE!</v>
      </c>
      <c r="D74" s="71">
        <f t="shared" si="18"/>
        <v>1</v>
      </c>
      <c r="E74" s="221" t="str">
        <f>IFERROR(VLOOKUP(A74,[1]Tổng!$M$2:$AT$200,14,0),"")</f>
        <v/>
      </c>
      <c r="F74" s="213" t="str">
        <f>IFERROR(VLOOKUP(A74,[1]Tổng!$M$2:$AT$200,15,0),"")</f>
        <v/>
      </c>
      <c r="G74" s="214" t="str">
        <f>IFERROR(VLOOKUP(A74,[1]Tổng!$M$2:$AT$200,25,0),"")</f>
        <v/>
      </c>
      <c r="H74" s="83" t="str">
        <f>IFERROR(VLOOKUP(A74,[1]Tổng!$M$2:$AQ$200,26,0),"")</f>
        <v/>
      </c>
      <c r="I74" s="77" t="str">
        <f>IFERROR(VLOOKUP(A74,[1]Tổng!$M$2:$AQ$200,27,0),"")</f>
        <v/>
      </c>
      <c r="J74" s="77">
        <v>1000000</v>
      </c>
      <c r="K74" s="78">
        <f t="shared" si="19"/>
        <v>0</v>
      </c>
      <c r="L74" s="88" t="str">
        <f>IFERROR(VLOOKUP(A74,[1]Tổng!$M$2:$AQ$200,30,0),"")</f>
        <v/>
      </c>
      <c r="M74" s="88">
        <f t="shared" si="20"/>
        <v>0</v>
      </c>
      <c r="N74" s="88" t="str">
        <f>IFERROR(VLOOKUP(A74,[1]Tổng!$M$2:$AT$200,18,0),"")</f>
        <v/>
      </c>
      <c r="O74" s="88" t="str">
        <f>IFERROR(VLOOKUP(A74,[1]Tổng!$M$2:$AT$200,22,0),"")</f>
        <v/>
      </c>
      <c r="P74" s="217">
        <f t="shared" si="21"/>
        <v>0</v>
      </c>
      <c r="Q74" s="217">
        <f>IFERROR(VLOOKUP(A74,[1]Tổng!$M$2:$AQ$200,29,0),0)</f>
        <v>0</v>
      </c>
      <c r="R74" s="81" t="str">
        <f>IFERROR(VLOOKUP(A74,[1]Tổng!$M$2:$AQ$200,31,0),"")</f>
        <v/>
      </c>
      <c r="S74" s="81">
        <f t="shared" si="10"/>
        <v>0</v>
      </c>
      <c r="T74" s="81">
        <f t="shared" si="11"/>
        <v>0</v>
      </c>
      <c r="U74" s="81" t="e">
        <f t="shared" si="23"/>
        <v>#REF!</v>
      </c>
      <c r="V74" s="81">
        <v>0</v>
      </c>
      <c r="W74" s="81" t="e">
        <f t="shared" si="16"/>
        <v>#REF!</v>
      </c>
      <c r="X74" s="83"/>
      <c r="Y74" s="99">
        <f t="shared" si="26"/>
        <v>0</v>
      </c>
      <c r="Z74" s="224"/>
      <c r="AA74" s="224"/>
      <c r="AB74" s="224"/>
      <c r="AC74" s="224"/>
      <c r="AF74" s="69"/>
      <c r="AG74" s="218"/>
      <c r="AH74" s="219"/>
      <c r="AI74" s="218"/>
      <c r="AJ74" s="63"/>
      <c r="AK74" s="63"/>
      <c r="AL74" s="63"/>
      <c r="AU74" s="69" t="e">
        <f t="shared" si="9"/>
        <v>#N/A</v>
      </c>
      <c r="AV74" s="69" t="e">
        <f t="shared" si="12"/>
        <v>#N/A</v>
      </c>
      <c r="AW74" s="69">
        <f>IF(I74&gt;0,COUNTIF($AV$32:AV74,AV74),0)</f>
        <v>42</v>
      </c>
      <c r="AX74" s="69">
        <f>IF(AND(AW74&gt;1,SUMIF($AV$32:AV73,AV74,$AX$32:AX73)-SUMIF($AV$32:AV73,AV74,$BA$32:BA73)=0),1,IF(AND(AW74&gt;1,SUMIF($AV$32:AV73,AV74,$AX$32:AX73)-SUMIF($AV$32:AV73,AV74,$BA$32:BA73)&gt;0),0,AW74))</f>
        <v>0</v>
      </c>
      <c r="AY74" s="69">
        <f>IF(AND(Q74&gt;0,SUMIF($AV$32:AV74,AV74,$I$32:I74)-SUMIF($AV$32:AV74,AV74,$Q$32:Q74)=0),COUNTIF($AV$32:AV74,AV74),0)</f>
        <v>0</v>
      </c>
      <c r="AZ74" s="69">
        <f>IF(Q74&gt;0,COUNTIF($AV$32:AV74,AV74),0)</f>
        <v>0</v>
      </c>
      <c r="BA74" s="69">
        <f t="shared" si="13"/>
        <v>0</v>
      </c>
      <c r="BC74" s="69" t="str">
        <f t="shared" si="14"/>
        <v xml:space="preserve">  0</v>
      </c>
      <c r="BD74" s="69" t="str">
        <f t="shared" si="15"/>
        <v/>
      </c>
      <c r="BF74" s="69"/>
      <c r="BG74" s="69"/>
    </row>
    <row r="75" spans="1:59" s="69" customFormat="1" x14ac:dyDescent="0.25">
      <c r="A75" s="70" t="e">
        <f t="shared" si="22"/>
        <v>#REF!</v>
      </c>
      <c r="B75" s="83" t="str">
        <f>IFERROR(VLOOKUP(A75,[1]Tổng!$M$2:$AT$200,13,0),"")</f>
        <v/>
      </c>
      <c r="C75" s="71" t="e">
        <f t="shared" si="17"/>
        <v>#VALUE!</v>
      </c>
      <c r="D75" s="71">
        <f t="shared" si="18"/>
        <v>1</v>
      </c>
      <c r="E75" s="221" t="str">
        <f>IFERROR(VLOOKUP(A75,[1]Tổng!$M$2:$AT$200,14,0),"")</f>
        <v/>
      </c>
      <c r="F75" s="213" t="str">
        <f>IFERROR(VLOOKUP(A75,[1]Tổng!$M$2:$AT$200,15,0),"")</f>
        <v/>
      </c>
      <c r="G75" s="214" t="str">
        <f>IFERROR(VLOOKUP(A75,[1]Tổng!$M$2:$AT$200,25,0),"")</f>
        <v/>
      </c>
      <c r="H75" s="83" t="str">
        <f>IFERROR(VLOOKUP(A75,[1]Tổng!$M$2:$AQ$200,26,0),"")</f>
        <v/>
      </c>
      <c r="I75" s="77" t="str">
        <f>IFERROR(VLOOKUP(A75,[1]Tổng!$M$2:$AQ$200,27,0),"")</f>
        <v/>
      </c>
      <c r="J75" s="77">
        <v>1000000</v>
      </c>
      <c r="K75" s="78">
        <f t="shared" si="19"/>
        <v>0</v>
      </c>
      <c r="L75" s="88" t="str">
        <f>IFERROR(VLOOKUP(A75,[1]Tổng!$M$2:$AQ$200,30,0),"")</f>
        <v/>
      </c>
      <c r="M75" s="88">
        <f t="shared" si="20"/>
        <v>0</v>
      </c>
      <c r="N75" s="88" t="str">
        <f>IFERROR(VLOOKUP(A75,[1]Tổng!$M$2:$AT$200,18,0),"")</f>
        <v/>
      </c>
      <c r="O75" s="88" t="str">
        <f>IFERROR(VLOOKUP(A75,[1]Tổng!$M$2:$AT$200,22,0),"")</f>
        <v/>
      </c>
      <c r="P75" s="217">
        <f t="shared" si="21"/>
        <v>0</v>
      </c>
      <c r="Q75" s="217">
        <f>IFERROR(VLOOKUP(A75,[1]Tổng!$M$2:$AQ$200,29,0),0)</f>
        <v>0</v>
      </c>
      <c r="R75" s="81" t="str">
        <f>IFERROR(VLOOKUP(A75,[1]Tổng!$M$2:$AQ$200,31,0),"")</f>
        <v/>
      </c>
      <c r="S75" s="81">
        <f t="shared" si="10"/>
        <v>0</v>
      </c>
      <c r="T75" s="81">
        <f t="shared" si="11"/>
        <v>0</v>
      </c>
      <c r="U75" s="81" t="e">
        <f t="shared" si="23"/>
        <v>#REF!</v>
      </c>
      <c r="V75" s="81">
        <v>0</v>
      </c>
      <c r="W75" s="81" t="e">
        <f t="shared" si="16"/>
        <v>#REF!</v>
      </c>
      <c r="X75" s="83"/>
      <c r="Y75" s="99">
        <f t="shared" si="26"/>
        <v>0</v>
      </c>
      <c r="Z75" s="224"/>
      <c r="AA75" s="224"/>
      <c r="AB75" s="224"/>
      <c r="AC75" s="224"/>
      <c r="AG75" s="218"/>
      <c r="AH75" s="219"/>
      <c r="AI75" s="218"/>
      <c r="AJ75" s="63"/>
      <c r="AK75" s="63"/>
      <c r="AL75" s="63"/>
      <c r="AU75" s="69" t="e">
        <f t="shared" si="9"/>
        <v>#N/A</v>
      </c>
      <c r="AV75" s="69" t="e">
        <f t="shared" si="12"/>
        <v>#N/A</v>
      </c>
      <c r="AW75" s="69">
        <f>IF(I75&gt;0,COUNTIF($AV$32:AV75,AV75),0)</f>
        <v>43</v>
      </c>
      <c r="AX75" s="69">
        <f>IF(AND(AW75&gt;1,SUMIF($AV$32:AV74,AV75,$AX$32:AX74)-SUMIF($AV$32:AV74,AV75,$BA$32:BA74)=0),1,IF(AND(AW75&gt;1,SUMIF($AV$32:AV74,AV75,$AX$32:AX74)-SUMIF($AV$32:AV74,AV75,$BA$32:BA74)&gt;0),0,AW75))</f>
        <v>0</v>
      </c>
      <c r="AY75" s="69">
        <f>IF(AND(Q75&gt;0,SUMIF($AV$32:AV75,AV75,$I$32:I75)-SUMIF($AV$32:AV75,AV75,$Q$32:Q75)=0),COUNTIF($AV$32:AV75,AV75),0)</f>
        <v>0</v>
      </c>
      <c r="AZ75" s="69">
        <f>IF(Q75&gt;0,COUNTIF($AV$32:AV75,AV75),0)</f>
        <v>0</v>
      </c>
      <c r="BA75" s="69">
        <f t="shared" si="13"/>
        <v>0</v>
      </c>
      <c r="BC75" s="69" t="str">
        <f t="shared" si="14"/>
        <v xml:space="preserve">  0</v>
      </c>
      <c r="BD75" s="69" t="str">
        <f t="shared" si="15"/>
        <v/>
      </c>
    </row>
    <row r="76" spans="1:59" x14ac:dyDescent="0.25">
      <c r="A76" s="70" t="e">
        <f t="shared" si="22"/>
        <v>#REF!</v>
      </c>
      <c r="B76" s="83" t="str">
        <f>IFERROR(VLOOKUP(A76,[1]Tổng!$M$2:$AT$200,13,0),"")</f>
        <v/>
      </c>
      <c r="C76" s="71" t="e">
        <f t="shared" si="17"/>
        <v>#VALUE!</v>
      </c>
      <c r="D76" s="71">
        <f t="shared" si="18"/>
        <v>1</v>
      </c>
      <c r="E76" s="221" t="str">
        <f>IFERROR(VLOOKUP(A76,[1]Tổng!$M$2:$AT$200,14,0),"")</f>
        <v/>
      </c>
      <c r="F76" s="213" t="str">
        <f>IFERROR(VLOOKUP(A76,[1]Tổng!$M$2:$AT$200,15,0),"")</f>
        <v/>
      </c>
      <c r="G76" s="214" t="str">
        <f>IFERROR(VLOOKUP(A76,[1]Tổng!$M$2:$AT$200,25,0),"")</f>
        <v/>
      </c>
      <c r="H76" s="83" t="str">
        <f>IFERROR(VLOOKUP(A76,[1]Tổng!$M$2:$AQ$200,26,0),"")</f>
        <v/>
      </c>
      <c r="I76" s="77" t="str">
        <f>IFERROR(VLOOKUP(A76,[1]Tổng!$M$2:$AQ$200,27,0),"")</f>
        <v/>
      </c>
      <c r="J76" s="77">
        <v>1000000</v>
      </c>
      <c r="K76" s="78">
        <f t="shared" si="19"/>
        <v>0</v>
      </c>
      <c r="L76" s="88" t="str">
        <f>IFERROR(VLOOKUP(A76,[1]Tổng!$M$2:$AQ$200,30,0),"")</f>
        <v/>
      </c>
      <c r="M76" s="88">
        <f t="shared" si="20"/>
        <v>0</v>
      </c>
      <c r="N76" s="88" t="str">
        <f>IFERROR(VLOOKUP(A76,[1]Tổng!$M$2:$AT$200,18,0),"")</f>
        <v/>
      </c>
      <c r="O76" s="88" t="str">
        <f>IFERROR(VLOOKUP(A76,[1]Tổng!$M$2:$AT$200,22,0),"")</f>
        <v/>
      </c>
      <c r="P76" s="217">
        <f t="shared" si="21"/>
        <v>0</v>
      </c>
      <c r="Q76" s="217">
        <f>IFERROR(VLOOKUP(A76,[1]Tổng!$M$2:$AQ$200,29,0),0)</f>
        <v>0</v>
      </c>
      <c r="R76" s="81" t="str">
        <f>IFERROR(VLOOKUP(A76,[1]Tổng!$M$2:$AQ$200,31,0),"")</f>
        <v/>
      </c>
      <c r="S76" s="81">
        <f t="shared" si="10"/>
        <v>0</v>
      </c>
      <c r="T76" s="81">
        <f t="shared" si="11"/>
        <v>0</v>
      </c>
      <c r="U76" s="81" t="e">
        <f t="shared" si="23"/>
        <v>#REF!</v>
      </c>
      <c r="V76" s="81">
        <v>0</v>
      </c>
      <c r="W76" s="81" t="e">
        <f t="shared" si="16"/>
        <v>#REF!</v>
      </c>
      <c r="X76" s="83"/>
      <c r="Y76" s="99">
        <f t="shared" si="26"/>
        <v>0</v>
      </c>
      <c r="Z76" s="224"/>
      <c r="AA76" s="224"/>
      <c r="AB76" s="224"/>
      <c r="AC76" s="224"/>
      <c r="AF76" s="69"/>
      <c r="AG76" s="218"/>
      <c r="AH76" s="219"/>
      <c r="AI76" s="218"/>
      <c r="AJ76" s="63"/>
      <c r="AK76" s="63"/>
      <c r="AL76" s="63"/>
      <c r="AU76" s="69" t="e">
        <f t="shared" si="9"/>
        <v>#N/A</v>
      </c>
      <c r="AV76" s="69" t="e">
        <f t="shared" si="12"/>
        <v>#N/A</v>
      </c>
      <c r="AW76" s="69">
        <f>IF(I76&gt;0,COUNTIF($AV$32:AV76,AV76),0)</f>
        <v>44</v>
      </c>
      <c r="AX76" s="69">
        <f>IF(AND(AW76&gt;1,SUMIF($AV$32:AV75,AV76,$AX$32:AX75)-SUMIF($AV$32:AV75,AV76,$BA$32:BA75)=0),1,IF(AND(AW76&gt;1,SUMIF($AV$32:AV75,AV76,$AX$32:AX75)-SUMIF($AV$32:AV75,AV76,$BA$32:BA75)&gt;0),0,AW76))</f>
        <v>0</v>
      </c>
      <c r="AY76" s="69">
        <f>IF(AND(Q76&gt;0,SUMIF($AV$32:AV76,AV76,$I$32:I76)-SUMIF($AV$32:AV76,AV76,$Q$32:Q76)=0),COUNTIF($AV$32:AV76,AV76),0)</f>
        <v>0</v>
      </c>
      <c r="AZ76" s="69">
        <f>IF(Q76&gt;0,COUNTIF($AV$32:AV76,AV76),0)</f>
        <v>0</v>
      </c>
      <c r="BA76" s="69">
        <f t="shared" si="13"/>
        <v>0</v>
      </c>
      <c r="BC76" s="69" t="str">
        <f t="shared" si="14"/>
        <v xml:space="preserve">  0</v>
      </c>
      <c r="BD76" s="69" t="str">
        <f t="shared" si="15"/>
        <v/>
      </c>
      <c r="BF76" s="69"/>
      <c r="BG76" s="69"/>
    </row>
    <row r="77" spans="1:59" x14ac:dyDescent="0.25">
      <c r="A77" s="70" t="e">
        <f t="shared" si="22"/>
        <v>#REF!</v>
      </c>
      <c r="B77" s="83" t="str">
        <f>IFERROR(VLOOKUP(A77,[1]Tổng!$M$2:$AT$200,13,0),"")</f>
        <v/>
      </c>
      <c r="C77" s="71" t="e">
        <f t="shared" si="17"/>
        <v>#VALUE!</v>
      </c>
      <c r="D77" s="71">
        <f t="shared" si="18"/>
        <v>1</v>
      </c>
      <c r="E77" s="221" t="str">
        <f>IFERROR(VLOOKUP(A77,[1]Tổng!$M$2:$AT$200,14,0),"")</f>
        <v/>
      </c>
      <c r="F77" s="213" t="str">
        <f>IFERROR(VLOOKUP(A77,[1]Tổng!$M$2:$AT$200,15,0),"")</f>
        <v/>
      </c>
      <c r="G77" s="214" t="str">
        <f>IFERROR(VLOOKUP(A77,[1]Tổng!$M$2:$AT$200,25,0),"")</f>
        <v/>
      </c>
      <c r="H77" s="83" t="str">
        <f>IFERROR(VLOOKUP(A77,[1]Tổng!$M$2:$AQ$200,26,0),"")</f>
        <v/>
      </c>
      <c r="I77" s="77" t="str">
        <f>IFERROR(VLOOKUP(A77,[1]Tổng!$M$2:$AQ$200,27,0),"")</f>
        <v/>
      </c>
      <c r="J77" s="77">
        <v>1000000</v>
      </c>
      <c r="K77" s="78">
        <f t="shared" si="19"/>
        <v>0</v>
      </c>
      <c r="L77" s="88" t="str">
        <f>IFERROR(VLOOKUP(A77,[1]Tổng!$M$2:$AQ$200,30,0),"")</f>
        <v/>
      </c>
      <c r="M77" s="88">
        <f t="shared" si="20"/>
        <v>0</v>
      </c>
      <c r="N77" s="88" t="str">
        <f>IFERROR(VLOOKUP(A77,[1]Tổng!$M$2:$AT$200,18,0),"")</f>
        <v/>
      </c>
      <c r="O77" s="88" t="str">
        <f>IFERROR(VLOOKUP(A77,[1]Tổng!$M$2:$AT$200,22,0),"")</f>
        <v/>
      </c>
      <c r="P77" s="217">
        <f t="shared" si="21"/>
        <v>0</v>
      </c>
      <c r="Q77" s="217">
        <f>IFERROR(VLOOKUP(A77,[1]Tổng!$M$2:$AQ$200,29,0),0)</f>
        <v>0</v>
      </c>
      <c r="R77" s="81" t="str">
        <f>IFERROR(VLOOKUP(A77,[1]Tổng!$M$2:$AQ$200,31,0),"")</f>
        <v/>
      </c>
      <c r="S77" s="81">
        <f t="shared" si="10"/>
        <v>0</v>
      </c>
      <c r="T77" s="81">
        <f t="shared" si="11"/>
        <v>0</v>
      </c>
      <c r="U77" s="81" t="e">
        <f t="shared" si="23"/>
        <v>#REF!</v>
      </c>
      <c r="V77" s="81">
        <v>0</v>
      </c>
      <c r="W77" s="81" t="e">
        <f t="shared" si="16"/>
        <v>#REF!</v>
      </c>
      <c r="X77" s="83"/>
      <c r="Y77" s="99">
        <f t="shared" si="26"/>
        <v>0</v>
      </c>
      <c r="Z77" s="224"/>
      <c r="AA77" s="224"/>
      <c r="AB77" s="224"/>
      <c r="AC77" s="224"/>
      <c r="AF77" s="69"/>
      <c r="AG77" s="218"/>
      <c r="AH77" s="219"/>
      <c r="AI77" s="218"/>
      <c r="AJ77" s="63"/>
      <c r="AK77" s="63"/>
      <c r="AL77" s="63"/>
      <c r="AU77" s="69" t="e">
        <f t="shared" si="9"/>
        <v>#N/A</v>
      </c>
      <c r="AV77" s="69" t="e">
        <f t="shared" si="12"/>
        <v>#N/A</v>
      </c>
      <c r="AW77" s="69">
        <f>IF(I77&gt;0,COUNTIF($AV$32:AV77,AV77),0)</f>
        <v>45</v>
      </c>
      <c r="AX77" s="69">
        <f>IF(AND(AW77&gt;1,SUMIF($AV$32:AV76,AV77,$AX$32:AX76)-SUMIF($AV$32:AV76,AV77,$BA$32:BA76)=0),1,IF(AND(AW77&gt;1,SUMIF($AV$32:AV76,AV77,$AX$32:AX76)-SUMIF($AV$32:AV76,AV77,$BA$32:BA76)&gt;0),0,AW77))</f>
        <v>0</v>
      </c>
      <c r="AY77" s="69">
        <f>IF(AND(Q77&gt;0,SUMIF($AV$32:AV77,AV77,$I$32:I77)-SUMIF($AV$32:AV77,AV77,$Q$32:Q77)=0),COUNTIF($AV$32:AV77,AV77),0)</f>
        <v>0</v>
      </c>
      <c r="AZ77" s="69">
        <f>IF(Q77&gt;0,COUNTIF($AV$32:AV77,AV77),0)</f>
        <v>0</v>
      </c>
      <c r="BA77" s="69">
        <f t="shared" si="13"/>
        <v>0</v>
      </c>
      <c r="BC77" s="69" t="str">
        <f t="shared" si="14"/>
        <v xml:space="preserve">  0</v>
      </c>
      <c r="BD77" s="69" t="str">
        <f t="shared" si="15"/>
        <v/>
      </c>
      <c r="BF77" s="69"/>
      <c r="BG77" s="69"/>
    </row>
    <row r="78" spans="1:59" x14ac:dyDescent="0.25">
      <c r="A78" s="70" t="e">
        <f t="shared" si="22"/>
        <v>#REF!</v>
      </c>
      <c r="B78" s="83" t="str">
        <f>IFERROR(VLOOKUP(A78,[1]Tổng!$M$2:$AT$200,13,0),"")</f>
        <v/>
      </c>
      <c r="C78" s="71" t="e">
        <f t="shared" si="17"/>
        <v>#VALUE!</v>
      </c>
      <c r="D78" s="71">
        <f t="shared" si="18"/>
        <v>1</v>
      </c>
      <c r="E78" s="221" t="str">
        <f>IFERROR(VLOOKUP(A78,[1]Tổng!$M$2:$AT$200,14,0),"")</f>
        <v/>
      </c>
      <c r="F78" s="213" t="str">
        <f>IFERROR(VLOOKUP(A78,[1]Tổng!$M$2:$AT$200,15,0),"")</f>
        <v/>
      </c>
      <c r="G78" s="214" t="str">
        <f>IFERROR(VLOOKUP(A78,[1]Tổng!$M$2:$AT$200,25,0),"")</f>
        <v/>
      </c>
      <c r="H78" s="83" t="str">
        <f>IFERROR(VLOOKUP(A78,[1]Tổng!$M$2:$AQ$200,26,0),"")</f>
        <v/>
      </c>
      <c r="I78" s="77" t="str">
        <f>IFERROR(VLOOKUP(A78,[1]Tổng!$M$2:$AQ$200,27,0),"")</f>
        <v/>
      </c>
      <c r="J78" s="77">
        <v>1000000</v>
      </c>
      <c r="K78" s="78">
        <f t="shared" si="19"/>
        <v>0</v>
      </c>
      <c r="L78" s="88" t="str">
        <f>IFERROR(VLOOKUP(A78,[1]Tổng!$M$2:$AQ$200,30,0),"")</f>
        <v/>
      </c>
      <c r="M78" s="88">
        <f t="shared" si="20"/>
        <v>0</v>
      </c>
      <c r="N78" s="88" t="str">
        <f>IFERROR(VLOOKUP(A78,[1]Tổng!$M$2:$AT$200,18,0),"")</f>
        <v/>
      </c>
      <c r="O78" s="88" t="str">
        <f>IFERROR(VLOOKUP(A78,[1]Tổng!$M$2:$AT$200,22,0),"")</f>
        <v/>
      </c>
      <c r="P78" s="217">
        <f t="shared" si="21"/>
        <v>0</v>
      </c>
      <c r="Q78" s="217">
        <f>IFERROR(VLOOKUP(A78,[1]Tổng!$M$2:$AQ$200,29,0),0)</f>
        <v>0</v>
      </c>
      <c r="R78" s="81" t="str">
        <f>IFERROR(VLOOKUP(A78,[1]Tổng!$M$2:$AQ$200,31,0),"")</f>
        <v/>
      </c>
      <c r="S78" s="81">
        <f t="shared" si="10"/>
        <v>0</v>
      </c>
      <c r="T78" s="81">
        <f t="shared" si="11"/>
        <v>0</v>
      </c>
      <c r="U78" s="81" t="e">
        <f t="shared" si="23"/>
        <v>#REF!</v>
      </c>
      <c r="V78" s="81">
        <v>0</v>
      </c>
      <c r="W78" s="81" t="e">
        <f t="shared" si="16"/>
        <v>#REF!</v>
      </c>
      <c r="X78" s="83"/>
      <c r="Y78" s="99">
        <f t="shared" si="26"/>
        <v>0</v>
      </c>
      <c r="Z78" s="224"/>
      <c r="AA78" s="224"/>
      <c r="AB78" s="224"/>
      <c r="AC78" s="224"/>
      <c r="AF78" s="69"/>
      <c r="AG78" s="218"/>
      <c r="AH78" s="219"/>
      <c r="AI78" s="218"/>
      <c r="AJ78" s="63"/>
      <c r="AK78" s="63"/>
      <c r="AL78" s="63"/>
      <c r="AU78" s="69" t="e">
        <f t="shared" si="9"/>
        <v>#N/A</v>
      </c>
      <c r="AV78" s="69" t="e">
        <f t="shared" si="12"/>
        <v>#N/A</v>
      </c>
      <c r="AW78" s="69">
        <f>IF(I78&gt;0,COUNTIF($AV$32:AV78,AV78),0)</f>
        <v>46</v>
      </c>
      <c r="AX78" s="69">
        <f>IF(AND(AW78&gt;1,SUMIF($AV$32:AV77,AV78,$AX$32:AX77)-SUMIF($AV$32:AV77,AV78,$BA$32:BA77)=0),1,IF(AND(AW78&gt;1,SUMIF($AV$32:AV77,AV78,$AX$32:AX77)-SUMIF($AV$32:AV77,AV78,$BA$32:BA77)&gt;0),0,AW78))</f>
        <v>0</v>
      </c>
      <c r="AY78" s="69">
        <f>IF(AND(Q78&gt;0,SUMIF($AV$32:AV78,AV78,$I$32:I78)-SUMIF($AV$32:AV78,AV78,$Q$32:Q78)=0),COUNTIF($AV$32:AV78,AV78),0)</f>
        <v>0</v>
      </c>
      <c r="AZ78" s="69">
        <f>IF(Q78&gt;0,COUNTIF($AV$32:AV78,AV78),0)</f>
        <v>0</v>
      </c>
      <c r="BA78" s="69">
        <f t="shared" si="13"/>
        <v>0</v>
      </c>
      <c r="BC78" s="69" t="str">
        <f t="shared" si="14"/>
        <v xml:space="preserve">  0</v>
      </c>
      <c r="BD78" s="69" t="str">
        <f t="shared" si="15"/>
        <v/>
      </c>
      <c r="BF78" s="69"/>
      <c r="BG78" s="69"/>
    </row>
    <row r="79" spans="1:59" x14ac:dyDescent="0.25">
      <c r="A79" s="70" t="e">
        <f t="shared" si="22"/>
        <v>#REF!</v>
      </c>
      <c r="B79" s="83" t="str">
        <f>IFERROR(VLOOKUP(A79,[1]Tổng!$M$2:$AT$200,13,0),"")</f>
        <v/>
      </c>
      <c r="C79" s="71" t="e">
        <f t="shared" si="17"/>
        <v>#VALUE!</v>
      </c>
      <c r="D79" s="71">
        <f t="shared" si="18"/>
        <v>1</v>
      </c>
      <c r="E79" s="221" t="str">
        <f>IFERROR(VLOOKUP(A79,[1]Tổng!$M$2:$AT$200,14,0),"")</f>
        <v/>
      </c>
      <c r="F79" s="213" t="str">
        <f>IFERROR(VLOOKUP(A79,[1]Tổng!$M$2:$AT$200,15,0),"")</f>
        <v/>
      </c>
      <c r="G79" s="214" t="str">
        <f>IFERROR(VLOOKUP(A79,[1]Tổng!$M$2:$AT$200,25,0),"")</f>
        <v/>
      </c>
      <c r="H79" s="83" t="str">
        <f>IFERROR(VLOOKUP(A79,[1]Tổng!$M$2:$AQ$200,26,0),"")</f>
        <v/>
      </c>
      <c r="I79" s="77" t="str">
        <f>IFERROR(VLOOKUP(A79,[1]Tổng!$M$2:$AQ$200,27,0),"")</f>
        <v/>
      </c>
      <c r="J79" s="77">
        <v>1000000</v>
      </c>
      <c r="K79" s="78">
        <f t="shared" si="19"/>
        <v>0</v>
      </c>
      <c r="L79" s="88" t="str">
        <f>IFERROR(VLOOKUP(A79,[1]Tổng!$M$2:$AQ$200,30,0),"")</f>
        <v/>
      </c>
      <c r="M79" s="88">
        <f t="shared" si="20"/>
        <v>0</v>
      </c>
      <c r="N79" s="88" t="str">
        <f>IFERROR(VLOOKUP(A79,[1]Tổng!$M$2:$AT$200,18,0),"")</f>
        <v/>
      </c>
      <c r="O79" s="88" t="str">
        <f>IFERROR(VLOOKUP(A79,[1]Tổng!$M$2:$AT$200,22,0),"")</f>
        <v/>
      </c>
      <c r="P79" s="217">
        <f t="shared" si="21"/>
        <v>0</v>
      </c>
      <c r="Q79" s="217">
        <f>IFERROR(VLOOKUP(A79,[1]Tổng!$M$2:$AQ$200,29,0),0)</f>
        <v>0</v>
      </c>
      <c r="R79" s="81" t="str">
        <f>IFERROR(VLOOKUP(A79,[1]Tổng!$M$2:$AQ$200,31,0),"")</f>
        <v/>
      </c>
      <c r="S79" s="81">
        <f t="shared" si="10"/>
        <v>0</v>
      </c>
      <c r="T79" s="81">
        <f t="shared" si="11"/>
        <v>0</v>
      </c>
      <c r="U79" s="81" t="e">
        <f t="shared" si="23"/>
        <v>#REF!</v>
      </c>
      <c r="V79" s="81">
        <v>0</v>
      </c>
      <c r="W79" s="81" t="e">
        <f t="shared" si="16"/>
        <v>#REF!</v>
      </c>
      <c r="X79" s="83"/>
      <c r="Y79" s="99">
        <f>Q81</f>
        <v>0</v>
      </c>
      <c r="Z79" s="224"/>
      <c r="AA79" s="224"/>
      <c r="AB79" s="224"/>
      <c r="AC79" s="224"/>
      <c r="AF79" s="69"/>
      <c r="AG79" s="218"/>
      <c r="AH79" s="219"/>
      <c r="AI79" s="218"/>
      <c r="AJ79" s="63"/>
      <c r="AK79" s="63"/>
      <c r="AL79" s="63"/>
      <c r="AU79" s="69" t="e">
        <f t="shared" si="9"/>
        <v>#N/A</v>
      </c>
      <c r="AV79" s="69" t="e">
        <f t="shared" si="12"/>
        <v>#N/A</v>
      </c>
      <c r="AW79" s="69">
        <f>IF(I79&gt;0,COUNTIF($AV$32:AV79,AV79),0)</f>
        <v>47</v>
      </c>
      <c r="AX79" s="69">
        <f>IF(AND(AW79&gt;1,SUMIF($AV$32:AV78,AV79,$AX$32:AX78)-SUMIF($AV$32:AV78,AV79,$BA$32:BA78)=0),1,IF(AND(AW79&gt;1,SUMIF($AV$32:AV78,AV79,$AX$32:AX78)-SUMIF($AV$32:AV78,AV79,$BA$32:BA78)&gt;0),0,AW79))</f>
        <v>0</v>
      </c>
      <c r="AY79" s="69">
        <f>IF(AND(Q79&gt;0,SUMIF($AV$32:AV79,AV79,$I$32:I79)-SUMIF($AV$32:AV79,AV79,$Q$32:Q79)=0),COUNTIF($AV$32:AV79,AV79),0)</f>
        <v>0</v>
      </c>
      <c r="AZ79" s="69">
        <f>IF(Q79&gt;0,COUNTIF($AV$32:AV79,AV79),0)</f>
        <v>0</v>
      </c>
      <c r="BA79" s="69">
        <f t="shared" si="13"/>
        <v>0</v>
      </c>
      <c r="BC79" s="69" t="str">
        <f t="shared" si="14"/>
        <v xml:space="preserve">  0</v>
      </c>
      <c r="BD79" s="69" t="str">
        <f t="shared" si="15"/>
        <v/>
      </c>
      <c r="BF79" s="69"/>
      <c r="BG79" s="69"/>
    </row>
    <row r="80" spans="1:59" s="69" customFormat="1" x14ac:dyDescent="0.25">
      <c r="A80" s="70" t="e">
        <f t="shared" si="22"/>
        <v>#REF!</v>
      </c>
      <c r="B80" s="83" t="str">
        <f>IFERROR(VLOOKUP(A80,[1]Tổng!$M$2:$AT$200,13,0),"")</f>
        <v/>
      </c>
      <c r="C80" s="71" t="e">
        <f t="shared" si="17"/>
        <v>#VALUE!</v>
      </c>
      <c r="D80" s="71">
        <f t="shared" si="18"/>
        <v>1</v>
      </c>
      <c r="E80" s="221" t="str">
        <f>IFERROR(VLOOKUP(A80,[1]Tổng!$M$2:$AT$200,14,0),"")</f>
        <v/>
      </c>
      <c r="F80" s="213" t="str">
        <f>IFERROR(VLOOKUP(A80,[1]Tổng!$M$2:$AT$200,15,0),"")</f>
        <v/>
      </c>
      <c r="G80" s="214" t="str">
        <f>IFERROR(VLOOKUP(A80,[1]Tổng!$M$2:$AT$200,25,0),"")</f>
        <v/>
      </c>
      <c r="H80" s="83" t="str">
        <f>IFERROR(VLOOKUP(A80,[1]Tổng!$M$2:$AQ$200,26,0),"")</f>
        <v/>
      </c>
      <c r="I80" s="77" t="str">
        <f>IFERROR(VLOOKUP(A80,[1]Tổng!$M$2:$AQ$200,27,0),"")</f>
        <v/>
      </c>
      <c r="J80" s="77">
        <v>1000000</v>
      </c>
      <c r="K80" s="78">
        <f t="shared" si="19"/>
        <v>0</v>
      </c>
      <c r="L80" s="88" t="str">
        <f>IFERROR(VLOOKUP(A80,[1]Tổng!$M$2:$AQ$200,30,0),"")</f>
        <v/>
      </c>
      <c r="M80" s="88">
        <f t="shared" si="20"/>
        <v>0</v>
      </c>
      <c r="N80" s="88" t="str">
        <f>IFERROR(VLOOKUP(A80,[1]Tổng!$M$2:$AT$200,18,0),"")</f>
        <v/>
      </c>
      <c r="O80" s="88" t="str">
        <f>IFERROR(VLOOKUP(A80,[1]Tổng!$M$2:$AT$200,22,0),"")</f>
        <v/>
      </c>
      <c r="P80" s="217">
        <f t="shared" si="21"/>
        <v>0</v>
      </c>
      <c r="Q80" s="217">
        <f>IFERROR(VLOOKUP(A80,[1]Tổng!$M$2:$AQ$200,29,0),0)</f>
        <v>0</v>
      </c>
      <c r="R80" s="81" t="str">
        <f>IFERROR(VLOOKUP(A80,[1]Tổng!$M$2:$AQ$200,31,0),"")</f>
        <v/>
      </c>
      <c r="S80" s="81">
        <f t="shared" si="10"/>
        <v>0</v>
      </c>
      <c r="T80" s="81">
        <f t="shared" si="11"/>
        <v>0</v>
      </c>
      <c r="U80" s="81" t="e">
        <f t="shared" si="23"/>
        <v>#REF!</v>
      </c>
      <c r="V80" s="81">
        <v>0</v>
      </c>
      <c r="W80" s="81" t="e">
        <f t="shared" si="16"/>
        <v>#REF!</v>
      </c>
      <c r="X80" s="83"/>
      <c r="Y80" s="99">
        <f t="shared" si="26"/>
        <v>0</v>
      </c>
      <c r="Z80" s="224"/>
      <c r="AA80" s="224"/>
      <c r="AB80" s="224"/>
      <c r="AC80" s="224"/>
      <c r="AG80" s="218"/>
      <c r="AH80" s="219"/>
      <c r="AI80" s="218"/>
      <c r="AJ80" s="63"/>
      <c r="AK80" s="63"/>
      <c r="AL80" s="63"/>
      <c r="AU80" s="69" t="e">
        <f t="shared" si="9"/>
        <v>#N/A</v>
      </c>
      <c r="AV80" s="69" t="e">
        <f t="shared" si="12"/>
        <v>#N/A</v>
      </c>
      <c r="AW80" s="69">
        <f>IF(I80&gt;0,COUNTIF($AV$32:AV80,AV80),0)</f>
        <v>48</v>
      </c>
      <c r="AX80" s="69">
        <f>IF(AND(AW80&gt;1,SUMIF($AV$32:AV79,AV80,$AX$32:AX79)-SUMIF($AV$32:AV79,AV80,$BA$32:BA79)=0),1,IF(AND(AW80&gt;1,SUMIF($AV$32:AV79,AV80,$AX$32:AX79)-SUMIF($AV$32:AV79,AV80,$BA$32:BA79)&gt;0),0,AW80))</f>
        <v>0</v>
      </c>
      <c r="AY80" s="69">
        <f>IF(AND(Q80&gt;0,SUMIF($AV$32:AV80,AV80,$I$32:I80)-SUMIF($AV$32:AV80,AV80,$Q$32:Q80)=0),COUNTIF($AV$32:AV80,AV80),0)</f>
        <v>0</v>
      </c>
      <c r="AZ80" s="69">
        <f>IF(Q80&gt;0,COUNTIF($AV$32:AV80,AV80),0)</f>
        <v>0</v>
      </c>
      <c r="BA80" s="69">
        <f t="shared" si="13"/>
        <v>0</v>
      </c>
      <c r="BC80" s="69" t="str">
        <f t="shared" si="14"/>
        <v xml:space="preserve">  0</v>
      </c>
      <c r="BD80" s="69" t="str">
        <f t="shared" si="15"/>
        <v/>
      </c>
    </row>
    <row r="81" spans="1:59" x14ac:dyDescent="0.25">
      <c r="A81" s="70" t="e">
        <f t="shared" si="22"/>
        <v>#REF!</v>
      </c>
      <c r="B81" s="83" t="str">
        <f>IFERROR(VLOOKUP(A81,[1]Tổng!$M$2:$AT$200,13,0),"")</f>
        <v/>
      </c>
      <c r="C81" s="71" t="e">
        <f t="shared" si="17"/>
        <v>#VALUE!</v>
      </c>
      <c r="D81" s="71">
        <f t="shared" si="18"/>
        <v>1</v>
      </c>
      <c r="E81" s="221" t="str">
        <f>IFERROR(VLOOKUP(A81,[1]Tổng!$M$2:$AT$200,14,0),"")</f>
        <v/>
      </c>
      <c r="F81" s="213" t="str">
        <f>IFERROR(VLOOKUP(A81,[1]Tổng!$M$2:$AT$200,15,0),"")</f>
        <v/>
      </c>
      <c r="G81" s="214" t="str">
        <f>IFERROR(VLOOKUP(A81,[1]Tổng!$M$2:$AT$200,25,0),"")</f>
        <v/>
      </c>
      <c r="H81" s="83" t="str">
        <f>IFERROR(VLOOKUP(A81,[1]Tổng!$M$2:$AQ$200,26,0),"")</f>
        <v/>
      </c>
      <c r="I81" s="77" t="str">
        <f>IFERROR(VLOOKUP(A81,[1]Tổng!$M$2:$AQ$200,27,0),"")</f>
        <v/>
      </c>
      <c r="J81" s="77">
        <v>1000000</v>
      </c>
      <c r="K81" s="78">
        <f t="shared" si="19"/>
        <v>0</v>
      </c>
      <c r="L81" s="88" t="str">
        <f>IFERROR(VLOOKUP(A81,[1]Tổng!$M$2:$AQ$200,30,0),"")</f>
        <v/>
      </c>
      <c r="M81" s="88">
        <f t="shared" si="20"/>
        <v>0</v>
      </c>
      <c r="N81" s="88" t="str">
        <f>IFERROR(VLOOKUP(A81,[1]Tổng!$M$2:$AT$200,18,0),"")</f>
        <v/>
      </c>
      <c r="O81" s="88" t="str">
        <f>IFERROR(VLOOKUP(A81,[1]Tổng!$M$2:$AT$200,22,0),"")</f>
        <v/>
      </c>
      <c r="P81" s="217">
        <f t="shared" si="21"/>
        <v>0</v>
      </c>
      <c r="Q81" s="217">
        <f>IFERROR(VLOOKUP(A81,[1]Tổng!$M$2:$AQ$200,29,0),0)</f>
        <v>0</v>
      </c>
      <c r="R81" s="81" t="str">
        <f>IFERROR(VLOOKUP(A81,[1]Tổng!$M$2:$AQ$200,31,0),"")</f>
        <v/>
      </c>
      <c r="S81" s="81">
        <f t="shared" si="10"/>
        <v>0</v>
      </c>
      <c r="T81" s="81">
        <f t="shared" si="11"/>
        <v>0</v>
      </c>
      <c r="U81" s="81" t="e">
        <f t="shared" si="23"/>
        <v>#REF!</v>
      </c>
      <c r="V81" s="81">
        <v>0</v>
      </c>
      <c r="W81" s="81" t="e">
        <f t="shared" si="16"/>
        <v>#REF!</v>
      </c>
      <c r="X81" s="83"/>
      <c r="Y81" s="99">
        <f t="shared" si="26"/>
        <v>0</v>
      </c>
      <c r="Z81" s="224"/>
      <c r="AA81" s="224"/>
      <c r="AB81" s="224"/>
      <c r="AC81" s="224"/>
      <c r="AF81" s="69"/>
      <c r="AG81" s="218"/>
      <c r="AH81" s="219"/>
      <c r="AI81" s="218"/>
      <c r="AJ81" s="63"/>
      <c r="AK81" s="63"/>
      <c r="AL81" s="63"/>
      <c r="AU81" s="69" t="e">
        <f t="shared" si="9"/>
        <v>#N/A</v>
      </c>
      <c r="AV81" s="69" t="e">
        <f t="shared" si="12"/>
        <v>#N/A</v>
      </c>
      <c r="AW81" s="69">
        <f>IF(I81&gt;0,COUNTIF($AV$32:AV81,AV81),0)</f>
        <v>49</v>
      </c>
      <c r="AX81" s="69">
        <f>IF(AND(AW81&gt;1,SUMIF($AV$32:AV80,AV81,$AX$32:AX80)-SUMIF($AV$32:AV80,AV81,$BA$32:BA80)=0),1,IF(AND(AW81&gt;1,SUMIF($AV$32:AV80,AV81,$AX$32:AX80)-SUMIF($AV$32:AV80,AV81,$BA$32:BA80)&gt;0),0,AW81))</f>
        <v>0</v>
      </c>
      <c r="AY81" s="69">
        <f>IF(AND(Q81&gt;0,SUMIF($AV$32:AV81,AV81,$I$32:I81)-SUMIF($AV$32:AV81,AV81,$Q$32:Q81)=0),COUNTIF($AV$32:AV81,AV81),0)</f>
        <v>0</v>
      </c>
      <c r="AZ81" s="69">
        <f>IF(Q81&gt;0,COUNTIF($AV$32:AV81,AV81),0)</f>
        <v>0</v>
      </c>
      <c r="BA81" s="69">
        <f t="shared" si="13"/>
        <v>0</v>
      </c>
      <c r="BC81" s="69" t="str">
        <f t="shared" si="14"/>
        <v xml:space="preserve">  0</v>
      </c>
      <c r="BD81" s="69" t="str">
        <f t="shared" si="15"/>
        <v/>
      </c>
      <c r="BF81" s="69"/>
      <c r="BG81" s="69"/>
    </row>
    <row r="82" spans="1:59" x14ac:dyDescent="0.25">
      <c r="A82" s="70" t="e">
        <f t="shared" si="22"/>
        <v>#REF!</v>
      </c>
      <c r="B82" s="83" t="str">
        <f>IFERROR(VLOOKUP(A82,[1]Tổng!$M$2:$AT$200,13,0),"")</f>
        <v/>
      </c>
      <c r="C82" s="71" t="e">
        <f t="shared" si="17"/>
        <v>#VALUE!</v>
      </c>
      <c r="D82" s="71">
        <f t="shared" si="18"/>
        <v>1</v>
      </c>
      <c r="E82" s="221" t="str">
        <f>IFERROR(VLOOKUP(A82,[1]Tổng!$M$2:$AT$200,14,0),"")</f>
        <v/>
      </c>
      <c r="F82" s="213" t="str">
        <f>IFERROR(VLOOKUP(A82,[1]Tổng!$M$2:$AT$200,15,0),"")</f>
        <v/>
      </c>
      <c r="G82" s="214" t="str">
        <f>IFERROR(VLOOKUP(A82,[1]Tổng!$M$2:$AT$200,25,0),"")</f>
        <v/>
      </c>
      <c r="H82" s="83" t="str">
        <f>IFERROR(VLOOKUP(A82,[1]Tổng!$M$2:$AQ$200,26,0),"")</f>
        <v/>
      </c>
      <c r="I82" s="77" t="str">
        <f>IFERROR(VLOOKUP(A82,[1]Tổng!$M$2:$AQ$200,27,0),"")</f>
        <v/>
      </c>
      <c r="J82" s="77">
        <v>1000000</v>
      </c>
      <c r="K82" s="78">
        <f t="shared" si="19"/>
        <v>0</v>
      </c>
      <c r="L82" s="88" t="str">
        <f>IFERROR(VLOOKUP(A82,[1]Tổng!$M$2:$AQ$200,30,0),"")</f>
        <v/>
      </c>
      <c r="M82" s="88">
        <f t="shared" si="20"/>
        <v>0</v>
      </c>
      <c r="N82" s="88" t="str">
        <f>IFERROR(VLOOKUP(A82,[1]Tổng!$M$2:$AT$200,18,0),"")</f>
        <v/>
      </c>
      <c r="O82" s="88" t="str">
        <f>IFERROR(VLOOKUP(A82,[1]Tổng!$M$2:$AT$200,22,0),"")</f>
        <v/>
      </c>
      <c r="P82" s="217">
        <f t="shared" si="21"/>
        <v>0</v>
      </c>
      <c r="Q82" s="217">
        <f>IFERROR(VLOOKUP(A82,[1]Tổng!$M$2:$AQ$200,29,0),0)</f>
        <v>0</v>
      </c>
      <c r="R82" s="81" t="str">
        <f>IFERROR(VLOOKUP(A82,[1]Tổng!$M$2:$AQ$200,31,0),"")</f>
        <v/>
      </c>
      <c r="S82" s="81">
        <f t="shared" si="10"/>
        <v>0</v>
      </c>
      <c r="T82" s="81">
        <f t="shared" si="11"/>
        <v>0</v>
      </c>
      <c r="U82" s="81" t="e">
        <f t="shared" si="23"/>
        <v>#REF!</v>
      </c>
      <c r="V82" s="81">
        <v>0</v>
      </c>
      <c r="W82" s="81" t="e">
        <f t="shared" si="16"/>
        <v>#REF!</v>
      </c>
      <c r="X82" s="83"/>
      <c r="Y82" s="99">
        <f t="shared" si="26"/>
        <v>0</v>
      </c>
      <c r="Z82" s="224"/>
      <c r="AA82" s="224"/>
      <c r="AB82" s="224"/>
      <c r="AC82" s="224"/>
      <c r="AF82" s="69"/>
      <c r="AG82" s="218"/>
      <c r="AH82" s="219"/>
      <c r="AI82" s="218"/>
      <c r="AJ82" s="63"/>
      <c r="AK82" s="63"/>
      <c r="AL82" s="63"/>
      <c r="AU82" s="69" t="e">
        <f t="shared" si="9"/>
        <v>#N/A</v>
      </c>
      <c r="AV82" s="69" t="e">
        <f t="shared" si="12"/>
        <v>#N/A</v>
      </c>
      <c r="AW82" s="69">
        <f>IF(I82&gt;0,COUNTIF($AV$32:AV82,AV82),0)</f>
        <v>50</v>
      </c>
      <c r="AX82" s="69">
        <f>IF(AND(AW82&gt;1,SUMIF($AV$32:AV81,AV82,$AX$32:AX81)-SUMIF($AV$32:AV81,AV82,$BA$32:BA81)=0),1,IF(AND(AW82&gt;1,SUMIF($AV$32:AV81,AV82,$AX$32:AX81)-SUMIF($AV$32:AV81,AV82,$BA$32:BA81)&gt;0),0,AW82))</f>
        <v>0</v>
      </c>
      <c r="AY82" s="69">
        <f>IF(AND(Q82&gt;0,SUMIF($AV$32:AV82,AV82,$I$32:I82)-SUMIF($AV$32:AV82,AV82,$Q$32:Q82)=0),COUNTIF($AV$32:AV82,AV82),0)</f>
        <v>0</v>
      </c>
      <c r="AZ82" s="69">
        <f>IF(Q82&gt;0,COUNTIF($AV$32:AV82,AV82),0)</f>
        <v>0</v>
      </c>
      <c r="BA82" s="69">
        <f t="shared" si="13"/>
        <v>0</v>
      </c>
      <c r="BC82" s="69" t="str">
        <f t="shared" si="14"/>
        <v xml:space="preserve">  0</v>
      </c>
      <c r="BD82" s="69" t="str">
        <f t="shared" si="15"/>
        <v/>
      </c>
      <c r="BF82" s="69"/>
      <c r="BG82" s="69"/>
    </row>
    <row r="83" spans="1:59" x14ac:dyDescent="0.25">
      <c r="A83" s="70" t="e">
        <f t="shared" si="22"/>
        <v>#REF!</v>
      </c>
      <c r="B83" s="83" t="str">
        <f>IFERROR(VLOOKUP(A83,[1]Tổng!$M$2:$AT$200,13,0),"")</f>
        <v/>
      </c>
      <c r="C83" s="71" t="e">
        <f t="shared" si="17"/>
        <v>#VALUE!</v>
      </c>
      <c r="D83" s="71">
        <f t="shared" si="18"/>
        <v>1</v>
      </c>
      <c r="E83" s="221" t="str">
        <f>IFERROR(VLOOKUP(A83,[1]Tổng!$M$2:$AT$200,14,0),"")</f>
        <v/>
      </c>
      <c r="F83" s="213" t="str">
        <f>IFERROR(VLOOKUP(A83,[1]Tổng!$M$2:$AT$200,15,0),"")</f>
        <v/>
      </c>
      <c r="G83" s="214" t="str">
        <f>IFERROR(VLOOKUP(A83,[1]Tổng!$M$2:$AT$200,25,0),"")</f>
        <v/>
      </c>
      <c r="H83" s="83" t="str">
        <f>IFERROR(VLOOKUP(A83,[1]Tổng!$M$2:$AQ$200,26,0),"")</f>
        <v/>
      </c>
      <c r="I83" s="77" t="str">
        <f>IFERROR(VLOOKUP(A83,[1]Tổng!$M$2:$AQ$200,27,0),"")</f>
        <v/>
      </c>
      <c r="J83" s="77">
        <v>1000000</v>
      </c>
      <c r="K83" s="78">
        <f t="shared" si="19"/>
        <v>0</v>
      </c>
      <c r="L83" s="88" t="str">
        <f>IFERROR(VLOOKUP(A83,[1]Tổng!$M$2:$AQ$200,30,0),"")</f>
        <v/>
      </c>
      <c r="M83" s="88">
        <f t="shared" si="20"/>
        <v>0</v>
      </c>
      <c r="N83" s="88" t="str">
        <f>IFERROR(VLOOKUP(A83,[1]Tổng!$M$2:$AT$200,18,0),"")</f>
        <v/>
      </c>
      <c r="O83" s="88" t="str">
        <f>IFERROR(VLOOKUP(A83,[1]Tổng!$M$2:$AT$200,22,0),"")</f>
        <v/>
      </c>
      <c r="P83" s="217">
        <f t="shared" si="21"/>
        <v>0</v>
      </c>
      <c r="Q83" s="217">
        <f>IFERROR(VLOOKUP(A83,[1]Tổng!$M$2:$AQ$200,29,0),0)</f>
        <v>0</v>
      </c>
      <c r="R83" s="81" t="str">
        <f>IFERROR(VLOOKUP(A83,[1]Tổng!$M$2:$AQ$200,31,0),"")</f>
        <v/>
      </c>
      <c r="S83" s="81">
        <f t="shared" si="10"/>
        <v>0</v>
      </c>
      <c r="T83" s="81">
        <f t="shared" si="11"/>
        <v>0</v>
      </c>
      <c r="U83" s="81" t="e">
        <f t="shared" si="23"/>
        <v>#REF!</v>
      </c>
      <c r="V83" s="81">
        <v>0</v>
      </c>
      <c r="W83" s="81" t="e">
        <f t="shared" si="16"/>
        <v>#REF!</v>
      </c>
      <c r="X83" s="83"/>
      <c r="Y83" s="99">
        <f t="shared" si="26"/>
        <v>0</v>
      </c>
      <c r="Z83" s="224"/>
      <c r="AA83" s="224"/>
      <c r="AB83" s="224"/>
      <c r="AC83" s="224"/>
      <c r="AF83" s="69"/>
      <c r="AG83" s="218"/>
      <c r="AH83" s="219"/>
      <c r="AI83" s="218"/>
      <c r="AJ83" s="63"/>
      <c r="AK83" s="63"/>
      <c r="AL83" s="63"/>
      <c r="AU83" s="69" t="e">
        <f t="shared" si="9"/>
        <v>#N/A</v>
      </c>
      <c r="AV83" s="69" t="e">
        <f t="shared" si="12"/>
        <v>#N/A</v>
      </c>
      <c r="AW83" s="69">
        <f>IF(I83&gt;0,COUNTIF($AV$32:AV83,AV83),0)</f>
        <v>51</v>
      </c>
      <c r="AX83" s="69">
        <f>IF(AND(AW83&gt;1,SUMIF($AV$32:AV82,AV83,$AX$32:AX82)-SUMIF($AV$32:AV82,AV83,$BA$32:BA82)=0),1,IF(AND(AW83&gt;1,SUMIF($AV$32:AV82,AV83,$AX$32:AX82)-SUMIF($AV$32:AV82,AV83,$BA$32:BA82)&gt;0),0,AW83))</f>
        <v>0</v>
      </c>
      <c r="AY83" s="69">
        <f>IF(AND(Q83&gt;0,SUMIF($AV$32:AV83,AV83,$I$32:I83)-SUMIF($AV$32:AV83,AV83,$Q$32:Q83)=0),COUNTIF($AV$32:AV83,AV83),0)</f>
        <v>0</v>
      </c>
      <c r="AZ83" s="69">
        <f>IF(Q83&gt;0,COUNTIF($AV$32:AV83,AV83),0)</f>
        <v>0</v>
      </c>
      <c r="BA83" s="69">
        <f t="shared" si="13"/>
        <v>0</v>
      </c>
      <c r="BC83" s="69" t="str">
        <f t="shared" si="14"/>
        <v xml:space="preserve">  0</v>
      </c>
      <c r="BD83" s="69" t="str">
        <f t="shared" si="15"/>
        <v/>
      </c>
      <c r="BF83" s="69"/>
      <c r="BG83" s="69"/>
    </row>
    <row r="84" spans="1:59" s="69" customFormat="1" x14ac:dyDescent="0.25">
      <c r="A84" s="70" t="e">
        <f t="shared" si="22"/>
        <v>#REF!</v>
      </c>
      <c r="B84" s="83" t="str">
        <f>IFERROR(VLOOKUP(A84,[1]Tổng!$M$2:$AT$200,13,0),"")</f>
        <v/>
      </c>
      <c r="C84" s="71" t="e">
        <f t="shared" si="17"/>
        <v>#VALUE!</v>
      </c>
      <c r="D84" s="71">
        <f t="shared" si="18"/>
        <v>1</v>
      </c>
      <c r="E84" s="221" t="str">
        <f>IFERROR(VLOOKUP(A84,[1]Tổng!$M$2:$AT$200,14,0),"")</f>
        <v/>
      </c>
      <c r="F84" s="213" t="str">
        <f>IFERROR(VLOOKUP(A84,[1]Tổng!$M$2:$AT$200,15,0),"")</f>
        <v/>
      </c>
      <c r="G84" s="214" t="str">
        <f>IFERROR(VLOOKUP(A84,[1]Tổng!$M$2:$AT$200,25,0),"")</f>
        <v/>
      </c>
      <c r="H84" s="83" t="str">
        <f>IFERROR(VLOOKUP(A84,[1]Tổng!$M$2:$AQ$200,26,0),"")</f>
        <v/>
      </c>
      <c r="I84" s="77" t="str">
        <f>IFERROR(VLOOKUP(A84,[1]Tổng!$M$2:$AQ$200,27,0),"")</f>
        <v/>
      </c>
      <c r="J84" s="77">
        <v>1000000</v>
      </c>
      <c r="K84" s="78">
        <f t="shared" si="19"/>
        <v>0</v>
      </c>
      <c r="L84" s="88" t="str">
        <f>IFERROR(VLOOKUP(A84,[1]Tổng!$M$2:$AQ$200,30,0),"")</f>
        <v/>
      </c>
      <c r="M84" s="88">
        <f t="shared" si="20"/>
        <v>0</v>
      </c>
      <c r="N84" s="88" t="str">
        <f>IFERROR(VLOOKUP(A84,[1]Tổng!$M$2:$AT$200,18,0),"")</f>
        <v/>
      </c>
      <c r="O84" s="88" t="str">
        <f>IFERROR(VLOOKUP(A84,[1]Tổng!$M$2:$AT$200,22,0),"")</f>
        <v/>
      </c>
      <c r="P84" s="217">
        <f t="shared" si="21"/>
        <v>0</v>
      </c>
      <c r="Q84" s="217">
        <f>IFERROR(VLOOKUP(A84,[1]Tổng!$M$2:$AQ$200,29,0),0)</f>
        <v>0</v>
      </c>
      <c r="R84" s="81" t="str">
        <f>IFERROR(VLOOKUP(A84,[1]Tổng!$M$2:$AQ$200,31,0),"")</f>
        <v/>
      </c>
      <c r="S84" s="81">
        <f t="shared" si="10"/>
        <v>0</v>
      </c>
      <c r="T84" s="81">
        <f t="shared" si="11"/>
        <v>0</v>
      </c>
      <c r="U84" s="81" t="e">
        <f t="shared" si="23"/>
        <v>#REF!</v>
      </c>
      <c r="V84" s="81">
        <v>0</v>
      </c>
      <c r="W84" s="81" t="e">
        <f t="shared" si="16"/>
        <v>#REF!</v>
      </c>
      <c r="X84" s="83"/>
      <c r="Y84" s="99">
        <f t="shared" si="26"/>
        <v>0</v>
      </c>
      <c r="Z84" s="224"/>
      <c r="AA84" s="224"/>
      <c r="AB84" s="224"/>
      <c r="AC84" s="224"/>
      <c r="AG84" s="218"/>
      <c r="AH84" s="219"/>
      <c r="AI84" s="218"/>
      <c r="AJ84" s="63"/>
      <c r="AK84" s="63"/>
      <c r="AL84" s="63"/>
      <c r="AU84" s="69" t="e">
        <f t="shared" si="9"/>
        <v>#N/A</v>
      </c>
      <c r="AV84" s="69" t="e">
        <f t="shared" si="12"/>
        <v>#N/A</v>
      </c>
      <c r="AW84" s="69">
        <f>IF(I84&gt;0,COUNTIF($AV$32:AV84,AV84),0)</f>
        <v>52</v>
      </c>
      <c r="AX84" s="69">
        <f>IF(AND(AW84&gt;1,SUMIF($AV$32:AV83,AV84,$AX$32:AX83)-SUMIF($AV$32:AV83,AV84,$BA$32:BA83)=0),1,IF(AND(AW84&gt;1,SUMIF($AV$32:AV83,AV84,$AX$32:AX83)-SUMIF($AV$32:AV83,AV84,$BA$32:BA83)&gt;0),0,AW84))</f>
        <v>0</v>
      </c>
      <c r="AY84" s="69">
        <f>IF(AND(Q84&gt;0,SUMIF($AV$32:AV84,AV84,$I$32:I84)-SUMIF($AV$32:AV84,AV84,$Q$32:Q84)=0),COUNTIF($AV$32:AV84,AV84),0)</f>
        <v>0</v>
      </c>
      <c r="AZ84" s="69">
        <f>IF(Q84&gt;0,COUNTIF($AV$32:AV84,AV84),0)</f>
        <v>0</v>
      </c>
      <c r="BA84" s="69">
        <f t="shared" si="13"/>
        <v>0</v>
      </c>
      <c r="BC84" s="69" t="str">
        <f t="shared" si="14"/>
        <v xml:space="preserve">  0</v>
      </c>
      <c r="BD84" s="69" t="str">
        <f t="shared" si="15"/>
        <v/>
      </c>
    </row>
    <row r="85" spans="1:59" x14ac:dyDescent="0.25">
      <c r="A85" s="70" t="e">
        <f t="shared" si="22"/>
        <v>#REF!</v>
      </c>
      <c r="B85" s="83" t="str">
        <f>IFERROR(VLOOKUP(A85,[1]Tổng!$M$2:$AT$200,13,0),"")</f>
        <v/>
      </c>
      <c r="C85" s="71" t="e">
        <f t="shared" si="17"/>
        <v>#VALUE!</v>
      </c>
      <c r="D85" s="71">
        <f t="shared" si="18"/>
        <v>1</v>
      </c>
      <c r="E85" s="221" t="str">
        <f>IFERROR(VLOOKUP(A85,[1]Tổng!$M$2:$AT$200,14,0),"")</f>
        <v/>
      </c>
      <c r="F85" s="213" t="str">
        <f>IFERROR(VLOOKUP(A85,[1]Tổng!$M$2:$AT$200,15,0),"")</f>
        <v/>
      </c>
      <c r="G85" s="214" t="str">
        <f>IFERROR(VLOOKUP(A85,[1]Tổng!$M$2:$AT$200,25,0),"")</f>
        <v/>
      </c>
      <c r="H85" s="83" t="str">
        <f>IFERROR(VLOOKUP(A85,[1]Tổng!$M$2:$AQ$200,26,0),"")</f>
        <v/>
      </c>
      <c r="I85" s="77" t="str">
        <f>IFERROR(VLOOKUP(A85,[1]Tổng!$M$2:$AQ$200,27,0),"")</f>
        <v/>
      </c>
      <c r="J85" s="77">
        <v>1000000</v>
      </c>
      <c r="K85" s="78">
        <f t="shared" si="19"/>
        <v>0</v>
      </c>
      <c r="L85" s="88" t="str">
        <f>IFERROR(VLOOKUP(A85,[1]Tổng!$M$2:$AQ$200,30,0),"")</f>
        <v/>
      </c>
      <c r="M85" s="88">
        <f t="shared" si="20"/>
        <v>0</v>
      </c>
      <c r="N85" s="88" t="str">
        <f>IFERROR(VLOOKUP(A85,[1]Tổng!$M$2:$AT$200,18,0),"")</f>
        <v/>
      </c>
      <c r="O85" s="88" t="str">
        <f>IFERROR(VLOOKUP(A85,[1]Tổng!$M$2:$AT$200,22,0),"")</f>
        <v/>
      </c>
      <c r="P85" s="217">
        <f t="shared" si="21"/>
        <v>0</v>
      </c>
      <c r="Q85" s="217">
        <f>IFERROR(VLOOKUP(A85,[1]Tổng!$M$2:$AQ$200,29,0),0)</f>
        <v>0</v>
      </c>
      <c r="R85" s="81" t="str">
        <f>IFERROR(VLOOKUP(A85,[1]Tổng!$M$2:$AQ$200,31,0),"")</f>
        <v/>
      </c>
      <c r="S85" s="81">
        <f t="shared" si="10"/>
        <v>0</v>
      </c>
      <c r="T85" s="81">
        <f t="shared" si="11"/>
        <v>0</v>
      </c>
      <c r="U85" s="81" t="e">
        <f t="shared" si="23"/>
        <v>#REF!</v>
      </c>
      <c r="V85" s="81">
        <v>0</v>
      </c>
      <c r="W85" s="81" t="e">
        <f t="shared" si="16"/>
        <v>#REF!</v>
      </c>
      <c r="X85" s="83"/>
      <c r="Y85" s="99">
        <f t="shared" si="26"/>
        <v>0</v>
      </c>
      <c r="Z85" s="224"/>
      <c r="AA85" s="224"/>
      <c r="AB85" s="224"/>
      <c r="AC85" s="224"/>
      <c r="AF85" s="69"/>
      <c r="AG85" s="218"/>
      <c r="AH85" s="219"/>
      <c r="AI85" s="218"/>
      <c r="AJ85" s="63"/>
      <c r="AK85" s="63"/>
      <c r="AL85" s="63"/>
      <c r="AU85" s="69" t="e">
        <f t="shared" si="9"/>
        <v>#N/A</v>
      </c>
      <c r="AV85" s="69" t="e">
        <f t="shared" si="12"/>
        <v>#N/A</v>
      </c>
      <c r="AW85" s="69">
        <f>IF(I85&gt;0,COUNTIF($AV$32:AV85,AV85),0)</f>
        <v>53</v>
      </c>
      <c r="AX85" s="69">
        <f>IF(AND(AW85&gt;1,SUMIF($AV$32:AV84,AV85,$AX$32:AX84)-SUMIF($AV$32:AV84,AV85,$BA$32:BA84)=0),1,IF(AND(AW85&gt;1,SUMIF($AV$32:AV84,AV85,$AX$32:AX84)-SUMIF($AV$32:AV84,AV85,$BA$32:BA84)&gt;0),0,AW85))</f>
        <v>0</v>
      </c>
      <c r="AY85" s="69">
        <f>IF(AND(Q85&gt;0,SUMIF($AV$32:AV85,AV85,$I$32:I85)-SUMIF($AV$32:AV85,AV85,$Q$32:Q85)=0),COUNTIF($AV$32:AV85,AV85),0)</f>
        <v>0</v>
      </c>
      <c r="AZ85" s="69">
        <f>IF(Q85&gt;0,COUNTIF($AV$32:AV85,AV85),0)</f>
        <v>0</v>
      </c>
      <c r="BA85" s="69">
        <f t="shared" si="13"/>
        <v>0</v>
      </c>
      <c r="BC85" s="69" t="str">
        <f t="shared" si="14"/>
        <v xml:space="preserve">  0</v>
      </c>
      <c r="BD85" s="69" t="str">
        <f t="shared" si="15"/>
        <v/>
      </c>
      <c r="BF85" s="69"/>
      <c r="BG85" s="69"/>
    </row>
    <row r="86" spans="1:59" x14ac:dyDescent="0.25">
      <c r="A86" s="70" t="e">
        <f t="shared" si="22"/>
        <v>#REF!</v>
      </c>
      <c r="B86" s="83" t="str">
        <f>IFERROR(VLOOKUP(A86,[1]Tổng!$M$2:$AT$200,13,0),"")</f>
        <v/>
      </c>
      <c r="C86" s="71" t="e">
        <f t="shared" si="17"/>
        <v>#VALUE!</v>
      </c>
      <c r="D86" s="71">
        <f t="shared" si="18"/>
        <v>1</v>
      </c>
      <c r="E86" s="221" t="str">
        <f>IFERROR(VLOOKUP(A86,[1]Tổng!$M$2:$AT$200,14,0),"")</f>
        <v/>
      </c>
      <c r="F86" s="213" t="str">
        <f>IFERROR(VLOOKUP(A86,[1]Tổng!$M$2:$AT$200,15,0),"")</f>
        <v/>
      </c>
      <c r="G86" s="214" t="str">
        <f>IFERROR(VLOOKUP(A86,[1]Tổng!$M$2:$AT$200,25,0),"")</f>
        <v/>
      </c>
      <c r="H86" s="83" t="str">
        <f>IFERROR(VLOOKUP(A86,[1]Tổng!$M$2:$AQ$200,26,0),"")</f>
        <v/>
      </c>
      <c r="I86" s="77" t="str">
        <f>IFERROR(VLOOKUP(A86,[1]Tổng!$M$2:$AQ$200,27,0),"")</f>
        <v/>
      </c>
      <c r="J86" s="77">
        <v>1000000</v>
      </c>
      <c r="K86" s="78">
        <f t="shared" si="19"/>
        <v>0</v>
      </c>
      <c r="L86" s="88" t="str">
        <f>IFERROR(VLOOKUP(A86,[1]Tổng!$M$2:$AQ$200,30,0),"")</f>
        <v/>
      </c>
      <c r="M86" s="88">
        <f t="shared" si="20"/>
        <v>0</v>
      </c>
      <c r="N86" s="88" t="str">
        <f>IFERROR(VLOOKUP(A86,[1]Tổng!$M$2:$AT$200,18,0),"")</f>
        <v/>
      </c>
      <c r="O86" s="88" t="str">
        <f>IFERROR(VLOOKUP(A86,[1]Tổng!$M$2:$AT$200,22,0),"")</f>
        <v/>
      </c>
      <c r="P86" s="217">
        <f t="shared" si="21"/>
        <v>0</v>
      </c>
      <c r="Q86" s="217">
        <f>IFERROR(VLOOKUP(A86,[1]Tổng!$M$2:$AQ$200,29,0),0)</f>
        <v>0</v>
      </c>
      <c r="R86" s="81" t="str">
        <f>IFERROR(VLOOKUP(A86,[1]Tổng!$M$2:$AQ$200,31,0),"")</f>
        <v/>
      </c>
      <c r="S86" s="81">
        <f t="shared" si="10"/>
        <v>0</v>
      </c>
      <c r="T86" s="81">
        <f t="shared" si="11"/>
        <v>0</v>
      </c>
      <c r="U86" s="81" t="e">
        <f t="shared" si="23"/>
        <v>#REF!</v>
      </c>
      <c r="V86" s="81">
        <v>0</v>
      </c>
      <c r="W86" s="81" t="e">
        <f t="shared" si="16"/>
        <v>#REF!</v>
      </c>
      <c r="X86" s="83"/>
      <c r="Y86" s="99">
        <f t="shared" si="26"/>
        <v>0</v>
      </c>
      <c r="Z86" s="224"/>
      <c r="AA86" s="224"/>
      <c r="AB86" s="224"/>
      <c r="AC86" s="224"/>
      <c r="AF86" s="69"/>
      <c r="AG86" s="218"/>
      <c r="AH86" s="219"/>
      <c r="AI86" s="218"/>
      <c r="AJ86" s="63"/>
      <c r="AK86" s="63"/>
      <c r="AL86" s="63"/>
      <c r="AU86" s="69" t="e">
        <f t="shared" si="9"/>
        <v>#N/A</v>
      </c>
      <c r="AV86" s="69" t="e">
        <f t="shared" si="12"/>
        <v>#N/A</v>
      </c>
      <c r="AW86" s="69">
        <f>IF(I86&gt;0,COUNTIF($AV$32:AV86,AV86),0)</f>
        <v>54</v>
      </c>
      <c r="AX86" s="69">
        <f>IF(AND(AW86&gt;1,SUMIF($AV$32:AV85,AV86,$AX$32:AX85)-SUMIF($AV$32:AV85,AV86,$BA$32:BA85)=0),1,IF(AND(AW86&gt;1,SUMIF($AV$32:AV85,AV86,$AX$32:AX85)-SUMIF($AV$32:AV85,AV86,$BA$32:BA85)&gt;0),0,AW86))</f>
        <v>0</v>
      </c>
      <c r="AY86" s="69">
        <f>IF(AND(Q86&gt;0,SUMIF($AV$32:AV86,AV86,$I$32:I86)-SUMIF($AV$32:AV86,AV86,$Q$32:Q86)=0),COUNTIF($AV$32:AV86,AV86),0)</f>
        <v>0</v>
      </c>
      <c r="AZ86" s="69">
        <f>IF(Q86&gt;0,COUNTIF($AV$32:AV86,AV86),0)</f>
        <v>0</v>
      </c>
      <c r="BA86" s="69">
        <f t="shared" si="13"/>
        <v>0</v>
      </c>
      <c r="BC86" s="69" t="str">
        <f t="shared" si="14"/>
        <v xml:space="preserve">  0</v>
      </c>
      <c r="BD86" s="69" t="str">
        <f t="shared" si="15"/>
        <v/>
      </c>
      <c r="BF86" s="69"/>
      <c r="BG86" s="69"/>
    </row>
    <row r="87" spans="1:59" s="69" customFormat="1" x14ac:dyDescent="0.25">
      <c r="A87" s="70" t="e">
        <f t="shared" si="22"/>
        <v>#REF!</v>
      </c>
      <c r="B87" s="83" t="str">
        <f>IFERROR(VLOOKUP(A87,[1]Tổng!$M$2:$AT$200,13,0),"")</f>
        <v/>
      </c>
      <c r="C87" s="71" t="e">
        <f t="shared" si="17"/>
        <v>#VALUE!</v>
      </c>
      <c r="D87" s="71">
        <f t="shared" si="18"/>
        <v>1</v>
      </c>
      <c r="E87" s="221" t="str">
        <f>IFERROR(VLOOKUP(A87,[1]Tổng!$M$2:$AT$200,14,0),"")</f>
        <v/>
      </c>
      <c r="F87" s="213" t="str">
        <f>IFERROR(VLOOKUP(A87,[1]Tổng!$M$2:$AT$200,15,0),"")</f>
        <v/>
      </c>
      <c r="G87" s="214" t="str">
        <f>IFERROR(VLOOKUP(A87,[1]Tổng!$M$2:$AT$200,25,0),"")</f>
        <v/>
      </c>
      <c r="H87" s="83" t="str">
        <f>IFERROR(VLOOKUP(A87,[1]Tổng!$M$2:$AQ$200,26,0),"")</f>
        <v/>
      </c>
      <c r="I87" s="77" t="str">
        <f>IFERROR(VLOOKUP(A87,[1]Tổng!$M$2:$AQ$200,27,0),"")</f>
        <v/>
      </c>
      <c r="J87" s="77">
        <v>1000000</v>
      </c>
      <c r="K87" s="78">
        <f t="shared" si="19"/>
        <v>0</v>
      </c>
      <c r="L87" s="88" t="str">
        <f>IFERROR(VLOOKUP(A87,[1]Tổng!$M$2:$AQ$200,30,0),"")</f>
        <v/>
      </c>
      <c r="M87" s="88">
        <f t="shared" si="20"/>
        <v>0</v>
      </c>
      <c r="N87" s="88" t="str">
        <f>IFERROR(VLOOKUP(A87,[1]Tổng!$M$2:$AT$200,18,0),"")</f>
        <v/>
      </c>
      <c r="O87" s="88" t="str">
        <f>IFERROR(VLOOKUP(A87,[1]Tổng!$M$2:$AT$200,22,0),"")</f>
        <v/>
      </c>
      <c r="P87" s="217">
        <f t="shared" si="21"/>
        <v>0</v>
      </c>
      <c r="Q87" s="217">
        <f>IFERROR(VLOOKUP(A87,[1]Tổng!$M$2:$AQ$200,29,0),0)</f>
        <v>0</v>
      </c>
      <c r="R87" s="81" t="str">
        <f>IFERROR(VLOOKUP(A87,[1]Tổng!$M$2:$AQ$200,31,0),"")</f>
        <v/>
      </c>
      <c r="S87" s="81">
        <f t="shared" si="10"/>
        <v>0</v>
      </c>
      <c r="T87" s="81">
        <f t="shared" si="11"/>
        <v>0</v>
      </c>
      <c r="U87" s="81" t="e">
        <f t="shared" si="23"/>
        <v>#REF!</v>
      </c>
      <c r="V87" s="81">
        <v>0</v>
      </c>
      <c r="W87" s="81" t="e">
        <f t="shared" si="16"/>
        <v>#REF!</v>
      </c>
      <c r="X87" s="83"/>
      <c r="Y87" s="99">
        <f t="shared" si="26"/>
        <v>0</v>
      </c>
      <c r="Z87" s="224"/>
      <c r="AA87" s="224"/>
      <c r="AB87" s="224"/>
      <c r="AC87" s="224"/>
      <c r="AG87" s="218"/>
      <c r="AH87" s="219"/>
      <c r="AI87" s="218"/>
      <c r="AJ87" s="63"/>
      <c r="AK87" s="63"/>
      <c r="AL87" s="63"/>
      <c r="AU87" s="69" t="e">
        <f t="shared" si="9"/>
        <v>#N/A</v>
      </c>
      <c r="AV87" s="69" t="e">
        <f t="shared" si="12"/>
        <v>#N/A</v>
      </c>
      <c r="AW87" s="69">
        <f>IF(I87&gt;0,COUNTIF($AV$32:AV87,AV87),0)</f>
        <v>55</v>
      </c>
      <c r="AX87" s="69">
        <f>IF(AND(AW87&gt;1,SUMIF($AV$32:AV86,AV87,$AX$32:AX86)-SUMIF($AV$32:AV86,AV87,$BA$32:BA86)=0),1,IF(AND(AW87&gt;1,SUMIF($AV$32:AV86,AV87,$AX$32:AX86)-SUMIF($AV$32:AV86,AV87,$BA$32:BA86)&gt;0),0,AW87))</f>
        <v>0</v>
      </c>
      <c r="AY87" s="69">
        <f>IF(AND(Q87&gt;0,SUMIF($AV$32:AV87,AV87,$I$32:I87)-SUMIF($AV$32:AV87,AV87,$Q$32:Q87)=0),COUNTIF($AV$32:AV87,AV87),0)</f>
        <v>0</v>
      </c>
      <c r="AZ87" s="69">
        <f>IF(Q87&gt;0,COUNTIF($AV$32:AV87,AV87),0)</f>
        <v>0</v>
      </c>
      <c r="BA87" s="69">
        <f t="shared" si="13"/>
        <v>0</v>
      </c>
      <c r="BC87" s="69" t="str">
        <f t="shared" si="14"/>
        <v xml:space="preserve">  0</v>
      </c>
      <c r="BD87" s="69" t="str">
        <f t="shared" si="15"/>
        <v/>
      </c>
    </row>
    <row r="88" spans="1:59" x14ac:dyDescent="0.25">
      <c r="A88" s="70" t="e">
        <f t="shared" si="22"/>
        <v>#REF!</v>
      </c>
      <c r="B88" s="83" t="str">
        <f>IFERROR(VLOOKUP(A88,[1]Tổng!$M$2:$AT$200,13,0),"")</f>
        <v/>
      </c>
      <c r="C88" s="71" t="e">
        <f t="shared" si="17"/>
        <v>#VALUE!</v>
      </c>
      <c r="D88" s="71">
        <f t="shared" si="18"/>
        <v>1</v>
      </c>
      <c r="E88" s="221" t="str">
        <f>IFERROR(VLOOKUP(A88,[1]Tổng!$M$2:$AT$200,14,0),"")</f>
        <v/>
      </c>
      <c r="F88" s="213" t="str">
        <f>IFERROR(VLOOKUP(A88,[1]Tổng!$M$2:$AT$200,15,0),"")</f>
        <v/>
      </c>
      <c r="G88" s="214" t="str">
        <f>IFERROR(VLOOKUP(A88,[1]Tổng!$M$2:$AT$200,25,0),"")</f>
        <v/>
      </c>
      <c r="H88" s="83" t="str">
        <f>IFERROR(VLOOKUP(A88,[1]Tổng!$M$2:$AQ$200,26,0),"")</f>
        <v/>
      </c>
      <c r="I88" s="77" t="str">
        <f>IFERROR(VLOOKUP(A88,[1]Tổng!$M$2:$AQ$200,27,0),"")</f>
        <v/>
      </c>
      <c r="J88" s="77">
        <v>1000000</v>
      </c>
      <c r="K88" s="78">
        <f t="shared" si="19"/>
        <v>0</v>
      </c>
      <c r="L88" s="88" t="str">
        <f>IFERROR(VLOOKUP(A88,[1]Tổng!$M$2:$AQ$200,30,0),"")</f>
        <v/>
      </c>
      <c r="M88" s="88">
        <f t="shared" si="20"/>
        <v>0</v>
      </c>
      <c r="N88" s="88" t="str">
        <f>IFERROR(VLOOKUP(A88,[1]Tổng!$M$2:$AT$200,18,0),"")</f>
        <v/>
      </c>
      <c r="O88" s="88" t="str">
        <f>IFERROR(VLOOKUP(A88,[1]Tổng!$M$2:$AT$200,22,0),"")</f>
        <v/>
      </c>
      <c r="P88" s="217">
        <f t="shared" si="21"/>
        <v>0</v>
      </c>
      <c r="Q88" s="217">
        <f>IFERROR(VLOOKUP(A88,[1]Tổng!$M$2:$AQ$200,29,0),0)</f>
        <v>0</v>
      </c>
      <c r="R88" s="81" t="str">
        <f>IFERROR(VLOOKUP(A88,[1]Tổng!$M$2:$AQ$200,31,0),"")</f>
        <v/>
      </c>
      <c r="S88" s="81">
        <f t="shared" si="10"/>
        <v>0</v>
      </c>
      <c r="T88" s="81">
        <f t="shared" si="11"/>
        <v>0</v>
      </c>
      <c r="U88" s="81" t="e">
        <f t="shared" si="23"/>
        <v>#REF!</v>
      </c>
      <c r="V88" s="81">
        <v>0</v>
      </c>
      <c r="W88" s="81" t="e">
        <f t="shared" si="16"/>
        <v>#REF!</v>
      </c>
      <c r="X88" s="83"/>
      <c r="Y88" s="99">
        <f t="shared" si="26"/>
        <v>0</v>
      </c>
      <c r="Z88" s="224"/>
      <c r="AA88" s="224"/>
      <c r="AB88" s="224"/>
      <c r="AC88" s="224"/>
      <c r="AF88" s="69"/>
      <c r="AG88" s="218"/>
      <c r="AH88" s="219"/>
      <c r="AI88" s="218"/>
      <c r="AJ88" s="63"/>
      <c r="AK88" s="63"/>
      <c r="AL88" s="63"/>
      <c r="AU88" s="69" t="e">
        <f t="shared" si="9"/>
        <v>#N/A</v>
      </c>
      <c r="AV88" s="69" t="e">
        <f t="shared" si="12"/>
        <v>#N/A</v>
      </c>
      <c r="AW88" s="69">
        <f>IF(I88&gt;0,COUNTIF($AV$32:AV88,AV88),0)</f>
        <v>56</v>
      </c>
      <c r="AX88" s="69">
        <f>IF(AND(AW88&gt;1,SUMIF($AV$32:AV87,AV88,$AX$32:AX87)-SUMIF($AV$32:AV87,AV88,$BA$32:BA87)=0),1,IF(AND(AW88&gt;1,SUMIF($AV$32:AV87,AV88,$AX$32:AX87)-SUMIF($AV$32:AV87,AV88,$BA$32:BA87)&gt;0),0,AW88))</f>
        <v>0</v>
      </c>
      <c r="AY88" s="69">
        <f>IF(AND(Q88&gt;0,SUMIF($AV$32:AV88,AV88,$I$32:I88)-SUMIF($AV$32:AV88,AV88,$Q$32:Q88)=0),COUNTIF($AV$32:AV88,AV88),0)</f>
        <v>0</v>
      </c>
      <c r="AZ88" s="69">
        <f>IF(Q88&gt;0,COUNTIF($AV$32:AV88,AV88),0)</f>
        <v>0</v>
      </c>
      <c r="BA88" s="69">
        <f t="shared" si="13"/>
        <v>0</v>
      </c>
      <c r="BC88" s="69" t="str">
        <f t="shared" si="14"/>
        <v xml:space="preserve">  0</v>
      </c>
      <c r="BD88" s="69" t="str">
        <f t="shared" si="15"/>
        <v/>
      </c>
      <c r="BF88" s="69"/>
      <c r="BG88" s="69"/>
    </row>
    <row r="89" spans="1:59" x14ac:dyDescent="0.25">
      <c r="A89" s="70" t="e">
        <f t="shared" si="22"/>
        <v>#REF!</v>
      </c>
      <c r="B89" s="83" t="str">
        <f>IFERROR(VLOOKUP(A89,[1]Tổng!$M$2:$AT$200,13,0),"")</f>
        <v/>
      </c>
      <c r="C89" s="71" t="e">
        <f t="shared" si="17"/>
        <v>#VALUE!</v>
      </c>
      <c r="D89" s="71">
        <f t="shared" si="18"/>
        <v>1</v>
      </c>
      <c r="E89" s="221" t="str">
        <f>IFERROR(VLOOKUP(A89,[1]Tổng!$M$2:$AT$200,14,0),"")</f>
        <v/>
      </c>
      <c r="F89" s="213" t="str">
        <f>IFERROR(VLOOKUP(A89,[1]Tổng!$M$2:$AT$200,15,0),"")</f>
        <v/>
      </c>
      <c r="G89" s="214" t="str">
        <f>IFERROR(VLOOKUP(A89,[1]Tổng!$M$2:$AT$200,25,0),"")</f>
        <v/>
      </c>
      <c r="H89" s="83" t="str">
        <f>IFERROR(VLOOKUP(A89,[1]Tổng!$M$2:$AQ$200,26,0),"")</f>
        <v/>
      </c>
      <c r="I89" s="77" t="str">
        <f>IFERROR(VLOOKUP(A89,[1]Tổng!$M$2:$AQ$200,27,0),"")</f>
        <v/>
      </c>
      <c r="J89" s="77">
        <v>1000000</v>
      </c>
      <c r="K89" s="78">
        <f t="shared" si="19"/>
        <v>0</v>
      </c>
      <c r="L89" s="88" t="str">
        <f>IFERROR(VLOOKUP(A89,[1]Tổng!$M$2:$AQ$200,30,0),"")</f>
        <v/>
      </c>
      <c r="M89" s="88">
        <f t="shared" si="20"/>
        <v>0</v>
      </c>
      <c r="N89" s="88" t="str">
        <f>IFERROR(VLOOKUP(A89,[1]Tổng!$M$2:$AT$200,18,0),"")</f>
        <v/>
      </c>
      <c r="O89" s="88" t="str">
        <f>IFERROR(VLOOKUP(A89,[1]Tổng!$M$2:$AT$200,22,0),"")</f>
        <v/>
      </c>
      <c r="P89" s="217">
        <f t="shared" si="21"/>
        <v>0</v>
      </c>
      <c r="Q89" s="217">
        <f>IFERROR(VLOOKUP(A89,[1]Tổng!$M$2:$AQ$200,29,0),0)</f>
        <v>0</v>
      </c>
      <c r="R89" s="81" t="str">
        <f>IFERROR(VLOOKUP(A89,[1]Tổng!$M$2:$AQ$200,31,0),"")</f>
        <v/>
      </c>
      <c r="S89" s="81">
        <f t="shared" si="10"/>
        <v>0</v>
      </c>
      <c r="T89" s="81">
        <f t="shared" si="11"/>
        <v>0</v>
      </c>
      <c r="U89" s="81" t="e">
        <f t="shared" si="23"/>
        <v>#REF!</v>
      </c>
      <c r="V89" s="81">
        <v>0</v>
      </c>
      <c r="W89" s="81" t="e">
        <f t="shared" si="16"/>
        <v>#REF!</v>
      </c>
      <c r="X89" s="83"/>
      <c r="Y89" s="99">
        <f>Q91</f>
        <v>0</v>
      </c>
      <c r="Z89" s="224"/>
      <c r="AA89" s="224"/>
      <c r="AB89" s="224"/>
      <c r="AC89" s="224"/>
      <c r="AF89" s="69"/>
      <c r="AG89" s="218"/>
      <c r="AH89" s="219"/>
      <c r="AI89" s="218"/>
      <c r="AJ89" s="63"/>
      <c r="AK89" s="63"/>
      <c r="AL89" s="63"/>
      <c r="AU89" s="69" t="e">
        <f t="shared" si="9"/>
        <v>#N/A</v>
      </c>
      <c r="AV89" s="69" t="e">
        <f t="shared" si="12"/>
        <v>#N/A</v>
      </c>
      <c r="AW89" s="69">
        <f>IF(I89&gt;0,COUNTIF($AV$32:AV89,AV89),0)</f>
        <v>57</v>
      </c>
      <c r="AX89" s="69">
        <f>IF(AND(AW89&gt;1,SUMIF($AV$32:AV88,AV89,$AX$32:AX88)-SUMIF($AV$32:AV88,AV89,$BA$32:BA88)=0),1,IF(AND(AW89&gt;1,SUMIF($AV$32:AV88,AV89,$AX$32:AX88)-SUMIF($AV$32:AV88,AV89,$BA$32:BA88)&gt;0),0,AW89))</f>
        <v>0</v>
      </c>
      <c r="AY89" s="69">
        <f>IF(AND(Q89&gt;0,SUMIF($AV$32:AV89,AV89,$I$32:I89)-SUMIF($AV$32:AV89,AV89,$Q$32:Q89)=0),COUNTIF($AV$32:AV89,AV89),0)</f>
        <v>0</v>
      </c>
      <c r="AZ89" s="69">
        <f>IF(Q89&gt;0,COUNTIF($AV$32:AV89,AV89),0)</f>
        <v>0</v>
      </c>
      <c r="BA89" s="69">
        <f t="shared" si="13"/>
        <v>0</v>
      </c>
      <c r="BC89" s="69" t="str">
        <f t="shared" si="14"/>
        <v xml:space="preserve">  0</v>
      </c>
      <c r="BD89" s="69" t="str">
        <f t="shared" si="15"/>
        <v/>
      </c>
      <c r="BF89" s="69"/>
      <c r="BG89" s="69"/>
    </row>
    <row r="90" spans="1:59" x14ac:dyDescent="0.25">
      <c r="A90" s="70" t="e">
        <f t="shared" si="22"/>
        <v>#REF!</v>
      </c>
      <c r="B90" s="83" t="str">
        <f>IFERROR(VLOOKUP(A90,[1]Tổng!$M$2:$AT$200,13,0),"")</f>
        <v/>
      </c>
      <c r="C90" s="71" t="e">
        <f t="shared" si="17"/>
        <v>#VALUE!</v>
      </c>
      <c r="D90" s="71">
        <f t="shared" si="18"/>
        <v>1</v>
      </c>
      <c r="E90" s="221" t="str">
        <f>IFERROR(VLOOKUP(A90,[1]Tổng!$M$2:$AT$200,14,0),"")</f>
        <v/>
      </c>
      <c r="F90" s="213" t="str">
        <f>IFERROR(VLOOKUP(A90,[1]Tổng!$M$2:$AT$200,15,0),"")</f>
        <v/>
      </c>
      <c r="G90" s="214" t="str">
        <f>IFERROR(VLOOKUP(A90,[1]Tổng!$M$2:$AT$200,25,0),"")</f>
        <v/>
      </c>
      <c r="H90" s="83" t="str">
        <f>IFERROR(VLOOKUP(A90,[1]Tổng!$M$2:$AQ$200,26,0),"")</f>
        <v/>
      </c>
      <c r="I90" s="77" t="str">
        <f>IFERROR(VLOOKUP(A90,[1]Tổng!$M$2:$AQ$200,27,0),"")</f>
        <v/>
      </c>
      <c r="J90" s="77">
        <v>1000000</v>
      </c>
      <c r="K90" s="78">
        <f t="shared" si="19"/>
        <v>0</v>
      </c>
      <c r="L90" s="88" t="str">
        <f>IFERROR(VLOOKUP(A90,[1]Tổng!$M$2:$AQ$200,30,0),"")</f>
        <v/>
      </c>
      <c r="M90" s="88">
        <f t="shared" si="20"/>
        <v>0</v>
      </c>
      <c r="N90" s="88" t="str">
        <f>IFERROR(VLOOKUP(A90,[1]Tổng!$M$2:$AT$200,18,0),"")</f>
        <v/>
      </c>
      <c r="O90" s="88" t="str">
        <f>IFERROR(VLOOKUP(A90,[1]Tổng!$M$2:$AT$200,22,0),"")</f>
        <v/>
      </c>
      <c r="P90" s="217">
        <f t="shared" si="21"/>
        <v>0</v>
      </c>
      <c r="Q90" s="217">
        <f>IFERROR(VLOOKUP(A90,[1]Tổng!$M$2:$AQ$200,29,0),0)</f>
        <v>0</v>
      </c>
      <c r="R90" s="81" t="str">
        <f>IFERROR(VLOOKUP(A90,[1]Tổng!$M$2:$AQ$200,31,0),"")</f>
        <v/>
      </c>
      <c r="S90" s="81">
        <f t="shared" si="10"/>
        <v>0</v>
      </c>
      <c r="T90" s="81">
        <f t="shared" si="11"/>
        <v>0</v>
      </c>
      <c r="U90" s="81" t="e">
        <f t="shared" si="23"/>
        <v>#REF!</v>
      </c>
      <c r="V90" s="81">
        <v>0</v>
      </c>
      <c r="W90" s="81" t="e">
        <f t="shared" si="16"/>
        <v>#REF!</v>
      </c>
      <c r="X90" s="83"/>
      <c r="Y90" s="99">
        <f t="shared" si="26"/>
        <v>0</v>
      </c>
      <c r="Z90" s="224"/>
      <c r="AA90" s="224"/>
      <c r="AB90" s="224"/>
      <c r="AC90" s="224"/>
      <c r="AF90" s="69"/>
      <c r="AG90" s="218"/>
      <c r="AH90" s="219"/>
      <c r="AI90" s="218"/>
      <c r="AJ90" s="63"/>
      <c r="AK90" s="63"/>
      <c r="AL90" s="63"/>
      <c r="AU90" s="69" t="e">
        <f t="shared" si="9"/>
        <v>#N/A</v>
      </c>
      <c r="AV90" s="69" t="e">
        <f t="shared" si="12"/>
        <v>#N/A</v>
      </c>
      <c r="AW90" s="69">
        <f>IF(I90&gt;0,COUNTIF($AV$32:AV90,AV90),0)</f>
        <v>58</v>
      </c>
      <c r="AX90" s="69">
        <f>IF(AND(AW90&gt;1,SUMIF($AV$32:AV89,AV90,$AX$32:AX89)-SUMIF($AV$32:AV89,AV90,$BA$32:BA89)=0),1,IF(AND(AW90&gt;1,SUMIF($AV$32:AV89,AV90,$AX$32:AX89)-SUMIF($AV$32:AV89,AV90,$BA$32:BA89)&gt;0),0,AW90))</f>
        <v>0</v>
      </c>
      <c r="AY90" s="69">
        <f>IF(AND(Q90&gt;0,SUMIF($AV$32:AV90,AV90,$I$32:I90)-SUMIF($AV$32:AV90,AV90,$Q$32:Q90)=0),COUNTIF($AV$32:AV90,AV90),0)</f>
        <v>0</v>
      </c>
      <c r="AZ90" s="69">
        <f>IF(Q90&gt;0,COUNTIF($AV$32:AV90,AV90),0)</f>
        <v>0</v>
      </c>
      <c r="BA90" s="69">
        <f t="shared" si="13"/>
        <v>0</v>
      </c>
      <c r="BC90" s="69" t="str">
        <f t="shared" si="14"/>
        <v xml:space="preserve">  0</v>
      </c>
      <c r="BD90" s="69" t="str">
        <f t="shared" si="15"/>
        <v/>
      </c>
      <c r="BF90" s="69"/>
      <c r="BG90" s="69"/>
    </row>
    <row r="91" spans="1:59" s="69" customFormat="1" x14ac:dyDescent="0.25">
      <c r="A91" s="70" t="e">
        <f t="shared" si="22"/>
        <v>#REF!</v>
      </c>
      <c r="B91" s="83" t="str">
        <f>IFERROR(VLOOKUP(A91,[1]Tổng!$M$2:$AT$200,13,0),"")</f>
        <v/>
      </c>
      <c r="C91" s="71" t="e">
        <f t="shared" si="17"/>
        <v>#VALUE!</v>
      </c>
      <c r="D91" s="71">
        <f t="shared" si="18"/>
        <v>1</v>
      </c>
      <c r="E91" s="221" t="str">
        <f>IFERROR(VLOOKUP(A91,[1]Tổng!$M$2:$AT$200,14,0),"")</f>
        <v/>
      </c>
      <c r="F91" s="213" t="str">
        <f>IFERROR(VLOOKUP(A91,[1]Tổng!$M$2:$AT$200,15,0),"")</f>
        <v/>
      </c>
      <c r="G91" s="214" t="str">
        <f>IFERROR(VLOOKUP(A91,[1]Tổng!$M$2:$AT$200,25,0),"")</f>
        <v/>
      </c>
      <c r="H91" s="83" t="str">
        <f>IFERROR(VLOOKUP(A91,[1]Tổng!$M$2:$AQ$200,26,0),"")</f>
        <v/>
      </c>
      <c r="I91" s="77" t="str">
        <f>IFERROR(VLOOKUP(A91,[1]Tổng!$M$2:$AQ$200,27,0),"")</f>
        <v/>
      </c>
      <c r="J91" s="77">
        <v>1000000</v>
      </c>
      <c r="K91" s="78">
        <f t="shared" si="19"/>
        <v>0</v>
      </c>
      <c r="L91" s="88" t="str">
        <f>IFERROR(VLOOKUP(A91,[1]Tổng!$M$2:$AQ$200,30,0),"")</f>
        <v/>
      </c>
      <c r="M91" s="88">
        <f t="shared" si="20"/>
        <v>0</v>
      </c>
      <c r="N91" s="88" t="str">
        <f>IFERROR(VLOOKUP(A91,[1]Tổng!$M$2:$AT$200,18,0),"")</f>
        <v/>
      </c>
      <c r="O91" s="88" t="str">
        <f>IFERROR(VLOOKUP(A91,[1]Tổng!$M$2:$AT$200,22,0),"")</f>
        <v/>
      </c>
      <c r="P91" s="217">
        <f t="shared" si="21"/>
        <v>0</v>
      </c>
      <c r="Q91" s="217">
        <f>IFERROR(VLOOKUP(A91,[1]Tổng!$M$2:$AQ$200,29,0),0)</f>
        <v>0</v>
      </c>
      <c r="R91" s="81" t="str">
        <f>IFERROR(VLOOKUP(A91,[1]Tổng!$M$2:$AQ$200,31,0),"")</f>
        <v/>
      </c>
      <c r="S91" s="81">
        <f t="shared" si="10"/>
        <v>0</v>
      </c>
      <c r="T91" s="81">
        <f t="shared" si="11"/>
        <v>0</v>
      </c>
      <c r="U91" s="81" t="e">
        <f t="shared" si="23"/>
        <v>#REF!</v>
      </c>
      <c r="V91" s="81">
        <v>0</v>
      </c>
      <c r="W91" s="81" t="e">
        <f t="shared" si="16"/>
        <v>#REF!</v>
      </c>
      <c r="X91" s="83"/>
      <c r="Y91" s="99">
        <f t="shared" si="26"/>
        <v>0</v>
      </c>
      <c r="Z91" s="224"/>
      <c r="AA91" s="224"/>
      <c r="AB91" s="224"/>
      <c r="AC91" s="224"/>
      <c r="AG91" s="218"/>
      <c r="AH91" s="219"/>
      <c r="AI91" s="218"/>
      <c r="AJ91" s="63"/>
      <c r="AK91" s="63"/>
      <c r="AL91" s="63"/>
      <c r="AU91" s="69" t="e">
        <f t="shared" si="9"/>
        <v>#N/A</v>
      </c>
      <c r="AV91" s="69" t="e">
        <f t="shared" si="12"/>
        <v>#N/A</v>
      </c>
      <c r="AW91" s="69">
        <f>IF(I91&gt;0,COUNTIF($AV$32:AV91,AV91),0)</f>
        <v>59</v>
      </c>
      <c r="AX91" s="69">
        <f>IF(AND(AW91&gt;1,SUMIF($AV$32:AV90,AV91,$AX$32:AX90)-SUMIF($AV$32:AV90,AV91,$BA$32:BA90)=0),1,IF(AND(AW91&gt;1,SUMIF($AV$32:AV90,AV91,$AX$32:AX90)-SUMIF($AV$32:AV90,AV91,$BA$32:BA90)&gt;0),0,AW91))</f>
        <v>0</v>
      </c>
      <c r="AY91" s="69">
        <f>IF(AND(Q91&gt;0,SUMIF($AV$32:AV91,AV91,$I$32:I91)-SUMIF($AV$32:AV91,AV91,$Q$32:Q91)=0),COUNTIF($AV$32:AV91,AV91),0)</f>
        <v>0</v>
      </c>
      <c r="AZ91" s="69">
        <f>IF(Q91&gt;0,COUNTIF($AV$32:AV91,AV91),0)</f>
        <v>0</v>
      </c>
      <c r="BA91" s="69">
        <f t="shared" si="13"/>
        <v>0</v>
      </c>
      <c r="BC91" s="69" t="str">
        <f t="shared" si="14"/>
        <v xml:space="preserve">  0</v>
      </c>
      <c r="BD91" s="69" t="str">
        <f t="shared" si="15"/>
        <v/>
      </c>
    </row>
    <row r="92" spans="1:59" x14ac:dyDescent="0.25">
      <c r="A92" s="70" t="e">
        <f t="shared" si="22"/>
        <v>#REF!</v>
      </c>
      <c r="B92" s="83" t="str">
        <f>IFERROR(VLOOKUP(A92,[1]Tổng!$M$2:$AT$200,13,0),"")</f>
        <v/>
      </c>
      <c r="C92" s="71" t="e">
        <f t="shared" si="17"/>
        <v>#VALUE!</v>
      </c>
      <c r="D92" s="71">
        <f t="shared" si="18"/>
        <v>1</v>
      </c>
      <c r="E92" s="221" t="str">
        <f>IFERROR(VLOOKUP(A92,[1]Tổng!$M$2:$AT$200,14,0),"")</f>
        <v/>
      </c>
      <c r="F92" s="213" t="str">
        <f>IFERROR(VLOOKUP(A92,[1]Tổng!$M$2:$AT$200,15,0),"")</f>
        <v/>
      </c>
      <c r="G92" s="214" t="str">
        <f>IFERROR(VLOOKUP(A92,[1]Tổng!$M$2:$AT$200,25,0),"")</f>
        <v/>
      </c>
      <c r="H92" s="83" t="str">
        <f>IFERROR(VLOOKUP(A92,[1]Tổng!$M$2:$AQ$200,26,0),"")</f>
        <v/>
      </c>
      <c r="I92" s="77" t="str">
        <f>IFERROR(VLOOKUP(A92,[1]Tổng!$M$2:$AQ$200,27,0),"")</f>
        <v/>
      </c>
      <c r="J92" s="77">
        <v>1000000</v>
      </c>
      <c r="K92" s="78">
        <f t="shared" si="19"/>
        <v>0</v>
      </c>
      <c r="L92" s="88" t="str">
        <f>IFERROR(VLOOKUP(A92,[1]Tổng!$M$2:$AQ$200,30,0),"")</f>
        <v/>
      </c>
      <c r="M92" s="88">
        <f t="shared" si="20"/>
        <v>0</v>
      </c>
      <c r="N92" s="88" t="str">
        <f>IFERROR(VLOOKUP(A92,[1]Tổng!$M$2:$AT$200,18,0),"")</f>
        <v/>
      </c>
      <c r="O92" s="88" t="str">
        <f>IFERROR(VLOOKUP(A92,[1]Tổng!$M$2:$AT$200,22,0),"")</f>
        <v/>
      </c>
      <c r="P92" s="217">
        <f t="shared" si="21"/>
        <v>0</v>
      </c>
      <c r="Q92" s="217">
        <f>IFERROR(VLOOKUP(A92,[1]Tổng!$M$2:$AQ$200,29,0),0)</f>
        <v>0</v>
      </c>
      <c r="R92" s="81" t="str">
        <f>IFERROR(VLOOKUP(A92,[1]Tổng!$M$2:$AQ$200,31,0),"")</f>
        <v/>
      </c>
      <c r="S92" s="81">
        <f t="shared" si="10"/>
        <v>0</v>
      </c>
      <c r="T92" s="81">
        <f t="shared" si="11"/>
        <v>0</v>
      </c>
      <c r="U92" s="81" t="e">
        <f t="shared" si="23"/>
        <v>#REF!</v>
      </c>
      <c r="V92" s="81">
        <v>0</v>
      </c>
      <c r="W92" s="81" t="e">
        <f t="shared" si="16"/>
        <v>#REF!</v>
      </c>
      <c r="X92" s="83"/>
      <c r="Y92" s="99">
        <f t="shared" si="26"/>
        <v>0</v>
      </c>
      <c r="Z92" s="224"/>
      <c r="AA92" s="224"/>
      <c r="AB92" s="224"/>
      <c r="AC92" s="224"/>
      <c r="AF92" s="69"/>
      <c r="AG92" s="218"/>
      <c r="AH92" s="219"/>
      <c r="AI92" s="218"/>
      <c r="AJ92" s="63"/>
      <c r="AK92" s="63"/>
      <c r="AL92" s="63"/>
      <c r="AU92" s="69" t="e">
        <f t="shared" si="9"/>
        <v>#N/A</v>
      </c>
      <c r="AV92" s="69" t="e">
        <f t="shared" si="12"/>
        <v>#N/A</v>
      </c>
      <c r="AW92" s="69">
        <f>IF(I92&gt;0,COUNTIF($AV$32:AV92,AV92),0)</f>
        <v>60</v>
      </c>
      <c r="AX92" s="69">
        <f>IF(AND(AW92&gt;1,SUMIF($AV$32:AV91,AV92,$AX$32:AX91)-SUMIF($AV$32:AV91,AV92,$BA$32:BA91)=0),1,IF(AND(AW92&gt;1,SUMIF($AV$32:AV91,AV92,$AX$32:AX91)-SUMIF($AV$32:AV91,AV92,$BA$32:BA91)&gt;0),0,AW92))</f>
        <v>0</v>
      </c>
      <c r="AY92" s="69">
        <f>IF(AND(Q92&gt;0,SUMIF($AV$32:AV92,AV92,$I$32:I92)-SUMIF($AV$32:AV92,AV92,$Q$32:Q92)=0),COUNTIF($AV$32:AV92,AV92),0)</f>
        <v>0</v>
      </c>
      <c r="AZ92" s="69">
        <f>IF(Q92&gt;0,COUNTIF($AV$32:AV92,AV92),0)</f>
        <v>0</v>
      </c>
      <c r="BA92" s="69">
        <f t="shared" si="13"/>
        <v>0</v>
      </c>
      <c r="BC92" s="69" t="str">
        <f t="shared" si="14"/>
        <v xml:space="preserve">  0</v>
      </c>
      <c r="BD92" s="69" t="str">
        <f t="shared" si="15"/>
        <v/>
      </c>
      <c r="BF92" s="69"/>
      <c r="BG92" s="69"/>
    </row>
    <row r="93" spans="1:59" x14ac:dyDescent="0.25">
      <c r="A93" s="70" t="e">
        <f t="shared" si="22"/>
        <v>#REF!</v>
      </c>
      <c r="B93" s="83" t="str">
        <f>IFERROR(VLOOKUP(A93,[1]Tổng!$M$2:$AT$200,13,0),"")</f>
        <v/>
      </c>
      <c r="C93" s="71" t="e">
        <f t="shared" si="17"/>
        <v>#VALUE!</v>
      </c>
      <c r="D93" s="71">
        <f t="shared" si="18"/>
        <v>1</v>
      </c>
      <c r="E93" s="221" t="str">
        <f>IFERROR(VLOOKUP(A93,[1]Tổng!$M$2:$AT$200,14,0),"")</f>
        <v/>
      </c>
      <c r="F93" s="213" t="str">
        <f>IFERROR(VLOOKUP(A93,[1]Tổng!$M$2:$AT$200,15,0),"")</f>
        <v/>
      </c>
      <c r="G93" s="214" t="str">
        <f>IFERROR(VLOOKUP(A93,[1]Tổng!$M$2:$AT$200,25,0),"")</f>
        <v/>
      </c>
      <c r="H93" s="83" t="str">
        <f>IFERROR(VLOOKUP(A93,[1]Tổng!$M$2:$AQ$200,26,0),"")</f>
        <v/>
      </c>
      <c r="I93" s="77" t="str">
        <f>IFERROR(VLOOKUP(A93,[1]Tổng!$M$2:$AQ$200,27,0),"")</f>
        <v/>
      </c>
      <c r="J93" s="77">
        <v>1000000</v>
      </c>
      <c r="K93" s="78">
        <f t="shared" si="19"/>
        <v>0</v>
      </c>
      <c r="L93" s="88" t="str">
        <f>IFERROR(VLOOKUP(A93,[1]Tổng!$M$2:$AQ$200,30,0),"")</f>
        <v/>
      </c>
      <c r="M93" s="88">
        <f t="shared" si="20"/>
        <v>0</v>
      </c>
      <c r="N93" s="88" t="str">
        <f>IFERROR(VLOOKUP(A93,[1]Tổng!$M$2:$AT$200,18,0),"")</f>
        <v/>
      </c>
      <c r="O93" s="88" t="str">
        <f>IFERROR(VLOOKUP(A93,[1]Tổng!$M$2:$AT$200,22,0),"")</f>
        <v/>
      </c>
      <c r="P93" s="217">
        <f t="shared" si="21"/>
        <v>0</v>
      </c>
      <c r="Q93" s="217">
        <f>IFERROR(VLOOKUP(A93,[1]Tổng!$M$2:$AQ$200,29,0),0)</f>
        <v>0</v>
      </c>
      <c r="R93" s="81" t="str">
        <f>IFERROR(VLOOKUP(A93,[1]Tổng!$M$2:$AQ$200,31,0),"")</f>
        <v/>
      </c>
      <c r="S93" s="81">
        <f t="shared" si="10"/>
        <v>0</v>
      </c>
      <c r="T93" s="81">
        <f t="shared" si="11"/>
        <v>0</v>
      </c>
      <c r="U93" s="81" t="e">
        <f t="shared" si="23"/>
        <v>#REF!</v>
      </c>
      <c r="V93" s="81">
        <v>0</v>
      </c>
      <c r="W93" s="81" t="e">
        <f t="shared" si="16"/>
        <v>#REF!</v>
      </c>
      <c r="X93" s="83"/>
      <c r="Y93" s="99">
        <f t="shared" si="26"/>
        <v>0</v>
      </c>
      <c r="Z93" s="224"/>
      <c r="AA93" s="224"/>
      <c r="AB93" s="224"/>
      <c r="AC93" s="224"/>
      <c r="AF93" s="69"/>
      <c r="AG93" s="218"/>
      <c r="AH93" s="219"/>
      <c r="AI93" s="218"/>
      <c r="AJ93" s="63"/>
      <c r="AK93" s="63"/>
      <c r="AL93" s="63"/>
      <c r="AU93" s="69" t="e">
        <f t="shared" si="9"/>
        <v>#N/A</v>
      </c>
      <c r="AV93" s="69" t="e">
        <f t="shared" si="12"/>
        <v>#N/A</v>
      </c>
      <c r="AW93" s="69">
        <f>IF(I93&gt;0,COUNTIF($AV$32:AV93,AV93),0)</f>
        <v>61</v>
      </c>
      <c r="AX93" s="69">
        <f>IF(AND(AW93&gt;1,SUMIF($AV$32:AV92,AV93,$AX$32:AX92)-SUMIF($AV$32:AV92,AV93,$BA$32:BA92)=0),1,IF(AND(AW93&gt;1,SUMIF($AV$32:AV92,AV93,$AX$32:AX92)-SUMIF($AV$32:AV92,AV93,$BA$32:BA92)&gt;0),0,AW93))</f>
        <v>0</v>
      </c>
      <c r="AY93" s="69">
        <f>IF(AND(Q93&gt;0,SUMIF($AV$32:AV93,AV93,$I$32:I93)-SUMIF($AV$32:AV93,AV93,$Q$32:Q93)=0),COUNTIF($AV$32:AV93,AV93),0)</f>
        <v>0</v>
      </c>
      <c r="AZ93" s="69">
        <f>IF(Q93&gt;0,COUNTIF($AV$32:AV93,AV93),0)</f>
        <v>0</v>
      </c>
      <c r="BA93" s="69">
        <f t="shared" si="13"/>
        <v>0</v>
      </c>
      <c r="BC93" s="69" t="str">
        <f t="shared" si="14"/>
        <v xml:space="preserve">  0</v>
      </c>
      <c r="BD93" s="69" t="str">
        <f t="shared" si="15"/>
        <v/>
      </c>
      <c r="BF93" s="69"/>
      <c r="BG93" s="69"/>
    </row>
    <row r="94" spans="1:59" s="69" customFormat="1" x14ac:dyDescent="0.25">
      <c r="A94" s="70" t="e">
        <f t="shared" si="22"/>
        <v>#REF!</v>
      </c>
      <c r="B94" s="83" t="str">
        <f>IFERROR(VLOOKUP(A94,[1]Tổng!$M$2:$AT$200,13,0),"")</f>
        <v/>
      </c>
      <c r="C94" s="71" t="e">
        <f t="shared" si="17"/>
        <v>#VALUE!</v>
      </c>
      <c r="D94" s="71">
        <f t="shared" si="18"/>
        <v>1</v>
      </c>
      <c r="E94" s="221" t="str">
        <f>IFERROR(VLOOKUP(A94,[1]Tổng!$M$2:$AT$200,14,0),"")</f>
        <v/>
      </c>
      <c r="F94" s="213" t="str">
        <f>IFERROR(VLOOKUP(A94,[1]Tổng!$M$2:$AT$200,15,0),"")</f>
        <v/>
      </c>
      <c r="G94" s="214" t="str">
        <f>IFERROR(VLOOKUP(A94,[1]Tổng!$M$2:$AT$200,25,0),"")</f>
        <v/>
      </c>
      <c r="H94" s="83" t="str">
        <f>IFERROR(VLOOKUP(A94,[1]Tổng!$M$2:$AQ$200,26,0),"")</f>
        <v/>
      </c>
      <c r="I94" s="77" t="str">
        <f>IFERROR(VLOOKUP(A94,[1]Tổng!$M$2:$AQ$200,27,0),"")</f>
        <v/>
      </c>
      <c r="J94" s="77">
        <v>1000000</v>
      </c>
      <c r="K94" s="78">
        <f t="shared" si="19"/>
        <v>0</v>
      </c>
      <c r="L94" s="88" t="str">
        <f>IFERROR(VLOOKUP(A94,[1]Tổng!$M$2:$AQ$200,30,0),"")</f>
        <v/>
      </c>
      <c r="M94" s="88">
        <f t="shared" si="20"/>
        <v>0</v>
      </c>
      <c r="N94" s="88" t="str">
        <f>IFERROR(VLOOKUP(A94,[1]Tổng!$M$2:$AT$200,18,0),"")</f>
        <v/>
      </c>
      <c r="O94" s="88" t="str">
        <f>IFERROR(VLOOKUP(A94,[1]Tổng!$M$2:$AT$200,22,0),"")</f>
        <v/>
      </c>
      <c r="P94" s="217">
        <f t="shared" si="21"/>
        <v>0</v>
      </c>
      <c r="Q94" s="217">
        <f>IFERROR(VLOOKUP(A94,[1]Tổng!$M$2:$AQ$200,29,0),0)</f>
        <v>0</v>
      </c>
      <c r="R94" s="81" t="str">
        <f>IFERROR(VLOOKUP(A94,[1]Tổng!$M$2:$AQ$200,31,0),"")</f>
        <v/>
      </c>
      <c r="S94" s="81">
        <f t="shared" si="10"/>
        <v>0</v>
      </c>
      <c r="T94" s="81">
        <f t="shared" si="11"/>
        <v>0</v>
      </c>
      <c r="U94" s="81" t="e">
        <f t="shared" si="23"/>
        <v>#REF!</v>
      </c>
      <c r="V94" s="81">
        <v>0</v>
      </c>
      <c r="W94" s="81" t="e">
        <f t="shared" si="16"/>
        <v>#REF!</v>
      </c>
      <c r="X94" s="83"/>
      <c r="Y94" s="99">
        <f t="shared" si="26"/>
        <v>0</v>
      </c>
      <c r="Z94" s="224"/>
      <c r="AA94" s="224"/>
      <c r="AB94" s="224"/>
      <c r="AC94" s="224"/>
      <c r="AG94" s="218"/>
      <c r="AH94" s="219"/>
      <c r="AI94" s="218"/>
      <c r="AJ94" s="63"/>
      <c r="AK94" s="63"/>
      <c r="AL94" s="63"/>
      <c r="AU94" s="69" t="e">
        <f t="shared" si="9"/>
        <v>#N/A</v>
      </c>
      <c r="AV94" s="69" t="e">
        <f t="shared" si="12"/>
        <v>#N/A</v>
      </c>
      <c r="AW94" s="69">
        <f>IF(I94&gt;0,COUNTIF($AV$32:AV94,AV94),0)</f>
        <v>62</v>
      </c>
      <c r="AX94" s="69">
        <f>IF(AND(AW94&gt;1,SUMIF($AV$32:AV93,AV94,$AX$32:AX93)-SUMIF($AV$32:AV93,AV94,$BA$32:BA93)=0),1,IF(AND(AW94&gt;1,SUMIF($AV$32:AV93,AV94,$AX$32:AX93)-SUMIF($AV$32:AV93,AV94,$BA$32:BA93)&gt;0),0,AW94))</f>
        <v>0</v>
      </c>
      <c r="AY94" s="69">
        <f>IF(AND(Q94&gt;0,SUMIF($AV$32:AV94,AV94,$I$32:I94)-SUMIF($AV$32:AV94,AV94,$Q$32:Q94)=0),COUNTIF($AV$32:AV94,AV94),0)</f>
        <v>0</v>
      </c>
      <c r="AZ94" s="69">
        <f>IF(Q94&gt;0,COUNTIF($AV$32:AV94,AV94),0)</f>
        <v>0</v>
      </c>
      <c r="BA94" s="69">
        <f t="shared" si="13"/>
        <v>0</v>
      </c>
      <c r="BC94" s="69" t="str">
        <f t="shared" si="14"/>
        <v xml:space="preserve">  0</v>
      </c>
      <c r="BD94" s="69" t="str">
        <f t="shared" si="15"/>
        <v/>
      </c>
    </row>
    <row r="95" spans="1:59" x14ac:dyDescent="0.25">
      <c r="A95" s="70" t="e">
        <f t="shared" si="22"/>
        <v>#REF!</v>
      </c>
      <c r="B95" s="83" t="str">
        <f>IFERROR(VLOOKUP(A95,[1]Tổng!$M$2:$AT$200,13,0),"")</f>
        <v/>
      </c>
      <c r="C95" s="71" t="e">
        <f t="shared" si="17"/>
        <v>#VALUE!</v>
      </c>
      <c r="D95" s="71">
        <f t="shared" si="18"/>
        <v>1</v>
      </c>
      <c r="E95" s="221" t="str">
        <f>IFERROR(VLOOKUP(A95,[1]Tổng!$M$2:$AT$200,14,0),"")</f>
        <v/>
      </c>
      <c r="F95" s="213" t="str">
        <f>IFERROR(VLOOKUP(A95,[1]Tổng!$M$2:$AT$200,15,0),"")</f>
        <v/>
      </c>
      <c r="G95" s="214" t="str">
        <f>IFERROR(VLOOKUP(A95,[1]Tổng!$M$2:$AT$200,25,0),"")</f>
        <v/>
      </c>
      <c r="H95" s="83" t="str">
        <f>IFERROR(VLOOKUP(A95,[1]Tổng!$M$2:$AQ$200,26,0),"")</f>
        <v/>
      </c>
      <c r="I95" s="77" t="str">
        <f>IFERROR(VLOOKUP(A95,[1]Tổng!$M$2:$AQ$200,27,0),"")</f>
        <v/>
      </c>
      <c r="J95" s="77">
        <v>1000000</v>
      </c>
      <c r="K95" s="78">
        <f t="shared" si="19"/>
        <v>0</v>
      </c>
      <c r="L95" s="88" t="str">
        <f>IFERROR(VLOOKUP(A95,[1]Tổng!$M$2:$AQ$200,30,0),"")</f>
        <v/>
      </c>
      <c r="M95" s="88">
        <f t="shared" si="20"/>
        <v>0</v>
      </c>
      <c r="N95" s="88" t="str">
        <f>IFERROR(VLOOKUP(A95,[1]Tổng!$M$2:$AT$200,18,0),"")</f>
        <v/>
      </c>
      <c r="O95" s="88" t="str">
        <f>IFERROR(VLOOKUP(A95,[1]Tổng!$M$2:$AT$200,22,0),"")</f>
        <v/>
      </c>
      <c r="P95" s="217">
        <f t="shared" si="21"/>
        <v>0</v>
      </c>
      <c r="Q95" s="217">
        <f>IFERROR(VLOOKUP(A95,[1]Tổng!$M$2:$AQ$200,29,0),0)</f>
        <v>0</v>
      </c>
      <c r="R95" s="81" t="str">
        <f>IFERROR(VLOOKUP(A95,[1]Tổng!$M$2:$AQ$200,31,0),"")</f>
        <v/>
      </c>
      <c r="S95" s="81">
        <f t="shared" si="10"/>
        <v>0</v>
      </c>
      <c r="T95" s="81">
        <f t="shared" si="11"/>
        <v>0</v>
      </c>
      <c r="U95" s="81" t="e">
        <f t="shared" si="23"/>
        <v>#REF!</v>
      </c>
      <c r="V95" s="81">
        <v>0</v>
      </c>
      <c r="W95" s="81" t="e">
        <f t="shared" si="16"/>
        <v>#REF!</v>
      </c>
      <c r="X95" s="83"/>
      <c r="Y95" s="99">
        <f t="shared" si="26"/>
        <v>0</v>
      </c>
      <c r="Z95" s="224"/>
      <c r="AA95" s="224"/>
      <c r="AB95" s="224"/>
      <c r="AC95" s="224"/>
      <c r="AF95" s="69"/>
      <c r="AG95" s="218"/>
      <c r="AH95" s="219"/>
      <c r="AI95" s="218"/>
      <c r="AJ95" s="63"/>
      <c r="AK95" s="63"/>
      <c r="AL95" s="63"/>
      <c r="AU95" s="69" t="e">
        <f t="shared" si="9"/>
        <v>#N/A</v>
      </c>
      <c r="AV95" s="69" t="e">
        <f t="shared" si="12"/>
        <v>#N/A</v>
      </c>
      <c r="AW95" s="69">
        <f>IF(I95&gt;0,COUNTIF($AV$32:AV95,AV95),0)</f>
        <v>63</v>
      </c>
      <c r="AX95" s="69">
        <f>IF(AND(AW95&gt;1,SUMIF($AV$32:AV94,AV95,$AX$32:AX94)-SUMIF($AV$32:AV94,AV95,$BA$32:BA94)=0),1,IF(AND(AW95&gt;1,SUMIF($AV$32:AV94,AV95,$AX$32:AX94)-SUMIF($AV$32:AV94,AV95,$BA$32:BA94)&gt;0),0,AW95))</f>
        <v>0</v>
      </c>
      <c r="AY95" s="69">
        <f>IF(AND(Q95&gt;0,SUMIF($AV$32:AV95,AV95,$I$32:I95)-SUMIF($AV$32:AV95,AV95,$Q$32:Q95)=0),COUNTIF($AV$32:AV95,AV95),0)</f>
        <v>0</v>
      </c>
      <c r="AZ95" s="69">
        <f>IF(Q95&gt;0,COUNTIF($AV$32:AV95,AV95),0)</f>
        <v>0</v>
      </c>
      <c r="BA95" s="69">
        <f t="shared" si="13"/>
        <v>0</v>
      </c>
      <c r="BC95" s="69" t="str">
        <f t="shared" si="14"/>
        <v xml:space="preserve">  0</v>
      </c>
      <c r="BD95" s="69" t="str">
        <f t="shared" si="15"/>
        <v/>
      </c>
      <c r="BF95" s="69"/>
      <c r="BG95" s="69"/>
    </row>
    <row r="96" spans="1:59" x14ac:dyDescent="0.25">
      <c r="A96" s="70" t="e">
        <f t="shared" si="22"/>
        <v>#REF!</v>
      </c>
      <c r="B96" s="83" t="str">
        <f>IFERROR(VLOOKUP(A96,[1]Tổng!$M$2:$AT$200,13,0),"")</f>
        <v/>
      </c>
      <c r="C96" s="71" t="e">
        <f t="shared" si="17"/>
        <v>#VALUE!</v>
      </c>
      <c r="D96" s="71">
        <f t="shared" si="18"/>
        <v>1</v>
      </c>
      <c r="E96" s="221" t="str">
        <f>IFERROR(VLOOKUP(A96,[1]Tổng!$M$2:$AT$200,14,0),"")</f>
        <v/>
      </c>
      <c r="F96" s="213" t="str">
        <f>IFERROR(VLOOKUP(A96,[1]Tổng!$M$2:$AT$200,15,0),"")</f>
        <v/>
      </c>
      <c r="G96" s="214" t="str">
        <f>IFERROR(VLOOKUP(A96,[1]Tổng!$M$2:$AT$200,25,0),"")</f>
        <v/>
      </c>
      <c r="H96" s="83" t="str">
        <f>IFERROR(VLOOKUP(A96,[1]Tổng!$M$2:$AQ$200,26,0),"")</f>
        <v/>
      </c>
      <c r="I96" s="77" t="str">
        <f>IFERROR(VLOOKUP(A96,[1]Tổng!$M$2:$AQ$200,27,0),"")</f>
        <v/>
      </c>
      <c r="J96" s="77">
        <v>1000000</v>
      </c>
      <c r="K96" s="78">
        <f t="shared" si="19"/>
        <v>0</v>
      </c>
      <c r="L96" s="88" t="str">
        <f>IFERROR(VLOOKUP(A96,[1]Tổng!$M$2:$AQ$200,30,0),"")</f>
        <v/>
      </c>
      <c r="M96" s="88">
        <f t="shared" si="20"/>
        <v>0</v>
      </c>
      <c r="N96" s="88" t="str">
        <f>IFERROR(VLOOKUP(A96,[1]Tổng!$M$2:$AT$200,18,0),"")</f>
        <v/>
      </c>
      <c r="O96" s="88" t="str">
        <f>IFERROR(VLOOKUP(A96,[1]Tổng!$M$2:$AT$200,22,0),"")</f>
        <v/>
      </c>
      <c r="P96" s="217">
        <f t="shared" si="21"/>
        <v>0</v>
      </c>
      <c r="Q96" s="217">
        <f>IFERROR(VLOOKUP(A96,[1]Tổng!$M$2:$AQ$200,29,0),0)</f>
        <v>0</v>
      </c>
      <c r="R96" s="81" t="str">
        <f>IFERROR(VLOOKUP(A96,[1]Tổng!$M$2:$AQ$200,31,0),"")</f>
        <v/>
      </c>
      <c r="S96" s="81">
        <f t="shared" si="10"/>
        <v>0</v>
      </c>
      <c r="T96" s="81">
        <f t="shared" si="11"/>
        <v>0</v>
      </c>
      <c r="U96" s="81" t="e">
        <f t="shared" si="23"/>
        <v>#REF!</v>
      </c>
      <c r="V96" s="81">
        <v>0</v>
      </c>
      <c r="W96" s="81" t="e">
        <f t="shared" si="16"/>
        <v>#REF!</v>
      </c>
      <c r="X96" s="83"/>
      <c r="Y96" s="99">
        <f t="shared" si="26"/>
        <v>0</v>
      </c>
      <c r="Z96" s="224"/>
      <c r="AA96" s="224"/>
      <c r="AB96" s="224"/>
      <c r="AC96" s="224"/>
      <c r="AF96" s="69"/>
      <c r="AG96" s="218"/>
      <c r="AH96" s="219"/>
      <c r="AI96" s="218"/>
      <c r="AJ96" s="63"/>
      <c r="AK96" s="63"/>
      <c r="AL96" s="63"/>
      <c r="AU96" s="69" t="e">
        <f t="shared" ref="AU96:AU159" si="27">VLOOKUP(G96,$AO$32:$AP$37,2,0)</f>
        <v>#N/A</v>
      </c>
      <c r="AV96" s="69" t="e">
        <f t="shared" si="12"/>
        <v>#N/A</v>
      </c>
      <c r="AW96" s="69">
        <f>IF(I96&gt;0,COUNTIF($AV$32:AV96,AV96),0)</f>
        <v>64</v>
      </c>
      <c r="AX96" s="69">
        <f>IF(AND(AW96&gt;1,SUMIF($AV$32:AV95,AV96,$AX$32:AX95)-SUMIF($AV$32:AV95,AV96,$BA$32:BA95)=0),1,IF(AND(AW96&gt;1,SUMIF($AV$32:AV95,AV96,$AX$32:AX95)-SUMIF($AV$32:AV95,AV96,$BA$32:BA95)&gt;0),0,AW96))</f>
        <v>0</v>
      </c>
      <c r="AY96" s="69">
        <f>IF(AND(Q96&gt;0,SUMIF($AV$32:AV96,AV96,$I$32:I96)-SUMIF($AV$32:AV96,AV96,$Q$32:Q96)=0),COUNTIF($AV$32:AV96,AV96),0)</f>
        <v>0</v>
      </c>
      <c r="AZ96" s="69">
        <f>IF(Q96&gt;0,COUNTIF($AV$32:AV96,AV96),0)</f>
        <v>0</v>
      </c>
      <c r="BA96" s="69">
        <f t="shared" si="13"/>
        <v>0</v>
      </c>
      <c r="BC96" s="69" t="str">
        <f t="shared" si="14"/>
        <v xml:space="preserve">  0</v>
      </c>
      <c r="BD96" s="69" t="str">
        <f t="shared" si="15"/>
        <v/>
      </c>
      <c r="BF96" s="69"/>
      <c r="BG96" s="69"/>
    </row>
    <row r="97" spans="1:59" x14ac:dyDescent="0.25">
      <c r="A97" s="70" t="e">
        <f t="shared" si="22"/>
        <v>#REF!</v>
      </c>
      <c r="B97" s="83" t="str">
        <f>IFERROR(VLOOKUP(A97,[1]Tổng!$M$2:$AT$200,13,0),"")</f>
        <v/>
      </c>
      <c r="C97" s="71" t="e">
        <f t="shared" si="17"/>
        <v>#VALUE!</v>
      </c>
      <c r="D97" s="71">
        <f t="shared" si="18"/>
        <v>1</v>
      </c>
      <c r="E97" s="221" t="str">
        <f>IFERROR(VLOOKUP(A97,[1]Tổng!$M$2:$AT$200,14,0),"")</f>
        <v/>
      </c>
      <c r="F97" s="213" t="str">
        <f>IFERROR(VLOOKUP(A97,[1]Tổng!$M$2:$AT$200,15,0),"")</f>
        <v/>
      </c>
      <c r="G97" s="214" t="str">
        <f>IFERROR(VLOOKUP(A97,[1]Tổng!$M$2:$AT$200,25,0),"")</f>
        <v/>
      </c>
      <c r="H97" s="83" t="str">
        <f>IFERROR(VLOOKUP(A97,[1]Tổng!$M$2:$AQ$200,26,0),"")</f>
        <v/>
      </c>
      <c r="I97" s="77" t="str">
        <f>IFERROR(VLOOKUP(A97,[1]Tổng!$M$2:$AQ$200,27,0),"")</f>
        <v/>
      </c>
      <c r="J97" s="77">
        <v>1000000</v>
      </c>
      <c r="K97" s="78">
        <f t="shared" si="19"/>
        <v>0</v>
      </c>
      <c r="L97" s="88" t="str">
        <f>IFERROR(VLOOKUP(A97,[1]Tổng!$M$2:$AQ$200,30,0),"")</f>
        <v/>
      </c>
      <c r="M97" s="88">
        <f t="shared" si="20"/>
        <v>0</v>
      </c>
      <c r="N97" s="88" t="str">
        <f>IFERROR(VLOOKUP(A97,[1]Tổng!$M$2:$AT$200,18,0),"")</f>
        <v/>
      </c>
      <c r="O97" s="88" t="str">
        <f>IFERROR(VLOOKUP(A97,[1]Tổng!$M$2:$AT$200,22,0),"")</f>
        <v/>
      </c>
      <c r="P97" s="217">
        <f t="shared" si="21"/>
        <v>0</v>
      </c>
      <c r="Q97" s="217">
        <f>IFERROR(VLOOKUP(A97,[1]Tổng!$M$2:$AQ$200,29,0),0)</f>
        <v>0</v>
      </c>
      <c r="R97" s="81" t="str">
        <f>IFERROR(VLOOKUP(A97,[1]Tổng!$M$2:$AQ$200,31,0),"")</f>
        <v/>
      </c>
      <c r="S97" s="81">
        <f t="shared" ref="S97:S160" si="28">Q97*J97</f>
        <v>0</v>
      </c>
      <c r="T97" s="81">
        <f t="shared" ref="T97:T160" si="29">IFERROR(Q97*R97,0)</f>
        <v>0</v>
      </c>
      <c r="U97" s="81" t="e">
        <f t="shared" si="23"/>
        <v>#REF!</v>
      </c>
      <c r="V97" s="81">
        <v>0</v>
      </c>
      <c r="W97" s="81" t="e">
        <f t="shared" si="16"/>
        <v>#REF!</v>
      </c>
      <c r="X97" s="83"/>
      <c r="Y97" s="99">
        <f t="shared" si="26"/>
        <v>0</v>
      </c>
      <c r="Z97" s="224"/>
      <c r="AA97" s="224"/>
      <c r="AB97" s="224"/>
      <c r="AC97" s="224"/>
      <c r="AF97" s="69"/>
      <c r="AG97" s="218"/>
      <c r="AH97" s="219"/>
      <c r="AI97" s="218"/>
      <c r="AJ97" s="63"/>
      <c r="AK97" s="63"/>
      <c r="AL97" s="63"/>
      <c r="AU97" s="69" t="e">
        <f t="shared" si="27"/>
        <v>#N/A</v>
      </c>
      <c r="AV97" s="69" t="e">
        <f t="shared" ref="AV97:AV160" si="30">AU97&amp;" "&amp;F97</f>
        <v>#N/A</v>
      </c>
      <c r="AW97" s="69">
        <f>IF(I97&gt;0,COUNTIF($AV$32:AV97,AV97),0)</f>
        <v>65</v>
      </c>
      <c r="AX97" s="69">
        <f>IF(AND(AW97&gt;1,SUMIF($AV$32:AV96,AV97,$AX$32:AX96)-SUMIF($AV$32:AV96,AV97,$BA$32:BA96)=0),1,IF(AND(AW97&gt;1,SUMIF($AV$32:AV96,AV97,$AX$32:AX96)-SUMIF($AV$32:AV96,AV97,$BA$32:BA96)&gt;0),0,AW97))</f>
        <v>0</v>
      </c>
      <c r="AY97" s="69">
        <f>IF(AND(Q97&gt;0,SUMIF($AV$32:AV97,AV97,$I$32:I97)-SUMIF($AV$32:AV97,AV97,$Q$32:Q97)=0),COUNTIF($AV$32:AV97,AV97),0)</f>
        <v>0</v>
      </c>
      <c r="AZ97" s="69">
        <f>IF(Q97&gt;0,COUNTIF($AV$32:AV97,AV97),0)</f>
        <v>0</v>
      </c>
      <c r="BA97" s="69">
        <f t="shared" ref="BA97:BA160" si="31">IF(AY97&gt;0,1,0)</f>
        <v>0</v>
      </c>
      <c r="BC97" s="69" t="str">
        <f t="shared" ref="BC97:BC160" si="32">E97&amp;" "&amp;H97&amp;" "&amp;Q97</f>
        <v xml:space="preserve">  0</v>
      </c>
      <c r="BD97" s="69" t="str">
        <f t="shared" ref="BD97:BD160" si="33">B97</f>
        <v/>
      </c>
      <c r="BF97" s="69"/>
      <c r="BG97" s="69"/>
    </row>
    <row r="98" spans="1:59" s="69" customFormat="1" x14ac:dyDescent="0.25">
      <c r="A98" s="70" t="e">
        <f t="shared" si="22"/>
        <v>#REF!</v>
      </c>
      <c r="B98" s="83" t="str">
        <f>IFERROR(VLOOKUP(A98,[1]Tổng!$M$2:$AT$200,13,0),"")</f>
        <v/>
      </c>
      <c r="C98" s="71" t="e">
        <f t="shared" si="17"/>
        <v>#VALUE!</v>
      </c>
      <c r="D98" s="71">
        <f t="shared" si="18"/>
        <v>1</v>
      </c>
      <c r="E98" s="221" t="str">
        <f>IFERROR(VLOOKUP(A98,[1]Tổng!$M$2:$AT$200,14,0),"")</f>
        <v/>
      </c>
      <c r="F98" s="213" t="str">
        <f>IFERROR(VLOOKUP(A98,[1]Tổng!$M$2:$AT$200,15,0),"")</f>
        <v/>
      </c>
      <c r="G98" s="214" t="str">
        <f>IFERROR(VLOOKUP(A98,[1]Tổng!$M$2:$AT$200,25,0),"")</f>
        <v/>
      </c>
      <c r="H98" s="83" t="str">
        <f>IFERROR(VLOOKUP(A98,[1]Tổng!$M$2:$AQ$200,26,0),"")</f>
        <v/>
      </c>
      <c r="I98" s="77" t="str">
        <f>IFERROR(VLOOKUP(A98,[1]Tổng!$M$2:$AQ$200,27,0),"")</f>
        <v/>
      </c>
      <c r="J98" s="77">
        <v>1000000</v>
      </c>
      <c r="K98" s="78">
        <f t="shared" si="19"/>
        <v>0</v>
      </c>
      <c r="L98" s="88" t="str">
        <f>IFERROR(VLOOKUP(A98,[1]Tổng!$M$2:$AQ$200,30,0),"")</f>
        <v/>
      </c>
      <c r="M98" s="88">
        <f t="shared" si="20"/>
        <v>0</v>
      </c>
      <c r="N98" s="88" t="str">
        <f>IFERROR(VLOOKUP(A98,[1]Tổng!$M$2:$AT$200,18,0),"")</f>
        <v/>
      </c>
      <c r="O98" s="88" t="str">
        <f>IFERROR(VLOOKUP(A98,[1]Tổng!$M$2:$AT$200,22,0),"")</f>
        <v/>
      </c>
      <c r="P98" s="217">
        <f t="shared" si="21"/>
        <v>0</v>
      </c>
      <c r="Q98" s="217">
        <f>IFERROR(VLOOKUP(A98,[1]Tổng!$M$2:$AQ$200,29,0),0)</f>
        <v>0</v>
      </c>
      <c r="R98" s="81" t="str">
        <f>IFERROR(VLOOKUP(A98,[1]Tổng!$M$2:$AQ$200,31,0),"")</f>
        <v/>
      </c>
      <c r="S98" s="81">
        <f t="shared" si="28"/>
        <v>0</v>
      </c>
      <c r="T98" s="81">
        <f t="shared" si="29"/>
        <v>0</v>
      </c>
      <c r="U98" s="81" t="e">
        <f t="shared" si="23"/>
        <v>#REF!</v>
      </c>
      <c r="V98" s="81">
        <v>0</v>
      </c>
      <c r="W98" s="81" t="e">
        <f t="shared" si="16"/>
        <v>#REF!</v>
      </c>
      <c r="X98" s="83"/>
      <c r="Y98" s="99">
        <f t="shared" si="26"/>
        <v>0</v>
      </c>
      <c r="Z98" s="224"/>
      <c r="AA98" s="224"/>
      <c r="AB98" s="224"/>
      <c r="AC98" s="224"/>
      <c r="AG98" s="218"/>
      <c r="AH98" s="219"/>
      <c r="AI98" s="218"/>
      <c r="AJ98" s="63"/>
      <c r="AK98" s="63"/>
      <c r="AL98" s="63"/>
      <c r="AU98" s="69" t="e">
        <f t="shared" si="27"/>
        <v>#N/A</v>
      </c>
      <c r="AV98" s="69" t="e">
        <f t="shared" si="30"/>
        <v>#N/A</v>
      </c>
      <c r="AW98" s="69">
        <f>IF(I98&gt;0,COUNTIF($AV$32:AV98,AV98),0)</f>
        <v>66</v>
      </c>
      <c r="AX98" s="69">
        <f>IF(AND(AW98&gt;1,SUMIF($AV$32:AV97,AV98,$AX$32:AX97)-SUMIF($AV$32:AV97,AV98,$BA$32:BA97)=0),1,IF(AND(AW98&gt;1,SUMIF($AV$32:AV97,AV98,$AX$32:AX97)-SUMIF($AV$32:AV97,AV98,$BA$32:BA97)&gt;0),0,AW98))</f>
        <v>0</v>
      </c>
      <c r="AY98" s="69">
        <f>IF(AND(Q98&gt;0,SUMIF($AV$32:AV98,AV98,$I$32:I98)-SUMIF($AV$32:AV98,AV98,$Q$32:Q98)=0),COUNTIF($AV$32:AV98,AV98),0)</f>
        <v>0</v>
      </c>
      <c r="AZ98" s="69">
        <f>IF(Q98&gt;0,COUNTIF($AV$32:AV98,AV98),0)</f>
        <v>0</v>
      </c>
      <c r="BA98" s="69">
        <f t="shared" si="31"/>
        <v>0</v>
      </c>
      <c r="BC98" s="69" t="str">
        <f t="shared" si="32"/>
        <v xml:space="preserve">  0</v>
      </c>
      <c r="BD98" s="69" t="str">
        <f t="shared" si="33"/>
        <v/>
      </c>
    </row>
    <row r="99" spans="1:59" x14ac:dyDescent="0.25">
      <c r="A99" s="70" t="e">
        <f t="shared" si="22"/>
        <v>#REF!</v>
      </c>
      <c r="B99" s="83" t="str">
        <f>IFERROR(VLOOKUP(A99,[1]Tổng!$M$2:$AT$200,13,0),"")</f>
        <v/>
      </c>
      <c r="C99" s="71" t="e">
        <f t="shared" si="17"/>
        <v>#VALUE!</v>
      </c>
      <c r="D99" s="71">
        <f t="shared" si="18"/>
        <v>1</v>
      </c>
      <c r="E99" s="221" t="str">
        <f>IFERROR(VLOOKUP(A99,[1]Tổng!$M$2:$AT$200,14,0),"")</f>
        <v/>
      </c>
      <c r="F99" s="213" t="str">
        <f>IFERROR(VLOOKUP(A99,[1]Tổng!$M$2:$AT$200,15,0),"")</f>
        <v/>
      </c>
      <c r="G99" s="214" t="str">
        <f>IFERROR(VLOOKUP(A99,[1]Tổng!$M$2:$AT$200,25,0),"")</f>
        <v/>
      </c>
      <c r="H99" s="83" t="str">
        <f>IFERROR(VLOOKUP(A99,[1]Tổng!$M$2:$AQ$200,26,0),"")</f>
        <v/>
      </c>
      <c r="I99" s="77" t="str">
        <f>IFERROR(VLOOKUP(A99,[1]Tổng!$M$2:$AQ$200,27,0),"")</f>
        <v/>
      </c>
      <c r="J99" s="77">
        <v>1000000</v>
      </c>
      <c r="K99" s="78">
        <f t="shared" si="19"/>
        <v>0</v>
      </c>
      <c r="L99" s="88" t="str">
        <f>IFERROR(VLOOKUP(A99,[1]Tổng!$M$2:$AQ$200,30,0),"")</f>
        <v/>
      </c>
      <c r="M99" s="88">
        <f t="shared" si="20"/>
        <v>0</v>
      </c>
      <c r="N99" s="88" t="str">
        <f>IFERROR(VLOOKUP(A99,[1]Tổng!$M$2:$AT$200,18,0),"")</f>
        <v/>
      </c>
      <c r="O99" s="88" t="str">
        <f>IFERROR(VLOOKUP(A99,[1]Tổng!$M$2:$AT$200,22,0),"")</f>
        <v/>
      </c>
      <c r="P99" s="217">
        <f t="shared" si="21"/>
        <v>0</v>
      </c>
      <c r="Q99" s="217">
        <f>IFERROR(VLOOKUP(A99,[1]Tổng!$M$2:$AQ$200,29,0),0)</f>
        <v>0</v>
      </c>
      <c r="R99" s="81" t="str">
        <f>IFERROR(VLOOKUP(A99,[1]Tổng!$M$2:$AQ$200,31,0),"")</f>
        <v/>
      </c>
      <c r="S99" s="81">
        <f t="shared" si="28"/>
        <v>0</v>
      </c>
      <c r="T99" s="81">
        <f t="shared" si="29"/>
        <v>0</v>
      </c>
      <c r="U99" s="81" t="e">
        <f t="shared" si="23"/>
        <v>#REF!</v>
      </c>
      <c r="V99" s="81">
        <v>0</v>
      </c>
      <c r="W99" s="81" t="e">
        <f t="shared" ref="W99:W162" si="34">IF((U99-T99+V99)&gt;$U$32,$U$32,(U99-T99+V99))</f>
        <v>#REF!</v>
      </c>
      <c r="X99" s="83"/>
      <c r="Y99" s="99">
        <f>Q101</f>
        <v>0</v>
      </c>
      <c r="Z99" s="224"/>
      <c r="AA99" s="224"/>
      <c r="AB99" s="224"/>
      <c r="AC99" s="224"/>
      <c r="AF99" s="69"/>
      <c r="AG99" s="218"/>
      <c r="AH99" s="219"/>
      <c r="AI99" s="218"/>
      <c r="AJ99" s="63"/>
      <c r="AK99" s="63"/>
      <c r="AL99" s="63"/>
      <c r="AU99" s="69" t="e">
        <f t="shared" si="27"/>
        <v>#N/A</v>
      </c>
      <c r="AV99" s="69" t="e">
        <f t="shared" si="30"/>
        <v>#N/A</v>
      </c>
      <c r="AW99" s="69">
        <f>IF(I99&gt;0,COUNTIF($AV$32:AV99,AV99),0)</f>
        <v>67</v>
      </c>
      <c r="AX99" s="69">
        <f>IF(AND(AW99&gt;1,SUMIF($AV$32:AV98,AV99,$AX$32:AX98)-SUMIF($AV$32:AV98,AV99,$BA$32:BA98)=0),1,IF(AND(AW99&gt;1,SUMIF($AV$32:AV98,AV99,$AX$32:AX98)-SUMIF($AV$32:AV98,AV99,$BA$32:BA98)&gt;0),0,AW99))</f>
        <v>0</v>
      </c>
      <c r="AY99" s="69">
        <f>IF(AND(Q99&gt;0,SUMIF($AV$32:AV99,AV99,$I$32:I99)-SUMIF($AV$32:AV99,AV99,$Q$32:Q99)=0),COUNTIF($AV$32:AV99,AV99),0)</f>
        <v>0</v>
      </c>
      <c r="AZ99" s="69">
        <f>IF(Q99&gt;0,COUNTIF($AV$32:AV99,AV99),0)</f>
        <v>0</v>
      </c>
      <c r="BA99" s="69">
        <f t="shared" si="31"/>
        <v>0</v>
      </c>
      <c r="BC99" s="69" t="str">
        <f t="shared" si="32"/>
        <v xml:space="preserve">  0</v>
      </c>
      <c r="BD99" s="69" t="str">
        <f t="shared" si="33"/>
        <v/>
      </c>
      <c r="BF99" s="69"/>
      <c r="BG99" s="69"/>
    </row>
    <row r="100" spans="1:59" x14ac:dyDescent="0.25">
      <c r="A100" s="70" t="e">
        <f t="shared" si="22"/>
        <v>#REF!</v>
      </c>
      <c r="B100" s="83" t="str">
        <f>IFERROR(VLOOKUP(A100,[1]Tổng!$M$2:$AT$200,13,0),"")</f>
        <v/>
      </c>
      <c r="C100" s="71" t="e">
        <f t="shared" si="17"/>
        <v>#VALUE!</v>
      </c>
      <c r="D100" s="71">
        <f t="shared" si="18"/>
        <v>1</v>
      </c>
      <c r="E100" s="221" t="str">
        <f>IFERROR(VLOOKUP(A100,[1]Tổng!$M$2:$AT$200,14,0),"")</f>
        <v/>
      </c>
      <c r="F100" s="213" t="str">
        <f>IFERROR(VLOOKUP(A100,[1]Tổng!$M$2:$AT$200,15,0),"")</f>
        <v/>
      </c>
      <c r="G100" s="214" t="str">
        <f>IFERROR(VLOOKUP(A100,[1]Tổng!$M$2:$AT$200,25,0),"")</f>
        <v/>
      </c>
      <c r="H100" s="83" t="str">
        <f>IFERROR(VLOOKUP(A100,[1]Tổng!$M$2:$AQ$200,26,0),"")</f>
        <v/>
      </c>
      <c r="I100" s="77" t="str">
        <f>IFERROR(VLOOKUP(A100,[1]Tổng!$M$2:$AQ$200,27,0),"")</f>
        <v/>
      </c>
      <c r="J100" s="77">
        <v>1000000</v>
      </c>
      <c r="K100" s="78">
        <f t="shared" si="19"/>
        <v>0</v>
      </c>
      <c r="L100" s="88" t="str">
        <f>IFERROR(VLOOKUP(A100,[1]Tổng!$M$2:$AQ$200,30,0),"")</f>
        <v/>
      </c>
      <c r="M100" s="88">
        <f t="shared" si="20"/>
        <v>0</v>
      </c>
      <c r="N100" s="88" t="str">
        <f>IFERROR(VLOOKUP(A100,[1]Tổng!$M$2:$AT$200,18,0),"")</f>
        <v/>
      </c>
      <c r="O100" s="88" t="str">
        <f>IFERROR(VLOOKUP(A100,[1]Tổng!$M$2:$AT$200,22,0),"")</f>
        <v/>
      </c>
      <c r="P100" s="217">
        <f t="shared" si="21"/>
        <v>0</v>
      </c>
      <c r="Q100" s="217">
        <f>IFERROR(VLOOKUP(A100,[1]Tổng!$M$2:$AQ$200,29,0),0)</f>
        <v>0</v>
      </c>
      <c r="R100" s="81" t="str">
        <f>IFERROR(VLOOKUP(A100,[1]Tổng!$M$2:$AQ$200,31,0),"")</f>
        <v/>
      </c>
      <c r="S100" s="81">
        <f t="shared" si="28"/>
        <v>0</v>
      </c>
      <c r="T100" s="81">
        <f t="shared" si="29"/>
        <v>0</v>
      </c>
      <c r="U100" s="81" t="e">
        <f t="shared" si="23"/>
        <v>#REF!</v>
      </c>
      <c r="V100" s="81">
        <v>0</v>
      </c>
      <c r="W100" s="81" t="e">
        <f t="shared" si="34"/>
        <v>#REF!</v>
      </c>
      <c r="X100" s="83"/>
      <c r="Y100" s="99">
        <f t="shared" si="26"/>
        <v>0</v>
      </c>
      <c r="Z100" s="224"/>
      <c r="AA100" s="224"/>
      <c r="AB100" s="224"/>
      <c r="AC100" s="224"/>
      <c r="AF100" s="69"/>
      <c r="AG100" s="218"/>
      <c r="AH100" s="219"/>
      <c r="AI100" s="218"/>
      <c r="AJ100" s="63"/>
      <c r="AK100" s="63"/>
      <c r="AL100" s="63"/>
      <c r="AU100" s="69" t="e">
        <f t="shared" si="27"/>
        <v>#N/A</v>
      </c>
      <c r="AV100" s="69" t="e">
        <f t="shared" si="30"/>
        <v>#N/A</v>
      </c>
      <c r="AW100" s="69">
        <f>IF(I100&gt;0,COUNTIF($AV$32:AV100,AV100),0)</f>
        <v>68</v>
      </c>
      <c r="AX100" s="69">
        <f>IF(AND(AW100&gt;1,SUMIF($AV$32:AV99,AV100,$AX$32:AX99)-SUMIF($AV$32:AV99,AV100,$BA$32:BA99)=0),1,IF(AND(AW100&gt;1,SUMIF($AV$32:AV99,AV100,$AX$32:AX99)-SUMIF($AV$32:AV99,AV100,$BA$32:BA99)&gt;0),0,AW100))</f>
        <v>0</v>
      </c>
      <c r="AY100" s="69">
        <f>IF(AND(Q100&gt;0,SUMIF($AV$32:AV100,AV100,$I$32:I100)-SUMIF($AV$32:AV100,AV100,$Q$32:Q100)=0),COUNTIF($AV$32:AV100,AV100),0)</f>
        <v>0</v>
      </c>
      <c r="AZ100" s="69">
        <f>IF(Q100&gt;0,COUNTIF($AV$32:AV100,AV100),0)</f>
        <v>0</v>
      </c>
      <c r="BA100" s="69">
        <f t="shared" si="31"/>
        <v>0</v>
      </c>
      <c r="BC100" s="69" t="str">
        <f t="shared" si="32"/>
        <v xml:space="preserve">  0</v>
      </c>
      <c r="BD100" s="69" t="str">
        <f t="shared" si="33"/>
        <v/>
      </c>
      <c r="BF100" s="69"/>
      <c r="BG100" s="69"/>
    </row>
    <row r="101" spans="1:59" x14ac:dyDescent="0.25">
      <c r="A101" s="70" t="e">
        <f t="shared" si="22"/>
        <v>#REF!</v>
      </c>
      <c r="B101" s="83" t="str">
        <f>IFERROR(VLOOKUP(A101,[1]Tổng!$M$2:$AT$200,13,0),"")</f>
        <v/>
      </c>
      <c r="C101" s="71" t="e">
        <f t="shared" si="17"/>
        <v>#VALUE!</v>
      </c>
      <c r="D101" s="71">
        <f t="shared" si="18"/>
        <v>1</v>
      </c>
      <c r="E101" s="221" t="str">
        <f>IFERROR(VLOOKUP(A101,[1]Tổng!$M$2:$AT$200,14,0),"")</f>
        <v/>
      </c>
      <c r="F101" s="213" t="str">
        <f>IFERROR(VLOOKUP(A101,[1]Tổng!$M$2:$AT$200,15,0),"")</f>
        <v/>
      </c>
      <c r="G101" s="214" t="str">
        <f>IFERROR(VLOOKUP(A101,[1]Tổng!$M$2:$AT$200,25,0),"")</f>
        <v/>
      </c>
      <c r="H101" s="83" t="str">
        <f>IFERROR(VLOOKUP(A101,[1]Tổng!$M$2:$AQ$200,26,0),"")</f>
        <v/>
      </c>
      <c r="I101" s="77" t="str">
        <f>IFERROR(VLOOKUP(A101,[1]Tổng!$M$2:$AQ$200,27,0),"")</f>
        <v/>
      </c>
      <c r="J101" s="77">
        <v>1000000</v>
      </c>
      <c r="K101" s="78">
        <f t="shared" si="19"/>
        <v>0</v>
      </c>
      <c r="L101" s="88" t="str">
        <f>IFERROR(VLOOKUP(A101,[1]Tổng!$M$2:$AQ$200,30,0),"")</f>
        <v/>
      </c>
      <c r="M101" s="88">
        <f t="shared" si="20"/>
        <v>0</v>
      </c>
      <c r="N101" s="88" t="str">
        <f>IFERROR(VLOOKUP(A101,[1]Tổng!$M$2:$AT$200,18,0),"")</f>
        <v/>
      </c>
      <c r="O101" s="88" t="str">
        <f>IFERROR(VLOOKUP(A101,[1]Tổng!$M$2:$AT$200,22,0),"")</f>
        <v/>
      </c>
      <c r="P101" s="217">
        <f t="shared" si="21"/>
        <v>0</v>
      </c>
      <c r="Q101" s="217">
        <f>IFERROR(VLOOKUP(A101,[1]Tổng!$M$2:$AQ$200,29,0),0)</f>
        <v>0</v>
      </c>
      <c r="R101" s="81" t="str">
        <f>IFERROR(VLOOKUP(A101,[1]Tổng!$M$2:$AQ$200,31,0),"")</f>
        <v/>
      </c>
      <c r="S101" s="81">
        <f t="shared" si="28"/>
        <v>0</v>
      </c>
      <c r="T101" s="81">
        <f t="shared" si="29"/>
        <v>0</v>
      </c>
      <c r="U101" s="81" t="e">
        <f t="shared" si="23"/>
        <v>#REF!</v>
      </c>
      <c r="V101" s="81">
        <v>0</v>
      </c>
      <c r="W101" s="81" t="e">
        <f t="shared" si="34"/>
        <v>#REF!</v>
      </c>
      <c r="X101" s="83"/>
      <c r="Y101" s="99">
        <f t="shared" si="26"/>
        <v>0</v>
      </c>
      <c r="Z101" s="224"/>
      <c r="AA101" s="224"/>
      <c r="AB101" s="224"/>
      <c r="AC101" s="224"/>
      <c r="AF101" s="69"/>
      <c r="AG101" s="218"/>
      <c r="AH101" s="219"/>
      <c r="AI101" s="218"/>
      <c r="AJ101" s="63"/>
      <c r="AK101" s="63"/>
      <c r="AL101" s="63"/>
      <c r="AU101" s="69" t="e">
        <f t="shared" si="27"/>
        <v>#N/A</v>
      </c>
      <c r="AV101" s="69" t="e">
        <f t="shared" si="30"/>
        <v>#N/A</v>
      </c>
      <c r="AW101" s="69">
        <f>IF(I101&gt;0,COUNTIF($AV$32:AV101,AV101),0)</f>
        <v>69</v>
      </c>
      <c r="AX101" s="69">
        <f>IF(AND(AW101&gt;1,SUMIF($AV$32:AV100,AV101,$AX$32:AX100)-SUMIF($AV$32:AV100,AV101,$BA$32:BA100)=0),1,IF(AND(AW101&gt;1,SUMIF($AV$32:AV100,AV101,$AX$32:AX100)-SUMIF($AV$32:AV100,AV101,$BA$32:BA100)&gt;0),0,AW101))</f>
        <v>0</v>
      </c>
      <c r="AY101" s="69">
        <f>IF(AND(Q101&gt;0,SUMIF($AV$32:AV101,AV101,$I$32:I101)-SUMIF($AV$32:AV101,AV101,$Q$32:Q101)=0),COUNTIF($AV$32:AV101,AV101),0)</f>
        <v>0</v>
      </c>
      <c r="AZ101" s="69">
        <f>IF(Q101&gt;0,COUNTIF($AV$32:AV101,AV101),0)</f>
        <v>0</v>
      </c>
      <c r="BA101" s="69">
        <f t="shared" si="31"/>
        <v>0</v>
      </c>
      <c r="BC101" s="69" t="str">
        <f t="shared" si="32"/>
        <v xml:space="preserve">  0</v>
      </c>
      <c r="BD101" s="69" t="str">
        <f t="shared" si="33"/>
        <v/>
      </c>
      <c r="BF101" s="69"/>
      <c r="BG101" s="69"/>
    </row>
    <row r="102" spans="1:59" s="69" customFormat="1" x14ac:dyDescent="0.25">
      <c r="A102" s="70" t="e">
        <f t="shared" si="22"/>
        <v>#REF!</v>
      </c>
      <c r="B102" s="83" t="str">
        <f>IFERROR(VLOOKUP(A102,[1]Tổng!$M$2:$AT$200,13,0),"")</f>
        <v/>
      </c>
      <c r="C102" s="71" t="e">
        <f t="shared" ref="C102:C165" si="35">IF(I102&gt;0,MID(B102,SEARCH(".",B102,SEARCH(".",B102,SEARCH(".",B102)+1)+1)+1,SEARCH(".",B102,(SEARCH(".",B102,SEARCH(".",B102,SEARCH(".",B102)+1)+1))+1)-SEARCH(".",B102,SEARCH(".",B102,SEARCH(".",B102)+1)+1)-1),0)</f>
        <v>#VALUE!</v>
      </c>
      <c r="D102" s="71">
        <f t="shared" ref="D102:D165" si="36">IF(Q102&gt;0,MID(B102,SEARCH("-",B102,SEARCH("-",B102)+1)+1,SEARCH("/",B102,SEARCH("/",B102)+1)-SEARCH("-",B102,SEARCH("-",B102)+1)-1),1)</f>
        <v>1</v>
      </c>
      <c r="E102" s="221" t="str">
        <f>IFERROR(VLOOKUP(A102,[1]Tổng!$M$2:$AT$200,14,0),"")</f>
        <v/>
      </c>
      <c r="F102" s="213" t="str">
        <f>IFERROR(VLOOKUP(A102,[1]Tổng!$M$2:$AT$200,15,0),"")</f>
        <v/>
      </c>
      <c r="G102" s="214" t="str">
        <f>IFERROR(VLOOKUP(A102,[1]Tổng!$M$2:$AT$200,25,0),"")</f>
        <v/>
      </c>
      <c r="H102" s="83" t="str">
        <f>IFERROR(VLOOKUP(A102,[1]Tổng!$M$2:$AQ$200,26,0),"")</f>
        <v/>
      </c>
      <c r="I102" s="77" t="str">
        <f>IFERROR(VLOOKUP(A102,[1]Tổng!$M$2:$AQ$200,27,0),"")</f>
        <v/>
      </c>
      <c r="J102" s="77">
        <v>1000000</v>
      </c>
      <c r="K102" s="78">
        <f t="shared" ref="K102:K165" si="37">IFERROR(I102*J102,0)</f>
        <v>0</v>
      </c>
      <c r="L102" s="88" t="str">
        <f>IFERROR(VLOOKUP(A102,[1]Tổng!$M$2:$AQ$200,30,0),"")</f>
        <v/>
      </c>
      <c r="M102" s="88">
        <f t="shared" ref="M102:M165" si="38">IFERROR(I102*L102,0)</f>
        <v>0</v>
      </c>
      <c r="N102" s="88" t="str">
        <f>IFERROR(VLOOKUP(A102,[1]Tổng!$M$2:$AT$200,18,0),"")</f>
        <v/>
      </c>
      <c r="O102" s="88" t="str">
        <f>IFERROR(VLOOKUP(A102,[1]Tổng!$M$2:$AT$200,22,0),"")</f>
        <v/>
      </c>
      <c r="P102" s="217">
        <f t="shared" ref="P102:P165" si="39">IF(Q102&gt;0,VLOOKUP(D102,$C$32:$M$1452,7,0),0)</f>
        <v>0</v>
      </c>
      <c r="Q102" s="217">
        <f>IFERROR(VLOOKUP(A102,[1]Tổng!$M$2:$AQ$200,29,0),0)</f>
        <v>0</v>
      </c>
      <c r="R102" s="81" t="str">
        <f>IFERROR(VLOOKUP(A102,[1]Tổng!$M$2:$AQ$200,31,0),"")</f>
        <v/>
      </c>
      <c r="S102" s="81">
        <f t="shared" si="28"/>
        <v>0</v>
      </c>
      <c r="T102" s="81">
        <f t="shared" si="29"/>
        <v>0</v>
      </c>
      <c r="U102" s="81" t="e">
        <f t="shared" si="23"/>
        <v>#REF!</v>
      </c>
      <c r="V102" s="81">
        <v>0</v>
      </c>
      <c r="W102" s="81" t="e">
        <f t="shared" si="34"/>
        <v>#REF!</v>
      </c>
      <c r="X102" s="83"/>
      <c r="Y102" s="99">
        <f t="shared" si="26"/>
        <v>0</v>
      </c>
      <c r="Z102" s="224"/>
      <c r="AA102" s="224"/>
      <c r="AB102" s="224"/>
      <c r="AC102" s="224"/>
      <c r="AG102" s="218"/>
      <c r="AH102" s="219"/>
      <c r="AI102" s="218"/>
      <c r="AJ102" s="63"/>
      <c r="AK102" s="63"/>
      <c r="AL102" s="63"/>
      <c r="AU102" s="69" t="e">
        <f t="shared" si="27"/>
        <v>#N/A</v>
      </c>
      <c r="AV102" s="69" t="e">
        <f t="shared" si="30"/>
        <v>#N/A</v>
      </c>
      <c r="AW102" s="69">
        <f>IF(I102&gt;0,COUNTIF($AV$32:AV102,AV102),0)</f>
        <v>70</v>
      </c>
      <c r="AX102" s="69">
        <f>IF(AND(AW102&gt;1,SUMIF($AV$32:AV101,AV102,$AX$32:AX101)-SUMIF($AV$32:AV101,AV102,$BA$32:BA101)=0),1,IF(AND(AW102&gt;1,SUMIF($AV$32:AV101,AV102,$AX$32:AX101)-SUMIF($AV$32:AV101,AV102,$BA$32:BA101)&gt;0),0,AW102))</f>
        <v>0</v>
      </c>
      <c r="AY102" s="69">
        <f>IF(AND(Q102&gt;0,SUMIF($AV$32:AV102,AV102,$I$32:I102)-SUMIF($AV$32:AV102,AV102,$Q$32:Q102)=0),COUNTIF($AV$32:AV102,AV102),0)</f>
        <v>0</v>
      </c>
      <c r="AZ102" s="69">
        <f>IF(Q102&gt;0,COUNTIF($AV$32:AV102,AV102),0)</f>
        <v>0</v>
      </c>
      <c r="BA102" s="69">
        <f t="shared" si="31"/>
        <v>0</v>
      </c>
      <c r="BC102" s="69" t="str">
        <f t="shared" si="32"/>
        <v xml:space="preserve">  0</v>
      </c>
      <c r="BD102" s="69" t="str">
        <f t="shared" si="33"/>
        <v/>
      </c>
    </row>
    <row r="103" spans="1:59" x14ac:dyDescent="0.25">
      <c r="A103" s="70" t="e">
        <f t="shared" ref="A103:A166" si="40">A102+1</f>
        <v>#REF!</v>
      </c>
      <c r="B103" s="83" t="str">
        <f>IFERROR(VLOOKUP(A103,[1]Tổng!$M$2:$AT$200,13,0),"")</f>
        <v/>
      </c>
      <c r="C103" s="71" t="e">
        <f t="shared" si="35"/>
        <v>#VALUE!</v>
      </c>
      <c r="D103" s="71">
        <f t="shared" si="36"/>
        <v>1</v>
      </c>
      <c r="E103" s="221" t="str">
        <f>IFERROR(VLOOKUP(A103,[1]Tổng!$M$2:$AT$200,14,0),"")</f>
        <v/>
      </c>
      <c r="F103" s="213" t="str">
        <f>IFERROR(VLOOKUP(A103,[1]Tổng!$M$2:$AT$200,15,0),"")</f>
        <v/>
      </c>
      <c r="G103" s="214" t="str">
        <f>IFERROR(VLOOKUP(A103,[1]Tổng!$M$2:$AT$200,25,0),"")</f>
        <v/>
      </c>
      <c r="H103" s="83" t="str">
        <f>IFERROR(VLOOKUP(A103,[1]Tổng!$M$2:$AQ$200,26,0),"")</f>
        <v/>
      </c>
      <c r="I103" s="77" t="str">
        <f>IFERROR(VLOOKUP(A103,[1]Tổng!$M$2:$AQ$200,27,0),"")</f>
        <v/>
      </c>
      <c r="J103" s="77">
        <v>1000000</v>
      </c>
      <c r="K103" s="78">
        <f t="shared" si="37"/>
        <v>0</v>
      </c>
      <c r="L103" s="88" t="str">
        <f>IFERROR(VLOOKUP(A103,[1]Tổng!$M$2:$AQ$200,30,0),"")</f>
        <v/>
      </c>
      <c r="M103" s="88">
        <f t="shared" si="38"/>
        <v>0</v>
      </c>
      <c r="N103" s="88" t="str">
        <f>IFERROR(VLOOKUP(A103,[1]Tổng!$M$2:$AT$200,18,0),"")</f>
        <v/>
      </c>
      <c r="O103" s="88" t="str">
        <f>IFERROR(VLOOKUP(A103,[1]Tổng!$M$2:$AT$200,22,0),"")</f>
        <v/>
      </c>
      <c r="P103" s="217">
        <f t="shared" si="39"/>
        <v>0</v>
      </c>
      <c r="Q103" s="217">
        <f>IFERROR(VLOOKUP(A103,[1]Tổng!$M$2:$AQ$200,29,0),0)</f>
        <v>0</v>
      </c>
      <c r="R103" s="81" t="str">
        <f>IFERROR(VLOOKUP(A103,[1]Tổng!$M$2:$AQ$200,31,0),"")</f>
        <v/>
      </c>
      <c r="S103" s="81">
        <f t="shared" si="28"/>
        <v>0</v>
      </c>
      <c r="T103" s="81">
        <f t="shared" si="29"/>
        <v>0</v>
      </c>
      <c r="U103" s="81" t="e">
        <f t="shared" ref="U103:U166" si="41">W102</f>
        <v>#REF!</v>
      </c>
      <c r="V103" s="81">
        <v>0</v>
      </c>
      <c r="W103" s="81" t="e">
        <f t="shared" si="34"/>
        <v>#REF!</v>
      </c>
      <c r="X103" s="83"/>
      <c r="Y103" s="99">
        <f t="shared" si="26"/>
        <v>0</v>
      </c>
      <c r="Z103" s="224"/>
      <c r="AA103" s="224"/>
      <c r="AB103" s="224"/>
      <c r="AC103" s="224"/>
      <c r="AF103" s="69"/>
      <c r="AG103" s="218"/>
      <c r="AH103" s="219"/>
      <c r="AI103" s="218"/>
      <c r="AJ103" s="63"/>
      <c r="AK103" s="63"/>
      <c r="AL103" s="63"/>
      <c r="AU103" s="69" t="e">
        <f t="shared" si="27"/>
        <v>#N/A</v>
      </c>
      <c r="AV103" s="69" t="e">
        <f t="shared" si="30"/>
        <v>#N/A</v>
      </c>
      <c r="AW103" s="69">
        <f>IF(I103&gt;0,COUNTIF($AV$32:AV103,AV103),0)</f>
        <v>71</v>
      </c>
      <c r="AX103" s="69">
        <f>IF(AND(AW103&gt;1,SUMIF($AV$32:AV102,AV103,$AX$32:AX102)-SUMIF($AV$32:AV102,AV103,$BA$32:BA102)=0),1,IF(AND(AW103&gt;1,SUMIF($AV$32:AV102,AV103,$AX$32:AX102)-SUMIF($AV$32:AV102,AV103,$BA$32:BA102)&gt;0),0,AW103))</f>
        <v>0</v>
      </c>
      <c r="AY103" s="69">
        <f>IF(AND(Q103&gt;0,SUMIF($AV$32:AV103,AV103,$I$32:I103)-SUMIF($AV$32:AV103,AV103,$Q$32:Q103)=0),COUNTIF($AV$32:AV103,AV103),0)</f>
        <v>0</v>
      </c>
      <c r="AZ103" s="69">
        <f>IF(Q103&gt;0,COUNTIF($AV$32:AV103,AV103),0)</f>
        <v>0</v>
      </c>
      <c r="BA103" s="69">
        <f t="shared" si="31"/>
        <v>0</v>
      </c>
      <c r="BC103" s="69" t="str">
        <f t="shared" si="32"/>
        <v xml:space="preserve">  0</v>
      </c>
      <c r="BD103" s="69" t="str">
        <f t="shared" si="33"/>
        <v/>
      </c>
      <c r="BF103" s="69"/>
      <c r="BG103" s="69"/>
    </row>
    <row r="104" spans="1:59" x14ac:dyDescent="0.25">
      <c r="A104" s="70" t="e">
        <f t="shared" si="40"/>
        <v>#REF!</v>
      </c>
      <c r="B104" s="83" t="str">
        <f>IFERROR(VLOOKUP(A104,[1]Tổng!$M$2:$AT$200,13,0),"")</f>
        <v/>
      </c>
      <c r="C104" s="71" t="e">
        <f t="shared" si="35"/>
        <v>#VALUE!</v>
      </c>
      <c r="D104" s="71">
        <f t="shared" si="36"/>
        <v>1</v>
      </c>
      <c r="E104" s="221" t="str">
        <f>IFERROR(VLOOKUP(A104,[1]Tổng!$M$2:$AT$200,14,0),"")</f>
        <v/>
      </c>
      <c r="F104" s="213" t="str">
        <f>IFERROR(VLOOKUP(A104,[1]Tổng!$M$2:$AT$200,15,0),"")</f>
        <v/>
      </c>
      <c r="G104" s="214" t="str">
        <f>IFERROR(VLOOKUP(A104,[1]Tổng!$M$2:$AT$200,25,0),"")</f>
        <v/>
      </c>
      <c r="H104" s="83" t="str">
        <f>IFERROR(VLOOKUP(A104,[1]Tổng!$M$2:$AQ$200,26,0),"")</f>
        <v/>
      </c>
      <c r="I104" s="77" t="str">
        <f>IFERROR(VLOOKUP(A104,[1]Tổng!$M$2:$AQ$200,27,0),"")</f>
        <v/>
      </c>
      <c r="J104" s="77">
        <v>1000000</v>
      </c>
      <c r="K104" s="78">
        <f t="shared" si="37"/>
        <v>0</v>
      </c>
      <c r="L104" s="88" t="str">
        <f>IFERROR(VLOOKUP(A104,[1]Tổng!$M$2:$AQ$200,30,0),"")</f>
        <v/>
      </c>
      <c r="M104" s="88">
        <f t="shared" si="38"/>
        <v>0</v>
      </c>
      <c r="N104" s="88" t="str">
        <f>IFERROR(VLOOKUP(A104,[1]Tổng!$M$2:$AT$200,18,0),"")</f>
        <v/>
      </c>
      <c r="O104" s="88" t="str">
        <f>IFERROR(VLOOKUP(A104,[1]Tổng!$M$2:$AT$200,22,0),"")</f>
        <v/>
      </c>
      <c r="P104" s="217">
        <f t="shared" si="39"/>
        <v>0</v>
      </c>
      <c r="Q104" s="217">
        <f>IFERROR(VLOOKUP(A104,[1]Tổng!$M$2:$AQ$200,29,0),0)</f>
        <v>0</v>
      </c>
      <c r="R104" s="81" t="str">
        <f>IFERROR(VLOOKUP(A104,[1]Tổng!$M$2:$AQ$200,31,0),"")</f>
        <v/>
      </c>
      <c r="S104" s="81">
        <f t="shared" si="28"/>
        <v>0</v>
      </c>
      <c r="T104" s="81">
        <f t="shared" si="29"/>
        <v>0</v>
      </c>
      <c r="U104" s="81" t="e">
        <f t="shared" si="41"/>
        <v>#REF!</v>
      </c>
      <c r="V104" s="81">
        <v>0</v>
      </c>
      <c r="W104" s="81" t="e">
        <f t="shared" si="34"/>
        <v>#REF!</v>
      </c>
      <c r="X104" s="83"/>
      <c r="Y104" s="99">
        <f t="shared" si="26"/>
        <v>0</v>
      </c>
      <c r="Z104" s="224"/>
      <c r="AA104" s="224"/>
      <c r="AB104" s="224"/>
      <c r="AC104" s="224"/>
      <c r="AF104" s="69"/>
      <c r="AG104" s="218"/>
      <c r="AH104" s="219"/>
      <c r="AI104" s="218"/>
      <c r="AJ104" s="63"/>
      <c r="AK104" s="63"/>
      <c r="AL104" s="63"/>
      <c r="AU104" s="69" t="e">
        <f t="shared" si="27"/>
        <v>#N/A</v>
      </c>
      <c r="AV104" s="69" t="e">
        <f t="shared" si="30"/>
        <v>#N/A</v>
      </c>
      <c r="AW104" s="69">
        <f>IF(I104&gt;0,COUNTIF($AV$32:AV104,AV104),0)</f>
        <v>72</v>
      </c>
      <c r="AX104" s="69">
        <f>IF(AND(AW104&gt;1,SUMIF($AV$32:AV103,AV104,$AX$32:AX103)-SUMIF($AV$32:AV103,AV104,$BA$32:BA103)=0),1,IF(AND(AW104&gt;1,SUMIF($AV$32:AV103,AV104,$AX$32:AX103)-SUMIF($AV$32:AV103,AV104,$BA$32:BA103)&gt;0),0,AW104))</f>
        <v>0</v>
      </c>
      <c r="AY104" s="69">
        <f>IF(AND(Q104&gt;0,SUMIF($AV$32:AV104,AV104,$I$32:I104)-SUMIF($AV$32:AV104,AV104,$Q$32:Q104)=0),COUNTIF($AV$32:AV104,AV104),0)</f>
        <v>0</v>
      </c>
      <c r="AZ104" s="69">
        <f>IF(Q104&gt;0,COUNTIF($AV$32:AV104,AV104),0)</f>
        <v>0</v>
      </c>
      <c r="BA104" s="69">
        <f t="shared" si="31"/>
        <v>0</v>
      </c>
      <c r="BC104" s="69" t="str">
        <f t="shared" si="32"/>
        <v xml:space="preserve">  0</v>
      </c>
      <c r="BD104" s="69" t="str">
        <f t="shared" si="33"/>
        <v/>
      </c>
      <c r="BF104" s="69"/>
      <c r="BG104" s="69"/>
    </row>
    <row r="105" spans="1:59" s="69" customFormat="1" x14ac:dyDescent="0.25">
      <c r="A105" s="70" t="e">
        <f t="shared" si="40"/>
        <v>#REF!</v>
      </c>
      <c r="B105" s="83" t="str">
        <f>IFERROR(VLOOKUP(A105,[1]Tổng!$M$2:$AT$200,13,0),"")</f>
        <v/>
      </c>
      <c r="C105" s="71" t="e">
        <f t="shared" si="35"/>
        <v>#VALUE!</v>
      </c>
      <c r="D105" s="71">
        <f t="shared" si="36"/>
        <v>1</v>
      </c>
      <c r="E105" s="221" t="str">
        <f>IFERROR(VLOOKUP(A105,[1]Tổng!$M$2:$AT$200,14,0),"")</f>
        <v/>
      </c>
      <c r="F105" s="213" t="str">
        <f>IFERROR(VLOOKUP(A105,[1]Tổng!$M$2:$AT$200,15,0),"")</f>
        <v/>
      </c>
      <c r="G105" s="214" t="str">
        <f>IFERROR(VLOOKUP(A105,[1]Tổng!$M$2:$AT$200,25,0),"")</f>
        <v/>
      </c>
      <c r="H105" s="83" t="str">
        <f>IFERROR(VLOOKUP(A105,[1]Tổng!$M$2:$AQ$200,26,0),"")</f>
        <v/>
      </c>
      <c r="I105" s="77" t="str">
        <f>IFERROR(VLOOKUP(A105,[1]Tổng!$M$2:$AQ$200,27,0),"")</f>
        <v/>
      </c>
      <c r="J105" s="77">
        <v>1000000</v>
      </c>
      <c r="K105" s="78">
        <f t="shared" si="37"/>
        <v>0</v>
      </c>
      <c r="L105" s="88" t="str">
        <f>IFERROR(VLOOKUP(A105,[1]Tổng!$M$2:$AQ$200,30,0),"")</f>
        <v/>
      </c>
      <c r="M105" s="88">
        <f t="shared" si="38"/>
        <v>0</v>
      </c>
      <c r="N105" s="88" t="str">
        <f>IFERROR(VLOOKUP(A105,[1]Tổng!$M$2:$AT$200,18,0),"")</f>
        <v/>
      </c>
      <c r="O105" s="88" t="str">
        <f>IFERROR(VLOOKUP(A105,[1]Tổng!$M$2:$AT$200,22,0),"")</f>
        <v/>
      </c>
      <c r="P105" s="217">
        <f t="shared" si="39"/>
        <v>0</v>
      </c>
      <c r="Q105" s="217">
        <f>IFERROR(VLOOKUP(A105,[1]Tổng!$M$2:$AQ$200,29,0),0)</f>
        <v>0</v>
      </c>
      <c r="R105" s="81" t="str">
        <f>IFERROR(VLOOKUP(A105,[1]Tổng!$M$2:$AQ$200,31,0),"")</f>
        <v/>
      </c>
      <c r="S105" s="81">
        <f t="shared" si="28"/>
        <v>0</v>
      </c>
      <c r="T105" s="81">
        <f t="shared" si="29"/>
        <v>0</v>
      </c>
      <c r="U105" s="81" t="e">
        <f t="shared" si="41"/>
        <v>#REF!</v>
      </c>
      <c r="V105" s="81">
        <v>0</v>
      </c>
      <c r="W105" s="81" t="e">
        <f t="shared" si="34"/>
        <v>#REF!</v>
      </c>
      <c r="X105" s="83"/>
      <c r="Y105" s="99">
        <f t="shared" si="26"/>
        <v>0</v>
      </c>
      <c r="Z105" s="224"/>
      <c r="AA105" s="224"/>
      <c r="AB105" s="224"/>
      <c r="AC105" s="224"/>
      <c r="AG105" s="218"/>
      <c r="AH105" s="219"/>
      <c r="AI105" s="218"/>
      <c r="AJ105" s="63"/>
      <c r="AK105" s="63"/>
      <c r="AL105" s="63"/>
      <c r="AU105" s="69" t="e">
        <f t="shared" si="27"/>
        <v>#N/A</v>
      </c>
      <c r="AV105" s="69" t="e">
        <f t="shared" si="30"/>
        <v>#N/A</v>
      </c>
      <c r="AW105" s="69">
        <f>IF(I105&gt;0,COUNTIF($AV$32:AV105,AV105),0)</f>
        <v>73</v>
      </c>
      <c r="AX105" s="69">
        <f>IF(AND(AW105&gt;1,SUMIF($AV$32:AV104,AV105,$AX$32:AX104)-SUMIF($AV$32:AV104,AV105,$BA$32:BA104)=0),1,IF(AND(AW105&gt;1,SUMIF($AV$32:AV104,AV105,$AX$32:AX104)-SUMIF($AV$32:AV104,AV105,$BA$32:BA104)&gt;0),0,AW105))</f>
        <v>0</v>
      </c>
      <c r="AY105" s="69">
        <f>IF(AND(Q105&gt;0,SUMIF($AV$32:AV105,AV105,$I$32:I105)-SUMIF($AV$32:AV105,AV105,$Q$32:Q105)=0),COUNTIF($AV$32:AV105,AV105),0)</f>
        <v>0</v>
      </c>
      <c r="AZ105" s="69">
        <f>IF(Q105&gt;0,COUNTIF($AV$32:AV105,AV105),0)</f>
        <v>0</v>
      </c>
      <c r="BA105" s="69">
        <f t="shared" si="31"/>
        <v>0</v>
      </c>
      <c r="BC105" s="69" t="str">
        <f t="shared" si="32"/>
        <v xml:space="preserve">  0</v>
      </c>
      <c r="BD105" s="69" t="str">
        <f t="shared" si="33"/>
        <v/>
      </c>
    </row>
    <row r="106" spans="1:59" x14ac:dyDescent="0.25">
      <c r="A106" s="70" t="e">
        <f t="shared" si="40"/>
        <v>#REF!</v>
      </c>
      <c r="B106" s="83" t="str">
        <f>IFERROR(VLOOKUP(A106,[1]Tổng!$M$2:$AT$200,13,0),"")</f>
        <v/>
      </c>
      <c r="C106" s="71" t="e">
        <f t="shared" si="35"/>
        <v>#VALUE!</v>
      </c>
      <c r="D106" s="71">
        <f t="shared" si="36"/>
        <v>1</v>
      </c>
      <c r="E106" s="221" t="str">
        <f>IFERROR(VLOOKUP(A106,[1]Tổng!$M$2:$AT$200,14,0),"")</f>
        <v/>
      </c>
      <c r="F106" s="213" t="str">
        <f>IFERROR(VLOOKUP(A106,[1]Tổng!$M$2:$AT$200,15,0),"")</f>
        <v/>
      </c>
      <c r="G106" s="214" t="str">
        <f>IFERROR(VLOOKUP(A106,[1]Tổng!$M$2:$AT$200,25,0),"")</f>
        <v/>
      </c>
      <c r="H106" s="83" t="str">
        <f>IFERROR(VLOOKUP(A106,[1]Tổng!$M$2:$AQ$200,26,0),"")</f>
        <v/>
      </c>
      <c r="I106" s="77" t="str">
        <f>IFERROR(VLOOKUP(A106,[1]Tổng!$M$2:$AQ$200,27,0),"")</f>
        <v/>
      </c>
      <c r="J106" s="77">
        <v>1000000</v>
      </c>
      <c r="K106" s="78">
        <f t="shared" si="37"/>
        <v>0</v>
      </c>
      <c r="L106" s="88" t="str">
        <f>IFERROR(VLOOKUP(A106,[1]Tổng!$M$2:$AQ$200,30,0),"")</f>
        <v/>
      </c>
      <c r="M106" s="88">
        <f t="shared" si="38"/>
        <v>0</v>
      </c>
      <c r="N106" s="88" t="str">
        <f>IFERROR(VLOOKUP(A106,[1]Tổng!$M$2:$AT$200,18,0),"")</f>
        <v/>
      </c>
      <c r="O106" s="88" t="str">
        <f>IFERROR(VLOOKUP(A106,[1]Tổng!$M$2:$AT$200,22,0),"")</f>
        <v/>
      </c>
      <c r="P106" s="217">
        <f t="shared" si="39"/>
        <v>0</v>
      </c>
      <c r="Q106" s="217">
        <f>IFERROR(VLOOKUP(A106,[1]Tổng!$M$2:$AQ$200,29,0),0)</f>
        <v>0</v>
      </c>
      <c r="R106" s="81" t="str">
        <f>IFERROR(VLOOKUP(A106,[1]Tổng!$M$2:$AQ$200,31,0),"")</f>
        <v/>
      </c>
      <c r="S106" s="81">
        <f t="shared" si="28"/>
        <v>0</v>
      </c>
      <c r="T106" s="81">
        <f t="shared" si="29"/>
        <v>0</v>
      </c>
      <c r="U106" s="81" t="e">
        <f t="shared" si="41"/>
        <v>#REF!</v>
      </c>
      <c r="V106" s="81">
        <v>0</v>
      </c>
      <c r="W106" s="81" t="e">
        <f t="shared" si="34"/>
        <v>#REF!</v>
      </c>
      <c r="X106" s="83"/>
      <c r="Y106" s="99">
        <f t="shared" si="26"/>
        <v>0</v>
      </c>
      <c r="Z106" s="224"/>
      <c r="AA106" s="224"/>
      <c r="AB106" s="224"/>
      <c r="AC106" s="224"/>
      <c r="AF106" s="69"/>
      <c r="AG106" s="218"/>
      <c r="AH106" s="219"/>
      <c r="AI106" s="218"/>
      <c r="AJ106" s="63"/>
      <c r="AK106" s="63"/>
      <c r="AL106" s="63"/>
      <c r="AU106" s="69" t="e">
        <f t="shared" si="27"/>
        <v>#N/A</v>
      </c>
      <c r="AV106" s="69" t="e">
        <f t="shared" si="30"/>
        <v>#N/A</v>
      </c>
      <c r="AW106" s="69">
        <f>IF(I106&gt;0,COUNTIF($AV$32:AV106,AV106),0)</f>
        <v>74</v>
      </c>
      <c r="AX106" s="69">
        <f>IF(AND(AW106&gt;1,SUMIF($AV$32:AV105,AV106,$AX$32:AX105)-SUMIF($AV$32:AV105,AV106,$BA$32:BA105)=0),1,IF(AND(AW106&gt;1,SUMIF($AV$32:AV105,AV106,$AX$32:AX105)-SUMIF($AV$32:AV105,AV106,$BA$32:BA105)&gt;0),0,AW106))</f>
        <v>0</v>
      </c>
      <c r="AY106" s="69">
        <f>IF(AND(Q106&gt;0,SUMIF($AV$32:AV106,AV106,$I$32:I106)-SUMIF($AV$32:AV106,AV106,$Q$32:Q106)=0),COUNTIF($AV$32:AV106,AV106),0)</f>
        <v>0</v>
      </c>
      <c r="AZ106" s="69">
        <f>IF(Q106&gt;0,COUNTIF($AV$32:AV106,AV106),0)</f>
        <v>0</v>
      </c>
      <c r="BA106" s="69">
        <f t="shared" si="31"/>
        <v>0</v>
      </c>
      <c r="BC106" s="69" t="str">
        <f t="shared" si="32"/>
        <v xml:space="preserve">  0</v>
      </c>
      <c r="BD106" s="69" t="str">
        <f t="shared" si="33"/>
        <v/>
      </c>
      <c r="BF106" s="69"/>
      <c r="BG106" s="69"/>
    </row>
    <row r="107" spans="1:59" x14ac:dyDescent="0.25">
      <c r="A107" s="70" t="e">
        <f t="shared" si="40"/>
        <v>#REF!</v>
      </c>
      <c r="B107" s="83" t="str">
        <f>IFERROR(VLOOKUP(A107,[1]Tổng!$M$2:$AT$200,13,0),"")</f>
        <v/>
      </c>
      <c r="C107" s="71" t="e">
        <f t="shared" si="35"/>
        <v>#VALUE!</v>
      </c>
      <c r="D107" s="71">
        <f t="shared" si="36"/>
        <v>1</v>
      </c>
      <c r="E107" s="221" t="str">
        <f>IFERROR(VLOOKUP(A107,[1]Tổng!$M$2:$AT$200,14,0),"")</f>
        <v/>
      </c>
      <c r="F107" s="213" t="str">
        <f>IFERROR(VLOOKUP(A107,[1]Tổng!$M$2:$AT$200,15,0),"")</f>
        <v/>
      </c>
      <c r="G107" s="214" t="str">
        <f>IFERROR(VLOOKUP(A107,[1]Tổng!$M$2:$AT$200,25,0),"")</f>
        <v/>
      </c>
      <c r="H107" s="83" t="str">
        <f>IFERROR(VLOOKUP(A107,[1]Tổng!$M$2:$AQ$200,26,0),"")</f>
        <v/>
      </c>
      <c r="I107" s="77" t="str">
        <f>IFERROR(VLOOKUP(A107,[1]Tổng!$M$2:$AQ$200,27,0),"")</f>
        <v/>
      </c>
      <c r="J107" s="77">
        <v>1000000</v>
      </c>
      <c r="K107" s="78">
        <f t="shared" si="37"/>
        <v>0</v>
      </c>
      <c r="L107" s="88" t="str">
        <f>IFERROR(VLOOKUP(A107,[1]Tổng!$M$2:$AQ$200,30,0),"")</f>
        <v/>
      </c>
      <c r="M107" s="88">
        <f t="shared" si="38"/>
        <v>0</v>
      </c>
      <c r="N107" s="88" t="str">
        <f>IFERROR(VLOOKUP(A107,[1]Tổng!$M$2:$AT$200,18,0),"")</f>
        <v/>
      </c>
      <c r="O107" s="88" t="str">
        <f>IFERROR(VLOOKUP(A107,[1]Tổng!$M$2:$AT$200,22,0),"")</f>
        <v/>
      </c>
      <c r="P107" s="217">
        <f t="shared" si="39"/>
        <v>0</v>
      </c>
      <c r="Q107" s="217">
        <f>IFERROR(VLOOKUP(A107,[1]Tổng!$M$2:$AQ$200,29,0),0)</f>
        <v>0</v>
      </c>
      <c r="R107" s="81" t="str">
        <f>IFERROR(VLOOKUP(A107,[1]Tổng!$M$2:$AQ$200,31,0),"")</f>
        <v/>
      </c>
      <c r="S107" s="81">
        <f t="shared" si="28"/>
        <v>0</v>
      </c>
      <c r="T107" s="81">
        <f t="shared" si="29"/>
        <v>0</v>
      </c>
      <c r="U107" s="81" t="e">
        <f t="shared" si="41"/>
        <v>#REF!</v>
      </c>
      <c r="V107" s="81">
        <v>0</v>
      </c>
      <c r="W107" s="81" t="e">
        <f t="shared" si="34"/>
        <v>#REF!</v>
      </c>
      <c r="X107" s="83"/>
      <c r="Y107" s="99">
        <f t="shared" si="26"/>
        <v>0</v>
      </c>
      <c r="Z107" s="224"/>
      <c r="AA107" s="224"/>
      <c r="AB107" s="224"/>
      <c r="AC107" s="224"/>
      <c r="AF107" s="69"/>
      <c r="AG107" s="218"/>
      <c r="AH107" s="219"/>
      <c r="AI107" s="218"/>
      <c r="AJ107" s="63"/>
      <c r="AK107" s="63"/>
      <c r="AL107" s="63"/>
      <c r="AU107" s="69" t="e">
        <f t="shared" si="27"/>
        <v>#N/A</v>
      </c>
      <c r="AV107" s="69" t="e">
        <f t="shared" si="30"/>
        <v>#N/A</v>
      </c>
      <c r="AW107" s="69">
        <f>IF(I107&gt;0,COUNTIF($AV$32:AV107,AV107),0)</f>
        <v>75</v>
      </c>
      <c r="AX107" s="69">
        <f>IF(AND(AW107&gt;1,SUMIF($AV$32:AV106,AV107,$AX$32:AX106)-SUMIF($AV$32:AV106,AV107,$BA$32:BA106)=0),1,IF(AND(AW107&gt;1,SUMIF($AV$32:AV106,AV107,$AX$32:AX106)-SUMIF($AV$32:AV106,AV107,$BA$32:BA106)&gt;0),0,AW107))</f>
        <v>0</v>
      </c>
      <c r="AY107" s="69">
        <f>IF(AND(Q107&gt;0,SUMIF($AV$32:AV107,AV107,$I$32:I107)-SUMIF($AV$32:AV107,AV107,$Q$32:Q107)=0),COUNTIF($AV$32:AV107,AV107),0)</f>
        <v>0</v>
      </c>
      <c r="AZ107" s="69">
        <f>IF(Q107&gt;0,COUNTIF($AV$32:AV107,AV107),0)</f>
        <v>0</v>
      </c>
      <c r="BA107" s="69">
        <f t="shared" si="31"/>
        <v>0</v>
      </c>
      <c r="BC107" s="69" t="str">
        <f t="shared" si="32"/>
        <v xml:space="preserve">  0</v>
      </c>
      <c r="BD107" s="69" t="str">
        <f t="shared" si="33"/>
        <v/>
      </c>
      <c r="BF107" s="69"/>
      <c r="BG107" s="69"/>
    </row>
    <row r="108" spans="1:59" x14ac:dyDescent="0.25">
      <c r="A108" s="70" t="e">
        <f t="shared" si="40"/>
        <v>#REF!</v>
      </c>
      <c r="B108" s="83" t="str">
        <f>IFERROR(VLOOKUP(A108,[1]Tổng!$M$2:$AT$200,13,0),"")</f>
        <v/>
      </c>
      <c r="C108" s="71" t="e">
        <f t="shared" si="35"/>
        <v>#VALUE!</v>
      </c>
      <c r="D108" s="71">
        <f t="shared" si="36"/>
        <v>1</v>
      </c>
      <c r="E108" s="221" t="str">
        <f>IFERROR(VLOOKUP(A108,[1]Tổng!$M$2:$AT$200,14,0),"")</f>
        <v/>
      </c>
      <c r="F108" s="213" t="str">
        <f>IFERROR(VLOOKUP(A108,[1]Tổng!$M$2:$AT$200,15,0),"")</f>
        <v/>
      </c>
      <c r="G108" s="214" t="str">
        <f>IFERROR(VLOOKUP(A108,[1]Tổng!$M$2:$AT$200,25,0),"")</f>
        <v/>
      </c>
      <c r="H108" s="83" t="str">
        <f>IFERROR(VLOOKUP(A108,[1]Tổng!$M$2:$AQ$200,26,0),"")</f>
        <v/>
      </c>
      <c r="I108" s="77" t="str">
        <f>IFERROR(VLOOKUP(A108,[1]Tổng!$M$2:$AQ$200,27,0),"")</f>
        <v/>
      </c>
      <c r="J108" s="77">
        <v>1000000</v>
      </c>
      <c r="K108" s="78">
        <f t="shared" si="37"/>
        <v>0</v>
      </c>
      <c r="L108" s="88" t="str">
        <f>IFERROR(VLOOKUP(A108,[1]Tổng!$M$2:$AQ$200,30,0),"")</f>
        <v/>
      </c>
      <c r="M108" s="88">
        <f t="shared" si="38"/>
        <v>0</v>
      </c>
      <c r="N108" s="88" t="str">
        <f>IFERROR(VLOOKUP(A108,[1]Tổng!$M$2:$AT$200,18,0),"")</f>
        <v/>
      </c>
      <c r="O108" s="88" t="str">
        <f>IFERROR(VLOOKUP(A108,[1]Tổng!$M$2:$AT$200,22,0),"")</f>
        <v/>
      </c>
      <c r="P108" s="217">
        <f t="shared" si="39"/>
        <v>0</v>
      </c>
      <c r="Q108" s="217">
        <f>IFERROR(VLOOKUP(A108,[1]Tổng!$M$2:$AQ$200,29,0),0)</f>
        <v>0</v>
      </c>
      <c r="R108" s="81" t="str">
        <f>IFERROR(VLOOKUP(A108,[1]Tổng!$M$2:$AQ$200,31,0),"")</f>
        <v/>
      </c>
      <c r="S108" s="81">
        <f t="shared" si="28"/>
        <v>0</v>
      </c>
      <c r="T108" s="81">
        <f t="shared" si="29"/>
        <v>0</v>
      </c>
      <c r="U108" s="81" t="e">
        <f t="shared" si="41"/>
        <v>#REF!</v>
      </c>
      <c r="V108" s="81">
        <v>0</v>
      </c>
      <c r="W108" s="81" t="e">
        <f t="shared" si="34"/>
        <v>#REF!</v>
      </c>
      <c r="X108" s="83"/>
      <c r="Y108" s="99">
        <f t="shared" si="26"/>
        <v>0</v>
      </c>
      <c r="Z108" s="224"/>
      <c r="AA108" s="224"/>
      <c r="AB108" s="224"/>
      <c r="AC108" s="224"/>
      <c r="AF108" s="69"/>
      <c r="AG108" s="218"/>
      <c r="AH108" s="219"/>
      <c r="AI108" s="218"/>
      <c r="AJ108" s="63"/>
      <c r="AK108" s="63"/>
      <c r="AL108" s="63"/>
      <c r="AU108" s="69" t="e">
        <f t="shared" si="27"/>
        <v>#N/A</v>
      </c>
      <c r="AV108" s="69" t="e">
        <f t="shared" si="30"/>
        <v>#N/A</v>
      </c>
      <c r="AW108" s="69">
        <f>IF(I108&gt;0,COUNTIF($AV$32:AV108,AV108),0)</f>
        <v>76</v>
      </c>
      <c r="AX108" s="69">
        <f>IF(AND(AW108&gt;1,SUMIF($AV$32:AV107,AV108,$AX$32:AX107)-SUMIF($AV$32:AV107,AV108,$BA$32:BA107)=0),1,IF(AND(AW108&gt;1,SUMIF($AV$32:AV107,AV108,$AX$32:AX107)-SUMIF($AV$32:AV107,AV108,$BA$32:BA107)&gt;0),0,AW108))</f>
        <v>0</v>
      </c>
      <c r="AY108" s="69">
        <f>IF(AND(Q108&gt;0,SUMIF($AV$32:AV108,AV108,$I$32:I108)-SUMIF($AV$32:AV108,AV108,$Q$32:Q108)=0),COUNTIF($AV$32:AV108,AV108),0)</f>
        <v>0</v>
      </c>
      <c r="AZ108" s="69">
        <f>IF(Q108&gt;0,COUNTIF($AV$32:AV108,AV108),0)</f>
        <v>0</v>
      </c>
      <c r="BA108" s="69">
        <f t="shared" si="31"/>
        <v>0</v>
      </c>
      <c r="BC108" s="69" t="str">
        <f t="shared" si="32"/>
        <v xml:space="preserve">  0</v>
      </c>
      <c r="BD108" s="69" t="str">
        <f t="shared" si="33"/>
        <v/>
      </c>
      <c r="BF108" s="69"/>
      <c r="BG108" s="69"/>
    </row>
    <row r="109" spans="1:59" s="69" customFormat="1" x14ac:dyDescent="0.25">
      <c r="A109" s="70" t="e">
        <f t="shared" si="40"/>
        <v>#REF!</v>
      </c>
      <c r="B109" s="83" t="str">
        <f>IFERROR(VLOOKUP(A109,[1]Tổng!$M$2:$AT$200,13,0),"")</f>
        <v/>
      </c>
      <c r="C109" s="71" t="e">
        <f t="shared" si="35"/>
        <v>#VALUE!</v>
      </c>
      <c r="D109" s="71">
        <f t="shared" si="36"/>
        <v>1</v>
      </c>
      <c r="E109" s="221" t="str">
        <f>IFERROR(VLOOKUP(A109,[1]Tổng!$M$2:$AT$200,14,0),"")</f>
        <v/>
      </c>
      <c r="F109" s="213" t="str">
        <f>IFERROR(VLOOKUP(A109,[1]Tổng!$M$2:$AT$200,15,0),"")</f>
        <v/>
      </c>
      <c r="G109" s="214" t="str">
        <f>IFERROR(VLOOKUP(A109,[1]Tổng!$M$2:$AT$200,25,0),"")</f>
        <v/>
      </c>
      <c r="H109" s="83" t="str">
        <f>IFERROR(VLOOKUP(A109,[1]Tổng!$M$2:$AQ$200,26,0),"")</f>
        <v/>
      </c>
      <c r="I109" s="77" t="str">
        <f>IFERROR(VLOOKUP(A109,[1]Tổng!$M$2:$AQ$200,27,0),"")</f>
        <v/>
      </c>
      <c r="J109" s="77">
        <v>1000000</v>
      </c>
      <c r="K109" s="78">
        <f t="shared" si="37"/>
        <v>0</v>
      </c>
      <c r="L109" s="88" t="str">
        <f>IFERROR(VLOOKUP(A109,[1]Tổng!$M$2:$AQ$200,30,0),"")</f>
        <v/>
      </c>
      <c r="M109" s="88">
        <f t="shared" si="38"/>
        <v>0</v>
      </c>
      <c r="N109" s="88" t="str">
        <f>IFERROR(VLOOKUP(A109,[1]Tổng!$M$2:$AT$200,18,0),"")</f>
        <v/>
      </c>
      <c r="O109" s="88" t="str">
        <f>IFERROR(VLOOKUP(A109,[1]Tổng!$M$2:$AT$200,22,0),"")</f>
        <v/>
      </c>
      <c r="P109" s="217">
        <f t="shared" si="39"/>
        <v>0</v>
      </c>
      <c r="Q109" s="217">
        <f>IFERROR(VLOOKUP(A109,[1]Tổng!$M$2:$AQ$200,29,0),0)</f>
        <v>0</v>
      </c>
      <c r="R109" s="81" t="str">
        <f>IFERROR(VLOOKUP(A109,[1]Tổng!$M$2:$AQ$200,31,0),"")</f>
        <v/>
      </c>
      <c r="S109" s="81">
        <f t="shared" si="28"/>
        <v>0</v>
      </c>
      <c r="T109" s="81">
        <f t="shared" si="29"/>
        <v>0</v>
      </c>
      <c r="U109" s="81" t="e">
        <f t="shared" si="41"/>
        <v>#REF!</v>
      </c>
      <c r="V109" s="81">
        <v>0</v>
      </c>
      <c r="W109" s="81" t="e">
        <f t="shared" si="34"/>
        <v>#REF!</v>
      </c>
      <c r="X109" s="83"/>
      <c r="Y109" s="99">
        <f>Q111</f>
        <v>0</v>
      </c>
      <c r="Z109" s="224"/>
      <c r="AA109" s="224"/>
      <c r="AB109" s="224"/>
      <c r="AC109" s="224"/>
      <c r="AG109" s="218"/>
      <c r="AH109" s="219"/>
      <c r="AI109" s="218"/>
      <c r="AJ109" s="63"/>
      <c r="AK109" s="63"/>
      <c r="AL109" s="63"/>
      <c r="AU109" s="69" t="e">
        <f t="shared" si="27"/>
        <v>#N/A</v>
      </c>
      <c r="AV109" s="69" t="e">
        <f t="shared" si="30"/>
        <v>#N/A</v>
      </c>
      <c r="AW109" s="69">
        <f>IF(I109&gt;0,COUNTIF($AV$32:AV109,AV109),0)</f>
        <v>77</v>
      </c>
      <c r="AX109" s="69">
        <f>IF(AND(AW109&gt;1,SUMIF($AV$32:AV108,AV109,$AX$32:AX108)-SUMIF($AV$32:AV108,AV109,$BA$32:BA108)=0),1,IF(AND(AW109&gt;1,SUMIF($AV$32:AV108,AV109,$AX$32:AX108)-SUMIF($AV$32:AV108,AV109,$BA$32:BA108)&gt;0),0,AW109))</f>
        <v>0</v>
      </c>
      <c r="AY109" s="69">
        <f>IF(AND(Q109&gt;0,SUMIF($AV$32:AV109,AV109,$I$32:I109)-SUMIF($AV$32:AV109,AV109,$Q$32:Q109)=0),COUNTIF($AV$32:AV109,AV109),0)</f>
        <v>0</v>
      </c>
      <c r="AZ109" s="69">
        <f>IF(Q109&gt;0,COUNTIF($AV$32:AV109,AV109),0)</f>
        <v>0</v>
      </c>
      <c r="BA109" s="69">
        <f t="shared" si="31"/>
        <v>0</v>
      </c>
      <c r="BC109" s="69" t="str">
        <f t="shared" si="32"/>
        <v xml:space="preserve">  0</v>
      </c>
      <c r="BD109" s="69" t="str">
        <f t="shared" si="33"/>
        <v/>
      </c>
    </row>
    <row r="110" spans="1:59" x14ac:dyDescent="0.25">
      <c r="A110" s="70" t="e">
        <f t="shared" si="40"/>
        <v>#REF!</v>
      </c>
      <c r="B110" s="83" t="str">
        <f>IFERROR(VLOOKUP(A110,[1]Tổng!$M$2:$AT$200,13,0),"")</f>
        <v/>
      </c>
      <c r="C110" s="71" t="e">
        <f t="shared" si="35"/>
        <v>#VALUE!</v>
      </c>
      <c r="D110" s="71">
        <f t="shared" si="36"/>
        <v>1</v>
      </c>
      <c r="E110" s="221" t="str">
        <f>IFERROR(VLOOKUP(A110,[1]Tổng!$M$2:$AT$200,14,0),"")</f>
        <v/>
      </c>
      <c r="F110" s="213" t="str">
        <f>IFERROR(VLOOKUP(A110,[1]Tổng!$M$2:$AT$200,15,0),"")</f>
        <v/>
      </c>
      <c r="G110" s="214" t="str">
        <f>IFERROR(VLOOKUP(A110,[1]Tổng!$M$2:$AT$200,25,0),"")</f>
        <v/>
      </c>
      <c r="H110" s="83" t="str">
        <f>IFERROR(VLOOKUP(A110,[1]Tổng!$M$2:$AQ$200,26,0),"")</f>
        <v/>
      </c>
      <c r="I110" s="77" t="str">
        <f>IFERROR(VLOOKUP(A110,[1]Tổng!$M$2:$AQ$200,27,0),"")</f>
        <v/>
      </c>
      <c r="J110" s="77">
        <v>1000000</v>
      </c>
      <c r="K110" s="78">
        <f t="shared" si="37"/>
        <v>0</v>
      </c>
      <c r="L110" s="88" t="str">
        <f>IFERROR(VLOOKUP(A110,[1]Tổng!$M$2:$AQ$200,30,0),"")</f>
        <v/>
      </c>
      <c r="M110" s="88">
        <f t="shared" si="38"/>
        <v>0</v>
      </c>
      <c r="N110" s="88" t="str">
        <f>IFERROR(VLOOKUP(A110,[1]Tổng!$M$2:$AT$200,18,0),"")</f>
        <v/>
      </c>
      <c r="O110" s="88" t="str">
        <f>IFERROR(VLOOKUP(A110,[1]Tổng!$M$2:$AT$200,22,0),"")</f>
        <v/>
      </c>
      <c r="P110" s="217">
        <f t="shared" si="39"/>
        <v>0</v>
      </c>
      <c r="Q110" s="217">
        <f>IFERROR(VLOOKUP(A110,[1]Tổng!$M$2:$AQ$200,29,0),0)</f>
        <v>0</v>
      </c>
      <c r="R110" s="81" t="str">
        <f>IFERROR(VLOOKUP(A110,[1]Tổng!$M$2:$AQ$200,31,0),"")</f>
        <v/>
      </c>
      <c r="S110" s="81">
        <f t="shared" si="28"/>
        <v>0</v>
      </c>
      <c r="T110" s="81">
        <f t="shared" si="29"/>
        <v>0</v>
      </c>
      <c r="U110" s="81" t="e">
        <f t="shared" si="41"/>
        <v>#REF!</v>
      </c>
      <c r="V110" s="81">
        <v>0</v>
      </c>
      <c r="W110" s="81" t="e">
        <f t="shared" si="34"/>
        <v>#REF!</v>
      </c>
      <c r="X110" s="83"/>
      <c r="Y110" s="99">
        <f t="shared" si="26"/>
        <v>0</v>
      </c>
      <c r="Z110" s="224"/>
      <c r="AA110" s="224"/>
      <c r="AB110" s="224"/>
      <c r="AC110" s="224"/>
      <c r="AF110" s="69"/>
      <c r="AG110" s="218"/>
      <c r="AH110" s="219"/>
      <c r="AI110" s="218"/>
      <c r="AJ110" s="63"/>
      <c r="AK110" s="63"/>
      <c r="AL110" s="63"/>
      <c r="AU110" s="69" t="e">
        <f t="shared" si="27"/>
        <v>#N/A</v>
      </c>
      <c r="AV110" s="69" t="e">
        <f t="shared" si="30"/>
        <v>#N/A</v>
      </c>
      <c r="AW110" s="69">
        <f>IF(I110&gt;0,COUNTIF($AV$32:AV110,AV110),0)</f>
        <v>78</v>
      </c>
      <c r="AX110" s="69">
        <f>IF(AND(AW110&gt;1,SUMIF($AV$32:AV109,AV110,$AX$32:AX109)-SUMIF($AV$32:AV109,AV110,$BA$32:BA109)=0),1,IF(AND(AW110&gt;1,SUMIF($AV$32:AV109,AV110,$AX$32:AX109)-SUMIF($AV$32:AV109,AV110,$BA$32:BA109)&gt;0),0,AW110))</f>
        <v>0</v>
      </c>
      <c r="AY110" s="69">
        <f>IF(AND(Q110&gt;0,SUMIF($AV$32:AV110,AV110,$I$32:I110)-SUMIF($AV$32:AV110,AV110,$Q$32:Q110)=0),COUNTIF($AV$32:AV110,AV110),0)</f>
        <v>0</v>
      </c>
      <c r="AZ110" s="69">
        <f>IF(Q110&gt;0,COUNTIF($AV$32:AV110,AV110),0)</f>
        <v>0</v>
      </c>
      <c r="BA110" s="69">
        <f t="shared" si="31"/>
        <v>0</v>
      </c>
      <c r="BC110" s="69" t="str">
        <f t="shared" si="32"/>
        <v xml:space="preserve">  0</v>
      </c>
      <c r="BD110" s="69" t="str">
        <f t="shared" si="33"/>
        <v/>
      </c>
      <c r="BF110" s="69"/>
      <c r="BG110" s="69"/>
    </row>
    <row r="111" spans="1:59" x14ac:dyDescent="0.25">
      <c r="A111" s="70" t="e">
        <f t="shared" si="40"/>
        <v>#REF!</v>
      </c>
      <c r="B111" s="83" t="str">
        <f>IFERROR(VLOOKUP(A111,[1]Tổng!$M$2:$AT$200,13,0),"")</f>
        <v/>
      </c>
      <c r="C111" s="71" t="e">
        <f t="shared" si="35"/>
        <v>#VALUE!</v>
      </c>
      <c r="D111" s="71">
        <f t="shared" si="36"/>
        <v>1</v>
      </c>
      <c r="E111" s="221" t="str">
        <f>IFERROR(VLOOKUP(A111,[1]Tổng!$M$2:$AT$200,14,0),"")</f>
        <v/>
      </c>
      <c r="F111" s="213" t="str">
        <f>IFERROR(VLOOKUP(A111,[1]Tổng!$M$2:$AT$200,15,0),"")</f>
        <v/>
      </c>
      <c r="G111" s="214" t="str">
        <f>IFERROR(VLOOKUP(A111,[1]Tổng!$M$2:$AT$200,25,0),"")</f>
        <v/>
      </c>
      <c r="H111" s="83" t="str">
        <f>IFERROR(VLOOKUP(A111,[1]Tổng!$M$2:$AQ$200,26,0),"")</f>
        <v/>
      </c>
      <c r="I111" s="77" t="str">
        <f>IFERROR(VLOOKUP(A111,[1]Tổng!$M$2:$AQ$200,27,0),"")</f>
        <v/>
      </c>
      <c r="J111" s="77">
        <v>1000000</v>
      </c>
      <c r="K111" s="78">
        <f t="shared" si="37"/>
        <v>0</v>
      </c>
      <c r="L111" s="88" t="str">
        <f>IFERROR(VLOOKUP(A111,[1]Tổng!$M$2:$AQ$200,30,0),"")</f>
        <v/>
      </c>
      <c r="M111" s="88">
        <f t="shared" si="38"/>
        <v>0</v>
      </c>
      <c r="N111" s="88" t="str">
        <f>IFERROR(VLOOKUP(A111,[1]Tổng!$M$2:$AT$200,18,0),"")</f>
        <v/>
      </c>
      <c r="O111" s="88" t="str">
        <f>IFERROR(VLOOKUP(A111,[1]Tổng!$M$2:$AT$200,22,0),"")</f>
        <v/>
      </c>
      <c r="P111" s="217">
        <f t="shared" si="39"/>
        <v>0</v>
      </c>
      <c r="Q111" s="217">
        <f>IFERROR(VLOOKUP(A111,[1]Tổng!$M$2:$AQ$200,29,0),0)</f>
        <v>0</v>
      </c>
      <c r="R111" s="81" t="str">
        <f>IFERROR(VLOOKUP(A111,[1]Tổng!$M$2:$AQ$200,31,0),"")</f>
        <v/>
      </c>
      <c r="S111" s="81">
        <f t="shared" si="28"/>
        <v>0</v>
      </c>
      <c r="T111" s="81">
        <f t="shared" si="29"/>
        <v>0</v>
      </c>
      <c r="U111" s="81" t="e">
        <f t="shared" si="41"/>
        <v>#REF!</v>
      </c>
      <c r="V111" s="81">
        <v>0</v>
      </c>
      <c r="W111" s="81" t="e">
        <f t="shared" si="34"/>
        <v>#REF!</v>
      </c>
      <c r="X111" s="83"/>
      <c r="Y111" s="99">
        <f t="shared" si="26"/>
        <v>0</v>
      </c>
      <c r="Z111" s="224"/>
      <c r="AA111" s="224"/>
      <c r="AB111" s="224"/>
      <c r="AC111" s="224"/>
      <c r="AF111" s="69"/>
      <c r="AG111" s="218"/>
      <c r="AH111" s="219"/>
      <c r="AI111" s="218"/>
      <c r="AJ111" s="63"/>
      <c r="AK111" s="63"/>
      <c r="AL111" s="63"/>
      <c r="AU111" s="69" t="e">
        <f t="shared" si="27"/>
        <v>#N/A</v>
      </c>
      <c r="AV111" s="69" t="e">
        <f t="shared" si="30"/>
        <v>#N/A</v>
      </c>
      <c r="AW111" s="69">
        <f>IF(I111&gt;0,COUNTIF($AV$32:AV111,AV111),0)</f>
        <v>79</v>
      </c>
      <c r="AX111" s="69">
        <f>IF(AND(AW111&gt;1,SUMIF($AV$32:AV110,AV111,$AX$32:AX110)-SUMIF($AV$32:AV110,AV111,$BA$32:BA110)=0),1,IF(AND(AW111&gt;1,SUMIF($AV$32:AV110,AV111,$AX$32:AX110)-SUMIF($AV$32:AV110,AV111,$BA$32:BA110)&gt;0),0,AW111))</f>
        <v>0</v>
      </c>
      <c r="AY111" s="69">
        <f>IF(AND(Q111&gt;0,SUMIF($AV$32:AV111,AV111,$I$32:I111)-SUMIF($AV$32:AV111,AV111,$Q$32:Q111)=0),COUNTIF($AV$32:AV111,AV111),0)</f>
        <v>0</v>
      </c>
      <c r="AZ111" s="69">
        <f>IF(Q111&gt;0,COUNTIF($AV$32:AV111,AV111),0)</f>
        <v>0</v>
      </c>
      <c r="BA111" s="69">
        <f t="shared" si="31"/>
        <v>0</v>
      </c>
      <c r="BC111" s="69" t="str">
        <f t="shared" si="32"/>
        <v xml:space="preserve">  0</v>
      </c>
      <c r="BD111" s="69" t="str">
        <f t="shared" si="33"/>
        <v/>
      </c>
      <c r="BF111" s="69"/>
      <c r="BG111" s="69"/>
    </row>
    <row r="112" spans="1:59" x14ac:dyDescent="0.25">
      <c r="A112" s="70" t="e">
        <f t="shared" si="40"/>
        <v>#REF!</v>
      </c>
      <c r="B112" s="83" t="str">
        <f>IFERROR(VLOOKUP(A112,[1]Tổng!$M$2:$AT$200,13,0),"")</f>
        <v/>
      </c>
      <c r="C112" s="71" t="e">
        <f t="shared" si="35"/>
        <v>#VALUE!</v>
      </c>
      <c r="D112" s="71">
        <f t="shared" si="36"/>
        <v>1</v>
      </c>
      <c r="E112" s="221" t="str">
        <f>IFERROR(VLOOKUP(A112,[1]Tổng!$M$2:$AT$200,14,0),"")</f>
        <v/>
      </c>
      <c r="F112" s="213" t="str">
        <f>IFERROR(VLOOKUP(A112,[1]Tổng!$M$2:$AT$200,15,0),"")</f>
        <v/>
      </c>
      <c r="G112" s="214" t="str">
        <f>IFERROR(VLOOKUP(A112,[1]Tổng!$M$2:$AT$200,25,0),"")</f>
        <v/>
      </c>
      <c r="H112" s="83" t="str">
        <f>IFERROR(VLOOKUP(A112,[1]Tổng!$M$2:$AQ$200,26,0),"")</f>
        <v/>
      </c>
      <c r="I112" s="77" t="str">
        <f>IFERROR(VLOOKUP(A112,[1]Tổng!$M$2:$AQ$200,27,0),"")</f>
        <v/>
      </c>
      <c r="J112" s="77">
        <v>1000000</v>
      </c>
      <c r="K112" s="78">
        <f t="shared" si="37"/>
        <v>0</v>
      </c>
      <c r="L112" s="88" t="str">
        <f>IFERROR(VLOOKUP(A112,[1]Tổng!$M$2:$AQ$200,30,0),"")</f>
        <v/>
      </c>
      <c r="M112" s="88">
        <f t="shared" si="38"/>
        <v>0</v>
      </c>
      <c r="N112" s="88" t="str">
        <f>IFERROR(VLOOKUP(A112,[1]Tổng!$M$2:$AT$200,18,0),"")</f>
        <v/>
      </c>
      <c r="O112" s="88" t="str">
        <f>IFERROR(VLOOKUP(A112,[1]Tổng!$M$2:$AT$200,22,0),"")</f>
        <v/>
      </c>
      <c r="P112" s="217">
        <f t="shared" si="39"/>
        <v>0</v>
      </c>
      <c r="Q112" s="217">
        <f>IFERROR(VLOOKUP(A112,[1]Tổng!$M$2:$AQ$200,29,0),0)</f>
        <v>0</v>
      </c>
      <c r="R112" s="81" t="str">
        <f>IFERROR(VLOOKUP(A112,[1]Tổng!$M$2:$AQ$200,31,0),"")</f>
        <v/>
      </c>
      <c r="S112" s="81">
        <f t="shared" si="28"/>
        <v>0</v>
      </c>
      <c r="T112" s="81">
        <f t="shared" si="29"/>
        <v>0</v>
      </c>
      <c r="U112" s="81" t="e">
        <f t="shared" si="41"/>
        <v>#REF!</v>
      </c>
      <c r="V112" s="81">
        <v>0</v>
      </c>
      <c r="W112" s="81" t="e">
        <f t="shared" si="34"/>
        <v>#REF!</v>
      </c>
      <c r="X112" s="83"/>
      <c r="Y112" s="99">
        <f t="shared" si="26"/>
        <v>0</v>
      </c>
      <c r="Z112" s="224"/>
      <c r="AA112" s="224"/>
      <c r="AB112" s="224"/>
      <c r="AC112" s="224"/>
      <c r="AF112" s="69"/>
      <c r="AG112" s="218"/>
      <c r="AH112" s="219"/>
      <c r="AI112" s="218"/>
      <c r="AJ112" s="63"/>
      <c r="AK112" s="63"/>
      <c r="AL112" s="63"/>
      <c r="AU112" s="69" t="e">
        <f t="shared" si="27"/>
        <v>#N/A</v>
      </c>
      <c r="AV112" s="69" t="e">
        <f t="shared" si="30"/>
        <v>#N/A</v>
      </c>
      <c r="AW112" s="69">
        <f>IF(I112&gt;0,COUNTIF($AV$32:AV112,AV112),0)</f>
        <v>80</v>
      </c>
      <c r="AX112" s="69">
        <f>IF(AND(AW112&gt;1,SUMIF($AV$32:AV111,AV112,$AX$32:AX111)-SUMIF($AV$32:AV111,AV112,$BA$32:BA111)=0),1,IF(AND(AW112&gt;1,SUMIF($AV$32:AV111,AV112,$AX$32:AX111)-SUMIF($AV$32:AV111,AV112,$BA$32:BA111)&gt;0),0,AW112))</f>
        <v>0</v>
      </c>
      <c r="AY112" s="69">
        <f>IF(AND(Q112&gt;0,SUMIF($AV$32:AV112,AV112,$I$32:I112)-SUMIF($AV$32:AV112,AV112,$Q$32:Q112)=0),COUNTIF($AV$32:AV112,AV112),0)</f>
        <v>0</v>
      </c>
      <c r="AZ112" s="69">
        <f>IF(Q112&gt;0,COUNTIF($AV$32:AV112,AV112),0)</f>
        <v>0</v>
      </c>
      <c r="BA112" s="69">
        <f t="shared" si="31"/>
        <v>0</v>
      </c>
      <c r="BC112" s="69" t="str">
        <f t="shared" si="32"/>
        <v xml:space="preserve">  0</v>
      </c>
      <c r="BD112" s="69" t="str">
        <f t="shared" si="33"/>
        <v/>
      </c>
      <c r="BF112" s="69"/>
      <c r="BG112" s="69"/>
    </row>
    <row r="113" spans="1:59" s="69" customFormat="1" x14ac:dyDescent="0.25">
      <c r="A113" s="70" t="e">
        <f t="shared" si="40"/>
        <v>#REF!</v>
      </c>
      <c r="B113" s="83" t="str">
        <f>IFERROR(VLOOKUP(A113,[1]Tổng!$M$2:$AT$200,13,0),"")</f>
        <v/>
      </c>
      <c r="C113" s="71" t="e">
        <f t="shared" si="35"/>
        <v>#VALUE!</v>
      </c>
      <c r="D113" s="71">
        <f t="shared" si="36"/>
        <v>1</v>
      </c>
      <c r="E113" s="221" t="str">
        <f>IFERROR(VLOOKUP(A113,[1]Tổng!$M$2:$AT$200,14,0),"")</f>
        <v/>
      </c>
      <c r="F113" s="213" t="str">
        <f>IFERROR(VLOOKUP(A113,[1]Tổng!$M$2:$AT$200,15,0),"")</f>
        <v/>
      </c>
      <c r="G113" s="214" t="str">
        <f>IFERROR(VLOOKUP(A113,[1]Tổng!$M$2:$AT$200,25,0),"")</f>
        <v/>
      </c>
      <c r="H113" s="83" t="str">
        <f>IFERROR(VLOOKUP(A113,[1]Tổng!$M$2:$AQ$200,26,0),"")</f>
        <v/>
      </c>
      <c r="I113" s="77" t="str">
        <f>IFERROR(VLOOKUP(A113,[1]Tổng!$M$2:$AQ$200,27,0),"")</f>
        <v/>
      </c>
      <c r="J113" s="77">
        <v>1000000</v>
      </c>
      <c r="K113" s="78">
        <f t="shared" si="37"/>
        <v>0</v>
      </c>
      <c r="L113" s="88" t="str">
        <f>IFERROR(VLOOKUP(A113,[1]Tổng!$M$2:$AQ$200,30,0),"")</f>
        <v/>
      </c>
      <c r="M113" s="88">
        <f t="shared" si="38"/>
        <v>0</v>
      </c>
      <c r="N113" s="88" t="str">
        <f>IFERROR(VLOOKUP(A113,[1]Tổng!$M$2:$AT$200,18,0),"")</f>
        <v/>
      </c>
      <c r="O113" s="88" t="str">
        <f>IFERROR(VLOOKUP(A113,[1]Tổng!$M$2:$AT$200,22,0),"")</f>
        <v/>
      </c>
      <c r="P113" s="217">
        <f t="shared" si="39"/>
        <v>0</v>
      </c>
      <c r="Q113" s="217">
        <f>IFERROR(VLOOKUP(A113,[1]Tổng!$M$2:$AQ$200,29,0),0)</f>
        <v>0</v>
      </c>
      <c r="R113" s="81" t="str">
        <f>IFERROR(VLOOKUP(A113,[1]Tổng!$M$2:$AQ$200,31,0),"")</f>
        <v/>
      </c>
      <c r="S113" s="81">
        <f t="shared" si="28"/>
        <v>0</v>
      </c>
      <c r="T113" s="81">
        <f t="shared" si="29"/>
        <v>0</v>
      </c>
      <c r="U113" s="81" t="e">
        <f t="shared" si="41"/>
        <v>#REF!</v>
      </c>
      <c r="V113" s="81">
        <v>0</v>
      </c>
      <c r="W113" s="81" t="e">
        <f t="shared" si="34"/>
        <v>#REF!</v>
      </c>
      <c r="X113" s="83"/>
      <c r="Y113" s="99">
        <f t="shared" si="26"/>
        <v>0</v>
      </c>
      <c r="Z113" s="224"/>
      <c r="AA113" s="224"/>
      <c r="AB113" s="224"/>
      <c r="AC113" s="224"/>
      <c r="AG113" s="218"/>
      <c r="AH113" s="219"/>
      <c r="AI113" s="218"/>
      <c r="AJ113" s="63"/>
      <c r="AK113" s="63"/>
      <c r="AL113" s="63"/>
      <c r="AU113" s="69" t="e">
        <f t="shared" si="27"/>
        <v>#N/A</v>
      </c>
      <c r="AV113" s="69" t="e">
        <f t="shared" si="30"/>
        <v>#N/A</v>
      </c>
      <c r="AW113" s="69">
        <f>IF(I113&gt;0,COUNTIF($AV$32:AV113,AV113),0)</f>
        <v>81</v>
      </c>
      <c r="AX113" s="69">
        <f>IF(AND(AW113&gt;1,SUMIF($AV$32:AV112,AV113,$AX$32:AX112)-SUMIF($AV$32:AV112,AV113,$BA$32:BA112)=0),1,IF(AND(AW113&gt;1,SUMIF($AV$32:AV112,AV113,$AX$32:AX112)-SUMIF($AV$32:AV112,AV113,$BA$32:BA112)&gt;0),0,AW113))</f>
        <v>0</v>
      </c>
      <c r="AY113" s="69">
        <f>IF(AND(Q113&gt;0,SUMIF($AV$32:AV113,AV113,$I$32:I113)-SUMIF($AV$32:AV113,AV113,$Q$32:Q113)=0),COUNTIF($AV$32:AV113,AV113),0)</f>
        <v>0</v>
      </c>
      <c r="AZ113" s="69">
        <f>IF(Q113&gt;0,COUNTIF($AV$32:AV113,AV113),0)</f>
        <v>0</v>
      </c>
      <c r="BA113" s="69">
        <f t="shared" si="31"/>
        <v>0</v>
      </c>
      <c r="BC113" s="69" t="str">
        <f t="shared" si="32"/>
        <v xml:space="preserve">  0</v>
      </c>
      <c r="BD113" s="69" t="str">
        <f t="shared" si="33"/>
        <v/>
      </c>
    </row>
    <row r="114" spans="1:59" x14ac:dyDescent="0.25">
      <c r="A114" s="70" t="e">
        <f t="shared" si="40"/>
        <v>#REF!</v>
      </c>
      <c r="B114" s="83" t="str">
        <f>IFERROR(VLOOKUP(A114,[1]Tổng!$M$2:$AT$200,13,0),"")</f>
        <v/>
      </c>
      <c r="C114" s="71" t="e">
        <f t="shared" si="35"/>
        <v>#VALUE!</v>
      </c>
      <c r="D114" s="71">
        <f t="shared" si="36"/>
        <v>1</v>
      </c>
      <c r="E114" s="221" t="str">
        <f>IFERROR(VLOOKUP(A114,[1]Tổng!$M$2:$AT$200,14,0),"")</f>
        <v/>
      </c>
      <c r="F114" s="213" t="str">
        <f>IFERROR(VLOOKUP(A114,[1]Tổng!$M$2:$AT$200,15,0),"")</f>
        <v/>
      </c>
      <c r="G114" s="214" t="str">
        <f>IFERROR(VLOOKUP(A114,[1]Tổng!$M$2:$AT$200,25,0),"")</f>
        <v/>
      </c>
      <c r="H114" s="83" t="str">
        <f>IFERROR(VLOOKUP(A114,[1]Tổng!$M$2:$AQ$200,26,0),"")</f>
        <v/>
      </c>
      <c r="I114" s="77" t="str">
        <f>IFERROR(VLOOKUP(A114,[1]Tổng!$M$2:$AQ$200,27,0),"")</f>
        <v/>
      </c>
      <c r="J114" s="77">
        <v>1000000</v>
      </c>
      <c r="K114" s="78">
        <f t="shared" si="37"/>
        <v>0</v>
      </c>
      <c r="L114" s="88" t="str">
        <f>IFERROR(VLOOKUP(A114,[1]Tổng!$M$2:$AQ$200,30,0),"")</f>
        <v/>
      </c>
      <c r="M114" s="88">
        <f t="shared" si="38"/>
        <v>0</v>
      </c>
      <c r="N114" s="88" t="str">
        <f>IFERROR(VLOOKUP(A114,[1]Tổng!$M$2:$AT$200,18,0),"")</f>
        <v/>
      </c>
      <c r="O114" s="88" t="str">
        <f>IFERROR(VLOOKUP(A114,[1]Tổng!$M$2:$AT$200,22,0),"")</f>
        <v/>
      </c>
      <c r="P114" s="217">
        <f t="shared" si="39"/>
        <v>0</v>
      </c>
      <c r="Q114" s="217">
        <f>IFERROR(VLOOKUP(A114,[1]Tổng!$M$2:$AQ$200,29,0),0)</f>
        <v>0</v>
      </c>
      <c r="R114" s="81" t="str">
        <f>IFERROR(VLOOKUP(A114,[1]Tổng!$M$2:$AQ$200,31,0),"")</f>
        <v/>
      </c>
      <c r="S114" s="81">
        <f t="shared" si="28"/>
        <v>0</v>
      </c>
      <c r="T114" s="81">
        <f t="shared" si="29"/>
        <v>0</v>
      </c>
      <c r="U114" s="81" t="e">
        <f t="shared" si="41"/>
        <v>#REF!</v>
      </c>
      <c r="V114" s="81">
        <v>0</v>
      </c>
      <c r="W114" s="81" t="e">
        <f t="shared" si="34"/>
        <v>#REF!</v>
      </c>
      <c r="X114" s="83"/>
      <c r="Y114" s="99">
        <f t="shared" si="26"/>
        <v>0</v>
      </c>
      <c r="Z114" s="224"/>
      <c r="AA114" s="224"/>
      <c r="AB114" s="224"/>
      <c r="AC114" s="224"/>
      <c r="AF114" s="69"/>
      <c r="AG114" s="218"/>
      <c r="AH114" s="219"/>
      <c r="AI114" s="218"/>
      <c r="AJ114" s="63"/>
      <c r="AK114" s="63"/>
      <c r="AL114" s="63"/>
      <c r="AU114" s="69" t="e">
        <f t="shared" si="27"/>
        <v>#N/A</v>
      </c>
      <c r="AV114" s="69" t="e">
        <f t="shared" si="30"/>
        <v>#N/A</v>
      </c>
      <c r="AW114" s="69">
        <f>IF(I114&gt;0,COUNTIF($AV$32:AV114,AV114),0)</f>
        <v>82</v>
      </c>
      <c r="AX114" s="69">
        <f>IF(AND(AW114&gt;1,SUMIF($AV$32:AV113,AV114,$AX$32:AX113)-SUMIF($AV$32:AV113,AV114,$BA$32:BA113)=0),1,IF(AND(AW114&gt;1,SUMIF($AV$32:AV113,AV114,$AX$32:AX113)-SUMIF($AV$32:AV113,AV114,$BA$32:BA113)&gt;0),0,AW114))</f>
        <v>0</v>
      </c>
      <c r="AY114" s="69">
        <f>IF(AND(Q114&gt;0,SUMIF($AV$32:AV114,AV114,$I$32:I114)-SUMIF($AV$32:AV114,AV114,$Q$32:Q114)=0),COUNTIF($AV$32:AV114,AV114),0)</f>
        <v>0</v>
      </c>
      <c r="AZ114" s="69">
        <f>IF(Q114&gt;0,COUNTIF($AV$32:AV114,AV114),0)</f>
        <v>0</v>
      </c>
      <c r="BA114" s="69">
        <f t="shared" si="31"/>
        <v>0</v>
      </c>
      <c r="BC114" s="69" t="str">
        <f t="shared" si="32"/>
        <v xml:space="preserve">  0</v>
      </c>
      <c r="BD114" s="69" t="str">
        <f t="shared" si="33"/>
        <v/>
      </c>
      <c r="BF114" s="69"/>
      <c r="BG114" s="69"/>
    </row>
    <row r="115" spans="1:59" x14ac:dyDescent="0.25">
      <c r="A115" s="70" t="e">
        <f t="shared" si="40"/>
        <v>#REF!</v>
      </c>
      <c r="B115" s="83" t="str">
        <f>IFERROR(VLOOKUP(A115,[1]Tổng!$M$2:$AT$200,13,0),"")</f>
        <v/>
      </c>
      <c r="C115" s="71" t="e">
        <f t="shared" si="35"/>
        <v>#VALUE!</v>
      </c>
      <c r="D115" s="71">
        <f t="shared" si="36"/>
        <v>1</v>
      </c>
      <c r="E115" s="221" t="str">
        <f>IFERROR(VLOOKUP(A115,[1]Tổng!$M$2:$AT$200,14,0),"")</f>
        <v/>
      </c>
      <c r="F115" s="213" t="str">
        <f>IFERROR(VLOOKUP(A115,[1]Tổng!$M$2:$AT$200,15,0),"")</f>
        <v/>
      </c>
      <c r="G115" s="214" t="str">
        <f>IFERROR(VLOOKUP(A115,[1]Tổng!$M$2:$AT$200,25,0),"")</f>
        <v/>
      </c>
      <c r="H115" s="83" t="str">
        <f>IFERROR(VLOOKUP(A115,[1]Tổng!$M$2:$AQ$200,26,0),"")</f>
        <v/>
      </c>
      <c r="I115" s="77" t="str">
        <f>IFERROR(VLOOKUP(A115,[1]Tổng!$M$2:$AQ$200,27,0),"")</f>
        <v/>
      </c>
      <c r="J115" s="77">
        <v>1000000</v>
      </c>
      <c r="K115" s="78">
        <f t="shared" si="37"/>
        <v>0</v>
      </c>
      <c r="L115" s="88" t="str">
        <f>IFERROR(VLOOKUP(A115,[1]Tổng!$M$2:$AQ$200,30,0),"")</f>
        <v/>
      </c>
      <c r="M115" s="88">
        <f t="shared" si="38"/>
        <v>0</v>
      </c>
      <c r="N115" s="88" t="str">
        <f>IFERROR(VLOOKUP(A115,[1]Tổng!$M$2:$AT$200,18,0),"")</f>
        <v/>
      </c>
      <c r="O115" s="88" t="str">
        <f>IFERROR(VLOOKUP(A115,[1]Tổng!$M$2:$AT$200,22,0),"")</f>
        <v/>
      </c>
      <c r="P115" s="217">
        <f t="shared" si="39"/>
        <v>0</v>
      </c>
      <c r="Q115" s="217">
        <f>IFERROR(VLOOKUP(A115,[1]Tổng!$M$2:$AQ$200,29,0),0)</f>
        <v>0</v>
      </c>
      <c r="R115" s="81" t="str">
        <f>IFERROR(VLOOKUP(A115,[1]Tổng!$M$2:$AQ$200,31,0),"")</f>
        <v/>
      </c>
      <c r="S115" s="81">
        <f t="shared" si="28"/>
        <v>0</v>
      </c>
      <c r="T115" s="81">
        <f t="shared" si="29"/>
        <v>0</v>
      </c>
      <c r="U115" s="81" t="e">
        <f t="shared" si="41"/>
        <v>#REF!</v>
      </c>
      <c r="V115" s="81">
        <v>0</v>
      </c>
      <c r="W115" s="81" t="e">
        <f t="shared" si="34"/>
        <v>#REF!</v>
      </c>
      <c r="X115" s="83"/>
      <c r="Y115" s="99">
        <f t="shared" si="26"/>
        <v>0</v>
      </c>
      <c r="Z115" s="224"/>
      <c r="AA115" s="224"/>
      <c r="AB115" s="224"/>
      <c r="AC115" s="224"/>
      <c r="AF115" s="69"/>
      <c r="AG115" s="218"/>
      <c r="AH115" s="219"/>
      <c r="AI115" s="218"/>
      <c r="AJ115" s="63"/>
      <c r="AK115" s="63"/>
      <c r="AL115" s="63"/>
      <c r="AU115" s="69" t="e">
        <f t="shared" si="27"/>
        <v>#N/A</v>
      </c>
      <c r="AV115" s="69" t="e">
        <f t="shared" si="30"/>
        <v>#N/A</v>
      </c>
      <c r="AW115" s="69">
        <f>IF(I115&gt;0,COUNTIF($AV$32:AV115,AV115),0)</f>
        <v>83</v>
      </c>
      <c r="AX115" s="69">
        <f>IF(AND(AW115&gt;1,SUMIF($AV$32:AV114,AV115,$AX$32:AX114)-SUMIF($AV$32:AV114,AV115,$BA$32:BA114)=0),1,IF(AND(AW115&gt;1,SUMIF($AV$32:AV114,AV115,$AX$32:AX114)-SUMIF($AV$32:AV114,AV115,$BA$32:BA114)&gt;0),0,AW115))</f>
        <v>0</v>
      </c>
      <c r="AY115" s="69">
        <f>IF(AND(Q115&gt;0,SUMIF($AV$32:AV115,AV115,$I$32:I115)-SUMIF($AV$32:AV115,AV115,$Q$32:Q115)=0),COUNTIF($AV$32:AV115,AV115),0)</f>
        <v>0</v>
      </c>
      <c r="AZ115" s="69">
        <f>IF(Q115&gt;0,COUNTIF($AV$32:AV115,AV115),0)</f>
        <v>0</v>
      </c>
      <c r="BA115" s="69">
        <f t="shared" si="31"/>
        <v>0</v>
      </c>
      <c r="BC115" s="69" t="str">
        <f t="shared" si="32"/>
        <v xml:space="preserve">  0</v>
      </c>
      <c r="BD115" s="69" t="str">
        <f t="shared" si="33"/>
        <v/>
      </c>
      <c r="BF115" s="69"/>
      <c r="BG115" s="69"/>
    </row>
    <row r="116" spans="1:59" x14ac:dyDescent="0.25">
      <c r="A116" s="70" t="e">
        <f t="shared" si="40"/>
        <v>#REF!</v>
      </c>
      <c r="B116" s="83" t="str">
        <f>IFERROR(VLOOKUP(A116,[1]Tổng!$M$2:$AT$200,13,0),"")</f>
        <v/>
      </c>
      <c r="C116" s="71" t="e">
        <f t="shared" si="35"/>
        <v>#VALUE!</v>
      </c>
      <c r="D116" s="71">
        <f t="shared" si="36"/>
        <v>1</v>
      </c>
      <c r="E116" s="221" t="str">
        <f>IFERROR(VLOOKUP(A116,[1]Tổng!$M$2:$AT$200,14,0),"")</f>
        <v/>
      </c>
      <c r="F116" s="213" t="str">
        <f>IFERROR(VLOOKUP(A116,[1]Tổng!$M$2:$AT$200,15,0),"")</f>
        <v/>
      </c>
      <c r="G116" s="214" t="str">
        <f>IFERROR(VLOOKUP(A116,[1]Tổng!$M$2:$AT$200,25,0),"")</f>
        <v/>
      </c>
      <c r="H116" s="83" t="str">
        <f>IFERROR(VLOOKUP(A116,[1]Tổng!$M$2:$AQ$200,26,0),"")</f>
        <v/>
      </c>
      <c r="I116" s="77" t="str">
        <f>IFERROR(VLOOKUP(A116,[1]Tổng!$M$2:$AQ$200,27,0),"")</f>
        <v/>
      </c>
      <c r="J116" s="77">
        <v>1000000</v>
      </c>
      <c r="K116" s="78">
        <f t="shared" si="37"/>
        <v>0</v>
      </c>
      <c r="L116" s="88" t="str">
        <f>IFERROR(VLOOKUP(A116,[1]Tổng!$M$2:$AQ$200,30,0),"")</f>
        <v/>
      </c>
      <c r="M116" s="88">
        <f t="shared" si="38"/>
        <v>0</v>
      </c>
      <c r="N116" s="88" t="str">
        <f>IFERROR(VLOOKUP(A116,[1]Tổng!$M$2:$AT$200,18,0),"")</f>
        <v/>
      </c>
      <c r="O116" s="88" t="str">
        <f>IFERROR(VLOOKUP(A116,[1]Tổng!$M$2:$AT$200,22,0),"")</f>
        <v/>
      </c>
      <c r="P116" s="217">
        <f t="shared" si="39"/>
        <v>0</v>
      </c>
      <c r="Q116" s="217">
        <f>IFERROR(VLOOKUP(A116,[1]Tổng!$M$2:$AQ$200,29,0),0)</f>
        <v>0</v>
      </c>
      <c r="R116" s="81" t="str">
        <f>IFERROR(VLOOKUP(A116,[1]Tổng!$M$2:$AQ$200,31,0),"")</f>
        <v/>
      </c>
      <c r="S116" s="81">
        <f t="shared" si="28"/>
        <v>0</v>
      </c>
      <c r="T116" s="81">
        <f t="shared" si="29"/>
        <v>0</v>
      </c>
      <c r="U116" s="81" t="e">
        <f t="shared" si="41"/>
        <v>#REF!</v>
      </c>
      <c r="V116" s="81">
        <v>0</v>
      </c>
      <c r="W116" s="81" t="e">
        <f t="shared" si="34"/>
        <v>#REF!</v>
      </c>
      <c r="X116" s="83"/>
      <c r="Y116" s="99">
        <f t="shared" si="26"/>
        <v>0</v>
      </c>
      <c r="Z116" s="224"/>
      <c r="AA116" s="224"/>
      <c r="AB116" s="224"/>
      <c r="AC116" s="224"/>
      <c r="AF116" s="69"/>
      <c r="AG116" s="218"/>
      <c r="AH116" s="219"/>
      <c r="AI116" s="218"/>
      <c r="AJ116" s="63"/>
      <c r="AK116" s="63"/>
      <c r="AL116" s="63"/>
      <c r="AU116" s="69" t="e">
        <f t="shared" si="27"/>
        <v>#N/A</v>
      </c>
      <c r="AV116" s="69" t="e">
        <f t="shared" si="30"/>
        <v>#N/A</v>
      </c>
      <c r="AW116" s="69">
        <f>IF(I116&gt;0,COUNTIF($AV$32:AV116,AV116),0)</f>
        <v>84</v>
      </c>
      <c r="AX116" s="69">
        <f>IF(AND(AW116&gt;1,SUMIF($AV$32:AV115,AV116,$AX$32:AX115)-SUMIF($AV$32:AV115,AV116,$BA$32:BA115)=0),1,IF(AND(AW116&gt;1,SUMIF($AV$32:AV115,AV116,$AX$32:AX115)-SUMIF($AV$32:AV115,AV116,$BA$32:BA115)&gt;0),0,AW116))</f>
        <v>0</v>
      </c>
      <c r="AY116" s="69">
        <f>IF(AND(Q116&gt;0,SUMIF($AV$32:AV116,AV116,$I$32:I116)-SUMIF($AV$32:AV116,AV116,$Q$32:Q116)=0),COUNTIF($AV$32:AV116,AV116),0)</f>
        <v>0</v>
      </c>
      <c r="AZ116" s="69">
        <f>IF(Q116&gt;0,COUNTIF($AV$32:AV116,AV116),0)</f>
        <v>0</v>
      </c>
      <c r="BA116" s="69">
        <f t="shared" si="31"/>
        <v>0</v>
      </c>
      <c r="BC116" s="69" t="str">
        <f t="shared" si="32"/>
        <v xml:space="preserve">  0</v>
      </c>
      <c r="BD116" s="69" t="str">
        <f t="shared" si="33"/>
        <v/>
      </c>
      <c r="BF116" s="69"/>
      <c r="BG116" s="69"/>
    </row>
    <row r="117" spans="1:59" x14ac:dyDescent="0.25">
      <c r="A117" s="70" t="e">
        <f t="shared" si="40"/>
        <v>#REF!</v>
      </c>
      <c r="B117" s="83" t="str">
        <f>IFERROR(VLOOKUP(A117,[1]Tổng!$M$2:$AT$200,13,0),"")</f>
        <v/>
      </c>
      <c r="C117" s="71" t="e">
        <f t="shared" si="35"/>
        <v>#VALUE!</v>
      </c>
      <c r="D117" s="71">
        <f t="shared" si="36"/>
        <v>1</v>
      </c>
      <c r="E117" s="221" t="str">
        <f>IFERROR(VLOOKUP(A117,[1]Tổng!$M$2:$AT$200,14,0),"")</f>
        <v/>
      </c>
      <c r="F117" s="213" t="str">
        <f>IFERROR(VLOOKUP(A117,[1]Tổng!$M$2:$AT$200,15,0),"")</f>
        <v/>
      </c>
      <c r="G117" s="214" t="str">
        <f>IFERROR(VLOOKUP(A117,[1]Tổng!$M$2:$AT$200,25,0),"")</f>
        <v/>
      </c>
      <c r="H117" s="83" t="str">
        <f>IFERROR(VLOOKUP(A117,[1]Tổng!$M$2:$AQ$200,26,0),"")</f>
        <v/>
      </c>
      <c r="I117" s="77" t="str">
        <f>IFERROR(VLOOKUP(A117,[1]Tổng!$M$2:$AQ$200,27,0),"")</f>
        <v/>
      </c>
      <c r="J117" s="77">
        <v>1000000</v>
      </c>
      <c r="K117" s="78">
        <f t="shared" si="37"/>
        <v>0</v>
      </c>
      <c r="L117" s="88" t="str">
        <f>IFERROR(VLOOKUP(A117,[1]Tổng!$M$2:$AQ$200,30,0),"")</f>
        <v/>
      </c>
      <c r="M117" s="88">
        <f t="shared" si="38"/>
        <v>0</v>
      </c>
      <c r="N117" s="88" t="str">
        <f>IFERROR(VLOOKUP(A117,[1]Tổng!$M$2:$AT$200,18,0),"")</f>
        <v/>
      </c>
      <c r="O117" s="88" t="str">
        <f>IFERROR(VLOOKUP(A117,[1]Tổng!$M$2:$AT$200,22,0),"")</f>
        <v/>
      </c>
      <c r="P117" s="217">
        <f t="shared" si="39"/>
        <v>0</v>
      </c>
      <c r="Q117" s="217">
        <f>IFERROR(VLOOKUP(A117,[1]Tổng!$M$2:$AQ$200,29,0),0)</f>
        <v>0</v>
      </c>
      <c r="R117" s="81" t="str">
        <f>IFERROR(VLOOKUP(A117,[1]Tổng!$M$2:$AQ$200,31,0),"")</f>
        <v/>
      </c>
      <c r="S117" s="81">
        <f t="shared" si="28"/>
        <v>0</v>
      </c>
      <c r="T117" s="81">
        <f t="shared" si="29"/>
        <v>0</v>
      </c>
      <c r="U117" s="81" t="e">
        <f t="shared" si="41"/>
        <v>#REF!</v>
      </c>
      <c r="V117" s="81">
        <v>0</v>
      </c>
      <c r="W117" s="81" t="e">
        <f t="shared" si="34"/>
        <v>#REF!</v>
      </c>
      <c r="X117" s="83"/>
      <c r="Y117" s="99">
        <f t="shared" si="26"/>
        <v>0</v>
      </c>
      <c r="Z117" s="224"/>
      <c r="AA117" s="224"/>
      <c r="AB117" s="224"/>
      <c r="AC117" s="224"/>
      <c r="AF117" s="69"/>
      <c r="AG117" s="218"/>
      <c r="AH117" s="219"/>
      <c r="AI117" s="218"/>
      <c r="AJ117" s="63"/>
      <c r="AK117" s="63"/>
      <c r="AL117" s="63"/>
      <c r="AU117" s="69" t="e">
        <f t="shared" si="27"/>
        <v>#N/A</v>
      </c>
      <c r="AV117" s="69" t="e">
        <f t="shared" si="30"/>
        <v>#N/A</v>
      </c>
      <c r="AW117" s="69">
        <f>IF(I117&gt;0,COUNTIF($AV$32:AV117,AV117),0)</f>
        <v>85</v>
      </c>
      <c r="AX117" s="69">
        <f>IF(AND(AW117&gt;1,SUMIF($AV$32:AV116,AV117,$AX$32:AX116)-SUMIF($AV$32:AV116,AV117,$BA$32:BA116)=0),1,IF(AND(AW117&gt;1,SUMIF($AV$32:AV116,AV117,$AX$32:AX116)-SUMIF($AV$32:AV116,AV117,$BA$32:BA116)&gt;0),0,AW117))</f>
        <v>0</v>
      </c>
      <c r="AY117" s="69">
        <f>IF(AND(Q117&gt;0,SUMIF($AV$32:AV117,AV117,$I$32:I117)-SUMIF($AV$32:AV117,AV117,$Q$32:Q117)=0),COUNTIF($AV$32:AV117,AV117),0)</f>
        <v>0</v>
      </c>
      <c r="AZ117" s="69">
        <f>IF(Q117&gt;0,COUNTIF($AV$32:AV117,AV117),0)</f>
        <v>0</v>
      </c>
      <c r="BA117" s="69">
        <f t="shared" si="31"/>
        <v>0</v>
      </c>
      <c r="BC117" s="69" t="str">
        <f t="shared" si="32"/>
        <v xml:space="preserve">  0</v>
      </c>
      <c r="BD117" s="69" t="str">
        <f t="shared" si="33"/>
        <v/>
      </c>
      <c r="BF117" s="69"/>
      <c r="BG117" s="69"/>
    </row>
    <row r="118" spans="1:59" s="69" customFormat="1" x14ac:dyDescent="0.25">
      <c r="A118" s="70" t="e">
        <f t="shared" si="40"/>
        <v>#REF!</v>
      </c>
      <c r="B118" s="83" t="str">
        <f>IFERROR(VLOOKUP(A118,[1]Tổng!$M$2:$AT$200,13,0),"")</f>
        <v/>
      </c>
      <c r="C118" s="71" t="e">
        <f t="shared" si="35"/>
        <v>#VALUE!</v>
      </c>
      <c r="D118" s="71">
        <f t="shared" si="36"/>
        <v>1</v>
      </c>
      <c r="E118" s="221" t="str">
        <f>IFERROR(VLOOKUP(A118,[1]Tổng!$M$2:$AT$200,14,0),"")</f>
        <v/>
      </c>
      <c r="F118" s="213" t="str">
        <f>IFERROR(VLOOKUP(A118,[1]Tổng!$M$2:$AT$200,15,0),"")</f>
        <v/>
      </c>
      <c r="G118" s="214" t="str">
        <f>IFERROR(VLOOKUP(A118,[1]Tổng!$M$2:$AT$200,25,0),"")</f>
        <v/>
      </c>
      <c r="H118" s="83" t="str">
        <f>IFERROR(VLOOKUP(A118,[1]Tổng!$M$2:$AQ$200,26,0),"")</f>
        <v/>
      </c>
      <c r="I118" s="77" t="str">
        <f>IFERROR(VLOOKUP(A118,[1]Tổng!$M$2:$AQ$200,27,0),"")</f>
        <v/>
      </c>
      <c r="J118" s="77">
        <v>1000000</v>
      </c>
      <c r="K118" s="78">
        <f t="shared" si="37"/>
        <v>0</v>
      </c>
      <c r="L118" s="88" t="str">
        <f>IFERROR(VLOOKUP(A118,[1]Tổng!$M$2:$AQ$200,30,0),"")</f>
        <v/>
      </c>
      <c r="M118" s="88">
        <f t="shared" si="38"/>
        <v>0</v>
      </c>
      <c r="N118" s="88" t="str">
        <f>IFERROR(VLOOKUP(A118,[1]Tổng!$M$2:$AT$200,18,0),"")</f>
        <v/>
      </c>
      <c r="O118" s="88" t="str">
        <f>IFERROR(VLOOKUP(A118,[1]Tổng!$M$2:$AT$200,22,0),"")</f>
        <v/>
      </c>
      <c r="P118" s="217">
        <f t="shared" si="39"/>
        <v>0</v>
      </c>
      <c r="Q118" s="217">
        <f>IFERROR(VLOOKUP(A118,[1]Tổng!$M$2:$AQ$200,29,0),0)</f>
        <v>0</v>
      </c>
      <c r="R118" s="81" t="str">
        <f>IFERROR(VLOOKUP(A118,[1]Tổng!$M$2:$AQ$200,31,0),"")</f>
        <v/>
      </c>
      <c r="S118" s="81">
        <f t="shared" si="28"/>
        <v>0</v>
      </c>
      <c r="T118" s="81">
        <f t="shared" si="29"/>
        <v>0</v>
      </c>
      <c r="U118" s="81" t="e">
        <f t="shared" si="41"/>
        <v>#REF!</v>
      </c>
      <c r="V118" s="81">
        <v>0</v>
      </c>
      <c r="W118" s="81" t="e">
        <f t="shared" si="34"/>
        <v>#REF!</v>
      </c>
      <c r="X118" s="83"/>
      <c r="Y118" s="99">
        <f t="shared" si="26"/>
        <v>0</v>
      </c>
      <c r="Z118" s="224"/>
      <c r="AA118" s="224"/>
      <c r="AB118" s="224"/>
      <c r="AC118" s="224"/>
      <c r="AG118" s="218"/>
      <c r="AH118" s="219"/>
      <c r="AI118" s="218"/>
      <c r="AJ118" s="63"/>
      <c r="AK118" s="63"/>
      <c r="AL118" s="63"/>
      <c r="AU118" s="69" t="e">
        <f t="shared" si="27"/>
        <v>#N/A</v>
      </c>
      <c r="AV118" s="69" t="e">
        <f t="shared" si="30"/>
        <v>#N/A</v>
      </c>
      <c r="AW118" s="69">
        <f>IF(I118&gt;0,COUNTIF($AV$32:AV118,AV118),0)</f>
        <v>86</v>
      </c>
      <c r="AX118" s="69">
        <f>IF(AND(AW118&gt;1,SUMIF($AV$32:AV117,AV118,$AX$32:AX117)-SUMIF($AV$32:AV117,AV118,$BA$32:BA117)=0),1,IF(AND(AW118&gt;1,SUMIF($AV$32:AV117,AV118,$AX$32:AX117)-SUMIF($AV$32:AV117,AV118,$BA$32:BA117)&gt;0),0,AW118))</f>
        <v>0</v>
      </c>
      <c r="AY118" s="69">
        <f>IF(AND(Q118&gt;0,SUMIF($AV$32:AV118,AV118,$I$32:I118)-SUMIF($AV$32:AV118,AV118,$Q$32:Q118)=0),COUNTIF($AV$32:AV118,AV118),0)</f>
        <v>0</v>
      </c>
      <c r="AZ118" s="69">
        <f>IF(Q118&gt;0,COUNTIF($AV$32:AV118,AV118),0)</f>
        <v>0</v>
      </c>
      <c r="BA118" s="69">
        <f t="shared" si="31"/>
        <v>0</v>
      </c>
      <c r="BC118" s="69" t="str">
        <f t="shared" si="32"/>
        <v xml:space="preserve">  0</v>
      </c>
      <c r="BD118" s="69" t="str">
        <f t="shared" si="33"/>
        <v/>
      </c>
    </row>
    <row r="119" spans="1:59" x14ac:dyDescent="0.25">
      <c r="A119" s="70" t="e">
        <f t="shared" si="40"/>
        <v>#REF!</v>
      </c>
      <c r="B119" s="83" t="str">
        <f>IFERROR(VLOOKUP(A119,[1]Tổng!$M$2:$AT$200,13,0),"")</f>
        <v/>
      </c>
      <c r="C119" s="71" t="e">
        <f t="shared" si="35"/>
        <v>#VALUE!</v>
      </c>
      <c r="D119" s="71">
        <f t="shared" si="36"/>
        <v>1</v>
      </c>
      <c r="E119" s="221" t="str">
        <f>IFERROR(VLOOKUP(A119,[1]Tổng!$M$2:$AT$200,14,0),"")</f>
        <v/>
      </c>
      <c r="F119" s="213" t="str">
        <f>IFERROR(VLOOKUP(A119,[1]Tổng!$M$2:$AT$200,15,0),"")</f>
        <v/>
      </c>
      <c r="G119" s="214" t="str">
        <f>IFERROR(VLOOKUP(A119,[1]Tổng!$M$2:$AT$200,25,0),"")</f>
        <v/>
      </c>
      <c r="H119" s="83" t="str">
        <f>IFERROR(VLOOKUP(A119,[1]Tổng!$M$2:$AQ$200,26,0),"")</f>
        <v/>
      </c>
      <c r="I119" s="77" t="str">
        <f>IFERROR(VLOOKUP(A119,[1]Tổng!$M$2:$AQ$200,27,0),"")</f>
        <v/>
      </c>
      <c r="J119" s="77">
        <v>1000000</v>
      </c>
      <c r="K119" s="78">
        <f t="shared" si="37"/>
        <v>0</v>
      </c>
      <c r="L119" s="88" t="str">
        <f>IFERROR(VLOOKUP(A119,[1]Tổng!$M$2:$AQ$200,30,0),"")</f>
        <v/>
      </c>
      <c r="M119" s="88">
        <f t="shared" si="38"/>
        <v>0</v>
      </c>
      <c r="N119" s="88" t="str">
        <f>IFERROR(VLOOKUP(A119,[1]Tổng!$M$2:$AT$200,18,0),"")</f>
        <v/>
      </c>
      <c r="O119" s="88" t="str">
        <f>IFERROR(VLOOKUP(A119,[1]Tổng!$M$2:$AT$200,22,0),"")</f>
        <v/>
      </c>
      <c r="P119" s="217">
        <f t="shared" si="39"/>
        <v>0</v>
      </c>
      <c r="Q119" s="217">
        <f>IFERROR(VLOOKUP(A119,[1]Tổng!$M$2:$AQ$200,29,0),0)</f>
        <v>0</v>
      </c>
      <c r="R119" s="81" t="str">
        <f>IFERROR(VLOOKUP(A119,[1]Tổng!$M$2:$AQ$200,31,0),"")</f>
        <v/>
      </c>
      <c r="S119" s="81">
        <f t="shared" si="28"/>
        <v>0</v>
      </c>
      <c r="T119" s="81">
        <f t="shared" si="29"/>
        <v>0</v>
      </c>
      <c r="U119" s="81" t="e">
        <f t="shared" si="41"/>
        <v>#REF!</v>
      </c>
      <c r="V119" s="81">
        <v>0</v>
      </c>
      <c r="W119" s="81" t="e">
        <f t="shared" si="34"/>
        <v>#REF!</v>
      </c>
      <c r="X119" s="83"/>
      <c r="Y119" s="99">
        <f>Q121</f>
        <v>0</v>
      </c>
      <c r="Z119" s="224"/>
      <c r="AA119" s="224"/>
      <c r="AB119" s="224"/>
      <c r="AC119" s="224"/>
      <c r="AF119" s="69"/>
      <c r="AG119" s="218"/>
      <c r="AH119" s="219"/>
      <c r="AI119" s="218"/>
      <c r="AJ119" s="63"/>
      <c r="AK119" s="63"/>
      <c r="AL119" s="63"/>
      <c r="AU119" s="69" t="e">
        <f t="shared" si="27"/>
        <v>#N/A</v>
      </c>
      <c r="AV119" s="69" t="e">
        <f t="shared" si="30"/>
        <v>#N/A</v>
      </c>
      <c r="AW119" s="69">
        <f>IF(I119&gt;0,COUNTIF($AV$32:AV119,AV119),0)</f>
        <v>87</v>
      </c>
      <c r="AX119" s="69">
        <f>IF(AND(AW119&gt;1,SUMIF($AV$32:AV118,AV119,$AX$32:AX118)-SUMIF($AV$32:AV118,AV119,$BA$32:BA118)=0),1,IF(AND(AW119&gt;1,SUMIF($AV$32:AV118,AV119,$AX$32:AX118)-SUMIF($AV$32:AV118,AV119,$BA$32:BA118)&gt;0),0,AW119))</f>
        <v>0</v>
      </c>
      <c r="AY119" s="69">
        <f>IF(AND(Q119&gt;0,SUMIF($AV$32:AV119,AV119,$I$32:I119)-SUMIF($AV$32:AV119,AV119,$Q$32:Q119)=0),COUNTIF($AV$32:AV119,AV119),0)</f>
        <v>0</v>
      </c>
      <c r="AZ119" s="69">
        <f>IF(Q119&gt;0,COUNTIF($AV$32:AV119,AV119),0)</f>
        <v>0</v>
      </c>
      <c r="BA119" s="69">
        <f t="shared" si="31"/>
        <v>0</v>
      </c>
      <c r="BC119" s="69" t="str">
        <f t="shared" si="32"/>
        <v xml:space="preserve">  0</v>
      </c>
      <c r="BD119" s="69" t="str">
        <f t="shared" si="33"/>
        <v/>
      </c>
      <c r="BF119" s="69"/>
      <c r="BG119" s="69"/>
    </row>
    <row r="120" spans="1:59" x14ac:dyDescent="0.25">
      <c r="A120" s="70" t="e">
        <f t="shared" si="40"/>
        <v>#REF!</v>
      </c>
      <c r="B120" s="83" t="str">
        <f>IFERROR(VLOOKUP(A120,[1]Tổng!$M$2:$AT$200,13,0),"")</f>
        <v/>
      </c>
      <c r="C120" s="71" t="e">
        <f t="shared" si="35"/>
        <v>#VALUE!</v>
      </c>
      <c r="D120" s="71">
        <f t="shared" si="36"/>
        <v>1</v>
      </c>
      <c r="E120" s="221" t="str">
        <f>IFERROR(VLOOKUP(A120,[1]Tổng!$M$2:$AT$200,14,0),"")</f>
        <v/>
      </c>
      <c r="F120" s="213" t="str">
        <f>IFERROR(VLOOKUP(A120,[1]Tổng!$M$2:$AT$200,15,0),"")</f>
        <v/>
      </c>
      <c r="G120" s="214" t="str">
        <f>IFERROR(VLOOKUP(A120,[1]Tổng!$M$2:$AT$200,25,0),"")</f>
        <v/>
      </c>
      <c r="H120" s="83" t="str">
        <f>IFERROR(VLOOKUP(A120,[1]Tổng!$M$2:$AQ$200,26,0),"")</f>
        <v/>
      </c>
      <c r="I120" s="77" t="str">
        <f>IFERROR(VLOOKUP(A120,[1]Tổng!$M$2:$AQ$200,27,0),"")</f>
        <v/>
      </c>
      <c r="J120" s="77">
        <v>1000000</v>
      </c>
      <c r="K120" s="78">
        <f t="shared" si="37"/>
        <v>0</v>
      </c>
      <c r="L120" s="88" t="str">
        <f>IFERROR(VLOOKUP(A120,[1]Tổng!$M$2:$AQ$200,30,0),"")</f>
        <v/>
      </c>
      <c r="M120" s="88">
        <f t="shared" si="38"/>
        <v>0</v>
      </c>
      <c r="N120" s="88" t="str">
        <f>IFERROR(VLOOKUP(A120,[1]Tổng!$M$2:$AT$200,18,0),"")</f>
        <v/>
      </c>
      <c r="O120" s="88" t="str">
        <f>IFERROR(VLOOKUP(A120,[1]Tổng!$M$2:$AT$200,22,0),"")</f>
        <v/>
      </c>
      <c r="P120" s="217">
        <f t="shared" si="39"/>
        <v>0</v>
      </c>
      <c r="Q120" s="217">
        <f>IFERROR(VLOOKUP(A120,[1]Tổng!$M$2:$AQ$200,29,0),0)</f>
        <v>0</v>
      </c>
      <c r="R120" s="81" t="str">
        <f>IFERROR(VLOOKUP(A120,[1]Tổng!$M$2:$AQ$200,31,0),"")</f>
        <v/>
      </c>
      <c r="S120" s="81">
        <f t="shared" si="28"/>
        <v>0</v>
      </c>
      <c r="T120" s="81">
        <f t="shared" si="29"/>
        <v>0</v>
      </c>
      <c r="U120" s="81" t="e">
        <f t="shared" si="41"/>
        <v>#REF!</v>
      </c>
      <c r="V120" s="81">
        <v>0</v>
      </c>
      <c r="W120" s="81" t="e">
        <f t="shared" si="34"/>
        <v>#REF!</v>
      </c>
      <c r="X120" s="83"/>
      <c r="Y120" s="99">
        <f t="shared" si="26"/>
        <v>0</v>
      </c>
      <c r="Z120" s="224"/>
      <c r="AA120" s="224"/>
      <c r="AB120" s="224"/>
      <c r="AC120" s="224"/>
      <c r="AF120" s="69"/>
      <c r="AG120" s="218"/>
      <c r="AH120" s="219"/>
      <c r="AI120" s="218"/>
      <c r="AJ120" s="63"/>
      <c r="AK120" s="63"/>
      <c r="AL120" s="63"/>
      <c r="AU120" s="69" t="e">
        <f t="shared" si="27"/>
        <v>#N/A</v>
      </c>
      <c r="AV120" s="69" t="e">
        <f t="shared" si="30"/>
        <v>#N/A</v>
      </c>
      <c r="AW120" s="69">
        <f>IF(I120&gt;0,COUNTIF($AV$32:AV120,AV120),0)</f>
        <v>88</v>
      </c>
      <c r="AX120" s="69">
        <f>IF(AND(AW120&gt;1,SUMIF($AV$32:AV119,AV120,$AX$32:AX119)-SUMIF($AV$32:AV119,AV120,$BA$32:BA119)=0),1,IF(AND(AW120&gt;1,SUMIF($AV$32:AV119,AV120,$AX$32:AX119)-SUMIF($AV$32:AV119,AV120,$BA$32:BA119)&gt;0),0,AW120))</f>
        <v>0</v>
      </c>
      <c r="AY120" s="69">
        <f>IF(AND(Q120&gt;0,SUMIF($AV$32:AV120,AV120,$I$32:I120)-SUMIF($AV$32:AV120,AV120,$Q$32:Q120)=0),COUNTIF($AV$32:AV120,AV120),0)</f>
        <v>0</v>
      </c>
      <c r="AZ120" s="69">
        <f>IF(Q120&gt;0,COUNTIF($AV$32:AV120,AV120),0)</f>
        <v>0</v>
      </c>
      <c r="BA120" s="69">
        <f t="shared" si="31"/>
        <v>0</v>
      </c>
      <c r="BC120" s="69" t="str">
        <f t="shared" si="32"/>
        <v xml:space="preserve">  0</v>
      </c>
      <c r="BD120" s="69" t="str">
        <f t="shared" si="33"/>
        <v/>
      </c>
      <c r="BF120" s="69"/>
      <c r="BG120" s="69"/>
    </row>
    <row r="121" spans="1:59" x14ac:dyDescent="0.25">
      <c r="A121" s="70" t="e">
        <f t="shared" si="40"/>
        <v>#REF!</v>
      </c>
      <c r="B121" s="83" t="str">
        <f>IFERROR(VLOOKUP(A121,[1]Tổng!$M$2:$AT$200,13,0),"")</f>
        <v/>
      </c>
      <c r="C121" s="71" t="e">
        <f t="shared" si="35"/>
        <v>#VALUE!</v>
      </c>
      <c r="D121" s="71">
        <f t="shared" si="36"/>
        <v>1</v>
      </c>
      <c r="E121" s="221" t="str">
        <f>IFERROR(VLOOKUP(A121,[1]Tổng!$M$2:$AT$200,14,0),"")</f>
        <v/>
      </c>
      <c r="F121" s="213" t="str">
        <f>IFERROR(VLOOKUP(A121,[1]Tổng!$M$2:$AT$200,15,0),"")</f>
        <v/>
      </c>
      <c r="G121" s="214" t="str">
        <f>IFERROR(VLOOKUP(A121,[1]Tổng!$M$2:$AT$200,25,0),"")</f>
        <v/>
      </c>
      <c r="H121" s="83" t="str">
        <f>IFERROR(VLOOKUP(A121,[1]Tổng!$M$2:$AQ$200,26,0),"")</f>
        <v/>
      </c>
      <c r="I121" s="77" t="str">
        <f>IFERROR(VLOOKUP(A121,[1]Tổng!$M$2:$AQ$200,27,0),"")</f>
        <v/>
      </c>
      <c r="J121" s="77">
        <v>1000000</v>
      </c>
      <c r="K121" s="78">
        <f t="shared" si="37"/>
        <v>0</v>
      </c>
      <c r="L121" s="88" t="str">
        <f>IFERROR(VLOOKUP(A121,[1]Tổng!$M$2:$AQ$200,30,0),"")</f>
        <v/>
      </c>
      <c r="M121" s="88">
        <f t="shared" si="38"/>
        <v>0</v>
      </c>
      <c r="N121" s="88" t="str">
        <f>IFERROR(VLOOKUP(A121,[1]Tổng!$M$2:$AT$200,18,0),"")</f>
        <v/>
      </c>
      <c r="O121" s="88" t="str">
        <f>IFERROR(VLOOKUP(A121,[1]Tổng!$M$2:$AT$200,22,0),"")</f>
        <v/>
      </c>
      <c r="P121" s="217">
        <f t="shared" si="39"/>
        <v>0</v>
      </c>
      <c r="Q121" s="217">
        <f>IFERROR(VLOOKUP(A121,[1]Tổng!$M$2:$AQ$200,29,0),0)</f>
        <v>0</v>
      </c>
      <c r="R121" s="81" t="str">
        <f>IFERROR(VLOOKUP(A121,[1]Tổng!$M$2:$AQ$200,31,0),"")</f>
        <v/>
      </c>
      <c r="S121" s="81">
        <f t="shared" si="28"/>
        <v>0</v>
      </c>
      <c r="T121" s="81">
        <f t="shared" si="29"/>
        <v>0</v>
      </c>
      <c r="U121" s="81" t="e">
        <f t="shared" si="41"/>
        <v>#REF!</v>
      </c>
      <c r="V121" s="81">
        <v>0</v>
      </c>
      <c r="W121" s="81" t="e">
        <f t="shared" si="34"/>
        <v>#REF!</v>
      </c>
      <c r="X121" s="83"/>
      <c r="Y121" s="99">
        <f t="shared" si="26"/>
        <v>0</v>
      </c>
      <c r="Z121" s="224"/>
      <c r="AA121" s="224"/>
      <c r="AB121" s="224"/>
      <c r="AC121" s="224"/>
      <c r="AF121" s="69"/>
      <c r="AG121" s="218"/>
      <c r="AH121" s="219"/>
      <c r="AI121" s="218"/>
      <c r="AJ121" s="63"/>
      <c r="AK121" s="63"/>
      <c r="AL121" s="63"/>
      <c r="AU121" s="69" t="e">
        <f t="shared" si="27"/>
        <v>#N/A</v>
      </c>
      <c r="AV121" s="69" t="e">
        <f t="shared" si="30"/>
        <v>#N/A</v>
      </c>
      <c r="AW121" s="69">
        <f>IF(I121&gt;0,COUNTIF($AV$32:AV121,AV121),0)</f>
        <v>89</v>
      </c>
      <c r="AX121" s="69">
        <f>IF(AND(AW121&gt;1,SUMIF($AV$32:AV120,AV121,$AX$32:AX120)-SUMIF($AV$32:AV120,AV121,$BA$32:BA120)=0),1,IF(AND(AW121&gt;1,SUMIF($AV$32:AV120,AV121,$AX$32:AX120)-SUMIF($AV$32:AV120,AV121,$BA$32:BA120)&gt;0),0,AW121))</f>
        <v>0</v>
      </c>
      <c r="AY121" s="69">
        <f>IF(AND(Q121&gt;0,SUMIF($AV$32:AV121,AV121,$I$32:I121)-SUMIF($AV$32:AV121,AV121,$Q$32:Q121)=0),COUNTIF($AV$32:AV121,AV121),0)</f>
        <v>0</v>
      </c>
      <c r="AZ121" s="69">
        <f>IF(Q121&gt;0,COUNTIF($AV$32:AV121,AV121),0)</f>
        <v>0</v>
      </c>
      <c r="BA121" s="69">
        <f t="shared" si="31"/>
        <v>0</v>
      </c>
      <c r="BC121" s="69" t="str">
        <f t="shared" si="32"/>
        <v xml:space="preserve">  0</v>
      </c>
      <c r="BD121" s="69" t="str">
        <f t="shared" si="33"/>
        <v/>
      </c>
      <c r="BF121" s="69"/>
      <c r="BG121" s="69"/>
    </row>
    <row r="122" spans="1:59" s="69" customFormat="1" x14ac:dyDescent="0.25">
      <c r="A122" s="70" t="e">
        <f t="shared" si="40"/>
        <v>#REF!</v>
      </c>
      <c r="B122" s="83" t="str">
        <f>IFERROR(VLOOKUP(A122,[1]Tổng!$M$2:$AT$200,13,0),"")</f>
        <v/>
      </c>
      <c r="C122" s="71" t="e">
        <f t="shared" si="35"/>
        <v>#VALUE!</v>
      </c>
      <c r="D122" s="71">
        <f t="shared" si="36"/>
        <v>1</v>
      </c>
      <c r="E122" s="221" t="str">
        <f>IFERROR(VLOOKUP(A122,[1]Tổng!$M$2:$AT$200,14,0),"")</f>
        <v/>
      </c>
      <c r="F122" s="213" t="str">
        <f>IFERROR(VLOOKUP(A122,[1]Tổng!$M$2:$AT$200,15,0),"")</f>
        <v/>
      </c>
      <c r="G122" s="214" t="str">
        <f>IFERROR(VLOOKUP(A122,[1]Tổng!$M$2:$AT$200,25,0),"")</f>
        <v/>
      </c>
      <c r="H122" s="83" t="str">
        <f>IFERROR(VLOOKUP(A122,[1]Tổng!$M$2:$AQ$200,26,0),"")</f>
        <v/>
      </c>
      <c r="I122" s="77" t="str">
        <f>IFERROR(VLOOKUP(A122,[1]Tổng!$M$2:$AQ$200,27,0),"")</f>
        <v/>
      </c>
      <c r="J122" s="77">
        <v>1000000</v>
      </c>
      <c r="K122" s="78">
        <f t="shared" si="37"/>
        <v>0</v>
      </c>
      <c r="L122" s="88" t="str">
        <f>IFERROR(VLOOKUP(A122,[1]Tổng!$M$2:$AQ$200,30,0),"")</f>
        <v/>
      </c>
      <c r="M122" s="88">
        <f t="shared" si="38"/>
        <v>0</v>
      </c>
      <c r="N122" s="88" t="str">
        <f>IFERROR(VLOOKUP(A122,[1]Tổng!$M$2:$AT$200,18,0),"")</f>
        <v/>
      </c>
      <c r="O122" s="88" t="str">
        <f>IFERROR(VLOOKUP(A122,[1]Tổng!$M$2:$AT$200,22,0),"")</f>
        <v/>
      </c>
      <c r="P122" s="217">
        <f t="shared" si="39"/>
        <v>0</v>
      </c>
      <c r="Q122" s="217">
        <f>IFERROR(VLOOKUP(A122,[1]Tổng!$M$2:$AQ$200,29,0),0)</f>
        <v>0</v>
      </c>
      <c r="R122" s="81" t="str">
        <f>IFERROR(VLOOKUP(A122,[1]Tổng!$M$2:$AQ$200,31,0),"")</f>
        <v/>
      </c>
      <c r="S122" s="81">
        <f t="shared" si="28"/>
        <v>0</v>
      </c>
      <c r="T122" s="81">
        <f t="shared" si="29"/>
        <v>0</v>
      </c>
      <c r="U122" s="81" t="e">
        <f t="shared" si="41"/>
        <v>#REF!</v>
      </c>
      <c r="V122" s="81">
        <v>0</v>
      </c>
      <c r="W122" s="81" t="e">
        <f t="shared" si="34"/>
        <v>#REF!</v>
      </c>
      <c r="X122" s="83"/>
      <c r="Y122" s="99">
        <f t="shared" si="26"/>
        <v>0</v>
      </c>
      <c r="Z122" s="224"/>
      <c r="AA122" s="224"/>
      <c r="AB122" s="224"/>
      <c r="AC122" s="224"/>
      <c r="AG122" s="218"/>
      <c r="AH122" s="219"/>
      <c r="AI122" s="218"/>
      <c r="AJ122" s="63"/>
      <c r="AK122" s="63"/>
      <c r="AL122" s="63"/>
      <c r="AU122" s="69" t="e">
        <f t="shared" si="27"/>
        <v>#N/A</v>
      </c>
      <c r="AV122" s="69" t="e">
        <f t="shared" si="30"/>
        <v>#N/A</v>
      </c>
      <c r="AW122" s="69">
        <f>IF(I122&gt;0,COUNTIF($AV$32:AV122,AV122),0)</f>
        <v>90</v>
      </c>
      <c r="AX122" s="69">
        <f>IF(AND(AW122&gt;1,SUMIF($AV$32:AV121,AV122,$AX$32:AX121)-SUMIF($AV$32:AV121,AV122,$BA$32:BA121)=0),1,IF(AND(AW122&gt;1,SUMIF($AV$32:AV121,AV122,$AX$32:AX121)-SUMIF($AV$32:AV121,AV122,$BA$32:BA121)&gt;0),0,AW122))</f>
        <v>0</v>
      </c>
      <c r="AY122" s="69">
        <f>IF(AND(Q122&gt;0,SUMIF($AV$32:AV122,AV122,$I$32:I122)-SUMIF($AV$32:AV122,AV122,$Q$32:Q122)=0),COUNTIF($AV$32:AV122,AV122),0)</f>
        <v>0</v>
      </c>
      <c r="AZ122" s="69">
        <f>IF(Q122&gt;0,COUNTIF($AV$32:AV122,AV122),0)</f>
        <v>0</v>
      </c>
      <c r="BA122" s="69">
        <f t="shared" si="31"/>
        <v>0</v>
      </c>
      <c r="BC122" s="69" t="str">
        <f t="shared" si="32"/>
        <v xml:space="preserve">  0</v>
      </c>
      <c r="BD122" s="69" t="str">
        <f t="shared" si="33"/>
        <v/>
      </c>
    </row>
    <row r="123" spans="1:59" x14ac:dyDescent="0.25">
      <c r="A123" s="70" t="e">
        <f t="shared" si="40"/>
        <v>#REF!</v>
      </c>
      <c r="B123" s="83" t="str">
        <f>IFERROR(VLOOKUP(A123,[1]Tổng!$M$2:$AT$200,13,0),"")</f>
        <v/>
      </c>
      <c r="C123" s="71" t="e">
        <f t="shared" si="35"/>
        <v>#VALUE!</v>
      </c>
      <c r="D123" s="71">
        <f t="shared" si="36"/>
        <v>1</v>
      </c>
      <c r="E123" s="221" t="str">
        <f>IFERROR(VLOOKUP(A123,[1]Tổng!$M$2:$AT$200,14,0),"")</f>
        <v/>
      </c>
      <c r="F123" s="213" t="str">
        <f>IFERROR(VLOOKUP(A123,[1]Tổng!$M$2:$AT$200,15,0),"")</f>
        <v/>
      </c>
      <c r="G123" s="214" t="str">
        <f>IFERROR(VLOOKUP(A123,[1]Tổng!$M$2:$AT$200,25,0),"")</f>
        <v/>
      </c>
      <c r="H123" s="83" t="str">
        <f>IFERROR(VLOOKUP(A123,[1]Tổng!$M$2:$AQ$200,26,0),"")</f>
        <v/>
      </c>
      <c r="I123" s="77" t="str">
        <f>IFERROR(VLOOKUP(A123,[1]Tổng!$M$2:$AQ$200,27,0),"")</f>
        <v/>
      </c>
      <c r="J123" s="77">
        <v>1000000</v>
      </c>
      <c r="K123" s="78">
        <f t="shared" si="37"/>
        <v>0</v>
      </c>
      <c r="L123" s="88" t="str">
        <f>IFERROR(VLOOKUP(A123,[1]Tổng!$M$2:$AQ$200,30,0),"")</f>
        <v/>
      </c>
      <c r="M123" s="88">
        <f t="shared" si="38"/>
        <v>0</v>
      </c>
      <c r="N123" s="88" t="str">
        <f>IFERROR(VLOOKUP(A123,[1]Tổng!$M$2:$AT$200,18,0),"")</f>
        <v/>
      </c>
      <c r="O123" s="88" t="str">
        <f>IFERROR(VLOOKUP(A123,[1]Tổng!$M$2:$AT$200,22,0),"")</f>
        <v/>
      </c>
      <c r="P123" s="217">
        <f t="shared" si="39"/>
        <v>0</v>
      </c>
      <c r="Q123" s="217">
        <f>IFERROR(VLOOKUP(A123,[1]Tổng!$M$2:$AQ$200,29,0),0)</f>
        <v>0</v>
      </c>
      <c r="R123" s="81" t="str">
        <f>IFERROR(VLOOKUP(A123,[1]Tổng!$M$2:$AQ$200,31,0),"")</f>
        <v/>
      </c>
      <c r="S123" s="81">
        <f t="shared" si="28"/>
        <v>0</v>
      </c>
      <c r="T123" s="81">
        <f t="shared" si="29"/>
        <v>0</v>
      </c>
      <c r="U123" s="81" t="e">
        <f t="shared" si="41"/>
        <v>#REF!</v>
      </c>
      <c r="V123" s="81">
        <v>0</v>
      </c>
      <c r="W123" s="81" t="e">
        <f t="shared" si="34"/>
        <v>#REF!</v>
      </c>
      <c r="X123" s="83"/>
      <c r="Y123" s="99">
        <f t="shared" si="26"/>
        <v>0</v>
      </c>
      <c r="Z123" s="224"/>
      <c r="AA123" s="224"/>
      <c r="AB123" s="224"/>
      <c r="AC123" s="224"/>
      <c r="AF123" s="69"/>
      <c r="AG123" s="218"/>
      <c r="AH123" s="219"/>
      <c r="AI123" s="218"/>
      <c r="AJ123" s="63"/>
      <c r="AK123" s="63"/>
      <c r="AL123" s="63"/>
      <c r="AU123" s="69" t="e">
        <f t="shared" si="27"/>
        <v>#N/A</v>
      </c>
      <c r="AV123" s="69" t="e">
        <f t="shared" si="30"/>
        <v>#N/A</v>
      </c>
      <c r="AW123" s="69">
        <f>IF(I123&gt;0,COUNTIF($AV$32:AV123,AV123),0)</f>
        <v>91</v>
      </c>
      <c r="AX123" s="69">
        <f>IF(AND(AW123&gt;1,SUMIF($AV$32:AV122,AV123,$AX$32:AX122)-SUMIF($AV$32:AV122,AV123,$BA$32:BA122)=0),1,IF(AND(AW123&gt;1,SUMIF($AV$32:AV122,AV123,$AX$32:AX122)-SUMIF($AV$32:AV122,AV123,$BA$32:BA122)&gt;0),0,AW123))</f>
        <v>0</v>
      </c>
      <c r="AY123" s="69">
        <f>IF(AND(Q123&gt;0,SUMIF($AV$32:AV123,AV123,$I$32:I123)-SUMIF($AV$32:AV123,AV123,$Q$32:Q123)=0),COUNTIF($AV$32:AV123,AV123),0)</f>
        <v>0</v>
      </c>
      <c r="AZ123" s="69">
        <f>IF(Q123&gt;0,COUNTIF($AV$32:AV123,AV123),0)</f>
        <v>0</v>
      </c>
      <c r="BA123" s="69">
        <f t="shared" si="31"/>
        <v>0</v>
      </c>
      <c r="BC123" s="69" t="str">
        <f t="shared" si="32"/>
        <v xml:space="preserve">  0</v>
      </c>
      <c r="BD123" s="69" t="str">
        <f t="shared" si="33"/>
        <v/>
      </c>
      <c r="BF123" s="69"/>
      <c r="BG123" s="69"/>
    </row>
    <row r="124" spans="1:59" x14ac:dyDescent="0.25">
      <c r="A124" s="70" t="e">
        <f t="shared" si="40"/>
        <v>#REF!</v>
      </c>
      <c r="B124" s="83" t="str">
        <f>IFERROR(VLOOKUP(A124,[1]Tổng!$M$2:$AT$200,13,0),"")</f>
        <v/>
      </c>
      <c r="C124" s="71" t="e">
        <f t="shared" si="35"/>
        <v>#VALUE!</v>
      </c>
      <c r="D124" s="71">
        <f t="shared" si="36"/>
        <v>1</v>
      </c>
      <c r="E124" s="221" t="str">
        <f>IFERROR(VLOOKUP(A124,[1]Tổng!$M$2:$AT$200,14,0),"")</f>
        <v/>
      </c>
      <c r="F124" s="213" t="str">
        <f>IFERROR(VLOOKUP(A124,[1]Tổng!$M$2:$AT$200,15,0),"")</f>
        <v/>
      </c>
      <c r="G124" s="214" t="str">
        <f>IFERROR(VLOOKUP(A124,[1]Tổng!$M$2:$AT$200,25,0),"")</f>
        <v/>
      </c>
      <c r="H124" s="83" t="str">
        <f>IFERROR(VLOOKUP(A124,[1]Tổng!$M$2:$AQ$200,26,0),"")</f>
        <v/>
      </c>
      <c r="I124" s="77" t="str">
        <f>IFERROR(VLOOKUP(A124,[1]Tổng!$M$2:$AQ$200,27,0),"")</f>
        <v/>
      </c>
      <c r="J124" s="77">
        <v>1000000</v>
      </c>
      <c r="K124" s="78">
        <f t="shared" si="37"/>
        <v>0</v>
      </c>
      <c r="L124" s="88" t="str">
        <f>IFERROR(VLOOKUP(A124,[1]Tổng!$M$2:$AQ$200,30,0),"")</f>
        <v/>
      </c>
      <c r="M124" s="88">
        <f t="shared" si="38"/>
        <v>0</v>
      </c>
      <c r="N124" s="88" t="str">
        <f>IFERROR(VLOOKUP(A124,[1]Tổng!$M$2:$AT$200,18,0),"")</f>
        <v/>
      </c>
      <c r="O124" s="88" t="str">
        <f>IFERROR(VLOOKUP(A124,[1]Tổng!$M$2:$AT$200,22,0),"")</f>
        <v/>
      </c>
      <c r="P124" s="217">
        <f t="shared" si="39"/>
        <v>0</v>
      </c>
      <c r="Q124" s="217">
        <f>IFERROR(VLOOKUP(A124,[1]Tổng!$M$2:$AQ$200,29,0),0)</f>
        <v>0</v>
      </c>
      <c r="R124" s="81" t="str">
        <f>IFERROR(VLOOKUP(A124,[1]Tổng!$M$2:$AQ$200,31,0),"")</f>
        <v/>
      </c>
      <c r="S124" s="81">
        <f t="shared" si="28"/>
        <v>0</v>
      </c>
      <c r="T124" s="81">
        <f t="shared" si="29"/>
        <v>0</v>
      </c>
      <c r="U124" s="81" t="e">
        <f t="shared" si="41"/>
        <v>#REF!</v>
      </c>
      <c r="V124" s="81">
        <v>0</v>
      </c>
      <c r="W124" s="81" t="e">
        <f t="shared" si="34"/>
        <v>#REF!</v>
      </c>
      <c r="X124" s="83"/>
      <c r="Y124" s="99">
        <f>Q144</f>
        <v>0</v>
      </c>
      <c r="Z124" s="224"/>
      <c r="AA124" s="224"/>
      <c r="AB124" s="224"/>
      <c r="AC124" s="224"/>
      <c r="AF124" s="69"/>
      <c r="AG124" s="218"/>
      <c r="AH124" s="219"/>
      <c r="AI124" s="218"/>
      <c r="AJ124" s="63"/>
      <c r="AK124" s="63"/>
      <c r="AL124" s="63"/>
      <c r="AU124" s="69" t="e">
        <f t="shared" si="27"/>
        <v>#N/A</v>
      </c>
      <c r="AV124" s="69" t="e">
        <f t="shared" si="30"/>
        <v>#N/A</v>
      </c>
      <c r="AW124" s="69">
        <f>IF(I124&gt;0,COUNTIF($AV$32:AV124,AV124),0)</f>
        <v>92</v>
      </c>
      <c r="AX124" s="69">
        <f>IF(AND(AW124&gt;1,SUMIF($AV$32:AV123,AV124,$AX$32:AX123)-SUMIF($AV$32:AV123,AV124,$BA$32:BA123)=0),1,IF(AND(AW124&gt;1,SUMIF($AV$32:AV123,AV124,$AX$32:AX123)-SUMIF($AV$32:AV123,AV124,$BA$32:BA123)&gt;0),0,AW124))</f>
        <v>0</v>
      </c>
      <c r="AY124" s="69">
        <f>IF(AND(Q124&gt;0,SUMIF($AV$32:AV124,AV124,$I$32:I124)-SUMIF($AV$32:AV124,AV124,$Q$32:Q124)=0),COUNTIF($AV$32:AV124,AV124),0)</f>
        <v>0</v>
      </c>
      <c r="AZ124" s="69">
        <f>IF(Q124&gt;0,COUNTIF($AV$32:AV124,AV124),0)</f>
        <v>0</v>
      </c>
      <c r="BA124" s="69">
        <f t="shared" si="31"/>
        <v>0</v>
      </c>
      <c r="BC124" s="69" t="str">
        <f t="shared" si="32"/>
        <v xml:space="preserve">  0</v>
      </c>
      <c r="BD124" s="69" t="str">
        <f t="shared" si="33"/>
        <v/>
      </c>
      <c r="BF124" s="69"/>
      <c r="BG124" s="69"/>
    </row>
    <row r="125" spans="1:59" s="69" customFormat="1" x14ac:dyDescent="0.25">
      <c r="A125" s="70" t="e">
        <f t="shared" si="40"/>
        <v>#REF!</v>
      </c>
      <c r="B125" s="83" t="str">
        <f>IFERROR(VLOOKUP(A125,[1]Tổng!$M$2:$AT$200,13,0),"")</f>
        <v/>
      </c>
      <c r="C125" s="71" t="e">
        <f t="shared" si="35"/>
        <v>#VALUE!</v>
      </c>
      <c r="D125" s="71">
        <f t="shared" si="36"/>
        <v>1</v>
      </c>
      <c r="E125" s="221" t="str">
        <f>IFERROR(VLOOKUP(A125,[1]Tổng!$M$2:$AT$200,14,0),"")</f>
        <v/>
      </c>
      <c r="F125" s="213" t="str">
        <f>IFERROR(VLOOKUP(A125,[1]Tổng!$M$2:$AT$200,15,0),"")</f>
        <v/>
      </c>
      <c r="G125" s="214" t="str">
        <f>IFERROR(VLOOKUP(A125,[1]Tổng!$M$2:$AT$200,25,0),"")</f>
        <v/>
      </c>
      <c r="H125" s="83" t="str">
        <f>IFERROR(VLOOKUP(A125,[1]Tổng!$M$2:$AQ$200,26,0),"")</f>
        <v/>
      </c>
      <c r="I125" s="77" t="str">
        <f>IFERROR(VLOOKUP(A125,[1]Tổng!$M$2:$AQ$200,27,0),"")</f>
        <v/>
      </c>
      <c r="J125" s="77">
        <v>1000000</v>
      </c>
      <c r="K125" s="78">
        <f t="shared" si="37"/>
        <v>0</v>
      </c>
      <c r="L125" s="88" t="str">
        <f>IFERROR(VLOOKUP(A125,[1]Tổng!$M$2:$AQ$200,30,0),"")</f>
        <v/>
      </c>
      <c r="M125" s="88">
        <f t="shared" si="38"/>
        <v>0</v>
      </c>
      <c r="N125" s="88" t="str">
        <f>IFERROR(VLOOKUP(A125,[1]Tổng!$M$2:$AT$200,18,0),"")</f>
        <v/>
      </c>
      <c r="O125" s="88" t="str">
        <f>IFERROR(VLOOKUP(A125,[1]Tổng!$M$2:$AT$200,22,0),"")</f>
        <v/>
      </c>
      <c r="P125" s="217">
        <f t="shared" si="39"/>
        <v>0</v>
      </c>
      <c r="Q125" s="217">
        <f>IFERROR(VLOOKUP(A125,[1]Tổng!$M$2:$AQ$200,29,0),0)</f>
        <v>0</v>
      </c>
      <c r="R125" s="81" t="str">
        <f>IFERROR(VLOOKUP(A125,[1]Tổng!$M$2:$AQ$200,31,0),"")</f>
        <v/>
      </c>
      <c r="S125" s="81">
        <f t="shared" si="28"/>
        <v>0</v>
      </c>
      <c r="T125" s="81">
        <f t="shared" si="29"/>
        <v>0</v>
      </c>
      <c r="U125" s="81" t="e">
        <f t="shared" si="41"/>
        <v>#REF!</v>
      </c>
      <c r="V125" s="81">
        <v>0</v>
      </c>
      <c r="W125" s="81" t="e">
        <f t="shared" si="34"/>
        <v>#REF!</v>
      </c>
      <c r="X125" s="83"/>
      <c r="Y125" s="99">
        <f>Q145</f>
        <v>0</v>
      </c>
      <c r="Z125" s="224"/>
      <c r="AA125" s="224"/>
      <c r="AB125" s="224"/>
      <c r="AC125" s="224"/>
      <c r="AG125" s="218"/>
      <c r="AH125" s="219"/>
      <c r="AI125" s="218"/>
      <c r="AJ125" s="63"/>
      <c r="AK125" s="63"/>
      <c r="AL125" s="63"/>
      <c r="AU125" s="69" t="e">
        <f t="shared" si="27"/>
        <v>#N/A</v>
      </c>
      <c r="AV125" s="69" t="e">
        <f t="shared" si="30"/>
        <v>#N/A</v>
      </c>
      <c r="AW125" s="69">
        <f>IF(I125&gt;0,COUNTIF($AV$32:AV125,AV125),0)</f>
        <v>93</v>
      </c>
      <c r="AX125" s="69">
        <f>IF(AND(AW125&gt;1,SUMIF($AV$32:AV124,AV125,$AX$32:AX124)-SUMIF($AV$32:AV124,AV125,$BA$32:BA124)=0),1,IF(AND(AW125&gt;1,SUMIF($AV$32:AV124,AV125,$AX$32:AX124)-SUMIF($AV$32:AV124,AV125,$BA$32:BA124)&gt;0),0,AW125))</f>
        <v>0</v>
      </c>
      <c r="AY125" s="69">
        <f>IF(AND(Q125&gt;0,SUMIF($AV$32:AV125,AV125,$I$32:I125)-SUMIF($AV$32:AV125,AV125,$Q$32:Q125)=0),COUNTIF($AV$32:AV125,AV125),0)</f>
        <v>0</v>
      </c>
      <c r="AZ125" s="69">
        <f>IF(Q125&gt;0,COUNTIF($AV$32:AV125,AV125),0)</f>
        <v>0</v>
      </c>
      <c r="BA125" s="69">
        <f t="shared" si="31"/>
        <v>0</v>
      </c>
      <c r="BC125" s="69" t="str">
        <f t="shared" si="32"/>
        <v xml:space="preserve">  0</v>
      </c>
      <c r="BD125" s="69" t="str">
        <f t="shared" si="33"/>
        <v/>
      </c>
    </row>
    <row r="126" spans="1:59" x14ac:dyDescent="0.25">
      <c r="A126" s="70" t="e">
        <f t="shared" si="40"/>
        <v>#REF!</v>
      </c>
      <c r="B126" s="83" t="str">
        <f>IFERROR(VLOOKUP(A126,[1]Tổng!$M$2:$AT$200,13,0),"")</f>
        <v/>
      </c>
      <c r="C126" s="71" t="e">
        <f t="shared" si="35"/>
        <v>#VALUE!</v>
      </c>
      <c r="D126" s="71">
        <f t="shared" si="36"/>
        <v>1</v>
      </c>
      <c r="E126" s="221" t="str">
        <f>IFERROR(VLOOKUP(A126,[1]Tổng!$M$2:$AT$200,14,0),"")</f>
        <v/>
      </c>
      <c r="F126" s="213" t="str">
        <f>IFERROR(VLOOKUP(A126,[1]Tổng!$M$2:$AT$200,15,0),"")</f>
        <v/>
      </c>
      <c r="G126" s="214" t="str">
        <f>IFERROR(VLOOKUP(A126,[1]Tổng!$M$2:$AT$200,25,0),"")</f>
        <v/>
      </c>
      <c r="H126" s="83" t="str">
        <f>IFERROR(VLOOKUP(A126,[1]Tổng!$M$2:$AQ$200,26,0),"")</f>
        <v/>
      </c>
      <c r="I126" s="77" t="str">
        <f>IFERROR(VLOOKUP(A126,[1]Tổng!$M$2:$AQ$200,27,0),"")</f>
        <v/>
      </c>
      <c r="J126" s="77">
        <v>1000000</v>
      </c>
      <c r="K126" s="78">
        <f t="shared" si="37"/>
        <v>0</v>
      </c>
      <c r="L126" s="88" t="str">
        <f>IFERROR(VLOOKUP(A126,[1]Tổng!$M$2:$AQ$200,30,0),"")</f>
        <v/>
      </c>
      <c r="M126" s="88">
        <f t="shared" si="38"/>
        <v>0</v>
      </c>
      <c r="N126" s="88" t="str">
        <f>IFERROR(VLOOKUP(A126,[1]Tổng!$M$2:$AT$200,18,0),"")</f>
        <v/>
      </c>
      <c r="O126" s="88" t="str">
        <f>IFERROR(VLOOKUP(A126,[1]Tổng!$M$2:$AT$200,22,0),"")</f>
        <v/>
      </c>
      <c r="P126" s="217">
        <f t="shared" si="39"/>
        <v>0</v>
      </c>
      <c r="Q126" s="217">
        <f>IFERROR(VLOOKUP(A126,[1]Tổng!$M$2:$AQ$200,29,0),0)</f>
        <v>0</v>
      </c>
      <c r="R126" s="81" t="str">
        <f>IFERROR(VLOOKUP(A126,[1]Tổng!$M$2:$AQ$200,31,0),"")</f>
        <v/>
      </c>
      <c r="S126" s="81">
        <f t="shared" si="28"/>
        <v>0</v>
      </c>
      <c r="T126" s="81">
        <f t="shared" si="29"/>
        <v>0</v>
      </c>
      <c r="U126" s="81" t="e">
        <f t="shared" si="41"/>
        <v>#REF!</v>
      </c>
      <c r="V126" s="81">
        <v>0</v>
      </c>
      <c r="W126" s="81" t="e">
        <f t="shared" si="34"/>
        <v>#REF!</v>
      </c>
      <c r="X126" s="83"/>
      <c r="Y126" s="99">
        <f>Q146</f>
        <v>0</v>
      </c>
      <c r="Z126" s="224"/>
      <c r="AA126" s="224"/>
      <c r="AB126" s="224"/>
      <c r="AC126" s="224"/>
      <c r="AF126" s="69"/>
      <c r="AG126" s="218"/>
      <c r="AH126" s="219"/>
      <c r="AI126" s="218"/>
      <c r="AJ126" s="63"/>
      <c r="AK126" s="63"/>
      <c r="AL126" s="63"/>
      <c r="AU126" s="69" t="e">
        <f t="shared" si="27"/>
        <v>#N/A</v>
      </c>
      <c r="AV126" s="69" t="e">
        <f t="shared" si="30"/>
        <v>#N/A</v>
      </c>
      <c r="AW126" s="69">
        <f>IF(I126&gt;0,COUNTIF($AV$32:AV126,AV126),0)</f>
        <v>94</v>
      </c>
      <c r="AX126" s="69">
        <f>IF(AND(AW126&gt;1,SUMIF($AV$32:AV125,AV126,$AX$32:AX125)-SUMIF($AV$32:AV125,AV126,$BA$32:BA125)=0),1,IF(AND(AW126&gt;1,SUMIF($AV$32:AV125,AV126,$AX$32:AX125)-SUMIF($AV$32:AV125,AV126,$BA$32:BA125)&gt;0),0,AW126))</f>
        <v>0</v>
      </c>
      <c r="AY126" s="69">
        <f>IF(AND(Q126&gt;0,SUMIF($AV$32:AV126,AV126,$I$32:I126)-SUMIF($AV$32:AV126,AV126,$Q$32:Q126)=0),COUNTIF($AV$32:AV126,AV126),0)</f>
        <v>0</v>
      </c>
      <c r="AZ126" s="69">
        <f>IF(Q126&gt;0,COUNTIF($AV$32:AV126,AV126),0)</f>
        <v>0</v>
      </c>
      <c r="BA126" s="69">
        <f t="shared" si="31"/>
        <v>0</v>
      </c>
      <c r="BC126" s="69" t="str">
        <f t="shared" si="32"/>
        <v xml:space="preserve">  0</v>
      </c>
      <c r="BD126" s="69" t="str">
        <f t="shared" si="33"/>
        <v/>
      </c>
      <c r="BF126" s="69"/>
      <c r="BG126" s="69"/>
    </row>
    <row r="127" spans="1:59" x14ac:dyDescent="0.25">
      <c r="A127" s="70" t="e">
        <f t="shared" si="40"/>
        <v>#REF!</v>
      </c>
      <c r="B127" s="83" t="str">
        <f>IFERROR(VLOOKUP(A127,[1]Tổng!$M$2:$AT$200,13,0),"")</f>
        <v/>
      </c>
      <c r="C127" s="71" t="e">
        <f t="shared" si="35"/>
        <v>#VALUE!</v>
      </c>
      <c r="D127" s="71">
        <f t="shared" si="36"/>
        <v>1</v>
      </c>
      <c r="E127" s="221" t="str">
        <f>IFERROR(VLOOKUP(A127,[1]Tổng!$M$2:$AT$200,14,0),"")</f>
        <v/>
      </c>
      <c r="F127" s="213" t="str">
        <f>IFERROR(VLOOKUP(A127,[1]Tổng!$M$2:$AT$200,15,0),"")</f>
        <v/>
      </c>
      <c r="G127" s="214" t="str">
        <f>IFERROR(VLOOKUP(A127,[1]Tổng!$M$2:$AT$200,25,0),"")</f>
        <v/>
      </c>
      <c r="H127" s="83" t="str">
        <f>IFERROR(VLOOKUP(A127,[1]Tổng!$M$2:$AQ$200,26,0),"")</f>
        <v/>
      </c>
      <c r="I127" s="77" t="str">
        <f>IFERROR(VLOOKUP(A127,[1]Tổng!$M$2:$AQ$200,27,0),"")</f>
        <v/>
      </c>
      <c r="J127" s="77">
        <v>1000000</v>
      </c>
      <c r="K127" s="78">
        <f t="shared" si="37"/>
        <v>0</v>
      </c>
      <c r="L127" s="88" t="str">
        <f>IFERROR(VLOOKUP(A127,[1]Tổng!$M$2:$AQ$200,30,0),"")</f>
        <v/>
      </c>
      <c r="M127" s="88">
        <f t="shared" si="38"/>
        <v>0</v>
      </c>
      <c r="N127" s="88" t="str">
        <f>IFERROR(VLOOKUP(A127,[1]Tổng!$M$2:$AT$200,18,0),"")</f>
        <v/>
      </c>
      <c r="O127" s="88" t="str">
        <f>IFERROR(VLOOKUP(A127,[1]Tổng!$M$2:$AT$200,22,0),"")</f>
        <v/>
      </c>
      <c r="P127" s="217">
        <f t="shared" si="39"/>
        <v>0</v>
      </c>
      <c r="Q127" s="217">
        <f>IFERROR(VLOOKUP(A127,[1]Tổng!$M$2:$AQ$200,29,0),0)</f>
        <v>0</v>
      </c>
      <c r="R127" s="81" t="str">
        <f>IFERROR(VLOOKUP(A127,[1]Tổng!$M$2:$AQ$200,31,0),"")</f>
        <v/>
      </c>
      <c r="S127" s="81">
        <f t="shared" si="28"/>
        <v>0</v>
      </c>
      <c r="T127" s="81">
        <f t="shared" si="29"/>
        <v>0</v>
      </c>
      <c r="U127" s="81" t="e">
        <f t="shared" si="41"/>
        <v>#REF!</v>
      </c>
      <c r="V127" s="81">
        <v>0</v>
      </c>
      <c r="W127" s="81" t="e">
        <f t="shared" si="34"/>
        <v>#REF!</v>
      </c>
      <c r="X127" s="83"/>
      <c r="Y127" s="99">
        <f>Q147</f>
        <v>0</v>
      </c>
      <c r="Z127" s="224"/>
      <c r="AA127" s="224"/>
      <c r="AB127" s="224"/>
      <c r="AC127" s="224"/>
      <c r="AF127" s="69"/>
      <c r="AG127" s="218"/>
      <c r="AH127" s="219"/>
      <c r="AI127" s="218"/>
      <c r="AJ127" s="63"/>
      <c r="AK127" s="63"/>
      <c r="AL127" s="63"/>
      <c r="AU127" s="69" t="e">
        <f t="shared" si="27"/>
        <v>#N/A</v>
      </c>
      <c r="AV127" s="69" t="e">
        <f t="shared" si="30"/>
        <v>#N/A</v>
      </c>
      <c r="AW127" s="69">
        <f>IF(I127&gt;0,COUNTIF($AV$32:AV127,AV127),0)</f>
        <v>95</v>
      </c>
      <c r="AX127" s="69">
        <f>IF(AND(AW127&gt;1,SUMIF($AV$32:AV126,AV127,$AX$32:AX126)-SUMIF($AV$32:AV126,AV127,$BA$32:BA126)=0),1,IF(AND(AW127&gt;1,SUMIF($AV$32:AV126,AV127,$AX$32:AX126)-SUMIF($AV$32:AV126,AV127,$BA$32:BA126)&gt;0),0,AW127))</f>
        <v>0</v>
      </c>
      <c r="AY127" s="69">
        <f>IF(AND(Q127&gt;0,SUMIF($AV$32:AV127,AV127,$I$32:I127)-SUMIF($AV$32:AV127,AV127,$Q$32:Q127)=0),COUNTIF($AV$32:AV127,AV127),0)</f>
        <v>0</v>
      </c>
      <c r="AZ127" s="69">
        <f>IF(Q127&gt;0,COUNTIF($AV$32:AV127,AV127),0)</f>
        <v>0</v>
      </c>
      <c r="BA127" s="69">
        <f t="shared" si="31"/>
        <v>0</v>
      </c>
      <c r="BC127" s="69" t="str">
        <f t="shared" si="32"/>
        <v xml:space="preserve">  0</v>
      </c>
      <c r="BD127" s="69" t="str">
        <f t="shared" si="33"/>
        <v/>
      </c>
      <c r="BF127" s="69"/>
      <c r="BG127" s="69"/>
    </row>
    <row r="128" spans="1:59" x14ac:dyDescent="0.25">
      <c r="A128" s="70" t="e">
        <f t="shared" si="40"/>
        <v>#REF!</v>
      </c>
      <c r="B128" s="83" t="str">
        <f>IFERROR(VLOOKUP(A128,[1]Tổng!$M$2:$AT$200,13,0),"")</f>
        <v/>
      </c>
      <c r="C128" s="71" t="e">
        <f t="shared" si="35"/>
        <v>#VALUE!</v>
      </c>
      <c r="D128" s="71">
        <f t="shared" si="36"/>
        <v>1</v>
      </c>
      <c r="E128" s="221" t="str">
        <f>IFERROR(VLOOKUP(A128,[1]Tổng!$M$2:$AT$200,14,0),"")</f>
        <v/>
      </c>
      <c r="F128" s="213" t="str">
        <f>IFERROR(VLOOKUP(A128,[1]Tổng!$M$2:$AT$200,15,0),"")</f>
        <v/>
      </c>
      <c r="G128" s="214" t="str">
        <f>IFERROR(VLOOKUP(A128,[1]Tổng!$M$2:$AT$200,25,0),"")</f>
        <v/>
      </c>
      <c r="H128" s="83" t="str">
        <f>IFERROR(VLOOKUP(A128,[1]Tổng!$M$2:$AQ$200,26,0),"")</f>
        <v/>
      </c>
      <c r="I128" s="77" t="str">
        <f>IFERROR(VLOOKUP(A128,[1]Tổng!$M$2:$AQ$200,27,0),"")</f>
        <v/>
      </c>
      <c r="J128" s="77">
        <v>1000000</v>
      </c>
      <c r="K128" s="78">
        <f t="shared" si="37"/>
        <v>0</v>
      </c>
      <c r="L128" s="88" t="str">
        <f>IFERROR(VLOOKUP(A128,[1]Tổng!$M$2:$AQ$200,30,0),"")</f>
        <v/>
      </c>
      <c r="M128" s="88">
        <f t="shared" si="38"/>
        <v>0</v>
      </c>
      <c r="N128" s="88" t="str">
        <f>IFERROR(VLOOKUP(A128,[1]Tổng!$M$2:$AT$200,18,0),"")</f>
        <v/>
      </c>
      <c r="O128" s="88" t="str">
        <f>IFERROR(VLOOKUP(A128,[1]Tổng!$M$2:$AT$200,22,0),"")</f>
        <v/>
      </c>
      <c r="P128" s="217">
        <f t="shared" si="39"/>
        <v>0</v>
      </c>
      <c r="Q128" s="217">
        <f>IFERROR(VLOOKUP(A128,[1]Tổng!$M$2:$AQ$200,29,0),0)</f>
        <v>0</v>
      </c>
      <c r="R128" s="81" t="str">
        <f>IFERROR(VLOOKUP(A128,[1]Tổng!$M$2:$AQ$200,31,0),"")</f>
        <v/>
      </c>
      <c r="S128" s="81">
        <f t="shared" si="28"/>
        <v>0</v>
      </c>
      <c r="T128" s="81">
        <f t="shared" si="29"/>
        <v>0</v>
      </c>
      <c r="U128" s="81" t="e">
        <f t="shared" si="41"/>
        <v>#REF!</v>
      </c>
      <c r="V128" s="81">
        <v>0</v>
      </c>
      <c r="W128" s="81" t="e">
        <f t="shared" si="34"/>
        <v>#REF!</v>
      </c>
      <c r="X128" s="83"/>
      <c r="Y128" s="99">
        <f>Q148</f>
        <v>0</v>
      </c>
      <c r="Z128" s="224"/>
      <c r="AA128" s="224"/>
      <c r="AB128" s="224"/>
      <c r="AC128" s="224"/>
      <c r="AF128" s="69"/>
      <c r="AG128" s="218"/>
      <c r="AH128" s="219"/>
      <c r="AI128" s="218"/>
      <c r="AJ128" s="63"/>
      <c r="AK128" s="63"/>
      <c r="AL128" s="63"/>
      <c r="AU128" s="69" t="e">
        <f t="shared" si="27"/>
        <v>#N/A</v>
      </c>
      <c r="AV128" s="69" t="e">
        <f t="shared" si="30"/>
        <v>#N/A</v>
      </c>
      <c r="AW128" s="69">
        <f>IF(I128&gt;0,COUNTIF($AV$32:AV128,AV128),0)</f>
        <v>96</v>
      </c>
      <c r="AX128" s="69">
        <f>IF(AND(AW128&gt;1,SUMIF($AV$32:AV127,AV128,$AX$32:AX127)-SUMIF($AV$32:AV127,AV128,$BA$32:BA127)=0),1,IF(AND(AW128&gt;1,SUMIF($AV$32:AV127,AV128,$AX$32:AX127)-SUMIF($AV$32:AV127,AV128,$BA$32:BA127)&gt;0),0,AW128))</f>
        <v>0</v>
      </c>
      <c r="AY128" s="69">
        <f>IF(AND(Q128&gt;0,SUMIF($AV$32:AV128,AV128,$I$32:I128)-SUMIF($AV$32:AV128,AV128,$Q$32:Q128)=0),COUNTIF($AV$32:AV128,AV128),0)</f>
        <v>0</v>
      </c>
      <c r="AZ128" s="69">
        <f>IF(Q128&gt;0,COUNTIF($AV$32:AV128,AV128),0)</f>
        <v>0</v>
      </c>
      <c r="BA128" s="69">
        <f t="shared" si="31"/>
        <v>0</v>
      </c>
      <c r="BC128" s="69" t="str">
        <f t="shared" si="32"/>
        <v xml:space="preserve">  0</v>
      </c>
      <c r="BD128" s="69" t="str">
        <f t="shared" si="33"/>
        <v/>
      </c>
      <c r="BF128" s="69"/>
      <c r="BG128" s="69"/>
    </row>
    <row r="129" spans="1:59" s="69" customFormat="1" x14ac:dyDescent="0.25">
      <c r="A129" s="70" t="e">
        <f t="shared" si="40"/>
        <v>#REF!</v>
      </c>
      <c r="B129" s="83" t="str">
        <f>IFERROR(VLOOKUP(A129,[1]Tổng!$M$2:$AT$200,13,0),"")</f>
        <v/>
      </c>
      <c r="C129" s="71" t="e">
        <f t="shared" si="35"/>
        <v>#VALUE!</v>
      </c>
      <c r="D129" s="71">
        <f t="shared" si="36"/>
        <v>1</v>
      </c>
      <c r="E129" s="221" t="str">
        <f>IFERROR(VLOOKUP(A129,[1]Tổng!$M$2:$AT$200,14,0),"")</f>
        <v/>
      </c>
      <c r="F129" s="213" t="str">
        <f>IFERROR(VLOOKUP(A129,[1]Tổng!$M$2:$AT$200,15,0),"")</f>
        <v/>
      </c>
      <c r="G129" s="214" t="str">
        <f>IFERROR(VLOOKUP(A129,[1]Tổng!$M$2:$AT$200,25,0),"")</f>
        <v/>
      </c>
      <c r="H129" s="83" t="str">
        <f>IFERROR(VLOOKUP(A129,[1]Tổng!$M$2:$AQ$200,26,0),"")</f>
        <v/>
      </c>
      <c r="I129" s="77" t="str">
        <f>IFERROR(VLOOKUP(A129,[1]Tổng!$M$2:$AQ$200,27,0),"")</f>
        <v/>
      </c>
      <c r="J129" s="77">
        <v>1000000</v>
      </c>
      <c r="K129" s="78">
        <f t="shared" si="37"/>
        <v>0</v>
      </c>
      <c r="L129" s="88" t="str">
        <f>IFERROR(VLOOKUP(A129,[1]Tổng!$M$2:$AQ$200,30,0),"")</f>
        <v/>
      </c>
      <c r="M129" s="88">
        <f t="shared" si="38"/>
        <v>0</v>
      </c>
      <c r="N129" s="88" t="str">
        <f>IFERROR(VLOOKUP(A129,[1]Tổng!$M$2:$AT$200,18,0),"")</f>
        <v/>
      </c>
      <c r="O129" s="88" t="str">
        <f>IFERROR(VLOOKUP(A129,[1]Tổng!$M$2:$AT$200,22,0),"")</f>
        <v/>
      </c>
      <c r="P129" s="217">
        <f t="shared" si="39"/>
        <v>0</v>
      </c>
      <c r="Q129" s="217">
        <f>IFERROR(VLOOKUP(A129,[1]Tổng!$M$2:$AQ$200,29,0),0)</f>
        <v>0</v>
      </c>
      <c r="R129" s="81" t="str">
        <f>IFERROR(VLOOKUP(A129,[1]Tổng!$M$2:$AQ$200,31,0),"")</f>
        <v/>
      </c>
      <c r="S129" s="81">
        <f t="shared" si="28"/>
        <v>0</v>
      </c>
      <c r="T129" s="81">
        <f t="shared" si="29"/>
        <v>0</v>
      </c>
      <c r="U129" s="81" t="e">
        <f t="shared" si="41"/>
        <v>#REF!</v>
      </c>
      <c r="V129" s="81">
        <v>0</v>
      </c>
      <c r="W129" s="81" t="e">
        <f t="shared" si="34"/>
        <v>#REF!</v>
      </c>
      <c r="X129" s="83"/>
      <c r="Y129" s="99">
        <f>Q151</f>
        <v>0</v>
      </c>
      <c r="Z129" s="224"/>
      <c r="AA129" s="224"/>
      <c r="AB129" s="224"/>
      <c r="AC129" s="224"/>
      <c r="AG129" s="218"/>
      <c r="AH129" s="219"/>
      <c r="AI129" s="218"/>
      <c r="AJ129" s="63"/>
      <c r="AK129" s="63"/>
      <c r="AL129" s="63"/>
      <c r="AU129" s="69" t="e">
        <f t="shared" si="27"/>
        <v>#N/A</v>
      </c>
      <c r="AV129" s="69" t="e">
        <f t="shared" si="30"/>
        <v>#N/A</v>
      </c>
      <c r="AW129" s="69">
        <f>IF(I129&gt;0,COUNTIF($AV$32:AV129,AV129),0)</f>
        <v>97</v>
      </c>
      <c r="AX129" s="69">
        <f>IF(AND(AW129&gt;1,SUMIF($AV$32:AV128,AV129,$AX$32:AX128)-SUMIF($AV$32:AV128,AV129,$BA$32:BA128)=0),1,IF(AND(AW129&gt;1,SUMIF($AV$32:AV128,AV129,$AX$32:AX128)-SUMIF($AV$32:AV128,AV129,$BA$32:BA128)&gt;0),0,AW129))</f>
        <v>0</v>
      </c>
      <c r="AY129" s="69">
        <f>IF(AND(Q129&gt;0,SUMIF($AV$32:AV129,AV129,$I$32:I129)-SUMIF($AV$32:AV129,AV129,$Q$32:Q129)=0),COUNTIF($AV$32:AV129,AV129),0)</f>
        <v>0</v>
      </c>
      <c r="AZ129" s="69">
        <f>IF(Q129&gt;0,COUNTIF($AV$32:AV129,AV129),0)</f>
        <v>0</v>
      </c>
      <c r="BA129" s="69">
        <f t="shared" si="31"/>
        <v>0</v>
      </c>
      <c r="BC129" s="69" t="str">
        <f t="shared" si="32"/>
        <v xml:space="preserve">  0</v>
      </c>
      <c r="BD129" s="69" t="str">
        <f t="shared" si="33"/>
        <v/>
      </c>
    </row>
    <row r="130" spans="1:59" x14ac:dyDescent="0.25">
      <c r="A130" s="70" t="e">
        <f t="shared" si="40"/>
        <v>#REF!</v>
      </c>
      <c r="B130" s="83" t="str">
        <f>IFERROR(VLOOKUP(A130,[1]Tổng!$M$2:$AT$200,13,0),"")</f>
        <v/>
      </c>
      <c r="C130" s="71" t="e">
        <f t="shared" si="35"/>
        <v>#VALUE!</v>
      </c>
      <c r="D130" s="71">
        <f t="shared" si="36"/>
        <v>1</v>
      </c>
      <c r="E130" s="221" t="str">
        <f>IFERROR(VLOOKUP(A130,[1]Tổng!$M$2:$AT$200,14,0),"")</f>
        <v/>
      </c>
      <c r="F130" s="213" t="str">
        <f>IFERROR(VLOOKUP(A130,[1]Tổng!$M$2:$AT$200,15,0),"")</f>
        <v/>
      </c>
      <c r="G130" s="214" t="str">
        <f>IFERROR(VLOOKUP(A130,[1]Tổng!$M$2:$AT$200,25,0),"")</f>
        <v/>
      </c>
      <c r="H130" s="83" t="str">
        <f>IFERROR(VLOOKUP(A130,[1]Tổng!$M$2:$AQ$200,26,0),"")</f>
        <v/>
      </c>
      <c r="I130" s="77" t="str">
        <f>IFERROR(VLOOKUP(A130,[1]Tổng!$M$2:$AQ$200,27,0),"")</f>
        <v/>
      </c>
      <c r="J130" s="77">
        <v>1000000</v>
      </c>
      <c r="K130" s="78">
        <f t="shared" si="37"/>
        <v>0</v>
      </c>
      <c r="L130" s="88" t="str">
        <f>IFERROR(VLOOKUP(A130,[1]Tổng!$M$2:$AQ$200,30,0),"")</f>
        <v/>
      </c>
      <c r="M130" s="88">
        <f t="shared" si="38"/>
        <v>0</v>
      </c>
      <c r="N130" s="88" t="str">
        <f>IFERROR(VLOOKUP(A130,[1]Tổng!$M$2:$AT$200,18,0),"")</f>
        <v/>
      </c>
      <c r="O130" s="88" t="str">
        <f>IFERROR(VLOOKUP(A130,[1]Tổng!$M$2:$AT$200,22,0),"")</f>
        <v/>
      </c>
      <c r="P130" s="217">
        <f t="shared" si="39"/>
        <v>0</v>
      </c>
      <c r="Q130" s="217">
        <f>IFERROR(VLOOKUP(A130,[1]Tổng!$M$2:$AQ$200,29,0),0)</f>
        <v>0</v>
      </c>
      <c r="R130" s="81" t="str">
        <f>IFERROR(VLOOKUP(A130,[1]Tổng!$M$2:$AQ$200,31,0),"")</f>
        <v/>
      </c>
      <c r="S130" s="81">
        <f t="shared" si="28"/>
        <v>0</v>
      </c>
      <c r="T130" s="81">
        <f t="shared" si="29"/>
        <v>0</v>
      </c>
      <c r="U130" s="81" t="e">
        <f t="shared" si="41"/>
        <v>#REF!</v>
      </c>
      <c r="V130" s="81">
        <v>0</v>
      </c>
      <c r="W130" s="81" t="e">
        <f t="shared" si="34"/>
        <v>#REF!</v>
      </c>
      <c r="X130" s="83"/>
      <c r="Y130" s="99">
        <f>Q150</f>
        <v>0</v>
      </c>
      <c r="Z130" s="224"/>
      <c r="AA130" s="224"/>
      <c r="AB130" s="224"/>
      <c r="AC130" s="224"/>
      <c r="AF130" s="69"/>
      <c r="AG130" s="218"/>
      <c r="AH130" s="219"/>
      <c r="AI130" s="218"/>
      <c r="AJ130" s="63"/>
      <c r="AK130" s="63"/>
      <c r="AL130" s="63"/>
      <c r="AU130" s="69" t="e">
        <f t="shared" si="27"/>
        <v>#N/A</v>
      </c>
      <c r="AV130" s="69" t="e">
        <f t="shared" si="30"/>
        <v>#N/A</v>
      </c>
      <c r="AW130" s="69">
        <f>IF(I130&gt;0,COUNTIF($AV$32:AV130,AV130),0)</f>
        <v>98</v>
      </c>
      <c r="AX130" s="69">
        <f>IF(AND(AW130&gt;1,SUMIF($AV$32:AV129,AV130,$AX$32:AX129)-SUMIF($AV$32:AV129,AV130,$BA$32:BA129)=0),1,IF(AND(AW130&gt;1,SUMIF($AV$32:AV129,AV130,$AX$32:AX129)-SUMIF($AV$32:AV129,AV130,$BA$32:BA129)&gt;0),0,AW130))</f>
        <v>0</v>
      </c>
      <c r="AY130" s="69">
        <f>IF(AND(Q130&gt;0,SUMIF($AV$32:AV130,AV130,$I$32:I130)-SUMIF($AV$32:AV130,AV130,$Q$32:Q130)=0),COUNTIF($AV$32:AV130,AV130),0)</f>
        <v>0</v>
      </c>
      <c r="AZ130" s="69">
        <f>IF(Q130&gt;0,COUNTIF($AV$32:AV130,AV130),0)</f>
        <v>0</v>
      </c>
      <c r="BA130" s="69">
        <f t="shared" si="31"/>
        <v>0</v>
      </c>
      <c r="BC130" s="69" t="str">
        <f t="shared" si="32"/>
        <v xml:space="preserve">  0</v>
      </c>
      <c r="BD130" s="69" t="str">
        <f t="shared" si="33"/>
        <v/>
      </c>
      <c r="BF130" s="69"/>
      <c r="BG130" s="69"/>
    </row>
    <row r="131" spans="1:59" x14ac:dyDescent="0.25">
      <c r="A131" s="70" t="e">
        <f t="shared" si="40"/>
        <v>#REF!</v>
      </c>
      <c r="B131" s="83" t="str">
        <f>IFERROR(VLOOKUP(A131,[1]Tổng!$M$2:$AT$200,13,0),"")</f>
        <v/>
      </c>
      <c r="C131" s="71" t="e">
        <f t="shared" si="35"/>
        <v>#VALUE!</v>
      </c>
      <c r="D131" s="71">
        <f t="shared" si="36"/>
        <v>1</v>
      </c>
      <c r="E131" s="221" t="str">
        <f>IFERROR(VLOOKUP(A131,[1]Tổng!$M$2:$AT$200,14,0),"")</f>
        <v/>
      </c>
      <c r="F131" s="213" t="str">
        <f>IFERROR(VLOOKUP(A131,[1]Tổng!$M$2:$AT$200,15,0),"")</f>
        <v/>
      </c>
      <c r="G131" s="214" t="str">
        <f>IFERROR(VLOOKUP(A131,[1]Tổng!$M$2:$AT$200,25,0),"")</f>
        <v/>
      </c>
      <c r="H131" s="83" t="str">
        <f>IFERROR(VLOOKUP(A131,[1]Tổng!$M$2:$AQ$200,26,0),"")</f>
        <v/>
      </c>
      <c r="I131" s="77" t="str">
        <f>IFERROR(VLOOKUP(A131,[1]Tổng!$M$2:$AQ$200,27,0),"")</f>
        <v/>
      </c>
      <c r="J131" s="77">
        <v>1000000</v>
      </c>
      <c r="K131" s="78">
        <f t="shared" si="37"/>
        <v>0</v>
      </c>
      <c r="L131" s="88" t="str">
        <f>IFERROR(VLOOKUP(A131,[1]Tổng!$M$2:$AQ$200,30,0),"")</f>
        <v/>
      </c>
      <c r="M131" s="88">
        <f t="shared" si="38"/>
        <v>0</v>
      </c>
      <c r="N131" s="88" t="str">
        <f>IFERROR(VLOOKUP(A131,[1]Tổng!$M$2:$AT$200,18,0),"")</f>
        <v/>
      </c>
      <c r="O131" s="88" t="str">
        <f>IFERROR(VLOOKUP(A131,[1]Tổng!$M$2:$AT$200,22,0),"")</f>
        <v/>
      </c>
      <c r="P131" s="217">
        <f t="shared" si="39"/>
        <v>0</v>
      </c>
      <c r="Q131" s="217">
        <f>IFERROR(VLOOKUP(A131,[1]Tổng!$M$2:$AQ$200,29,0),0)</f>
        <v>0</v>
      </c>
      <c r="R131" s="81" t="str">
        <f>IFERROR(VLOOKUP(A131,[1]Tổng!$M$2:$AQ$200,31,0),"")</f>
        <v/>
      </c>
      <c r="S131" s="81">
        <f t="shared" si="28"/>
        <v>0</v>
      </c>
      <c r="T131" s="81">
        <f t="shared" si="29"/>
        <v>0</v>
      </c>
      <c r="U131" s="81" t="e">
        <f t="shared" si="41"/>
        <v>#REF!</v>
      </c>
      <c r="V131" s="81">
        <v>0</v>
      </c>
      <c r="W131" s="81" t="e">
        <f t="shared" si="34"/>
        <v>#REF!</v>
      </c>
      <c r="X131" s="83"/>
      <c r="Y131" s="99">
        <f>Q151</f>
        <v>0</v>
      </c>
      <c r="Z131" s="224"/>
      <c r="AA131" s="224"/>
      <c r="AB131" s="224"/>
      <c r="AC131" s="224"/>
      <c r="AF131" s="69"/>
      <c r="AG131" s="218"/>
      <c r="AH131" s="219"/>
      <c r="AI131" s="218"/>
      <c r="AJ131" s="63"/>
      <c r="AK131" s="63"/>
      <c r="AL131" s="63"/>
      <c r="AU131" s="69" t="e">
        <f t="shared" si="27"/>
        <v>#N/A</v>
      </c>
      <c r="AV131" s="69" t="e">
        <f t="shared" si="30"/>
        <v>#N/A</v>
      </c>
      <c r="AW131" s="69">
        <f>IF(I131&gt;0,COUNTIF($AV$32:AV131,AV131),0)</f>
        <v>99</v>
      </c>
      <c r="AX131" s="69">
        <f>IF(AND(AW131&gt;1,SUMIF($AV$32:AV130,AV131,$AX$32:AX130)-SUMIF($AV$32:AV130,AV131,$BA$32:BA130)=0),1,IF(AND(AW131&gt;1,SUMIF($AV$32:AV130,AV131,$AX$32:AX130)-SUMIF($AV$32:AV130,AV131,$BA$32:BA130)&gt;0),0,AW131))</f>
        <v>0</v>
      </c>
      <c r="AY131" s="69">
        <f>IF(AND(Q131&gt;0,SUMIF($AV$32:AV131,AV131,$I$32:I131)-SUMIF($AV$32:AV131,AV131,$Q$32:Q131)=0),COUNTIF($AV$32:AV131,AV131),0)</f>
        <v>0</v>
      </c>
      <c r="AZ131" s="69">
        <f>IF(Q131&gt;0,COUNTIF($AV$32:AV131,AV131),0)</f>
        <v>0</v>
      </c>
      <c r="BA131" s="69">
        <f t="shared" si="31"/>
        <v>0</v>
      </c>
      <c r="BC131" s="69" t="str">
        <f t="shared" si="32"/>
        <v xml:space="preserve">  0</v>
      </c>
      <c r="BD131" s="69" t="str">
        <f t="shared" si="33"/>
        <v/>
      </c>
      <c r="BF131" s="69"/>
      <c r="BG131" s="69"/>
    </row>
    <row r="132" spans="1:59" s="69" customFormat="1" x14ac:dyDescent="0.25">
      <c r="A132" s="70" t="e">
        <f t="shared" si="40"/>
        <v>#REF!</v>
      </c>
      <c r="B132" s="83" t="str">
        <f>IFERROR(VLOOKUP(A132,[1]Tổng!$M$2:$AT$200,13,0),"")</f>
        <v/>
      </c>
      <c r="C132" s="71" t="e">
        <f t="shared" si="35"/>
        <v>#VALUE!</v>
      </c>
      <c r="D132" s="71">
        <f t="shared" si="36"/>
        <v>1</v>
      </c>
      <c r="E132" s="221" t="str">
        <f>IFERROR(VLOOKUP(A132,[1]Tổng!$M$2:$AT$200,14,0),"")</f>
        <v/>
      </c>
      <c r="F132" s="213" t="str">
        <f>IFERROR(VLOOKUP(A132,[1]Tổng!$M$2:$AT$200,15,0),"")</f>
        <v/>
      </c>
      <c r="G132" s="214" t="str">
        <f>IFERROR(VLOOKUP(A132,[1]Tổng!$M$2:$AT$200,25,0),"")</f>
        <v/>
      </c>
      <c r="H132" s="83" t="str">
        <f>IFERROR(VLOOKUP(A132,[1]Tổng!$M$2:$AQ$200,26,0),"")</f>
        <v/>
      </c>
      <c r="I132" s="77" t="str">
        <f>IFERROR(VLOOKUP(A132,[1]Tổng!$M$2:$AQ$200,27,0),"")</f>
        <v/>
      </c>
      <c r="J132" s="77">
        <v>1000000</v>
      </c>
      <c r="K132" s="78">
        <f t="shared" si="37"/>
        <v>0</v>
      </c>
      <c r="L132" s="88" t="str">
        <f>IFERROR(VLOOKUP(A132,[1]Tổng!$M$2:$AQ$200,30,0),"")</f>
        <v/>
      </c>
      <c r="M132" s="88">
        <f t="shared" si="38"/>
        <v>0</v>
      </c>
      <c r="N132" s="88" t="str">
        <f>IFERROR(VLOOKUP(A132,[1]Tổng!$M$2:$AT$200,18,0),"")</f>
        <v/>
      </c>
      <c r="O132" s="88" t="str">
        <f>IFERROR(VLOOKUP(A132,[1]Tổng!$M$2:$AT$200,22,0),"")</f>
        <v/>
      </c>
      <c r="P132" s="217">
        <f t="shared" si="39"/>
        <v>0</v>
      </c>
      <c r="Q132" s="217">
        <f>IFERROR(VLOOKUP(A132,[1]Tổng!$M$2:$AQ$200,29,0),0)</f>
        <v>0</v>
      </c>
      <c r="R132" s="81" t="str">
        <f>IFERROR(VLOOKUP(A132,[1]Tổng!$M$2:$AQ$200,31,0),"")</f>
        <v/>
      </c>
      <c r="S132" s="81">
        <f t="shared" si="28"/>
        <v>0</v>
      </c>
      <c r="T132" s="81">
        <f t="shared" si="29"/>
        <v>0</v>
      </c>
      <c r="U132" s="81" t="e">
        <f t="shared" si="41"/>
        <v>#REF!</v>
      </c>
      <c r="V132" s="81">
        <v>0</v>
      </c>
      <c r="W132" s="81" t="e">
        <f t="shared" si="34"/>
        <v>#REF!</v>
      </c>
      <c r="X132" s="83"/>
      <c r="Y132" s="99">
        <f>Q152</f>
        <v>0</v>
      </c>
      <c r="Z132" s="224"/>
      <c r="AA132" s="224"/>
      <c r="AB132" s="224"/>
      <c r="AC132" s="224"/>
      <c r="AG132" s="218"/>
      <c r="AH132" s="219"/>
      <c r="AI132" s="218"/>
      <c r="AJ132" s="63"/>
      <c r="AK132" s="63"/>
      <c r="AL132" s="63"/>
      <c r="AU132" s="69" t="e">
        <f t="shared" si="27"/>
        <v>#N/A</v>
      </c>
      <c r="AV132" s="69" t="e">
        <f t="shared" si="30"/>
        <v>#N/A</v>
      </c>
      <c r="AW132" s="69">
        <f>IF(I132&gt;0,COUNTIF($AV$32:AV132,AV132),0)</f>
        <v>100</v>
      </c>
      <c r="AX132" s="69">
        <f>IF(AND(AW132&gt;1,SUMIF($AV$32:AV131,AV132,$AX$32:AX131)-SUMIF($AV$32:AV131,AV132,$BA$32:BA131)=0),1,IF(AND(AW132&gt;1,SUMIF($AV$32:AV131,AV132,$AX$32:AX131)-SUMIF($AV$32:AV131,AV132,$BA$32:BA131)&gt;0),0,AW132))</f>
        <v>0</v>
      </c>
      <c r="AY132" s="69">
        <f>IF(AND(Q132&gt;0,SUMIF($AV$32:AV132,AV132,$I$32:I132)-SUMIF($AV$32:AV132,AV132,$Q$32:Q132)=0),COUNTIF($AV$32:AV132,AV132),0)</f>
        <v>0</v>
      </c>
      <c r="AZ132" s="69">
        <f>IF(Q132&gt;0,COUNTIF($AV$32:AV132,AV132),0)</f>
        <v>0</v>
      </c>
      <c r="BA132" s="69">
        <f t="shared" si="31"/>
        <v>0</v>
      </c>
      <c r="BC132" s="69" t="str">
        <f t="shared" si="32"/>
        <v xml:space="preserve">  0</v>
      </c>
      <c r="BD132" s="69" t="str">
        <f t="shared" si="33"/>
        <v/>
      </c>
    </row>
    <row r="133" spans="1:59" x14ac:dyDescent="0.25">
      <c r="A133" s="70" t="e">
        <f t="shared" si="40"/>
        <v>#REF!</v>
      </c>
      <c r="B133" s="83" t="str">
        <f>IFERROR(VLOOKUP(A133,[1]Tổng!$M$2:$AT$200,13,0),"")</f>
        <v/>
      </c>
      <c r="C133" s="71" t="e">
        <f t="shared" si="35"/>
        <v>#VALUE!</v>
      </c>
      <c r="D133" s="71">
        <f t="shared" si="36"/>
        <v>1</v>
      </c>
      <c r="E133" s="221" t="str">
        <f>IFERROR(VLOOKUP(A133,[1]Tổng!$M$2:$AT$200,14,0),"")</f>
        <v/>
      </c>
      <c r="F133" s="213" t="str">
        <f>IFERROR(VLOOKUP(A133,[1]Tổng!$M$2:$AT$200,15,0),"")</f>
        <v/>
      </c>
      <c r="G133" s="214" t="str">
        <f>IFERROR(VLOOKUP(A133,[1]Tổng!$M$2:$AT$200,25,0),"")</f>
        <v/>
      </c>
      <c r="H133" s="83" t="str">
        <f>IFERROR(VLOOKUP(A133,[1]Tổng!$M$2:$AQ$200,26,0),"")</f>
        <v/>
      </c>
      <c r="I133" s="77" t="str">
        <f>IFERROR(VLOOKUP(A133,[1]Tổng!$M$2:$AQ$200,27,0),"")</f>
        <v/>
      </c>
      <c r="J133" s="77">
        <v>1000000</v>
      </c>
      <c r="K133" s="78">
        <f t="shared" si="37"/>
        <v>0</v>
      </c>
      <c r="L133" s="88" t="str">
        <f>IFERROR(VLOOKUP(A133,[1]Tổng!$M$2:$AQ$200,30,0),"")</f>
        <v/>
      </c>
      <c r="M133" s="88">
        <f t="shared" si="38"/>
        <v>0</v>
      </c>
      <c r="N133" s="88" t="str">
        <f>IFERROR(VLOOKUP(A133,[1]Tổng!$M$2:$AT$200,18,0),"")</f>
        <v/>
      </c>
      <c r="O133" s="88" t="str">
        <f>IFERROR(VLOOKUP(A133,[1]Tổng!$M$2:$AT$200,22,0),"")</f>
        <v/>
      </c>
      <c r="P133" s="217">
        <f t="shared" si="39"/>
        <v>0</v>
      </c>
      <c r="Q133" s="217">
        <f>IFERROR(VLOOKUP(A133,[1]Tổng!$M$2:$AQ$200,29,0),0)</f>
        <v>0</v>
      </c>
      <c r="R133" s="81" t="str">
        <f>IFERROR(VLOOKUP(A133,[1]Tổng!$M$2:$AQ$200,31,0),"")</f>
        <v/>
      </c>
      <c r="S133" s="81">
        <f t="shared" si="28"/>
        <v>0</v>
      </c>
      <c r="T133" s="81">
        <f t="shared" si="29"/>
        <v>0</v>
      </c>
      <c r="U133" s="81" t="e">
        <f t="shared" si="41"/>
        <v>#REF!</v>
      </c>
      <c r="V133" s="81">
        <v>0</v>
      </c>
      <c r="W133" s="81" t="e">
        <f t="shared" si="34"/>
        <v>#REF!</v>
      </c>
      <c r="X133" s="83"/>
      <c r="Y133" s="99">
        <f>Q153</f>
        <v>0</v>
      </c>
      <c r="Z133" s="224"/>
      <c r="AA133" s="224"/>
      <c r="AB133" s="224"/>
      <c r="AC133" s="224"/>
      <c r="AF133" s="69"/>
      <c r="AG133" s="218"/>
      <c r="AH133" s="219"/>
      <c r="AI133" s="218"/>
      <c r="AJ133" s="63"/>
      <c r="AK133" s="63"/>
      <c r="AL133" s="63"/>
      <c r="AU133" s="69" t="e">
        <f t="shared" si="27"/>
        <v>#N/A</v>
      </c>
      <c r="AV133" s="69" t="e">
        <f t="shared" si="30"/>
        <v>#N/A</v>
      </c>
      <c r="AW133" s="69">
        <f>IF(I133&gt;0,COUNTIF($AV$32:AV133,AV133),0)</f>
        <v>101</v>
      </c>
      <c r="AX133" s="69">
        <f>IF(AND(AW133&gt;1,SUMIF($AV$32:AV132,AV133,$AX$32:AX132)-SUMIF($AV$32:AV132,AV133,$BA$32:BA132)=0),1,IF(AND(AW133&gt;1,SUMIF($AV$32:AV132,AV133,$AX$32:AX132)-SUMIF($AV$32:AV132,AV133,$BA$32:BA132)&gt;0),0,AW133))</f>
        <v>0</v>
      </c>
      <c r="AY133" s="69">
        <f>IF(AND(Q133&gt;0,SUMIF($AV$32:AV133,AV133,$I$32:I133)-SUMIF($AV$32:AV133,AV133,$Q$32:Q133)=0),COUNTIF($AV$32:AV133,AV133),0)</f>
        <v>0</v>
      </c>
      <c r="AZ133" s="69">
        <f>IF(Q133&gt;0,COUNTIF($AV$32:AV133,AV133),0)</f>
        <v>0</v>
      </c>
      <c r="BA133" s="69">
        <f t="shared" si="31"/>
        <v>0</v>
      </c>
      <c r="BC133" s="69" t="str">
        <f t="shared" si="32"/>
        <v xml:space="preserve">  0</v>
      </c>
      <c r="BD133" s="69" t="str">
        <f t="shared" si="33"/>
        <v/>
      </c>
      <c r="BF133" s="69"/>
      <c r="BG133" s="69"/>
    </row>
    <row r="134" spans="1:59" x14ac:dyDescent="0.25">
      <c r="A134" s="70" t="e">
        <f t="shared" si="40"/>
        <v>#REF!</v>
      </c>
      <c r="B134" s="83" t="str">
        <f>IFERROR(VLOOKUP(A134,[1]Tổng!$M$2:$AT$200,13,0),"")</f>
        <v/>
      </c>
      <c r="C134" s="71" t="e">
        <f t="shared" si="35"/>
        <v>#VALUE!</v>
      </c>
      <c r="D134" s="71">
        <f t="shared" si="36"/>
        <v>1</v>
      </c>
      <c r="E134" s="221" t="str">
        <f>IFERROR(VLOOKUP(A134,[1]Tổng!$M$2:$AT$200,14,0),"")</f>
        <v/>
      </c>
      <c r="F134" s="213" t="str">
        <f>IFERROR(VLOOKUP(A134,[1]Tổng!$M$2:$AT$200,15,0),"")</f>
        <v/>
      </c>
      <c r="G134" s="214" t="str">
        <f>IFERROR(VLOOKUP(A134,[1]Tổng!$M$2:$AT$200,25,0),"")</f>
        <v/>
      </c>
      <c r="H134" s="83" t="str">
        <f>IFERROR(VLOOKUP(A134,[1]Tổng!$M$2:$AQ$200,26,0),"")</f>
        <v/>
      </c>
      <c r="I134" s="77" t="str">
        <f>IFERROR(VLOOKUP(A134,[1]Tổng!$M$2:$AQ$200,27,0),"")</f>
        <v/>
      </c>
      <c r="J134" s="77">
        <v>1000000</v>
      </c>
      <c r="K134" s="78">
        <f t="shared" si="37"/>
        <v>0</v>
      </c>
      <c r="L134" s="88" t="str">
        <f>IFERROR(VLOOKUP(A134,[1]Tổng!$M$2:$AQ$200,30,0),"")</f>
        <v/>
      </c>
      <c r="M134" s="88">
        <f t="shared" si="38"/>
        <v>0</v>
      </c>
      <c r="N134" s="88" t="str">
        <f>IFERROR(VLOOKUP(A134,[1]Tổng!$M$2:$AT$200,18,0),"")</f>
        <v/>
      </c>
      <c r="O134" s="88" t="str">
        <f>IFERROR(VLOOKUP(A134,[1]Tổng!$M$2:$AT$200,22,0),"")</f>
        <v/>
      </c>
      <c r="P134" s="217">
        <f t="shared" si="39"/>
        <v>0</v>
      </c>
      <c r="Q134" s="217">
        <f>IFERROR(VLOOKUP(A134,[1]Tổng!$M$2:$AQ$200,29,0),0)</f>
        <v>0</v>
      </c>
      <c r="R134" s="81" t="str">
        <f>IFERROR(VLOOKUP(A134,[1]Tổng!$M$2:$AQ$200,31,0),"")</f>
        <v/>
      </c>
      <c r="S134" s="81">
        <f t="shared" si="28"/>
        <v>0</v>
      </c>
      <c r="T134" s="81">
        <f t="shared" si="29"/>
        <v>0</v>
      </c>
      <c r="U134" s="81" t="e">
        <f t="shared" si="41"/>
        <v>#REF!</v>
      </c>
      <c r="V134" s="81">
        <v>0</v>
      </c>
      <c r="W134" s="81" t="e">
        <f t="shared" si="34"/>
        <v>#REF!</v>
      </c>
      <c r="X134" s="83"/>
      <c r="Y134" s="99">
        <f t="shared" ref="Y134:Y292" si="42">Q134</f>
        <v>0</v>
      </c>
      <c r="Z134" s="224"/>
      <c r="AA134" s="224"/>
      <c r="AB134" s="224"/>
      <c r="AC134" s="224"/>
      <c r="AF134" s="69"/>
      <c r="AG134" s="218"/>
      <c r="AH134" s="219"/>
      <c r="AI134" s="218"/>
      <c r="AJ134" s="63"/>
      <c r="AK134" s="63"/>
      <c r="AL134" s="63"/>
      <c r="AU134" s="69" t="e">
        <f t="shared" si="27"/>
        <v>#N/A</v>
      </c>
      <c r="AV134" s="69" t="e">
        <f t="shared" si="30"/>
        <v>#N/A</v>
      </c>
      <c r="AW134" s="69">
        <f>IF(I134&gt;0,COUNTIF($AV$32:AV134,AV134),0)</f>
        <v>102</v>
      </c>
      <c r="AX134" s="69">
        <f>IF(AND(AW134&gt;1,SUMIF($AV$32:AV133,AV134,$AX$32:AX133)-SUMIF($AV$32:AV133,AV134,$BA$32:BA133)=0),1,IF(AND(AW134&gt;1,SUMIF($AV$32:AV133,AV134,$AX$32:AX133)-SUMIF($AV$32:AV133,AV134,$BA$32:BA133)&gt;0),0,AW134))</f>
        <v>0</v>
      </c>
      <c r="AY134" s="69">
        <f>IF(AND(Q134&gt;0,SUMIF($AV$32:AV134,AV134,$I$32:I134)-SUMIF($AV$32:AV134,AV134,$Q$32:Q134)=0),COUNTIF($AV$32:AV134,AV134),0)</f>
        <v>0</v>
      </c>
      <c r="AZ134" s="69">
        <f>IF(Q134&gt;0,COUNTIF($AV$32:AV134,AV134),0)</f>
        <v>0</v>
      </c>
      <c r="BA134" s="69">
        <f t="shared" si="31"/>
        <v>0</v>
      </c>
      <c r="BC134" s="69" t="str">
        <f t="shared" si="32"/>
        <v xml:space="preserve">  0</v>
      </c>
      <c r="BD134" s="69" t="str">
        <f t="shared" si="33"/>
        <v/>
      </c>
      <c r="BF134" s="69"/>
      <c r="BG134" s="69"/>
    </row>
    <row r="135" spans="1:59" x14ac:dyDescent="0.25">
      <c r="A135" s="70" t="e">
        <f t="shared" si="40"/>
        <v>#REF!</v>
      </c>
      <c r="B135" s="83" t="str">
        <f>IFERROR(VLOOKUP(A135,[1]Tổng!$M$2:$AT$200,13,0),"")</f>
        <v/>
      </c>
      <c r="C135" s="71" t="e">
        <f t="shared" si="35"/>
        <v>#VALUE!</v>
      </c>
      <c r="D135" s="71">
        <f t="shared" si="36"/>
        <v>1</v>
      </c>
      <c r="E135" s="221" t="str">
        <f>IFERROR(VLOOKUP(A135,[1]Tổng!$M$2:$AT$200,14,0),"")</f>
        <v/>
      </c>
      <c r="F135" s="213" t="str">
        <f>IFERROR(VLOOKUP(A135,[1]Tổng!$M$2:$AT$200,15,0),"")</f>
        <v/>
      </c>
      <c r="G135" s="214" t="str">
        <f>IFERROR(VLOOKUP(A135,[1]Tổng!$M$2:$AT$200,25,0),"")</f>
        <v/>
      </c>
      <c r="H135" s="83" t="str">
        <f>IFERROR(VLOOKUP(A135,[1]Tổng!$M$2:$AQ$200,26,0),"")</f>
        <v/>
      </c>
      <c r="I135" s="77" t="str">
        <f>IFERROR(VLOOKUP(A135,[1]Tổng!$M$2:$AQ$200,27,0),"")</f>
        <v/>
      </c>
      <c r="J135" s="77">
        <v>1000000</v>
      </c>
      <c r="K135" s="78">
        <f t="shared" si="37"/>
        <v>0</v>
      </c>
      <c r="L135" s="88" t="str">
        <f>IFERROR(VLOOKUP(A135,[1]Tổng!$M$2:$AQ$200,30,0),"")</f>
        <v/>
      </c>
      <c r="M135" s="88">
        <f t="shared" si="38"/>
        <v>0</v>
      </c>
      <c r="N135" s="88" t="str">
        <f>IFERROR(VLOOKUP(A135,[1]Tổng!$M$2:$AT$200,18,0),"")</f>
        <v/>
      </c>
      <c r="O135" s="88" t="str">
        <f>IFERROR(VLOOKUP(A135,[1]Tổng!$M$2:$AT$200,22,0),"")</f>
        <v/>
      </c>
      <c r="P135" s="217">
        <f t="shared" si="39"/>
        <v>0</v>
      </c>
      <c r="Q135" s="217">
        <f>IFERROR(VLOOKUP(A135,[1]Tổng!$M$2:$AQ$200,29,0),0)</f>
        <v>0</v>
      </c>
      <c r="R135" s="81" t="str">
        <f>IFERROR(VLOOKUP(A135,[1]Tổng!$M$2:$AQ$200,31,0),"")</f>
        <v/>
      </c>
      <c r="S135" s="81">
        <f t="shared" si="28"/>
        <v>0</v>
      </c>
      <c r="T135" s="81">
        <f t="shared" si="29"/>
        <v>0</v>
      </c>
      <c r="U135" s="81" t="e">
        <f t="shared" si="41"/>
        <v>#REF!</v>
      </c>
      <c r="V135" s="81">
        <v>0</v>
      </c>
      <c r="W135" s="81" t="e">
        <f t="shared" si="34"/>
        <v>#REF!</v>
      </c>
      <c r="X135" s="83"/>
      <c r="Y135" s="99">
        <f t="shared" si="42"/>
        <v>0</v>
      </c>
      <c r="Z135" s="224"/>
      <c r="AA135" s="224"/>
      <c r="AB135" s="224"/>
      <c r="AC135" s="224"/>
      <c r="AF135" s="69"/>
      <c r="AG135" s="218"/>
      <c r="AH135" s="219"/>
      <c r="AI135" s="218"/>
      <c r="AJ135" s="63"/>
      <c r="AK135" s="63"/>
      <c r="AL135" s="63"/>
      <c r="AU135" s="69" t="e">
        <f t="shared" si="27"/>
        <v>#N/A</v>
      </c>
      <c r="AV135" s="69" t="e">
        <f t="shared" si="30"/>
        <v>#N/A</v>
      </c>
      <c r="AW135" s="69">
        <f>IF(I135&gt;0,COUNTIF($AV$32:AV135,AV135),0)</f>
        <v>103</v>
      </c>
      <c r="AX135" s="69">
        <f>IF(AND(AW135&gt;1,SUMIF($AV$32:AV134,AV135,$AX$32:AX134)-SUMIF($AV$32:AV134,AV135,$BA$32:BA134)=0),1,IF(AND(AW135&gt;1,SUMIF($AV$32:AV134,AV135,$AX$32:AX134)-SUMIF($AV$32:AV134,AV135,$BA$32:BA134)&gt;0),0,AW135))</f>
        <v>0</v>
      </c>
      <c r="AY135" s="69">
        <f>IF(AND(Q135&gt;0,SUMIF($AV$32:AV135,AV135,$I$32:I135)-SUMIF($AV$32:AV135,AV135,$Q$32:Q135)=0),COUNTIF($AV$32:AV135,AV135),0)</f>
        <v>0</v>
      </c>
      <c r="AZ135" s="69">
        <f>IF(Q135&gt;0,COUNTIF($AV$32:AV135,AV135),0)</f>
        <v>0</v>
      </c>
      <c r="BA135" s="69">
        <f t="shared" si="31"/>
        <v>0</v>
      </c>
      <c r="BC135" s="69" t="str">
        <f t="shared" si="32"/>
        <v xml:space="preserve">  0</v>
      </c>
      <c r="BD135" s="69" t="str">
        <f t="shared" si="33"/>
        <v/>
      </c>
      <c r="BF135" s="69"/>
      <c r="BG135" s="69"/>
    </row>
    <row r="136" spans="1:59" s="69" customFormat="1" x14ac:dyDescent="0.25">
      <c r="A136" s="70" t="e">
        <f t="shared" si="40"/>
        <v>#REF!</v>
      </c>
      <c r="B136" s="83" t="str">
        <f>IFERROR(VLOOKUP(A136,[1]Tổng!$M$2:$AT$200,13,0),"")</f>
        <v/>
      </c>
      <c r="C136" s="71" t="e">
        <f t="shared" si="35"/>
        <v>#VALUE!</v>
      </c>
      <c r="D136" s="71">
        <f t="shared" si="36"/>
        <v>1</v>
      </c>
      <c r="E136" s="221" t="str">
        <f>IFERROR(VLOOKUP(A136,[1]Tổng!$M$2:$AT$200,14,0),"")</f>
        <v/>
      </c>
      <c r="F136" s="213" t="str">
        <f>IFERROR(VLOOKUP(A136,[1]Tổng!$M$2:$AT$200,15,0),"")</f>
        <v/>
      </c>
      <c r="G136" s="214" t="str">
        <f>IFERROR(VLOOKUP(A136,[1]Tổng!$M$2:$AT$200,25,0),"")</f>
        <v/>
      </c>
      <c r="H136" s="83" t="str">
        <f>IFERROR(VLOOKUP(A136,[1]Tổng!$M$2:$AQ$200,26,0),"")</f>
        <v/>
      </c>
      <c r="I136" s="77" t="str">
        <f>IFERROR(VLOOKUP(A136,[1]Tổng!$M$2:$AQ$200,27,0),"")</f>
        <v/>
      </c>
      <c r="J136" s="77">
        <v>1000000</v>
      </c>
      <c r="K136" s="78">
        <f t="shared" si="37"/>
        <v>0</v>
      </c>
      <c r="L136" s="88" t="str">
        <f>IFERROR(VLOOKUP(A136,[1]Tổng!$M$2:$AQ$200,30,0),"")</f>
        <v/>
      </c>
      <c r="M136" s="88">
        <f t="shared" si="38"/>
        <v>0</v>
      </c>
      <c r="N136" s="88" t="str">
        <f>IFERROR(VLOOKUP(A136,[1]Tổng!$M$2:$AT$200,18,0),"")</f>
        <v/>
      </c>
      <c r="O136" s="88" t="str">
        <f>IFERROR(VLOOKUP(A136,[1]Tổng!$M$2:$AT$200,22,0),"")</f>
        <v/>
      </c>
      <c r="P136" s="217">
        <f t="shared" si="39"/>
        <v>0</v>
      </c>
      <c r="Q136" s="217">
        <f>IFERROR(VLOOKUP(A136,[1]Tổng!$M$2:$AQ$200,29,0),0)</f>
        <v>0</v>
      </c>
      <c r="R136" s="81" t="str">
        <f>IFERROR(VLOOKUP(A136,[1]Tổng!$M$2:$AQ$200,31,0),"")</f>
        <v/>
      </c>
      <c r="S136" s="81">
        <f t="shared" si="28"/>
        <v>0</v>
      </c>
      <c r="T136" s="81">
        <f t="shared" si="29"/>
        <v>0</v>
      </c>
      <c r="U136" s="81" t="e">
        <f t="shared" si="41"/>
        <v>#REF!</v>
      </c>
      <c r="V136" s="81">
        <v>0</v>
      </c>
      <c r="W136" s="81" t="e">
        <f t="shared" si="34"/>
        <v>#REF!</v>
      </c>
      <c r="X136" s="83"/>
      <c r="Y136" s="99">
        <f t="shared" si="42"/>
        <v>0</v>
      </c>
      <c r="Z136" s="224"/>
      <c r="AA136" s="224"/>
      <c r="AB136" s="224"/>
      <c r="AC136" s="224"/>
      <c r="AG136" s="218"/>
      <c r="AH136" s="219"/>
      <c r="AI136" s="218"/>
      <c r="AJ136" s="63"/>
      <c r="AK136" s="63"/>
      <c r="AL136" s="63"/>
      <c r="AU136" s="69" t="e">
        <f t="shared" si="27"/>
        <v>#N/A</v>
      </c>
      <c r="AV136" s="69" t="e">
        <f t="shared" si="30"/>
        <v>#N/A</v>
      </c>
      <c r="AW136" s="69">
        <f>IF(I136&gt;0,COUNTIF($AV$32:AV136,AV136),0)</f>
        <v>104</v>
      </c>
      <c r="AX136" s="69">
        <f>IF(AND(AW136&gt;1,SUMIF($AV$32:AV135,AV136,$AX$32:AX135)-SUMIF($AV$32:AV135,AV136,$BA$32:BA135)=0),1,IF(AND(AW136&gt;1,SUMIF($AV$32:AV135,AV136,$AX$32:AX135)-SUMIF($AV$32:AV135,AV136,$BA$32:BA135)&gt;0),0,AW136))</f>
        <v>0</v>
      </c>
      <c r="AY136" s="69">
        <f>IF(AND(Q136&gt;0,SUMIF($AV$32:AV136,AV136,$I$32:I136)-SUMIF($AV$32:AV136,AV136,$Q$32:Q136)=0),COUNTIF($AV$32:AV136,AV136),0)</f>
        <v>0</v>
      </c>
      <c r="AZ136" s="69">
        <f>IF(Q136&gt;0,COUNTIF($AV$32:AV136,AV136),0)</f>
        <v>0</v>
      </c>
      <c r="BA136" s="69">
        <f t="shared" si="31"/>
        <v>0</v>
      </c>
      <c r="BC136" s="69" t="str">
        <f t="shared" si="32"/>
        <v xml:space="preserve">  0</v>
      </c>
      <c r="BD136" s="69" t="str">
        <f t="shared" si="33"/>
        <v/>
      </c>
    </row>
    <row r="137" spans="1:59" x14ac:dyDescent="0.25">
      <c r="A137" s="70" t="e">
        <f t="shared" si="40"/>
        <v>#REF!</v>
      </c>
      <c r="B137" s="83" t="str">
        <f>IFERROR(VLOOKUP(A137,[1]Tổng!$M$2:$AT$200,13,0),"")</f>
        <v/>
      </c>
      <c r="C137" s="71" t="e">
        <f t="shared" si="35"/>
        <v>#VALUE!</v>
      </c>
      <c r="D137" s="71">
        <f t="shared" si="36"/>
        <v>1</v>
      </c>
      <c r="E137" s="221" t="str">
        <f>IFERROR(VLOOKUP(A137,[1]Tổng!$M$2:$AT$200,14,0),"")</f>
        <v/>
      </c>
      <c r="F137" s="213" t="str">
        <f>IFERROR(VLOOKUP(A137,[1]Tổng!$M$2:$AT$200,15,0),"")</f>
        <v/>
      </c>
      <c r="G137" s="214" t="str">
        <f>IFERROR(VLOOKUP(A137,[1]Tổng!$M$2:$AT$200,25,0),"")</f>
        <v/>
      </c>
      <c r="H137" s="83" t="str">
        <f>IFERROR(VLOOKUP(A137,[1]Tổng!$M$2:$AQ$200,26,0),"")</f>
        <v/>
      </c>
      <c r="I137" s="77" t="str">
        <f>IFERROR(VLOOKUP(A137,[1]Tổng!$M$2:$AQ$200,27,0),"")</f>
        <v/>
      </c>
      <c r="J137" s="77">
        <v>1000000</v>
      </c>
      <c r="K137" s="78">
        <f t="shared" si="37"/>
        <v>0</v>
      </c>
      <c r="L137" s="88" t="str">
        <f>IFERROR(VLOOKUP(A137,[1]Tổng!$M$2:$AQ$200,30,0),"")</f>
        <v/>
      </c>
      <c r="M137" s="88">
        <f t="shared" si="38"/>
        <v>0</v>
      </c>
      <c r="N137" s="88" t="str">
        <f>IFERROR(VLOOKUP(A137,[1]Tổng!$M$2:$AT$200,18,0),"")</f>
        <v/>
      </c>
      <c r="O137" s="88" t="str">
        <f>IFERROR(VLOOKUP(A137,[1]Tổng!$M$2:$AT$200,22,0),"")</f>
        <v/>
      </c>
      <c r="P137" s="217">
        <f t="shared" si="39"/>
        <v>0</v>
      </c>
      <c r="Q137" s="217">
        <f>IFERROR(VLOOKUP(A137,[1]Tổng!$M$2:$AQ$200,29,0),0)</f>
        <v>0</v>
      </c>
      <c r="R137" s="81" t="str">
        <f>IFERROR(VLOOKUP(A137,[1]Tổng!$M$2:$AQ$200,31,0),"")</f>
        <v/>
      </c>
      <c r="S137" s="81">
        <f t="shared" si="28"/>
        <v>0</v>
      </c>
      <c r="T137" s="81">
        <f t="shared" si="29"/>
        <v>0</v>
      </c>
      <c r="U137" s="81" t="e">
        <f t="shared" si="41"/>
        <v>#REF!</v>
      </c>
      <c r="V137" s="81">
        <v>0</v>
      </c>
      <c r="W137" s="81" t="e">
        <f t="shared" si="34"/>
        <v>#REF!</v>
      </c>
      <c r="X137" s="83"/>
      <c r="Y137" s="99">
        <f t="shared" si="42"/>
        <v>0</v>
      </c>
      <c r="Z137" s="224"/>
      <c r="AA137" s="224"/>
      <c r="AB137" s="224"/>
      <c r="AC137" s="224"/>
      <c r="AF137" s="69"/>
      <c r="AG137" s="218"/>
      <c r="AH137" s="219"/>
      <c r="AI137" s="218"/>
      <c r="AJ137" s="63"/>
      <c r="AK137" s="63"/>
      <c r="AL137" s="63"/>
      <c r="AU137" s="69" t="e">
        <f t="shared" si="27"/>
        <v>#N/A</v>
      </c>
      <c r="AV137" s="69" t="e">
        <f t="shared" si="30"/>
        <v>#N/A</v>
      </c>
      <c r="AW137" s="69">
        <f>IF(I137&gt;0,COUNTIF($AV$32:AV137,AV137),0)</f>
        <v>105</v>
      </c>
      <c r="AX137" s="69">
        <f>IF(AND(AW137&gt;1,SUMIF($AV$32:AV136,AV137,$AX$32:AX136)-SUMIF($AV$32:AV136,AV137,$BA$32:BA136)=0),1,IF(AND(AW137&gt;1,SUMIF($AV$32:AV136,AV137,$AX$32:AX136)-SUMIF($AV$32:AV136,AV137,$BA$32:BA136)&gt;0),0,AW137))</f>
        <v>0</v>
      </c>
      <c r="AY137" s="69">
        <f>IF(AND(Q137&gt;0,SUMIF($AV$32:AV137,AV137,$I$32:I137)-SUMIF($AV$32:AV137,AV137,$Q$32:Q137)=0),COUNTIF($AV$32:AV137,AV137),0)</f>
        <v>0</v>
      </c>
      <c r="AZ137" s="69">
        <f>IF(Q137&gt;0,COUNTIF($AV$32:AV137,AV137),0)</f>
        <v>0</v>
      </c>
      <c r="BA137" s="69">
        <f t="shared" si="31"/>
        <v>0</v>
      </c>
      <c r="BC137" s="69" t="str">
        <f t="shared" si="32"/>
        <v xml:space="preserve">  0</v>
      </c>
      <c r="BD137" s="69" t="str">
        <f t="shared" si="33"/>
        <v/>
      </c>
      <c r="BF137" s="69"/>
      <c r="BG137" s="69"/>
    </row>
    <row r="138" spans="1:59" x14ac:dyDescent="0.25">
      <c r="A138" s="70" t="e">
        <f t="shared" si="40"/>
        <v>#REF!</v>
      </c>
      <c r="B138" s="83" t="str">
        <f>IFERROR(VLOOKUP(A138,[1]Tổng!$M$2:$AT$200,13,0),"")</f>
        <v/>
      </c>
      <c r="C138" s="71" t="e">
        <f t="shared" si="35"/>
        <v>#VALUE!</v>
      </c>
      <c r="D138" s="71">
        <f t="shared" si="36"/>
        <v>1</v>
      </c>
      <c r="E138" s="221" t="str">
        <f>IFERROR(VLOOKUP(A138,[1]Tổng!$M$2:$AT$200,14,0),"")</f>
        <v/>
      </c>
      <c r="F138" s="213" t="str">
        <f>IFERROR(VLOOKUP(A138,[1]Tổng!$M$2:$AT$200,15,0),"")</f>
        <v/>
      </c>
      <c r="G138" s="214" t="str">
        <f>IFERROR(VLOOKUP(A138,[1]Tổng!$M$2:$AT$200,25,0),"")</f>
        <v/>
      </c>
      <c r="H138" s="83" t="str">
        <f>IFERROR(VLOOKUP(A138,[1]Tổng!$M$2:$AQ$200,26,0),"")</f>
        <v/>
      </c>
      <c r="I138" s="77" t="str">
        <f>IFERROR(VLOOKUP(A138,[1]Tổng!$M$2:$AQ$200,27,0),"")</f>
        <v/>
      </c>
      <c r="J138" s="77">
        <v>1000000</v>
      </c>
      <c r="K138" s="78">
        <f t="shared" si="37"/>
        <v>0</v>
      </c>
      <c r="L138" s="88" t="str">
        <f>IFERROR(VLOOKUP(A138,[1]Tổng!$M$2:$AQ$200,30,0),"")</f>
        <v/>
      </c>
      <c r="M138" s="88">
        <f t="shared" si="38"/>
        <v>0</v>
      </c>
      <c r="N138" s="88" t="str">
        <f>IFERROR(VLOOKUP(A138,[1]Tổng!$M$2:$AT$200,18,0),"")</f>
        <v/>
      </c>
      <c r="O138" s="88" t="str">
        <f>IFERROR(VLOOKUP(A138,[1]Tổng!$M$2:$AT$200,22,0),"")</f>
        <v/>
      </c>
      <c r="P138" s="217">
        <f t="shared" si="39"/>
        <v>0</v>
      </c>
      <c r="Q138" s="217">
        <f>IFERROR(VLOOKUP(A138,[1]Tổng!$M$2:$AQ$200,29,0),0)</f>
        <v>0</v>
      </c>
      <c r="R138" s="81" t="str">
        <f>IFERROR(VLOOKUP(A138,[1]Tổng!$M$2:$AQ$200,31,0),"")</f>
        <v/>
      </c>
      <c r="S138" s="81">
        <f t="shared" si="28"/>
        <v>0</v>
      </c>
      <c r="T138" s="81">
        <f t="shared" si="29"/>
        <v>0</v>
      </c>
      <c r="U138" s="81" t="e">
        <f t="shared" si="41"/>
        <v>#REF!</v>
      </c>
      <c r="V138" s="81">
        <v>0</v>
      </c>
      <c r="W138" s="81" t="e">
        <f t="shared" si="34"/>
        <v>#REF!</v>
      </c>
      <c r="X138" s="83"/>
      <c r="Y138" s="99">
        <f t="shared" si="42"/>
        <v>0</v>
      </c>
      <c r="Z138" s="224"/>
      <c r="AA138" s="224"/>
      <c r="AB138" s="224"/>
      <c r="AC138" s="224"/>
      <c r="AF138" s="69"/>
      <c r="AG138" s="218"/>
      <c r="AH138" s="219"/>
      <c r="AI138" s="218"/>
      <c r="AJ138" s="63"/>
      <c r="AK138" s="63"/>
      <c r="AL138" s="63"/>
      <c r="AU138" s="69" t="e">
        <f t="shared" si="27"/>
        <v>#N/A</v>
      </c>
      <c r="AV138" s="69" t="e">
        <f t="shared" si="30"/>
        <v>#N/A</v>
      </c>
      <c r="AW138" s="69">
        <f>IF(I138&gt;0,COUNTIF($AV$32:AV138,AV138),0)</f>
        <v>106</v>
      </c>
      <c r="AX138" s="69">
        <f>IF(AND(AW138&gt;1,SUMIF($AV$32:AV137,AV138,$AX$32:AX137)-SUMIF($AV$32:AV137,AV138,$BA$32:BA137)=0),1,IF(AND(AW138&gt;1,SUMIF($AV$32:AV137,AV138,$AX$32:AX137)-SUMIF($AV$32:AV137,AV138,$BA$32:BA137)&gt;0),0,AW138))</f>
        <v>0</v>
      </c>
      <c r="AY138" s="69">
        <f>IF(AND(Q138&gt;0,SUMIF($AV$32:AV138,AV138,$I$32:I138)-SUMIF($AV$32:AV138,AV138,$Q$32:Q138)=0),COUNTIF($AV$32:AV138,AV138),0)</f>
        <v>0</v>
      </c>
      <c r="AZ138" s="69">
        <f>IF(Q138&gt;0,COUNTIF($AV$32:AV138,AV138),0)</f>
        <v>0</v>
      </c>
      <c r="BA138" s="69">
        <f t="shared" si="31"/>
        <v>0</v>
      </c>
      <c r="BC138" s="69" t="str">
        <f t="shared" si="32"/>
        <v xml:space="preserve">  0</v>
      </c>
      <c r="BD138" s="69" t="str">
        <f t="shared" si="33"/>
        <v/>
      </c>
      <c r="BF138" s="69"/>
      <c r="BG138" s="69"/>
    </row>
    <row r="139" spans="1:59" x14ac:dyDescent="0.25">
      <c r="A139" s="70" t="e">
        <f t="shared" si="40"/>
        <v>#REF!</v>
      </c>
      <c r="B139" s="83" t="str">
        <f>IFERROR(VLOOKUP(A139,[1]Tổng!$M$2:$AT$200,13,0),"")</f>
        <v/>
      </c>
      <c r="C139" s="71" t="e">
        <f t="shared" si="35"/>
        <v>#VALUE!</v>
      </c>
      <c r="D139" s="71">
        <f t="shared" si="36"/>
        <v>1</v>
      </c>
      <c r="E139" s="221" t="str">
        <f>IFERROR(VLOOKUP(A139,[1]Tổng!$M$2:$AT$200,14,0),"")</f>
        <v/>
      </c>
      <c r="F139" s="213" t="str">
        <f>IFERROR(VLOOKUP(A139,[1]Tổng!$M$2:$AT$200,15,0),"")</f>
        <v/>
      </c>
      <c r="G139" s="214" t="str">
        <f>IFERROR(VLOOKUP(A139,[1]Tổng!$M$2:$AT$200,25,0),"")</f>
        <v/>
      </c>
      <c r="H139" s="83" t="str">
        <f>IFERROR(VLOOKUP(A139,[1]Tổng!$M$2:$AQ$200,26,0),"")</f>
        <v/>
      </c>
      <c r="I139" s="77" t="str">
        <f>IFERROR(VLOOKUP(A139,[1]Tổng!$M$2:$AQ$200,27,0),"")</f>
        <v/>
      </c>
      <c r="J139" s="77">
        <v>1000000</v>
      </c>
      <c r="K139" s="78">
        <f t="shared" si="37"/>
        <v>0</v>
      </c>
      <c r="L139" s="88" t="str">
        <f>IFERROR(VLOOKUP(A139,[1]Tổng!$M$2:$AQ$200,30,0),"")</f>
        <v/>
      </c>
      <c r="M139" s="88">
        <f t="shared" si="38"/>
        <v>0</v>
      </c>
      <c r="N139" s="88" t="str">
        <f>IFERROR(VLOOKUP(A139,[1]Tổng!$M$2:$AT$200,18,0),"")</f>
        <v/>
      </c>
      <c r="O139" s="88" t="str">
        <f>IFERROR(VLOOKUP(A139,[1]Tổng!$M$2:$AT$200,22,0),"")</f>
        <v/>
      </c>
      <c r="P139" s="217">
        <f t="shared" si="39"/>
        <v>0</v>
      </c>
      <c r="Q139" s="217">
        <f>IFERROR(VLOOKUP(A139,[1]Tổng!$M$2:$AQ$200,29,0),0)</f>
        <v>0</v>
      </c>
      <c r="R139" s="81" t="str">
        <f>IFERROR(VLOOKUP(A139,[1]Tổng!$M$2:$AQ$200,31,0),"")</f>
        <v/>
      </c>
      <c r="S139" s="81">
        <f t="shared" si="28"/>
        <v>0</v>
      </c>
      <c r="T139" s="81">
        <f t="shared" si="29"/>
        <v>0</v>
      </c>
      <c r="U139" s="81" t="e">
        <f t="shared" si="41"/>
        <v>#REF!</v>
      </c>
      <c r="V139" s="81">
        <v>0</v>
      </c>
      <c r="W139" s="81" t="e">
        <f t="shared" si="34"/>
        <v>#REF!</v>
      </c>
      <c r="X139" s="83"/>
      <c r="Y139" s="99">
        <f>Q141</f>
        <v>0</v>
      </c>
      <c r="Z139" s="224"/>
      <c r="AA139" s="224"/>
      <c r="AB139" s="224"/>
      <c r="AC139" s="224"/>
      <c r="AF139" s="69"/>
      <c r="AG139" s="218"/>
      <c r="AH139" s="219"/>
      <c r="AI139" s="218"/>
      <c r="AJ139" s="63"/>
      <c r="AK139" s="63"/>
      <c r="AL139" s="63"/>
      <c r="AU139" s="69" t="e">
        <f t="shared" si="27"/>
        <v>#N/A</v>
      </c>
      <c r="AV139" s="69" t="e">
        <f t="shared" si="30"/>
        <v>#N/A</v>
      </c>
      <c r="AW139" s="69">
        <f>IF(I139&gt;0,COUNTIF($AV$32:AV139,AV139),0)</f>
        <v>107</v>
      </c>
      <c r="AX139" s="69">
        <f>IF(AND(AW139&gt;1,SUMIF($AV$32:AV138,AV139,$AX$32:AX138)-SUMIF($AV$32:AV138,AV139,$BA$32:BA138)=0),1,IF(AND(AW139&gt;1,SUMIF($AV$32:AV138,AV139,$AX$32:AX138)-SUMIF($AV$32:AV138,AV139,$BA$32:BA138)&gt;0),0,AW139))</f>
        <v>0</v>
      </c>
      <c r="AY139" s="69">
        <f>IF(AND(Q139&gt;0,SUMIF($AV$32:AV139,AV139,$I$32:I139)-SUMIF($AV$32:AV139,AV139,$Q$32:Q139)=0),COUNTIF($AV$32:AV139,AV139),0)</f>
        <v>0</v>
      </c>
      <c r="AZ139" s="69">
        <f>IF(Q139&gt;0,COUNTIF($AV$32:AV139,AV139),0)</f>
        <v>0</v>
      </c>
      <c r="BA139" s="69">
        <f t="shared" si="31"/>
        <v>0</v>
      </c>
      <c r="BC139" s="69" t="str">
        <f t="shared" si="32"/>
        <v xml:space="preserve">  0</v>
      </c>
      <c r="BD139" s="69" t="str">
        <f t="shared" si="33"/>
        <v/>
      </c>
      <c r="BF139" s="69"/>
      <c r="BG139" s="69"/>
    </row>
    <row r="140" spans="1:59" s="69" customFormat="1" x14ac:dyDescent="0.25">
      <c r="A140" s="70" t="e">
        <f t="shared" si="40"/>
        <v>#REF!</v>
      </c>
      <c r="B140" s="83" t="str">
        <f>IFERROR(VLOOKUP(A140,[1]Tổng!$M$2:$AT$200,13,0),"")</f>
        <v/>
      </c>
      <c r="C140" s="71" t="e">
        <f t="shared" si="35"/>
        <v>#VALUE!</v>
      </c>
      <c r="D140" s="71">
        <f t="shared" si="36"/>
        <v>1</v>
      </c>
      <c r="E140" s="221" t="str">
        <f>IFERROR(VLOOKUP(A140,[1]Tổng!$M$2:$AT$200,14,0),"")</f>
        <v/>
      </c>
      <c r="F140" s="213" t="str">
        <f>IFERROR(VLOOKUP(A140,[1]Tổng!$M$2:$AT$200,15,0),"")</f>
        <v/>
      </c>
      <c r="G140" s="214" t="str">
        <f>IFERROR(VLOOKUP(A140,[1]Tổng!$M$2:$AT$200,25,0),"")</f>
        <v/>
      </c>
      <c r="H140" s="83" t="str">
        <f>IFERROR(VLOOKUP(A140,[1]Tổng!$M$2:$AQ$200,26,0),"")</f>
        <v/>
      </c>
      <c r="I140" s="77" t="str">
        <f>IFERROR(VLOOKUP(A140,[1]Tổng!$M$2:$AQ$200,27,0),"")</f>
        <v/>
      </c>
      <c r="J140" s="77">
        <v>1000000</v>
      </c>
      <c r="K140" s="78">
        <f t="shared" si="37"/>
        <v>0</v>
      </c>
      <c r="L140" s="88" t="str">
        <f>IFERROR(VLOOKUP(A140,[1]Tổng!$M$2:$AQ$200,30,0),"")</f>
        <v/>
      </c>
      <c r="M140" s="88">
        <f t="shared" si="38"/>
        <v>0</v>
      </c>
      <c r="N140" s="88" t="str">
        <f>IFERROR(VLOOKUP(A140,[1]Tổng!$M$2:$AT$200,18,0),"")</f>
        <v/>
      </c>
      <c r="O140" s="88" t="str">
        <f>IFERROR(VLOOKUP(A140,[1]Tổng!$M$2:$AT$200,22,0),"")</f>
        <v/>
      </c>
      <c r="P140" s="217">
        <f t="shared" si="39"/>
        <v>0</v>
      </c>
      <c r="Q140" s="217">
        <f>IFERROR(VLOOKUP(A140,[1]Tổng!$M$2:$AQ$200,29,0),0)</f>
        <v>0</v>
      </c>
      <c r="R140" s="81" t="str">
        <f>IFERROR(VLOOKUP(A140,[1]Tổng!$M$2:$AQ$200,31,0),"")</f>
        <v/>
      </c>
      <c r="S140" s="81">
        <f t="shared" si="28"/>
        <v>0</v>
      </c>
      <c r="T140" s="81">
        <f t="shared" si="29"/>
        <v>0</v>
      </c>
      <c r="U140" s="81" t="e">
        <f t="shared" si="41"/>
        <v>#REF!</v>
      </c>
      <c r="V140" s="81">
        <v>0</v>
      </c>
      <c r="W140" s="81" t="e">
        <f t="shared" si="34"/>
        <v>#REF!</v>
      </c>
      <c r="X140" s="83"/>
      <c r="Y140" s="99">
        <f t="shared" si="42"/>
        <v>0</v>
      </c>
      <c r="Z140" s="224"/>
      <c r="AA140" s="224"/>
      <c r="AB140" s="224"/>
      <c r="AC140" s="224"/>
      <c r="AG140" s="218"/>
      <c r="AH140" s="219"/>
      <c r="AI140" s="218"/>
      <c r="AJ140" s="63"/>
      <c r="AK140" s="63"/>
      <c r="AL140" s="63"/>
      <c r="AU140" s="69" t="e">
        <f t="shared" si="27"/>
        <v>#N/A</v>
      </c>
      <c r="AV140" s="69" t="e">
        <f t="shared" si="30"/>
        <v>#N/A</v>
      </c>
      <c r="AW140" s="69">
        <f>IF(I140&gt;0,COUNTIF($AV$32:AV140,AV140),0)</f>
        <v>108</v>
      </c>
      <c r="AX140" s="69">
        <f>IF(AND(AW140&gt;1,SUMIF($AV$32:AV139,AV140,$AX$32:AX139)-SUMIF($AV$32:AV139,AV140,$BA$32:BA139)=0),1,IF(AND(AW140&gt;1,SUMIF($AV$32:AV139,AV140,$AX$32:AX139)-SUMIF($AV$32:AV139,AV140,$BA$32:BA139)&gt;0),0,AW140))</f>
        <v>0</v>
      </c>
      <c r="AY140" s="69">
        <f>IF(AND(Q140&gt;0,SUMIF($AV$32:AV140,AV140,$I$32:I140)-SUMIF($AV$32:AV140,AV140,$Q$32:Q140)=0),COUNTIF($AV$32:AV140,AV140),0)</f>
        <v>0</v>
      </c>
      <c r="AZ140" s="69">
        <f>IF(Q140&gt;0,COUNTIF($AV$32:AV140,AV140),0)</f>
        <v>0</v>
      </c>
      <c r="BA140" s="69">
        <f t="shared" si="31"/>
        <v>0</v>
      </c>
      <c r="BC140" s="69" t="str">
        <f t="shared" si="32"/>
        <v xml:space="preserve">  0</v>
      </c>
      <c r="BD140" s="69" t="str">
        <f t="shared" si="33"/>
        <v/>
      </c>
    </row>
    <row r="141" spans="1:59" x14ac:dyDescent="0.25">
      <c r="A141" s="70" t="e">
        <f t="shared" si="40"/>
        <v>#REF!</v>
      </c>
      <c r="B141" s="83" t="str">
        <f>IFERROR(VLOOKUP(A141,[1]Tổng!$M$2:$AT$200,13,0),"")</f>
        <v/>
      </c>
      <c r="C141" s="71" t="e">
        <f t="shared" si="35"/>
        <v>#VALUE!</v>
      </c>
      <c r="D141" s="71">
        <f t="shared" si="36"/>
        <v>1</v>
      </c>
      <c r="E141" s="221" t="str">
        <f>IFERROR(VLOOKUP(A141,[1]Tổng!$M$2:$AT$200,14,0),"")</f>
        <v/>
      </c>
      <c r="F141" s="213" t="str">
        <f>IFERROR(VLOOKUP(A141,[1]Tổng!$M$2:$AT$200,15,0),"")</f>
        <v/>
      </c>
      <c r="G141" s="214" t="str">
        <f>IFERROR(VLOOKUP(A141,[1]Tổng!$M$2:$AT$200,25,0),"")</f>
        <v/>
      </c>
      <c r="H141" s="83" t="str">
        <f>IFERROR(VLOOKUP(A141,[1]Tổng!$M$2:$AQ$200,26,0),"")</f>
        <v/>
      </c>
      <c r="I141" s="77" t="str">
        <f>IFERROR(VLOOKUP(A141,[1]Tổng!$M$2:$AQ$200,27,0),"")</f>
        <v/>
      </c>
      <c r="J141" s="77">
        <v>1000000</v>
      </c>
      <c r="K141" s="78">
        <f t="shared" si="37"/>
        <v>0</v>
      </c>
      <c r="L141" s="88" t="str">
        <f>IFERROR(VLOOKUP(A141,[1]Tổng!$M$2:$AQ$200,30,0),"")</f>
        <v/>
      </c>
      <c r="M141" s="88">
        <f t="shared" si="38"/>
        <v>0</v>
      </c>
      <c r="N141" s="88" t="str">
        <f>IFERROR(VLOOKUP(A141,[1]Tổng!$M$2:$AT$200,18,0),"")</f>
        <v/>
      </c>
      <c r="O141" s="88" t="str">
        <f>IFERROR(VLOOKUP(A141,[1]Tổng!$M$2:$AT$200,22,0),"")</f>
        <v/>
      </c>
      <c r="P141" s="217">
        <f t="shared" si="39"/>
        <v>0</v>
      </c>
      <c r="Q141" s="217">
        <f>IFERROR(VLOOKUP(A141,[1]Tổng!$M$2:$AQ$200,29,0),0)</f>
        <v>0</v>
      </c>
      <c r="R141" s="81" t="str">
        <f>IFERROR(VLOOKUP(A141,[1]Tổng!$M$2:$AQ$200,31,0),"")</f>
        <v/>
      </c>
      <c r="S141" s="81">
        <f t="shared" si="28"/>
        <v>0</v>
      </c>
      <c r="T141" s="81">
        <f t="shared" si="29"/>
        <v>0</v>
      </c>
      <c r="U141" s="81" t="e">
        <f t="shared" si="41"/>
        <v>#REF!</v>
      </c>
      <c r="V141" s="81">
        <v>0</v>
      </c>
      <c r="W141" s="81" t="e">
        <f t="shared" si="34"/>
        <v>#REF!</v>
      </c>
      <c r="X141" s="83"/>
      <c r="Y141" s="99">
        <f t="shared" si="42"/>
        <v>0</v>
      </c>
      <c r="Z141" s="224"/>
      <c r="AA141" s="224"/>
      <c r="AB141" s="224"/>
      <c r="AC141" s="224"/>
      <c r="AF141" s="69"/>
      <c r="AG141" s="218"/>
      <c r="AH141" s="219"/>
      <c r="AI141" s="218"/>
      <c r="AJ141" s="63"/>
      <c r="AK141" s="63"/>
      <c r="AL141" s="63"/>
      <c r="AU141" s="69" t="e">
        <f t="shared" si="27"/>
        <v>#N/A</v>
      </c>
      <c r="AV141" s="69" t="e">
        <f t="shared" si="30"/>
        <v>#N/A</v>
      </c>
      <c r="AW141" s="69">
        <f>IF(I141&gt;0,COUNTIF($AV$32:AV141,AV141),0)</f>
        <v>109</v>
      </c>
      <c r="AX141" s="69">
        <f>IF(AND(AW141&gt;1,SUMIF($AV$32:AV140,AV141,$AX$32:AX140)-SUMIF($AV$32:AV140,AV141,$BA$32:BA140)=0),1,IF(AND(AW141&gt;1,SUMIF($AV$32:AV140,AV141,$AX$32:AX140)-SUMIF($AV$32:AV140,AV141,$BA$32:BA140)&gt;0),0,AW141))</f>
        <v>0</v>
      </c>
      <c r="AY141" s="69">
        <f>IF(AND(Q141&gt;0,SUMIF($AV$32:AV141,AV141,$I$32:I141)-SUMIF($AV$32:AV141,AV141,$Q$32:Q141)=0),COUNTIF($AV$32:AV141,AV141),0)</f>
        <v>0</v>
      </c>
      <c r="AZ141" s="69">
        <f>IF(Q141&gt;0,COUNTIF($AV$32:AV141,AV141),0)</f>
        <v>0</v>
      </c>
      <c r="BA141" s="69">
        <f t="shared" si="31"/>
        <v>0</v>
      </c>
      <c r="BC141" s="69" t="str">
        <f t="shared" si="32"/>
        <v xml:space="preserve">  0</v>
      </c>
      <c r="BD141" s="69" t="str">
        <f t="shared" si="33"/>
        <v/>
      </c>
      <c r="BF141" s="69"/>
      <c r="BG141" s="69"/>
    </row>
    <row r="142" spans="1:59" x14ac:dyDescent="0.25">
      <c r="A142" s="70" t="e">
        <f t="shared" si="40"/>
        <v>#REF!</v>
      </c>
      <c r="B142" s="83" t="str">
        <f>IFERROR(VLOOKUP(A142,[1]Tổng!$M$2:$AT$200,13,0),"")</f>
        <v/>
      </c>
      <c r="C142" s="71" t="e">
        <f t="shared" si="35"/>
        <v>#VALUE!</v>
      </c>
      <c r="D142" s="71">
        <f t="shared" si="36"/>
        <v>1</v>
      </c>
      <c r="E142" s="221" t="str">
        <f>IFERROR(VLOOKUP(A142,[1]Tổng!$M$2:$AT$200,14,0),"")</f>
        <v/>
      </c>
      <c r="F142" s="213" t="str">
        <f>IFERROR(VLOOKUP(A142,[1]Tổng!$M$2:$AT$200,15,0),"")</f>
        <v/>
      </c>
      <c r="G142" s="214" t="str">
        <f>IFERROR(VLOOKUP(A142,[1]Tổng!$M$2:$AT$200,25,0),"")</f>
        <v/>
      </c>
      <c r="H142" s="83" t="str">
        <f>IFERROR(VLOOKUP(A142,[1]Tổng!$M$2:$AQ$200,26,0),"")</f>
        <v/>
      </c>
      <c r="I142" s="77" t="str">
        <f>IFERROR(VLOOKUP(A142,[1]Tổng!$M$2:$AQ$200,27,0),"")</f>
        <v/>
      </c>
      <c r="J142" s="77">
        <v>1000000</v>
      </c>
      <c r="K142" s="78">
        <f t="shared" si="37"/>
        <v>0</v>
      </c>
      <c r="L142" s="88" t="str">
        <f>IFERROR(VLOOKUP(A142,[1]Tổng!$M$2:$AQ$200,30,0),"")</f>
        <v/>
      </c>
      <c r="M142" s="88">
        <f t="shared" si="38"/>
        <v>0</v>
      </c>
      <c r="N142" s="88" t="str">
        <f>IFERROR(VLOOKUP(A142,[1]Tổng!$M$2:$AT$200,18,0),"")</f>
        <v/>
      </c>
      <c r="O142" s="88" t="str">
        <f>IFERROR(VLOOKUP(A142,[1]Tổng!$M$2:$AT$200,22,0),"")</f>
        <v/>
      </c>
      <c r="P142" s="217">
        <f t="shared" si="39"/>
        <v>0</v>
      </c>
      <c r="Q142" s="217">
        <f>IFERROR(VLOOKUP(A142,[1]Tổng!$M$2:$AQ$200,29,0),0)</f>
        <v>0</v>
      </c>
      <c r="R142" s="81" t="str">
        <f>IFERROR(VLOOKUP(A142,[1]Tổng!$M$2:$AQ$200,31,0),"")</f>
        <v/>
      </c>
      <c r="S142" s="81">
        <f t="shared" si="28"/>
        <v>0</v>
      </c>
      <c r="T142" s="81">
        <f t="shared" si="29"/>
        <v>0</v>
      </c>
      <c r="U142" s="81" t="e">
        <f t="shared" si="41"/>
        <v>#REF!</v>
      </c>
      <c r="V142" s="81">
        <v>0</v>
      </c>
      <c r="W142" s="81" t="e">
        <f t="shared" si="34"/>
        <v>#REF!</v>
      </c>
      <c r="X142" s="83"/>
      <c r="Y142" s="99">
        <f t="shared" si="42"/>
        <v>0</v>
      </c>
      <c r="Z142" s="224"/>
      <c r="AA142" s="224"/>
      <c r="AB142" s="224"/>
      <c r="AC142" s="224"/>
      <c r="AF142" s="69"/>
      <c r="AG142" s="218"/>
      <c r="AH142" s="219"/>
      <c r="AI142" s="218"/>
      <c r="AJ142" s="63"/>
      <c r="AK142" s="63"/>
      <c r="AL142" s="63"/>
      <c r="AU142" s="69" t="e">
        <f t="shared" si="27"/>
        <v>#N/A</v>
      </c>
      <c r="AV142" s="69" t="e">
        <f t="shared" si="30"/>
        <v>#N/A</v>
      </c>
      <c r="AW142" s="69">
        <f>IF(I142&gt;0,COUNTIF($AV$32:AV142,AV142),0)</f>
        <v>110</v>
      </c>
      <c r="AX142" s="69">
        <f>IF(AND(AW142&gt;1,SUMIF($AV$32:AV141,AV142,$AX$32:AX141)-SUMIF($AV$32:AV141,AV142,$BA$32:BA141)=0),1,IF(AND(AW142&gt;1,SUMIF($AV$32:AV141,AV142,$AX$32:AX141)-SUMIF($AV$32:AV141,AV142,$BA$32:BA141)&gt;0),0,AW142))</f>
        <v>0</v>
      </c>
      <c r="AY142" s="69">
        <f>IF(AND(Q142&gt;0,SUMIF($AV$32:AV142,AV142,$I$32:I142)-SUMIF($AV$32:AV142,AV142,$Q$32:Q142)=0),COUNTIF($AV$32:AV142,AV142),0)</f>
        <v>0</v>
      </c>
      <c r="AZ142" s="69">
        <f>IF(Q142&gt;0,COUNTIF($AV$32:AV142,AV142),0)</f>
        <v>0</v>
      </c>
      <c r="BA142" s="69">
        <f t="shared" si="31"/>
        <v>0</v>
      </c>
      <c r="BC142" s="69" t="str">
        <f t="shared" si="32"/>
        <v xml:space="preserve">  0</v>
      </c>
      <c r="BD142" s="69" t="str">
        <f t="shared" si="33"/>
        <v/>
      </c>
      <c r="BF142" s="69"/>
      <c r="BG142" s="69"/>
    </row>
    <row r="143" spans="1:59" s="69" customFormat="1" x14ac:dyDescent="0.25">
      <c r="A143" s="70" t="e">
        <f t="shared" si="40"/>
        <v>#REF!</v>
      </c>
      <c r="B143" s="83" t="str">
        <f>IFERROR(VLOOKUP(A143,[1]Tổng!$M$2:$AT$200,13,0),"")</f>
        <v/>
      </c>
      <c r="C143" s="71" t="e">
        <f t="shared" si="35"/>
        <v>#VALUE!</v>
      </c>
      <c r="D143" s="71">
        <f t="shared" si="36"/>
        <v>1</v>
      </c>
      <c r="E143" s="221" t="str">
        <f>IFERROR(VLOOKUP(A143,[1]Tổng!$M$2:$AT$200,14,0),"")</f>
        <v/>
      </c>
      <c r="F143" s="213" t="str">
        <f>IFERROR(VLOOKUP(A143,[1]Tổng!$M$2:$AT$200,15,0),"")</f>
        <v/>
      </c>
      <c r="G143" s="214" t="str">
        <f>IFERROR(VLOOKUP(A143,[1]Tổng!$M$2:$AT$200,25,0),"")</f>
        <v/>
      </c>
      <c r="H143" s="83" t="str">
        <f>IFERROR(VLOOKUP(A143,[1]Tổng!$M$2:$AQ$200,26,0),"")</f>
        <v/>
      </c>
      <c r="I143" s="77" t="str">
        <f>IFERROR(VLOOKUP(A143,[1]Tổng!$M$2:$AQ$200,27,0),"")</f>
        <v/>
      </c>
      <c r="J143" s="77">
        <v>1000000</v>
      </c>
      <c r="K143" s="78">
        <f t="shared" si="37"/>
        <v>0</v>
      </c>
      <c r="L143" s="88" t="str">
        <f>IFERROR(VLOOKUP(A143,[1]Tổng!$M$2:$AQ$200,30,0),"")</f>
        <v/>
      </c>
      <c r="M143" s="88">
        <f t="shared" si="38"/>
        <v>0</v>
      </c>
      <c r="N143" s="88" t="str">
        <f>IFERROR(VLOOKUP(A143,[1]Tổng!$M$2:$AT$200,18,0),"")</f>
        <v/>
      </c>
      <c r="O143" s="88" t="str">
        <f>IFERROR(VLOOKUP(A143,[1]Tổng!$M$2:$AT$200,22,0),"")</f>
        <v/>
      </c>
      <c r="P143" s="217">
        <f t="shared" si="39"/>
        <v>0</v>
      </c>
      <c r="Q143" s="217">
        <f>IFERROR(VLOOKUP(A143,[1]Tổng!$M$2:$AQ$200,29,0),0)</f>
        <v>0</v>
      </c>
      <c r="R143" s="81" t="str">
        <f>IFERROR(VLOOKUP(A143,[1]Tổng!$M$2:$AQ$200,31,0),"")</f>
        <v/>
      </c>
      <c r="S143" s="81">
        <f t="shared" si="28"/>
        <v>0</v>
      </c>
      <c r="T143" s="81">
        <f t="shared" si="29"/>
        <v>0</v>
      </c>
      <c r="U143" s="81" t="e">
        <f t="shared" si="41"/>
        <v>#REF!</v>
      </c>
      <c r="V143" s="81">
        <v>0</v>
      </c>
      <c r="W143" s="81" t="e">
        <f t="shared" si="34"/>
        <v>#REF!</v>
      </c>
      <c r="X143" s="83"/>
      <c r="Y143" s="99">
        <f t="shared" si="42"/>
        <v>0</v>
      </c>
      <c r="Z143" s="224"/>
      <c r="AA143" s="224"/>
      <c r="AB143" s="224"/>
      <c r="AC143" s="224"/>
      <c r="AG143" s="218"/>
      <c r="AH143" s="219"/>
      <c r="AI143" s="218"/>
      <c r="AJ143" s="63"/>
      <c r="AK143" s="63"/>
      <c r="AL143" s="63"/>
      <c r="AU143" s="69" t="e">
        <f t="shared" si="27"/>
        <v>#N/A</v>
      </c>
      <c r="AV143" s="69" t="e">
        <f t="shared" si="30"/>
        <v>#N/A</v>
      </c>
      <c r="AW143" s="69">
        <f>IF(I143&gt;0,COUNTIF($AV$32:AV143,AV143),0)</f>
        <v>111</v>
      </c>
      <c r="AX143" s="69">
        <f>IF(AND(AW143&gt;1,SUMIF($AV$32:AV142,AV143,$AX$32:AX142)-SUMIF($AV$32:AV142,AV143,$BA$32:BA142)=0),1,IF(AND(AW143&gt;1,SUMIF($AV$32:AV142,AV143,$AX$32:AX142)-SUMIF($AV$32:AV142,AV143,$BA$32:BA142)&gt;0),0,AW143))</f>
        <v>0</v>
      </c>
      <c r="AY143" s="69">
        <f>IF(AND(Q143&gt;0,SUMIF($AV$32:AV143,AV143,$I$32:I143)-SUMIF($AV$32:AV143,AV143,$Q$32:Q143)=0),COUNTIF($AV$32:AV143,AV143),0)</f>
        <v>0</v>
      </c>
      <c r="AZ143" s="69">
        <f>IF(Q143&gt;0,COUNTIF($AV$32:AV143,AV143),0)</f>
        <v>0</v>
      </c>
      <c r="BA143" s="69">
        <f t="shared" si="31"/>
        <v>0</v>
      </c>
      <c r="BC143" s="69" t="str">
        <f t="shared" si="32"/>
        <v xml:space="preserve">  0</v>
      </c>
      <c r="BD143" s="69" t="str">
        <f t="shared" si="33"/>
        <v/>
      </c>
    </row>
    <row r="144" spans="1:59" x14ac:dyDescent="0.25">
      <c r="A144" s="70" t="e">
        <f t="shared" si="40"/>
        <v>#REF!</v>
      </c>
      <c r="B144" s="83" t="str">
        <f>IFERROR(VLOOKUP(A144,[1]Tổng!$M$2:$AT$200,13,0),"")</f>
        <v/>
      </c>
      <c r="C144" s="71" t="e">
        <f t="shared" si="35"/>
        <v>#VALUE!</v>
      </c>
      <c r="D144" s="71">
        <f t="shared" si="36"/>
        <v>1</v>
      </c>
      <c r="E144" s="221" t="str">
        <f>IFERROR(VLOOKUP(A144,[1]Tổng!$M$2:$AT$200,14,0),"")</f>
        <v/>
      </c>
      <c r="F144" s="213" t="str">
        <f>IFERROR(VLOOKUP(A144,[1]Tổng!$M$2:$AT$200,15,0),"")</f>
        <v/>
      </c>
      <c r="G144" s="214" t="str">
        <f>IFERROR(VLOOKUP(A144,[1]Tổng!$M$2:$AT$200,25,0),"")</f>
        <v/>
      </c>
      <c r="H144" s="83" t="str">
        <f>IFERROR(VLOOKUP(A144,[1]Tổng!$M$2:$AQ$200,26,0),"")</f>
        <v/>
      </c>
      <c r="I144" s="77" t="str">
        <f>IFERROR(VLOOKUP(A144,[1]Tổng!$M$2:$AQ$200,27,0),"")</f>
        <v/>
      </c>
      <c r="J144" s="77">
        <v>1000000</v>
      </c>
      <c r="K144" s="78">
        <f t="shared" si="37"/>
        <v>0</v>
      </c>
      <c r="L144" s="88" t="str">
        <f>IFERROR(VLOOKUP(A144,[1]Tổng!$M$2:$AQ$200,30,0),"")</f>
        <v/>
      </c>
      <c r="M144" s="88">
        <f t="shared" si="38"/>
        <v>0</v>
      </c>
      <c r="N144" s="88" t="str">
        <f>IFERROR(VLOOKUP(A144,[1]Tổng!$M$2:$AT$200,18,0),"")</f>
        <v/>
      </c>
      <c r="O144" s="88" t="str">
        <f>IFERROR(VLOOKUP(A144,[1]Tổng!$M$2:$AT$200,22,0),"")</f>
        <v/>
      </c>
      <c r="P144" s="217">
        <f t="shared" si="39"/>
        <v>0</v>
      </c>
      <c r="Q144" s="217">
        <f>IFERROR(VLOOKUP(A144,[1]Tổng!$M$2:$AQ$200,29,0),0)</f>
        <v>0</v>
      </c>
      <c r="R144" s="81" t="str">
        <f>IFERROR(VLOOKUP(A144,[1]Tổng!$M$2:$AQ$200,31,0),"")</f>
        <v/>
      </c>
      <c r="S144" s="81">
        <f t="shared" si="28"/>
        <v>0</v>
      </c>
      <c r="T144" s="81">
        <f t="shared" si="29"/>
        <v>0</v>
      </c>
      <c r="U144" s="81" t="e">
        <f t="shared" si="41"/>
        <v>#REF!</v>
      </c>
      <c r="V144" s="81">
        <v>0</v>
      </c>
      <c r="W144" s="81" t="e">
        <f t="shared" si="34"/>
        <v>#REF!</v>
      </c>
      <c r="X144" s="83"/>
      <c r="Y144" s="99">
        <f t="shared" si="42"/>
        <v>0</v>
      </c>
      <c r="Z144" s="224"/>
      <c r="AA144" s="224"/>
      <c r="AB144" s="224"/>
      <c r="AC144" s="224"/>
      <c r="AF144" s="69"/>
      <c r="AG144" s="218"/>
      <c r="AH144" s="219"/>
      <c r="AI144" s="218"/>
      <c r="AJ144" s="63"/>
      <c r="AK144" s="63"/>
      <c r="AL144" s="63"/>
      <c r="AU144" s="69" t="e">
        <f t="shared" si="27"/>
        <v>#N/A</v>
      </c>
      <c r="AV144" s="69" t="e">
        <f t="shared" si="30"/>
        <v>#N/A</v>
      </c>
      <c r="AW144" s="69">
        <f>IF(I144&gt;0,COUNTIF($AV$32:AV144,AV144),0)</f>
        <v>112</v>
      </c>
      <c r="AX144" s="69">
        <f>IF(AND(AW144&gt;1,SUMIF($AV$32:AV143,AV144,$AX$32:AX143)-SUMIF($AV$32:AV143,AV144,$BA$32:BA143)=0),1,IF(AND(AW144&gt;1,SUMIF($AV$32:AV143,AV144,$AX$32:AX143)-SUMIF($AV$32:AV143,AV144,$BA$32:BA143)&gt;0),0,AW144))</f>
        <v>0</v>
      </c>
      <c r="AY144" s="69">
        <f>IF(AND(Q144&gt;0,SUMIF($AV$32:AV144,AV144,$I$32:I144)-SUMIF($AV$32:AV144,AV144,$Q$32:Q144)=0),COUNTIF($AV$32:AV144,AV144),0)</f>
        <v>0</v>
      </c>
      <c r="AZ144" s="69">
        <f>IF(Q144&gt;0,COUNTIF($AV$32:AV144,AV144),0)</f>
        <v>0</v>
      </c>
      <c r="BA144" s="69">
        <f t="shared" si="31"/>
        <v>0</v>
      </c>
      <c r="BC144" s="69" t="str">
        <f t="shared" si="32"/>
        <v xml:space="preserve">  0</v>
      </c>
      <c r="BD144" s="69" t="str">
        <f t="shared" si="33"/>
        <v/>
      </c>
      <c r="BF144" s="69"/>
      <c r="BG144" s="69"/>
    </row>
    <row r="145" spans="1:59" x14ac:dyDescent="0.25">
      <c r="A145" s="70" t="e">
        <f t="shared" si="40"/>
        <v>#REF!</v>
      </c>
      <c r="B145" s="83" t="str">
        <f>IFERROR(VLOOKUP(A145,[1]Tổng!$M$2:$AT$200,13,0),"")</f>
        <v/>
      </c>
      <c r="C145" s="71" t="e">
        <f t="shared" si="35"/>
        <v>#VALUE!</v>
      </c>
      <c r="D145" s="71">
        <f t="shared" si="36"/>
        <v>1</v>
      </c>
      <c r="E145" s="221" t="str">
        <f>IFERROR(VLOOKUP(A145,[1]Tổng!$M$2:$AT$200,14,0),"")</f>
        <v/>
      </c>
      <c r="F145" s="213" t="str">
        <f>IFERROR(VLOOKUP(A145,[1]Tổng!$M$2:$AT$200,15,0),"")</f>
        <v/>
      </c>
      <c r="G145" s="214" t="str">
        <f>IFERROR(VLOOKUP(A145,[1]Tổng!$M$2:$AT$200,25,0),"")</f>
        <v/>
      </c>
      <c r="H145" s="83" t="str">
        <f>IFERROR(VLOOKUP(A145,[1]Tổng!$M$2:$AQ$200,26,0),"")</f>
        <v/>
      </c>
      <c r="I145" s="77" t="str">
        <f>IFERROR(VLOOKUP(A145,[1]Tổng!$M$2:$AQ$200,27,0),"")</f>
        <v/>
      </c>
      <c r="J145" s="77">
        <v>1000000</v>
      </c>
      <c r="K145" s="78">
        <f t="shared" si="37"/>
        <v>0</v>
      </c>
      <c r="L145" s="88" t="str">
        <f>IFERROR(VLOOKUP(A145,[1]Tổng!$M$2:$AQ$200,30,0),"")</f>
        <v/>
      </c>
      <c r="M145" s="88">
        <f t="shared" si="38"/>
        <v>0</v>
      </c>
      <c r="N145" s="88" t="str">
        <f>IFERROR(VLOOKUP(A145,[1]Tổng!$M$2:$AT$200,18,0),"")</f>
        <v/>
      </c>
      <c r="O145" s="88" t="str">
        <f>IFERROR(VLOOKUP(A145,[1]Tổng!$M$2:$AT$200,22,0),"")</f>
        <v/>
      </c>
      <c r="P145" s="217">
        <f t="shared" si="39"/>
        <v>0</v>
      </c>
      <c r="Q145" s="217">
        <f>IFERROR(VLOOKUP(A145,[1]Tổng!$M$2:$AQ$200,29,0),0)</f>
        <v>0</v>
      </c>
      <c r="R145" s="81" t="str">
        <f>IFERROR(VLOOKUP(A145,[1]Tổng!$M$2:$AQ$200,31,0),"")</f>
        <v/>
      </c>
      <c r="S145" s="81">
        <f t="shared" si="28"/>
        <v>0</v>
      </c>
      <c r="T145" s="81">
        <f t="shared" si="29"/>
        <v>0</v>
      </c>
      <c r="U145" s="81" t="e">
        <f t="shared" si="41"/>
        <v>#REF!</v>
      </c>
      <c r="V145" s="81">
        <v>0</v>
      </c>
      <c r="W145" s="81" t="e">
        <f t="shared" si="34"/>
        <v>#REF!</v>
      </c>
      <c r="X145" s="83"/>
      <c r="Y145" s="99">
        <f t="shared" si="42"/>
        <v>0</v>
      </c>
      <c r="Z145" s="224"/>
      <c r="AA145" s="224"/>
      <c r="AB145" s="224"/>
      <c r="AC145" s="224"/>
      <c r="AF145" s="69"/>
      <c r="AG145" s="218"/>
      <c r="AH145" s="219"/>
      <c r="AI145" s="218"/>
      <c r="AJ145" s="63"/>
      <c r="AK145" s="63"/>
      <c r="AL145" s="63"/>
      <c r="AU145" s="69" t="e">
        <f t="shared" si="27"/>
        <v>#N/A</v>
      </c>
      <c r="AV145" s="69" t="e">
        <f t="shared" si="30"/>
        <v>#N/A</v>
      </c>
      <c r="AW145" s="69">
        <f>IF(I145&gt;0,COUNTIF($AV$32:AV145,AV145),0)</f>
        <v>113</v>
      </c>
      <c r="AX145" s="69">
        <f>IF(AND(AW145&gt;1,SUMIF($AV$32:AV144,AV145,$AX$32:AX144)-SUMIF($AV$32:AV144,AV145,$BA$32:BA144)=0),1,IF(AND(AW145&gt;1,SUMIF($AV$32:AV144,AV145,$AX$32:AX144)-SUMIF($AV$32:AV144,AV145,$BA$32:BA144)&gt;0),0,AW145))</f>
        <v>0</v>
      </c>
      <c r="AY145" s="69">
        <f>IF(AND(Q145&gt;0,SUMIF($AV$32:AV145,AV145,$I$32:I145)-SUMIF($AV$32:AV145,AV145,$Q$32:Q145)=0),COUNTIF($AV$32:AV145,AV145),0)</f>
        <v>0</v>
      </c>
      <c r="AZ145" s="69">
        <f>IF(Q145&gt;0,COUNTIF($AV$32:AV145,AV145),0)</f>
        <v>0</v>
      </c>
      <c r="BA145" s="69">
        <f t="shared" si="31"/>
        <v>0</v>
      </c>
      <c r="BC145" s="69" t="str">
        <f t="shared" si="32"/>
        <v xml:space="preserve">  0</v>
      </c>
      <c r="BD145" s="69" t="str">
        <f t="shared" si="33"/>
        <v/>
      </c>
      <c r="BF145" s="69"/>
      <c r="BG145" s="69"/>
    </row>
    <row r="146" spans="1:59" x14ac:dyDescent="0.25">
      <c r="A146" s="70" t="e">
        <f t="shared" si="40"/>
        <v>#REF!</v>
      </c>
      <c r="B146" s="83" t="str">
        <f>IFERROR(VLOOKUP(A146,[1]Tổng!$M$2:$AT$200,13,0),"")</f>
        <v/>
      </c>
      <c r="C146" s="71" t="e">
        <f t="shared" si="35"/>
        <v>#VALUE!</v>
      </c>
      <c r="D146" s="71">
        <f t="shared" si="36"/>
        <v>1</v>
      </c>
      <c r="E146" s="221" t="str">
        <f>IFERROR(VLOOKUP(A146,[1]Tổng!$M$2:$AT$200,14,0),"")</f>
        <v/>
      </c>
      <c r="F146" s="213" t="str">
        <f>IFERROR(VLOOKUP(A146,[1]Tổng!$M$2:$AT$200,15,0),"")</f>
        <v/>
      </c>
      <c r="G146" s="214" t="str">
        <f>IFERROR(VLOOKUP(A146,[1]Tổng!$M$2:$AT$200,25,0),"")</f>
        <v/>
      </c>
      <c r="H146" s="83" t="str">
        <f>IFERROR(VLOOKUP(A146,[1]Tổng!$M$2:$AQ$200,26,0),"")</f>
        <v/>
      </c>
      <c r="I146" s="77" t="str">
        <f>IFERROR(VLOOKUP(A146,[1]Tổng!$M$2:$AQ$200,27,0),"")</f>
        <v/>
      </c>
      <c r="J146" s="77">
        <v>1000000</v>
      </c>
      <c r="K146" s="78">
        <f t="shared" si="37"/>
        <v>0</v>
      </c>
      <c r="L146" s="88" t="str">
        <f>IFERROR(VLOOKUP(A146,[1]Tổng!$M$2:$AQ$200,30,0),"")</f>
        <v/>
      </c>
      <c r="M146" s="88">
        <f t="shared" si="38"/>
        <v>0</v>
      </c>
      <c r="N146" s="88" t="str">
        <f>IFERROR(VLOOKUP(A146,[1]Tổng!$M$2:$AT$200,18,0),"")</f>
        <v/>
      </c>
      <c r="O146" s="88" t="str">
        <f>IFERROR(VLOOKUP(A146,[1]Tổng!$M$2:$AT$200,22,0),"")</f>
        <v/>
      </c>
      <c r="P146" s="217">
        <f t="shared" si="39"/>
        <v>0</v>
      </c>
      <c r="Q146" s="217">
        <f>IFERROR(VLOOKUP(A146,[1]Tổng!$M$2:$AQ$200,29,0),0)</f>
        <v>0</v>
      </c>
      <c r="R146" s="81" t="str">
        <f>IFERROR(VLOOKUP(A146,[1]Tổng!$M$2:$AQ$200,31,0),"")</f>
        <v/>
      </c>
      <c r="S146" s="81">
        <f t="shared" si="28"/>
        <v>0</v>
      </c>
      <c r="T146" s="81">
        <f t="shared" si="29"/>
        <v>0</v>
      </c>
      <c r="U146" s="81" t="e">
        <f t="shared" si="41"/>
        <v>#REF!</v>
      </c>
      <c r="V146" s="81">
        <v>0</v>
      </c>
      <c r="W146" s="81" t="e">
        <f t="shared" si="34"/>
        <v>#REF!</v>
      </c>
      <c r="X146" s="83"/>
      <c r="Y146" s="99">
        <f t="shared" si="42"/>
        <v>0</v>
      </c>
      <c r="Z146" s="224"/>
      <c r="AA146" s="224"/>
      <c r="AB146" s="224"/>
      <c r="AC146" s="224"/>
      <c r="AF146" s="69"/>
      <c r="AG146" s="218"/>
      <c r="AH146" s="219"/>
      <c r="AI146" s="218"/>
      <c r="AJ146" s="63"/>
      <c r="AK146" s="63"/>
      <c r="AL146" s="63"/>
      <c r="AU146" s="69" t="e">
        <f t="shared" si="27"/>
        <v>#N/A</v>
      </c>
      <c r="AV146" s="69" t="e">
        <f t="shared" si="30"/>
        <v>#N/A</v>
      </c>
      <c r="AW146" s="69">
        <f>IF(I146&gt;0,COUNTIF($AV$32:AV146,AV146),0)</f>
        <v>114</v>
      </c>
      <c r="AX146" s="69">
        <f>IF(AND(AW146&gt;1,SUMIF($AV$32:AV145,AV146,$AX$32:AX145)-SUMIF($AV$32:AV145,AV146,$BA$32:BA145)=0),1,IF(AND(AW146&gt;1,SUMIF($AV$32:AV145,AV146,$AX$32:AX145)-SUMIF($AV$32:AV145,AV146,$BA$32:BA145)&gt;0),0,AW146))</f>
        <v>0</v>
      </c>
      <c r="AY146" s="69">
        <f>IF(AND(Q146&gt;0,SUMIF($AV$32:AV146,AV146,$I$32:I146)-SUMIF($AV$32:AV146,AV146,$Q$32:Q146)=0),COUNTIF($AV$32:AV146,AV146),0)</f>
        <v>0</v>
      </c>
      <c r="AZ146" s="69">
        <f>IF(Q146&gt;0,COUNTIF($AV$32:AV146,AV146),0)</f>
        <v>0</v>
      </c>
      <c r="BA146" s="69">
        <f t="shared" si="31"/>
        <v>0</v>
      </c>
      <c r="BC146" s="69" t="str">
        <f t="shared" si="32"/>
        <v xml:space="preserve">  0</v>
      </c>
      <c r="BD146" s="69" t="str">
        <f t="shared" si="33"/>
        <v/>
      </c>
      <c r="BF146" s="69"/>
      <c r="BG146" s="69"/>
    </row>
    <row r="147" spans="1:59" s="69" customFormat="1" x14ac:dyDescent="0.25">
      <c r="A147" s="70" t="e">
        <f t="shared" si="40"/>
        <v>#REF!</v>
      </c>
      <c r="B147" s="83" t="str">
        <f>IFERROR(VLOOKUP(A147,[1]Tổng!$M$2:$AT$200,13,0),"")</f>
        <v/>
      </c>
      <c r="C147" s="71" t="e">
        <f t="shared" si="35"/>
        <v>#VALUE!</v>
      </c>
      <c r="D147" s="71">
        <f t="shared" si="36"/>
        <v>1</v>
      </c>
      <c r="E147" s="221" t="str">
        <f>IFERROR(VLOOKUP(A147,[1]Tổng!$M$2:$AT$200,14,0),"")</f>
        <v/>
      </c>
      <c r="F147" s="213" t="str">
        <f>IFERROR(VLOOKUP(A147,[1]Tổng!$M$2:$AT$200,15,0),"")</f>
        <v/>
      </c>
      <c r="G147" s="214" t="str">
        <f>IFERROR(VLOOKUP(A147,[1]Tổng!$M$2:$AT$200,25,0),"")</f>
        <v/>
      </c>
      <c r="H147" s="83" t="str">
        <f>IFERROR(VLOOKUP(A147,[1]Tổng!$M$2:$AQ$200,26,0),"")</f>
        <v/>
      </c>
      <c r="I147" s="77" t="str">
        <f>IFERROR(VLOOKUP(A147,[1]Tổng!$M$2:$AQ$200,27,0),"")</f>
        <v/>
      </c>
      <c r="J147" s="77">
        <v>1000000</v>
      </c>
      <c r="K147" s="78">
        <f t="shared" si="37"/>
        <v>0</v>
      </c>
      <c r="L147" s="88" t="str">
        <f>IFERROR(VLOOKUP(A147,[1]Tổng!$M$2:$AQ$200,30,0),"")</f>
        <v/>
      </c>
      <c r="M147" s="88">
        <f t="shared" si="38"/>
        <v>0</v>
      </c>
      <c r="N147" s="88" t="str">
        <f>IFERROR(VLOOKUP(A147,[1]Tổng!$M$2:$AT$200,18,0),"")</f>
        <v/>
      </c>
      <c r="O147" s="88" t="str">
        <f>IFERROR(VLOOKUP(A147,[1]Tổng!$M$2:$AT$200,22,0),"")</f>
        <v/>
      </c>
      <c r="P147" s="217">
        <f t="shared" si="39"/>
        <v>0</v>
      </c>
      <c r="Q147" s="217">
        <f>IFERROR(VLOOKUP(A147,[1]Tổng!$M$2:$AQ$200,29,0),0)</f>
        <v>0</v>
      </c>
      <c r="R147" s="81" t="str">
        <f>IFERROR(VLOOKUP(A147,[1]Tổng!$M$2:$AQ$200,31,0),"")</f>
        <v/>
      </c>
      <c r="S147" s="81">
        <f t="shared" si="28"/>
        <v>0</v>
      </c>
      <c r="T147" s="81">
        <f t="shared" si="29"/>
        <v>0</v>
      </c>
      <c r="U147" s="81" t="e">
        <f t="shared" si="41"/>
        <v>#REF!</v>
      </c>
      <c r="V147" s="81">
        <v>0</v>
      </c>
      <c r="W147" s="81" t="e">
        <f t="shared" si="34"/>
        <v>#REF!</v>
      </c>
      <c r="X147" s="83"/>
      <c r="Y147" s="99">
        <f t="shared" si="42"/>
        <v>0</v>
      </c>
      <c r="Z147" s="224"/>
      <c r="AA147" s="224"/>
      <c r="AB147" s="224"/>
      <c r="AC147" s="224"/>
      <c r="AG147" s="218"/>
      <c r="AH147" s="219"/>
      <c r="AI147" s="218"/>
      <c r="AJ147" s="63"/>
      <c r="AK147" s="63"/>
      <c r="AL147" s="63"/>
      <c r="AU147" s="69" t="e">
        <f t="shared" si="27"/>
        <v>#N/A</v>
      </c>
      <c r="AV147" s="69" t="e">
        <f t="shared" si="30"/>
        <v>#N/A</v>
      </c>
      <c r="AW147" s="69">
        <f>IF(I147&gt;0,COUNTIF($AV$32:AV147,AV147),0)</f>
        <v>115</v>
      </c>
      <c r="AX147" s="69">
        <f>IF(AND(AW147&gt;1,SUMIF($AV$32:AV146,AV147,$AX$32:AX146)-SUMIF($AV$32:AV146,AV147,$BA$32:BA146)=0),1,IF(AND(AW147&gt;1,SUMIF($AV$32:AV146,AV147,$AX$32:AX146)-SUMIF($AV$32:AV146,AV147,$BA$32:BA146)&gt;0),0,AW147))</f>
        <v>0</v>
      </c>
      <c r="AY147" s="69">
        <f>IF(AND(Q147&gt;0,SUMIF($AV$32:AV147,AV147,$I$32:I147)-SUMIF($AV$32:AV147,AV147,$Q$32:Q147)=0),COUNTIF($AV$32:AV147,AV147),0)</f>
        <v>0</v>
      </c>
      <c r="AZ147" s="69">
        <f>IF(Q147&gt;0,COUNTIF($AV$32:AV147,AV147),0)</f>
        <v>0</v>
      </c>
      <c r="BA147" s="69">
        <f t="shared" si="31"/>
        <v>0</v>
      </c>
      <c r="BC147" s="69" t="str">
        <f t="shared" si="32"/>
        <v xml:space="preserve">  0</v>
      </c>
      <c r="BD147" s="69" t="str">
        <f t="shared" si="33"/>
        <v/>
      </c>
    </row>
    <row r="148" spans="1:59" x14ac:dyDescent="0.25">
      <c r="A148" s="70" t="e">
        <f t="shared" si="40"/>
        <v>#REF!</v>
      </c>
      <c r="B148" s="83" t="str">
        <f>IFERROR(VLOOKUP(A148,[1]Tổng!$M$2:$AT$200,13,0),"")</f>
        <v/>
      </c>
      <c r="C148" s="71" t="e">
        <f t="shared" si="35"/>
        <v>#VALUE!</v>
      </c>
      <c r="D148" s="71">
        <f t="shared" si="36"/>
        <v>1</v>
      </c>
      <c r="E148" s="221" t="str">
        <f>IFERROR(VLOOKUP(A148,[1]Tổng!$M$2:$AT$200,14,0),"")</f>
        <v/>
      </c>
      <c r="F148" s="213" t="str">
        <f>IFERROR(VLOOKUP(A148,[1]Tổng!$M$2:$AT$200,15,0),"")</f>
        <v/>
      </c>
      <c r="G148" s="214" t="str">
        <f>IFERROR(VLOOKUP(A148,[1]Tổng!$M$2:$AT$200,25,0),"")</f>
        <v/>
      </c>
      <c r="H148" s="83" t="str">
        <f>IFERROR(VLOOKUP(A148,[1]Tổng!$M$2:$AQ$200,26,0),"")</f>
        <v/>
      </c>
      <c r="I148" s="77" t="str">
        <f>IFERROR(VLOOKUP(A148,[1]Tổng!$M$2:$AQ$200,27,0),"")</f>
        <v/>
      </c>
      <c r="J148" s="77">
        <v>1000000</v>
      </c>
      <c r="K148" s="78">
        <f t="shared" si="37"/>
        <v>0</v>
      </c>
      <c r="L148" s="88" t="str">
        <f>IFERROR(VLOOKUP(A148,[1]Tổng!$M$2:$AQ$200,30,0),"")</f>
        <v/>
      </c>
      <c r="M148" s="88">
        <f t="shared" si="38"/>
        <v>0</v>
      </c>
      <c r="N148" s="88" t="str">
        <f>IFERROR(VLOOKUP(A148,[1]Tổng!$M$2:$AT$200,18,0),"")</f>
        <v/>
      </c>
      <c r="O148" s="88" t="str">
        <f>IFERROR(VLOOKUP(A148,[1]Tổng!$M$2:$AT$200,22,0),"")</f>
        <v/>
      </c>
      <c r="P148" s="217">
        <f t="shared" si="39"/>
        <v>0</v>
      </c>
      <c r="Q148" s="217">
        <f>IFERROR(VLOOKUP(A148,[1]Tổng!$M$2:$AQ$200,29,0),0)</f>
        <v>0</v>
      </c>
      <c r="R148" s="81" t="str">
        <f>IFERROR(VLOOKUP(A148,[1]Tổng!$M$2:$AQ$200,31,0),"")</f>
        <v/>
      </c>
      <c r="S148" s="81">
        <f t="shared" si="28"/>
        <v>0</v>
      </c>
      <c r="T148" s="81">
        <f t="shared" si="29"/>
        <v>0</v>
      </c>
      <c r="U148" s="81" t="e">
        <f t="shared" si="41"/>
        <v>#REF!</v>
      </c>
      <c r="V148" s="81">
        <v>0</v>
      </c>
      <c r="W148" s="81" t="e">
        <f t="shared" si="34"/>
        <v>#REF!</v>
      </c>
      <c r="X148" s="83"/>
      <c r="Y148" s="99">
        <f t="shared" si="42"/>
        <v>0</v>
      </c>
      <c r="Z148" s="224"/>
      <c r="AA148" s="224"/>
      <c r="AB148" s="224"/>
      <c r="AC148" s="224"/>
      <c r="AF148" s="69"/>
      <c r="AG148" s="218"/>
      <c r="AH148" s="219"/>
      <c r="AI148" s="218"/>
      <c r="AJ148" s="63"/>
      <c r="AK148" s="63"/>
      <c r="AL148" s="63"/>
      <c r="AU148" s="69" t="e">
        <f t="shared" si="27"/>
        <v>#N/A</v>
      </c>
      <c r="AV148" s="69" t="e">
        <f t="shared" si="30"/>
        <v>#N/A</v>
      </c>
      <c r="AW148" s="69">
        <f>IF(I148&gt;0,COUNTIF($AV$32:AV148,AV148),0)</f>
        <v>116</v>
      </c>
      <c r="AX148" s="69">
        <f>IF(AND(AW148&gt;1,SUMIF($AV$32:AV147,AV148,$AX$32:AX147)-SUMIF($AV$32:AV147,AV148,$BA$32:BA147)=0),1,IF(AND(AW148&gt;1,SUMIF($AV$32:AV147,AV148,$AX$32:AX147)-SUMIF($AV$32:AV147,AV148,$BA$32:BA147)&gt;0),0,AW148))</f>
        <v>0</v>
      </c>
      <c r="AY148" s="69">
        <f>IF(AND(Q148&gt;0,SUMIF($AV$32:AV148,AV148,$I$32:I148)-SUMIF($AV$32:AV148,AV148,$Q$32:Q148)=0),COUNTIF($AV$32:AV148,AV148),0)</f>
        <v>0</v>
      </c>
      <c r="AZ148" s="69">
        <f>IF(Q148&gt;0,COUNTIF($AV$32:AV148,AV148),0)</f>
        <v>0</v>
      </c>
      <c r="BA148" s="69">
        <f t="shared" si="31"/>
        <v>0</v>
      </c>
      <c r="BC148" s="69" t="str">
        <f t="shared" si="32"/>
        <v xml:space="preserve">  0</v>
      </c>
      <c r="BD148" s="69" t="str">
        <f t="shared" si="33"/>
        <v/>
      </c>
      <c r="BF148" s="69"/>
      <c r="BG148" s="69"/>
    </row>
    <row r="149" spans="1:59" x14ac:dyDescent="0.25">
      <c r="A149" s="70" t="e">
        <f t="shared" si="40"/>
        <v>#REF!</v>
      </c>
      <c r="B149" s="83" t="str">
        <f>IFERROR(VLOOKUP(A149,[1]Tổng!$M$2:$AT$200,13,0),"")</f>
        <v/>
      </c>
      <c r="C149" s="71" t="e">
        <f t="shared" si="35"/>
        <v>#VALUE!</v>
      </c>
      <c r="D149" s="71">
        <f t="shared" si="36"/>
        <v>1</v>
      </c>
      <c r="E149" s="221" t="str">
        <f>IFERROR(VLOOKUP(A149,[1]Tổng!$M$2:$AT$200,14,0),"")</f>
        <v/>
      </c>
      <c r="F149" s="213" t="str">
        <f>IFERROR(VLOOKUP(A149,[1]Tổng!$M$2:$AT$200,15,0),"")</f>
        <v/>
      </c>
      <c r="G149" s="214" t="str">
        <f>IFERROR(VLOOKUP(A149,[1]Tổng!$M$2:$AT$200,25,0),"")</f>
        <v/>
      </c>
      <c r="H149" s="83" t="str">
        <f>IFERROR(VLOOKUP(A149,[1]Tổng!$M$2:$AQ$200,26,0),"")</f>
        <v/>
      </c>
      <c r="I149" s="77" t="str">
        <f>IFERROR(VLOOKUP(A149,[1]Tổng!$M$2:$AQ$200,27,0),"")</f>
        <v/>
      </c>
      <c r="J149" s="77">
        <v>1000000</v>
      </c>
      <c r="K149" s="78">
        <f t="shared" si="37"/>
        <v>0</v>
      </c>
      <c r="L149" s="88" t="str">
        <f>IFERROR(VLOOKUP(A149,[1]Tổng!$M$2:$AQ$200,30,0),"")</f>
        <v/>
      </c>
      <c r="M149" s="88">
        <f t="shared" si="38"/>
        <v>0</v>
      </c>
      <c r="N149" s="88" t="str">
        <f>IFERROR(VLOOKUP(A149,[1]Tổng!$M$2:$AT$200,18,0),"")</f>
        <v/>
      </c>
      <c r="O149" s="88" t="str">
        <f>IFERROR(VLOOKUP(A149,[1]Tổng!$M$2:$AT$200,22,0),"")</f>
        <v/>
      </c>
      <c r="P149" s="217">
        <f t="shared" si="39"/>
        <v>0</v>
      </c>
      <c r="Q149" s="217">
        <f>IFERROR(VLOOKUP(A149,[1]Tổng!$M$2:$AQ$200,29,0),0)</f>
        <v>0</v>
      </c>
      <c r="R149" s="81" t="str">
        <f>IFERROR(VLOOKUP(A149,[1]Tổng!$M$2:$AQ$200,31,0),"")</f>
        <v/>
      </c>
      <c r="S149" s="81">
        <f t="shared" si="28"/>
        <v>0</v>
      </c>
      <c r="T149" s="81">
        <f t="shared" si="29"/>
        <v>0</v>
      </c>
      <c r="U149" s="81" t="e">
        <f t="shared" si="41"/>
        <v>#REF!</v>
      </c>
      <c r="V149" s="81">
        <v>0</v>
      </c>
      <c r="W149" s="81" t="e">
        <f t="shared" si="34"/>
        <v>#REF!</v>
      </c>
      <c r="X149" s="83"/>
      <c r="Y149" s="99">
        <f>Q151</f>
        <v>0</v>
      </c>
      <c r="Z149" s="224"/>
      <c r="AA149" s="224"/>
      <c r="AB149" s="224"/>
      <c r="AC149" s="224"/>
      <c r="AF149" s="69"/>
      <c r="AG149" s="218"/>
      <c r="AH149" s="219"/>
      <c r="AI149" s="218"/>
      <c r="AJ149" s="63"/>
      <c r="AK149" s="63"/>
      <c r="AL149" s="63"/>
      <c r="AU149" s="69" t="e">
        <f t="shared" si="27"/>
        <v>#N/A</v>
      </c>
      <c r="AV149" s="69" t="e">
        <f t="shared" si="30"/>
        <v>#N/A</v>
      </c>
      <c r="AW149" s="69">
        <f>IF(I149&gt;0,COUNTIF($AV$32:AV149,AV149),0)</f>
        <v>117</v>
      </c>
      <c r="AX149" s="69">
        <f>IF(AND(AW149&gt;1,SUMIF($AV$32:AV148,AV149,$AX$32:AX148)-SUMIF($AV$32:AV148,AV149,$BA$32:BA148)=0),1,IF(AND(AW149&gt;1,SUMIF($AV$32:AV148,AV149,$AX$32:AX148)-SUMIF($AV$32:AV148,AV149,$BA$32:BA148)&gt;0),0,AW149))</f>
        <v>0</v>
      </c>
      <c r="AY149" s="69">
        <f>IF(AND(Q149&gt;0,SUMIF($AV$32:AV149,AV149,$I$32:I149)-SUMIF($AV$32:AV149,AV149,$Q$32:Q149)=0),COUNTIF($AV$32:AV149,AV149),0)</f>
        <v>0</v>
      </c>
      <c r="AZ149" s="69">
        <f>IF(Q149&gt;0,COUNTIF($AV$32:AV149,AV149),0)</f>
        <v>0</v>
      </c>
      <c r="BA149" s="69">
        <f t="shared" si="31"/>
        <v>0</v>
      </c>
      <c r="BC149" s="69" t="str">
        <f t="shared" si="32"/>
        <v xml:space="preserve">  0</v>
      </c>
      <c r="BD149" s="69" t="str">
        <f t="shared" si="33"/>
        <v/>
      </c>
      <c r="BF149" s="69"/>
      <c r="BG149" s="69"/>
    </row>
    <row r="150" spans="1:59" s="69" customFormat="1" x14ac:dyDescent="0.25">
      <c r="A150" s="70" t="e">
        <f t="shared" si="40"/>
        <v>#REF!</v>
      </c>
      <c r="B150" s="83" t="str">
        <f>IFERROR(VLOOKUP(A150,[1]Tổng!$M$2:$AT$200,13,0),"")</f>
        <v/>
      </c>
      <c r="C150" s="71" t="e">
        <f t="shared" si="35"/>
        <v>#VALUE!</v>
      </c>
      <c r="D150" s="71">
        <f t="shared" si="36"/>
        <v>1</v>
      </c>
      <c r="E150" s="221" t="str">
        <f>IFERROR(VLOOKUP(A150,[1]Tổng!$M$2:$AT$200,14,0),"")</f>
        <v/>
      </c>
      <c r="F150" s="213" t="str">
        <f>IFERROR(VLOOKUP(A150,[1]Tổng!$M$2:$AT$200,15,0),"")</f>
        <v/>
      </c>
      <c r="G150" s="214" t="str">
        <f>IFERROR(VLOOKUP(A150,[1]Tổng!$M$2:$AT$200,25,0),"")</f>
        <v/>
      </c>
      <c r="H150" s="83" t="str">
        <f>IFERROR(VLOOKUP(A150,[1]Tổng!$M$2:$AQ$200,26,0),"")</f>
        <v/>
      </c>
      <c r="I150" s="77" t="str">
        <f>IFERROR(VLOOKUP(A150,[1]Tổng!$M$2:$AQ$200,27,0),"")</f>
        <v/>
      </c>
      <c r="J150" s="77">
        <v>1000000</v>
      </c>
      <c r="K150" s="78">
        <f t="shared" si="37"/>
        <v>0</v>
      </c>
      <c r="L150" s="88" t="str">
        <f>IFERROR(VLOOKUP(A150,[1]Tổng!$M$2:$AQ$200,30,0),"")</f>
        <v/>
      </c>
      <c r="M150" s="88">
        <f t="shared" si="38"/>
        <v>0</v>
      </c>
      <c r="N150" s="88" t="str">
        <f>IFERROR(VLOOKUP(A150,[1]Tổng!$M$2:$AT$200,18,0),"")</f>
        <v/>
      </c>
      <c r="O150" s="88" t="str">
        <f>IFERROR(VLOOKUP(A150,[1]Tổng!$M$2:$AT$200,22,0),"")</f>
        <v/>
      </c>
      <c r="P150" s="217">
        <f t="shared" si="39"/>
        <v>0</v>
      </c>
      <c r="Q150" s="217">
        <f>IFERROR(VLOOKUP(A150,[1]Tổng!$M$2:$AQ$200,29,0),0)</f>
        <v>0</v>
      </c>
      <c r="R150" s="81" t="str">
        <f>IFERROR(VLOOKUP(A150,[1]Tổng!$M$2:$AQ$200,31,0),"")</f>
        <v/>
      </c>
      <c r="S150" s="81">
        <f t="shared" si="28"/>
        <v>0</v>
      </c>
      <c r="T150" s="81">
        <f t="shared" si="29"/>
        <v>0</v>
      </c>
      <c r="U150" s="81" t="e">
        <f t="shared" si="41"/>
        <v>#REF!</v>
      </c>
      <c r="V150" s="81">
        <v>0</v>
      </c>
      <c r="W150" s="81" t="e">
        <f t="shared" si="34"/>
        <v>#REF!</v>
      </c>
      <c r="X150" s="83"/>
      <c r="Y150" s="99">
        <f t="shared" si="42"/>
        <v>0</v>
      </c>
      <c r="Z150" s="224"/>
      <c r="AA150" s="224"/>
      <c r="AB150" s="224"/>
      <c r="AC150" s="224"/>
      <c r="AG150" s="218"/>
      <c r="AH150" s="219"/>
      <c r="AI150" s="218"/>
      <c r="AJ150" s="63"/>
      <c r="AK150" s="63"/>
      <c r="AL150" s="63"/>
      <c r="AU150" s="69" t="e">
        <f t="shared" si="27"/>
        <v>#N/A</v>
      </c>
      <c r="AV150" s="69" t="e">
        <f t="shared" si="30"/>
        <v>#N/A</v>
      </c>
      <c r="AW150" s="69">
        <f>IF(I150&gt;0,COUNTIF($AV$32:AV150,AV150),0)</f>
        <v>118</v>
      </c>
      <c r="AX150" s="69">
        <f>IF(AND(AW150&gt;1,SUMIF($AV$32:AV149,AV150,$AX$32:AX149)-SUMIF($AV$32:AV149,AV150,$BA$32:BA149)=0),1,IF(AND(AW150&gt;1,SUMIF($AV$32:AV149,AV150,$AX$32:AX149)-SUMIF($AV$32:AV149,AV150,$BA$32:BA149)&gt;0),0,AW150))</f>
        <v>0</v>
      </c>
      <c r="AY150" s="69">
        <f>IF(AND(Q150&gt;0,SUMIF($AV$32:AV150,AV150,$I$32:I150)-SUMIF($AV$32:AV150,AV150,$Q$32:Q150)=0),COUNTIF($AV$32:AV150,AV150),0)</f>
        <v>0</v>
      </c>
      <c r="AZ150" s="69">
        <f>IF(Q150&gt;0,COUNTIF($AV$32:AV150,AV150),0)</f>
        <v>0</v>
      </c>
      <c r="BA150" s="69">
        <f t="shared" si="31"/>
        <v>0</v>
      </c>
      <c r="BC150" s="69" t="str">
        <f t="shared" si="32"/>
        <v xml:space="preserve">  0</v>
      </c>
      <c r="BD150" s="69" t="str">
        <f t="shared" si="33"/>
        <v/>
      </c>
    </row>
    <row r="151" spans="1:59" x14ac:dyDescent="0.25">
      <c r="A151" s="70" t="e">
        <f t="shared" si="40"/>
        <v>#REF!</v>
      </c>
      <c r="B151" s="83" t="str">
        <f>IFERROR(VLOOKUP(A151,[1]Tổng!$M$2:$AT$200,13,0),"")</f>
        <v/>
      </c>
      <c r="C151" s="71" t="e">
        <f t="shared" si="35"/>
        <v>#VALUE!</v>
      </c>
      <c r="D151" s="71">
        <f t="shared" si="36"/>
        <v>1</v>
      </c>
      <c r="E151" s="221" t="str">
        <f>IFERROR(VLOOKUP(A151,[1]Tổng!$M$2:$AT$200,14,0),"")</f>
        <v/>
      </c>
      <c r="F151" s="213" t="str">
        <f>IFERROR(VLOOKUP(A151,[1]Tổng!$M$2:$AT$200,15,0),"")</f>
        <v/>
      </c>
      <c r="G151" s="214" t="str">
        <f>IFERROR(VLOOKUP(A151,[1]Tổng!$M$2:$AT$200,25,0),"")</f>
        <v/>
      </c>
      <c r="H151" s="83" t="str">
        <f>IFERROR(VLOOKUP(A151,[1]Tổng!$M$2:$AQ$200,26,0),"")</f>
        <v/>
      </c>
      <c r="I151" s="77" t="str">
        <f>IFERROR(VLOOKUP(A151,[1]Tổng!$M$2:$AQ$200,27,0),"")</f>
        <v/>
      </c>
      <c r="J151" s="77">
        <v>1000000</v>
      </c>
      <c r="K151" s="78">
        <f t="shared" si="37"/>
        <v>0</v>
      </c>
      <c r="L151" s="88" t="str">
        <f>IFERROR(VLOOKUP(A151,[1]Tổng!$M$2:$AQ$200,30,0),"")</f>
        <v/>
      </c>
      <c r="M151" s="88">
        <f t="shared" si="38"/>
        <v>0</v>
      </c>
      <c r="N151" s="88" t="str">
        <f>IFERROR(VLOOKUP(A151,[1]Tổng!$M$2:$AT$200,18,0),"")</f>
        <v/>
      </c>
      <c r="O151" s="88" t="str">
        <f>IFERROR(VLOOKUP(A151,[1]Tổng!$M$2:$AT$200,22,0),"")</f>
        <v/>
      </c>
      <c r="P151" s="217">
        <f t="shared" si="39"/>
        <v>0</v>
      </c>
      <c r="Q151" s="217">
        <f>IFERROR(VLOOKUP(A151,[1]Tổng!$M$2:$AQ$200,29,0),0)</f>
        <v>0</v>
      </c>
      <c r="R151" s="81" t="str">
        <f>IFERROR(VLOOKUP(A151,[1]Tổng!$M$2:$AQ$200,31,0),"")</f>
        <v/>
      </c>
      <c r="S151" s="81">
        <f t="shared" si="28"/>
        <v>0</v>
      </c>
      <c r="T151" s="81">
        <f t="shared" si="29"/>
        <v>0</v>
      </c>
      <c r="U151" s="81" t="e">
        <f t="shared" si="41"/>
        <v>#REF!</v>
      </c>
      <c r="V151" s="81">
        <v>0</v>
      </c>
      <c r="W151" s="81" t="e">
        <f t="shared" si="34"/>
        <v>#REF!</v>
      </c>
      <c r="X151" s="83"/>
      <c r="Y151" s="99">
        <f t="shared" si="42"/>
        <v>0</v>
      </c>
      <c r="Z151" s="224"/>
      <c r="AA151" s="224"/>
      <c r="AB151" s="224"/>
      <c r="AC151" s="224"/>
      <c r="AF151" s="69"/>
      <c r="AG151" s="218"/>
      <c r="AH151" s="219"/>
      <c r="AI151" s="218"/>
      <c r="AJ151" s="63"/>
      <c r="AK151" s="63"/>
      <c r="AL151" s="63"/>
      <c r="AU151" s="69" t="e">
        <f t="shared" si="27"/>
        <v>#N/A</v>
      </c>
      <c r="AV151" s="69" t="e">
        <f t="shared" si="30"/>
        <v>#N/A</v>
      </c>
      <c r="AW151" s="69">
        <f>IF(I151&gt;0,COUNTIF($AV$32:AV151,AV151),0)</f>
        <v>119</v>
      </c>
      <c r="AX151" s="69">
        <f>IF(AND(AW151&gt;1,SUMIF($AV$32:AV150,AV151,$AX$32:AX150)-SUMIF($AV$32:AV150,AV151,$BA$32:BA150)=0),1,IF(AND(AW151&gt;1,SUMIF($AV$32:AV150,AV151,$AX$32:AX150)-SUMIF($AV$32:AV150,AV151,$BA$32:BA150)&gt;0),0,AW151))</f>
        <v>0</v>
      </c>
      <c r="AY151" s="69">
        <f>IF(AND(Q151&gt;0,SUMIF($AV$32:AV151,AV151,$I$32:I151)-SUMIF($AV$32:AV151,AV151,$Q$32:Q151)=0),COUNTIF($AV$32:AV151,AV151),0)</f>
        <v>0</v>
      </c>
      <c r="AZ151" s="69">
        <f>IF(Q151&gt;0,COUNTIF($AV$32:AV151,AV151),0)</f>
        <v>0</v>
      </c>
      <c r="BA151" s="69">
        <f t="shared" si="31"/>
        <v>0</v>
      </c>
      <c r="BC151" s="69" t="str">
        <f t="shared" si="32"/>
        <v xml:space="preserve">  0</v>
      </c>
      <c r="BD151" s="69" t="str">
        <f t="shared" si="33"/>
        <v/>
      </c>
      <c r="BF151" s="69"/>
      <c r="BG151" s="69"/>
    </row>
    <row r="152" spans="1:59" x14ac:dyDescent="0.25">
      <c r="A152" s="70" t="e">
        <f t="shared" si="40"/>
        <v>#REF!</v>
      </c>
      <c r="B152" s="83" t="str">
        <f>IFERROR(VLOOKUP(A152,[1]Tổng!$M$2:$AT$200,13,0),"")</f>
        <v/>
      </c>
      <c r="C152" s="71" t="e">
        <f t="shared" si="35"/>
        <v>#VALUE!</v>
      </c>
      <c r="D152" s="71">
        <f t="shared" si="36"/>
        <v>1</v>
      </c>
      <c r="E152" s="221" t="str">
        <f>IFERROR(VLOOKUP(A152,[1]Tổng!$M$2:$AT$200,14,0),"")</f>
        <v/>
      </c>
      <c r="F152" s="213" t="str">
        <f>IFERROR(VLOOKUP(A152,[1]Tổng!$M$2:$AT$200,15,0),"")</f>
        <v/>
      </c>
      <c r="G152" s="214" t="str">
        <f>IFERROR(VLOOKUP(A152,[1]Tổng!$M$2:$AT$200,25,0),"")</f>
        <v/>
      </c>
      <c r="H152" s="83" t="str">
        <f>IFERROR(VLOOKUP(A152,[1]Tổng!$M$2:$AQ$200,26,0),"")</f>
        <v/>
      </c>
      <c r="I152" s="77" t="str">
        <f>IFERROR(VLOOKUP(A152,[1]Tổng!$M$2:$AQ$200,27,0),"")</f>
        <v/>
      </c>
      <c r="J152" s="77">
        <v>1000000</v>
      </c>
      <c r="K152" s="78">
        <f t="shared" si="37"/>
        <v>0</v>
      </c>
      <c r="L152" s="88" t="str">
        <f>IFERROR(VLOOKUP(A152,[1]Tổng!$M$2:$AQ$200,30,0),"")</f>
        <v/>
      </c>
      <c r="M152" s="88">
        <f t="shared" si="38"/>
        <v>0</v>
      </c>
      <c r="N152" s="88" t="str">
        <f>IFERROR(VLOOKUP(A152,[1]Tổng!$M$2:$AT$200,18,0),"")</f>
        <v/>
      </c>
      <c r="O152" s="88" t="str">
        <f>IFERROR(VLOOKUP(A152,[1]Tổng!$M$2:$AT$200,22,0),"")</f>
        <v/>
      </c>
      <c r="P152" s="217">
        <f t="shared" si="39"/>
        <v>0</v>
      </c>
      <c r="Q152" s="217">
        <f>IFERROR(VLOOKUP(A152,[1]Tổng!$M$2:$AQ$200,29,0),0)</f>
        <v>0</v>
      </c>
      <c r="R152" s="81" t="str">
        <f>IFERROR(VLOOKUP(A152,[1]Tổng!$M$2:$AQ$200,31,0),"")</f>
        <v/>
      </c>
      <c r="S152" s="81">
        <f t="shared" si="28"/>
        <v>0</v>
      </c>
      <c r="T152" s="81">
        <f t="shared" si="29"/>
        <v>0</v>
      </c>
      <c r="U152" s="81" t="e">
        <f t="shared" si="41"/>
        <v>#REF!</v>
      </c>
      <c r="V152" s="81">
        <v>0</v>
      </c>
      <c r="W152" s="81" t="e">
        <f t="shared" si="34"/>
        <v>#REF!</v>
      </c>
      <c r="X152" s="83"/>
      <c r="Y152" s="99">
        <f t="shared" si="42"/>
        <v>0</v>
      </c>
      <c r="Z152" s="224"/>
      <c r="AA152" s="224"/>
      <c r="AB152" s="224"/>
      <c r="AC152" s="224"/>
      <c r="AF152" s="69"/>
      <c r="AG152" s="218"/>
      <c r="AH152" s="219"/>
      <c r="AI152" s="218"/>
      <c r="AJ152" s="63"/>
      <c r="AK152" s="63"/>
      <c r="AL152" s="63"/>
      <c r="AU152" s="69" t="e">
        <f t="shared" si="27"/>
        <v>#N/A</v>
      </c>
      <c r="AV152" s="69" t="e">
        <f t="shared" si="30"/>
        <v>#N/A</v>
      </c>
      <c r="AW152" s="69">
        <f>IF(I152&gt;0,COUNTIF($AV$32:AV152,AV152),0)</f>
        <v>120</v>
      </c>
      <c r="AX152" s="69">
        <f>IF(AND(AW152&gt;1,SUMIF($AV$32:AV151,AV152,$AX$32:AX151)-SUMIF($AV$32:AV151,AV152,$BA$32:BA151)=0),1,IF(AND(AW152&gt;1,SUMIF($AV$32:AV151,AV152,$AX$32:AX151)-SUMIF($AV$32:AV151,AV152,$BA$32:BA151)&gt;0),0,AW152))</f>
        <v>0</v>
      </c>
      <c r="AY152" s="69">
        <f>IF(AND(Q152&gt;0,SUMIF($AV$32:AV152,AV152,$I$32:I152)-SUMIF($AV$32:AV152,AV152,$Q$32:Q152)=0),COUNTIF($AV$32:AV152,AV152),0)</f>
        <v>0</v>
      </c>
      <c r="AZ152" s="69">
        <f>IF(Q152&gt;0,COUNTIF($AV$32:AV152,AV152),0)</f>
        <v>0</v>
      </c>
      <c r="BA152" s="69">
        <f t="shared" si="31"/>
        <v>0</v>
      </c>
      <c r="BC152" s="69" t="str">
        <f t="shared" si="32"/>
        <v xml:space="preserve">  0</v>
      </c>
      <c r="BD152" s="69" t="str">
        <f t="shared" si="33"/>
        <v/>
      </c>
      <c r="BF152" s="69"/>
      <c r="BG152" s="69"/>
    </row>
    <row r="153" spans="1:59" x14ac:dyDescent="0.25">
      <c r="A153" s="70" t="e">
        <f t="shared" si="40"/>
        <v>#REF!</v>
      </c>
      <c r="B153" s="83" t="str">
        <f>IFERROR(VLOOKUP(A153,[1]Tổng!$M$2:$AT$200,13,0),"")</f>
        <v/>
      </c>
      <c r="C153" s="71" t="e">
        <f t="shared" si="35"/>
        <v>#VALUE!</v>
      </c>
      <c r="D153" s="71">
        <f t="shared" si="36"/>
        <v>1</v>
      </c>
      <c r="E153" s="221" t="str">
        <f>IFERROR(VLOOKUP(A153,[1]Tổng!$M$2:$AT$200,14,0),"")</f>
        <v/>
      </c>
      <c r="F153" s="213" t="str">
        <f>IFERROR(VLOOKUP(A153,[1]Tổng!$M$2:$AT$200,15,0),"")</f>
        <v/>
      </c>
      <c r="G153" s="214" t="str">
        <f>IFERROR(VLOOKUP(A153,[1]Tổng!$M$2:$AT$200,25,0),"")</f>
        <v/>
      </c>
      <c r="H153" s="83" t="str">
        <f>IFERROR(VLOOKUP(A153,[1]Tổng!$M$2:$AQ$200,26,0),"")</f>
        <v/>
      </c>
      <c r="I153" s="77" t="str">
        <f>IFERROR(VLOOKUP(A153,[1]Tổng!$M$2:$AQ$200,27,0),"")</f>
        <v/>
      </c>
      <c r="J153" s="77">
        <v>1000000</v>
      </c>
      <c r="K153" s="78">
        <f t="shared" si="37"/>
        <v>0</v>
      </c>
      <c r="L153" s="88" t="str">
        <f>IFERROR(VLOOKUP(A153,[1]Tổng!$M$2:$AQ$200,30,0),"")</f>
        <v/>
      </c>
      <c r="M153" s="88">
        <f t="shared" si="38"/>
        <v>0</v>
      </c>
      <c r="N153" s="88" t="str">
        <f>IFERROR(VLOOKUP(A153,[1]Tổng!$M$2:$AT$200,18,0),"")</f>
        <v/>
      </c>
      <c r="O153" s="88" t="str">
        <f>IFERROR(VLOOKUP(A153,[1]Tổng!$M$2:$AT$200,22,0),"")</f>
        <v/>
      </c>
      <c r="P153" s="217">
        <f t="shared" si="39"/>
        <v>0</v>
      </c>
      <c r="Q153" s="217">
        <f>IFERROR(VLOOKUP(A153,[1]Tổng!$M$2:$AQ$200,29,0),0)</f>
        <v>0</v>
      </c>
      <c r="R153" s="81" t="str">
        <f>IFERROR(VLOOKUP(A153,[1]Tổng!$M$2:$AQ$200,31,0),"")</f>
        <v/>
      </c>
      <c r="S153" s="81">
        <f t="shared" si="28"/>
        <v>0</v>
      </c>
      <c r="T153" s="81">
        <f t="shared" si="29"/>
        <v>0</v>
      </c>
      <c r="U153" s="81" t="e">
        <f t="shared" si="41"/>
        <v>#REF!</v>
      </c>
      <c r="V153" s="81">
        <v>0</v>
      </c>
      <c r="W153" s="81" t="e">
        <f t="shared" si="34"/>
        <v>#REF!</v>
      </c>
      <c r="X153" s="83"/>
      <c r="Y153" s="99">
        <f t="shared" si="42"/>
        <v>0</v>
      </c>
      <c r="Z153" s="224"/>
      <c r="AA153" s="224"/>
      <c r="AB153" s="224"/>
      <c r="AC153" s="224"/>
      <c r="AF153" s="69"/>
      <c r="AG153" s="218"/>
      <c r="AH153" s="219"/>
      <c r="AI153" s="218"/>
      <c r="AJ153" s="63"/>
      <c r="AK153" s="63"/>
      <c r="AL153" s="63"/>
      <c r="AU153" s="69" t="e">
        <f t="shared" si="27"/>
        <v>#N/A</v>
      </c>
      <c r="AV153" s="69" t="e">
        <f t="shared" si="30"/>
        <v>#N/A</v>
      </c>
      <c r="AW153" s="69">
        <f>IF(I153&gt;0,COUNTIF($AV$32:AV153,AV153),0)</f>
        <v>121</v>
      </c>
      <c r="AX153" s="69">
        <f>IF(AND(AW153&gt;1,SUMIF($AV$32:AV152,AV153,$AX$32:AX152)-SUMIF($AV$32:AV152,AV153,$BA$32:BA152)=0),1,IF(AND(AW153&gt;1,SUMIF($AV$32:AV152,AV153,$AX$32:AX152)-SUMIF($AV$32:AV152,AV153,$BA$32:BA152)&gt;0),0,AW153))</f>
        <v>0</v>
      </c>
      <c r="AY153" s="69">
        <f>IF(AND(Q153&gt;0,SUMIF($AV$32:AV153,AV153,$I$32:I153)-SUMIF($AV$32:AV153,AV153,$Q$32:Q153)=0),COUNTIF($AV$32:AV153,AV153),0)</f>
        <v>0</v>
      </c>
      <c r="AZ153" s="69">
        <f>IF(Q153&gt;0,COUNTIF($AV$32:AV153,AV153),0)</f>
        <v>0</v>
      </c>
      <c r="BA153" s="69">
        <f t="shared" si="31"/>
        <v>0</v>
      </c>
      <c r="BC153" s="69" t="str">
        <f t="shared" si="32"/>
        <v xml:space="preserve">  0</v>
      </c>
      <c r="BD153" s="69" t="str">
        <f t="shared" si="33"/>
        <v/>
      </c>
      <c r="BF153" s="69"/>
      <c r="BG153" s="69"/>
    </row>
    <row r="154" spans="1:59" s="69" customFormat="1" x14ac:dyDescent="0.25">
      <c r="A154" s="70" t="e">
        <f t="shared" si="40"/>
        <v>#REF!</v>
      </c>
      <c r="B154" s="83" t="str">
        <f>IFERROR(VLOOKUP(A154,[1]Tổng!$M$2:$AT$200,13,0),"")</f>
        <v/>
      </c>
      <c r="C154" s="71" t="e">
        <f t="shared" si="35"/>
        <v>#VALUE!</v>
      </c>
      <c r="D154" s="71">
        <f t="shared" si="36"/>
        <v>1</v>
      </c>
      <c r="E154" s="221" t="str">
        <f>IFERROR(VLOOKUP(A154,[1]Tổng!$M$2:$AT$200,14,0),"")</f>
        <v/>
      </c>
      <c r="F154" s="213" t="str">
        <f>IFERROR(VLOOKUP(A154,[1]Tổng!$M$2:$AT$200,15,0),"")</f>
        <v/>
      </c>
      <c r="G154" s="214" t="str">
        <f>IFERROR(VLOOKUP(A154,[1]Tổng!$M$2:$AT$200,25,0),"")</f>
        <v/>
      </c>
      <c r="H154" s="83" t="str">
        <f>IFERROR(VLOOKUP(A154,[1]Tổng!$M$2:$AQ$200,26,0),"")</f>
        <v/>
      </c>
      <c r="I154" s="77" t="str">
        <f>IFERROR(VLOOKUP(A154,[1]Tổng!$M$2:$AQ$200,27,0),"")</f>
        <v/>
      </c>
      <c r="J154" s="77">
        <v>1000000</v>
      </c>
      <c r="K154" s="78">
        <f t="shared" si="37"/>
        <v>0</v>
      </c>
      <c r="L154" s="88" t="str">
        <f>IFERROR(VLOOKUP(A154,[1]Tổng!$M$2:$AQ$200,30,0),"")</f>
        <v/>
      </c>
      <c r="M154" s="88">
        <f t="shared" si="38"/>
        <v>0</v>
      </c>
      <c r="N154" s="88" t="str">
        <f>IFERROR(VLOOKUP(A154,[1]Tổng!$M$2:$AT$200,18,0),"")</f>
        <v/>
      </c>
      <c r="O154" s="88" t="str">
        <f>IFERROR(VLOOKUP(A154,[1]Tổng!$M$2:$AT$200,22,0),"")</f>
        <v/>
      </c>
      <c r="P154" s="217">
        <f t="shared" si="39"/>
        <v>0</v>
      </c>
      <c r="Q154" s="217">
        <f>IFERROR(VLOOKUP(A154,[1]Tổng!$M$2:$AQ$200,29,0),0)</f>
        <v>0</v>
      </c>
      <c r="R154" s="81" t="str">
        <f>IFERROR(VLOOKUP(A154,[1]Tổng!$M$2:$AQ$200,31,0),"")</f>
        <v/>
      </c>
      <c r="S154" s="81">
        <f t="shared" si="28"/>
        <v>0</v>
      </c>
      <c r="T154" s="81">
        <f t="shared" si="29"/>
        <v>0</v>
      </c>
      <c r="U154" s="81" t="e">
        <f t="shared" si="41"/>
        <v>#REF!</v>
      </c>
      <c r="V154" s="81">
        <v>0</v>
      </c>
      <c r="W154" s="81" t="e">
        <f t="shared" si="34"/>
        <v>#REF!</v>
      </c>
      <c r="X154" s="83"/>
      <c r="Y154" s="99">
        <f t="shared" si="42"/>
        <v>0</v>
      </c>
      <c r="Z154" s="224"/>
      <c r="AA154" s="224"/>
      <c r="AB154" s="224"/>
      <c r="AC154" s="224"/>
      <c r="AG154" s="218"/>
      <c r="AH154" s="219"/>
      <c r="AI154" s="218"/>
      <c r="AJ154" s="63"/>
      <c r="AK154" s="63"/>
      <c r="AL154" s="63"/>
      <c r="AU154" s="69" t="e">
        <f t="shared" si="27"/>
        <v>#N/A</v>
      </c>
      <c r="AV154" s="69" t="e">
        <f t="shared" si="30"/>
        <v>#N/A</v>
      </c>
      <c r="AW154" s="69">
        <f>IF(I154&gt;0,COUNTIF($AV$32:AV154,AV154),0)</f>
        <v>122</v>
      </c>
      <c r="AX154" s="69">
        <f>IF(AND(AW154&gt;1,SUMIF($AV$32:AV153,AV154,$AX$32:AX153)-SUMIF($AV$32:AV153,AV154,$BA$32:BA153)=0),1,IF(AND(AW154&gt;1,SUMIF($AV$32:AV153,AV154,$AX$32:AX153)-SUMIF($AV$32:AV153,AV154,$BA$32:BA153)&gt;0),0,AW154))</f>
        <v>0</v>
      </c>
      <c r="AY154" s="69">
        <f>IF(AND(Q154&gt;0,SUMIF($AV$32:AV154,AV154,$I$32:I154)-SUMIF($AV$32:AV154,AV154,$Q$32:Q154)=0),COUNTIF($AV$32:AV154,AV154),0)</f>
        <v>0</v>
      </c>
      <c r="AZ154" s="69">
        <f>IF(Q154&gt;0,COUNTIF($AV$32:AV154,AV154),0)</f>
        <v>0</v>
      </c>
      <c r="BA154" s="69">
        <f t="shared" si="31"/>
        <v>0</v>
      </c>
      <c r="BC154" s="69" t="str">
        <f t="shared" si="32"/>
        <v xml:space="preserve">  0</v>
      </c>
      <c r="BD154" s="69" t="str">
        <f t="shared" si="33"/>
        <v/>
      </c>
    </row>
    <row r="155" spans="1:59" x14ac:dyDescent="0.25">
      <c r="A155" s="70" t="e">
        <f t="shared" si="40"/>
        <v>#REF!</v>
      </c>
      <c r="B155" s="83" t="str">
        <f>IFERROR(VLOOKUP(A155,[1]Tổng!$M$2:$AT$200,13,0),"")</f>
        <v/>
      </c>
      <c r="C155" s="71" t="e">
        <f t="shared" si="35"/>
        <v>#VALUE!</v>
      </c>
      <c r="D155" s="71">
        <f t="shared" si="36"/>
        <v>1</v>
      </c>
      <c r="E155" s="221" t="str">
        <f>IFERROR(VLOOKUP(A155,[1]Tổng!$M$2:$AT$200,14,0),"")</f>
        <v/>
      </c>
      <c r="F155" s="213" t="str">
        <f>IFERROR(VLOOKUP(A155,[1]Tổng!$M$2:$AT$200,15,0),"")</f>
        <v/>
      </c>
      <c r="G155" s="214" t="str">
        <f>IFERROR(VLOOKUP(A155,[1]Tổng!$M$2:$AT$200,25,0),"")</f>
        <v/>
      </c>
      <c r="H155" s="83" t="str">
        <f>IFERROR(VLOOKUP(A155,[1]Tổng!$M$2:$AQ$200,26,0),"")</f>
        <v/>
      </c>
      <c r="I155" s="77" t="str">
        <f>IFERROR(VLOOKUP(A155,[1]Tổng!$M$2:$AQ$200,27,0),"")</f>
        <v/>
      </c>
      <c r="J155" s="77">
        <v>1000000</v>
      </c>
      <c r="K155" s="78">
        <f t="shared" si="37"/>
        <v>0</v>
      </c>
      <c r="L155" s="88" t="str">
        <f>IFERROR(VLOOKUP(A155,[1]Tổng!$M$2:$AQ$200,30,0),"")</f>
        <v/>
      </c>
      <c r="M155" s="88">
        <f t="shared" si="38"/>
        <v>0</v>
      </c>
      <c r="N155" s="88" t="str">
        <f>IFERROR(VLOOKUP(A155,[1]Tổng!$M$2:$AT$200,18,0),"")</f>
        <v/>
      </c>
      <c r="O155" s="88" t="str">
        <f>IFERROR(VLOOKUP(A155,[1]Tổng!$M$2:$AT$200,22,0),"")</f>
        <v/>
      </c>
      <c r="P155" s="217">
        <f t="shared" si="39"/>
        <v>0</v>
      </c>
      <c r="Q155" s="217">
        <f>IFERROR(VLOOKUP(A155,[1]Tổng!$M$2:$AQ$200,29,0),0)</f>
        <v>0</v>
      </c>
      <c r="R155" s="81" t="str">
        <f>IFERROR(VLOOKUP(A155,[1]Tổng!$M$2:$AQ$200,31,0),"")</f>
        <v/>
      </c>
      <c r="S155" s="81">
        <f t="shared" si="28"/>
        <v>0</v>
      </c>
      <c r="T155" s="81">
        <f t="shared" si="29"/>
        <v>0</v>
      </c>
      <c r="U155" s="81" t="e">
        <f t="shared" si="41"/>
        <v>#REF!</v>
      </c>
      <c r="V155" s="81">
        <v>0</v>
      </c>
      <c r="W155" s="81" t="e">
        <f t="shared" si="34"/>
        <v>#REF!</v>
      </c>
      <c r="X155" s="83"/>
      <c r="Y155" s="99">
        <f t="shared" si="42"/>
        <v>0</v>
      </c>
      <c r="Z155" s="224"/>
      <c r="AA155" s="224"/>
      <c r="AB155" s="224"/>
      <c r="AC155" s="224"/>
      <c r="AF155" s="69"/>
      <c r="AG155" s="218"/>
      <c r="AH155" s="219"/>
      <c r="AI155" s="218"/>
      <c r="AJ155" s="63"/>
      <c r="AK155" s="63"/>
      <c r="AL155" s="63"/>
      <c r="AU155" s="69" t="e">
        <f t="shared" si="27"/>
        <v>#N/A</v>
      </c>
      <c r="AV155" s="69" t="e">
        <f t="shared" si="30"/>
        <v>#N/A</v>
      </c>
      <c r="AW155" s="69">
        <f>IF(I155&gt;0,COUNTIF($AV$32:AV155,AV155),0)</f>
        <v>123</v>
      </c>
      <c r="AX155" s="69">
        <f>IF(AND(AW155&gt;1,SUMIF($AV$32:AV154,AV155,$AX$32:AX154)-SUMIF($AV$32:AV154,AV155,$BA$32:BA154)=0),1,IF(AND(AW155&gt;1,SUMIF($AV$32:AV154,AV155,$AX$32:AX154)-SUMIF($AV$32:AV154,AV155,$BA$32:BA154)&gt;0),0,AW155))</f>
        <v>0</v>
      </c>
      <c r="AY155" s="69">
        <f>IF(AND(Q155&gt;0,SUMIF($AV$32:AV155,AV155,$I$32:I155)-SUMIF($AV$32:AV155,AV155,$Q$32:Q155)=0),COUNTIF($AV$32:AV155,AV155),0)</f>
        <v>0</v>
      </c>
      <c r="AZ155" s="69">
        <f>IF(Q155&gt;0,COUNTIF($AV$32:AV155,AV155),0)</f>
        <v>0</v>
      </c>
      <c r="BA155" s="69">
        <f t="shared" si="31"/>
        <v>0</v>
      </c>
      <c r="BC155" s="69" t="str">
        <f t="shared" si="32"/>
        <v xml:space="preserve">  0</v>
      </c>
      <c r="BD155" s="69" t="str">
        <f t="shared" si="33"/>
        <v/>
      </c>
      <c r="BF155" s="69"/>
      <c r="BG155" s="69"/>
    </row>
    <row r="156" spans="1:59" x14ac:dyDescent="0.25">
      <c r="A156" s="70" t="e">
        <f t="shared" si="40"/>
        <v>#REF!</v>
      </c>
      <c r="B156" s="83" t="str">
        <f>IFERROR(VLOOKUP(A156,[1]Tổng!$M$2:$AT$200,13,0),"")</f>
        <v/>
      </c>
      <c r="C156" s="71" t="e">
        <f t="shared" si="35"/>
        <v>#VALUE!</v>
      </c>
      <c r="D156" s="71">
        <f t="shared" si="36"/>
        <v>1</v>
      </c>
      <c r="E156" s="221" t="str">
        <f>IFERROR(VLOOKUP(A156,[1]Tổng!$M$2:$AT$200,14,0),"")</f>
        <v/>
      </c>
      <c r="F156" s="213" t="str">
        <f>IFERROR(VLOOKUP(A156,[1]Tổng!$M$2:$AT$200,15,0),"")</f>
        <v/>
      </c>
      <c r="G156" s="214" t="str">
        <f>IFERROR(VLOOKUP(A156,[1]Tổng!$M$2:$AT$200,25,0),"")</f>
        <v/>
      </c>
      <c r="H156" s="83" t="str">
        <f>IFERROR(VLOOKUP(A156,[1]Tổng!$M$2:$AQ$200,26,0),"")</f>
        <v/>
      </c>
      <c r="I156" s="77" t="str">
        <f>IFERROR(VLOOKUP(A156,[1]Tổng!$M$2:$AQ$200,27,0),"")</f>
        <v/>
      </c>
      <c r="J156" s="77">
        <v>1000000</v>
      </c>
      <c r="K156" s="78">
        <f t="shared" si="37"/>
        <v>0</v>
      </c>
      <c r="L156" s="88" t="str">
        <f>IFERROR(VLOOKUP(A156,[1]Tổng!$M$2:$AQ$200,30,0),"")</f>
        <v/>
      </c>
      <c r="M156" s="88">
        <f t="shared" si="38"/>
        <v>0</v>
      </c>
      <c r="N156" s="88" t="str">
        <f>IFERROR(VLOOKUP(A156,[1]Tổng!$M$2:$AT$200,18,0),"")</f>
        <v/>
      </c>
      <c r="O156" s="88" t="str">
        <f>IFERROR(VLOOKUP(A156,[1]Tổng!$M$2:$AT$200,22,0),"")</f>
        <v/>
      </c>
      <c r="P156" s="217">
        <f t="shared" si="39"/>
        <v>0</v>
      </c>
      <c r="Q156" s="217">
        <f>IFERROR(VLOOKUP(A156,[1]Tổng!$M$2:$AQ$200,29,0),0)</f>
        <v>0</v>
      </c>
      <c r="R156" s="81" t="str">
        <f>IFERROR(VLOOKUP(A156,[1]Tổng!$M$2:$AQ$200,31,0),"")</f>
        <v/>
      </c>
      <c r="S156" s="81">
        <f t="shared" si="28"/>
        <v>0</v>
      </c>
      <c r="T156" s="81">
        <f t="shared" si="29"/>
        <v>0</v>
      </c>
      <c r="U156" s="81" t="e">
        <f t="shared" si="41"/>
        <v>#REF!</v>
      </c>
      <c r="V156" s="81">
        <v>0</v>
      </c>
      <c r="W156" s="81" t="e">
        <f t="shared" si="34"/>
        <v>#REF!</v>
      </c>
      <c r="X156" s="83"/>
      <c r="Y156" s="99">
        <f t="shared" si="42"/>
        <v>0</v>
      </c>
      <c r="Z156" s="224"/>
      <c r="AA156" s="224"/>
      <c r="AB156" s="224"/>
      <c r="AC156" s="224"/>
      <c r="AF156" s="69"/>
      <c r="AG156" s="218"/>
      <c r="AH156" s="219"/>
      <c r="AI156" s="218"/>
      <c r="AJ156" s="63"/>
      <c r="AK156" s="63"/>
      <c r="AL156" s="63"/>
      <c r="AU156" s="69" t="e">
        <f t="shared" si="27"/>
        <v>#N/A</v>
      </c>
      <c r="AV156" s="69" t="e">
        <f t="shared" si="30"/>
        <v>#N/A</v>
      </c>
      <c r="AW156" s="69">
        <f>IF(I156&gt;0,COUNTIF($AV$32:AV156,AV156),0)</f>
        <v>124</v>
      </c>
      <c r="AX156" s="69">
        <f>IF(AND(AW156&gt;1,SUMIF($AV$32:AV155,AV156,$AX$32:AX155)-SUMIF($AV$32:AV155,AV156,$BA$32:BA155)=0),1,IF(AND(AW156&gt;1,SUMIF($AV$32:AV155,AV156,$AX$32:AX155)-SUMIF($AV$32:AV155,AV156,$BA$32:BA155)&gt;0),0,AW156))</f>
        <v>0</v>
      </c>
      <c r="AY156" s="69">
        <f>IF(AND(Q156&gt;0,SUMIF($AV$32:AV156,AV156,$I$32:I156)-SUMIF($AV$32:AV156,AV156,$Q$32:Q156)=0),COUNTIF($AV$32:AV156,AV156),0)</f>
        <v>0</v>
      </c>
      <c r="AZ156" s="69">
        <f>IF(Q156&gt;0,COUNTIF($AV$32:AV156,AV156),0)</f>
        <v>0</v>
      </c>
      <c r="BA156" s="69">
        <f t="shared" si="31"/>
        <v>0</v>
      </c>
      <c r="BC156" s="69" t="str">
        <f t="shared" si="32"/>
        <v xml:space="preserve">  0</v>
      </c>
      <c r="BD156" s="69" t="str">
        <f t="shared" si="33"/>
        <v/>
      </c>
      <c r="BF156" s="69"/>
      <c r="BG156" s="69"/>
    </row>
    <row r="157" spans="1:59" s="69" customFormat="1" x14ac:dyDescent="0.25">
      <c r="A157" s="70" t="e">
        <f t="shared" si="40"/>
        <v>#REF!</v>
      </c>
      <c r="B157" s="83" t="str">
        <f>IFERROR(VLOOKUP(A157,[1]Tổng!$M$2:$AT$200,13,0),"")</f>
        <v/>
      </c>
      <c r="C157" s="71" t="e">
        <f t="shared" si="35"/>
        <v>#VALUE!</v>
      </c>
      <c r="D157" s="71">
        <f t="shared" si="36"/>
        <v>1</v>
      </c>
      <c r="E157" s="221" t="str">
        <f>IFERROR(VLOOKUP(A157,[1]Tổng!$M$2:$AT$200,14,0),"")</f>
        <v/>
      </c>
      <c r="F157" s="213" t="str">
        <f>IFERROR(VLOOKUP(A157,[1]Tổng!$M$2:$AT$200,15,0),"")</f>
        <v/>
      </c>
      <c r="G157" s="214" t="str">
        <f>IFERROR(VLOOKUP(A157,[1]Tổng!$M$2:$AT$200,25,0),"")</f>
        <v/>
      </c>
      <c r="H157" s="83" t="str">
        <f>IFERROR(VLOOKUP(A157,[1]Tổng!$M$2:$AQ$200,26,0),"")</f>
        <v/>
      </c>
      <c r="I157" s="77" t="str">
        <f>IFERROR(VLOOKUP(A157,[1]Tổng!$M$2:$AQ$200,27,0),"")</f>
        <v/>
      </c>
      <c r="J157" s="77">
        <v>1000000</v>
      </c>
      <c r="K157" s="78">
        <f t="shared" si="37"/>
        <v>0</v>
      </c>
      <c r="L157" s="88" t="str">
        <f>IFERROR(VLOOKUP(A157,[1]Tổng!$M$2:$AQ$200,30,0),"")</f>
        <v/>
      </c>
      <c r="M157" s="88">
        <f t="shared" si="38"/>
        <v>0</v>
      </c>
      <c r="N157" s="88" t="str">
        <f>IFERROR(VLOOKUP(A157,[1]Tổng!$M$2:$AT$200,18,0),"")</f>
        <v/>
      </c>
      <c r="O157" s="88" t="str">
        <f>IFERROR(VLOOKUP(A157,[1]Tổng!$M$2:$AT$200,22,0),"")</f>
        <v/>
      </c>
      <c r="P157" s="217">
        <f t="shared" si="39"/>
        <v>0</v>
      </c>
      <c r="Q157" s="217">
        <f>IFERROR(VLOOKUP(A157,[1]Tổng!$M$2:$AQ$200,29,0),0)</f>
        <v>0</v>
      </c>
      <c r="R157" s="81" t="str">
        <f>IFERROR(VLOOKUP(A157,[1]Tổng!$M$2:$AQ$200,31,0),"")</f>
        <v/>
      </c>
      <c r="S157" s="81">
        <f t="shared" si="28"/>
        <v>0</v>
      </c>
      <c r="T157" s="81">
        <f t="shared" si="29"/>
        <v>0</v>
      </c>
      <c r="U157" s="81" t="e">
        <f t="shared" si="41"/>
        <v>#REF!</v>
      </c>
      <c r="V157" s="81">
        <v>0</v>
      </c>
      <c r="W157" s="81" t="e">
        <f t="shared" si="34"/>
        <v>#REF!</v>
      </c>
      <c r="X157" s="83"/>
      <c r="Y157" s="99">
        <f t="shared" si="42"/>
        <v>0</v>
      </c>
      <c r="Z157" s="224"/>
      <c r="AA157" s="224"/>
      <c r="AB157" s="224"/>
      <c r="AC157" s="224"/>
      <c r="AG157" s="218"/>
      <c r="AH157" s="219"/>
      <c r="AI157" s="218"/>
      <c r="AJ157" s="63"/>
      <c r="AK157" s="63"/>
      <c r="AL157" s="63"/>
      <c r="AU157" s="69" t="e">
        <f t="shared" si="27"/>
        <v>#N/A</v>
      </c>
      <c r="AV157" s="69" t="e">
        <f t="shared" si="30"/>
        <v>#N/A</v>
      </c>
      <c r="AW157" s="69">
        <f>IF(I157&gt;0,COUNTIF($AV$32:AV157,AV157),0)</f>
        <v>125</v>
      </c>
      <c r="AX157" s="69">
        <f>IF(AND(AW157&gt;1,SUMIF($AV$32:AV156,AV157,$AX$32:AX156)-SUMIF($AV$32:AV156,AV157,$BA$32:BA156)=0),1,IF(AND(AW157&gt;1,SUMIF($AV$32:AV156,AV157,$AX$32:AX156)-SUMIF($AV$32:AV156,AV157,$BA$32:BA156)&gt;0),0,AW157))</f>
        <v>0</v>
      </c>
      <c r="AY157" s="69">
        <f>IF(AND(Q157&gt;0,SUMIF($AV$32:AV157,AV157,$I$32:I157)-SUMIF($AV$32:AV157,AV157,$Q$32:Q157)=0),COUNTIF($AV$32:AV157,AV157),0)</f>
        <v>0</v>
      </c>
      <c r="AZ157" s="69">
        <f>IF(Q157&gt;0,COUNTIF($AV$32:AV157,AV157),0)</f>
        <v>0</v>
      </c>
      <c r="BA157" s="69">
        <f t="shared" si="31"/>
        <v>0</v>
      </c>
      <c r="BC157" s="69" t="str">
        <f t="shared" si="32"/>
        <v xml:space="preserve">  0</v>
      </c>
      <c r="BD157" s="69" t="str">
        <f t="shared" si="33"/>
        <v/>
      </c>
    </row>
    <row r="158" spans="1:59" x14ac:dyDescent="0.25">
      <c r="A158" s="70" t="e">
        <f t="shared" si="40"/>
        <v>#REF!</v>
      </c>
      <c r="B158" s="83" t="str">
        <f>IFERROR(VLOOKUP(A158,[1]Tổng!$M$2:$AT$200,13,0),"")</f>
        <v/>
      </c>
      <c r="C158" s="71" t="e">
        <f t="shared" si="35"/>
        <v>#VALUE!</v>
      </c>
      <c r="D158" s="71">
        <f t="shared" si="36"/>
        <v>1</v>
      </c>
      <c r="E158" s="221" t="str">
        <f>IFERROR(VLOOKUP(A158,[1]Tổng!$M$2:$AT$200,14,0),"")</f>
        <v/>
      </c>
      <c r="F158" s="213" t="str">
        <f>IFERROR(VLOOKUP(A158,[1]Tổng!$M$2:$AT$200,15,0),"")</f>
        <v/>
      </c>
      <c r="G158" s="214" t="str">
        <f>IFERROR(VLOOKUP(A158,[1]Tổng!$M$2:$AT$200,25,0),"")</f>
        <v/>
      </c>
      <c r="H158" s="83" t="str">
        <f>IFERROR(VLOOKUP(A158,[1]Tổng!$M$2:$AQ$200,26,0),"")</f>
        <v/>
      </c>
      <c r="I158" s="77" t="str">
        <f>IFERROR(VLOOKUP(A158,[1]Tổng!$M$2:$AQ$200,27,0),"")</f>
        <v/>
      </c>
      <c r="J158" s="77">
        <v>1000000</v>
      </c>
      <c r="K158" s="78">
        <f t="shared" si="37"/>
        <v>0</v>
      </c>
      <c r="L158" s="88" t="str">
        <f>IFERROR(VLOOKUP(A158,[1]Tổng!$M$2:$AQ$200,30,0),"")</f>
        <v/>
      </c>
      <c r="M158" s="88">
        <f t="shared" si="38"/>
        <v>0</v>
      </c>
      <c r="N158" s="88" t="str">
        <f>IFERROR(VLOOKUP(A158,[1]Tổng!$M$2:$AT$200,18,0),"")</f>
        <v/>
      </c>
      <c r="O158" s="88" t="str">
        <f>IFERROR(VLOOKUP(A158,[1]Tổng!$M$2:$AT$200,22,0),"")</f>
        <v/>
      </c>
      <c r="P158" s="217">
        <f t="shared" si="39"/>
        <v>0</v>
      </c>
      <c r="Q158" s="217">
        <f>IFERROR(VLOOKUP(A158,[1]Tổng!$M$2:$AQ$200,29,0),0)</f>
        <v>0</v>
      </c>
      <c r="R158" s="81" t="str">
        <f>IFERROR(VLOOKUP(A158,[1]Tổng!$M$2:$AQ$200,31,0),"")</f>
        <v/>
      </c>
      <c r="S158" s="81">
        <f t="shared" si="28"/>
        <v>0</v>
      </c>
      <c r="T158" s="81">
        <f t="shared" si="29"/>
        <v>0</v>
      </c>
      <c r="U158" s="81" t="e">
        <f t="shared" si="41"/>
        <v>#REF!</v>
      </c>
      <c r="V158" s="81">
        <v>0</v>
      </c>
      <c r="W158" s="81" t="e">
        <f t="shared" si="34"/>
        <v>#REF!</v>
      </c>
      <c r="X158" s="83"/>
      <c r="Y158" s="99">
        <f t="shared" si="42"/>
        <v>0</v>
      </c>
      <c r="Z158" s="224"/>
      <c r="AA158" s="224"/>
      <c r="AB158" s="224"/>
      <c r="AC158" s="224"/>
      <c r="AF158" s="69"/>
      <c r="AG158" s="218"/>
      <c r="AH158" s="219"/>
      <c r="AI158" s="218"/>
      <c r="AJ158" s="63"/>
      <c r="AK158" s="63"/>
      <c r="AL158" s="63"/>
      <c r="AU158" s="69" t="e">
        <f t="shared" si="27"/>
        <v>#N/A</v>
      </c>
      <c r="AV158" s="69" t="e">
        <f t="shared" si="30"/>
        <v>#N/A</v>
      </c>
      <c r="AW158" s="69">
        <f>IF(I158&gt;0,COUNTIF($AV$32:AV158,AV158),0)</f>
        <v>126</v>
      </c>
      <c r="AX158" s="69">
        <f>IF(AND(AW158&gt;1,SUMIF($AV$32:AV157,AV158,$AX$32:AX157)-SUMIF($AV$32:AV157,AV158,$BA$32:BA157)=0),1,IF(AND(AW158&gt;1,SUMIF($AV$32:AV157,AV158,$AX$32:AX157)-SUMIF($AV$32:AV157,AV158,$BA$32:BA157)&gt;0),0,AW158))</f>
        <v>0</v>
      </c>
      <c r="AY158" s="69">
        <f>IF(AND(Q158&gt;0,SUMIF($AV$32:AV158,AV158,$I$32:I158)-SUMIF($AV$32:AV158,AV158,$Q$32:Q158)=0),COUNTIF($AV$32:AV158,AV158),0)</f>
        <v>0</v>
      </c>
      <c r="AZ158" s="69">
        <f>IF(Q158&gt;0,COUNTIF($AV$32:AV158,AV158),0)</f>
        <v>0</v>
      </c>
      <c r="BA158" s="69">
        <f t="shared" si="31"/>
        <v>0</v>
      </c>
      <c r="BC158" s="69" t="str">
        <f t="shared" si="32"/>
        <v xml:space="preserve">  0</v>
      </c>
      <c r="BD158" s="69" t="str">
        <f t="shared" si="33"/>
        <v/>
      </c>
      <c r="BF158" s="69"/>
      <c r="BG158" s="69"/>
    </row>
    <row r="159" spans="1:59" x14ac:dyDescent="0.25">
      <c r="A159" s="70" t="e">
        <f t="shared" si="40"/>
        <v>#REF!</v>
      </c>
      <c r="B159" s="83" t="str">
        <f>IFERROR(VLOOKUP(A159,[1]Tổng!$M$2:$AT$200,13,0),"")</f>
        <v/>
      </c>
      <c r="C159" s="71" t="e">
        <f t="shared" si="35"/>
        <v>#VALUE!</v>
      </c>
      <c r="D159" s="71">
        <f t="shared" si="36"/>
        <v>1</v>
      </c>
      <c r="E159" s="221" t="str">
        <f>IFERROR(VLOOKUP(A159,[1]Tổng!$M$2:$AT$200,14,0),"")</f>
        <v/>
      </c>
      <c r="F159" s="213" t="str">
        <f>IFERROR(VLOOKUP(A159,[1]Tổng!$M$2:$AT$200,15,0),"")</f>
        <v/>
      </c>
      <c r="G159" s="214" t="str">
        <f>IFERROR(VLOOKUP(A159,[1]Tổng!$M$2:$AT$200,25,0),"")</f>
        <v/>
      </c>
      <c r="H159" s="83" t="str">
        <f>IFERROR(VLOOKUP(A159,[1]Tổng!$M$2:$AQ$200,26,0),"")</f>
        <v/>
      </c>
      <c r="I159" s="77" t="str">
        <f>IFERROR(VLOOKUP(A159,[1]Tổng!$M$2:$AQ$200,27,0),"")</f>
        <v/>
      </c>
      <c r="J159" s="77">
        <v>1000000</v>
      </c>
      <c r="K159" s="78">
        <f t="shared" si="37"/>
        <v>0</v>
      </c>
      <c r="L159" s="88" t="str">
        <f>IFERROR(VLOOKUP(A159,[1]Tổng!$M$2:$AQ$200,30,0),"")</f>
        <v/>
      </c>
      <c r="M159" s="88">
        <f t="shared" si="38"/>
        <v>0</v>
      </c>
      <c r="N159" s="88" t="str">
        <f>IFERROR(VLOOKUP(A159,[1]Tổng!$M$2:$AT$200,18,0),"")</f>
        <v/>
      </c>
      <c r="O159" s="88" t="str">
        <f>IFERROR(VLOOKUP(A159,[1]Tổng!$M$2:$AT$200,22,0),"")</f>
        <v/>
      </c>
      <c r="P159" s="217">
        <f t="shared" si="39"/>
        <v>0</v>
      </c>
      <c r="Q159" s="217">
        <f>IFERROR(VLOOKUP(A159,[1]Tổng!$M$2:$AQ$200,29,0),0)</f>
        <v>0</v>
      </c>
      <c r="R159" s="81" t="str">
        <f>IFERROR(VLOOKUP(A159,[1]Tổng!$M$2:$AQ$200,31,0),"")</f>
        <v/>
      </c>
      <c r="S159" s="81">
        <f t="shared" si="28"/>
        <v>0</v>
      </c>
      <c r="T159" s="81">
        <f t="shared" si="29"/>
        <v>0</v>
      </c>
      <c r="U159" s="81" t="e">
        <f t="shared" si="41"/>
        <v>#REF!</v>
      </c>
      <c r="V159" s="81">
        <v>0</v>
      </c>
      <c r="W159" s="81" t="e">
        <f t="shared" si="34"/>
        <v>#REF!</v>
      </c>
      <c r="X159" s="83"/>
      <c r="Y159" s="99">
        <f>Q161</f>
        <v>0</v>
      </c>
      <c r="Z159" s="224"/>
      <c r="AA159" s="224"/>
      <c r="AB159" s="224"/>
      <c r="AC159" s="224"/>
      <c r="AF159" s="69"/>
      <c r="AG159" s="218"/>
      <c r="AH159" s="219"/>
      <c r="AI159" s="218"/>
      <c r="AJ159" s="63"/>
      <c r="AK159" s="63"/>
      <c r="AL159" s="63"/>
      <c r="AU159" s="69" t="e">
        <f t="shared" si="27"/>
        <v>#N/A</v>
      </c>
      <c r="AV159" s="69" t="e">
        <f t="shared" si="30"/>
        <v>#N/A</v>
      </c>
      <c r="AW159" s="69">
        <f>IF(I159&gt;0,COUNTIF($AV$32:AV159,AV159),0)</f>
        <v>127</v>
      </c>
      <c r="AX159" s="69">
        <f>IF(AND(AW159&gt;1,SUMIF($AV$32:AV158,AV159,$AX$32:AX158)-SUMIF($AV$32:AV158,AV159,$BA$32:BA158)=0),1,IF(AND(AW159&gt;1,SUMIF($AV$32:AV158,AV159,$AX$32:AX158)-SUMIF($AV$32:AV158,AV159,$BA$32:BA158)&gt;0),0,AW159))</f>
        <v>0</v>
      </c>
      <c r="AY159" s="69">
        <f>IF(AND(Q159&gt;0,SUMIF($AV$32:AV159,AV159,$I$32:I159)-SUMIF($AV$32:AV159,AV159,$Q$32:Q159)=0),COUNTIF($AV$32:AV159,AV159),0)</f>
        <v>0</v>
      </c>
      <c r="AZ159" s="69">
        <f>IF(Q159&gt;0,COUNTIF($AV$32:AV159,AV159),0)</f>
        <v>0</v>
      </c>
      <c r="BA159" s="69">
        <f t="shared" si="31"/>
        <v>0</v>
      </c>
      <c r="BC159" s="69" t="str">
        <f t="shared" si="32"/>
        <v xml:space="preserve">  0</v>
      </c>
      <c r="BD159" s="69" t="str">
        <f t="shared" si="33"/>
        <v/>
      </c>
      <c r="BF159" s="69"/>
      <c r="BG159" s="69"/>
    </row>
    <row r="160" spans="1:59" x14ac:dyDescent="0.25">
      <c r="A160" s="70" t="e">
        <f t="shared" si="40"/>
        <v>#REF!</v>
      </c>
      <c r="B160" s="83" t="str">
        <f>IFERROR(VLOOKUP(A160,[1]Tổng!$M$2:$AT$200,13,0),"")</f>
        <v/>
      </c>
      <c r="C160" s="71" t="e">
        <f t="shared" si="35"/>
        <v>#VALUE!</v>
      </c>
      <c r="D160" s="71">
        <f t="shared" si="36"/>
        <v>1</v>
      </c>
      <c r="E160" s="221" t="str">
        <f>IFERROR(VLOOKUP(A160,[1]Tổng!$M$2:$AT$200,14,0),"")</f>
        <v/>
      </c>
      <c r="F160" s="213" t="str">
        <f>IFERROR(VLOOKUP(A160,[1]Tổng!$M$2:$AT$200,15,0),"")</f>
        <v/>
      </c>
      <c r="G160" s="214" t="str">
        <f>IFERROR(VLOOKUP(A160,[1]Tổng!$M$2:$AT$200,25,0),"")</f>
        <v/>
      </c>
      <c r="H160" s="83" t="str">
        <f>IFERROR(VLOOKUP(A160,[1]Tổng!$M$2:$AQ$200,26,0),"")</f>
        <v/>
      </c>
      <c r="I160" s="77" t="str">
        <f>IFERROR(VLOOKUP(A160,[1]Tổng!$M$2:$AQ$200,27,0),"")</f>
        <v/>
      </c>
      <c r="J160" s="77">
        <v>1000000</v>
      </c>
      <c r="K160" s="78">
        <f t="shared" si="37"/>
        <v>0</v>
      </c>
      <c r="L160" s="88" t="str">
        <f>IFERROR(VLOOKUP(A160,[1]Tổng!$M$2:$AQ$200,30,0),"")</f>
        <v/>
      </c>
      <c r="M160" s="88">
        <f t="shared" si="38"/>
        <v>0</v>
      </c>
      <c r="N160" s="88" t="str">
        <f>IFERROR(VLOOKUP(A160,[1]Tổng!$M$2:$AT$200,18,0),"")</f>
        <v/>
      </c>
      <c r="O160" s="88" t="str">
        <f>IFERROR(VLOOKUP(A160,[1]Tổng!$M$2:$AT$200,22,0),"")</f>
        <v/>
      </c>
      <c r="P160" s="217">
        <f t="shared" si="39"/>
        <v>0</v>
      </c>
      <c r="Q160" s="217">
        <f>IFERROR(VLOOKUP(A160,[1]Tổng!$M$2:$AQ$200,29,0),0)</f>
        <v>0</v>
      </c>
      <c r="R160" s="81" t="str">
        <f>IFERROR(VLOOKUP(A160,[1]Tổng!$M$2:$AQ$200,31,0),"")</f>
        <v/>
      </c>
      <c r="S160" s="81">
        <f t="shared" si="28"/>
        <v>0</v>
      </c>
      <c r="T160" s="81">
        <f t="shared" si="29"/>
        <v>0</v>
      </c>
      <c r="U160" s="81" t="e">
        <f t="shared" si="41"/>
        <v>#REF!</v>
      </c>
      <c r="V160" s="81">
        <v>0</v>
      </c>
      <c r="W160" s="81" t="e">
        <f t="shared" si="34"/>
        <v>#REF!</v>
      </c>
      <c r="X160" s="83"/>
      <c r="Y160" s="99">
        <f t="shared" si="42"/>
        <v>0</v>
      </c>
      <c r="Z160" s="224"/>
      <c r="AA160" s="224"/>
      <c r="AB160" s="224"/>
      <c r="AC160" s="224"/>
      <c r="AF160" s="69"/>
      <c r="AG160" s="218"/>
      <c r="AH160" s="219"/>
      <c r="AI160" s="218"/>
      <c r="AJ160" s="63"/>
      <c r="AK160" s="63"/>
      <c r="AL160" s="63"/>
      <c r="AU160" s="69" t="e">
        <f t="shared" ref="AU160:AU223" si="43">VLOOKUP(G160,$AO$32:$AP$37,2,0)</f>
        <v>#N/A</v>
      </c>
      <c r="AV160" s="69" t="e">
        <f t="shared" si="30"/>
        <v>#N/A</v>
      </c>
      <c r="AW160" s="69">
        <f>IF(I160&gt;0,COUNTIF($AV$32:AV160,AV160),0)</f>
        <v>128</v>
      </c>
      <c r="AX160" s="69">
        <f>IF(AND(AW160&gt;1,SUMIF($AV$32:AV159,AV160,$AX$32:AX159)-SUMIF($AV$32:AV159,AV160,$BA$32:BA159)=0),1,IF(AND(AW160&gt;1,SUMIF($AV$32:AV159,AV160,$AX$32:AX159)-SUMIF($AV$32:AV159,AV160,$BA$32:BA159)&gt;0),0,AW160))</f>
        <v>0</v>
      </c>
      <c r="AY160" s="69">
        <f>IF(AND(Q160&gt;0,SUMIF($AV$32:AV160,AV160,$I$32:I160)-SUMIF($AV$32:AV160,AV160,$Q$32:Q160)=0),COUNTIF($AV$32:AV160,AV160),0)</f>
        <v>0</v>
      </c>
      <c r="AZ160" s="69">
        <f>IF(Q160&gt;0,COUNTIF($AV$32:AV160,AV160),0)</f>
        <v>0</v>
      </c>
      <c r="BA160" s="69">
        <f t="shared" si="31"/>
        <v>0</v>
      </c>
      <c r="BC160" s="69" t="str">
        <f t="shared" si="32"/>
        <v xml:space="preserve">  0</v>
      </c>
      <c r="BD160" s="69" t="str">
        <f t="shared" si="33"/>
        <v/>
      </c>
      <c r="BF160" s="69"/>
      <c r="BG160" s="69"/>
    </row>
    <row r="161" spans="1:59" s="69" customFormat="1" x14ac:dyDescent="0.25">
      <c r="A161" s="70" t="e">
        <f t="shared" si="40"/>
        <v>#REF!</v>
      </c>
      <c r="B161" s="83" t="str">
        <f>IFERROR(VLOOKUP(A161,[1]Tổng!$M$2:$AT$200,13,0),"")</f>
        <v/>
      </c>
      <c r="C161" s="71" t="e">
        <f t="shared" si="35"/>
        <v>#VALUE!</v>
      </c>
      <c r="D161" s="71">
        <f t="shared" si="36"/>
        <v>1</v>
      </c>
      <c r="E161" s="221" t="str">
        <f>IFERROR(VLOOKUP(A161,[1]Tổng!$M$2:$AT$200,14,0),"")</f>
        <v/>
      </c>
      <c r="F161" s="213" t="str">
        <f>IFERROR(VLOOKUP(A161,[1]Tổng!$M$2:$AT$200,15,0),"")</f>
        <v/>
      </c>
      <c r="G161" s="214" t="str">
        <f>IFERROR(VLOOKUP(A161,[1]Tổng!$M$2:$AT$200,25,0),"")</f>
        <v/>
      </c>
      <c r="H161" s="83" t="str">
        <f>IFERROR(VLOOKUP(A161,[1]Tổng!$M$2:$AQ$200,26,0),"")</f>
        <v/>
      </c>
      <c r="I161" s="77" t="str">
        <f>IFERROR(VLOOKUP(A161,[1]Tổng!$M$2:$AQ$200,27,0),"")</f>
        <v/>
      </c>
      <c r="J161" s="77">
        <v>1000000</v>
      </c>
      <c r="K161" s="78">
        <f t="shared" si="37"/>
        <v>0</v>
      </c>
      <c r="L161" s="88" t="str">
        <f>IFERROR(VLOOKUP(A161,[1]Tổng!$M$2:$AQ$200,30,0),"")</f>
        <v/>
      </c>
      <c r="M161" s="88">
        <f t="shared" si="38"/>
        <v>0</v>
      </c>
      <c r="N161" s="88" t="str">
        <f>IFERROR(VLOOKUP(A161,[1]Tổng!$M$2:$AT$200,18,0),"")</f>
        <v/>
      </c>
      <c r="O161" s="88" t="str">
        <f>IFERROR(VLOOKUP(A161,[1]Tổng!$M$2:$AT$200,22,0),"")</f>
        <v/>
      </c>
      <c r="P161" s="217">
        <f t="shared" si="39"/>
        <v>0</v>
      </c>
      <c r="Q161" s="217">
        <f>IFERROR(VLOOKUP(A161,[1]Tổng!$M$2:$AQ$200,29,0),0)</f>
        <v>0</v>
      </c>
      <c r="R161" s="81" t="str">
        <f>IFERROR(VLOOKUP(A161,[1]Tổng!$M$2:$AQ$200,31,0),"")</f>
        <v/>
      </c>
      <c r="S161" s="81">
        <f t="shared" ref="S161:S224" si="44">Q161*J161</f>
        <v>0</v>
      </c>
      <c r="T161" s="81">
        <f t="shared" ref="T161:T224" si="45">IFERROR(Q161*R161,0)</f>
        <v>0</v>
      </c>
      <c r="U161" s="81" t="e">
        <f t="shared" si="41"/>
        <v>#REF!</v>
      </c>
      <c r="V161" s="81">
        <v>0</v>
      </c>
      <c r="W161" s="81" t="e">
        <f t="shared" si="34"/>
        <v>#REF!</v>
      </c>
      <c r="X161" s="83"/>
      <c r="Y161" s="99">
        <f t="shared" si="42"/>
        <v>0</v>
      </c>
      <c r="Z161" s="224"/>
      <c r="AA161" s="224"/>
      <c r="AB161" s="224"/>
      <c r="AC161" s="224"/>
      <c r="AG161" s="218"/>
      <c r="AH161" s="219"/>
      <c r="AI161" s="218"/>
      <c r="AJ161" s="63"/>
      <c r="AK161" s="63"/>
      <c r="AL161" s="63"/>
      <c r="AU161" s="69" t="e">
        <f t="shared" si="43"/>
        <v>#N/A</v>
      </c>
      <c r="AV161" s="69" t="e">
        <f t="shared" ref="AV161:AV224" si="46">AU161&amp;" "&amp;F161</f>
        <v>#N/A</v>
      </c>
      <c r="AW161" s="69">
        <f>IF(I161&gt;0,COUNTIF($AV$32:AV161,AV161),0)</f>
        <v>129</v>
      </c>
      <c r="AX161" s="69">
        <f>IF(AND(AW161&gt;1,SUMIF($AV$32:AV160,AV161,$AX$32:AX160)-SUMIF($AV$32:AV160,AV161,$BA$32:BA160)=0),1,IF(AND(AW161&gt;1,SUMIF($AV$32:AV160,AV161,$AX$32:AX160)-SUMIF($AV$32:AV160,AV161,$BA$32:BA160)&gt;0),0,AW161))</f>
        <v>0</v>
      </c>
      <c r="AY161" s="69">
        <f>IF(AND(Q161&gt;0,SUMIF($AV$32:AV161,AV161,$I$32:I161)-SUMIF($AV$32:AV161,AV161,$Q$32:Q161)=0),COUNTIF($AV$32:AV161,AV161),0)</f>
        <v>0</v>
      </c>
      <c r="AZ161" s="69">
        <f>IF(Q161&gt;0,COUNTIF($AV$32:AV161,AV161),0)</f>
        <v>0</v>
      </c>
      <c r="BA161" s="69">
        <f t="shared" ref="BA161:BA224" si="47">IF(AY161&gt;0,1,0)</f>
        <v>0</v>
      </c>
      <c r="BC161" s="69" t="str">
        <f t="shared" ref="BC161:BC224" si="48">E161&amp;" "&amp;H161&amp;" "&amp;Q161</f>
        <v xml:space="preserve">  0</v>
      </c>
      <c r="BD161" s="69" t="str">
        <f t="shared" ref="BD161:BD224" si="49">B161</f>
        <v/>
      </c>
    </row>
    <row r="162" spans="1:59" x14ac:dyDescent="0.25">
      <c r="A162" s="70" t="e">
        <f t="shared" si="40"/>
        <v>#REF!</v>
      </c>
      <c r="B162" s="83" t="str">
        <f>IFERROR(VLOOKUP(A162,[1]Tổng!$M$2:$AT$200,13,0),"")</f>
        <v/>
      </c>
      <c r="C162" s="71" t="e">
        <f t="shared" si="35"/>
        <v>#VALUE!</v>
      </c>
      <c r="D162" s="71">
        <f t="shared" si="36"/>
        <v>1</v>
      </c>
      <c r="E162" s="221" t="str">
        <f>IFERROR(VLOOKUP(A162,[1]Tổng!$M$2:$AT$200,14,0),"")</f>
        <v/>
      </c>
      <c r="F162" s="213" t="str">
        <f>IFERROR(VLOOKUP(A162,[1]Tổng!$M$2:$AT$200,15,0),"")</f>
        <v/>
      </c>
      <c r="G162" s="214" t="str">
        <f>IFERROR(VLOOKUP(A162,[1]Tổng!$M$2:$AT$200,25,0),"")</f>
        <v/>
      </c>
      <c r="H162" s="83" t="str">
        <f>IFERROR(VLOOKUP(A162,[1]Tổng!$M$2:$AQ$200,26,0),"")</f>
        <v/>
      </c>
      <c r="I162" s="77" t="str">
        <f>IFERROR(VLOOKUP(A162,[1]Tổng!$M$2:$AQ$200,27,0),"")</f>
        <v/>
      </c>
      <c r="J162" s="77">
        <v>1000000</v>
      </c>
      <c r="K162" s="78">
        <f t="shared" si="37"/>
        <v>0</v>
      </c>
      <c r="L162" s="88" t="str">
        <f>IFERROR(VLOOKUP(A162,[1]Tổng!$M$2:$AQ$200,30,0),"")</f>
        <v/>
      </c>
      <c r="M162" s="88">
        <f t="shared" si="38"/>
        <v>0</v>
      </c>
      <c r="N162" s="88" t="str">
        <f>IFERROR(VLOOKUP(A162,[1]Tổng!$M$2:$AT$200,18,0),"")</f>
        <v/>
      </c>
      <c r="O162" s="88" t="str">
        <f>IFERROR(VLOOKUP(A162,[1]Tổng!$M$2:$AT$200,22,0),"")</f>
        <v/>
      </c>
      <c r="P162" s="217">
        <f t="shared" si="39"/>
        <v>0</v>
      </c>
      <c r="Q162" s="217">
        <f>IFERROR(VLOOKUP(A162,[1]Tổng!$M$2:$AQ$200,29,0),0)</f>
        <v>0</v>
      </c>
      <c r="R162" s="81" t="str">
        <f>IFERROR(VLOOKUP(A162,[1]Tổng!$M$2:$AQ$200,31,0),"")</f>
        <v/>
      </c>
      <c r="S162" s="81">
        <f t="shared" si="44"/>
        <v>0</v>
      </c>
      <c r="T162" s="81">
        <f t="shared" si="45"/>
        <v>0</v>
      </c>
      <c r="U162" s="81" t="e">
        <f t="shared" si="41"/>
        <v>#REF!</v>
      </c>
      <c r="V162" s="81">
        <v>0</v>
      </c>
      <c r="W162" s="81" t="e">
        <f t="shared" si="34"/>
        <v>#REF!</v>
      </c>
      <c r="X162" s="83"/>
      <c r="Y162" s="99">
        <f t="shared" si="42"/>
        <v>0</v>
      </c>
      <c r="Z162" s="224"/>
      <c r="AA162" s="224"/>
      <c r="AB162" s="224"/>
      <c r="AC162" s="224"/>
      <c r="AF162" s="69"/>
      <c r="AG162" s="218"/>
      <c r="AH162" s="219"/>
      <c r="AI162" s="218"/>
      <c r="AJ162" s="63"/>
      <c r="AK162" s="63"/>
      <c r="AL162" s="63"/>
      <c r="AU162" s="69" t="e">
        <f t="shared" si="43"/>
        <v>#N/A</v>
      </c>
      <c r="AV162" s="69" t="e">
        <f t="shared" si="46"/>
        <v>#N/A</v>
      </c>
      <c r="AW162" s="69">
        <f>IF(I162&gt;0,COUNTIF($AV$32:AV162,AV162),0)</f>
        <v>130</v>
      </c>
      <c r="AX162" s="69">
        <f>IF(AND(AW162&gt;1,SUMIF($AV$32:AV161,AV162,$AX$32:AX161)-SUMIF($AV$32:AV161,AV162,$BA$32:BA161)=0),1,IF(AND(AW162&gt;1,SUMIF($AV$32:AV161,AV162,$AX$32:AX161)-SUMIF($AV$32:AV161,AV162,$BA$32:BA161)&gt;0),0,AW162))</f>
        <v>0</v>
      </c>
      <c r="AY162" s="69">
        <f>IF(AND(Q162&gt;0,SUMIF($AV$32:AV162,AV162,$I$32:I162)-SUMIF($AV$32:AV162,AV162,$Q$32:Q162)=0),COUNTIF($AV$32:AV162,AV162),0)</f>
        <v>0</v>
      </c>
      <c r="AZ162" s="69">
        <f>IF(Q162&gt;0,COUNTIF($AV$32:AV162,AV162),0)</f>
        <v>0</v>
      </c>
      <c r="BA162" s="69">
        <f t="shared" si="47"/>
        <v>0</v>
      </c>
      <c r="BC162" s="69" t="str">
        <f t="shared" si="48"/>
        <v xml:space="preserve">  0</v>
      </c>
      <c r="BD162" s="69" t="str">
        <f t="shared" si="49"/>
        <v/>
      </c>
      <c r="BF162" s="69"/>
      <c r="BG162" s="69"/>
    </row>
    <row r="163" spans="1:59" x14ac:dyDescent="0.25">
      <c r="A163" s="70" t="e">
        <f t="shared" si="40"/>
        <v>#REF!</v>
      </c>
      <c r="B163" s="83" t="str">
        <f>IFERROR(VLOOKUP(A163,[1]Tổng!$M$2:$AT$200,13,0),"")</f>
        <v/>
      </c>
      <c r="C163" s="71" t="e">
        <f t="shared" si="35"/>
        <v>#VALUE!</v>
      </c>
      <c r="D163" s="71">
        <f t="shared" si="36"/>
        <v>1</v>
      </c>
      <c r="E163" s="221" t="str">
        <f>IFERROR(VLOOKUP(A163,[1]Tổng!$M$2:$AT$200,14,0),"")</f>
        <v/>
      </c>
      <c r="F163" s="213" t="str">
        <f>IFERROR(VLOOKUP(A163,[1]Tổng!$M$2:$AT$200,15,0),"")</f>
        <v/>
      </c>
      <c r="G163" s="214" t="str">
        <f>IFERROR(VLOOKUP(A163,[1]Tổng!$M$2:$AT$200,25,0),"")</f>
        <v/>
      </c>
      <c r="H163" s="83" t="str">
        <f>IFERROR(VLOOKUP(A163,[1]Tổng!$M$2:$AQ$200,26,0),"")</f>
        <v/>
      </c>
      <c r="I163" s="77" t="str">
        <f>IFERROR(VLOOKUP(A163,[1]Tổng!$M$2:$AQ$200,27,0),"")</f>
        <v/>
      </c>
      <c r="J163" s="77">
        <v>1000000</v>
      </c>
      <c r="K163" s="78">
        <f t="shared" si="37"/>
        <v>0</v>
      </c>
      <c r="L163" s="88" t="str">
        <f>IFERROR(VLOOKUP(A163,[1]Tổng!$M$2:$AQ$200,30,0),"")</f>
        <v/>
      </c>
      <c r="M163" s="88">
        <f t="shared" si="38"/>
        <v>0</v>
      </c>
      <c r="N163" s="88" t="str">
        <f>IFERROR(VLOOKUP(A163,[1]Tổng!$M$2:$AT$200,18,0),"")</f>
        <v/>
      </c>
      <c r="O163" s="88" t="str">
        <f>IFERROR(VLOOKUP(A163,[1]Tổng!$M$2:$AT$200,22,0),"")</f>
        <v/>
      </c>
      <c r="P163" s="217">
        <f t="shared" si="39"/>
        <v>0</v>
      </c>
      <c r="Q163" s="217">
        <f>IFERROR(VLOOKUP(A163,[1]Tổng!$M$2:$AQ$200,29,0),0)</f>
        <v>0</v>
      </c>
      <c r="R163" s="81" t="str">
        <f>IFERROR(VLOOKUP(A163,[1]Tổng!$M$2:$AQ$200,31,0),"")</f>
        <v/>
      </c>
      <c r="S163" s="81">
        <f t="shared" si="44"/>
        <v>0</v>
      </c>
      <c r="T163" s="81">
        <f t="shared" si="45"/>
        <v>0</v>
      </c>
      <c r="U163" s="81" t="e">
        <f t="shared" si="41"/>
        <v>#REF!</v>
      </c>
      <c r="V163" s="81">
        <v>0</v>
      </c>
      <c r="W163" s="81" t="e">
        <f t="shared" ref="W163:W226" si="50">IF((U163-T163+V163)&gt;$U$32,$U$32,(U163-T163+V163))</f>
        <v>#REF!</v>
      </c>
      <c r="X163" s="83"/>
      <c r="Y163" s="99">
        <f t="shared" si="42"/>
        <v>0</v>
      </c>
      <c r="Z163" s="224"/>
      <c r="AA163" s="224"/>
      <c r="AB163" s="224"/>
      <c r="AC163" s="224"/>
      <c r="AF163" s="69"/>
      <c r="AG163" s="218"/>
      <c r="AH163" s="219"/>
      <c r="AI163" s="218"/>
      <c r="AJ163" s="63"/>
      <c r="AK163" s="63"/>
      <c r="AL163" s="63"/>
      <c r="AU163" s="69" t="e">
        <f t="shared" si="43"/>
        <v>#N/A</v>
      </c>
      <c r="AV163" s="69" t="e">
        <f t="shared" si="46"/>
        <v>#N/A</v>
      </c>
      <c r="AW163" s="69">
        <f>IF(I163&gt;0,COUNTIF($AV$32:AV163,AV163),0)</f>
        <v>131</v>
      </c>
      <c r="AX163" s="69">
        <f>IF(AND(AW163&gt;1,SUMIF($AV$32:AV162,AV163,$AX$32:AX162)-SUMIF($AV$32:AV162,AV163,$BA$32:BA162)=0),1,IF(AND(AW163&gt;1,SUMIF($AV$32:AV162,AV163,$AX$32:AX162)-SUMIF($AV$32:AV162,AV163,$BA$32:BA162)&gt;0),0,AW163))</f>
        <v>0</v>
      </c>
      <c r="AY163" s="69">
        <f>IF(AND(Q163&gt;0,SUMIF($AV$32:AV163,AV163,$I$32:I163)-SUMIF($AV$32:AV163,AV163,$Q$32:Q163)=0),COUNTIF($AV$32:AV163,AV163),0)</f>
        <v>0</v>
      </c>
      <c r="AZ163" s="69">
        <f>IF(Q163&gt;0,COUNTIF($AV$32:AV163,AV163),0)</f>
        <v>0</v>
      </c>
      <c r="BA163" s="69">
        <f t="shared" si="47"/>
        <v>0</v>
      </c>
      <c r="BC163" s="69" t="str">
        <f t="shared" si="48"/>
        <v xml:space="preserve">  0</v>
      </c>
      <c r="BD163" s="69" t="str">
        <f t="shared" si="49"/>
        <v/>
      </c>
      <c r="BF163" s="69"/>
      <c r="BG163" s="69"/>
    </row>
    <row r="164" spans="1:59" x14ac:dyDescent="0.25">
      <c r="A164" s="70" t="e">
        <f t="shared" si="40"/>
        <v>#REF!</v>
      </c>
      <c r="B164" s="83" t="str">
        <f>IFERROR(VLOOKUP(A164,[1]Tổng!$M$2:$AT$200,13,0),"")</f>
        <v/>
      </c>
      <c r="C164" s="71" t="e">
        <f t="shared" si="35"/>
        <v>#VALUE!</v>
      </c>
      <c r="D164" s="71">
        <f t="shared" si="36"/>
        <v>1</v>
      </c>
      <c r="E164" s="221" t="str">
        <f>IFERROR(VLOOKUP(A164,[1]Tổng!$M$2:$AT$200,14,0),"")</f>
        <v/>
      </c>
      <c r="F164" s="213" t="str">
        <f>IFERROR(VLOOKUP(A164,[1]Tổng!$M$2:$AT$200,15,0),"")</f>
        <v/>
      </c>
      <c r="G164" s="214" t="str">
        <f>IFERROR(VLOOKUP(A164,[1]Tổng!$M$2:$AT$200,25,0),"")</f>
        <v/>
      </c>
      <c r="H164" s="83" t="str">
        <f>IFERROR(VLOOKUP(A164,[1]Tổng!$M$2:$AQ$200,26,0),"")</f>
        <v/>
      </c>
      <c r="I164" s="77" t="str">
        <f>IFERROR(VLOOKUP(A164,[1]Tổng!$M$2:$AQ$200,27,0),"")</f>
        <v/>
      </c>
      <c r="J164" s="77">
        <v>1000000</v>
      </c>
      <c r="K164" s="78">
        <f t="shared" si="37"/>
        <v>0</v>
      </c>
      <c r="L164" s="88" t="str">
        <f>IFERROR(VLOOKUP(A164,[1]Tổng!$M$2:$AQ$200,30,0),"")</f>
        <v/>
      </c>
      <c r="M164" s="88">
        <f t="shared" si="38"/>
        <v>0</v>
      </c>
      <c r="N164" s="88" t="str">
        <f>IFERROR(VLOOKUP(A164,[1]Tổng!$M$2:$AT$200,18,0),"")</f>
        <v/>
      </c>
      <c r="O164" s="88" t="str">
        <f>IFERROR(VLOOKUP(A164,[1]Tổng!$M$2:$AT$200,22,0),"")</f>
        <v/>
      </c>
      <c r="P164" s="217">
        <f t="shared" si="39"/>
        <v>0</v>
      </c>
      <c r="Q164" s="217">
        <f>IFERROR(VLOOKUP(A164,[1]Tổng!$M$2:$AQ$200,29,0),0)</f>
        <v>0</v>
      </c>
      <c r="R164" s="81" t="str">
        <f>IFERROR(VLOOKUP(A164,[1]Tổng!$M$2:$AQ$200,31,0),"")</f>
        <v/>
      </c>
      <c r="S164" s="81">
        <f t="shared" si="44"/>
        <v>0</v>
      </c>
      <c r="T164" s="81">
        <f t="shared" si="45"/>
        <v>0</v>
      </c>
      <c r="U164" s="81" t="e">
        <f t="shared" si="41"/>
        <v>#REF!</v>
      </c>
      <c r="V164" s="81">
        <v>0</v>
      </c>
      <c r="W164" s="81" t="e">
        <f t="shared" si="50"/>
        <v>#REF!</v>
      </c>
      <c r="X164" s="83"/>
      <c r="Y164" s="99">
        <f t="shared" si="42"/>
        <v>0</v>
      </c>
      <c r="Z164" s="224"/>
      <c r="AA164" s="224"/>
      <c r="AB164" s="224"/>
      <c r="AC164" s="224"/>
      <c r="AF164" s="69"/>
      <c r="AG164" s="218"/>
      <c r="AH164" s="219"/>
      <c r="AI164" s="218"/>
      <c r="AJ164" s="63"/>
      <c r="AK164" s="63"/>
      <c r="AL164" s="63"/>
      <c r="AU164" s="69" t="e">
        <f t="shared" si="43"/>
        <v>#N/A</v>
      </c>
      <c r="AV164" s="69" t="e">
        <f t="shared" si="46"/>
        <v>#N/A</v>
      </c>
      <c r="AW164" s="69">
        <f>IF(I164&gt;0,COUNTIF($AV$32:AV164,AV164),0)</f>
        <v>132</v>
      </c>
      <c r="AX164" s="69">
        <f>IF(AND(AW164&gt;1,SUMIF($AV$32:AV163,AV164,$AX$32:AX163)-SUMIF($AV$32:AV163,AV164,$BA$32:BA163)=0),1,IF(AND(AW164&gt;1,SUMIF($AV$32:AV163,AV164,$AX$32:AX163)-SUMIF($AV$32:AV163,AV164,$BA$32:BA163)&gt;0),0,AW164))</f>
        <v>0</v>
      </c>
      <c r="AY164" s="69">
        <f>IF(AND(Q164&gt;0,SUMIF($AV$32:AV164,AV164,$I$32:I164)-SUMIF($AV$32:AV164,AV164,$Q$32:Q164)=0),COUNTIF($AV$32:AV164,AV164),0)</f>
        <v>0</v>
      </c>
      <c r="AZ164" s="69">
        <f>IF(Q164&gt;0,COUNTIF($AV$32:AV164,AV164),0)</f>
        <v>0</v>
      </c>
      <c r="BA164" s="69">
        <f t="shared" si="47"/>
        <v>0</v>
      </c>
      <c r="BC164" s="69" t="str">
        <f t="shared" si="48"/>
        <v xml:space="preserve">  0</v>
      </c>
      <c r="BD164" s="69" t="str">
        <f t="shared" si="49"/>
        <v/>
      </c>
      <c r="BF164" s="69"/>
      <c r="BG164" s="69"/>
    </row>
    <row r="165" spans="1:59" s="69" customFormat="1" x14ac:dyDescent="0.25">
      <c r="A165" s="70" t="e">
        <f t="shared" si="40"/>
        <v>#REF!</v>
      </c>
      <c r="B165" s="83" t="str">
        <f>IFERROR(VLOOKUP(A165,[1]Tổng!$M$2:$AT$200,13,0),"")</f>
        <v/>
      </c>
      <c r="C165" s="71" t="e">
        <f t="shared" si="35"/>
        <v>#VALUE!</v>
      </c>
      <c r="D165" s="71">
        <f t="shared" si="36"/>
        <v>1</v>
      </c>
      <c r="E165" s="221" t="str">
        <f>IFERROR(VLOOKUP(A165,[1]Tổng!$M$2:$AT$200,14,0),"")</f>
        <v/>
      </c>
      <c r="F165" s="213" t="str">
        <f>IFERROR(VLOOKUP(A165,[1]Tổng!$M$2:$AT$200,15,0),"")</f>
        <v/>
      </c>
      <c r="G165" s="214" t="str">
        <f>IFERROR(VLOOKUP(A165,[1]Tổng!$M$2:$AT$200,25,0),"")</f>
        <v/>
      </c>
      <c r="H165" s="83" t="str">
        <f>IFERROR(VLOOKUP(A165,[1]Tổng!$M$2:$AQ$200,26,0),"")</f>
        <v/>
      </c>
      <c r="I165" s="77" t="str">
        <f>IFERROR(VLOOKUP(A165,[1]Tổng!$M$2:$AQ$200,27,0),"")</f>
        <v/>
      </c>
      <c r="J165" s="77">
        <v>1000000</v>
      </c>
      <c r="K165" s="78">
        <f t="shared" si="37"/>
        <v>0</v>
      </c>
      <c r="L165" s="88" t="str">
        <f>IFERROR(VLOOKUP(A165,[1]Tổng!$M$2:$AQ$200,30,0),"")</f>
        <v/>
      </c>
      <c r="M165" s="88">
        <f t="shared" si="38"/>
        <v>0</v>
      </c>
      <c r="N165" s="88" t="str">
        <f>IFERROR(VLOOKUP(A165,[1]Tổng!$M$2:$AT$200,18,0),"")</f>
        <v/>
      </c>
      <c r="O165" s="88" t="str">
        <f>IFERROR(VLOOKUP(A165,[1]Tổng!$M$2:$AT$200,22,0),"")</f>
        <v/>
      </c>
      <c r="P165" s="217">
        <f t="shared" si="39"/>
        <v>0</v>
      </c>
      <c r="Q165" s="217">
        <f>IFERROR(VLOOKUP(A165,[1]Tổng!$M$2:$AQ$200,29,0),0)</f>
        <v>0</v>
      </c>
      <c r="R165" s="81" t="str">
        <f>IFERROR(VLOOKUP(A165,[1]Tổng!$M$2:$AQ$200,31,0),"")</f>
        <v/>
      </c>
      <c r="S165" s="81">
        <f t="shared" si="44"/>
        <v>0</v>
      </c>
      <c r="T165" s="81">
        <f t="shared" si="45"/>
        <v>0</v>
      </c>
      <c r="U165" s="81" t="e">
        <f t="shared" si="41"/>
        <v>#REF!</v>
      </c>
      <c r="V165" s="81">
        <v>0</v>
      </c>
      <c r="W165" s="81" t="e">
        <f t="shared" si="50"/>
        <v>#REF!</v>
      </c>
      <c r="X165" s="83"/>
      <c r="Y165" s="99">
        <f t="shared" si="42"/>
        <v>0</v>
      </c>
      <c r="Z165" s="224"/>
      <c r="AA165" s="224"/>
      <c r="AB165" s="224"/>
      <c r="AC165" s="224"/>
      <c r="AG165" s="218"/>
      <c r="AH165" s="219"/>
      <c r="AI165" s="218"/>
      <c r="AJ165" s="63"/>
      <c r="AK165" s="63"/>
      <c r="AL165" s="63"/>
      <c r="AU165" s="69" t="e">
        <f t="shared" si="43"/>
        <v>#N/A</v>
      </c>
      <c r="AV165" s="69" t="e">
        <f t="shared" si="46"/>
        <v>#N/A</v>
      </c>
      <c r="AW165" s="69">
        <f>IF(I165&gt;0,COUNTIF($AV$32:AV165,AV165),0)</f>
        <v>133</v>
      </c>
      <c r="AX165" s="69">
        <f>IF(AND(AW165&gt;1,SUMIF($AV$32:AV164,AV165,$AX$32:AX164)-SUMIF($AV$32:AV164,AV165,$BA$32:BA164)=0),1,IF(AND(AW165&gt;1,SUMIF($AV$32:AV164,AV165,$AX$32:AX164)-SUMIF($AV$32:AV164,AV165,$BA$32:BA164)&gt;0),0,AW165))</f>
        <v>0</v>
      </c>
      <c r="AY165" s="69">
        <f>IF(AND(Q165&gt;0,SUMIF($AV$32:AV165,AV165,$I$32:I165)-SUMIF($AV$32:AV165,AV165,$Q$32:Q165)=0),COUNTIF($AV$32:AV165,AV165),0)</f>
        <v>0</v>
      </c>
      <c r="AZ165" s="69">
        <f>IF(Q165&gt;0,COUNTIF($AV$32:AV165,AV165),0)</f>
        <v>0</v>
      </c>
      <c r="BA165" s="69">
        <f t="shared" si="47"/>
        <v>0</v>
      </c>
      <c r="BC165" s="69" t="str">
        <f t="shared" si="48"/>
        <v xml:space="preserve">  0</v>
      </c>
      <c r="BD165" s="69" t="str">
        <f t="shared" si="49"/>
        <v/>
      </c>
    </row>
    <row r="166" spans="1:59" x14ac:dyDescent="0.25">
      <c r="A166" s="70" t="e">
        <f t="shared" si="40"/>
        <v>#REF!</v>
      </c>
      <c r="B166" s="83" t="str">
        <f>IFERROR(VLOOKUP(A166,[1]Tổng!$M$2:$AT$200,13,0),"")</f>
        <v/>
      </c>
      <c r="C166" s="71" t="e">
        <f t="shared" ref="C166:C229" si="51">IF(I166&gt;0,MID(B166,SEARCH(".",B166,SEARCH(".",B166,SEARCH(".",B166)+1)+1)+1,SEARCH(".",B166,(SEARCH(".",B166,SEARCH(".",B166,SEARCH(".",B166)+1)+1))+1)-SEARCH(".",B166,SEARCH(".",B166,SEARCH(".",B166)+1)+1)-1),0)</f>
        <v>#VALUE!</v>
      </c>
      <c r="D166" s="71">
        <f t="shared" ref="D166:D229" si="52">IF(Q166&gt;0,MID(B166,SEARCH("-",B166,SEARCH("-",B166)+1)+1,SEARCH("/",B166,SEARCH("/",B166)+1)-SEARCH("-",B166,SEARCH("-",B166)+1)-1),1)</f>
        <v>1</v>
      </c>
      <c r="E166" s="221" t="str">
        <f>IFERROR(VLOOKUP(A166,[1]Tổng!$M$2:$AT$200,14,0),"")</f>
        <v/>
      </c>
      <c r="F166" s="213" t="str">
        <f>IFERROR(VLOOKUP(A166,[1]Tổng!$M$2:$AT$200,15,0),"")</f>
        <v/>
      </c>
      <c r="G166" s="214" t="str">
        <f>IFERROR(VLOOKUP(A166,[1]Tổng!$M$2:$AT$200,25,0),"")</f>
        <v/>
      </c>
      <c r="H166" s="83" t="str">
        <f>IFERROR(VLOOKUP(A166,[1]Tổng!$M$2:$AQ$200,26,0),"")</f>
        <v/>
      </c>
      <c r="I166" s="77" t="str">
        <f>IFERROR(VLOOKUP(A166,[1]Tổng!$M$2:$AQ$200,27,0),"")</f>
        <v/>
      </c>
      <c r="J166" s="77">
        <v>1000000</v>
      </c>
      <c r="K166" s="78">
        <f t="shared" ref="K166:K229" si="53">IFERROR(I166*J166,0)</f>
        <v>0</v>
      </c>
      <c r="L166" s="88" t="str">
        <f>IFERROR(VLOOKUP(A166,[1]Tổng!$M$2:$AQ$200,30,0),"")</f>
        <v/>
      </c>
      <c r="M166" s="88">
        <f t="shared" ref="M166:M229" si="54">IFERROR(I166*L166,0)</f>
        <v>0</v>
      </c>
      <c r="N166" s="88" t="str">
        <f>IFERROR(VLOOKUP(A166,[1]Tổng!$M$2:$AT$200,18,0),"")</f>
        <v/>
      </c>
      <c r="O166" s="88" t="str">
        <f>IFERROR(VLOOKUP(A166,[1]Tổng!$M$2:$AT$200,22,0),"")</f>
        <v/>
      </c>
      <c r="P166" s="217">
        <f t="shared" ref="P166:P229" si="55">IF(Q166&gt;0,VLOOKUP(D166,$C$32:$M$1452,7,0),0)</f>
        <v>0</v>
      </c>
      <c r="Q166" s="217">
        <f>IFERROR(VLOOKUP(A166,[1]Tổng!$M$2:$AQ$200,29,0),0)</f>
        <v>0</v>
      </c>
      <c r="R166" s="81" t="str">
        <f>IFERROR(VLOOKUP(A166,[1]Tổng!$M$2:$AQ$200,31,0),"")</f>
        <v/>
      </c>
      <c r="S166" s="81">
        <f t="shared" si="44"/>
        <v>0</v>
      </c>
      <c r="T166" s="81">
        <f t="shared" si="45"/>
        <v>0</v>
      </c>
      <c r="U166" s="81" t="e">
        <f t="shared" si="41"/>
        <v>#REF!</v>
      </c>
      <c r="V166" s="81">
        <v>0</v>
      </c>
      <c r="W166" s="81" t="e">
        <f t="shared" si="50"/>
        <v>#REF!</v>
      </c>
      <c r="X166" s="83"/>
      <c r="Y166" s="99">
        <f t="shared" si="42"/>
        <v>0</v>
      </c>
      <c r="Z166" s="224"/>
      <c r="AA166" s="224"/>
      <c r="AB166" s="224"/>
      <c r="AC166" s="224"/>
      <c r="AF166" s="69"/>
      <c r="AG166" s="218"/>
      <c r="AH166" s="219"/>
      <c r="AI166" s="218"/>
      <c r="AJ166" s="63"/>
      <c r="AK166" s="63"/>
      <c r="AL166" s="63"/>
      <c r="AU166" s="69" t="e">
        <f t="shared" si="43"/>
        <v>#N/A</v>
      </c>
      <c r="AV166" s="69" t="e">
        <f t="shared" si="46"/>
        <v>#N/A</v>
      </c>
      <c r="AW166" s="69">
        <f>IF(I166&gt;0,COUNTIF($AV$32:AV166,AV166),0)</f>
        <v>134</v>
      </c>
      <c r="AX166" s="69">
        <f>IF(AND(AW166&gt;1,SUMIF($AV$32:AV165,AV166,$AX$32:AX165)-SUMIF($AV$32:AV165,AV166,$BA$32:BA165)=0),1,IF(AND(AW166&gt;1,SUMIF($AV$32:AV165,AV166,$AX$32:AX165)-SUMIF($AV$32:AV165,AV166,$BA$32:BA165)&gt;0),0,AW166))</f>
        <v>0</v>
      </c>
      <c r="AY166" s="69">
        <f>IF(AND(Q166&gt;0,SUMIF($AV$32:AV166,AV166,$I$32:I166)-SUMIF($AV$32:AV166,AV166,$Q$32:Q166)=0),COUNTIF($AV$32:AV166,AV166),0)</f>
        <v>0</v>
      </c>
      <c r="AZ166" s="69">
        <f>IF(Q166&gt;0,COUNTIF($AV$32:AV166,AV166),0)</f>
        <v>0</v>
      </c>
      <c r="BA166" s="69">
        <f t="shared" si="47"/>
        <v>0</v>
      </c>
      <c r="BC166" s="69" t="str">
        <f t="shared" si="48"/>
        <v xml:space="preserve">  0</v>
      </c>
      <c r="BD166" s="69" t="str">
        <f t="shared" si="49"/>
        <v/>
      </c>
      <c r="BF166" s="69"/>
      <c r="BG166" s="69"/>
    </row>
    <row r="167" spans="1:59" x14ac:dyDescent="0.25">
      <c r="A167" s="70" t="e">
        <f t="shared" ref="A167:A230" si="56">A166+1</f>
        <v>#REF!</v>
      </c>
      <c r="B167" s="83" t="str">
        <f>IFERROR(VLOOKUP(A167,[1]Tổng!$M$2:$AT$200,13,0),"")</f>
        <v/>
      </c>
      <c r="C167" s="71" t="e">
        <f t="shared" si="51"/>
        <v>#VALUE!</v>
      </c>
      <c r="D167" s="71">
        <f t="shared" si="52"/>
        <v>1</v>
      </c>
      <c r="E167" s="221" t="str">
        <f>IFERROR(VLOOKUP(A167,[1]Tổng!$M$2:$AT$200,14,0),"")</f>
        <v/>
      </c>
      <c r="F167" s="213" t="str">
        <f>IFERROR(VLOOKUP(A167,[1]Tổng!$M$2:$AT$200,15,0),"")</f>
        <v/>
      </c>
      <c r="G167" s="214" t="str">
        <f>IFERROR(VLOOKUP(A167,[1]Tổng!$M$2:$AT$200,25,0),"")</f>
        <v/>
      </c>
      <c r="H167" s="83" t="str">
        <f>IFERROR(VLOOKUP(A167,[1]Tổng!$M$2:$AQ$200,26,0),"")</f>
        <v/>
      </c>
      <c r="I167" s="77" t="str">
        <f>IFERROR(VLOOKUP(A167,[1]Tổng!$M$2:$AQ$200,27,0),"")</f>
        <v/>
      </c>
      <c r="J167" s="77">
        <v>1000000</v>
      </c>
      <c r="K167" s="78">
        <f t="shared" si="53"/>
        <v>0</v>
      </c>
      <c r="L167" s="88" t="str">
        <f>IFERROR(VLOOKUP(A167,[1]Tổng!$M$2:$AQ$200,30,0),"")</f>
        <v/>
      </c>
      <c r="M167" s="88">
        <f t="shared" si="54"/>
        <v>0</v>
      </c>
      <c r="N167" s="88" t="str">
        <f>IFERROR(VLOOKUP(A167,[1]Tổng!$M$2:$AT$200,18,0),"")</f>
        <v/>
      </c>
      <c r="O167" s="88" t="str">
        <f>IFERROR(VLOOKUP(A167,[1]Tổng!$M$2:$AT$200,22,0),"")</f>
        <v/>
      </c>
      <c r="P167" s="217">
        <f t="shared" si="55"/>
        <v>0</v>
      </c>
      <c r="Q167" s="217">
        <f>IFERROR(VLOOKUP(A167,[1]Tổng!$M$2:$AQ$200,29,0),0)</f>
        <v>0</v>
      </c>
      <c r="R167" s="81" t="str">
        <f>IFERROR(VLOOKUP(A167,[1]Tổng!$M$2:$AQ$200,31,0),"")</f>
        <v/>
      </c>
      <c r="S167" s="81">
        <f t="shared" si="44"/>
        <v>0</v>
      </c>
      <c r="T167" s="81">
        <f t="shared" si="45"/>
        <v>0</v>
      </c>
      <c r="U167" s="81" t="e">
        <f t="shared" ref="U167:U230" si="57">W166</f>
        <v>#REF!</v>
      </c>
      <c r="V167" s="81">
        <v>0</v>
      </c>
      <c r="W167" s="81" t="e">
        <f t="shared" si="50"/>
        <v>#REF!</v>
      </c>
      <c r="X167" s="83"/>
      <c r="Y167" s="99">
        <f t="shared" si="42"/>
        <v>0</v>
      </c>
      <c r="Z167" s="224"/>
      <c r="AA167" s="224"/>
      <c r="AB167" s="224"/>
      <c r="AC167" s="224"/>
      <c r="AF167" s="69"/>
      <c r="AG167" s="218"/>
      <c r="AH167" s="219"/>
      <c r="AI167" s="218"/>
      <c r="AJ167" s="63"/>
      <c r="AK167" s="63"/>
      <c r="AL167" s="63"/>
      <c r="AU167" s="69" t="e">
        <f t="shared" si="43"/>
        <v>#N/A</v>
      </c>
      <c r="AV167" s="69" t="e">
        <f t="shared" si="46"/>
        <v>#N/A</v>
      </c>
      <c r="AW167" s="69">
        <f>IF(I167&gt;0,COUNTIF($AV$32:AV167,AV167),0)</f>
        <v>135</v>
      </c>
      <c r="AX167" s="69">
        <f>IF(AND(AW167&gt;1,SUMIF($AV$32:AV166,AV167,$AX$32:AX166)-SUMIF($AV$32:AV166,AV167,$BA$32:BA166)=0),1,IF(AND(AW167&gt;1,SUMIF($AV$32:AV166,AV167,$AX$32:AX166)-SUMIF($AV$32:AV166,AV167,$BA$32:BA166)&gt;0),0,AW167))</f>
        <v>0</v>
      </c>
      <c r="AY167" s="69">
        <f>IF(AND(Q167&gt;0,SUMIF($AV$32:AV167,AV167,$I$32:I167)-SUMIF($AV$32:AV167,AV167,$Q$32:Q167)=0),COUNTIF($AV$32:AV167,AV167),0)</f>
        <v>0</v>
      </c>
      <c r="AZ167" s="69">
        <f>IF(Q167&gt;0,COUNTIF($AV$32:AV167,AV167),0)</f>
        <v>0</v>
      </c>
      <c r="BA167" s="69">
        <f t="shared" si="47"/>
        <v>0</v>
      </c>
      <c r="BC167" s="69" t="str">
        <f t="shared" si="48"/>
        <v xml:space="preserve">  0</v>
      </c>
      <c r="BD167" s="69" t="str">
        <f t="shared" si="49"/>
        <v/>
      </c>
      <c r="BF167" s="69"/>
      <c r="BG167" s="69"/>
    </row>
    <row r="168" spans="1:59" s="69" customFormat="1" x14ac:dyDescent="0.25">
      <c r="A168" s="70" t="e">
        <f t="shared" si="56"/>
        <v>#REF!</v>
      </c>
      <c r="B168" s="83" t="str">
        <f>IFERROR(VLOOKUP(A168,[1]Tổng!$M$2:$AT$200,13,0),"")</f>
        <v/>
      </c>
      <c r="C168" s="71" t="e">
        <f t="shared" si="51"/>
        <v>#VALUE!</v>
      </c>
      <c r="D168" s="71">
        <f t="shared" si="52"/>
        <v>1</v>
      </c>
      <c r="E168" s="221" t="str">
        <f>IFERROR(VLOOKUP(A168,[1]Tổng!$M$2:$AT$200,14,0),"")</f>
        <v/>
      </c>
      <c r="F168" s="213" t="str">
        <f>IFERROR(VLOOKUP(A168,[1]Tổng!$M$2:$AT$200,15,0),"")</f>
        <v/>
      </c>
      <c r="G168" s="214" t="str">
        <f>IFERROR(VLOOKUP(A168,[1]Tổng!$M$2:$AT$200,25,0),"")</f>
        <v/>
      </c>
      <c r="H168" s="83" t="str">
        <f>IFERROR(VLOOKUP(A168,[1]Tổng!$M$2:$AQ$200,26,0),"")</f>
        <v/>
      </c>
      <c r="I168" s="77" t="str">
        <f>IFERROR(VLOOKUP(A168,[1]Tổng!$M$2:$AQ$200,27,0),"")</f>
        <v/>
      </c>
      <c r="J168" s="77">
        <v>1000000</v>
      </c>
      <c r="K168" s="78">
        <f t="shared" si="53"/>
        <v>0</v>
      </c>
      <c r="L168" s="88" t="str">
        <f>IFERROR(VLOOKUP(A168,[1]Tổng!$M$2:$AQ$200,30,0),"")</f>
        <v/>
      </c>
      <c r="M168" s="88">
        <f t="shared" si="54"/>
        <v>0</v>
      </c>
      <c r="N168" s="88" t="str">
        <f>IFERROR(VLOOKUP(A168,[1]Tổng!$M$2:$AT$200,18,0),"")</f>
        <v/>
      </c>
      <c r="O168" s="88" t="str">
        <f>IFERROR(VLOOKUP(A168,[1]Tổng!$M$2:$AT$200,22,0),"")</f>
        <v/>
      </c>
      <c r="P168" s="217">
        <f t="shared" si="55"/>
        <v>0</v>
      </c>
      <c r="Q168" s="217">
        <f>IFERROR(VLOOKUP(A168,[1]Tổng!$M$2:$AQ$200,29,0),0)</f>
        <v>0</v>
      </c>
      <c r="R168" s="81" t="str">
        <f>IFERROR(VLOOKUP(A168,[1]Tổng!$M$2:$AQ$200,31,0),"")</f>
        <v/>
      </c>
      <c r="S168" s="81">
        <f t="shared" si="44"/>
        <v>0</v>
      </c>
      <c r="T168" s="81">
        <f t="shared" si="45"/>
        <v>0</v>
      </c>
      <c r="U168" s="81" t="e">
        <f t="shared" si="57"/>
        <v>#REF!</v>
      </c>
      <c r="V168" s="81">
        <v>0</v>
      </c>
      <c r="W168" s="81" t="e">
        <f t="shared" si="50"/>
        <v>#REF!</v>
      </c>
      <c r="X168" s="83"/>
      <c r="Y168" s="99">
        <f t="shared" si="42"/>
        <v>0</v>
      </c>
      <c r="Z168" s="224"/>
      <c r="AA168" s="224"/>
      <c r="AB168" s="224"/>
      <c r="AC168" s="224"/>
      <c r="AG168" s="218"/>
      <c r="AH168" s="219"/>
      <c r="AI168" s="218"/>
      <c r="AJ168" s="63"/>
      <c r="AK168" s="63"/>
      <c r="AL168" s="63"/>
      <c r="AU168" s="69" t="e">
        <f t="shared" si="43"/>
        <v>#N/A</v>
      </c>
      <c r="AV168" s="69" t="e">
        <f t="shared" si="46"/>
        <v>#N/A</v>
      </c>
      <c r="AW168" s="69">
        <f>IF(I168&gt;0,COUNTIF($AV$32:AV168,AV168),0)</f>
        <v>136</v>
      </c>
      <c r="AX168" s="69">
        <f>IF(AND(AW168&gt;1,SUMIF($AV$32:AV167,AV168,$AX$32:AX167)-SUMIF($AV$32:AV167,AV168,$BA$32:BA167)=0),1,IF(AND(AW168&gt;1,SUMIF($AV$32:AV167,AV168,$AX$32:AX167)-SUMIF($AV$32:AV167,AV168,$BA$32:BA167)&gt;0),0,AW168))</f>
        <v>0</v>
      </c>
      <c r="AY168" s="69">
        <f>IF(AND(Q168&gt;0,SUMIF($AV$32:AV168,AV168,$I$32:I168)-SUMIF($AV$32:AV168,AV168,$Q$32:Q168)=0),COUNTIF($AV$32:AV168,AV168),0)</f>
        <v>0</v>
      </c>
      <c r="AZ168" s="69">
        <f>IF(Q168&gt;0,COUNTIF($AV$32:AV168,AV168),0)</f>
        <v>0</v>
      </c>
      <c r="BA168" s="69">
        <f t="shared" si="47"/>
        <v>0</v>
      </c>
      <c r="BC168" s="69" t="str">
        <f t="shared" si="48"/>
        <v xml:space="preserve">  0</v>
      </c>
      <c r="BD168" s="69" t="str">
        <f t="shared" si="49"/>
        <v/>
      </c>
    </row>
    <row r="169" spans="1:59" x14ac:dyDescent="0.25">
      <c r="A169" s="70" t="e">
        <f t="shared" si="56"/>
        <v>#REF!</v>
      </c>
      <c r="B169" s="83" t="str">
        <f>IFERROR(VLOOKUP(A169,[1]Tổng!$M$2:$AT$200,13,0),"")</f>
        <v/>
      </c>
      <c r="C169" s="71" t="e">
        <f t="shared" si="51"/>
        <v>#VALUE!</v>
      </c>
      <c r="D169" s="71">
        <f t="shared" si="52"/>
        <v>1</v>
      </c>
      <c r="E169" s="221" t="str">
        <f>IFERROR(VLOOKUP(A169,[1]Tổng!$M$2:$AT$200,14,0),"")</f>
        <v/>
      </c>
      <c r="F169" s="213" t="str">
        <f>IFERROR(VLOOKUP(A169,[1]Tổng!$M$2:$AT$200,15,0),"")</f>
        <v/>
      </c>
      <c r="G169" s="214" t="str">
        <f>IFERROR(VLOOKUP(A169,[1]Tổng!$M$2:$AT$200,25,0),"")</f>
        <v/>
      </c>
      <c r="H169" s="83" t="str">
        <f>IFERROR(VLOOKUP(A169,[1]Tổng!$M$2:$AQ$200,26,0),"")</f>
        <v/>
      </c>
      <c r="I169" s="77" t="str">
        <f>IFERROR(VLOOKUP(A169,[1]Tổng!$M$2:$AQ$200,27,0),"")</f>
        <v/>
      </c>
      <c r="J169" s="77">
        <v>1000000</v>
      </c>
      <c r="K169" s="78">
        <f t="shared" si="53"/>
        <v>0</v>
      </c>
      <c r="L169" s="88" t="str">
        <f>IFERROR(VLOOKUP(A169,[1]Tổng!$M$2:$AQ$200,30,0),"")</f>
        <v/>
      </c>
      <c r="M169" s="88">
        <f t="shared" si="54"/>
        <v>0</v>
      </c>
      <c r="N169" s="88" t="str">
        <f>IFERROR(VLOOKUP(A169,[1]Tổng!$M$2:$AT$200,18,0),"")</f>
        <v/>
      </c>
      <c r="O169" s="88" t="str">
        <f>IFERROR(VLOOKUP(A169,[1]Tổng!$M$2:$AT$200,22,0),"")</f>
        <v/>
      </c>
      <c r="P169" s="217">
        <f t="shared" si="55"/>
        <v>0</v>
      </c>
      <c r="Q169" s="217">
        <f>IFERROR(VLOOKUP(A169,[1]Tổng!$M$2:$AQ$200,29,0),0)</f>
        <v>0</v>
      </c>
      <c r="R169" s="81" t="str">
        <f>IFERROR(VLOOKUP(A169,[1]Tổng!$M$2:$AQ$200,31,0),"")</f>
        <v/>
      </c>
      <c r="S169" s="81">
        <f t="shared" si="44"/>
        <v>0</v>
      </c>
      <c r="T169" s="81">
        <f t="shared" si="45"/>
        <v>0</v>
      </c>
      <c r="U169" s="81" t="e">
        <f t="shared" si="57"/>
        <v>#REF!</v>
      </c>
      <c r="V169" s="81">
        <v>0</v>
      </c>
      <c r="W169" s="81" t="e">
        <f t="shared" si="50"/>
        <v>#REF!</v>
      </c>
      <c r="X169" s="83"/>
      <c r="Y169" s="99">
        <f>Q171</f>
        <v>0</v>
      </c>
      <c r="Z169" s="224"/>
      <c r="AA169" s="224"/>
      <c r="AB169" s="224"/>
      <c r="AC169" s="224"/>
      <c r="AF169" s="69"/>
      <c r="AG169" s="218"/>
      <c r="AH169" s="219"/>
      <c r="AI169" s="218"/>
      <c r="AJ169" s="63"/>
      <c r="AK169" s="63"/>
      <c r="AL169" s="63"/>
      <c r="AU169" s="69" t="e">
        <f t="shared" si="43"/>
        <v>#N/A</v>
      </c>
      <c r="AV169" s="69" t="e">
        <f t="shared" si="46"/>
        <v>#N/A</v>
      </c>
      <c r="AW169" s="69">
        <f>IF(I169&gt;0,COUNTIF($AV$32:AV169,AV169),0)</f>
        <v>137</v>
      </c>
      <c r="AX169" s="69">
        <f>IF(AND(AW169&gt;1,SUMIF($AV$32:AV168,AV169,$AX$32:AX168)-SUMIF($AV$32:AV168,AV169,$BA$32:BA168)=0),1,IF(AND(AW169&gt;1,SUMIF($AV$32:AV168,AV169,$AX$32:AX168)-SUMIF($AV$32:AV168,AV169,$BA$32:BA168)&gt;0),0,AW169))</f>
        <v>0</v>
      </c>
      <c r="AY169" s="69">
        <f>IF(AND(Q169&gt;0,SUMIF($AV$32:AV169,AV169,$I$32:I169)-SUMIF($AV$32:AV169,AV169,$Q$32:Q169)=0),COUNTIF($AV$32:AV169,AV169),0)</f>
        <v>0</v>
      </c>
      <c r="AZ169" s="69">
        <f>IF(Q169&gt;0,COUNTIF($AV$32:AV169,AV169),0)</f>
        <v>0</v>
      </c>
      <c r="BA169" s="69">
        <f t="shared" si="47"/>
        <v>0</v>
      </c>
      <c r="BC169" s="69" t="str">
        <f t="shared" si="48"/>
        <v xml:space="preserve">  0</v>
      </c>
      <c r="BD169" s="69" t="str">
        <f t="shared" si="49"/>
        <v/>
      </c>
      <c r="BF169" s="69"/>
      <c r="BG169" s="69"/>
    </row>
    <row r="170" spans="1:59" x14ac:dyDescent="0.25">
      <c r="A170" s="70" t="e">
        <f t="shared" si="56"/>
        <v>#REF!</v>
      </c>
      <c r="B170" s="83" t="str">
        <f>IFERROR(VLOOKUP(A170,[1]Tổng!$M$2:$AT$200,13,0),"")</f>
        <v/>
      </c>
      <c r="C170" s="71" t="e">
        <f t="shared" si="51"/>
        <v>#VALUE!</v>
      </c>
      <c r="D170" s="71">
        <f t="shared" si="52"/>
        <v>1</v>
      </c>
      <c r="E170" s="221" t="str">
        <f>IFERROR(VLOOKUP(A170,[1]Tổng!$M$2:$AT$200,14,0),"")</f>
        <v/>
      </c>
      <c r="F170" s="213" t="str">
        <f>IFERROR(VLOOKUP(A170,[1]Tổng!$M$2:$AT$200,15,0),"")</f>
        <v/>
      </c>
      <c r="G170" s="214" t="str">
        <f>IFERROR(VLOOKUP(A170,[1]Tổng!$M$2:$AT$200,25,0),"")</f>
        <v/>
      </c>
      <c r="H170" s="83" t="str">
        <f>IFERROR(VLOOKUP(A170,[1]Tổng!$M$2:$AQ$200,26,0),"")</f>
        <v/>
      </c>
      <c r="I170" s="77" t="str">
        <f>IFERROR(VLOOKUP(A170,[1]Tổng!$M$2:$AQ$200,27,0),"")</f>
        <v/>
      </c>
      <c r="J170" s="77">
        <v>1000000</v>
      </c>
      <c r="K170" s="78">
        <f t="shared" si="53"/>
        <v>0</v>
      </c>
      <c r="L170" s="88" t="str">
        <f>IFERROR(VLOOKUP(A170,[1]Tổng!$M$2:$AQ$200,30,0),"")</f>
        <v/>
      </c>
      <c r="M170" s="88">
        <f t="shared" si="54"/>
        <v>0</v>
      </c>
      <c r="N170" s="88" t="str">
        <f>IFERROR(VLOOKUP(A170,[1]Tổng!$M$2:$AT$200,18,0),"")</f>
        <v/>
      </c>
      <c r="O170" s="88" t="str">
        <f>IFERROR(VLOOKUP(A170,[1]Tổng!$M$2:$AT$200,22,0),"")</f>
        <v/>
      </c>
      <c r="P170" s="217">
        <f t="shared" si="55"/>
        <v>0</v>
      </c>
      <c r="Q170" s="217">
        <f>IFERROR(VLOOKUP(A170,[1]Tổng!$M$2:$AQ$200,29,0),0)</f>
        <v>0</v>
      </c>
      <c r="R170" s="81" t="str">
        <f>IFERROR(VLOOKUP(A170,[1]Tổng!$M$2:$AQ$200,31,0),"")</f>
        <v/>
      </c>
      <c r="S170" s="81">
        <f t="shared" si="44"/>
        <v>0</v>
      </c>
      <c r="T170" s="81">
        <f t="shared" si="45"/>
        <v>0</v>
      </c>
      <c r="U170" s="81" t="e">
        <f t="shared" si="57"/>
        <v>#REF!</v>
      </c>
      <c r="V170" s="81">
        <v>0</v>
      </c>
      <c r="W170" s="81" t="e">
        <f t="shared" si="50"/>
        <v>#REF!</v>
      </c>
      <c r="X170" s="83"/>
      <c r="Y170" s="99">
        <f t="shared" si="42"/>
        <v>0</v>
      </c>
      <c r="Z170" s="224"/>
      <c r="AA170" s="224"/>
      <c r="AB170" s="224"/>
      <c r="AC170" s="224"/>
      <c r="AF170" s="69"/>
      <c r="AG170" s="218"/>
      <c r="AH170" s="219"/>
      <c r="AI170" s="218"/>
      <c r="AJ170" s="63"/>
      <c r="AK170" s="63"/>
      <c r="AL170" s="63"/>
      <c r="AU170" s="69" t="e">
        <f t="shared" si="43"/>
        <v>#N/A</v>
      </c>
      <c r="AV170" s="69" t="e">
        <f t="shared" si="46"/>
        <v>#N/A</v>
      </c>
      <c r="AW170" s="69">
        <f>IF(I170&gt;0,COUNTIF($AV$32:AV170,AV170),0)</f>
        <v>138</v>
      </c>
      <c r="AX170" s="69">
        <f>IF(AND(AW170&gt;1,SUMIF($AV$32:AV169,AV170,$AX$32:AX169)-SUMIF($AV$32:AV169,AV170,$BA$32:BA169)=0),1,IF(AND(AW170&gt;1,SUMIF($AV$32:AV169,AV170,$AX$32:AX169)-SUMIF($AV$32:AV169,AV170,$BA$32:BA169)&gt;0),0,AW170))</f>
        <v>0</v>
      </c>
      <c r="AY170" s="69">
        <f>IF(AND(Q170&gt;0,SUMIF($AV$32:AV170,AV170,$I$32:I170)-SUMIF($AV$32:AV170,AV170,$Q$32:Q170)=0),COUNTIF($AV$32:AV170,AV170),0)</f>
        <v>0</v>
      </c>
      <c r="AZ170" s="69">
        <f>IF(Q170&gt;0,COUNTIF($AV$32:AV170,AV170),0)</f>
        <v>0</v>
      </c>
      <c r="BA170" s="69">
        <f t="shared" si="47"/>
        <v>0</v>
      </c>
      <c r="BC170" s="69" t="str">
        <f t="shared" si="48"/>
        <v xml:space="preserve">  0</v>
      </c>
      <c r="BD170" s="69" t="str">
        <f t="shared" si="49"/>
        <v/>
      </c>
      <c r="BF170" s="69"/>
      <c r="BG170" s="69"/>
    </row>
    <row r="171" spans="1:59" x14ac:dyDescent="0.25">
      <c r="A171" s="70" t="e">
        <f t="shared" si="56"/>
        <v>#REF!</v>
      </c>
      <c r="B171" s="83" t="str">
        <f>IFERROR(VLOOKUP(A171,[1]Tổng!$M$2:$AT$200,13,0),"")</f>
        <v/>
      </c>
      <c r="C171" s="71" t="e">
        <f t="shared" si="51"/>
        <v>#VALUE!</v>
      </c>
      <c r="D171" s="71">
        <f t="shared" si="52"/>
        <v>1</v>
      </c>
      <c r="E171" s="221" t="str">
        <f>IFERROR(VLOOKUP(A171,[1]Tổng!$M$2:$AT$200,14,0),"")</f>
        <v/>
      </c>
      <c r="F171" s="213" t="str">
        <f>IFERROR(VLOOKUP(A171,[1]Tổng!$M$2:$AT$200,15,0),"")</f>
        <v/>
      </c>
      <c r="G171" s="214" t="str">
        <f>IFERROR(VLOOKUP(A171,[1]Tổng!$M$2:$AT$200,25,0),"")</f>
        <v/>
      </c>
      <c r="H171" s="83" t="str">
        <f>IFERROR(VLOOKUP(A171,[1]Tổng!$M$2:$AQ$200,26,0),"")</f>
        <v/>
      </c>
      <c r="I171" s="77" t="str">
        <f>IFERROR(VLOOKUP(A171,[1]Tổng!$M$2:$AQ$200,27,0),"")</f>
        <v/>
      </c>
      <c r="J171" s="77">
        <v>1000000</v>
      </c>
      <c r="K171" s="78">
        <f t="shared" si="53"/>
        <v>0</v>
      </c>
      <c r="L171" s="88" t="str">
        <f>IFERROR(VLOOKUP(A171,[1]Tổng!$M$2:$AQ$200,30,0),"")</f>
        <v/>
      </c>
      <c r="M171" s="88">
        <f t="shared" si="54"/>
        <v>0</v>
      </c>
      <c r="N171" s="88" t="str">
        <f>IFERROR(VLOOKUP(A171,[1]Tổng!$M$2:$AT$200,18,0),"")</f>
        <v/>
      </c>
      <c r="O171" s="88" t="str">
        <f>IFERROR(VLOOKUP(A171,[1]Tổng!$M$2:$AT$200,22,0),"")</f>
        <v/>
      </c>
      <c r="P171" s="217">
        <f t="shared" si="55"/>
        <v>0</v>
      </c>
      <c r="Q171" s="217">
        <f>IFERROR(VLOOKUP(A171,[1]Tổng!$M$2:$AQ$200,29,0),0)</f>
        <v>0</v>
      </c>
      <c r="R171" s="81" t="str">
        <f>IFERROR(VLOOKUP(A171,[1]Tổng!$M$2:$AQ$200,31,0),"")</f>
        <v/>
      </c>
      <c r="S171" s="81">
        <f t="shared" si="44"/>
        <v>0</v>
      </c>
      <c r="T171" s="81">
        <f t="shared" si="45"/>
        <v>0</v>
      </c>
      <c r="U171" s="81" t="e">
        <f t="shared" si="57"/>
        <v>#REF!</v>
      </c>
      <c r="V171" s="81">
        <v>0</v>
      </c>
      <c r="W171" s="81" t="e">
        <f t="shared" si="50"/>
        <v>#REF!</v>
      </c>
      <c r="X171" s="83"/>
      <c r="Y171" s="99">
        <f t="shared" si="42"/>
        <v>0</v>
      </c>
      <c r="Z171" s="224"/>
      <c r="AA171" s="224"/>
      <c r="AB171" s="224"/>
      <c r="AC171" s="224"/>
      <c r="AF171" s="69"/>
      <c r="AG171" s="218"/>
      <c r="AH171" s="219"/>
      <c r="AI171" s="218"/>
      <c r="AJ171" s="63"/>
      <c r="AK171" s="63"/>
      <c r="AL171" s="63"/>
      <c r="AU171" s="69" t="e">
        <f t="shared" si="43"/>
        <v>#N/A</v>
      </c>
      <c r="AV171" s="69" t="e">
        <f t="shared" si="46"/>
        <v>#N/A</v>
      </c>
      <c r="AW171" s="69">
        <f>IF(I171&gt;0,COUNTIF($AV$32:AV171,AV171),0)</f>
        <v>139</v>
      </c>
      <c r="AX171" s="69">
        <f>IF(AND(AW171&gt;1,SUMIF($AV$32:AV170,AV171,$AX$32:AX170)-SUMIF($AV$32:AV170,AV171,$BA$32:BA170)=0),1,IF(AND(AW171&gt;1,SUMIF($AV$32:AV170,AV171,$AX$32:AX170)-SUMIF($AV$32:AV170,AV171,$BA$32:BA170)&gt;0),0,AW171))</f>
        <v>0</v>
      </c>
      <c r="AY171" s="69">
        <f>IF(AND(Q171&gt;0,SUMIF($AV$32:AV171,AV171,$I$32:I171)-SUMIF($AV$32:AV171,AV171,$Q$32:Q171)=0),COUNTIF($AV$32:AV171,AV171),0)</f>
        <v>0</v>
      </c>
      <c r="AZ171" s="69">
        <f>IF(Q171&gt;0,COUNTIF($AV$32:AV171,AV171),0)</f>
        <v>0</v>
      </c>
      <c r="BA171" s="69">
        <f t="shared" si="47"/>
        <v>0</v>
      </c>
      <c r="BC171" s="69" t="str">
        <f t="shared" si="48"/>
        <v xml:space="preserve">  0</v>
      </c>
      <c r="BD171" s="69" t="str">
        <f t="shared" si="49"/>
        <v/>
      </c>
      <c r="BF171" s="69"/>
      <c r="BG171" s="69"/>
    </row>
    <row r="172" spans="1:59" s="69" customFormat="1" x14ac:dyDescent="0.25">
      <c r="A172" s="70" t="e">
        <f t="shared" si="56"/>
        <v>#REF!</v>
      </c>
      <c r="B172" s="83" t="str">
        <f>IFERROR(VLOOKUP(A172,[1]Tổng!$M$2:$AT$200,13,0),"")</f>
        <v/>
      </c>
      <c r="C172" s="71" t="e">
        <f t="shared" si="51"/>
        <v>#VALUE!</v>
      </c>
      <c r="D172" s="71">
        <f t="shared" si="52"/>
        <v>1</v>
      </c>
      <c r="E172" s="221" t="str">
        <f>IFERROR(VLOOKUP(A172,[1]Tổng!$M$2:$AT$200,14,0),"")</f>
        <v/>
      </c>
      <c r="F172" s="213" t="str">
        <f>IFERROR(VLOOKUP(A172,[1]Tổng!$M$2:$AT$200,15,0),"")</f>
        <v/>
      </c>
      <c r="G172" s="214" t="str">
        <f>IFERROR(VLOOKUP(A172,[1]Tổng!$M$2:$AT$200,25,0),"")</f>
        <v/>
      </c>
      <c r="H172" s="83" t="str">
        <f>IFERROR(VLOOKUP(A172,[1]Tổng!$M$2:$AQ$200,26,0),"")</f>
        <v/>
      </c>
      <c r="I172" s="77" t="str">
        <f>IFERROR(VLOOKUP(A172,[1]Tổng!$M$2:$AQ$200,27,0),"")</f>
        <v/>
      </c>
      <c r="J172" s="77">
        <v>1000000</v>
      </c>
      <c r="K172" s="78">
        <f t="shared" si="53"/>
        <v>0</v>
      </c>
      <c r="L172" s="88" t="str">
        <f>IFERROR(VLOOKUP(A172,[1]Tổng!$M$2:$AQ$200,30,0),"")</f>
        <v/>
      </c>
      <c r="M172" s="88">
        <f t="shared" si="54"/>
        <v>0</v>
      </c>
      <c r="N172" s="88" t="str">
        <f>IFERROR(VLOOKUP(A172,[1]Tổng!$M$2:$AT$200,18,0),"")</f>
        <v/>
      </c>
      <c r="O172" s="88" t="str">
        <f>IFERROR(VLOOKUP(A172,[1]Tổng!$M$2:$AT$200,22,0),"")</f>
        <v/>
      </c>
      <c r="P172" s="217">
        <f t="shared" si="55"/>
        <v>0</v>
      </c>
      <c r="Q172" s="217">
        <f>IFERROR(VLOOKUP(A172,[1]Tổng!$M$2:$AQ$200,29,0),0)</f>
        <v>0</v>
      </c>
      <c r="R172" s="81" t="str">
        <f>IFERROR(VLOOKUP(A172,[1]Tổng!$M$2:$AQ$200,31,0),"")</f>
        <v/>
      </c>
      <c r="S172" s="81">
        <f t="shared" si="44"/>
        <v>0</v>
      </c>
      <c r="T172" s="81">
        <f t="shared" si="45"/>
        <v>0</v>
      </c>
      <c r="U172" s="81" t="e">
        <f t="shared" si="57"/>
        <v>#REF!</v>
      </c>
      <c r="V172" s="81">
        <v>0</v>
      </c>
      <c r="W172" s="81" t="e">
        <f t="shared" si="50"/>
        <v>#REF!</v>
      </c>
      <c r="X172" s="83"/>
      <c r="Y172" s="99">
        <f t="shared" si="42"/>
        <v>0</v>
      </c>
      <c r="Z172" s="224"/>
      <c r="AA172" s="224"/>
      <c r="AB172" s="224"/>
      <c r="AC172" s="224"/>
      <c r="AG172" s="218"/>
      <c r="AH172" s="219"/>
      <c r="AI172" s="218"/>
      <c r="AJ172" s="63"/>
      <c r="AK172" s="63"/>
      <c r="AL172" s="63"/>
      <c r="AU172" s="69" t="e">
        <f t="shared" si="43"/>
        <v>#N/A</v>
      </c>
      <c r="AV172" s="69" t="e">
        <f t="shared" si="46"/>
        <v>#N/A</v>
      </c>
      <c r="AW172" s="69">
        <f>IF(I172&gt;0,COUNTIF($AV$32:AV172,AV172),0)</f>
        <v>140</v>
      </c>
      <c r="AX172" s="69">
        <f>IF(AND(AW172&gt;1,SUMIF($AV$32:AV171,AV172,$AX$32:AX171)-SUMIF($AV$32:AV171,AV172,$BA$32:BA171)=0),1,IF(AND(AW172&gt;1,SUMIF($AV$32:AV171,AV172,$AX$32:AX171)-SUMIF($AV$32:AV171,AV172,$BA$32:BA171)&gt;0),0,AW172))</f>
        <v>0</v>
      </c>
      <c r="AY172" s="69">
        <f>IF(AND(Q172&gt;0,SUMIF($AV$32:AV172,AV172,$I$32:I172)-SUMIF($AV$32:AV172,AV172,$Q$32:Q172)=0),COUNTIF($AV$32:AV172,AV172),0)</f>
        <v>0</v>
      </c>
      <c r="AZ172" s="69">
        <f>IF(Q172&gt;0,COUNTIF($AV$32:AV172,AV172),0)</f>
        <v>0</v>
      </c>
      <c r="BA172" s="69">
        <f t="shared" si="47"/>
        <v>0</v>
      </c>
      <c r="BC172" s="69" t="str">
        <f t="shared" si="48"/>
        <v xml:space="preserve">  0</v>
      </c>
      <c r="BD172" s="69" t="str">
        <f t="shared" si="49"/>
        <v/>
      </c>
    </row>
    <row r="173" spans="1:59" x14ac:dyDescent="0.25">
      <c r="A173" s="70" t="e">
        <f t="shared" si="56"/>
        <v>#REF!</v>
      </c>
      <c r="B173" s="83" t="str">
        <f>IFERROR(VLOOKUP(A173,[1]Tổng!$M$2:$AT$200,13,0),"")</f>
        <v/>
      </c>
      <c r="C173" s="71" t="e">
        <f t="shared" si="51"/>
        <v>#VALUE!</v>
      </c>
      <c r="D173" s="71">
        <f t="shared" si="52"/>
        <v>1</v>
      </c>
      <c r="E173" s="221" t="str">
        <f>IFERROR(VLOOKUP(A173,[1]Tổng!$M$2:$AT$200,14,0),"")</f>
        <v/>
      </c>
      <c r="F173" s="213" t="str">
        <f>IFERROR(VLOOKUP(A173,[1]Tổng!$M$2:$AT$200,15,0),"")</f>
        <v/>
      </c>
      <c r="G173" s="214" t="str">
        <f>IFERROR(VLOOKUP(A173,[1]Tổng!$M$2:$AT$200,25,0),"")</f>
        <v/>
      </c>
      <c r="H173" s="83" t="str">
        <f>IFERROR(VLOOKUP(A173,[1]Tổng!$M$2:$AQ$200,26,0),"")</f>
        <v/>
      </c>
      <c r="I173" s="77" t="str">
        <f>IFERROR(VLOOKUP(A173,[1]Tổng!$M$2:$AQ$200,27,0),"")</f>
        <v/>
      </c>
      <c r="J173" s="77">
        <v>1000000</v>
      </c>
      <c r="K173" s="78">
        <f t="shared" si="53"/>
        <v>0</v>
      </c>
      <c r="L173" s="88" t="str">
        <f>IFERROR(VLOOKUP(A173,[1]Tổng!$M$2:$AQ$200,30,0),"")</f>
        <v/>
      </c>
      <c r="M173" s="88">
        <f t="shared" si="54"/>
        <v>0</v>
      </c>
      <c r="N173" s="88" t="str">
        <f>IFERROR(VLOOKUP(A173,[1]Tổng!$M$2:$AT$200,18,0),"")</f>
        <v/>
      </c>
      <c r="O173" s="88" t="str">
        <f>IFERROR(VLOOKUP(A173,[1]Tổng!$M$2:$AT$200,22,0),"")</f>
        <v/>
      </c>
      <c r="P173" s="217">
        <f t="shared" si="55"/>
        <v>0</v>
      </c>
      <c r="Q173" s="217">
        <f>IFERROR(VLOOKUP(A173,[1]Tổng!$M$2:$AQ$200,29,0),0)</f>
        <v>0</v>
      </c>
      <c r="R173" s="81" t="str">
        <f>IFERROR(VLOOKUP(A173,[1]Tổng!$M$2:$AQ$200,31,0),"")</f>
        <v/>
      </c>
      <c r="S173" s="81">
        <f t="shared" si="44"/>
        <v>0</v>
      </c>
      <c r="T173" s="81">
        <f t="shared" si="45"/>
        <v>0</v>
      </c>
      <c r="U173" s="81" t="e">
        <f t="shared" si="57"/>
        <v>#REF!</v>
      </c>
      <c r="V173" s="81">
        <v>0</v>
      </c>
      <c r="W173" s="81" t="e">
        <f t="shared" si="50"/>
        <v>#REF!</v>
      </c>
      <c r="X173" s="83"/>
      <c r="Y173" s="99">
        <f t="shared" si="42"/>
        <v>0</v>
      </c>
      <c r="Z173" s="224"/>
      <c r="AA173" s="224"/>
      <c r="AB173" s="224"/>
      <c r="AC173" s="224"/>
      <c r="AF173" s="69"/>
      <c r="AG173" s="218"/>
      <c r="AH173" s="219"/>
      <c r="AI173" s="218"/>
      <c r="AJ173" s="63"/>
      <c r="AK173" s="63"/>
      <c r="AL173" s="63"/>
      <c r="AU173" s="69" t="e">
        <f t="shared" si="43"/>
        <v>#N/A</v>
      </c>
      <c r="AV173" s="69" t="e">
        <f t="shared" si="46"/>
        <v>#N/A</v>
      </c>
      <c r="AW173" s="69">
        <f>IF(I173&gt;0,COUNTIF($AV$32:AV173,AV173),0)</f>
        <v>141</v>
      </c>
      <c r="AX173" s="69">
        <f>IF(AND(AW173&gt;1,SUMIF($AV$32:AV172,AV173,$AX$32:AX172)-SUMIF($AV$32:AV172,AV173,$BA$32:BA172)=0),1,IF(AND(AW173&gt;1,SUMIF($AV$32:AV172,AV173,$AX$32:AX172)-SUMIF($AV$32:AV172,AV173,$BA$32:BA172)&gt;0),0,AW173))</f>
        <v>0</v>
      </c>
      <c r="AY173" s="69">
        <f>IF(AND(Q173&gt;0,SUMIF($AV$32:AV173,AV173,$I$32:I173)-SUMIF($AV$32:AV173,AV173,$Q$32:Q173)=0),COUNTIF($AV$32:AV173,AV173),0)</f>
        <v>0</v>
      </c>
      <c r="AZ173" s="69">
        <f>IF(Q173&gt;0,COUNTIF($AV$32:AV173,AV173),0)</f>
        <v>0</v>
      </c>
      <c r="BA173" s="69">
        <f t="shared" si="47"/>
        <v>0</v>
      </c>
      <c r="BC173" s="69" t="str">
        <f t="shared" si="48"/>
        <v xml:space="preserve">  0</v>
      </c>
      <c r="BD173" s="69" t="str">
        <f t="shared" si="49"/>
        <v/>
      </c>
      <c r="BF173" s="69"/>
      <c r="BG173" s="69"/>
    </row>
    <row r="174" spans="1:59" x14ac:dyDescent="0.25">
      <c r="A174" s="70" t="e">
        <f t="shared" si="56"/>
        <v>#REF!</v>
      </c>
      <c r="B174" s="83" t="str">
        <f>IFERROR(VLOOKUP(A174,[1]Tổng!$M$2:$AT$200,13,0),"")</f>
        <v/>
      </c>
      <c r="C174" s="71" t="e">
        <f t="shared" si="51"/>
        <v>#VALUE!</v>
      </c>
      <c r="D174" s="71">
        <f t="shared" si="52"/>
        <v>1</v>
      </c>
      <c r="E174" s="221" t="str">
        <f>IFERROR(VLOOKUP(A174,[1]Tổng!$M$2:$AT$200,14,0),"")</f>
        <v/>
      </c>
      <c r="F174" s="213" t="str">
        <f>IFERROR(VLOOKUP(A174,[1]Tổng!$M$2:$AT$200,15,0),"")</f>
        <v/>
      </c>
      <c r="G174" s="214" t="str">
        <f>IFERROR(VLOOKUP(A174,[1]Tổng!$M$2:$AT$200,25,0),"")</f>
        <v/>
      </c>
      <c r="H174" s="83" t="str">
        <f>IFERROR(VLOOKUP(A174,[1]Tổng!$M$2:$AQ$200,26,0),"")</f>
        <v/>
      </c>
      <c r="I174" s="77" t="str">
        <f>IFERROR(VLOOKUP(A174,[1]Tổng!$M$2:$AQ$200,27,0),"")</f>
        <v/>
      </c>
      <c r="J174" s="77">
        <v>1000000</v>
      </c>
      <c r="K174" s="78">
        <f t="shared" si="53"/>
        <v>0</v>
      </c>
      <c r="L174" s="88" t="str">
        <f>IFERROR(VLOOKUP(A174,[1]Tổng!$M$2:$AQ$200,30,0),"")</f>
        <v/>
      </c>
      <c r="M174" s="88">
        <f t="shared" si="54"/>
        <v>0</v>
      </c>
      <c r="N174" s="88" t="str">
        <f>IFERROR(VLOOKUP(A174,[1]Tổng!$M$2:$AT$200,18,0),"")</f>
        <v/>
      </c>
      <c r="O174" s="88" t="str">
        <f>IFERROR(VLOOKUP(A174,[1]Tổng!$M$2:$AT$200,22,0),"")</f>
        <v/>
      </c>
      <c r="P174" s="217">
        <f t="shared" si="55"/>
        <v>0</v>
      </c>
      <c r="Q174" s="217">
        <f>IFERROR(VLOOKUP(A174,[1]Tổng!$M$2:$AQ$200,29,0),0)</f>
        <v>0</v>
      </c>
      <c r="R174" s="81" t="str">
        <f>IFERROR(VLOOKUP(A174,[1]Tổng!$M$2:$AQ$200,31,0),"")</f>
        <v/>
      </c>
      <c r="S174" s="81">
        <f t="shared" si="44"/>
        <v>0</v>
      </c>
      <c r="T174" s="81">
        <f t="shared" si="45"/>
        <v>0</v>
      </c>
      <c r="U174" s="81" t="e">
        <f t="shared" si="57"/>
        <v>#REF!</v>
      </c>
      <c r="V174" s="81">
        <v>0</v>
      </c>
      <c r="W174" s="81" t="e">
        <f t="shared" si="50"/>
        <v>#REF!</v>
      </c>
      <c r="X174" s="83"/>
      <c r="Y174" s="99">
        <f t="shared" si="42"/>
        <v>0</v>
      </c>
      <c r="Z174" s="224"/>
      <c r="AA174" s="224"/>
      <c r="AB174" s="224"/>
      <c r="AC174" s="224"/>
      <c r="AF174" s="69"/>
      <c r="AG174" s="218"/>
      <c r="AH174" s="219"/>
      <c r="AI174" s="218"/>
      <c r="AJ174" s="63"/>
      <c r="AK174" s="63"/>
      <c r="AL174" s="63"/>
      <c r="AU174" s="69" t="e">
        <f t="shared" si="43"/>
        <v>#N/A</v>
      </c>
      <c r="AV174" s="69" t="e">
        <f t="shared" si="46"/>
        <v>#N/A</v>
      </c>
      <c r="AW174" s="69">
        <f>IF(I174&gt;0,COUNTIF($AV$32:AV174,AV174),0)</f>
        <v>142</v>
      </c>
      <c r="AX174" s="69">
        <f>IF(AND(AW174&gt;1,SUMIF($AV$32:AV173,AV174,$AX$32:AX173)-SUMIF($AV$32:AV173,AV174,$BA$32:BA173)=0),1,IF(AND(AW174&gt;1,SUMIF($AV$32:AV173,AV174,$AX$32:AX173)-SUMIF($AV$32:AV173,AV174,$BA$32:BA173)&gt;0),0,AW174))</f>
        <v>0</v>
      </c>
      <c r="AY174" s="69">
        <f>IF(AND(Q174&gt;0,SUMIF($AV$32:AV174,AV174,$I$32:I174)-SUMIF($AV$32:AV174,AV174,$Q$32:Q174)=0),COUNTIF($AV$32:AV174,AV174),0)</f>
        <v>0</v>
      </c>
      <c r="AZ174" s="69">
        <f>IF(Q174&gt;0,COUNTIF($AV$32:AV174,AV174),0)</f>
        <v>0</v>
      </c>
      <c r="BA174" s="69">
        <f t="shared" si="47"/>
        <v>0</v>
      </c>
      <c r="BC174" s="69" t="str">
        <f t="shared" si="48"/>
        <v xml:space="preserve">  0</v>
      </c>
      <c r="BD174" s="69" t="str">
        <f t="shared" si="49"/>
        <v/>
      </c>
      <c r="BF174" s="69"/>
      <c r="BG174" s="69"/>
    </row>
    <row r="175" spans="1:59" s="69" customFormat="1" x14ac:dyDescent="0.25">
      <c r="A175" s="70" t="e">
        <f t="shared" si="56"/>
        <v>#REF!</v>
      </c>
      <c r="B175" s="83" t="str">
        <f>IFERROR(VLOOKUP(A175,[1]Tổng!$M$2:$AT$200,13,0),"")</f>
        <v/>
      </c>
      <c r="C175" s="71" t="e">
        <f t="shared" si="51"/>
        <v>#VALUE!</v>
      </c>
      <c r="D175" s="71">
        <f t="shared" si="52"/>
        <v>1</v>
      </c>
      <c r="E175" s="221" t="str">
        <f>IFERROR(VLOOKUP(A175,[1]Tổng!$M$2:$AT$200,14,0),"")</f>
        <v/>
      </c>
      <c r="F175" s="213" t="str">
        <f>IFERROR(VLOOKUP(A175,[1]Tổng!$M$2:$AT$200,15,0),"")</f>
        <v/>
      </c>
      <c r="G175" s="214" t="str">
        <f>IFERROR(VLOOKUP(A175,[1]Tổng!$M$2:$AT$200,25,0),"")</f>
        <v/>
      </c>
      <c r="H175" s="83" t="str">
        <f>IFERROR(VLOOKUP(A175,[1]Tổng!$M$2:$AQ$200,26,0),"")</f>
        <v/>
      </c>
      <c r="I175" s="77" t="str">
        <f>IFERROR(VLOOKUP(A175,[1]Tổng!$M$2:$AQ$200,27,0),"")</f>
        <v/>
      </c>
      <c r="J175" s="77">
        <v>1000000</v>
      </c>
      <c r="K175" s="78">
        <f t="shared" si="53"/>
        <v>0</v>
      </c>
      <c r="L175" s="88" t="str">
        <f>IFERROR(VLOOKUP(A175,[1]Tổng!$M$2:$AQ$200,30,0),"")</f>
        <v/>
      </c>
      <c r="M175" s="88">
        <f t="shared" si="54"/>
        <v>0</v>
      </c>
      <c r="N175" s="88" t="str">
        <f>IFERROR(VLOOKUP(A175,[1]Tổng!$M$2:$AT$200,18,0),"")</f>
        <v/>
      </c>
      <c r="O175" s="88" t="str">
        <f>IFERROR(VLOOKUP(A175,[1]Tổng!$M$2:$AT$200,22,0),"")</f>
        <v/>
      </c>
      <c r="P175" s="217">
        <f t="shared" si="55"/>
        <v>0</v>
      </c>
      <c r="Q175" s="217">
        <f>IFERROR(VLOOKUP(A175,[1]Tổng!$M$2:$AQ$200,29,0),0)</f>
        <v>0</v>
      </c>
      <c r="R175" s="81" t="str">
        <f>IFERROR(VLOOKUP(A175,[1]Tổng!$M$2:$AQ$200,31,0),"")</f>
        <v/>
      </c>
      <c r="S175" s="81">
        <f t="shared" si="44"/>
        <v>0</v>
      </c>
      <c r="T175" s="81">
        <f t="shared" si="45"/>
        <v>0</v>
      </c>
      <c r="U175" s="81" t="e">
        <f t="shared" si="57"/>
        <v>#REF!</v>
      </c>
      <c r="V175" s="81">
        <v>0</v>
      </c>
      <c r="W175" s="81" t="e">
        <f t="shared" si="50"/>
        <v>#REF!</v>
      </c>
      <c r="X175" s="83"/>
      <c r="Y175" s="99">
        <f t="shared" si="42"/>
        <v>0</v>
      </c>
      <c r="Z175" s="224"/>
      <c r="AA175" s="224"/>
      <c r="AB175" s="224"/>
      <c r="AC175" s="224"/>
      <c r="AG175" s="218"/>
      <c r="AH175" s="219"/>
      <c r="AI175" s="218"/>
      <c r="AJ175" s="63"/>
      <c r="AK175" s="63"/>
      <c r="AL175" s="63"/>
      <c r="AU175" s="69" t="e">
        <f t="shared" si="43"/>
        <v>#N/A</v>
      </c>
      <c r="AV175" s="69" t="e">
        <f t="shared" si="46"/>
        <v>#N/A</v>
      </c>
      <c r="AW175" s="69">
        <f>IF(I175&gt;0,COUNTIF($AV$32:AV175,AV175),0)</f>
        <v>143</v>
      </c>
      <c r="AX175" s="69">
        <f>IF(AND(AW175&gt;1,SUMIF($AV$32:AV174,AV175,$AX$32:AX174)-SUMIF($AV$32:AV174,AV175,$BA$32:BA174)=0),1,IF(AND(AW175&gt;1,SUMIF($AV$32:AV174,AV175,$AX$32:AX174)-SUMIF($AV$32:AV174,AV175,$BA$32:BA174)&gt;0),0,AW175))</f>
        <v>0</v>
      </c>
      <c r="AY175" s="69">
        <f>IF(AND(Q175&gt;0,SUMIF($AV$32:AV175,AV175,$I$32:I175)-SUMIF($AV$32:AV175,AV175,$Q$32:Q175)=0),COUNTIF($AV$32:AV175,AV175),0)</f>
        <v>0</v>
      </c>
      <c r="AZ175" s="69">
        <f>IF(Q175&gt;0,COUNTIF($AV$32:AV175,AV175),0)</f>
        <v>0</v>
      </c>
      <c r="BA175" s="69">
        <f t="shared" si="47"/>
        <v>0</v>
      </c>
      <c r="BC175" s="69" t="str">
        <f t="shared" si="48"/>
        <v xml:space="preserve">  0</v>
      </c>
      <c r="BD175" s="69" t="str">
        <f t="shared" si="49"/>
        <v/>
      </c>
    </row>
    <row r="176" spans="1:59" x14ac:dyDescent="0.25">
      <c r="A176" s="70" t="e">
        <f t="shared" si="56"/>
        <v>#REF!</v>
      </c>
      <c r="B176" s="83" t="str">
        <f>IFERROR(VLOOKUP(A176,[1]Tổng!$M$2:$AT$200,13,0),"")</f>
        <v/>
      </c>
      <c r="C176" s="71" t="e">
        <f t="shared" si="51"/>
        <v>#VALUE!</v>
      </c>
      <c r="D176" s="71">
        <f t="shared" si="52"/>
        <v>1</v>
      </c>
      <c r="E176" s="221" t="str">
        <f>IFERROR(VLOOKUP(A176,[1]Tổng!$M$2:$AT$200,14,0),"")</f>
        <v/>
      </c>
      <c r="F176" s="213" t="str">
        <f>IFERROR(VLOOKUP(A176,[1]Tổng!$M$2:$AT$200,15,0),"")</f>
        <v/>
      </c>
      <c r="G176" s="214" t="str">
        <f>IFERROR(VLOOKUP(A176,[1]Tổng!$M$2:$AT$200,25,0),"")</f>
        <v/>
      </c>
      <c r="H176" s="83" t="str">
        <f>IFERROR(VLOOKUP(A176,[1]Tổng!$M$2:$AQ$200,26,0),"")</f>
        <v/>
      </c>
      <c r="I176" s="77" t="str">
        <f>IFERROR(VLOOKUP(A176,[1]Tổng!$M$2:$AQ$200,27,0),"")</f>
        <v/>
      </c>
      <c r="J176" s="77">
        <v>1000000</v>
      </c>
      <c r="K176" s="78">
        <f t="shared" si="53"/>
        <v>0</v>
      </c>
      <c r="L176" s="88" t="str">
        <f>IFERROR(VLOOKUP(A176,[1]Tổng!$M$2:$AQ$200,30,0),"")</f>
        <v/>
      </c>
      <c r="M176" s="88">
        <f t="shared" si="54"/>
        <v>0</v>
      </c>
      <c r="N176" s="88" t="str">
        <f>IFERROR(VLOOKUP(A176,[1]Tổng!$M$2:$AT$200,18,0),"")</f>
        <v/>
      </c>
      <c r="O176" s="88" t="str">
        <f>IFERROR(VLOOKUP(A176,[1]Tổng!$M$2:$AT$200,22,0),"")</f>
        <v/>
      </c>
      <c r="P176" s="217">
        <f t="shared" si="55"/>
        <v>0</v>
      </c>
      <c r="Q176" s="217">
        <f>IFERROR(VLOOKUP(A176,[1]Tổng!$M$2:$AQ$200,29,0),0)</f>
        <v>0</v>
      </c>
      <c r="R176" s="81" t="str">
        <f>IFERROR(VLOOKUP(A176,[1]Tổng!$M$2:$AQ$200,31,0),"")</f>
        <v/>
      </c>
      <c r="S176" s="81">
        <f t="shared" si="44"/>
        <v>0</v>
      </c>
      <c r="T176" s="81">
        <f t="shared" si="45"/>
        <v>0</v>
      </c>
      <c r="U176" s="81" t="e">
        <f t="shared" si="57"/>
        <v>#REF!</v>
      </c>
      <c r="V176" s="81">
        <v>0</v>
      </c>
      <c r="W176" s="81" t="e">
        <f t="shared" si="50"/>
        <v>#REF!</v>
      </c>
      <c r="X176" s="83"/>
      <c r="Y176" s="99">
        <f t="shared" si="42"/>
        <v>0</v>
      </c>
      <c r="Z176" s="224"/>
      <c r="AA176" s="224"/>
      <c r="AB176" s="224"/>
      <c r="AC176" s="224"/>
      <c r="AF176" s="69"/>
      <c r="AG176" s="218"/>
      <c r="AH176" s="219"/>
      <c r="AI176" s="218"/>
      <c r="AJ176" s="63"/>
      <c r="AK176" s="63"/>
      <c r="AL176" s="63"/>
      <c r="AU176" s="69" t="e">
        <f t="shared" si="43"/>
        <v>#N/A</v>
      </c>
      <c r="AV176" s="69" t="e">
        <f t="shared" si="46"/>
        <v>#N/A</v>
      </c>
      <c r="AW176" s="69">
        <f>IF(I176&gt;0,COUNTIF($AV$32:AV176,AV176),0)</f>
        <v>144</v>
      </c>
      <c r="AX176" s="69">
        <f>IF(AND(AW176&gt;1,SUMIF($AV$32:AV175,AV176,$AX$32:AX175)-SUMIF($AV$32:AV175,AV176,$BA$32:BA175)=0),1,IF(AND(AW176&gt;1,SUMIF($AV$32:AV175,AV176,$AX$32:AX175)-SUMIF($AV$32:AV175,AV176,$BA$32:BA175)&gt;0),0,AW176))</f>
        <v>0</v>
      </c>
      <c r="AY176" s="69">
        <f>IF(AND(Q176&gt;0,SUMIF($AV$32:AV176,AV176,$I$32:I176)-SUMIF($AV$32:AV176,AV176,$Q$32:Q176)=0),COUNTIF($AV$32:AV176,AV176),0)</f>
        <v>0</v>
      </c>
      <c r="AZ176" s="69">
        <f>IF(Q176&gt;0,COUNTIF($AV$32:AV176,AV176),0)</f>
        <v>0</v>
      </c>
      <c r="BA176" s="69">
        <f t="shared" si="47"/>
        <v>0</v>
      </c>
      <c r="BC176" s="69" t="str">
        <f t="shared" si="48"/>
        <v xml:space="preserve">  0</v>
      </c>
      <c r="BD176" s="69" t="str">
        <f t="shared" si="49"/>
        <v/>
      </c>
      <c r="BF176" s="69"/>
      <c r="BG176" s="69"/>
    </row>
    <row r="177" spans="1:59" x14ac:dyDescent="0.25">
      <c r="A177" s="70" t="e">
        <f t="shared" si="56"/>
        <v>#REF!</v>
      </c>
      <c r="B177" s="83" t="str">
        <f>IFERROR(VLOOKUP(A177,[1]Tổng!$M$2:$AT$200,13,0),"")</f>
        <v/>
      </c>
      <c r="C177" s="71" t="e">
        <f t="shared" si="51"/>
        <v>#VALUE!</v>
      </c>
      <c r="D177" s="71">
        <f t="shared" si="52"/>
        <v>1</v>
      </c>
      <c r="E177" s="221" t="str">
        <f>IFERROR(VLOOKUP(A177,[1]Tổng!$M$2:$AT$200,14,0),"")</f>
        <v/>
      </c>
      <c r="F177" s="213" t="str">
        <f>IFERROR(VLOOKUP(A177,[1]Tổng!$M$2:$AT$200,15,0),"")</f>
        <v/>
      </c>
      <c r="G177" s="214" t="str">
        <f>IFERROR(VLOOKUP(A177,[1]Tổng!$M$2:$AT$200,25,0),"")</f>
        <v/>
      </c>
      <c r="H177" s="83" t="str">
        <f>IFERROR(VLOOKUP(A177,[1]Tổng!$M$2:$AQ$200,26,0),"")</f>
        <v/>
      </c>
      <c r="I177" s="77" t="str">
        <f>IFERROR(VLOOKUP(A177,[1]Tổng!$M$2:$AQ$200,27,0),"")</f>
        <v/>
      </c>
      <c r="J177" s="77">
        <v>1000000</v>
      </c>
      <c r="K177" s="78">
        <f t="shared" si="53"/>
        <v>0</v>
      </c>
      <c r="L177" s="88" t="str">
        <f>IFERROR(VLOOKUP(A177,[1]Tổng!$M$2:$AQ$200,30,0),"")</f>
        <v/>
      </c>
      <c r="M177" s="88">
        <f t="shared" si="54"/>
        <v>0</v>
      </c>
      <c r="N177" s="88" t="str">
        <f>IFERROR(VLOOKUP(A177,[1]Tổng!$M$2:$AT$200,18,0),"")</f>
        <v/>
      </c>
      <c r="O177" s="88" t="str">
        <f>IFERROR(VLOOKUP(A177,[1]Tổng!$M$2:$AT$200,22,0),"")</f>
        <v/>
      </c>
      <c r="P177" s="217">
        <f t="shared" si="55"/>
        <v>0</v>
      </c>
      <c r="Q177" s="217">
        <f>IFERROR(VLOOKUP(A177,[1]Tổng!$M$2:$AQ$200,29,0),0)</f>
        <v>0</v>
      </c>
      <c r="R177" s="81" t="str">
        <f>IFERROR(VLOOKUP(A177,[1]Tổng!$M$2:$AQ$200,31,0),"")</f>
        <v/>
      </c>
      <c r="S177" s="81">
        <f t="shared" si="44"/>
        <v>0</v>
      </c>
      <c r="T177" s="81">
        <f t="shared" si="45"/>
        <v>0</v>
      </c>
      <c r="U177" s="81" t="e">
        <f t="shared" si="57"/>
        <v>#REF!</v>
      </c>
      <c r="V177" s="81">
        <v>0</v>
      </c>
      <c r="W177" s="81" t="e">
        <f t="shared" si="50"/>
        <v>#REF!</v>
      </c>
      <c r="X177" s="83"/>
      <c r="Y177" s="99">
        <f t="shared" si="42"/>
        <v>0</v>
      </c>
      <c r="Z177" s="224"/>
      <c r="AA177" s="224"/>
      <c r="AB177" s="224"/>
      <c r="AC177" s="224"/>
      <c r="AF177" s="69"/>
      <c r="AG177" s="218"/>
      <c r="AH177" s="219"/>
      <c r="AI177" s="218"/>
      <c r="AJ177" s="63"/>
      <c r="AK177" s="63"/>
      <c r="AL177" s="63"/>
      <c r="AU177" s="69" t="e">
        <f t="shared" si="43"/>
        <v>#N/A</v>
      </c>
      <c r="AV177" s="69" t="e">
        <f t="shared" si="46"/>
        <v>#N/A</v>
      </c>
      <c r="AW177" s="69">
        <f>IF(I177&gt;0,COUNTIF($AV$32:AV177,AV177),0)</f>
        <v>145</v>
      </c>
      <c r="AX177" s="69">
        <f>IF(AND(AW177&gt;1,SUMIF($AV$32:AV176,AV177,$AX$32:AX176)-SUMIF($AV$32:AV176,AV177,$BA$32:BA176)=0),1,IF(AND(AW177&gt;1,SUMIF($AV$32:AV176,AV177,$AX$32:AX176)-SUMIF($AV$32:AV176,AV177,$BA$32:BA176)&gt;0),0,AW177))</f>
        <v>0</v>
      </c>
      <c r="AY177" s="69">
        <f>IF(AND(Q177&gt;0,SUMIF($AV$32:AV177,AV177,$I$32:I177)-SUMIF($AV$32:AV177,AV177,$Q$32:Q177)=0),COUNTIF($AV$32:AV177,AV177),0)</f>
        <v>0</v>
      </c>
      <c r="AZ177" s="69">
        <f>IF(Q177&gt;0,COUNTIF($AV$32:AV177,AV177),0)</f>
        <v>0</v>
      </c>
      <c r="BA177" s="69">
        <f t="shared" si="47"/>
        <v>0</v>
      </c>
      <c r="BC177" s="69" t="str">
        <f t="shared" si="48"/>
        <v xml:space="preserve">  0</v>
      </c>
      <c r="BD177" s="69" t="str">
        <f t="shared" si="49"/>
        <v/>
      </c>
      <c r="BF177" s="69"/>
      <c r="BG177" s="69"/>
    </row>
    <row r="178" spans="1:59" x14ac:dyDescent="0.25">
      <c r="A178" s="70" t="e">
        <f t="shared" si="56"/>
        <v>#REF!</v>
      </c>
      <c r="B178" s="83" t="str">
        <f>IFERROR(VLOOKUP(A178,[1]Tổng!$M$2:$AT$200,13,0),"")</f>
        <v/>
      </c>
      <c r="C178" s="71" t="e">
        <f t="shared" si="51"/>
        <v>#VALUE!</v>
      </c>
      <c r="D178" s="71">
        <f t="shared" si="52"/>
        <v>1</v>
      </c>
      <c r="E178" s="221" t="str">
        <f>IFERROR(VLOOKUP(A178,[1]Tổng!$M$2:$AT$200,14,0),"")</f>
        <v/>
      </c>
      <c r="F178" s="213" t="str">
        <f>IFERROR(VLOOKUP(A178,[1]Tổng!$M$2:$AT$200,15,0),"")</f>
        <v/>
      </c>
      <c r="G178" s="214" t="str">
        <f>IFERROR(VLOOKUP(A178,[1]Tổng!$M$2:$AT$200,25,0),"")</f>
        <v/>
      </c>
      <c r="H178" s="83" t="str">
        <f>IFERROR(VLOOKUP(A178,[1]Tổng!$M$2:$AQ$200,26,0),"")</f>
        <v/>
      </c>
      <c r="I178" s="77" t="str">
        <f>IFERROR(VLOOKUP(A178,[1]Tổng!$M$2:$AQ$200,27,0),"")</f>
        <v/>
      </c>
      <c r="J178" s="77">
        <v>1000000</v>
      </c>
      <c r="K178" s="78">
        <f t="shared" si="53"/>
        <v>0</v>
      </c>
      <c r="L178" s="88" t="str">
        <f>IFERROR(VLOOKUP(A178,[1]Tổng!$M$2:$AQ$200,30,0),"")</f>
        <v/>
      </c>
      <c r="M178" s="88">
        <f t="shared" si="54"/>
        <v>0</v>
      </c>
      <c r="N178" s="88" t="str">
        <f>IFERROR(VLOOKUP(A178,[1]Tổng!$M$2:$AT$200,18,0),"")</f>
        <v/>
      </c>
      <c r="O178" s="88" t="str">
        <f>IFERROR(VLOOKUP(A178,[1]Tổng!$M$2:$AT$200,22,0),"")</f>
        <v/>
      </c>
      <c r="P178" s="217">
        <f t="shared" si="55"/>
        <v>0</v>
      </c>
      <c r="Q178" s="217">
        <f>IFERROR(VLOOKUP(A178,[1]Tổng!$M$2:$AQ$200,29,0),0)</f>
        <v>0</v>
      </c>
      <c r="R178" s="81" t="str">
        <f>IFERROR(VLOOKUP(A178,[1]Tổng!$M$2:$AQ$200,31,0),"")</f>
        <v/>
      </c>
      <c r="S178" s="81">
        <f t="shared" si="44"/>
        <v>0</v>
      </c>
      <c r="T178" s="81">
        <f t="shared" si="45"/>
        <v>0</v>
      </c>
      <c r="U178" s="81" t="e">
        <f t="shared" si="57"/>
        <v>#REF!</v>
      </c>
      <c r="V178" s="81">
        <v>0</v>
      </c>
      <c r="W178" s="81" t="e">
        <f t="shared" si="50"/>
        <v>#REF!</v>
      </c>
      <c r="X178" s="83"/>
      <c r="Y178" s="99">
        <f t="shared" si="42"/>
        <v>0</v>
      </c>
      <c r="Z178" s="224"/>
      <c r="AA178" s="224"/>
      <c r="AB178" s="224"/>
      <c r="AC178" s="224"/>
      <c r="AF178" s="69"/>
      <c r="AG178" s="218"/>
      <c r="AH178" s="219"/>
      <c r="AI178" s="218"/>
      <c r="AJ178" s="63"/>
      <c r="AK178" s="63"/>
      <c r="AL178" s="63"/>
      <c r="AU178" s="69" t="e">
        <f t="shared" si="43"/>
        <v>#N/A</v>
      </c>
      <c r="AV178" s="69" t="e">
        <f t="shared" si="46"/>
        <v>#N/A</v>
      </c>
      <c r="AW178" s="69">
        <f>IF(I178&gt;0,COUNTIF($AV$32:AV178,AV178),0)</f>
        <v>146</v>
      </c>
      <c r="AX178" s="69">
        <f>IF(AND(AW178&gt;1,SUMIF($AV$32:AV177,AV178,$AX$32:AX177)-SUMIF($AV$32:AV177,AV178,$BA$32:BA177)=0),1,IF(AND(AW178&gt;1,SUMIF($AV$32:AV177,AV178,$AX$32:AX177)-SUMIF($AV$32:AV177,AV178,$BA$32:BA177)&gt;0),0,AW178))</f>
        <v>0</v>
      </c>
      <c r="AY178" s="69">
        <f>IF(AND(Q178&gt;0,SUMIF($AV$32:AV178,AV178,$I$32:I178)-SUMIF($AV$32:AV178,AV178,$Q$32:Q178)=0),COUNTIF($AV$32:AV178,AV178),0)</f>
        <v>0</v>
      </c>
      <c r="AZ178" s="69">
        <f>IF(Q178&gt;0,COUNTIF($AV$32:AV178,AV178),0)</f>
        <v>0</v>
      </c>
      <c r="BA178" s="69">
        <f t="shared" si="47"/>
        <v>0</v>
      </c>
      <c r="BC178" s="69" t="str">
        <f t="shared" si="48"/>
        <v xml:space="preserve">  0</v>
      </c>
      <c r="BD178" s="69" t="str">
        <f t="shared" si="49"/>
        <v/>
      </c>
      <c r="BF178" s="69"/>
      <c r="BG178" s="69"/>
    </row>
    <row r="179" spans="1:59" s="69" customFormat="1" x14ac:dyDescent="0.25">
      <c r="A179" s="70" t="e">
        <f t="shared" si="56"/>
        <v>#REF!</v>
      </c>
      <c r="B179" s="83" t="str">
        <f>IFERROR(VLOOKUP(A179,[1]Tổng!$M$2:$AT$200,13,0),"")</f>
        <v/>
      </c>
      <c r="C179" s="71" t="e">
        <f t="shared" si="51"/>
        <v>#VALUE!</v>
      </c>
      <c r="D179" s="71">
        <f t="shared" si="52"/>
        <v>1</v>
      </c>
      <c r="E179" s="221" t="str">
        <f>IFERROR(VLOOKUP(A179,[1]Tổng!$M$2:$AT$200,14,0),"")</f>
        <v/>
      </c>
      <c r="F179" s="213" t="str">
        <f>IFERROR(VLOOKUP(A179,[1]Tổng!$M$2:$AT$200,15,0),"")</f>
        <v/>
      </c>
      <c r="G179" s="214" t="str">
        <f>IFERROR(VLOOKUP(A179,[1]Tổng!$M$2:$AT$200,25,0),"")</f>
        <v/>
      </c>
      <c r="H179" s="83" t="str">
        <f>IFERROR(VLOOKUP(A179,[1]Tổng!$M$2:$AQ$200,26,0),"")</f>
        <v/>
      </c>
      <c r="I179" s="77" t="str">
        <f>IFERROR(VLOOKUP(A179,[1]Tổng!$M$2:$AQ$200,27,0),"")</f>
        <v/>
      </c>
      <c r="J179" s="77">
        <v>1000000</v>
      </c>
      <c r="K179" s="78">
        <f t="shared" si="53"/>
        <v>0</v>
      </c>
      <c r="L179" s="88" t="str">
        <f>IFERROR(VLOOKUP(A179,[1]Tổng!$M$2:$AQ$200,30,0),"")</f>
        <v/>
      </c>
      <c r="M179" s="88">
        <f t="shared" si="54"/>
        <v>0</v>
      </c>
      <c r="N179" s="88" t="str">
        <f>IFERROR(VLOOKUP(A179,[1]Tổng!$M$2:$AT$200,18,0),"")</f>
        <v/>
      </c>
      <c r="O179" s="88" t="str">
        <f>IFERROR(VLOOKUP(A179,[1]Tổng!$M$2:$AT$200,22,0),"")</f>
        <v/>
      </c>
      <c r="P179" s="217">
        <f t="shared" si="55"/>
        <v>0</v>
      </c>
      <c r="Q179" s="217">
        <f>IFERROR(VLOOKUP(A179,[1]Tổng!$M$2:$AQ$200,29,0),0)</f>
        <v>0</v>
      </c>
      <c r="R179" s="81" t="str">
        <f>IFERROR(VLOOKUP(A179,[1]Tổng!$M$2:$AQ$200,31,0),"")</f>
        <v/>
      </c>
      <c r="S179" s="81">
        <f t="shared" si="44"/>
        <v>0</v>
      </c>
      <c r="T179" s="81">
        <f t="shared" si="45"/>
        <v>0</v>
      </c>
      <c r="U179" s="81" t="e">
        <f t="shared" si="57"/>
        <v>#REF!</v>
      </c>
      <c r="V179" s="81">
        <v>0</v>
      </c>
      <c r="W179" s="81" t="e">
        <f t="shared" si="50"/>
        <v>#REF!</v>
      </c>
      <c r="X179" s="83"/>
      <c r="Y179" s="99">
        <f>Q181</f>
        <v>0</v>
      </c>
      <c r="Z179" s="224"/>
      <c r="AA179" s="224"/>
      <c r="AB179" s="224"/>
      <c r="AC179" s="224"/>
      <c r="AG179" s="218"/>
      <c r="AH179" s="219"/>
      <c r="AI179" s="218"/>
      <c r="AJ179" s="63"/>
      <c r="AK179" s="63"/>
      <c r="AL179" s="63"/>
      <c r="AU179" s="69" t="e">
        <f t="shared" si="43"/>
        <v>#N/A</v>
      </c>
      <c r="AV179" s="69" t="e">
        <f t="shared" si="46"/>
        <v>#N/A</v>
      </c>
      <c r="AW179" s="69">
        <f>IF(I179&gt;0,COUNTIF($AV$32:AV179,AV179),0)</f>
        <v>147</v>
      </c>
      <c r="AX179" s="69">
        <f>IF(AND(AW179&gt;1,SUMIF($AV$32:AV178,AV179,$AX$32:AX178)-SUMIF($AV$32:AV178,AV179,$BA$32:BA178)=0),1,IF(AND(AW179&gt;1,SUMIF($AV$32:AV178,AV179,$AX$32:AX178)-SUMIF($AV$32:AV178,AV179,$BA$32:BA178)&gt;0),0,AW179))</f>
        <v>0</v>
      </c>
      <c r="AY179" s="69">
        <f>IF(AND(Q179&gt;0,SUMIF($AV$32:AV179,AV179,$I$32:I179)-SUMIF($AV$32:AV179,AV179,$Q$32:Q179)=0),COUNTIF($AV$32:AV179,AV179),0)</f>
        <v>0</v>
      </c>
      <c r="AZ179" s="69">
        <f>IF(Q179&gt;0,COUNTIF($AV$32:AV179,AV179),0)</f>
        <v>0</v>
      </c>
      <c r="BA179" s="69">
        <f t="shared" si="47"/>
        <v>0</v>
      </c>
      <c r="BC179" s="69" t="str">
        <f t="shared" si="48"/>
        <v xml:space="preserve">  0</v>
      </c>
      <c r="BD179" s="69" t="str">
        <f t="shared" si="49"/>
        <v/>
      </c>
    </row>
    <row r="180" spans="1:59" x14ac:dyDescent="0.25">
      <c r="A180" s="70" t="e">
        <f t="shared" si="56"/>
        <v>#REF!</v>
      </c>
      <c r="B180" s="83" t="str">
        <f>IFERROR(VLOOKUP(A180,[1]Tổng!$M$2:$AT$200,13,0),"")</f>
        <v/>
      </c>
      <c r="C180" s="71" t="e">
        <f t="shared" si="51"/>
        <v>#VALUE!</v>
      </c>
      <c r="D180" s="71">
        <f t="shared" si="52"/>
        <v>1</v>
      </c>
      <c r="E180" s="221" t="str">
        <f>IFERROR(VLOOKUP(A180,[1]Tổng!$M$2:$AT$200,14,0),"")</f>
        <v/>
      </c>
      <c r="F180" s="213" t="str">
        <f>IFERROR(VLOOKUP(A180,[1]Tổng!$M$2:$AT$200,15,0),"")</f>
        <v/>
      </c>
      <c r="G180" s="214" t="str">
        <f>IFERROR(VLOOKUP(A180,[1]Tổng!$M$2:$AT$200,25,0),"")</f>
        <v/>
      </c>
      <c r="H180" s="83" t="str">
        <f>IFERROR(VLOOKUP(A180,[1]Tổng!$M$2:$AQ$200,26,0),"")</f>
        <v/>
      </c>
      <c r="I180" s="77" t="str">
        <f>IFERROR(VLOOKUP(A180,[1]Tổng!$M$2:$AQ$200,27,0),"")</f>
        <v/>
      </c>
      <c r="J180" s="77">
        <v>1000000</v>
      </c>
      <c r="K180" s="78">
        <f t="shared" si="53"/>
        <v>0</v>
      </c>
      <c r="L180" s="88" t="str">
        <f>IFERROR(VLOOKUP(A180,[1]Tổng!$M$2:$AQ$200,30,0),"")</f>
        <v/>
      </c>
      <c r="M180" s="88">
        <f t="shared" si="54"/>
        <v>0</v>
      </c>
      <c r="N180" s="88" t="str">
        <f>IFERROR(VLOOKUP(A180,[1]Tổng!$M$2:$AT$200,18,0),"")</f>
        <v/>
      </c>
      <c r="O180" s="88" t="str">
        <f>IFERROR(VLOOKUP(A180,[1]Tổng!$M$2:$AT$200,22,0),"")</f>
        <v/>
      </c>
      <c r="P180" s="217">
        <f t="shared" si="55"/>
        <v>0</v>
      </c>
      <c r="Q180" s="217">
        <f>IFERROR(VLOOKUP(A180,[1]Tổng!$M$2:$AQ$200,29,0),0)</f>
        <v>0</v>
      </c>
      <c r="R180" s="81" t="str">
        <f>IFERROR(VLOOKUP(A180,[1]Tổng!$M$2:$AQ$200,31,0),"")</f>
        <v/>
      </c>
      <c r="S180" s="81">
        <f t="shared" si="44"/>
        <v>0</v>
      </c>
      <c r="T180" s="81">
        <f t="shared" si="45"/>
        <v>0</v>
      </c>
      <c r="U180" s="81" t="e">
        <f t="shared" si="57"/>
        <v>#REF!</v>
      </c>
      <c r="V180" s="81">
        <v>0</v>
      </c>
      <c r="W180" s="81" t="e">
        <f t="shared" si="50"/>
        <v>#REF!</v>
      </c>
      <c r="X180" s="83"/>
      <c r="Y180" s="99">
        <f t="shared" si="42"/>
        <v>0</v>
      </c>
      <c r="Z180" s="224"/>
      <c r="AA180" s="224"/>
      <c r="AB180" s="224"/>
      <c r="AC180" s="224"/>
      <c r="AF180" s="69"/>
      <c r="AG180" s="218"/>
      <c r="AH180" s="219"/>
      <c r="AI180" s="218"/>
      <c r="AJ180" s="63"/>
      <c r="AK180" s="63"/>
      <c r="AL180" s="63"/>
      <c r="AU180" s="69" t="e">
        <f t="shared" si="43"/>
        <v>#N/A</v>
      </c>
      <c r="AV180" s="69" t="e">
        <f t="shared" si="46"/>
        <v>#N/A</v>
      </c>
      <c r="AW180" s="69">
        <f>IF(I180&gt;0,COUNTIF($AV$32:AV180,AV180),0)</f>
        <v>148</v>
      </c>
      <c r="AX180" s="69">
        <f>IF(AND(AW180&gt;1,SUMIF($AV$32:AV179,AV180,$AX$32:AX179)-SUMIF($AV$32:AV179,AV180,$BA$32:BA179)=0),1,IF(AND(AW180&gt;1,SUMIF($AV$32:AV179,AV180,$AX$32:AX179)-SUMIF($AV$32:AV179,AV180,$BA$32:BA179)&gt;0),0,AW180))</f>
        <v>0</v>
      </c>
      <c r="AY180" s="69">
        <f>IF(AND(Q180&gt;0,SUMIF($AV$32:AV180,AV180,$I$32:I180)-SUMIF($AV$32:AV180,AV180,$Q$32:Q180)=0),COUNTIF($AV$32:AV180,AV180),0)</f>
        <v>0</v>
      </c>
      <c r="AZ180" s="69">
        <f>IF(Q180&gt;0,COUNTIF($AV$32:AV180,AV180),0)</f>
        <v>0</v>
      </c>
      <c r="BA180" s="69">
        <f t="shared" si="47"/>
        <v>0</v>
      </c>
      <c r="BC180" s="69" t="str">
        <f t="shared" si="48"/>
        <v xml:space="preserve">  0</v>
      </c>
      <c r="BD180" s="69" t="str">
        <f t="shared" si="49"/>
        <v/>
      </c>
      <c r="BF180" s="69"/>
      <c r="BG180" s="69"/>
    </row>
    <row r="181" spans="1:59" x14ac:dyDescent="0.25">
      <c r="A181" s="70" t="e">
        <f t="shared" si="56"/>
        <v>#REF!</v>
      </c>
      <c r="B181" s="83" t="str">
        <f>IFERROR(VLOOKUP(A181,[1]Tổng!$M$2:$AT$200,13,0),"")</f>
        <v/>
      </c>
      <c r="C181" s="71" t="e">
        <f t="shared" si="51"/>
        <v>#VALUE!</v>
      </c>
      <c r="D181" s="71">
        <f t="shared" si="52"/>
        <v>1</v>
      </c>
      <c r="E181" s="221" t="str">
        <f>IFERROR(VLOOKUP(A181,[1]Tổng!$M$2:$AT$200,14,0),"")</f>
        <v/>
      </c>
      <c r="F181" s="213" t="str">
        <f>IFERROR(VLOOKUP(A181,[1]Tổng!$M$2:$AT$200,15,0),"")</f>
        <v/>
      </c>
      <c r="G181" s="214" t="str">
        <f>IFERROR(VLOOKUP(A181,[1]Tổng!$M$2:$AT$200,25,0),"")</f>
        <v/>
      </c>
      <c r="H181" s="83" t="str">
        <f>IFERROR(VLOOKUP(A181,[1]Tổng!$M$2:$AQ$200,26,0),"")</f>
        <v/>
      </c>
      <c r="I181" s="77" t="str">
        <f>IFERROR(VLOOKUP(A181,[1]Tổng!$M$2:$AQ$200,27,0),"")</f>
        <v/>
      </c>
      <c r="J181" s="77">
        <v>1000000</v>
      </c>
      <c r="K181" s="78">
        <f t="shared" si="53"/>
        <v>0</v>
      </c>
      <c r="L181" s="88" t="str">
        <f>IFERROR(VLOOKUP(A181,[1]Tổng!$M$2:$AQ$200,30,0),"")</f>
        <v/>
      </c>
      <c r="M181" s="88">
        <f t="shared" si="54"/>
        <v>0</v>
      </c>
      <c r="N181" s="88" t="str">
        <f>IFERROR(VLOOKUP(A181,[1]Tổng!$M$2:$AT$200,18,0),"")</f>
        <v/>
      </c>
      <c r="O181" s="88" t="str">
        <f>IFERROR(VLOOKUP(A181,[1]Tổng!$M$2:$AT$200,22,0),"")</f>
        <v/>
      </c>
      <c r="P181" s="217">
        <f t="shared" si="55"/>
        <v>0</v>
      </c>
      <c r="Q181" s="217">
        <f>IFERROR(VLOOKUP(A181,[1]Tổng!$M$2:$AQ$200,29,0),0)</f>
        <v>0</v>
      </c>
      <c r="R181" s="81" t="str">
        <f>IFERROR(VLOOKUP(A181,[1]Tổng!$M$2:$AQ$200,31,0),"")</f>
        <v/>
      </c>
      <c r="S181" s="81">
        <f t="shared" si="44"/>
        <v>0</v>
      </c>
      <c r="T181" s="81">
        <f t="shared" si="45"/>
        <v>0</v>
      </c>
      <c r="U181" s="81" t="e">
        <f t="shared" si="57"/>
        <v>#REF!</v>
      </c>
      <c r="V181" s="81">
        <v>0</v>
      </c>
      <c r="W181" s="81" t="e">
        <f t="shared" si="50"/>
        <v>#REF!</v>
      </c>
      <c r="X181" s="83"/>
      <c r="Y181" s="99">
        <f t="shared" si="42"/>
        <v>0</v>
      </c>
      <c r="Z181" s="224"/>
      <c r="AA181" s="224"/>
      <c r="AB181" s="224"/>
      <c r="AC181" s="224"/>
      <c r="AF181" s="69"/>
      <c r="AG181" s="218"/>
      <c r="AH181" s="219"/>
      <c r="AI181" s="218"/>
      <c r="AJ181" s="63"/>
      <c r="AK181" s="63"/>
      <c r="AL181" s="63"/>
      <c r="AU181" s="69" t="e">
        <f t="shared" si="43"/>
        <v>#N/A</v>
      </c>
      <c r="AV181" s="69" t="e">
        <f t="shared" si="46"/>
        <v>#N/A</v>
      </c>
      <c r="AW181" s="69">
        <f>IF(I181&gt;0,COUNTIF($AV$32:AV181,AV181),0)</f>
        <v>149</v>
      </c>
      <c r="AX181" s="69">
        <f>IF(AND(AW181&gt;1,SUMIF($AV$32:AV180,AV181,$AX$32:AX180)-SUMIF($AV$32:AV180,AV181,$BA$32:BA180)=0),1,IF(AND(AW181&gt;1,SUMIF($AV$32:AV180,AV181,$AX$32:AX180)-SUMIF($AV$32:AV180,AV181,$BA$32:BA180)&gt;0),0,AW181))</f>
        <v>0</v>
      </c>
      <c r="AY181" s="69">
        <f>IF(AND(Q181&gt;0,SUMIF($AV$32:AV181,AV181,$I$32:I181)-SUMIF($AV$32:AV181,AV181,$Q$32:Q181)=0),COUNTIF($AV$32:AV181,AV181),0)</f>
        <v>0</v>
      </c>
      <c r="AZ181" s="69">
        <f>IF(Q181&gt;0,COUNTIF($AV$32:AV181,AV181),0)</f>
        <v>0</v>
      </c>
      <c r="BA181" s="69">
        <f t="shared" si="47"/>
        <v>0</v>
      </c>
      <c r="BC181" s="69" t="str">
        <f t="shared" si="48"/>
        <v xml:space="preserve">  0</v>
      </c>
      <c r="BD181" s="69" t="str">
        <f t="shared" si="49"/>
        <v/>
      </c>
      <c r="BF181" s="69"/>
      <c r="BG181" s="69"/>
    </row>
    <row r="182" spans="1:59" s="69" customFormat="1" x14ac:dyDescent="0.25">
      <c r="A182" s="70" t="e">
        <f t="shared" si="56"/>
        <v>#REF!</v>
      </c>
      <c r="B182" s="83" t="str">
        <f>IFERROR(VLOOKUP(A182,[1]Tổng!$M$2:$AT$200,13,0),"")</f>
        <v/>
      </c>
      <c r="C182" s="71" t="e">
        <f t="shared" si="51"/>
        <v>#VALUE!</v>
      </c>
      <c r="D182" s="71">
        <f t="shared" si="52"/>
        <v>1</v>
      </c>
      <c r="E182" s="221" t="str">
        <f>IFERROR(VLOOKUP(A182,[1]Tổng!$M$2:$AT$200,14,0),"")</f>
        <v/>
      </c>
      <c r="F182" s="213" t="str">
        <f>IFERROR(VLOOKUP(A182,[1]Tổng!$M$2:$AT$200,15,0),"")</f>
        <v/>
      </c>
      <c r="G182" s="214" t="str">
        <f>IFERROR(VLOOKUP(A182,[1]Tổng!$M$2:$AT$200,25,0),"")</f>
        <v/>
      </c>
      <c r="H182" s="83" t="str">
        <f>IFERROR(VLOOKUP(A182,[1]Tổng!$M$2:$AQ$200,26,0),"")</f>
        <v/>
      </c>
      <c r="I182" s="77" t="str">
        <f>IFERROR(VLOOKUP(A182,[1]Tổng!$M$2:$AQ$200,27,0),"")</f>
        <v/>
      </c>
      <c r="J182" s="77">
        <v>1000000</v>
      </c>
      <c r="K182" s="78">
        <f t="shared" si="53"/>
        <v>0</v>
      </c>
      <c r="L182" s="88" t="str">
        <f>IFERROR(VLOOKUP(A182,[1]Tổng!$M$2:$AQ$200,30,0),"")</f>
        <v/>
      </c>
      <c r="M182" s="88">
        <f t="shared" si="54"/>
        <v>0</v>
      </c>
      <c r="N182" s="88" t="str">
        <f>IFERROR(VLOOKUP(A182,[1]Tổng!$M$2:$AT$200,18,0),"")</f>
        <v/>
      </c>
      <c r="O182" s="88" t="str">
        <f>IFERROR(VLOOKUP(A182,[1]Tổng!$M$2:$AT$200,22,0),"")</f>
        <v/>
      </c>
      <c r="P182" s="217">
        <f t="shared" si="55"/>
        <v>0</v>
      </c>
      <c r="Q182" s="217">
        <f>IFERROR(VLOOKUP(A182,[1]Tổng!$M$2:$AQ$200,29,0),0)</f>
        <v>0</v>
      </c>
      <c r="R182" s="81" t="str">
        <f>IFERROR(VLOOKUP(A182,[1]Tổng!$M$2:$AQ$200,31,0),"")</f>
        <v/>
      </c>
      <c r="S182" s="81">
        <f t="shared" si="44"/>
        <v>0</v>
      </c>
      <c r="T182" s="81">
        <f t="shared" si="45"/>
        <v>0</v>
      </c>
      <c r="U182" s="81" t="e">
        <f t="shared" si="57"/>
        <v>#REF!</v>
      </c>
      <c r="V182" s="81">
        <v>0</v>
      </c>
      <c r="W182" s="81" t="e">
        <f t="shared" si="50"/>
        <v>#REF!</v>
      </c>
      <c r="X182" s="83"/>
      <c r="Y182" s="99">
        <f t="shared" si="42"/>
        <v>0</v>
      </c>
      <c r="Z182" s="224"/>
      <c r="AA182" s="224"/>
      <c r="AB182" s="224"/>
      <c r="AC182" s="224"/>
      <c r="AG182" s="218"/>
      <c r="AH182" s="219"/>
      <c r="AI182" s="218"/>
      <c r="AJ182" s="63"/>
      <c r="AK182" s="63"/>
      <c r="AL182" s="63"/>
      <c r="AU182" s="69" t="e">
        <f t="shared" si="43"/>
        <v>#N/A</v>
      </c>
      <c r="AV182" s="69" t="e">
        <f t="shared" si="46"/>
        <v>#N/A</v>
      </c>
      <c r="AW182" s="69">
        <f>IF(I182&gt;0,COUNTIF($AV$32:AV182,AV182),0)</f>
        <v>150</v>
      </c>
      <c r="AX182" s="69">
        <f>IF(AND(AW182&gt;1,SUMIF($AV$32:AV181,AV182,$AX$32:AX181)-SUMIF($AV$32:AV181,AV182,$BA$32:BA181)=0),1,IF(AND(AW182&gt;1,SUMIF($AV$32:AV181,AV182,$AX$32:AX181)-SUMIF($AV$32:AV181,AV182,$BA$32:BA181)&gt;0),0,AW182))</f>
        <v>0</v>
      </c>
      <c r="AY182" s="69">
        <f>IF(AND(Q182&gt;0,SUMIF($AV$32:AV182,AV182,$I$32:I182)-SUMIF($AV$32:AV182,AV182,$Q$32:Q182)=0),COUNTIF($AV$32:AV182,AV182),0)</f>
        <v>0</v>
      </c>
      <c r="AZ182" s="69">
        <f>IF(Q182&gt;0,COUNTIF($AV$32:AV182,AV182),0)</f>
        <v>0</v>
      </c>
      <c r="BA182" s="69">
        <f t="shared" si="47"/>
        <v>0</v>
      </c>
      <c r="BC182" s="69" t="str">
        <f t="shared" si="48"/>
        <v xml:space="preserve">  0</v>
      </c>
      <c r="BD182" s="69" t="str">
        <f t="shared" si="49"/>
        <v/>
      </c>
    </row>
    <row r="183" spans="1:59" x14ac:dyDescent="0.25">
      <c r="A183" s="70" t="e">
        <f t="shared" si="56"/>
        <v>#REF!</v>
      </c>
      <c r="B183" s="83" t="str">
        <f>IFERROR(VLOOKUP(A183,[1]Tổng!$M$2:$AT$200,13,0),"")</f>
        <v/>
      </c>
      <c r="C183" s="71" t="e">
        <f t="shared" si="51"/>
        <v>#VALUE!</v>
      </c>
      <c r="D183" s="71">
        <f t="shared" si="52"/>
        <v>1</v>
      </c>
      <c r="E183" s="221" t="str">
        <f>IFERROR(VLOOKUP(A183,[1]Tổng!$M$2:$AT$200,14,0),"")</f>
        <v/>
      </c>
      <c r="F183" s="213" t="str">
        <f>IFERROR(VLOOKUP(A183,[1]Tổng!$M$2:$AT$200,15,0),"")</f>
        <v/>
      </c>
      <c r="G183" s="214" t="str">
        <f>IFERROR(VLOOKUP(A183,[1]Tổng!$M$2:$AT$200,25,0),"")</f>
        <v/>
      </c>
      <c r="H183" s="83" t="str">
        <f>IFERROR(VLOOKUP(A183,[1]Tổng!$M$2:$AQ$200,26,0),"")</f>
        <v/>
      </c>
      <c r="I183" s="77" t="str">
        <f>IFERROR(VLOOKUP(A183,[1]Tổng!$M$2:$AQ$200,27,0),"")</f>
        <v/>
      </c>
      <c r="J183" s="77">
        <v>1000000</v>
      </c>
      <c r="K183" s="78">
        <f t="shared" si="53"/>
        <v>0</v>
      </c>
      <c r="L183" s="88" t="str">
        <f>IFERROR(VLOOKUP(A183,[1]Tổng!$M$2:$AQ$200,30,0),"")</f>
        <v/>
      </c>
      <c r="M183" s="88">
        <f t="shared" si="54"/>
        <v>0</v>
      </c>
      <c r="N183" s="88" t="str">
        <f>IFERROR(VLOOKUP(A183,[1]Tổng!$M$2:$AT$200,18,0),"")</f>
        <v/>
      </c>
      <c r="O183" s="88" t="str">
        <f>IFERROR(VLOOKUP(A183,[1]Tổng!$M$2:$AT$200,22,0),"")</f>
        <v/>
      </c>
      <c r="P183" s="217">
        <f t="shared" si="55"/>
        <v>0</v>
      </c>
      <c r="Q183" s="217">
        <f>IFERROR(VLOOKUP(A183,[1]Tổng!$M$2:$AQ$200,29,0),0)</f>
        <v>0</v>
      </c>
      <c r="R183" s="81" t="str">
        <f>IFERROR(VLOOKUP(A183,[1]Tổng!$M$2:$AQ$200,31,0),"")</f>
        <v/>
      </c>
      <c r="S183" s="81">
        <f t="shared" si="44"/>
        <v>0</v>
      </c>
      <c r="T183" s="81">
        <f t="shared" si="45"/>
        <v>0</v>
      </c>
      <c r="U183" s="81" t="e">
        <f t="shared" si="57"/>
        <v>#REF!</v>
      </c>
      <c r="V183" s="81">
        <v>0</v>
      </c>
      <c r="W183" s="81" t="e">
        <f t="shared" si="50"/>
        <v>#REF!</v>
      </c>
      <c r="X183" s="83"/>
      <c r="Y183" s="99">
        <f t="shared" si="42"/>
        <v>0</v>
      </c>
      <c r="Z183" s="224"/>
      <c r="AA183" s="224"/>
      <c r="AB183" s="224"/>
      <c r="AC183" s="224"/>
      <c r="AF183" s="69"/>
      <c r="AG183" s="218"/>
      <c r="AH183" s="219"/>
      <c r="AI183" s="218"/>
      <c r="AJ183" s="63"/>
      <c r="AK183" s="63"/>
      <c r="AL183" s="63"/>
      <c r="AU183" s="69" t="e">
        <f t="shared" si="43"/>
        <v>#N/A</v>
      </c>
      <c r="AV183" s="69" t="e">
        <f t="shared" si="46"/>
        <v>#N/A</v>
      </c>
      <c r="AW183" s="69">
        <f>IF(I183&gt;0,COUNTIF($AV$32:AV183,AV183),0)</f>
        <v>151</v>
      </c>
      <c r="AX183" s="69">
        <f>IF(AND(AW183&gt;1,SUMIF($AV$32:AV182,AV183,$AX$32:AX182)-SUMIF($AV$32:AV182,AV183,$BA$32:BA182)=0),1,IF(AND(AW183&gt;1,SUMIF($AV$32:AV182,AV183,$AX$32:AX182)-SUMIF($AV$32:AV182,AV183,$BA$32:BA182)&gt;0),0,AW183))</f>
        <v>0</v>
      </c>
      <c r="AY183" s="69">
        <f>IF(AND(Q183&gt;0,SUMIF($AV$32:AV183,AV183,$I$32:I183)-SUMIF($AV$32:AV183,AV183,$Q$32:Q183)=0),COUNTIF($AV$32:AV183,AV183),0)</f>
        <v>0</v>
      </c>
      <c r="AZ183" s="69">
        <f>IF(Q183&gt;0,COUNTIF($AV$32:AV183,AV183),0)</f>
        <v>0</v>
      </c>
      <c r="BA183" s="69">
        <f t="shared" si="47"/>
        <v>0</v>
      </c>
      <c r="BC183" s="69" t="str">
        <f t="shared" si="48"/>
        <v xml:space="preserve">  0</v>
      </c>
      <c r="BD183" s="69" t="str">
        <f t="shared" si="49"/>
        <v/>
      </c>
      <c r="BF183" s="69"/>
      <c r="BG183" s="69"/>
    </row>
    <row r="184" spans="1:59" x14ac:dyDescent="0.25">
      <c r="A184" s="70" t="e">
        <f t="shared" si="56"/>
        <v>#REF!</v>
      </c>
      <c r="B184" s="83" t="str">
        <f>IFERROR(VLOOKUP(A184,[1]Tổng!$M$2:$AT$200,13,0),"")</f>
        <v/>
      </c>
      <c r="C184" s="71" t="e">
        <f t="shared" si="51"/>
        <v>#VALUE!</v>
      </c>
      <c r="D184" s="71">
        <f t="shared" si="52"/>
        <v>1</v>
      </c>
      <c r="E184" s="221" t="str">
        <f>IFERROR(VLOOKUP(A184,[1]Tổng!$M$2:$AT$200,14,0),"")</f>
        <v/>
      </c>
      <c r="F184" s="213" t="str">
        <f>IFERROR(VLOOKUP(A184,[1]Tổng!$M$2:$AT$200,15,0),"")</f>
        <v/>
      </c>
      <c r="G184" s="214" t="str">
        <f>IFERROR(VLOOKUP(A184,[1]Tổng!$M$2:$AT$200,25,0),"")</f>
        <v/>
      </c>
      <c r="H184" s="83" t="str">
        <f>IFERROR(VLOOKUP(A184,[1]Tổng!$M$2:$AQ$200,26,0),"")</f>
        <v/>
      </c>
      <c r="I184" s="77" t="str">
        <f>IFERROR(VLOOKUP(A184,[1]Tổng!$M$2:$AQ$200,27,0),"")</f>
        <v/>
      </c>
      <c r="J184" s="77">
        <v>1000000</v>
      </c>
      <c r="K184" s="78">
        <f t="shared" si="53"/>
        <v>0</v>
      </c>
      <c r="L184" s="88" t="str">
        <f>IFERROR(VLOOKUP(A184,[1]Tổng!$M$2:$AQ$200,30,0),"")</f>
        <v/>
      </c>
      <c r="M184" s="88">
        <f t="shared" si="54"/>
        <v>0</v>
      </c>
      <c r="N184" s="88" t="str">
        <f>IFERROR(VLOOKUP(A184,[1]Tổng!$M$2:$AT$200,18,0),"")</f>
        <v/>
      </c>
      <c r="O184" s="88" t="str">
        <f>IFERROR(VLOOKUP(A184,[1]Tổng!$M$2:$AT$200,22,0),"")</f>
        <v/>
      </c>
      <c r="P184" s="217">
        <f t="shared" si="55"/>
        <v>0</v>
      </c>
      <c r="Q184" s="217">
        <f>IFERROR(VLOOKUP(A184,[1]Tổng!$M$2:$AQ$200,29,0),0)</f>
        <v>0</v>
      </c>
      <c r="R184" s="81" t="str">
        <f>IFERROR(VLOOKUP(A184,[1]Tổng!$M$2:$AQ$200,31,0),"")</f>
        <v/>
      </c>
      <c r="S184" s="81">
        <f t="shared" si="44"/>
        <v>0</v>
      </c>
      <c r="T184" s="81">
        <f t="shared" si="45"/>
        <v>0</v>
      </c>
      <c r="U184" s="81" t="e">
        <f t="shared" si="57"/>
        <v>#REF!</v>
      </c>
      <c r="V184" s="81">
        <v>0</v>
      </c>
      <c r="W184" s="81" t="e">
        <f t="shared" si="50"/>
        <v>#REF!</v>
      </c>
      <c r="X184" s="83"/>
      <c r="Y184" s="99">
        <f t="shared" si="42"/>
        <v>0</v>
      </c>
      <c r="Z184" s="224"/>
      <c r="AA184" s="224"/>
      <c r="AB184" s="224"/>
      <c r="AC184" s="224"/>
      <c r="AF184" s="69"/>
      <c r="AG184" s="218"/>
      <c r="AH184" s="219"/>
      <c r="AI184" s="218"/>
      <c r="AJ184" s="63"/>
      <c r="AK184" s="63"/>
      <c r="AL184" s="63"/>
      <c r="AU184" s="69" t="e">
        <f t="shared" si="43"/>
        <v>#N/A</v>
      </c>
      <c r="AV184" s="69" t="e">
        <f t="shared" si="46"/>
        <v>#N/A</v>
      </c>
      <c r="AW184" s="69">
        <f>IF(I184&gt;0,COUNTIF($AV$32:AV184,AV184),0)</f>
        <v>152</v>
      </c>
      <c r="AX184" s="69">
        <f>IF(AND(AW184&gt;1,SUMIF($AV$32:AV183,AV184,$AX$32:AX183)-SUMIF($AV$32:AV183,AV184,$BA$32:BA183)=0),1,IF(AND(AW184&gt;1,SUMIF($AV$32:AV183,AV184,$AX$32:AX183)-SUMIF($AV$32:AV183,AV184,$BA$32:BA183)&gt;0),0,AW184))</f>
        <v>0</v>
      </c>
      <c r="AY184" s="69">
        <f>IF(AND(Q184&gt;0,SUMIF($AV$32:AV184,AV184,$I$32:I184)-SUMIF($AV$32:AV184,AV184,$Q$32:Q184)=0),COUNTIF($AV$32:AV184,AV184),0)</f>
        <v>0</v>
      </c>
      <c r="AZ184" s="69">
        <f>IF(Q184&gt;0,COUNTIF($AV$32:AV184,AV184),0)</f>
        <v>0</v>
      </c>
      <c r="BA184" s="69">
        <f t="shared" si="47"/>
        <v>0</v>
      </c>
      <c r="BC184" s="69" t="str">
        <f t="shared" si="48"/>
        <v xml:space="preserve">  0</v>
      </c>
      <c r="BD184" s="69" t="str">
        <f t="shared" si="49"/>
        <v/>
      </c>
      <c r="BF184" s="69"/>
      <c r="BG184" s="69"/>
    </row>
    <row r="185" spans="1:59" x14ac:dyDescent="0.25">
      <c r="A185" s="70" t="e">
        <f t="shared" si="56"/>
        <v>#REF!</v>
      </c>
      <c r="B185" s="83" t="str">
        <f>IFERROR(VLOOKUP(A185,[1]Tổng!$M$2:$AT$200,13,0),"")</f>
        <v/>
      </c>
      <c r="C185" s="71" t="e">
        <f t="shared" si="51"/>
        <v>#VALUE!</v>
      </c>
      <c r="D185" s="71">
        <f t="shared" si="52"/>
        <v>1</v>
      </c>
      <c r="E185" s="221" t="str">
        <f>IFERROR(VLOOKUP(A185,[1]Tổng!$M$2:$AT$200,14,0),"")</f>
        <v/>
      </c>
      <c r="F185" s="213" t="str">
        <f>IFERROR(VLOOKUP(A185,[1]Tổng!$M$2:$AT$200,15,0),"")</f>
        <v/>
      </c>
      <c r="G185" s="214" t="str">
        <f>IFERROR(VLOOKUP(A185,[1]Tổng!$M$2:$AT$200,25,0),"")</f>
        <v/>
      </c>
      <c r="H185" s="83" t="str">
        <f>IFERROR(VLOOKUP(A185,[1]Tổng!$M$2:$AQ$200,26,0),"")</f>
        <v/>
      </c>
      <c r="I185" s="77" t="str">
        <f>IFERROR(VLOOKUP(A185,[1]Tổng!$M$2:$AQ$200,27,0),"")</f>
        <v/>
      </c>
      <c r="J185" s="77">
        <v>1000000</v>
      </c>
      <c r="K185" s="78">
        <f t="shared" si="53"/>
        <v>0</v>
      </c>
      <c r="L185" s="88" t="str">
        <f>IFERROR(VLOOKUP(A185,[1]Tổng!$M$2:$AQ$200,30,0),"")</f>
        <v/>
      </c>
      <c r="M185" s="88">
        <f t="shared" si="54"/>
        <v>0</v>
      </c>
      <c r="N185" s="88" t="str">
        <f>IFERROR(VLOOKUP(A185,[1]Tổng!$M$2:$AT$200,18,0),"")</f>
        <v/>
      </c>
      <c r="O185" s="88" t="str">
        <f>IFERROR(VLOOKUP(A185,[1]Tổng!$M$2:$AT$200,22,0),"")</f>
        <v/>
      </c>
      <c r="P185" s="217">
        <f t="shared" si="55"/>
        <v>0</v>
      </c>
      <c r="Q185" s="217">
        <f>IFERROR(VLOOKUP(A185,[1]Tổng!$M$2:$AQ$200,29,0),0)</f>
        <v>0</v>
      </c>
      <c r="R185" s="81" t="str">
        <f>IFERROR(VLOOKUP(A185,[1]Tổng!$M$2:$AQ$200,31,0),"")</f>
        <v/>
      </c>
      <c r="S185" s="81">
        <f t="shared" si="44"/>
        <v>0</v>
      </c>
      <c r="T185" s="81">
        <f t="shared" si="45"/>
        <v>0</v>
      </c>
      <c r="U185" s="81" t="e">
        <f t="shared" si="57"/>
        <v>#REF!</v>
      </c>
      <c r="V185" s="81">
        <v>0</v>
      </c>
      <c r="W185" s="81" t="e">
        <f t="shared" si="50"/>
        <v>#REF!</v>
      </c>
      <c r="X185" s="83"/>
      <c r="Y185" s="99">
        <f t="shared" si="42"/>
        <v>0</v>
      </c>
      <c r="Z185" s="224"/>
      <c r="AA185" s="224"/>
      <c r="AB185" s="224"/>
      <c r="AC185" s="224"/>
      <c r="AF185" s="69"/>
      <c r="AG185" s="218"/>
      <c r="AH185" s="219"/>
      <c r="AI185" s="218"/>
      <c r="AJ185" s="63"/>
      <c r="AK185" s="63"/>
      <c r="AL185" s="63"/>
      <c r="AU185" s="69" t="e">
        <f t="shared" si="43"/>
        <v>#N/A</v>
      </c>
      <c r="AV185" s="69" t="e">
        <f t="shared" si="46"/>
        <v>#N/A</v>
      </c>
      <c r="AW185" s="69">
        <f>IF(I185&gt;0,COUNTIF($AV$32:AV185,AV185),0)</f>
        <v>153</v>
      </c>
      <c r="AX185" s="69">
        <f>IF(AND(AW185&gt;1,SUMIF($AV$32:AV184,AV185,$AX$32:AX184)-SUMIF($AV$32:AV184,AV185,$BA$32:BA184)=0),1,IF(AND(AW185&gt;1,SUMIF($AV$32:AV184,AV185,$AX$32:AX184)-SUMIF($AV$32:AV184,AV185,$BA$32:BA184)&gt;0),0,AW185))</f>
        <v>0</v>
      </c>
      <c r="AY185" s="69">
        <f>IF(AND(Q185&gt;0,SUMIF($AV$32:AV185,AV185,$I$32:I185)-SUMIF($AV$32:AV185,AV185,$Q$32:Q185)=0),COUNTIF($AV$32:AV185,AV185),0)</f>
        <v>0</v>
      </c>
      <c r="AZ185" s="69">
        <f>IF(Q185&gt;0,COUNTIF($AV$32:AV185,AV185),0)</f>
        <v>0</v>
      </c>
      <c r="BA185" s="69">
        <f t="shared" si="47"/>
        <v>0</v>
      </c>
      <c r="BC185" s="69" t="str">
        <f t="shared" si="48"/>
        <v xml:space="preserve">  0</v>
      </c>
      <c r="BD185" s="69" t="str">
        <f t="shared" si="49"/>
        <v/>
      </c>
      <c r="BF185" s="69"/>
      <c r="BG185" s="69"/>
    </row>
    <row r="186" spans="1:59" s="69" customFormat="1" x14ac:dyDescent="0.25">
      <c r="A186" s="70" t="e">
        <f t="shared" si="56"/>
        <v>#REF!</v>
      </c>
      <c r="B186" s="83" t="str">
        <f>IFERROR(VLOOKUP(A186,[1]Tổng!$M$2:$AT$200,13,0),"")</f>
        <v/>
      </c>
      <c r="C186" s="71" t="e">
        <f t="shared" si="51"/>
        <v>#VALUE!</v>
      </c>
      <c r="D186" s="71">
        <f t="shared" si="52"/>
        <v>1</v>
      </c>
      <c r="E186" s="221" t="str">
        <f>IFERROR(VLOOKUP(A186,[1]Tổng!$M$2:$AT$200,14,0),"")</f>
        <v/>
      </c>
      <c r="F186" s="213" t="str">
        <f>IFERROR(VLOOKUP(A186,[1]Tổng!$M$2:$AT$200,15,0),"")</f>
        <v/>
      </c>
      <c r="G186" s="214" t="str">
        <f>IFERROR(VLOOKUP(A186,[1]Tổng!$M$2:$AT$200,25,0),"")</f>
        <v/>
      </c>
      <c r="H186" s="83" t="str">
        <f>IFERROR(VLOOKUP(A186,[1]Tổng!$M$2:$AQ$200,26,0),"")</f>
        <v/>
      </c>
      <c r="I186" s="77" t="str">
        <f>IFERROR(VLOOKUP(A186,[1]Tổng!$M$2:$AQ$200,27,0),"")</f>
        <v/>
      </c>
      <c r="J186" s="77">
        <v>1000000</v>
      </c>
      <c r="K186" s="78">
        <f t="shared" si="53"/>
        <v>0</v>
      </c>
      <c r="L186" s="88" t="str">
        <f>IFERROR(VLOOKUP(A186,[1]Tổng!$M$2:$AQ$200,30,0),"")</f>
        <v/>
      </c>
      <c r="M186" s="88">
        <f t="shared" si="54"/>
        <v>0</v>
      </c>
      <c r="N186" s="88" t="str">
        <f>IFERROR(VLOOKUP(A186,[1]Tổng!$M$2:$AT$200,18,0),"")</f>
        <v/>
      </c>
      <c r="O186" s="88" t="str">
        <f>IFERROR(VLOOKUP(A186,[1]Tổng!$M$2:$AT$200,22,0),"")</f>
        <v/>
      </c>
      <c r="P186" s="217">
        <f t="shared" si="55"/>
        <v>0</v>
      </c>
      <c r="Q186" s="217">
        <f>IFERROR(VLOOKUP(A186,[1]Tổng!$M$2:$AQ$200,29,0),0)</f>
        <v>0</v>
      </c>
      <c r="R186" s="81" t="str">
        <f>IFERROR(VLOOKUP(A186,[1]Tổng!$M$2:$AQ$200,31,0),"")</f>
        <v/>
      </c>
      <c r="S186" s="81">
        <f t="shared" si="44"/>
        <v>0</v>
      </c>
      <c r="T186" s="81">
        <f t="shared" si="45"/>
        <v>0</v>
      </c>
      <c r="U186" s="81" t="e">
        <f t="shared" si="57"/>
        <v>#REF!</v>
      </c>
      <c r="V186" s="81">
        <v>0</v>
      </c>
      <c r="W186" s="81" t="e">
        <f t="shared" si="50"/>
        <v>#REF!</v>
      </c>
      <c r="X186" s="83"/>
      <c r="Y186" s="99">
        <f t="shared" si="42"/>
        <v>0</v>
      </c>
      <c r="Z186" s="224"/>
      <c r="AA186" s="224"/>
      <c r="AB186" s="224"/>
      <c r="AC186" s="224"/>
      <c r="AG186" s="218"/>
      <c r="AH186" s="219"/>
      <c r="AI186" s="218"/>
      <c r="AJ186" s="63"/>
      <c r="AK186" s="63"/>
      <c r="AL186" s="63"/>
      <c r="AU186" s="69" t="e">
        <f t="shared" si="43"/>
        <v>#N/A</v>
      </c>
      <c r="AV186" s="69" t="e">
        <f t="shared" si="46"/>
        <v>#N/A</v>
      </c>
      <c r="AW186" s="69">
        <f>IF(I186&gt;0,COUNTIF($AV$32:AV186,AV186),0)</f>
        <v>154</v>
      </c>
      <c r="AX186" s="69">
        <f>IF(AND(AW186&gt;1,SUMIF($AV$32:AV185,AV186,$AX$32:AX185)-SUMIF($AV$32:AV185,AV186,$BA$32:BA185)=0),1,IF(AND(AW186&gt;1,SUMIF($AV$32:AV185,AV186,$AX$32:AX185)-SUMIF($AV$32:AV185,AV186,$BA$32:BA185)&gt;0),0,AW186))</f>
        <v>0</v>
      </c>
      <c r="AY186" s="69">
        <f>IF(AND(Q186&gt;0,SUMIF($AV$32:AV186,AV186,$I$32:I186)-SUMIF($AV$32:AV186,AV186,$Q$32:Q186)=0),COUNTIF($AV$32:AV186,AV186),0)</f>
        <v>0</v>
      </c>
      <c r="AZ186" s="69">
        <f>IF(Q186&gt;0,COUNTIF($AV$32:AV186,AV186),0)</f>
        <v>0</v>
      </c>
      <c r="BA186" s="69">
        <f t="shared" si="47"/>
        <v>0</v>
      </c>
      <c r="BC186" s="69" t="str">
        <f t="shared" si="48"/>
        <v xml:space="preserve">  0</v>
      </c>
      <c r="BD186" s="69" t="str">
        <f t="shared" si="49"/>
        <v/>
      </c>
    </row>
    <row r="187" spans="1:59" x14ac:dyDescent="0.25">
      <c r="A187" s="70" t="e">
        <f t="shared" si="56"/>
        <v>#REF!</v>
      </c>
      <c r="B187" s="83" t="str">
        <f>IFERROR(VLOOKUP(A187,[1]Tổng!$M$2:$AT$200,13,0),"")</f>
        <v/>
      </c>
      <c r="C187" s="71" t="e">
        <f t="shared" si="51"/>
        <v>#VALUE!</v>
      </c>
      <c r="D187" s="71">
        <f t="shared" si="52"/>
        <v>1</v>
      </c>
      <c r="E187" s="221" t="str">
        <f>IFERROR(VLOOKUP(A187,[1]Tổng!$M$2:$AT$200,14,0),"")</f>
        <v/>
      </c>
      <c r="F187" s="213" t="str">
        <f>IFERROR(VLOOKUP(A187,[1]Tổng!$M$2:$AT$200,15,0),"")</f>
        <v/>
      </c>
      <c r="G187" s="214" t="str">
        <f>IFERROR(VLOOKUP(A187,[1]Tổng!$M$2:$AT$200,25,0),"")</f>
        <v/>
      </c>
      <c r="H187" s="83" t="str">
        <f>IFERROR(VLOOKUP(A187,[1]Tổng!$M$2:$AQ$200,26,0),"")</f>
        <v/>
      </c>
      <c r="I187" s="77" t="str">
        <f>IFERROR(VLOOKUP(A187,[1]Tổng!$M$2:$AQ$200,27,0),"")</f>
        <v/>
      </c>
      <c r="J187" s="77">
        <v>1000000</v>
      </c>
      <c r="K187" s="78">
        <f t="shared" si="53"/>
        <v>0</v>
      </c>
      <c r="L187" s="88" t="str">
        <f>IFERROR(VLOOKUP(A187,[1]Tổng!$M$2:$AQ$200,30,0),"")</f>
        <v/>
      </c>
      <c r="M187" s="88">
        <f t="shared" si="54"/>
        <v>0</v>
      </c>
      <c r="N187" s="88" t="str">
        <f>IFERROR(VLOOKUP(A187,[1]Tổng!$M$2:$AT$200,18,0),"")</f>
        <v/>
      </c>
      <c r="O187" s="88" t="str">
        <f>IFERROR(VLOOKUP(A187,[1]Tổng!$M$2:$AT$200,22,0),"")</f>
        <v/>
      </c>
      <c r="P187" s="217">
        <f t="shared" si="55"/>
        <v>0</v>
      </c>
      <c r="Q187" s="217">
        <f>IFERROR(VLOOKUP(A187,[1]Tổng!$M$2:$AQ$200,29,0),0)</f>
        <v>0</v>
      </c>
      <c r="R187" s="81" t="str">
        <f>IFERROR(VLOOKUP(A187,[1]Tổng!$M$2:$AQ$200,31,0),"")</f>
        <v/>
      </c>
      <c r="S187" s="81">
        <f t="shared" si="44"/>
        <v>0</v>
      </c>
      <c r="T187" s="81">
        <f t="shared" si="45"/>
        <v>0</v>
      </c>
      <c r="U187" s="81" t="e">
        <f t="shared" si="57"/>
        <v>#REF!</v>
      </c>
      <c r="V187" s="81">
        <v>0</v>
      </c>
      <c r="W187" s="81" t="e">
        <f t="shared" si="50"/>
        <v>#REF!</v>
      </c>
      <c r="X187" s="83"/>
      <c r="Y187" s="99">
        <f t="shared" si="42"/>
        <v>0</v>
      </c>
      <c r="Z187" s="224"/>
      <c r="AA187" s="224"/>
      <c r="AB187" s="224"/>
      <c r="AC187" s="224"/>
      <c r="AF187" s="69"/>
      <c r="AG187" s="218"/>
      <c r="AH187" s="219"/>
      <c r="AI187" s="218"/>
      <c r="AJ187" s="63"/>
      <c r="AK187" s="63"/>
      <c r="AL187" s="63"/>
      <c r="AU187" s="69" t="e">
        <f t="shared" si="43"/>
        <v>#N/A</v>
      </c>
      <c r="AV187" s="69" t="e">
        <f t="shared" si="46"/>
        <v>#N/A</v>
      </c>
      <c r="AW187" s="69">
        <f>IF(I187&gt;0,COUNTIF($AV$32:AV187,AV187),0)</f>
        <v>155</v>
      </c>
      <c r="AX187" s="69">
        <f>IF(AND(AW187&gt;1,SUMIF($AV$32:AV186,AV187,$AX$32:AX186)-SUMIF($AV$32:AV186,AV187,$BA$32:BA186)=0),1,IF(AND(AW187&gt;1,SUMIF($AV$32:AV186,AV187,$AX$32:AX186)-SUMIF($AV$32:AV186,AV187,$BA$32:BA186)&gt;0),0,AW187))</f>
        <v>0</v>
      </c>
      <c r="AY187" s="69">
        <f>IF(AND(Q187&gt;0,SUMIF($AV$32:AV187,AV187,$I$32:I187)-SUMIF($AV$32:AV187,AV187,$Q$32:Q187)=0),COUNTIF($AV$32:AV187,AV187),0)</f>
        <v>0</v>
      </c>
      <c r="AZ187" s="69">
        <f>IF(Q187&gt;0,COUNTIF($AV$32:AV187,AV187),0)</f>
        <v>0</v>
      </c>
      <c r="BA187" s="69">
        <f t="shared" si="47"/>
        <v>0</v>
      </c>
      <c r="BC187" s="69" t="str">
        <f t="shared" si="48"/>
        <v xml:space="preserve">  0</v>
      </c>
      <c r="BD187" s="69" t="str">
        <f t="shared" si="49"/>
        <v/>
      </c>
      <c r="BF187" s="69"/>
      <c r="BG187" s="69"/>
    </row>
    <row r="188" spans="1:59" x14ac:dyDescent="0.25">
      <c r="A188" s="70" t="e">
        <f t="shared" si="56"/>
        <v>#REF!</v>
      </c>
      <c r="B188" s="83" t="str">
        <f>IFERROR(VLOOKUP(A188,[1]Tổng!$M$2:$AT$200,13,0),"")</f>
        <v/>
      </c>
      <c r="C188" s="71" t="e">
        <f t="shared" si="51"/>
        <v>#VALUE!</v>
      </c>
      <c r="D188" s="71">
        <f t="shared" si="52"/>
        <v>1</v>
      </c>
      <c r="E188" s="221" t="str">
        <f>IFERROR(VLOOKUP(A188,[1]Tổng!$M$2:$AT$200,14,0),"")</f>
        <v/>
      </c>
      <c r="F188" s="213" t="str">
        <f>IFERROR(VLOOKUP(A188,[1]Tổng!$M$2:$AT$200,15,0),"")</f>
        <v/>
      </c>
      <c r="G188" s="214" t="str">
        <f>IFERROR(VLOOKUP(A188,[1]Tổng!$M$2:$AT$200,25,0),"")</f>
        <v/>
      </c>
      <c r="H188" s="83" t="str">
        <f>IFERROR(VLOOKUP(A188,[1]Tổng!$M$2:$AQ$200,26,0),"")</f>
        <v/>
      </c>
      <c r="I188" s="77" t="str">
        <f>IFERROR(VLOOKUP(A188,[1]Tổng!$M$2:$AQ$200,27,0),"")</f>
        <v/>
      </c>
      <c r="J188" s="77">
        <v>1000000</v>
      </c>
      <c r="K188" s="78">
        <f t="shared" si="53"/>
        <v>0</v>
      </c>
      <c r="L188" s="88" t="str">
        <f>IFERROR(VLOOKUP(A188,[1]Tổng!$M$2:$AQ$200,30,0),"")</f>
        <v/>
      </c>
      <c r="M188" s="88">
        <f t="shared" si="54"/>
        <v>0</v>
      </c>
      <c r="N188" s="88" t="str">
        <f>IFERROR(VLOOKUP(A188,[1]Tổng!$M$2:$AT$200,18,0),"")</f>
        <v/>
      </c>
      <c r="O188" s="88" t="str">
        <f>IFERROR(VLOOKUP(A188,[1]Tổng!$M$2:$AT$200,22,0),"")</f>
        <v/>
      </c>
      <c r="P188" s="217">
        <f t="shared" si="55"/>
        <v>0</v>
      </c>
      <c r="Q188" s="217">
        <f>IFERROR(VLOOKUP(A188,[1]Tổng!$M$2:$AQ$200,29,0),0)</f>
        <v>0</v>
      </c>
      <c r="R188" s="81" t="str">
        <f>IFERROR(VLOOKUP(A188,[1]Tổng!$M$2:$AQ$200,31,0),"")</f>
        <v/>
      </c>
      <c r="S188" s="81">
        <f t="shared" si="44"/>
        <v>0</v>
      </c>
      <c r="T188" s="81">
        <f t="shared" si="45"/>
        <v>0</v>
      </c>
      <c r="U188" s="81" t="e">
        <f t="shared" si="57"/>
        <v>#REF!</v>
      </c>
      <c r="V188" s="81">
        <v>0</v>
      </c>
      <c r="W188" s="81" t="e">
        <f t="shared" si="50"/>
        <v>#REF!</v>
      </c>
      <c r="X188" s="83"/>
      <c r="Y188" s="99">
        <f t="shared" si="42"/>
        <v>0</v>
      </c>
      <c r="Z188" s="224"/>
      <c r="AA188" s="224"/>
      <c r="AB188" s="224"/>
      <c r="AC188" s="224"/>
      <c r="AF188" s="69"/>
      <c r="AG188" s="218"/>
      <c r="AH188" s="219"/>
      <c r="AI188" s="218"/>
      <c r="AJ188" s="63"/>
      <c r="AK188" s="63"/>
      <c r="AL188" s="63"/>
      <c r="AU188" s="69" t="e">
        <f t="shared" si="43"/>
        <v>#N/A</v>
      </c>
      <c r="AV188" s="69" t="e">
        <f t="shared" si="46"/>
        <v>#N/A</v>
      </c>
      <c r="AW188" s="69">
        <f>IF(I188&gt;0,COUNTIF($AV$32:AV188,AV188),0)</f>
        <v>156</v>
      </c>
      <c r="AX188" s="69">
        <f>IF(AND(AW188&gt;1,SUMIF($AV$32:AV187,AV188,$AX$32:AX187)-SUMIF($AV$32:AV187,AV188,$BA$32:BA187)=0),1,IF(AND(AW188&gt;1,SUMIF($AV$32:AV187,AV188,$AX$32:AX187)-SUMIF($AV$32:AV187,AV188,$BA$32:BA187)&gt;0),0,AW188))</f>
        <v>0</v>
      </c>
      <c r="AY188" s="69">
        <f>IF(AND(Q188&gt;0,SUMIF($AV$32:AV188,AV188,$I$32:I188)-SUMIF($AV$32:AV188,AV188,$Q$32:Q188)=0),COUNTIF($AV$32:AV188,AV188),0)</f>
        <v>0</v>
      </c>
      <c r="AZ188" s="69">
        <f>IF(Q188&gt;0,COUNTIF($AV$32:AV188,AV188),0)</f>
        <v>0</v>
      </c>
      <c r="BA188" s="69">
        <f t="shared" si="47"/>
        <v>0</v>
      </c>
      <c r="BC188" s="69" t="str">
        <f t="shared" si="48"/>
        <v xml:space="preserve">  0</v>
      </c>
      <c r="BD188" s="69" t="str">
        <f t="shared" si="49"/>
        <v/>
      </c>
      <c r="BF188" s="69"/>
      <c r="BG188" s="69"/>
    </row>
    <row r="189" spans="1:59" x14ac:dyDescent="0.25">
      <c r="A189" s="70" t="e">
        <f t="shared" si="56"/>
        <v>#REF!</v>
      </c>
      <c r="B189" s="83" t="str">
        <f>IFERROR(VLOOKUP(A189,[1]Tổng!$M$2:$AT$200,13,0),"")</f>
        <v/>
      </c>
      <c r="C189" s="71" t="e">
        <f t="shared" si="51"/>
        <v>#VALUE!</v>
      </c>
      <c r="D189" s="71">
        <f t="shared" si="52"/>
        <v>1</v>
      </c>
      <c r="E189" s="221" t="str">
        <f>IFERROR(VLOOKUP(A189,[1]Tổng!$M$2:$AT$200,14,0),"")</f>
        <v/>
      </c>
      <c r="F189" s="213" t="str">
        <f>IFERROR(VLOOKUP(A189,[1]Tổng!$M$2:$AT$200,15,0),"")</f>
        <v/>
      </c>
      <c r="G189" s="214" t="str">
        <f>IFERROR(VLOOKUP(A189,[1]Tổng!$M$2:$AT$200,25,0),"")</f>
        <v/>
      </c>
      <c r="H189" s="83" t="str">
        <f>IFERROR(VLOOKUP(A189,[1]Tổng!$M$2:$AQ$200,26,0),"")</f>
        <v/>
      </c>
      <c r="I189" s="77" t="str">
        <f>IFERROR(VLOOKUP(A189,[1]Tổng!$M$2:$AQ$200,27,0),"")</f>
        <v/>
      </c>
      <c r="J189" s="77">
        <v>1000000</v>
      </c>
      <c r="K189" s="78">
        <f t="shared" si="53"/>
        <v>0</v>
      </c>
      <c r="L189" s="88" t="str">
        <f>IFERROR(VLOOKUP(A189,[1]Tổng!$M$2:$AQ$200,30,0),"")</f>
        <v/>
      </c>
      <c r="M189" s="88">
        <f t="shared" si="54"/>
        <v>0</v>
      </c>
      <c r="N189" s="88" t="str">
        <f>IFERROR(VLOOKUP(A189,[1]Tổng!$M$2:$AT$200,18,0),"")</f>
        <v/>
      </c>
      <c r="O189" s="88" t="str">
        <f>IFERROR(VLOOKUP(A189,[1]Tổng!$M$2:$AT$200,22,0),"")</f>
        <v/>
      </c>
      <c r="P189" s="217">
        <f t="shared" si="55"/>
        <v>0</v>
      </c>
      <c r="Q189" s="217">
        <f>IFERROR(VLOOKUP(A189,[1]Tổng!$M$2:$AQ$200,29,0),0)</f>
        <v>0</v>
      </c>
      <c r="R189" s="81" t="str">
        <f>IFERROR(VLOOKUP(A189,[1]Tổng!$M$2:$AQ$200,31,0),"")</f>
        <v/>
      </c>
      <c r="S189" s="81">
        <f t="shared" si="44"/>
        <v>0</v>
      </c>
      <c r="T189" s="81">
        <f t="shared" si="45"/>
        <v>0</v>
      </c>
      <c r="U189" s="81" t="e">
        <f t="shared" si="57"/>
        <v>#REF!</v>
      </c>
      <c r="V189" s="81">
        <v>0</v>
      </c>
      <c r="W189" s="81" t="e">
        <f t="shared" si="50"/>
        <v>#REF!</v>
      </c>
      <c r="X189" s="83"/>
      <c r="Y189" s="99">
        <f>Q191</f>
        <v>0</v>
      </c>
      <c r="Z189" s="224"/>
      <c r="AA189" s="224"/>
      <c r="AB189" s="224"/>
      <c r="AC189" s="224"/>
      <c r="AF189" s="69"/>
      <c r="AG189" s="218"/>
      <c r="AH189" s="219"/>
      <c r="AI189" s="218"/>
      <c r="AJ189" s="63"/>
      <c r="AK189" s="63"/>
      <c r="AL189" s="63"/>
      <c r="AU189" s="69" t="e">
        <f t="shared" si="43"/>
        <v>#N/A</v>
      </c>
      <c r="AV189" s="69" t="e">
        <f t="shared" si="46"/>
        <v>#N/A</v>
      </c>
      <c r="AW189" s="69">
        <f>IF(I189&gt;0,COUNTIF($AV$32:AV189,AV189),0)</f>
        <v>157</v>
      </c>
      <c r="AX189" s="69">
        <f>IF(AND(AW189&gt;1,SUMIF($AV$32:AV188,AV189,$AX$32:AX188)-SUMIF($AV$32:AV188,AV189,$BA$32:BA188)=0),1,IF(AND(AW189&gt;1,SUMIF($AV$32:AV188,AV189,$AX$32:AX188)-SUMIF($AV$32:AV188,AV189,$BA$32:BA188)&gt;0),0,AW189))</f>
        <v>0</v>
      </c>
      <c r="AY189" s="69">
        <f>IF(AND(Q189&gt;0,SUMIF($AV$32:AV189,AV189,$I$32:I189)-SUMIF($AV$32:AV189,AV189,$Q$32:Q189)=0),COUNTIF($AV$32:AV189,AV189),0)</f>
        <v>0</v>
      </c>
      <c r="AZ189" s="69">
        <f>IF(Q189&gt;0,COUNTIF($AV$32:AV189,AV189),0)</f>
        <v>0</v>
      </c>
      <c r="BA189" s="69">
        <f t="shared" si="47"/>
        <v>0</v>
      </c>
      <c r="BC189" s="69" t="str">
        <f t="shared" si="48"/>
        <v xml:space="preserve">  0</v>
      </c>
      <c r="BD189" s="69" t="str">
        <f t="shared" si="49"/>
        <v/>
      </c>
      <c r="BF189" s="69"/>
      <c r="BG189" s="69"/>
    </row>
    <row r="190" spans="1:59" s="69" customFormat="1" x14ac:dyDescent="0.25">
      <c r="A190" s="70" t="e">
        <f t="shared" si="56"/>
        <v>#REF!</v>
      </c>
      <c r="B190" s="83" t="str">
        <f>IFERROR(VLOOKUP(A190,[1]Tổng!$M$2:$AT$200,13,0),"")</f>
        <v/>
      </c>
      <c r="C190" s="71" t="e">
        <f t="shared" si="51"/>
        <v>#VALUE!</v>
      </c>
      <c r="D190" s="71">
        <f t="shared" si="52"/>
        <v>1</v>
      </c>
      <c r="E190" s="221" t="str">
        <f>IFERROR(VLOOKUP(A190,[1]Tổng!$M$2:$AT$200,14,0),"")</f>
        <v/>
      </c>
      <c r="F190" s="213" t="str">
        <f>IFERROR(VLOOKUP(A190,[1]Tổng!$M$2:$AT$200,15,0),"")</f>
        <v/>
      </c>
      <c r="G190" s="214" t="str">
        <f>IFERROR(VLOOKUP(A190,[1]Tổng!$M$2:$AT$200,25,0),"")</f>
        <v/>
      </c>
      <c r="H190" s="83" t="str">
        <f>IFERROR(VLOOKUP(A190,[1]Tổng!$M$2:$AQ$200,26,0),"")</f>
        <v/>
      </c>
      <c r="I190" s="77" t="str">
        <f>IFERROR(VLOOKUP(A190,[1]Tổng!$M$2:$AQ$200,27,0),"")</f>
        <v/>
      </c>
      <c r="J190" s="77">
        <v>1000000</v>
      </c>
      <c r="K190" s="78">
        <f t="shared" si="53"/>
        <v>0</v>
      </c>
      <c r="L190" s="88" t="str">
        <f>IFERROR(VLOOKUP(A190,[1]Tổng!$M$2:$AQ$200,30,0),"")</f>
        <v/>
      </c>
      <c r="M190" s="88">
        <f t="shared" si="54"/>
        <v>0</v>
      </c>
      <c r="N190" s="88" t="str">
        <f>IFERROR(VLOOKUP(A190,[1]Tổng!$M$2:$AT$200,18,0),"")</f>
        <v/>
      </c>
      <c r="O190" s="88" t="str">
        <f>IFERROR(VLOOKUP(A190,[1]Tổng!$M$2:$AT$200,22,0),"")</f>
        <v/>
      </c>
      <c r="P190" s="217">
        <f t="shared" si="55"/>
        <v>0</v>
      </c>
      <c r="Q190" s="217">
        <f>IFERROR(VLOOKUP(A190,[1]Tổng!$M$2:$AQ$200,29,0),0)</f>
        <v>0</v>
      </c>
      <c r="R190" s="81" t="str">
        <f>IFERROR(VLOOKUP(A190,[1]Tổng!$M$2:$AQ$200,31,0),"")</f>
        <v/>
      </c>
      <c r="S190" s="81">
        <f t="shared" si="44"/>
        <v>0</v>
      </c>
      <c r="T190" s="81">
        <f t="shared" si="45"/>
        <v>0</v>
      </c>
      <c r="U190" s="81" t="e">
        <f t="shared" si="57"/>
        <v>#REF!</v>
      </c>
      <c r="V190" s="81">
        <v>0</v>
      </c>
      <c r="W190" s="81" t="e">
        <f t="shared" si="50"/>
        <v>#REF!</v>
      </c>
      <c r="X190" s="83"/>
      <c r="Y190" s="99">
        <f t="shared" si="42"/>
        <v>0</v>
      </c>
      <c r="Z190" s="224"/>
      <c r="AA190" s="224"/>
      <c r="AB190" s="224"/>
      <c r="AC190" s="224"/>
      <c r="AG190" s="218"/>
      <c r="AH190" s="219"/>
      <c r="AI190" s="218"/>
      <c r="AJ190" s="63"/>
      <c r="AK190" s="63"/>
      <c r="AL190" s="63"/>
      <c r="AU190" s="69" t="e">
        <f t="shared" si="43"/>
        <v>#N/A</v>
      </c>
      <c r="AV190" s="69" t="e">
        <f t="shared" si="46"/>
        <v>#N/A</v>
      </c>
      <c r="AW190" s="69">
        <f>IF(I190&gt;0,COUNTIF($AV$32:AV190,AV190),0)</f>
        <v>158</v>
      </c>
      <c r="AX190" s="69">
        <f>IF(AND(AW190&gt;1,SUMIF($AV$32:AV189,AV190,$AX$32:AX189)-SUMIF($AV$32:AV189,AV190,$BA$32:BA189)=0),1,IF(AND(AW190&gt;1,SUMIF($AV$32:AV189,AV190,$AX$32:AX189)-SUMIF($AV$32:AV189,AV190,$BA$32:BA189)&gt;0),0,AW190))</f>
        <v>0</v>
      </c>
      <c r="AY190" s="69">
        <f>IF(AND(Q190&gt;0,SUMIF($AV$32:AV190,AV190,$I$32:I190)-SUMIF($AV$32:AV190,AV190,$Q$32:Q190)=0),COUNTIF($AV$32:AV190,AV190),0)</f>
        <v>0</v>
      </c>
      <c r="AZ190" s="69">
        <f>IF(Q190&gt;0,COUNTIF($AV$32:AV190,AV190),0)</f>
        <v>0</v>
      </c>
      <c r="BA190" s="69">
        <f t="shared" si="47"/>
        <v>0</v>
      </c>
      <c r="BC190" s="69" t="str">
        <f t="shared" si="48"/>
        <v xml:space="preserve">  0</v>
      </c>
      <c r="BD190" s="69" t="str">
        <f t="shared" si="49"/>
        <v/>
      </c>
    </row>
    <row r="191" spans="1:59" x14ac:dyDescent="0.25">
      <c r="A191" s="70" t="e">
        <f t="shared" si="56"/>
        <v>#REF!</v>
      </c>
      <c r="B191" s="83" t="str">
        <f>IFERROR(VLOOKUP(A191,[1]Tổng!$M$2:$AT$200,13,0),"")</f>
        <v/>
      </c>
      <c r="C191" s="71" t="e">
        <f t="shared" si="51"/>
        <v>#VALUE!</v>
      </c>
      <c r="D191" s="71">
        <f t="shared" si="52"/>
        <v>1</v>
      </c>
      <c r="E191" s="221" t="str">
        <f>IFERROR(VLOOKUP(A191,[1]Tổng!$M$2:$AT$200,14,0),"")</f>
        <v/>
      </c>
      <c r="F191" s="213" t="str">
        <f>IFERROR(VLOOKUP(A191,[1]Tổng!$M$2:$AT$200,15,0),"")</f>
        <v/>
      </c>
      <c r="G191" s="214" t="str">
        <f>IFERROR(VLOOKUP(A191,[1]Tổng!$M$2:$AT$200,25,0),"")</f>
        <v/>
      </c>
      <c r="H191" s="83" t="str">
        <f>IFERROR(VLOOKUP(A191,[1]Tổng!$M$2:$AQ$200,26,0),"")</f>
        <v/>
      </c>
      <c r="I191" s="77" t="str">
        <f>IFERROR(VLOOKUP(A191,[1]Tổng!$M$2:$AQ$200,27,0),"")</f>
        <v/>
      </c>
      <c r="J191" s="77">
        <v>1000000</v>
      </c>
      <c r="K191" s="78">
        <f t="shared" si="53"/>
        <v>0</v>
      </c>
      <c r="L191" s="88" t="str">
        <f>IFERROR(VLOOKUP(A191,[1]Tổng!$M$2:$AQ$200,30,0),"")</f>
        <v/>
      </c>
      <c r="M191" s="88">
        <f t="shared" si="54"/>
        <v>0</v>
      </c>
      <c r="N191" s="88" t="str">
        <f>IFERROR(VLOOKUP(A191,[1]Tổng!$M$2:$AT$200,18,0),"")</f>
        <v/>
      </c>
      <c r="O191" s="88" t="str">
        <f>IFERROR(VLOOKUP(A191,[1]Tổng!$M$2:$AT$200,22,0),"")</f>
        <v/>
      </c>
      <c r="P191" s="217">
        <f t="shared" si="55"/>
        <v>0</v>
      </c>
      <c r="Q191" s="217">
        <f>IFERROR(VLOOKUP(A191,[1]Tổng!$M$2:$AQ$200,29,0),0)</f>
        <v>0</v>
      </c>
      <c r="R191" s="81" t="str">
        <f>IFERROR(VLOOKUP(A191,[1]Tổng!$M$2:$AQ$200,31,0),"")</f>
        <v/>
      </c>
      <c r="S191" s="81">
        <f t="shared" si="44"/>
        <v>0</v>
      </c>
      <c r="T191" s="81">
        <f t="shared" si="45"/>
        <v>0</v>
      </c>
      <c r="U191" s="81" t="e">
        <f t="shared" si="57"/>
        <v>#REF!</v>
      </c>
      <c r="V191" s="81">
        <v>0</v>
      </c>
      <c r="W191" s="81" t="e">
        <f t="shared" si="50"/>
        <v>#REF!</v>
      </c>
      <c r="X191" s="83"/>
      <c r="Y191" s="99">
        <f t="shared" si="42"/>
        <v>0</v>
      </c>
      <c r="Z191" s="224"/>
      <c r="AA191" s="224"/>
      <c r="AB191" s="224"/>
      <c r="AC191" s="224"/>
      <c r="AF191" s="69"/>
      <c r="AG191" s="218"/>
      <c r="AH191" s="219"/>
      <c r="AI191" s="218"/>
      <c r="AJ191" s="63"/>
      <c r="AK191" s="63"/>
      <c r="AL191" s="63"/>
      <c r="AU191" s="69" t="e">
        <f t="shared" si="43"/>
        <v>#N/A</v>
      </c>
      <c r="AV191" s="69" t="e">
        <f t="shared" si="46"/>
        <v>#N/A</v>
      </c>
      <c r="AW191" s="69">
        <f>IF(I191&gt;0,COUNTIF($AV$32:AV191,AV191),0)</f>
        <v>159</v>
      </c>
      <c r="AX191" s="69">
        <f>IF(AND(AW191&gt;1,SUMIF($AV$32:AV190,AV191,$AX$32:AX190)-SUMIF($AV$32:AV190,AV191,$BA$32:BA190)=0),1,IF(AND(AW191&gt;1,SUMIF($AV$32:AV190,AV191,$AX$32:AX190)-SUMIF($AV$32:AV190,AV191,$BA$32:BA190)&gt;0),0,AW191))</f>
        <v>0</v>
      </c>
      <c r="AY191" s="69">
        <f>IF(AND(Q191&gt;0,SUMIF($AV$32:AV191,AV191,$I$32:I191)-SUMIF($AV$32:AV191,AV191,$Q$32:Q191)=0),COUNTIF($AV$32:AV191,AV191),0)</f>
        <v>0</v>
      </c>
      <c r="AZ191" s="69">
        <f>IF(Q191&gt;0,COUNTIF($AV$32:AV191,AV191),0)</f>
        <v>0</v>
      </c>
      <c r="BA191" s="69">
        <f t="shared" si="47"/>
        <v>0</v>
      </c>
      <c r="BC191" s="69" t="str">
        <f t="shared" si="48"/>
        <v xml:space="preserve">  0</v>
      </c>
      <c r="BD191" s="69" t="str">
        <f t="shared" si="49"/>
        <v/>
      </c>
      <c r="BF191" s="69"/>
      <c r="BG191" s="69"/>
    </row>
    <row r="192" spans="1:59" x14ac:dyDescent="0.25">
      <c r="A192" s="70" t="e">
        <f t="shared" si="56"/>
        <v>#REF!</v>
      </c>
      <c r="B192" s="83" t="str">
        <f>IFERROR(VLOOKUP(A192,[1]Tổng!$M$2:$AT$200,13,0),"")</f>
        <v/>
      </c>
      <c r="C192" s="71" t="e">
        <f t="shared" si="51"/>
        <v>#VALUE!</v>
      </c>
      <c r="D192" s="71">
        <f t="shared" si="52"/>
        <v>1</v>
      </c>
      <c r="E192" s="221" t="str">
        <f>IFERROR(VLOOKUP(A192,[1]Tổng!$M$2:$AT$200,14,0),"")</f>
        <v/>
      </c>
      <c r="F192" s="213" t="str">
        <f>IFERROR(VLOOKUP(A192,[1]Tổng!$M$2:$AT$200,15,0),"")</f>
        <v/>
      </c>
      <c r="G192" s="214" t="str">
        <f>IFERROR(VLOOKUP(A192,[1]Tổng!$M$2:$AT$200,25,0),"")</f>
        <v/>
      </c>
      <c r="H192" s="83" t="str">
        <f>IFERROR(VLOOKUP(A192,[1]Tổng!$M$2:$AQ$200,26,0),"")</f>
        <v/>
      </c>
      <c r="I192" s="77" t="str">
        <f>IFERROR(VLOOKUP(A192,[1]Tổng!$M$2:$AQ$200,27,0),"")</f>
        <v/>
      </c>
      <c r="J192" s="77">
        <v>1000000</v>
      </c>
      <c r="K192" s="78">
        <f t="shared" si="53"/>
        <v>0</v>
      </c>
      <c r="L192" s="88" t="str">
        <f>IFERROR(VLOOKUP(A192,[1]Tổng!$M$2:$AQ$200,30,0),"")</f>
        <v/>
      </c>
      <c r="M192" s="88">
        <f t="shared" si="54"/>
        <v>0</v>
      </c>
      <c r="N192" s="88" t="str">
        <f>IFERROR(VLOOKUP(A192,[1]Tổng!$M$2:$AT$200,18,0),"")</f>
        <v/>
      </c>
      <c r="O192" s="88" t="str">
        <f>IFERROR(VLOOKUP(A192,[1]Tổng!$M$2:$AT$200,22,0),"")</f>
        <v/>
      </c>
      <c r="P192" s="217">
        <f t="shared" si="55"/>
        <v>0</v>
      </c>
      <c r="Q192" s="217">
        <f>IFERROR(VLOOKUP(A192,[1]Tổng!$M$2:$AQ$200,29,0),0)</f>
        <v>0</v>
      </c>
      <c r="R192" s="81" t="str">
        <f>IFERROR(VLOOKUP(A192,[1]Tổng!$M$2:$AQ$200,31,0),"")</f>
        <v/>
      </c>
      <c r="S192" s="81">
        <f t="shared" si="44"/>
        <v>0</v>
      </c>
      <c r="T192" s="81">
        <f t="shared" si="45"/>
        <v>0</v>
      </c>
      <c r="U192" s="81" t="e">
        <f t="shared" si="57"/>
        <v>#REF!</v>
      </c>
      <c r="V192" s="81">
        <v>0</v>
      </c>
      <c r="W192" s="81" t="e">
        <f t="shared" si="50"/>
        <v>#REF!</v>
      </c>
      <c r="X192" s="83"/>
      <c r="Y192" s="99">
        <f t="shared" si="42"/>
        <v>0</v>
      </c>
      <c r="Z192" s="224"/>
      <c r="AA192" s="224"/>
      <c r="AB192" s="224"/>
      <c r="AC192" s="224"/>
      <c r="AF192" s="69"/>
      <c r="AG192" s="218"/>
      <c r="AH192" s="219"/>
      <c r="AI192" s="218"/>
      <c r="AJ192" s="63"/>
      <c r="AK192" s="63"/>
      <c r="AL192" s="63"/>
      <c r="AU192" s="69" t="e">
        <f t="shared" si="43"/>
        <v>#N/A</v>
      </c>
      <c r="AV192" s="69" t="e">
        <f t="shared" si="46"/>
        <v>#N/A</v>
      </c>
      <c r="AW192" s="69">
        <f>IF(I192&gt;0,COUNTIF($AV$32:AV192,AV192),0)</f>
        <v>160</v>
      </c>
      <c r="AX192" s="69">
        <f>IF(AND(AW192&gt;1,SUMIF($AV$32:AV191,AV192,$AX$32:AX191)-SUMIF($AV$32:AV191,AV192,$BA$32:BA191)=0),1,IF(AND(AW192&gt;1,SUMIF($AV$32:AV191,AV192,$AX$32:AX191)-SUMIF($AV$32:AV191,AV192,$BA$32:BA191)&gt;0),0,AW192))</f>
        <v>0</v>
      </c>
      <c r="AY192" s="69">
        <f>IF(AND(Q192&gt;0,SUMIF($AV$32:AV192,AV192,$I$32:I192)-SUMIF($AV$32:AV192,AV192,$Q$32:Q192)=0),COUNTIF($AV$32:AV192,AV192),0)</f>
        <v>0</v>
      </c>
      <c r="AZ192" s="69">
        <f>IF(Q192&gt;0,COUNTIF($AV$32:AV192,AV192),0)</f>
        <v>0</v>
      </c>
      <c r="BA192" s="69">
        <f t="shared" si="47"/>
        <v>0</v>
      </c>
      <c r="BC192" s="69" t="str">
        <f t="shared" si="48"/>
        <v xml:space="preserve">  0</v>
      </c>
      <c r="BD192" s="69" t="str">
        <f t="shared" si="49"/>
        <v/>
      </c>
      <c r="BF192" s="69"/>
      <c r="BG192" s="69"/>
    </row>
    <row r="193" spans="1:59" s="69" customFormat="1" x14ac:dyDescent="0.25">
      <c r="A193" s="70" t="e">
        <f t="shared" si="56"/>
        <v>#REF!</v>
      </c>
      <c r="B193" s="83" t="str">
        <f>IFERROR(VLOOKUP(A193,[1]Tổng!$M$2:$AT$200,13,0),"")</f>
        <v/>
      </c>
      <c r="C193" s="71" t="e">
        <f t="shared" si="51"/>
        <v>#VALUE!</v>
      </c>
      <c r="D193" s="71">
        <f t="shared" si="52"/>
        <v>1</v>
      </c>
      <c r="E193" s="221" t="str">
        <f>IFERROR(VLOOKUP(A193,[1]Tổng!$M$2:$AT$200,14,0),"")</f>
        <v/>
      </c>
      <c r="F193" s="213" t="str">
        <f>IFERROR(VLOOKUP(A193,[1]Tổng!$M$2:$AT$200,15,0),"")</f>
        <v/>
      </c>
      <c r="G193" s="214" t="str">
        <f>IFERROR(VLOOKUP(A193,[1]Tổng!$M$2:$AT$200,25,0),"")</f>
        <v/>
      </c>
      <c r="H193" s="83" t="str">
        <f>IFERROR(VLOOKUP(A193,[1]Tổng!$M$2:$AQ$200,26,0),"")</f>
        <v/>
      </c>
      <c r="I193" s="77" t="str">
        <f>IFERROR(VLOOKUP(A193,[1]Tổng!$M$2:$AQ$200,27,0),"")</f>
        <v/>
      </c>
      <c r="J193" s="77">
        <v>1000000</v>
      </c>
      <c r="K193" s="78">
        <f t="shared" si="53"/>
        <v>0</v>
      </c>
      <c r="L193" s="88" t="str">
        <f>IFERROR(VLOOKUP(A193,[1]Tổng!$M$2:$AQ$200,30,0),"")</f>
        <v/>
      </c>
      <c r="M193" s="88">
        <f t="shared" si="54"/>
        <v>0</v>
      </c>
      <c r="N193" s="88" t="str">
        <f>IFERROR(VLOOKUP(A193,[1]Tổng!$M$2:$AT$200,18,0),"")</f>
        <v/>
      </c>
      <c r="O193" s="88" t="str">
        <f>IFERROR(VLOOKUP(A193,[1]Tổng!$M$2:$AT$200,22,0),"")</f>
        <v/>
      </c>
      <c r="P193" s="217">
        <f t="shared" si="55"/>
        <v>0</v>
      </c>
      <c r="Q193" s="217">
        <f>IFERROR(VLOOKUP(A193,[1]Tổng!$M$2:$AQ$200,29,0),0)</f>
        <v>0</v>
      </c>
      <c r="R193" s="81" t="str">
        <f>IFERROR(VLOOKUP(A193,[1]Tổng!$M$2:$AQ$200,31,0),"")</f>
        <v/>
      </c>
      <c r="S193" s="81">
        <f t="shared" si="44"/>
        <v>0</v>
      </c>
      <c r="T193" s="81">
        <f t="shared" si="45"/>
        <v>0</v>
      </c>
      <c r="U193" s="81" t="e">
        <f t="shared" si="57"/>
        <v>#REF!</v>
      </c>
      <c r="V193" s="81">
        <v>0</v>
      </c>
      <c r="W193" s="81" t="e">
        <f t="shared" si="50"/>
        <v>#REF!</v>
      </c>
      <c r="X193" s="83"/>
      <c r="Y193" s="99">
        <f t="shared" si="42"/>
        <v>0</v>
      </c>
      <c r="Z193" s="224"/>
      <c r="AA193" s="224"/>
      <c r="AB193" s="224"/>
      <c r="AC193" s="224"/>
      <c r="AG193" s="218"/>
      <c r="AH193" s="219"/>
      <c r="AI193" s="218"/>
      <c r="AJ193" s="63"/>
      <c r="AK193" s="63"/>
      <c r="AL193" s="63"/>
      <c r="AU193" s="69" t="e">
        <f t="shared" si="43"/>
        <v>#N/A</v>
      </c>
      <c r="AV193" s="69" t="e">
        <f t="shared" si="46"/>
        <v>#N/A</v>
      </c>
      <c r="AW193" s="69">
        <f>IF(I193&gt;0,COUNTIF($AV$32:AV193,AV193),0)</f>
        <v>161</v>
      </c>
      <c r="AX193" s="69">
        <f>IF(AND(AW193&gt;1,SUMIF($AV$32:AV192,AV193,$AX$32:AX192)-SUMIF($AV$32:AV192,AV193,$BA$32:BA192)=0),1,IF(AND(AW193&gt;1,SUMIF($AV$32:AV192,AV193,$AX$32:AX192)-SUMIF($AV$32:AV192,AV193,$BA$32:BA192)&gt;0),0,AW193))</f>
        <v>0</v>
      </c>
      <c r="AY193" s="69">
        <f>IF(AND(Q193&gt;0,SUMIF($AV$32:AV193,AV193,$I$32:I193)-SUMIF($AV$32:AV193,AV193,$Q$32:Q193)=0),COUNTIF($AV$32:AV193,AV193),0)</f>
        <v>0</v>
      </c>
      <c r="AZ193" s="69">
        <f>IF(Q193&gt;0,COUNTIF($AV$32:AV193,AV193),0)</f>
        <v>0</v>
      </c>
      <c r="BA193" s="69">
        <f t="shared" si="47"/>
        <v>0</v>
      </c>
      <c r="BC193" s="69" t="str">
        <f t="shared" si="48"/>
        <v xml:space="preserve">  0</v>
      </c>
      <c r="BD193" s="69" t="str">
        <f t="shared" si="49"/>
        <v/>
      </c>
    </row>
    <row r="194" spans="1:59" x14ac:dyDescent="0.25">
      <c r="A194" s="70" t="e">
        <f t="shared" si="56"/>
        <v>#REF!</v>
      </c>
      <c r="B194" s="83" t="str">
        <f>IFERROR(VLOOKUP(A194,[1]Tổng!$M$2:$AT$200,13,0),"")</f>
        <v/>
      </c>
      <c r="C194" s="71" t="e">
        <f t="shared" si="51"/>
        <v>#VALUE!</v>
      </c>
      <c r="D194" s="71">
        <f t="shared" si="52"/>
        <v>1</v>
      </c>
      <c r="E194" s="221" t="str">
        <f>IFERROR(VLOOKUP(A194,[1]Tổng!$M$2:$AT$200,14,0),"")</f>
        <v/>
      </c>
      <c r="F194" s="213" t="str">
        <f>IFERROR(VLOOKUP(A194,[1]Tổng!$M$2:$AT$200,15,0),"")</f>
        <v/>
      </c>
      <c r="G194" s="214" t="str">
        <f>IFERROR(VLOOKUP(A194,[1]Tổng!$M$2:$AT$200,25,0),"")</f>
        <v/>
      </c>
      <c r="H194" s="83" t="str">
        <f>IFERROR(VLOOKUP(A194,[1]Tổng!$M$2:$AQ$200,26,0),"")</f>
        <v/>
      </c>
      <c r="I194" s="77" t="str">
        <f>IFERROR(VLOOKUP(A194,[1]Tổng!$M$2:$AQ$200,27,0),"")</f>
        <v/>
      </c>
      <c r="J194" s="77">
        <v>1000000</v>
      </c>
      <c r="K194" s="78">
        <f t="shared" si="53"/>
        <v>0</v>
      </c>
      <c r="L194" s="88" t="str">
        <f>IFERROR(VLOOKUP(A194,[1]Tổng!$M$2:$AQ$200,30,0),"")</f>
        <v/>
      </c>
      <c r="M194" s="88">
        <f t="shared" si="54"/>
        <v>0</v>
      </c>
      <c r="N194" s="88" t="str">
        <f>IFERROR(VLOOKUP(A194,[1]Tổng!$M$2:$AT$200,18,0),"")</f>
        <v/>
      </c>
      <c r="O194" s="88" t="str">
        <f>IFERROR(VLOOKUP(A194,[1]Tổng!$M$2:$AT$200,22,0),"")</f>
        <v/>
      </c>
      <c r="P194" s="217">
        <f t="shared" si="55"/>
        <v>0</v>
      </c>
      <c r="Q194" s="217">
        <f>IFERROR(VLOOKUP(A194,[1]Tổng!$M$2:$AQ$200,29,0),0)</f>
        <v>0</v>
      </c>
      <c r="R194" s="81" t="str">
        <f>IFERROR(VLOOKUP(A194,[1]Tổng!$M$2:$AQ$200,31,0),"")</f>
        <v/>
      </c>
      <c r="S194" s="81">
        <f t="shared" si="44"/>
        <v>0</v>
      </c>
      <c r="T194" s="81">
        <f t="shared" si="45"/>
        <v>0</v>
      </c>
      <c r="U194" s="81" t="e">
        <f t="shared" si="57"/>
        <v>#REF!</v>
      </c>
      <c r="V194" s="81">
        <v>0</v>
      </c>
      <c r="W194" s="81" t="e">
        <f t="shared" si="50"/>
        <v>#REF!</v>
      </c>
      <c r="X194" s="83"/>
      <c r="Y194" s="99">
        <f t="shared" si="42"/>
        <v>0</v>
      </c>
      <c r="Z194" s="224"/>
      <c r="AA194" s="224"/>
      <c r="AB194" s="224"/>
      <c r="AC194" s="224"/>
      <c r="AF194" s="69"/>
      <c r="AG194" s="218"/>
      <c r="AH194" s="219"/>
      <c r="AI194" s="218"/>
      <c r="AJ194" s="63"/>
      <c r="AK194" s="63"/>
      <c r="AL194" s="63"/>
      <c r="AU194" s="69" t="e">
        <f t="shared" si="43"/>
        <v>#N/A</v>
      </c>
      <c r="AV194" s="69" t="e">
        <f t="shared" si="46"/>
        <v>#N/A</v>
      </c>
      <c r="AW194" s="69">
        <f>IF(I194&gt;0,COUNTIF($AV$32:AV194,AV194),0)</f>
        <v>162</v>
      </c>
      <c r="AX194" s="69">
        <f>IF(AND(AW194&gt;1,SUMIF($AV$32:AV193,AV194,$AX$32:AX193)-SUMIF($AV$32:AV193,AV194,$BA$32:BA193)=0),1,IF(AND(AW194&gt;1,SUMIF($AV$32:AV193,AV194,$AX$32:AX193)-SUMIF($AV$32:AV193,AV194,$BA$32:BA193)&gt;0),0,AW194))</f>
        <v>0</v>
      </c>
      <c r="AY194" s="69">
        <f>IF(AND(Q194&gt;0,SUMIF($AV$32:AV194,AV194,$I$32:I194)-SUMIF($AV$32:AV194,AV194,$Q$32:Q194)=0),COUNTIF($AV$32:AV194,AV194),0)</f>
        <v>0</v>
      </c>
      <c r="AZ194" s="69">
        <f>IF(Q194&gt;0,COUNTIF($AV$32:AV194,AV194),0)</f>
        <v>0</v>
      </c>
      <c r="BA194" s="69">
        <f t="shared" si="47"/>
        <v>0</v>
      </c>
      <c r="BC194" s="69" t="str">
        <f t="shared" si="48"/>
        <v xml:space="preserve">  0</v>
      </c>
      <c r="BD194" s="69" t="str">
        <f t="shared" si="49"/>
        <v/>
      </c>
      <c r="BF194" s="69"/>
      <c r="BG194" s="69"/>
    </row>
    <row r="195" spans="1:59" x14ac:dyDescent="0.25">
      <c r="A195" s="70" t="e">
        <f t="shared" si="56"/>
        <v>#REF!</v>
      </c>
      <c r="B195" s="83" t="str">
        <f>IFERROR(VLOOKUP(A195,[1]Tổng!$M$2:$AT$200,13,0),"")</f>
        <v/>
      </c>
      <c r="C195" s="71" t="e">
        <f t="shared" si="51"/>
        <v>#VALUE!</v>
      </c>
      <c r="D195" s="71">
        <f t="shared" si="52"/>
        <v>1</v>
      </c>
      <c r="E195" s="221" t="str">
        <f>IFERROR(VLOOKUP(A195,[1]Tổng!$M$2:$AT$200,14,0),"")</f>
        <v/>
      </c>
      <c r="F195" s="213" t="str">
        <f>IFERROR(VLOOKUP(A195,[1]Tổng!$M$2:$AT$200,15,0),"")</f>
        <v/>
      </c>
      <c r="G195" s="214" t="str">
        <f>IFERROR(VLOOKUP(A195,[1]Tổng!$M$2:$AT$200,25,0),"")</f>
        <v/>
      </c>
      <c r="H195" s="83" t="str">
        <f>IFERROR(VLOOKUP(A195,[1]Tổng!$M$2:$AQ$200,26,0),"")</f>
        <v/>
      </c>
      <c r="I195" s="77" t="str">
        <f>IFERROR(VLOOKUP(A195,[1]Tổng!$M$2:$AQ$200,27,0),"")</f>
        <v/>
      </c>
      <c r="J195" s="77">
        <v>1000000</v>
      </c>
      <c r="K195" s="78">
        <f t="shared" si="53"/>
        <v>0</v>
      </c>
      <c r="L195" s="88" t="str">
        <f>IFERROR(VLOOKUP(A195,[1]Tổng!$M$2:$AQ$200,30,0),"")</f>
        <v/>
      </c>
      <c r="M195" s="88">
        <f t="shared" si="54"/>
        <v>0</v>
      </c>
      <c r="N195" s="88" t="str">
        <f>IFERROR(VLOOKUP(A195,[1]Tổng!$M$2:$AT$200,18,0),"")</f>
        <v/>
      </c>
      <c r="O195" s="88" t="str">
        <f>IFERROR(VLOOKUP(A195,[1]Tổng!$M$2:$AT$200,22,0),"")</f>
        <v/>
      </c>
      <c r="P195" s="217">
        <f t="shared" si="55"/>
        <v>0</v>
      </c>
      <c r="Q195" s="217">
        <f>IFERROR(VLOOKUP(A195,[1]Tổng!$M$2:$AQ$200,29,0),0)</f>
        <v>0</v>
      </c>
      <c r="R195" s="81" t="str">
        <f>IFERROR(VLOOKUP(A195,[1]Tổng!$M$2:$AQ$200,31,0),"")</f>
        <v/>
      </c>
      <c r="S195" s="81">
        <f t="shared" si="44"/>
        <v>0</v>
      </c>
      <c r="T195" s="81">
        <f t="shared" si="45"/>
        <v>0</v>
      </c>
      <c r="U195" s="81" t="e">
        <f t="shared" si="57"/>
        <v>#REF!</v>
      </c>
      <c r="V195" s="81">
        <v>0</v>
      </c>
      <c r="W195" s="81" t="e">
        <f t="shared" si="50"/>
        <v>#REF!</v>
      </c>
      <c r="X195" s="83"/>
      <c r="Y195" s="99">
        <f t="shared" si="42"/>
        <v>0</v>
      </c>
      <c r="Z195" s="224"/>
      <c r="AA195" s="224"/>
      <c r="AB195" s="224"/>
      <c r="AC195" s="224"/>
      <c r="AF195" s="69"/>
      <c r="AG195" s="218"/>
      <c r="AH195" s="219"/>
      <c r="AI195" s="218"/>
      <c r="AJ195" s="63"/>
      <c r="AK195" s="63"/>
      <c r="AL195" s="63"/>
      <c r="AU195" s="69" t="e">
        <f t="shared" si="43"/>
        <v>#N/A</v>
      </c>
      <c r="AV195" s="69" t="e">
        <f t="shared" si="46"/>
        <v>#N/A</v>
      </c>
      <c r="AW195" s="69">
        <f>IF(I195&gt;0,COUNTIF($AV$32:AV195,AV195),0)</f>
        <v>163</v>
      </c>
      <c r="AX195" s="69">
        <f>IF(AND(AW195&gt;1,SUMIF($AV$32:AV194,AV195,$AX$32:AX194)-SUMIF($AV$32:AV194,AV195,$BA$32:BA194)=0),1,IF(AND(AW195&gt;1,SUMIF($AV$32:AV194,AV195,$AX$32:AX194)-SUMIF($AV$32:AV194,AV195,$BA$32:BA194)&gt;0),0,AW195))</f>
        <v>0</v>
      </c>
      <c r="AY195" s="69">
        <f>IF(AND(Q195&gt;0,SUMIF($AV$32:AV195,AV195,$I$32:I195)-SUMIF($AV$32:AV195,AV195,$Q$32:Q195)=0),COUNTIF($AV$32:AV195,AV195),0)</f>
        <v>0</v>
      </c>
      <c r="AZ195" s="69">
        <f>IF(Q195&gt;0,COUNTIF($AV$32:AV195,AV195),0)</f>
        <v>0</v>
      </c>
      <c r="BA195" s="69">
        <f t="shared" si="47"/>
        <v>0</v>
      </c>
      <c r="BC195" s="69" t="str">
        <f t="shared" si="48"/>
        <v xml:space="preserve">  0</v>
      </c>
      <c r="BD195" s="69" t="str">
        <f t="shared" si="49"/>
        <v/>
      </c>
      <c r="BF195" s="69"/>
      <c r="BG195" s="69"/>
    </row>
    <row r="196" spans="1:59" x14ac:dyDescent="0.25">
      <c r="A196" s="70" t="e">
        <f t="shared" si="56"/>
        <v>#REF!</v>
      </c>
      <c r="B196" s="83" t="str">
        <f>IFERROR(VLOOKUP(A196,[1]Tổng!$M$2:$AT$200,13,0),"")</f>
        <v/>
      </c>
      <c r="C196" s="71" t="e">
        <f t="shared" si="51"/>
        <v>#VALUE!</v>
      </c>
      <c r="D196" s="71">
        <f t="shared" si="52"/>
        <v>1</v>
      </c>
      <c r="E196" s="221" t="str">
        <f>IFERROR(VLOOKUP(A196,[1]Tổng!$M$2:$AT$200,14,0),"")</f>
        <v/>
      </c>
      <c r="F196" s="213" t="str">
        <f>IFERROR(VLOOKUP(A196,[1]Tổng!$M$2:$AT$200,15,0),"")</f>
        <v/>
      </c>
      <c r="G196" s="214" t="str">
        <f>IFERROR(VLOOKUP(A196,[1]Tổng!$M$2:$AT$200,25,0),"")</f>
        <v/>
      </c>
      <c r="H196" s="83" t="str">
        <f>IFERROR(VLOOKUP(A196,[1]Tổng!$M$2:$AQ$200,26,0),"")</f>
        <v/>
      </c>
      <c r="I196" s="77" t="str">
        <f>IFERROR(VLOOKUP(A196,[1]Tổng!$M$2:$AQ$200,27,0),"")</f>
        <v/>
      </c>
      <c r="J196" s="77">
        <v>1000000</v>
      </c>
      <c r="K196" s="78">
        <f t="shared" si="53"/>
        <v>0</v>
      </c>
      <c r="L196" s="88" t="str">
        <f>IFERROR(VLOOKUP(A196,[1]Tổng!$M$2:$AQ$200,30,0),"")</f>
        <v/>
      </c>
      <c r="M196" s="88">
        <f t="shared" si="54"/>
        <v>0</v>
      </c>
      <c r="N196" s="88" t="str">
        <f>IFERROR(VLOOKUP(A196,[1]Tổng!$M$2:$AT$200,18,0),"")</f>
        <v/>
      </c>
      <c r="O196" s="88" t="str">
        <f>IFERROR(VLOOKUP(A196,[1]Tổng!$M$2:$AT$200,22,0),"")</f>
        <v/>
      </c>
      <c r="P196" s="217">
        <f t="shared" si="55"/>
        <v>0</v>
      </c>
      <c r="Q196" s="217">
        <f>IFERROR(VLOOKUP(A196,[1]Tổng!$M$2:$AQ$200,29,0),0)</f>
        <v>0</v>
      </c>
      <c r="R196" s="81" t="str">
        <f>IFERROR(VLOOKUP(A196,[1]Tổng!$M$2:$AQ$200,31,0),"")</f>
        <v/>
      </c>
      <c r="S196" s="81">
        <f t="shared" si="44"/>
        <v>0</v>
      </c>
      <c r="T196" s="81">
        <f t="shared" si="45"/>
        <v>0</v>
      </c>
      <c r="U196" s="81" t="e">
        <f t="shared" si="57"/>
        <v>#REF!</v>
      </c>
      <c r="V196" s="81">
        <v>0</v>
      </c>
      <c r="W196" s="81" t="e">
        <f t="shared" si="50"/>
        <v>#REF!</v>
      </c>
      <c r="X196" s="83"/>
      <c r="Y196" s="99">
        <f t="shared" si="42"/>
        <v>0</v>
      </c>
      <c r="Z196" s="224"/>
      <c r="AA196" s="224"/>
      <c r="AB196" s="224"/>
      <c r="AC196" s="224"/>
      <c r="AF196" s="69"/>
      <c r="AG196" s="218"/>
      <c r="AH196" s="219"/>
      <c r="AI196" s="218"/>
      <c r="AJ196" s="63"/>
      <c r="AK196" s="63"/>
      <c r="AL196" s="63"/>
      <c r="AU196" s="69" t="e">
        <f t="shared" si="43"/>
        <v>#N/A</v>
      </c>
      <c r="AV196" s="69" t="e">
        <f t="shared" si="46"/>
        <v>#N/A</v>
      </c>
      <c r="AW196" s="69">
        <f>IF(I196&gt;0,COUNTIF($AV$32:AV196,AV196),0)</f>
        <v>164</v>
      </c>
      <c r="AX196" s="69">
        <f>IF(AND(AW196&gt;1,SUMIF($AV$32:AV195,AV196,$AX$32:AX195)-SUMIF($AV$32:AV195,AV196,$BA$32:BA195)=0),1,IF(AND(AW196&gt;1,SUMIF($AV$32:AV195,AV196,$AX$32:AX195)-SUMIF($AV$32:AV195,AV196,$BA$32:BA195)&gt;0),0,AW196))</f>
        <v>0</v>
      </c>
      <c r="AY196" s="69">
        <f>IF(AND(Q196&gt;0,SUMIF($AV$32:AV196,AV196,$I$32:I196)-SUMIF($AV$32:AV196,AV196,$Q$32:Q196)=0),COUNTIF($AV$32:AV196,AV196),0)</f>
        <v>0</v>
      </c>
      <c r="AZ196" s="69">
        <f>IF(Q196&gt;0,COUNTIF($AV$32:AV196,AV196),0)</f>
        <v>0</v>
      </c>
      <c r="BA196" s="69">
        <f t="shared" si="47"/>
        <v>0</v>
      </c>
      <c r="BC196" s="69" t="str">
        <f t="shared" si="48"/>
        <v xml:space="preserve">  0</v>
      </c>
      <c r="BD196" s="69" t="str">
        <f t="shared" si="49"/>
        <v/>
      </c>
      <c r="BF196" s="69"/>
      <c r="BG196" s="69"/>
    </row>
    <row r="197" spans="1:59" s="69" customFormat="1" x14ac:dyDescent="0.25">
      <c r="A197" s="70" t="e">
        <f t="shared" si="56"/>
        <v>#REF!</v>
      </c>
      <c r="B197" s="83" t="str">
        <f>IFERROR(VLOOKUP(A197,[1]Tổng!$M$2:$AT$200,13,0),"")</f>
        <v/>
      </c>
      <c r="C197" s="71" t="e">
        <f t="shared" si="51"/>
        <v>#VALUE!</v>
      </c>
      <c r="D197" s="71">
        <f t="shared" si="52"/>
        <v>1</v>
      </c>
      <c r="E197" s="221" t="str">
        <f>IFERROR(VLOOKUP(A197,[1]Tổng!$M$2:$AT$200,14,0),"")</f>
        <v/>
      </c>
      <c r="F197" s="213" t="str">
        <f>IFERROR(VLOOKUP(A197,[1]Tổng!$M$2:$AT$200,15,0),"")</f>
        <v/>
      </c>
      <c r="G197" s="214" t="str">
        <f>IFERROR(VLOOKUP(A197,[1]Tổng!$M$2:$AT$200,25,0),"")</f>
        <v/>
      </c>
      <c r="H197" s="83" t="str">
        <f>IFERROR(VLOOKUP(A197,[1]Tổng!$M$2:$AQ$200,26,0),"")</f>
        <v/>
      </c>
      <c r="I197" s="77" t="str">
        <f>IFERROR(VLOOKUP(A197,[1]Tổng!$M$2:$AQ$200,27,0),"")</f>
        <v/>
      </c>
      <c r="J197" s="77">
        <v>1000000</v>
      </c>
      <c r="K197" s="78">
        <f t="shared" si="53"/>
        <v>0</v>
      </c>
      <c r="L197" s="88" t="str">
        <f>IFERROR(VLOOKUP(A197,[1]Tổng!$M$2:$AQ$200,30,0),"")</f>
        <v/>
      </c>
      <c r="M197" s="88">
        <f t="shared" si="54"/>
        <v>0</v>
      </c>
      <c r="N197" s="88" t="str">
        <f>IFERROR(VLOOKUP(A197,[1]Tổng!$M$2:$AT$200,18,0),"")</f>
        <v/>
      </c>
      <c r="O197" s="88" t="str">
        <f>IFERROR(VLOOKUP(A197,[1]Tổng!$M$2:$AT$200,22,0),"")</f>
        <v/>
      </c>
      <c r="P197" s="217">
        <f t="shared" si="55"/>
        <v>0</v>
      </c>
      <c r="Q197" s="217">
        <f>IFERROR(VLOOKUP(A197,[1]Tổng!$M$2:$AQ$200,29,0),0)</f>
        <v>0</v>
      </c>
      <c r="R197" s="81" t="str">
        <f>IFERROR(VLOOKUP(A197,[1]Tổng!$M$2:$AQ$200,31,0),"")</f>
        <v/>
      </c>
      <c r="S197" s="81">
        <f t="shared" si="44"/>
        <v>0</v>
      </c>
      <c r="T197" s="81">
        <f t="shared" si="45"/>
        <v>0</v>
      </c>
      <c r="U197" s="81" t="e">
        <f t="shared" si="57"/>
        <v>#REF!</v>
      </c>
      <c r="V197" s="81">
        <v>0</v>
      </c>
      <c r="W197" s="81" t="e">
        <f t="shared" si="50"/>
        <v>#REF!</v>
      </c>
      <c r="X197" s="83"/>
      <c r="Y197" s="99">
        <f t="shared" si="42"/>
        <v>0</v>
      </c>
      <c r="Z197" s="224"/>
      <c r="AA197" s="224"/>
      <c r="AB197" s="224"/>
      <c r="AC197" s="224"/>
      <c r="AG197" s="218"/>
      <c r="AH197" s="219"/>
      <c r="AI197" s="218"/>
      <c r="AJ197" s="63"/>
      <c r="AK197" s="63"/>
      <c r="AL197" s="63"/>
      <c r="AU197" s="69" t="e">
        <f t="shared" si="43"/>
        <v>#N/A</v>
      </c>
      <c r="AV197" s="69" t="e">
        <f t="shared" si="46"/>
        <v>#N/A</v>
      </c>
      <c r="AW197" s="69">
        <f>IF(I197&gt;0,COUNTIF($AV$32:AV197,AV197),0)</f>
        <v>165</v>
      </c>
      <c r="AX197" s="69">
        <f>IF(AND(AW197&gt;1,SUMIF($AV$32:AV196,AV197,$AX$32:AX196)-SUMIF($AV$32:AV196,AV197,$BA$32:BA196)=0),1,IF(AND(AW197&gt;1,SUMIF($AV$32:AV196,AV197,$AX$32:AX196)-SUMIF($AV$32:AV196,AV197,$BA$32:BA196)&gt;0),0,AW197))</f>
        <v>0</v>
      </c>
      <c r="AY197" s="69">
        <f>IF(AND(Q197&gt;0,SUMIF($AV$32:AV197,AV197,$I$32:I197)-SUMIF($AV$32:AV197,AV197,$Q$32:Q197)=0),COUNTIF($AV$32:AV197,AV197),0)</f>
        <v>0</v>
      </c>
      <c r="AZ197" s="69">
        <f>IF(Q197&gt;0,COUNTIF($AV$32:AV197,AV197),0)</f>
        <v>0</v>
      </c>
      <c r="BA197" s="69">
        <f t="shared" si="47"/>
        <v>0</v>
      </c>
      <c r="BC197" s="69" t="str">
        <f t="shared" si="48"/>
        <v xml:space="preserve">  0</v>
      </c>
      <c r="BD197" s="69" t="str">
        <f t="shared" si="49"/>
        <v/>
      </c>
    </row>
    <row r="198" spans="1:59" x14ac:dyDescent="0.25">
      <c r="A198" s="70" t="e">
        <f t="shared" si="56"/>
        <v>#REF!</v>
      </c>
      <c r="B198" s="83" t="str">
        <f>IFERROR(VLOOKUP(A198,[1]Tổng!$M$2:$AT$200,13,0),"")</f>
        <v/>
      </c>
      <c r="C198" s="71" t="e">
        <f t="shared" si="51"/>
        <v>#VALUE!</v>
      </c>
      <c r="D198" s="71">
        <f t="shared" si="52"/>
        <v>1</v>
      </c>
      <c r="E198" s="221" t="str">
        <f>IFERROR(VLOOKUP(A198,[1]Tổng!$M$2:$AT$200,14,0),"")</f>
        <v/>
      </c>
      <c r="F198" s="213" t="str">
        <f>IFERROR(VLOOKUP(A198,[1]Tổng!$M$2:$AT$200,15,0),"")</f>
        <v/>
      </c>
      <c r="G198" s="214" t="str">
        <f>IFERROR(VLOOKUP(A198,[1]Tổng!$M$2:$AT$200,25,0),"")</f>
        <v/>
      </c>
      <c r="H198" s="83" t="str">
        <f>IFERROR(VLOOKUP(A198,[1]Tổng!$M$2:$AQ$200,26,0),"")</f>
        <v/>
      </c>
      <c r="I198" s="77" t="str">
        <f>IFERROR(VLOOKUP(A198,[1]Tổng!$M$2:$AQ$200,27,0),"")</f>
        <v/>
      </c>
      <c r="J198" s="77">
        <v>1000000</v>
      </c>
      <c r="K198" s="78">
        <f t="shared" si="53"/>
        <v>0</v>
      </c>
      <c r="L198" s="88" t="str">
        <f>IFERROR(VLOOKUP(A198,[1]Tổng!$M$2:$AQ$200,30,0),"")</f>
        <v/>
      </c>
      <c r="M198" s="88">
        <f t="shared" si="54"/>
        <v>0</v>
      </c>
      <c r="N198" s="88" t="str">
        <f>IFERROR(VLOOKUP(A198,[1]Tổng!$M$2:$AT$200,18,0),"")</f>
        <v/>
      </c>
      <c r="O198" s="88" t="str">
        <f>IFERROR(VLOOKUP(A198,[1]Tổng!$M$2:$AT$200,22,0),"")</f>
        <v/>
      </c>
      <c r="P198" s="217">
        <f t="shared" si="55"/>
        <v>0</v>
      </c>
      <c r="Q198" s="217">
        <f>IFERROR(VLOOKUP(A198,[1]Tổng!$M$2:$AQ$200,29,0),0)</f>
        <v>0</v>
      </c>
      <c r="R198" s="81" t="str">
        <f>IFERROR(VLOOKUP(A198,[1]Tổng!$M$2:$AQ$200,31,0),"")</f>
        <v/>
      </c>
      <c r="S198" s="81">
        <f t="shared" si="44"/>
        <v>0</v>
      </c>
      <c r="T198" s="81">
        <f t="shared" si="45"/>
        <v>0</v>
      </c>
      <c r="U198" s="81" t="e">
        <f t="shared" si="57"/>
        <v>#REF!</v>
      </c>
      <c r="V198" s="81">
        <v>0</v>
      </c>
      <c r="W198" s="81" t="e">
        <f t="shared" si="50"/>
        <v>#REF!</v>
      </c>
      <c r="X198" s="83"/>
      <c r="Y198" s="99">
        <f t="shared" si="42"/>
        <v>0</v>
      </c>
      <c r="Z198" s="224"/>
      <c r="AA198" s="224"/>
      <c r="AB198" s="224"/>
      <c r="AC198" s="224"/>
      <c r="AF198" s="69"/>
      <c r="AG198" s="218"/>
      <c r="AH198" s="219"/>
      <c r="AI198" s="218"/>
      <c r="AJ198" s="63"/>
      <c r="AK198" s="63"/>
      <c r="AL198" s="63"/>
      <c r="AU198" s="69" t="e">
        <f t="shared" si="43"/>
        <v>#N/A</v>
      </c>
      <c r="AV198" s="69" t="e">
        <f t="shared" si="46"/>
        <v>#N/A</v>
      </c>
      <c r="AW198" s="69">
        <f>IF(I198&gt;0,COUNTIF($AV$32:AV198,AV198),0)</f>
        <v>166</v>
      </c>
      <c r="AX198" s="69">
        <f>IF(AND(AW198&gt;1,SUMIF($AV$32:AV197,AV198,$AX$32:AX197)-SUMIF($AV$32:AV197,AV198,$BA$32:BA197)=0),1,IF(AND(AW198&gt;1,SUMIF($AV$32:AV197,AV198,$AX$32:AX197)-SUMIF($AV$32:AV197,AV198,$BA$32:BA197)&gt;0),0,AW198))</f>
        <v>0</v>
      </c>
      <c r="AY198" s="69">
        <f>IF(AND(Q198&gt;0,SUMIF($AV$32:AV198,AV198,$I$32:I198)-SUMIF($AV$32:AV198,AV198,$Q$32:Q198)=0),COUNTIF($AV$32:AV198,AV198),0)</f>
        <v>0</v>
      </c>
      <c r="AZ198" s="69">
        <f>IF(Q198&gt;0,COUNTIF($AV$32:AV198,AV198),0)</f>
        <v>0</v>
      </c>
      <c r="BA198" s="69">
        <f t="shared" si="47"/>
        <v>0</v>
      </c>
      <c r="BC198" s="69" t="str">
        <f t="shared" si="48"/>
        <v xml:space="preserve">  0</v>
      </c>
      <c r="BD198" s="69" t="str">
        <f t="shared" si="49"/>
        <v/>
      </c>
      <c r="BF198" s="69"/>
      <c r="BG198" s="69"/>
    </row>
    <row r="199" spans="1:59" x14ac:dyDescent="0.25">
      <c r="A199" s="70" t="e">
        <f t="shared" si="56"/>
        <v>#REF!</v>
      </c>
      <c r="B199" s="83" t="str">
        <f>IFERROR(VLOOKUP(A199,[1]Tổng!$M$2:$AT$200,13,0),"")</f>
        <v/>
      </c>
      <c r="C199" s="71" t="e">
        <f t="shared" si="51"/>
        <v>#VALUE!</v>
      </c>
      <c r="D199" s="71">
        <f t="shared" si="52"/>
        <v>1</v>
      </c>
      <c r="E199" s="221" t="str">
        <f>IFERROR(VLOOKUP(A199,[1]Tổng!$M$2:$AT$200,14,0),"")</f>
        <v/>
      </c>
      <c r="F199" s="213" t="str">
        <f>IFERROR(VLOOKUP(A199,[1]Tổng!$M$2:$AT$200,15,0),"")</f>
        <v/>
      </c>
      <c r="G199" s="214" t="str">
        <f>IFERROR(VLOOKUP(A199,[1]Tổng!$M$2:$AT$200,25,0),"")</f>
        <v/>
      </c>
      <c r="H199" s="83" t="str">
        <f>IFERROR(VLOOKUP(A199,[1]Tổng!$M$2:$AQ$200,26,0),"")</f>
        <v/>
      </c>
      <c r="I199" s="77" t="str">
        <f>IFERROR(VLOOKUP(A199,[1]Tổng!$M$2:$AQ$200,27,0),"")</f>
        <v/>
      </c>
      <c r="J199" s="77">
        <v>1000000</v>
      </c>
      <c r="K199" s="78">
        <f t="shared" si="53"/>
        <v>0</v>
      </c>
      <c r="L199" s="88" t="str">
        <f>IFERROR(VLOOKUP(A199,[1]Tổng!$M$2:$AQ$200,30,0),"")</f>
        <v/>
      </c>
      <c r="M199" s="88">
        <f t="shared" si="54"/>
        <v>0</v>
      </c>
      <c r="N199" s="88" t="str">
        <f>IFERROR(VLOOKUP(A199,[1]Tổng!$M$2:$AT$200,18,0),"")</f>
        <v/>
      </c>
      <c r="O199" s="88" t="str">
        <f>IFERROR(VLOOKUP(A199,[1]Tổng!$M$2:$AT$200,22,0),"")</f>
        <v/>
      </c>
      <c r="P199" s="217">
        <f t="shared" si="55"/>
        <v>0</v>
      </c>
      <c r="Q199" s="217">
        <f>IFERROR(VLOOKUP(A199,[1]Tổng!$M$2:$AQ$200,29,0),0)</f>
        <v>0</v>
      </c>
      <c r="R199" s="81" t="str">
        <f>IFERROR(VLOOKUP(A199,[1]Tổng!$M$2:$AQ$200,31,0),"")</f>
        <v/>
      </c>
      <c r="S199" s="81">
        <f t="shared" si="44"/>
        <v>0</v>
      </c>
      <c r="T199" s="81">
        <f t="shared" si="45"/>
        <v>0</v>
      </c>
      <c r="U199" s="81" t="e">
        <f t="shared" si="57"/>
        <v>#REF!</v>
      </c>
      <c r="V199" s="81">
        <v>0</v>
      </c>
      <c r="W199" s="81" t="e">
        <f t="shared" si="50"/>
        <v>#REF!</v>
      </c>
      <c r="X199" s="83"/>
      <c r="Y199" s="99">
        <f>Q201</f>
        <v>0</v>
      </c>
      <c r="Z199" s="224"/>
      <c r="AA199" s="224"/>
      <c r="AB199" s="224"/>
      <c r="AC199" s="224"/>
      <c r="AF199" s="69"/>
      <c r="AG199" s="218"/>
      <c r="AH199" s="219"/>
      <c r="AI199" s="218"/>
      <c r="AJ199" s="63"/>
      <c r="AK199" s="63"/>
      <c r="AL199" s="63"/>
      <c r="AU199" s="69" t="e">
        <f t="shared" si="43"/>
        <v>#N/A</v>
      </c>
      <c r="AV199" s="69" t="e">
        <f t="shared" si="46"/>
        <v>#N/A</v>
      </c>
      <c r="AW199" s="69">
        <f>IF(I199&gt;0,COUNTIF($AV$32:AV199,AV199),0)</f>
        <v>167</v>
      </c>
      <c r="AX199" s="69">
        <f>IF(AND(AW199&gt;1,SUMIF($AV$32:AV198,AV199,$AX$32:AX198)-SUMIF($AV$32:AV198,AV199,$BA$32:BA198)=0),1,IF(AND(AW199&gt;1,SUMIF($AV$32:AV198,AV199,$AX$32:AX198)-SUMIF($AV$32:AV198,AV199,$BA$32:BA198)&gt;0),0,AW199))</f>
        <v>0</v>
      </c>
      <c r="AY199" s="69">
        <f>IF(AND(Q199&gt;0,SUMIF($AV$32:AV199,AV199,$I$32:I199)-SUMIF($AV$32:AV199,AV199,$Q$32:Q199)=0),COUNTIF($AV$32:AV199,AV199),0)</f>
        <v>0</v>
      </c>
      <c r="AZ199" s="69">
        <f>IF(Q199&gt;0,COUNTIF($AV$32:AV199,AV199),0)</f>
        <v>0</v>
      </c>
      <c r="BA199" s="69">
        <f t="shared" si="47"/>
        <v>0</v>
      </c>
      <c r="BC199" s="69" t="str">
        <f t="shared" si="48"/>
        <v xml:space="preserve">  0</v>
      </c>
      <c r="BD199" s="69" t="str">
        <f t="shared" si="49"/>
        <v/>
      </c>
      <c r="BF199" s="69"/>
      <c r="BG199" s="69"/>
    </row>
    <row r="200" spans="1:59" x14ac:dyDescent="0.25">
      <c r="A200" s="70" t="e">
        <f t="shared" si="56"/>
        <v>#REF!</v>
      </c>
      <c r="B200" s="83" t="str">
        <f>IFERROR(VLOOKUP(A200,[1]Tổng!$M$2:$AT$200,13,0),"")</f>
        <v/>
      </c>
      <c r="C200" s="71" t="e">
        <f t="shared" si="51"/>
        <v>#VALUE!</v>
      </c>
      <c r="D200" s="71">
        <f t="shared" si="52"/>
        <v>1</v>
      </c>
      <c r="E200" s="221" t="str">
        <f>IFERROR(VLOOKUP(A200,[1]Tổng!$M$2:$AT$200,14,0),"")</f>
        <v/>
      </c>
      <c r="F200" s="213" t="str">
        <f>IFERROR(VLOOKUP(A200,[1]Tổng!$M$2:$AT$200,15,0),"")</f>
        <v/>
      </c>
      <c r="G200" s="214" t="str">
        <f>IFERROR(VLOOKUP(A200,[1]Tổng!$M$2:$AT$200,25,0),"")</f>
        <v/>
      </c>
      <c r="H200" s="83" t="str">
        <f>IFERROR(VLOOKUP(A200,[1]Tổng!$M$2:$AQ$200,26,0),"")</f>
        <v/>
      </c>
      <c r="I200" s="77" t="str">
        <f>IFERROR(VLOOKUP(A200,[1]Tổng!$M$2:$AQ$200,27,0),"")</f>
        <v/>
      </c>
      <c r="J200" s="77">
        <v>1000000</v>
      </c>
      <c r="K200" s="78">
        <f t="shared" si="53"/>
        <v>0</v>
      </c>
      <c r="L200" s="88" t="str">
        <f>IFERROR(VLOOKUP(A200,[1]Tổng!$M$2:$AQ$200,30,0),"")</f>
        <v/>
      </c>
      <c r="M200" s="88">
        <f t="shared" si="54"/>
        <v>0</v>
      </c>
      <c r="N200" s="88" t="str">
        <f>IFERROR(VLOOKUP(A200,[1]Tổng!$M$2:$AT$200,18,0),"")</f>
        <v/>
      </c>
      <c r="O200" s="88" t="str">
        <f>IFERROR(VLOOKUP(A200,[1]Tổng!$M$2:$AT$200,22,0),"")</f>
        <v/>
      </c>
      <c r="P200" s="217">
        <f t="shared" si="55"/>
        <v>0</v>
      </c>
      <c r="Q200" s="217">
        <f>IFERROR(VLOOKUP(A200,[1]Tổng!$M$2:$AQ$200,29,0),0)</f>
        <v>0</v>
      </c>
      <c r="R200" s="81" t="str">
        <f>IFERROR(VLOOKUP(A200,[1]Tổng!$M$2:$AQ$200,31,0),"")</f>
        <v/>
      </c>
      <c r="S200" s="81">
        <f t="shared" si="44"/>
        <v>0</v>
      </c>
      <c r="T200" s="81">
        <f t="shared" si="45"/>
        <v>0</v>
      </c>
      <c r="U200" s="81" t="e">
        <f t="shared" si="57"/>
        <v>#REF!</v>
      </c>
      <c r="V200" s="81">
        <v>0</v>
      </c>
      <c r="W200" s="81" t="e">
        <f t="shared" si="50"/>
        <v>#REF!</v>
      </c>
      <c r="X200" s="83"/>
      <c r="Y200" s="99">
        <f t="shared" si="42"/>
        <v>0</v>
      </c>
      <c r="Z200" s="224"/>
      <c r="AA200" s="224"/>
      <c r="AB200" s="224"/>
      <c r="AC200" s="224"/>
      <c r="AF200" s="69"/>
      <c r="AG200" s="218"/>
      <c r="AH200" s="219"/>
      <c r="AI200" s="218"/>
      <c r="AJ200" s="63"/>
      <c r="AK200" s="63"/>
      <c r="AL200" s="63"/>
      <c r="AU200" s="69" t="e">
        <f t="shared" si="43"/>
        <v>#N/A</v>
      </c>
      <c r="AV200" s="69" t="e">
        <f t="shared" si="46"/>
        <v>#N/A</v>
      </c>
      <c r="AW200" s="69">
        <f>IF(I200&gt;0,COUNTIF($AV$32:AV200,AV200),0)</f>
        <v>168</v>
      </c>
      <c r="AX200" s="69">
        <f>IF(AND(AW200&gt;1,SUMIF($AV$32:AV199,AV200,$AX$32:AX199)-SUMIF($AV$32:AV199,AV200,$BA$32:BA199)=0),1,IF(AND(AW200&gt;1,SUMIF($AV$32:AV199,AV200,$AX$32:AX199)-SUMIF($AV$32:AV199,AV200,$BA$32:BA199)&gt;0),0,AW200))</f>
        <v>0</v>
      </c>
      <c r="AY200" s="69">
        <f>IF(AND(Q200&gt;0,SUMIF($AV$32:AV200,AV200,$I$32:I200)-SUMIF($AV$32:AV200,AV200,$Q$32:Q200)=0),COUNTIF($AV$32:AV200,AV200),0)</f>
        <v>0</v>
      </c>
      <c r="AZ200" s="69">
        <f>IF(Q200&gt;0,COUNTIF($AV$32:AV200,AV200),0)</f>
        <v>0</v>
      </c>
      <c r="BA200" s="69">
        <f t="shared" si="47"/>
        <v>0</v>
      </c>
      <c r="BC200" s="69" t="str">
        <f t="shared" si="48"/>
        <v xml:space="preserve">  0</v>
      </c>
      <c r="BD200" s="69" t="str">
        <f t="shared" si="49"/>
        <v/>
      </c>
      <c r="BF200" s="69"/>
      <c r="BG200" s="69"/>
    </row>
    <row r="201" spans="1:59" s="69" customFormat="1" x14ac:dyDescent="0.25">
      <c r="A201" s="70" t="e">
        <f t="shared" si="56"/>
        <v>#REF!</v>
      </c>
      <c r="B201" s="83" t="str">
        <f>IFERROR(VLOOKUP(A201,[1]Tổng!$M$2:$AT$200,13,0),"")</f>
        <v/>
      </c>
      <c r="C201" s="71" t="e">
        <f t="shared" si="51"/>
        <v>#VALUE!</v>
      </c>
      <c r="D201" s="71">
        <f t="shared" si="52"/>
        <v>1</v>
      </c>
      <c r="E201" s="221" t="str">
        <f>IFERROR(VLOOKUP(A201,[1]Tổng!$M$2:$AT$200,14,0),"")</f>
        <v/>
      </c>
      <c r="F201" s="213" t="str">
        <f>IFERROR(VLOOKUP(A201,[1]Tổng!$M$2:$AT$200,15,0),"")</f>
        <v/>
      </c>
      <c r="G201" s="214" t="str">
        <f>IFERROR(VLOOKUP(A201,[1]Tổng!$M$2:$AT$200,25,0),"")</f>
        <v/>
      </c>
      <c r="H201" s="83" t="str">
        <f>IFERROR(VLOOKUP(A201,[1]Tổng!$M$2:$AQ$200,26,0),"")</f>
        <v/>
      </c>
      <c r="I201" s="77" t="str">
        <f>IFERROR(VLOOKUP(A201,[1]Tổng!$M$2:$AQ$200,27,0),"")</f>
        <v/>
      </c>
      <c r="J201" s="77">
        <v>1000000</v>
      </c>
      <c r="K201" s="78">
        <f t="shared" si="53"/>
        <v>0</v>
      </c>
      <c r="L201" s="88" t="str">
        <f>IFERROR(VLOOKUP(A201,[1]Tổng!$M$2:$AQ$200,30,0),"")</f>
        <v/>
      </c>
      <c r="M201" s="88">
        <f t="shared" si="54"/>
        <v>0</v>
      </c>
      <c r="N201" s="88" t="str">
        <f>IFERROR(VLOOKUP(A201,[1]Tổng!$M$2:$AT$200,18,0),"")</f>
        <v/>
      </c>
      <c r="O201" s="88" t="str">
        <f>IFERROR(VLOOKUP(A201,[1]Tổng!$M$2:$AT$200,22,0),"")</f>
        <v/>
      </c>
      <c r="P201" s="217">
        <f t="shared" si="55"/>
        <v>0</v>
      </c>
      <c r="Q201" s="217">
        <f>IFERROR(VLOOKUP(A201,[1]Tổng!$M$2:$AQ$200,29,0),0)</f>
        <v>0</v>
      </c>
      <c r="R201" s="81" t="str">
        <f>IFERROR(VLOOKUP(A201,[1]Tổng!$M$2:$AQ$200,31,0),"")</f>
        <v/>
      </c>
      <c r="S201" s="81">
        <f t="shared" si="44"/>
        <v>0</v>
      </c>
      <c r="T201" s="81">
        <f t="shared" si="45"/>
        <v>0</v>
      </c>
      <c r="U201" s="81" t="e">
        <f t="shared" si="57"/>
        <v>#REF!</v>
      </c>
      <c r="V201" s="81" t="e">
        <f>Z202*L202</f>
        <v>#VALUE!</v>
      </c>
      <c r="W201" s="81" t="e">
        <f t="shared" si="50"/>
        <v>#REF!</v>
      </c>
      <c r="X201" s="83"/>
      <c r="Y201" s="99">
        <f>Q201-Z202</f>
        <v>-270</v>
      </c>
      <c r="Z201" s="224"/>
      <c r="AA201" s="224"/>
      <c r="AB201" s="224"/>
      <c r="AC201" s="224"/>
      <c r="AG201" s="218"/>
      <c r="AH201" s="219"/>
      <c r="AI201" s="218"/>
      <c r="AJ201" s="63"/>
      <c r="AK201" s="63"/>
      <c r="AL201" s="63"/>
      <c r="AU201" s="69" t="e">
        <f t="shared" si="43"/>
        <v>#N/A</v>
      </c>
      <c r="AV201" s="69" t="e">
        <f t="shared" si="46"/>
        <v>#N/A</v>
      </c>
      <c r="AW201" s="69">
        <f>IF(I201&gt;0,COUNTIF($AV$32:AV201,AV201),0)</f>
        <v>169</v>
      </c>
      <c r="AX201" s="69">
        <f>IF(AND(AW201&gt;1,SUMIF($AV$32:AV200,AV201,$AX$32:AX200)-SUMIF($AV$32:AV200,AV201,$BA$32:BA200)=0),1,IF(AND(AW201&gt;1,SUMIF($AV$32:AV200,AV201,$AX$32:AX200)-SUMIF($AV$32:AV200,AV201,$BA$32:BA200)&gt;0),0,AW201))</f>
        <v>0</v>
      </c>
      <c r="AY201" s="69">
        <f>IF(AND(Q201&gt;0,SUMIF($AV$32:AV201,AV201,$I$32:I201)-SUMIF($AV$32:AV201,AV201,$Q$32:Q201)=0),COUNTIF($AV$32:AV201,AV201),0)</f>
        <v>0</v>
      </c>
      <c r="AZ201" s="69">
        <f>IF(Q201&gt;0,COUNTIF($AV$32:AV201,AV201),0)</f>
        <v>0</v>
      </c>
      <c r="BA201" s="69">
        <f t="shared" si="47"/>
        <v>0</v>
      </c>
      <c r="BC201" s="69" t="str">
        <f t="shared" si="48"/>
        <v xml:space="preserve">  0</v>
      </c>
      <c r="BD201" s="69" t="str">
        <f t="shared" si="49"/>
        <v/>
      </c>
    </row>
    <row r="202" spans="1:59" x14ac:dyDescent="0.25">
      <c r="A202" s="70" t="e">
        <f t="shared" si="56"/>
        <v>#REF!</v>
      </c>
      <c r="B202" s="83" t="str">
        <f>IFERROR(VLOOKUP(A202,[1]Tổng!$M$2:$AT$200,13,0),"")</f>
        <v/>
      </c>
      <c r="C202" s="71" t="e">
        <f t="shared" si="51"/>
        <v>#VALUE!</v>
      </c>
      <c r="D202" s="71">
        <f t="shared" si="52"/>
        <v>1</v>
      </c>
      <c r="E202" s="221" t="str">
        <f>IFERROR(VLOOKUP(A202,[1]Tổng!$M$2:$AT$200,14,0),"")</f>
        <v/>
      </c>
      <c r="F202" s="213" t="str">
        <f>IFERROR(VLOOKUP(A202,[1]Tổng!$M$2:$AT$200,15,0),"")</f>
        <v/>
      </c>
      <c r="G202" s="214" t="str">
        <f>IFERROR(VLOOKUP(A202,[1]Tổng!$M$2:$AT$200,25,0),"")</f>
        <v/>
      </c>
      <c r="H202" s="83" t="str">
        <f>IFERROR(VLOOKUP(A202,[1]Tổng!$M$2:$AQ$200,26,0),"")</f>
        <v/>
      </c>
      <c r="I202" s="77" t="str">
        <f>IFERROR(VLOOKUP(A202,[1]Tổng!$M$2:$AQ$200,27,0),"")</f>
        <v/>
      </c>
      <c r="J202" s="77">
        <v>1000000</v>
      </c>
      <c r="K202" s="78">
        <f t="shared" si="53"/>
        <v>0</v>
      </c>
      <c r="L202" s="88" t="str">
        <f>IFERROR(VLOOKUP(A202,[1]Tổng!$M$2:$AQ$200,30,0),"")</f>
        <v/>
      </c>
      <c r="M202" s="88">
        <f t="shared" si="54"/>
        <v>0</v>
      </c>
      <c r="N202" s="88" t="str">
        <f>IFERROR(VLOOKUP(A202,[1]Tổng!$M$2:$AT$200,18,0),"")</f>
        <v/>
      </c>
      <c r="O202" s="88" t="str">
        <f>IFERROR(VLOOKUP(A202,[1]Tổng!$M$2:$AT$200,22,0),"")</f>
        <v/>
      </c>
      <c r="P202" s="217">
        <f t="shared" si="55"/>
        <v>0</v>
      </c>
      <c r="Q202" s="217">
        <f>IFERROR(VLOOKUP(A202,[1]Tổng!$M$2:$AQ$200,29,0),0)</f>
        <v>0</v>
      </c>
      <c r="R202" s="81" t="str">
        <f>IFERROR(VLOOKUP(A202,[1]Tổng!$M$2:$AQ$200,31,0),"")</f>
        <v/>
      </c>
      <c r="S202" s="81">
        <f t="shared" si="44"/>
        <v>0</v>
      </c>
      <c r="T202" s="81">
        <f t="shared" si="45"/>
        <v>0</v>
      </c>
      <c r="U202" s="81" t="e">
        <f t="shared" si="57"/>
        <v>#REF!</v>
      </c>
      <c r="V202" s="81">
        <v>0</v>
      </c>
      <c r="W202" s="81" t="e">
        <f t="shared" si="50"/>
        <v>#REF!</v>
      </c>
      <c r="X202" s="83"/>
      <c r="Y202" s="99">
        <f t="shared" si="42"/>
        <v>0</v>
      </c>
      <c r="Z202" s="224">
        <v>270</v>
      </c>
      <c r="AA202" s="224">
        <v>420</v>
      </c>
      <c r="AB202" s="224"/>
      <c r="AC202" s="224"/>
      <c r="AE202" s="106" t="e">
        <f>I202-SUM(Z202:AD202)</f>
        <v>#VALUE!</v>
      </c>
      <c r="AF202" s="69"/>
      <c r="AG202" s="218"/>
      <c r="AH202" s="219"/>
      <c r="AI202" s="218"/>
      <c r="AJ202" s="63"/>
      <c r="AK202" s="63"/>
      <c r="AL202" s="63"/>
      <c r="AU202" s="69" t="e">
        <f t="shared" si="43"/>
        <v>#N/A</v>
      </c>
      <c r="AV202" s="69" t="e">
        <f t="shared" si="46"/>
        <v>#N/A</v>
      </c>
      <c r="AW202" s="69">
        <f>IF(I202&gt;0,COUNTIF($AV$32:AV202,AV202),0)</f>
        <v>170</v>
      </c>
      <c r="AX202" s="69">
        <f>IF(AND(AW202&gt;1,SUMIF($AV$32:AV201,AV202,$AX$32:AX201)-SUMIF($AV$32:AV201,AV202,$BA$32:BA201)=0),1,IF(AND(AW202&gt;1,SUMIF($AV$32:AV201,AV202,$AX$32:AX201)-SUMIF($AV$32:AV201,AV202,$BA$32:BA201)&gt;0),0,AW202))</f>
        <v>0</v>
      </c>
      <c r="AY202" s="69">
        <f>IF(AND(Q202&gt;0,SUMIF($AV$32:AV202,AV202,$I$32:I202)-SUMIF($AV$32:AV202,AV202,$Q$32:Q202)=0),COUNTIF($AV$32:AV202,AV202),0)</f>
        <v>0</v>
      </c>
      <c r="AZ202" s="69">
        <f>IF(Q202&gt;0,COUNTIF($AV$32:AV202,AV202),0)</f>
        <v>0</v>
      </c>
      <c r="BA202" s="69">
        <f t="shared" si="47"/>
        <v>0</v>
      </c>
      <c r="BC202" s="69" t="str">
        <f t="shared" si="48"/>
        <v xml:space="preserve">  0</v>
      </c>
      <c r="BD202" s="69" t="str">
        <f t="shared" si="49"/>
        <v/>
      </c>
      <c r="BF202" s="69"/>
      <c r="BG202" s="69"/>
    </row>
    <row r="203" spans="1:59" x14ac:dyDescent="0.25">
      <c r="A203" s="70" t="e">
        <f t="shared" si="56"/>
        <v>#REF!</v>
      </c>
      <c r="B203" s="83" t="str">
        <f>IFERROR(VLOOKUP(A203,[1]Tổng!$M$2:$AT$200,13,0),"")</f>
        <v/>
      </c>
      <c r="C203" s="71" t="e">
        <f t="shared" si="51"/>
        <v>#VALUE!</v>
      </c>
      <c r="D203" s="71">
        <f t="shared" si="52"/>
        <v>1</v>
      </c>
      <c r="E203" s="221" t="str">
        <f>IFERROR(VLOOKUP(A203,[1]Tổng!$M$2:$AT$200,14,0),"")</f>
        <v/>
      </c>
      <c r="F203" s="213" t="str">
        <f>IFERROR(VLOOKUP(A203,[1]Tổng!$M$2:$AT$200,15,0),"")</f>
        <v/>
      </c>
      <c r="G203" s="214" t="str">
        <f>IFERROR(VLOOKUP(A203,[1]Tổng!$M$2:$AT$200,25,0),"")</f>
        <v/>
      </c>
      <c r="H203" s="83" t="str">
        <f>IFERROR(VLOOKUP(A203,[1]Tổng!$M$2:$AQ$200,26,0),"")</f>
        <v/>
      </c>
      <c r="I203" s="77" t="str">
        <f>IFERROR(VLOOKUP(A203,[1]Tổng!$M$2:$AQ$200,27,0),"")</f>
        <v/>
      </c>
      <c r="J203" s="77">
        <v>1000000</v>
      </c>
      <c r="K203" s="78">
        <f t="shared" si="53"/>
        <v>0</v>
      </c>
      <c r="L203" s="88" t="str">
        <f>IFERROR(VLOOKUP(A203,[1]Tổng!$M$2:$AQ$200,30,0),"")</f>
        <v/>
      </c>
      <c r="M203" s="88">
        <f t="shared" si="54"/>
        <v>0</v>
      </c>
      <c r="N203" s="88" t="str">
        <f>IFERROR(VLOOKUP(A203,[1]Tổng!$M$2:$AT$200,18,0),"")</f>
        <v/>
      </c>
      <c r="O203" s="88" t="str">
        <f>IFERROR(VLOOKUP(A203,[1]Tổng!$M$2:$AT$200,22,0),"")</f>
        <v/>
      </c>
      <c r="P203" s="217">
        <f t="shared" si="55"/>
        <v>0</v>
      </c>
      <c r="Q203" s="217">
        <f>IFERROR(VLOOKUP(A203,[1]Tổng!$M$2:$AQ$200,29,0),0)</f>
        <v>0</v>
      </c>
      <c r="R203" s="81" t="str">
        <f>IFERROR(VLOOKUP(A203,[1]Tổng!$M$2:$AQ$200,31,0),"")</f>
        <v/>
      </c>
      <c r="S203" s="81">
        <f t="shared" si="44"/>
        <v>0</v>
      </c>
      <c r="T203" s="81">
        <f t="shared" si="45"/>
        <v>0</v>
      </c>
      <c r="U203" s="81" t="e">
        <f t="shared" si="57"/>
        <v>#REF!</v>
      </c>
      <c r="V203" s="81">
        <v>0</v>
      </c>
      <c r="W203" s="81" t="e">
        <f t="shared" si="50"/>
        <v>#REF!</v>
      </c>
      <c r="X203" s="83"/>
      <c r="Y203" s="99">
        <f t="shared" si="42"/>
        <v>0</v>
      </c>
      <c r="Z203" s="224"/>
      <c r="AA203" s="224"/>
      <c r="AB203" s="224"/>
      <c r="AC203" s="224"/>
      <c r="AE203" s="106" t="e">
        <f t="shared" ref="AE203:AE441" si="58">I203-SUM(Z203:AD203)</f>
        <v>#VALUE!</v>
      </c>
      <c r="AF203" s="69"/>
      <c r="AG203" s="218"/>
      <c r="AH203" s="219"/>
      <c r="AI203" s="218"/>
      <c r="AJ203" s="63"/>
      <c r="AK203" s="63"/>
      <c r="AL203" s="63"/>
      <c r="AU203" s="69" t="e">
        <f t="shared" si="43"/>
        <v>#N/A</v>
      </c>
      <c r="AV203" s="69" t="e">
        <f t="shared" si="46"/>
        <v>#N/A</v>
      </c>
      <c r="AW203" s="69">
        <f>IF(I203&gt;0,COUNTIF($AV$32:AV203,AV203),0)</f>
        <v>171</v>
      </c>
      <c r="AX203" s="69">
        <f>IF(AND(AW203&gt;1,SUMIF($AV$32:AV202,AV203,$AX$32:AX202)-SUMIF($AV$32:AV202,AV203,$BA$32:BA202)=0),1,IF(AND(AW203&gt;1,SUMIF($AV$32:AV202,AV203,$AX$32:AX202)-SUMIF($AV$32:AV202,AV203,$BA$32:BA202)&gt;0),0,AW203))</f>
        <v>0</v>
      </c>
      <c r="AY203" s="69">
        <f>IF(AND(Q203&gt;0,SUMIF($AV$32:AV203,AV203,$I$32:I203)-SUMIF($AV$32:AV203,AV203,$Q$32:Q203)=0),COUNTIF($AV$32:AV203,AV203),0)</f>
        <v>0</v>
      </c>
      <c r="AZ203" s="69">
        <f>IF(Q203&gt;0,COUNTIF($AV$32:AV203,AV203),0)</f>
        <v>0</v>
      </c>
      <c r="BA203" s="69">
        <f t="shared" si="47"/>
        <v>0</v>
      </c>
      <c r="BC203" s="69" t="str">
        <f t="shared" si="48"/>
        <v xml:space="preserve">  0</v>
      </c>
      <c r="BD203" s="69" t="str">
        <f t="shared" si="49"/>
        <v/>
      </c>
      <c r="BF203" s="69"/>
      <c r="BG203" s="69"/>
    </row>
    <row r="204" spans="1:59" s="69" customFormat="1" x14ac:dyDescent="0.25">
      <c r="A204" s="70" t="e">
        <f t="shared" si="56"/>
        <v>#REF!</v>
      </c>
      <c r="B204" s="83" t="str">
        <f>IFERROR(VLOOKUP(A204,[1]Tổng!$M$2:$AT$200,13,0),"")</f>
        <v/>
      </c>
      <c r="C204" s="71" t="e">
        <f t="shared" si="51"/>
        <v>#VALUE!</v>
      </c>
      <c r="D204" s="71">
        <f t="shared" si="52"/>
        <v>1</v>
      </c>
      <c r="E204" s="221" t="str">
        <f>IFERROR(VLOOKUP(A204,[1]Tổng!$M$2:$AT$200,14,0),"")</f>
        <v/>
      </c>
      <c r="F204" s="213" t="str">
        <f>IFERROR(VLOOKUP(A204,[1]Tổng!$M$2:$AT$200,15,0),"")</f>
        <v/>
      </c>
      <c r="G204" s="214" t="str">
        <f>IFERROR(VLOOKUP(A204,[1]Tổng!$M$2:$AT$200,25,0),"")</f>
        <v/>
      </c>
      <c r="H204" s="83" t="str">
        <f>IFERROR(VLOOKUP(A204,[1]Tổng!$M$2:$AQ$200,26,0),"")</f>
        <v/>
      </c>
      <c r="I204" s="77" t="str">
        <f>IFERROR(VLOOKUP(A204,[1]Tổng!$M$2:$AQ$200,27,0),"")</f>
        <v/>
      </c>
      <c r="J204" s="77">
        <v>1000000</v>
      </c>
      <c r="K204" s="78">
        <f t="shared" si="53"/>
        <v>0</v>
      </c>
      <c r="L204" s="88" t="str">
        <f>IFERROR(VLOOKUP(A204,[1]Tổng!$M$2:$AQ$200,30,0),"")</f>
        <v/>
      </c>
      <c r="M204" s="88">
        <f t="shared" si="54"/>
        <v>0</v>
      </c>
      <c r="N204" s="88" t="str">
        <f>IFERROR(VLOOKUP(A204,[1]Tổng!$M$2:$AT$200,18,0),"")</f>
        <v/>
      </c>
      <c r="O204" s="88" t="str">
        <f>IFERROR(VLOOKUP(A204,[1]Tổng!$M$2:$AT$200,22,0),"")</f>
        <v/>
      </c>
      <c r="P204" s="217">
        <f t="shared" si="55"/>
        <v>0</v>
      </c>
      <c r="Q204" s="217">
        <f>IFERROR(VLOOKUP(A204,[1]Tổng!$M$2:$AQ$200,29,0),0)</f>
        <v>0</v>
      </c>
      <c r="R204" s="81" t="str">
        <f>IFERROR(VLOOKUP(A204,[1]Tổng!$M$2:$AQ$200,31,0),"")</f>
        <v/>
      </c>
      <c r="S204" s="81">
        <f t="shared" si="44"/>
        <v>0</v>
      </c>
      <c r="T204" s="81">
        <f t="shared" si="45"/>
        <v>0</v>
      </c>
      <c r="U204" s="81" t="e">
        <f t="shared" si="57"/>
        <v>#REF!</v>
      </c>
      <c r="V204" s="81">
        <v>0</v>
      </c>
      <c r="W204" s="81" t="e">
        <f t="shared" si="50"/>
        <v>#REF!</v>
      </c>
      <c r="X204" s="83"/>
      <c r="Y204" s="99">
        <f t="shared" si="42"/>
        <v>0</v>
      </c>
      <c r="Z204" s="224"/>
      <c r="AA204" s="224"/>
      <c r="AB204" s="224"/>
      <c r="AC204" s="224"/>
      <c r="AE204" s="106" t="e">
        <f t="shared" si="58"/>
        <v>#VALUE!</v>
      </c>
      <c r="AG204" s="218"/>
      <c r="AH204" s="219"/>
      <c r="AI204" s="218"/>
      <c r="AJ204" s="63"/>
      <c r="AK204" s="63"/>
      <c r="AL204" s="63"/>
      <c r="AU204" s="69" t="e">
        <f t="shared" si="43"/>
        <v>#N/A</v>
      </c>
      <c r="AV204" s="69" t="e">
        <f t="shared" si="46"/>
        <v>#N/A</v>
      </c>
      <c r="AW204" s="69">
        <f>IF(I204&gt;0,COUNTIF($AV$32:AV204,AV204),0)</f>
        <v>172</v>
      </c>
      <c r="AX204" s="69">
        <f>IF(AND(AW204&gt;1,SUMIF($AV$32:AV203,AV204,$AX$32:AX203)-SUMIF($AV$32:AV203,AV204,$BA$32:BA203)=0),1,IF(AND(AW204&gt;1,SUMIF($AV$32:AV203,AV204,$AX$32:AX203)-SUMIF($AV$32:AV203,AV204,$BA$32:BA203)&gt;0),0,AW204))</f>
        <v>0</v>
      </c>
      <c r="AY204" s="69">
        <f>IF(AND(Q204&gt;0,SUMIF($AV$32:AV204,AV204,$I$32:I204)-SUMIF($AV$32:AV204,AV204,$Q$32:Q204)=0),COUNTIF($AV$32:AV204,AV204),0)</f>
        <v>0</v>
      </c>
      <c r="AZ204" s="69">
        <f>IF(Q204&gt;0,COUNTIF($AV$32:AV204,AV204),0)</f>
        <v>0</v>
      </c>
      <c r="BA204" s="69">
        <f t="shared" si="47"/>
        <v>0</v>
      </c>
      <c r="BC204" s="69" t="str">
        <f t="shared" si="48"/>
        <v xml:space="preserve">  0</v>
      </c>
      <c r="BD204" s="69" t="str">
        <f t="shared" si="49"/>
        <v/>
      </c>
    </row>
    <row r="205" spans="1:59" x14ac:dyDescent="0.25">
      <c r="A205" s="70" t="e">
        <f t="shared" si="56"/>
        <v>#REF!</v>
      </c>
      <c r="B205" s="83" t="str">
        <f>IFERROR(VLOOKUP(A205,[1]Tổng!$M$2:$AT$200,13,0),"")</f>
        <v/>
      </c>
      <c r="C205" s="71" t="e">
        <f t="shared" si="51"/>
        <v>#VALUE!</v>
      </c>
      <c r="D205" s="71">
        <f t="shared" si="52"/>
        <v>1</v>
      </c>
      <c r="E205" s="221" t="str">
        <f>IFERROR(VLOOKUP(A205,[1]Tổng!$M$2:$AT$200,14,0),"")</f>
        <v/>
      </c>
      <c r="F205" s="213" t="str">
        <f>IFERROR(VLOOKUP(A205,[1]Tổng!$M$2:$AT$200,15,0),"")</f>
        <v/>
      </c>
      <c r="G205" s="214" t="str">
        <f>IFERROR(VLOOKUP(A205,[1]Tổng!$M$2:$AT$200,25,0),"")</f>
        <v/>
      </c>
      <c r="H205" s="83" t="str">
        <f>IFERROR(VLOOKUP(A205,[1]Tổng!$M$2:$AQ$200,26,0),"")</f>
        <v/>
      </c>
      <c r="I205" s="77" t="str">
        <f>IFERROR(VLOOKUP(A205,[1]Tổng!$M$2:$AQ$200,27,0),"")</f>
        <v/>
      </c>
      <c r="J205" s="77">
        <v>1000000</v>
      </c>
      <c r="K205" s="78">
        <f t="shared" si="53"/>
        <v>0</v>
      </c>
      <c r="L205" s="88" t="str">
        <f>IFERROR(VLOOKUP(A205,[1]Tổng!$M$2:$AQ$200,30,0),"")</f>
        <v/>
      </c>
      <c r="M205" s="88">
        <f t="shared" si="54"/>
        <v>0</v>
      </c>
      <c r="N205" s="88" t="str">
        <f>IFERROR(VLOOKUP(A205,[1]Tổng!$M$2:$AT$200,18,0),"")</f>
        <v/>
      </c>
      <c r="O205" s="88" t="str">
        <f>IFERROR(VLOOKUP(A205,[1]Tổng!$M$2:$AT$200,22,0),"")</f>
        <v/>
      </c>
      <c r="P205" s="217">
        <f t="shared" si="55"/>
        <v>0</v>
      </c>
      <c r="Q205" s="217">
        <f>IFERROR(VLOOKUP(A205,[1]Tổng!$M$2:$AQ$200,29,0),0)</f>
        <v>0</v>
      </c>
      <c r="R205" s="81" t="str">
        <f>IFERROR(VLOOKUP(A205,[1]Tổng!$M$2:$AQ$200,31,0),"")</f>
        <v/>
      </c>
      <c r="S205" s="81">
        <f t="shared" si="44"/>
        <v>0</v>
      </c>
      <c r="T205" s="81">
        <f t="shared" si="45"/>
        <v>0</v>
      </c>
      <c r="U205" s="81" t="e">
        <f t="shared" si="57"/>
        <v>#REF!</v>
      </c>
      <c r="V205" s="81">
        <v>0</v>
      </c>
      <c r="W205" s="81" t="e">
        <f t="shared" si="50"/>
        <v>#REF!</v>
      </c>
      <c r="X205" s="83"/>
      <c r="Y205" s="99">
        <f t="shared" si="42"/>
        <v>0</v>
      </c>
      <c r="Z205" s="224"/>
      <c r="AA205" s="224"/>
      <c r="AB205" s="224"/>
      <c r="AC205" s="224"/>
      <c r="AE205" s="106" t="e">
        <f t="shared" si="58"/>
        <v>#VALUE!</v>
      </c>
      <c r="AF205" s="69"/>
      <c r="AG205" s="218"/>
      <c r="AH205" s="219"/>
      <c r="AI205" s="218"/>
      <c r="AJ205" s="63"/>
      <c r="AK205" s="63"/>
      <c r="AL205" s="63"/>
      <c r="AU205" s="69" t="e">
        <f t="shared" si="43"/>
        <v>#N/A</v>
      </c>
      <c r="AV205" s="69" t="e">
        <f t="shared" si="46"/>
        <v>#N/A</v>
      </c>
      <c r="AW205" s="69">
        <f>IF(I205&gt;0,COUNTIF($AV$32:AV205,AV205),0)</f>
        <v>173</v>
      </c>
      <c r="AX205" s="69">
        <f>IF(AND(AW205&gt;1,SUMIF($AV$32:AV204,AV205,$AX$32:AX204)-SUMIF($AV$32:AV204,AV205,$BA$32:BA204)=0),1,IF(AND(AW205&gt;1,SUMIF($AV$32:AV204,AV205,$AX$32:AX204)-SUMIF($AV$32:AV204,AV205,$BA$32:BA204)&gt;0),0,AW205))</f>
        <v>0</v>
      </c>
      <c r="AY205" s="69">
        <f>IF(AND(Q205&gt;0,SUMIF($AV$32:AV205,AV205,$I$32:I205)-SUMIF($AV$32:AV205,AV205,$Q$32:Q205)=0),COUNTIF($AV$32:AV205,AV205),0)</f>
        <v>0</v>
      </c>
      <c r="AZ205" s="69">
        <f>IF(Q205&gt;0,COUNTIF($AV$32:AV205,AV205),0)</f>
        <v>0</v>
      </c>
      <c r="BA205" s="69">
        <f t="shared" si="47"/>
        <v>0</v>
      </c>
      <c r="BC205" s="69" t="str">
        <f t="shared" si="48"/>
        <v xml:space="preserve">  0</v>
      </c>
      <c r="BD205" s="69" t="str">
        <f t="shared" si="49"/>
        <v/>
      </c>
      <c r="BF205" s="69"/>
      <c r="BG205" s="69"/>
    </row>
    <row r="206" spans="1:59" x14ac:dyDescent="0.25">
      <c r="A206" s="70" t="e">
        <f t="shared" si="56"/>
        <v>#REF!</v>
      </c>
      <c r="B206" s="83" t="str">
        <f>IFERROR(VLOOKUP(A206,[1]Tổng!$M$2:$AT$200,13,0),"")</f>
        <v/>
      </c>
      <c r="C206" s="71" t="e">
        <f t="shared" si="51"/>
        <v>#VALUE!</v>
      </c>
      <c r="D206" s="71">
        <f t="shared" si="52"/>
        <v>1</v>
      </c>
      <c r="E206" s="221" t="str">
        <f>IFERROR(VLOOKUP(A206,[1]Tổng!$M$2:$AT$200,14,0),"")</f>
        <v/>
      </c>
      <c r="F206" s="213" t="str">
        <f>IFERROR(VLOOKUP(A206,[1]Tổng!$M$2:$AT$200,15,0),"")</f>
        <v/>
      </c>
      <c r="G206" s="214" t="str">
        <f>IFERROR(VLOOKUP(A206,[1]Tổng!$M$2:$AT$200,25,0),"")</f>
        <v/>
      </c>
      <c r="H206" s="83" t="str">
        <f>IFERROR(VLOOKUP(A206,[1]Tổng!$M$2:$AQ$200,26,0),"")</f>
        <v/>
      </c>
      <c r="I206" s="77" t="str">
        <f>IFERROR(VLOOKUP(A206,[1]Tổng!$M$2:$AQ$200,27,0),"")</f>
        <v/>
      </c>
      <c r="J206" s="77">
        <v>1000000</v>
      </c>
      <c r="K206" s="78">
        <f t="shared" si="53"/>
        <v>0</v>
      </c>
      <c r="L206" s="88" t="str">
        <f>IFERROR(VLOOKUP(A206,[1]Tổng!$M$2:$AQ$200,30,0),"")</f>
        <v/>
      </c>
      <c r="M206" s="88">
        <f t="shared" si="54"/>
        <v>0</v>
      </c>
      <c r="N206" s="88" t="str">
        <f>IFERROR(VLOOKUP(A206,[1]Tổng!$M$2:$AT$200,18,0),"")</f>
        <v/>
      </c>
      <c r="O206" s="88" t="str">
        <f>IFERROR(VLOOKUP(A206,[1]Tổng!$M$2:$AT$200,22,0),"")</f>
        <v/>
      </c>
      <c r="P206" s="217">
        <f t="shared" si="55"/>
        <v>0</v>
      </c>
      <c r="Q206" s="217">
        <f>IFERROR(VLOOKUP(A206,[1]Tổng!$M$2:$AQ$200,29,0),0)</f>
        <v>0</v>
      </c>
      <c r="R206" s="81" t="str">
        <f>IFERROR(VLOOKUP(A206,[1]Tổng!$M$2:$AQ$200,31,0),"")</f>
        <v/>
      </c>
      <c r="S206" s="81">
        <f t="shared" si="44"/>
        <v>0</v>
      </c>
      <c r="T206" s="81">
        <f t="shared" si="45"/>
        <v>0</v>
      </c>
      <c r="U206" s="81" t="e">
        <f t="shared" si="57"/>
        <v>#REF!</v>
      </c>
      <c r="V206" s="81">
        <v>0</v>
      </c>
      <c r="W206" s="81" t="e">
        <f t="shared" si="50"/>
        <v>#REF!</v>
      </c>
      <c r="X206" s="83"/>
      <c r="Y206" s="99">
        <f t="shared" si="42"/>
        <v>0</v>
      </c>
      <c r="Z206" s="224"/>
      <c r="AA206" s="224"/>
      <c r="AB206" s="224"/>
      <c r="AC206" s="224"/>
      <c r="AE206" s="106" t="e">
        <f t="shared" si="58"/>
        <v>#VALUE!</v>
      </c>
      <c r="AF206" s="69"/>
      <c r="AG206" s="218"/>
      <c r="AH206" s="219"/>
      <c r="AI206" s="218"/>
      <c r="AJ206" s="63"/>
      <c r="AK206" s="63"/>
      <c r="AL206" s="63"/>
      <c r="AU206" s="69" t="e">
        <f t="shared" si="43"/>
        <v>#N/A</v>
      </c>
      <c r="AV206" s="69" t="e">
        <f t="shared" si="46"/>
        <v>#N/A</v>
      </c>
      <c r="AW206" s="69">
        <f>IF(I206&gt;0,COUNTIF($AV$32:AV206,AV206),0)</f>
        <v>174</v>
      </c>
      <c r="AX206" s="69">
        <f>IF(AND(AW206&gt;1,SUMIF($AV$32:AV205,AV206,$AX$32:AX205)-SUMIF($AV$32:AV205,AV206,$BA$32:BA205)=0),1,IF(AND(AW206&gt;1,SUMIF($AV$32:AV205,AV206,$AX$32:AX205)-SUMIF($AV$32:AV205,AV206,$BA$32:BA205)&gt;0),0,AW206))</f>
        <v>0</v>
      </c>
      <c r="AY206" s="69">
        <f>IF(AND(Q206&gt;0,SUMIF($AV$32:AV206,AV206,$I$32:I206)-SUMIF($AV$32:AV206,AV206,$Q$32:Q206)=0),COUNTIF($AV$32:AV206,AV206),0)</f>
        <v>0</v>
      </c>
      <c r="AZ206" s="69">
        <f>IF(Q206&gt;0,COUNTIF($AV$32:AV206,AV206),0)</f>
        <v>0</v>
      </c>
      <c r="BA206" s="69">
        <f t="shared" si="47"/>
        <v>0</v>
      </c>
      <c r="BC206" s="69" t="str">
        <f t="shared" si="48"/>
        <v xml:space="preserve">  0</v>
      </c>
      <c r="BD206" s="69" t="str">
        <f t="shared" si="49"/>
        <v/>
      </c>
      <c r="BF206" s="69"/>
      <c r="BG206" s="69"/>
    </row>
    <row r="207" spans="1:59" x14ac:dyDescent="0.25">
      <c r="A207" s="70" t="e">
        <f t="shared" si="56"/>
        <v>#REF!</v>
      </c>
      <c r="B207" s="83" t="str">
        <f>IFERROR(VLOOKUP(A207,[1]Tổng!$M$2:$AT$200,13,0),"")</f>
        <v/>
      </c>
      <c r="C207" s="71" t="e">
        <f t="shared" si="51"/>
        <v>#VALUE!</v>
      </c>
      <c r="D207" s="71">
        <f t="shared" si="52"/>
        <v>1</v>
      </c>
      <c r="E207" s="221" t="str">
        <f>IFERROR(VLOOKUP(A207,[1]Tổng!$M$2:$AT$200,14,0),"")</f>
        <v/>
      </c>
      <c r="F207" s="213" t="str">
        <f>IFERROR(VLOOKUP(A207,[1]Tổng!$M$2:$AT$200,15,0),"")</f>
        <v/>
      </c>
      <c r="G207" s="214" t="str">
        <f>IFERROR(VLOOKUP(A207,[1]Tổng!$M$2:$AT$200,25,0),"")</f>
        <v/>
      </c>
      <c r="H207" s="83" t="str">
        <f>IFERROR(VLOOKUP(A207,[1]Tổng!$M$2:$AQ$200,26,0),"")</f>
        <v/>
      </c>
      <c r="I207" s="77" t="str">
        <f>IFERROR(VLOOKUP(A207,[1]Tổng!$M$2:$AQ$200,27,0),"")</f>
        <v/>
      </c>
      <c r="J207" s="77">
        <v>1000000</v>
      </c>
      <c r="K207" s="78">
        <f t="shared" si="53"/>
        <v>0</v>
      </c>
      <c r="L207" s="88" t="str">
        <f>IFERROR(VLOOKUP(A207,[1]Tổng!$M$2:$AQ$200,30,0),"")</f>
        <v/>
      </c>
      <c r="M207" s="88">
        <f t="shared" si="54"/>
        <v>0</v>
      </c>
      <c r="N207" s="88" t="str">
        <f>IFERROR(VLOOKUP(A207,[1]Tổng!$M$2:$AT$200,18,0),"")</f>
        <v/>
      </c>
      <c r="O207" s="88" t="str">
        <f>IFERROR(VLOOKUP(A207,[1]Tổng!$M$2:$AT$200,22,0),"")</f>
        <v/>
      </c>
      <c r="P207" s="217">
        <f t="shared" si="55"/>
        <v>0</v>
      </c>
      <c r="Q207" s="217">
        <f>IFERROR(VLOOKUP(A207,[1]Tổng!$M$2:$AQ$200,29,0),0)</f>
        <v>0</v>
      </c>
      <c r="R207" s="81" t="str">
        <f>IFERROR(VLOOKUP(A207,[1]Tổng!$M$2:$AQ$200,31,0),"")</f>
        <v/>
      </c>
      <c r="S207" s="81">
        <f t="shared" si="44"/>
        <v>0</v>
      </c>
      <c r="T207" s="81">
        <f t="shared" si="45"/>
        <v>0</v>
      </c>
      <c r="U207" s="81" t="e">
        <f t="shared" si="57"/>
        <v>#REF!</v>
      </c>
      <c r="V207" s="81">
        <v>0</v>
      </c>
      <c r="W207" s="81" t="e">
        <f t="shared" si="50"/>
        <v>#REF!</v>
      </c>
      <c r="X207" s="83"/>
      <c r="Y207" s="99">
        <f t="shared" si="42"/>
        <v>0</v>
      </c>
      <c r="Z207" s="224"/>
      <c r="AA207" s="224"/>
      <c r="AB207" s="224"/>
      <c r="AC207" s="224"/>
      <c r="AE207" s="106" t="e">
        <f t="shared" si="58"/>
        <v>#VALUE!</v>
      </c>
      <c r="AF207" s="69"/>
      <c r="AG207" s="218"/>
      <c r="AH207" s="219"/>
      <c r="AI207" s="218"/>
      <c r="AJ207" s="63"/>
      <c r="AK207" s="63"/>
      <c r="AL207" s="63"/>
      <c r="AU207" s="69" t="e">
        <f t="shared" si="43"/>
        <v>#N/A</v>
      </c>
      <c r="AV207" s="69" t="e">
        <f t="shared" si="46"/>
        <v>#N/A</v>
      </c>
      <c r="AW207" s="69">
        <f>IF(I207&gt;0,COUNTIF($AV$32:AV207,AV207),0)</f>
        <v>175</v>
      </c>
      <c r="AX207" s="69">
        <f>IF(AND(AW207&gt;1,SUMIF($AV$32:AV206,AV207,$AX$32:AX206)-SUMIF($AV$32:AV206,AV207,$BA$32:BA206)=0),1,IF(AND(AW207&gt;1,SUMIF($AV$32:AV206,AV207,$AX$32:AX206)-SUMIF($AV$32:AV206,AV207,$BA$32:BA206)&gt;0),0,AW207))</f>
        <v>0</v>
      </c>
      <c r="AY207" s="69">
        <f>IF(AND(Q207&gt;0,SUMIF($AV$32:AV207,AV207,$I$32:I207)-SUMIF($AV$32:AV207,AV207,$Q$32:Q207)=0),COUNTIF($AV$32:AV207,AV207),0)</f>
        <v>0</v>
      </c>
      <c r="AZ207" s="69">
        <f>IF(Q207&gt;0,COUNTIF($AV$32:AV207,AV207),0)</f>
        <v>0</v>
      </c>
      <c r="BA207" s="69">
        <f t="shared" si="47"/>
        <v>0</v>
      </c>
      <c r="BC207" s="69" t="str">
        <f t="shared" si="48"/>
        <v xml:space="preserve">  0</v>
      </c>
      <c r="BD207" s="69" t="str">
        <f t="shared" si="49"/>
        <v/>
      </c>
      <c r="BF207" s="69"/>
      <c r="BG207" s="69"/>
    </row>
    <row r="208" spans="1:59" s="69" customFormat="1" x14ac:dyDescent="0.25">
      <c r="A208" s="70" t="e">
        <f t="shared" si="56"/>
        <v>#REF!</v>
      </c>
      <c r="B208" s="83" t="str">
        <f>IFERROR(VLOOKUP(A208,[1]Tổng!$M$2:$AT$200,13,0),"")</f>
        <v/>
      </c>
      <c r="C208" s="71" t="e">
        <f t="shared" si="51"/>
        <v>#VALUE!</v>
      </c>
      <c r="D208" s="71">
        <f t="shared" si="52"/>
        <v>1</v>
      </c>
      <c r="E208" s="221" t="str">
        <f>IFERROR(VLOOKUP(A208,[1]Tổng!$M$2:$AT$200,14,0),"")</f>
        <v/>
      </c>
      <c r="F208" s="213" t="str">
        <f>IFERROR(VLOOKUP(A208,[1]Tổng!$M$2:$AT$200,15,0),"")</f>
        <v/>
      </c>
      <c r="G208" s="214" t="str">
        <f>IFERROR(VLOOKUP(A208,[1]Tổng!$M$2:$AT$200,25,0),"")</f>
        <v/>
      </c>
      <c r="H208" s="83" t="str">
        <f>IFERROR(VLOOKUP(A208,[1]Tổng!$M$2:$AQ$200,26,0),"")</f>
        <v/>
      </c>
      <c r="I208" s="77" t="str">
        <f>IFERROR(VLOOKUP(A208,[1]Tổng!$M$2:$AQ$200,27,0),"")</f>
        <v/>
      </c>
      <c r="J208" s="77">
        <v>1000000</v>
      </c>
      <c r="K208" s="78">
        <f t="shared" si="53"/>
        <v>0</v>
      </c>
      <c r="L208" s="88" t="str">
        <f>IFERROR(VLOOKUP(A208,[1]Tổng!$M$2:$AQ$200,30,0),"")</f>
        <v/>
      </c>
      <c r="M208" s="88">
        <f t="shared" si="54"/>
        <v>0</v>
      </c>
      <c r="N208" s="88" t="str">
        <f>IFERROR(VLOOKUP(A208,[1]Tổng!$M$2:$AT$200,18,0),"")</f>
        <v/>
      </c>
      <c r="O208" s="88" t="str">
        <f>IFERROR(VLOOKUP(A208,[1]Tổng!$M$2:$AT$200,22,0),"")</f>
        <v/>
      </c>
      <c r="P208" s="217">
        <f t="shared" si="55"/>
        <v>0</v>
      </c>
      <c r="Q208" s="217">
        <f>IFERROR(VLOOKUP(A208,[1]Tổng!$M$2:$AQ$200,29,0),0)</f>
        <v>0</v>
      </c>
      <c r="R208" s="81" t="str">
        <f>IFERROR(VLOOKUP(A208,[1]Tổng!$M$2:$AQ$200,31,0),"")</f>
        <v/>
      </c>
      <c r="S208" s="81">
        <f t="shared" si="44"/>
        <v>0</v>
      </c>
      <c r="T208" s="81">
        <f t="shared" si="45"/>
        <v>0</v>
      </c>
      <c r="U208" s="81" t="e">
        <f t="shared" si="57"/>
        <v>#REF!</v>
      </c>
      <c r="V208" s="81">
        <v>0</v>
      </c>
      <c r="W208" s="81" t="e">
        <f t="shared" si="50"/>
        <v>#REF!</v>
      </c>
      <c r="X208" s="83"/>
      <c r="Y208" s="99">
        <f t="shared" si="42"/>
        <v>0</v>
      </c>
      <c r="Z208" s="224"/>
      <c r="AA208" s="224"/>
      <c r="AB208" s="224"/>
      <c r="AC208" s="224"/>
      <c r="AE208" s="106" t="e">
        <f t="shared" si="58"/>
        <v>#VALUE!</v>
      </c>
      <c r="AG208" s="218"/>
      <c r="AH208" s="219"/>
      <c r="AI208" s="218"/>
      <c r="AJ208" s="63"/>
      <c r="AK208" s="63"/>
      <c r="AL208" s="63"/>
      <c r="AU208" s="69" t="e">
        <f t="shared" si="43"/>
        <v>#N/A</v>
      </c>
      <c r="AV208" s="69" t="e">
        <f t="shared" si="46"/>
        <v>#N/A</v>
      </c>
      <c r="AW208" s="69">
        <f>IF(I208&gt;0,COUNTIF($AV$32:AV208,AV208),0)</f>
        <v>176</v>
      </c>
      <c r="AX208" s="69">
        <f>IF(AND(AW208&gt;1,SUMIF($AV$32:AV207,AV208,$AX$32:AX207)-SUMIF($AV$32:AV207,AV208,$BA$32:BA207)=0),1,IF(AND(AW208&gt;1,SUMIF($AV$32:AV207,AV208,$AX$32:AX207)-SUMIF($AV$32:AV207,AV208,$BA$32:BA207)&gt;0),0,AW208))</f>
        <v>0</v>
      </c>
      <c r="AY208" s="69">
        <f>IF(AND(Q208&gt;0,SUMIF($AV$32:AV208,AV208,$I$32:I208)-SUMIF($AV$32:AV208,AV208,$Q$32:Q208)=0),COUNTIF($AV$32:AV208,AV208),0)</f>
        <v>0</v>
      </c>
      <c r="AZ208" s="69">
        <f>IF(Q208&gt;0,COUNTIF($AV$32:AV208,AV208),0)</f>
        <v>0</v>
      </c>
      <c r="BA208" s="69">
        <f t="shared" si="47"/>
        <v>0</v>
      </c>
      <c r="BC208" s="69" t="str">
        <f t="shared" si="48"/>
        <v xml:space="preserve">  0</v>
      </c>
      <c r="BD208" s="69" t="str">
        <f t="shared" si="49"/>
        <v/>
      </c>
    </row>
    <row r="209" spans="1:59" x14ac:dyDescent="0.25">
      <c r="A209" s="70" t="e">
        <f t="shared" si="56"/>
        <v>#REF!</v>
      </c>
      <c r="B209" s="83" t="str">
        <f>IFERROR(VLOOKUP(A209,[1]Tổng!$M$2:$AT$200,13,0),"")</f>
        <v/>
      </c>
      <c r="C209" s="71" t="e">
        <f t="shared" si="51"/>
        <v>#VALUE!</v>
      </c>
      <c r="D209" s="71">
        <f t="shared" si="52"/>
        <v>1</v>
      </c>
      <c r="E209" s="221" t="str">
        <f>IFERROR(VLOOKUP(A209,[1]Tổng!$M$2:$AT$200,14,0),"")</f>
        <v/>
      </c>
      <c r="F209" s="213" t="str">
        <f>IFERROR(VLOOKUP(A209,[1]Tổng!$M$2:$AT$200,15,0),"")</f>
        <v/>
      </c>
      <c r="G209" s="214" t="str">
        <f>IFERROR(VLOOKUP(A209,[1]Tổng!$M$2:$AT$200,25,0),"")</f>
        <v/>
      </c>
      <c r="H209" s="83" t="str">
        <f>IFERROR(VLOOKUP(A209,[1]Tổng!$M$2:$AQ$200,26,0),"")</f>
        <v/>
      </c>
      <c r="I209" s="77" t="str">
        <f>IFERROR(VLOOKUP(A209,[1]Tổng!$M$2:$AQ$200,27,0),"")</f>
        <v/>
      </c>
      <c r="J209" s="77">
        <v>1000000</v>
      </c>
      <c r="K209" s="78">
        <f t="shared" si="53"/>
        <v>0</v>
      </c>
      <c r="L209" s="88" t="str">
        <f>IFERROR(VLOOKUP(A209,[1]Tổng!$M$2:$AQ$200,30,0),"")</f>
        <v/>
      </c>
      <c r="M209" s="88">
        <f t="shared" si="54"/>
        <v>0</v>
      </c>
      <c r="N209" s="88" t="str">
        <f>IFERROR(VLOOKUP(A209,[1]Tổng!$M$2:$AT$200,18,0),"")</f>
        <v/>
      </c>
      <c r="O209" s="88" t="str">
        <f>IFERROR(VLOOKUP(A209,[1]Tổng!$M$2:$AT$200,22,0),"")</f>
        <v/>
      </c>
      <c r="P209" s="217">
        <f t="shared" si="55"/>
        <v>0</v>
      </c>
      <c r="Q209" s="217">
        <f>IFERROR(VLOOKUP(A209,[1]Tổng!$M$2:$AQ$200,29,0),0)</f>
        <v>0</v>
      </c>
      <c r="R209" s="81" t="str">
        <f>IFERROR(VLOOKUP(A209,[1]Tổng!$M$2:$AQ$200,31,0),"")</f>
        <v/>
      </c>
      <c r="S209" s="81">
        <f t="shared" si="44"/>
        <v>0</v>
      </c>
      <c r="T209" s="81">
        <f t="shared" si="45"/>
        <v>0</v>
      </c>
      <c r="U209" s="81" t="e">
        <f t="shared" si="57"/>
        <v>#REF!</v>
      </c>
      <c r="V209" s="81">
        <v>0</v>
      </c>
      <c r="W209" s="81" t="e">
        <f t="shared" si="50"/>
        <v>#REF!</v>
      </c>
      <c r="X209" s="83"/>
      <c r="Y209" s="99">
        <f>Q211</f>
        <v>0</v>
      </c>
      <c r="Z209" s="224"/>
      <c r="AA209" s="224"/>
      <c r="AB209" s="224"/>
      <c r="AC209" s="224"/>
      <c r="AE209" s="106" t="e">
        <f>I211-SUM(Z211:AD211)</f>
        <v>#VALUE!</v>
      </c>
      <c r="AF209" s="69"/>
      <c r="AG209" s="218"/>
      <c r="AH209" s="219"/>
      <c r="AI209" s="218"/>
      <c r="AJ209" s="63"/>
      <c r="AK209" s="63"/>
      <c r="AL209" s="63"/>
      <c r="AU209" s="69" t="e">
        <f t="shared" si="43"/>
        <v>#N/A</v>
      </c>
      <c r="AV209" s="69" t="e">
        <f t="shared" si="46"/>
        <v>#N/A</v>
      </c>
      <c r="AW209" s="69">
        <f>IF(I209&gt;0,COUNTIF($AV$32:AV209,AV209),0)</f>
        <v>177</v>
      </c>
      <c r="AX209" s="69">
        <f>IF(AND(AW209&gt;1,SUMIF($AV$32:AV208,AV209,$AX$32:AX208)-SUMIF($AV$32:AV208,AV209,$BA$32:BA208)=0),1,IF(AND(AW209&gt;1,SUMIF($AV$32:AV208,AV209,$AX$32:AX208)-SUMIF($AV$32:AV208,AV209,$BA$32:BA208)&gt;0),0,AW209))</f>
        <v>0</v>
      </c>
      <c r="AY209" s="69">
        <f>IF(AND(Q209&gt;0,SUMIF($AV$32:AV209,AV209,$I$32:I209)-SUMIF($AV$32:AV209,AV209,$Q$32:Q209)=0),COUNTIF($AV$32:AV209,AV209),0)</f>
        <v>0</v>
      </c>
      <c r="AZ209" s="69">
        <f>IF(Q209&gt;0,COUNTIF($AV$32:AV209,AV209),0)</f>
        <v>0</v>
      </c>
      <c r="BA209" s="69">
        <f t="shared" si="47"/>
        <v>0</v>
      </c>
      <c r="BC209" s="69" t="str">
        <f t="shared" si="48"/>
        <v xml:space="preserve">  0</v>
      </c>
      <c r="BD209" s="69" t="str">
        <f t="shared" si="49"/>
        <v/>
      </c>
      <c r="BF209" s="69"/>
      <c r="BG209" s="69"/>
    </row>
    <row r="210" spans="1:59" x14ac:dyDescent="0.25">
      <c r="A210" s="70" t="e">
        <f t="shared" si="56"/>
        <v>#REF!</v>
      </c>
      <c r="B210" s="83" t="str">
        <f>IFERROR(VLOOKUP(A210,[1]Tổng!$M$2:$AT$200,13,0),"")</f>
        <v/>
      </c>
      <c r="C210" s="71" t="e">
        <f t="shared" si="51"/>
        <v>#VALUE!</v>
      </c>
      <c r="D210" s="71">
        <f t="shared" si="52"/>
        <v>1</v>
      </c>
      <c r="E210" s="221" t="str">
        <f>IFERROR(VLOOKUP(A210,[1]Tổng!$M$2:$AT$200,14,0),"")</f>
        <v/>
      </c>
      <c r="F210" s="213" t="str">
        <f>IFERROR(VLOOKUP(A210,[1]Tổng!$M$2:$AT$200,15,0),"")</f>
        <v/>
      </c>
      <c r="G210" s="214" t="str">
        <f>IFERROR(VLOOKUP(A210,[1]Tổng!$M$2:$AT$200,25,0),"")</f>
        <v/>
      </c>
      <c r="H210" s="83" t="str">
        <f>IFERROR(VLOOKUP(A210,[1]Tổng!$M$2:$AQ$200,26,0),"")</f>
        <v/>
      </c>
      <c r="I210" s="77" t="str">
        <f>IFERROR(VLOOKUP(A210,[1]Tổng!$M$2:$AQ$200,27,0),"")</f>
        <v/>
      </c>
      <c r="J210" s="77">
        <v>1000000</v>
      </c>
      <c r="K210" s="78">
        <f t="shared" si="53"/>
        <v>0</v>
      </c>
      <c r="L210" s="88" t="str">
        <f>IFERROR(VLOOKUP(A210,[1]Tổng!$M$2:$AQ$200,30,0),"")</f>
        <v/>
      </c>
      <c r="M210" s="88">
        <f t="shared" si="54"/>
        <v>0</v>
      </c>
      <c r="N210" s="88" t="str">
        <f>IFERROR(VLOOKUP(A210,[1]Tổng!$M$2:$AT$200,18,0),"")</f>
        <v/>
      </c>
      <c r="O210" s="88" t="str">
        <f>IFERROR(VLOOKUP(A210,[1]Tổng!$M$2:$AT$200,22,0),"")</f>
        <v/>
      </c>
      <c r="P210" s="217">
        <f t="shared" si="55"/>
        <v>0</v>
      </c>
      <c r="Q210" s="217">
        <f>IFERROR(VLOOKUP(A210,[1]Tổng!$M$2:$AQ$200,29,0),0)</f>
        <v>0</v>
      </c>
      <c r="R210" s="81" t="str">
        <f>IFERROR(VLOOKUP(A210,[1]Tổng!$M$2:$AQ$200,31,0),"")</f>
        <v/>
      </c>
      <c r="S210" s="81">
        <f t="shared" si="44"/>
        <v>0</v>
      </c>
      <c r="T210" s="81">
        <f t="shared" si="45"/>
        <v>0</v>
      </c>
      <c r="U210" s="81" t="e">
        <f t="shared" si="57"/>
        <v>#REF!</v>
      </c>
      <c r="V210" s="81">
        <v>0</v>
      </c>
      <c r="W210" s="81" t="e">
        <f t="shared" si="50"/>
        <v>#REF!</v>
      </c>
      <c r="X210" s="83"/>
      <c r="Y210" s="99">
        <f t="shared" si="42"/>
        <v>0</v>
      </c>
      <c r="Z210" s="224"/>
      <c r="AA210" s="224"/>
      <c r="AB210" s="224"/>
      <c r="AC210" s="224"/>
      <c r="AE210" s="106" t="e">
        <f t="shared" si="58"/>
        <v>#VALUE!</v>
      </c>
      <c r="AF210" s="69"/>
      <c r="AG210" s="218"/>
      <c r="AH210" s="219"/>
      <c r="AI210" s="218"/>
      <c r="AJ210" s="63"/>
      <c r="AK210" s="63"/>
      <c r="AL210" s="63"/>
      <c r="AU210" s="69" t="e">
        <f t="shared" si="43"/>
        <v>#N/A</v>
      </c>
      <c r="AV210" s="69" t="e">
        <f t="shared" si="46"/>
        <v>#N/A</v>
      </c>
      <c r="AW210" s="69">
        <f>IF(I210&gt;0,COUNTIF($AV$32:AV210,AV210),0)</f>
        <v>178</v>
      </c>
      <c r="AX210" s="69">
        <f>IF(AND(AW210&gt;1,SUMIF($AV$32:AV209,AV210,$AX$32:AX209)-SUMIF($AV$32:AV209,AV210,$BA$32:BA209)=0),1,IF(AND(AW210&gt;1,SUMIF($AV$32:AV209,AV210,$AX$32:AX209)-SUMIF($AV$32:AV209,AV210,$BA$32:BA209)&gt;0),0,AW210))</f>
        <v>0</v>
      </c>
      <c r="AY210" s="69">
        <f>IF(AND(Q210&gt;0,SUMIF($AV$32:AV210,AV210,$I$32:I210)-SUMIF($AV$32:AV210,AV210,$Q$32:Q210)=0),COUNTIF($AV$32:AV210,AV210),0)</f>
        <v>0</v>
      </c>
      <c r="AZ210" s="69">
        <f>IF(Q210&gt;0,COUNTIF($AV$32:AV210,AV210),0)</f>
        <v>0</v>
      </c>
      <c r="BA210" s="69">
        <f t="shared" si="47"/>
        <v>0</v>
      </c>
      <c r="BC210" s="69" t="str">
        <f t="shared" si="48"/>
        <v xml:space="preserve">  0</v>
      </c>
      <c r="BD210" s="69" t="str">
        <f t="shared" si="49"/>
        <v/>
      </c>
      <c r="BF210" s="69"/>
      <c r="BG210" s="69"/>
    </row>
    <row r="211" spans="1:59" s="69" customFormat="1" x14ac:dyDescent="0.25">
      <c r="A211" s="70" t="e">
        <f t="shared" si="56"/>
        <v>#REF!</v>
      </c>
      <c r="B211" s="83" t="str">
        <f>IFERROR(VLOOKUP(A211,[1]Tổng!$M$2:$AT$200,13,0),"")</f>
        <v/>
      </c>
      <c r="C211" s="71" t="e">
        <f t="shared" si="51"/>
        <v>#VALUE!</v>
      </c>
      <c r="D211" s="71">
        <f t="shared" si="52"/>
        <v>1</v>
      </c>
      <c r="E211" s="221" t="str">
        <f>IFERROR(VLOOKUP(A211,[1]Tổng!$M$2:$AT$200,14,0),"")</f>
        <v/>
      </c>
      <c r="F211" s="213" t="str">
        <f>IFERROR(VLOOKUP(A211,[1]Tổng!$M$2:$AT$200,15,0),"")</f>
        <v/>
      </c>
      <c r="G211" s="214" t="str">
        <f>IFERROR(VLOOKUP(A211,[1]Tổng!$M$2:$AT$200,25,0),"")</f>
        <v/>
      </c>
      <c r="H211" s="83" t="str">
        <f>IFERROR(VLOOKUP(A211,[1]Tổng!$M$2:$AQ$200,26,0),"")</f>
        <v/>
      </c>
      <c r="I211" s="77" t="str">
        <f>IFERROR(VLOOKUP(A211,[1]Tổng!$M$2:$AQ$200,27,0),"")</f>
        <v/>
      </c>
      <c r="J211" s="77">
        <v>1000000</v>
      </c>
      <c r="K211" s="78">
        <f t="shared" si="53"/>
        <v>0</v>
      </c>
      <c r="L211" s="88" t="str">
        <f>IFERROR(VLOOKUP(A211,[1]Tổng!$M$2:$AQ$200,30,0),"")</f>
        <v/>
      </c>
      <c r="M211" s="88">
        <f t="shared" si="54"/>
        <v>0</v>
      </c>
      <c r="N211" s="88" t="str">
        <f>IFERROR(VLOOKUP(A211,[1]Tổng!$M$2:$AT$200,18,0),"")</f>
        <v/>
      </c>
      <c r="O211" s="88" t="str">
        <f>IFERROR(VLOOKUP(A211,[1]Tổng!$M$2:$AT$200,22,0),"")</f>
        <v/>
      </c>
      <c r="P211" s="217">
        <f t="shared" si="55"/>
        <v>0</v>
      </c>
      <c r="Q211" s="217">
        <f>IFERROR(VLOOKUP(A211,[1]Tổng!$M$2:$AQ$200,29,0),0)</f>
        <v>0</v>
      </c>
      <c r="R211" s="81" t="str">
        <f>IFERROR(VLOOKUP(A211,[1]Tổng!$M$2:$AQ$200,31,0),"")</f>
        <v/>
      </c>
      <c r="S211" s="81">
        <f t="shared" si="44"/>
        <v>0</v>
      </c>
      <c r="T211" s="81">
        <f t="shared" si="45"/>
        <v>0</v>
      </c>
      <c r="U211" s="81" t="e">
        <f t="shared" si="57"/>
        <v>#REF!</v>
      </c>
      <c r="V211" s="81">
        <v>0</v>
      </c>
      <c r="W211" s="81" t="e">
        <f t="shared" si="50"/>
        <v>#REF!</v>
      </c>
      <c r="X211" s="83"/>
      <c r="Y211" s="99">
        <f t="shared" si="42"/>
        <v>0</v>
      </c>
      <c r="Z211" s="224"/>
      <c r="AA211" s="224"/>
      <c r="AB211" s="224"/>
      <c r="AC211" s="224"/>
      <c r="AE211" s="106" t="e">
        <f t="shared" si="58"/>
        <v>#VALUE!</v>
      </c>
      <c r="AG211" s="218"/>
      <c r="AH211" s="219"/>
      <c r="AI211" s="218"/>
      <c r="AJ211" s="63"/>
      <c r="AK211" s="63"/>
      <c r="AL211" s="63"/>
      <c r="AU211" s="69" t="e">
        <f t="shared" si="43"/>
        <v>#N/A</v>
      </c>
      <c r="AV211" s="69" t="e">
        <f t="shared" si="46"/>
        <v>#N/A</v>
      </c>
      <c r="AW211" s="69">
        <f>IF(I211&gt;0,COUNTIF($AV$32:AV211,AV211),0)</f>
        <v>179</v>
      </c>
      <c r="AX211" s="69">
        <f>IF(AND(AW211&gt;1,SUMIF($AV$32:AV210,AV211,$AX$32:AX210)-SUMIF($AV$32:AV210,AV211,$BA$32:BA210)=0),1,IF(AND(AW211&gt;1,SUMIF($AV$32:AV210,AV211,$AX$32:AX210)-SUMIF($AV$32:AV210,AV211,$BA$32:BA210)&gt;0),0,AW211))</f>
        <v>0</v>
      </c>
      <c r="AY211" s="69">
        <f>IF(AND(Q211&gt;0,SUMIF($AV$32:AV211,AV211,$I$32:I211)-SUMIF($AV$32:AV211,AV211,$Q$32:Q211)=0),COUNTIF($AV$32:AV211,AV211),0)</f>
        <v>0</v>
      </c>
      <c r="AZ211" s="69">
        <f>IF(Q211&gt;0,COUNTIF($AV$32:AV211,AV211),0)</f>
        <v>0</v>
      </c>
      <c r="BA211" s="69">
        <f t="shared" si="47"/>
        <v>0</v>
      </c>
      <c r="BC211" s="69" t="str">
        <f t="shared" si="48"/>
        <v xml:space="preserve">  0</v>
      </c>
      <c r="BD211" s="69" t="str">
        <f t="shared" si="49"/>
        <v/>
      </c>
    </row>
    <row r="212" spans="1:59" x14ac:dyDescent="0.25">
      <c r="A212" s="70" t="e">
        <f t="shared" si="56"/>
        <v>#REF!</v>
      </c>
      <c r="B212" s="83" t="str">
        <f>IFERROR(VLOOKUP(A212,[1]Tổng!$M$2:$AT$200,13,0),"")</f>
        <v/>
      </c>
      <c r="C212" s="71" t="e">
        <f t="shared" si="51"/>
        <v>#VALUE!</v>
      </c>
      <c r="D212" s="71">
        <f t="shared" si="52"/>
        <v>1</v>
      </c>
      <c r="E212" s="221" t="str">
        <f>IFERROR(VLOOKUP(A212,[1]Tổng!$M$2:$AT$200,14,0),"")</f>
        <v/>
      </c>
      <c r="F212" s="213" t="str">
        <f>IFERROR(VLOOKUP(A212,[1]Tổng!$M$2:$AT$200,15,0),"")</f>
        <v/>
      </c>
      <c r="G212" s="214" t="str">
        <f>IFERROR(VLOOKUP(A212,[1]Tổng!$M$2:$AT$200,25,0),"")</f>
        <v/>
      </c>
      <c r="H212" s="83" t="str">
        <f>IFERROR(VLOOKUP(A212,[1]Tổng!$M$2:$AQ$200,26,0),"")</f>
        <v/>
      </c>
      <c r="I212" s="77" t="str">
        <f>IFERROR(VLOOKUP(A212,[1]Tổng!$M$2:$AQ$200,27,0),"")</f>
        <v/>
      </c>
      <c r="J212" s="77">
        <v>1000000</v>
      </c>
      <c r="K212" s="78">
        <f t="shared" si="53"/>
        <v>0</v>
      </c>
      <c r="L212" s="88" t="str">
        <f>IFERROR(VLOOKUP(A212,[1]Tổng!$M$2:$AQ$200,30,0),"")</f>
        <v/>
      </c>
      <c r="M212" s="88">
        <f t="shared" si="54"/>
        <v>0</v>
      </c>
      <c r="N212" s="88" t="str">
        <f>IFERROR(VLOOKUP(A212,[1]Tổng!$M$2:$AT$200,18,0),"")</f>
        <v/>
      </c>
      <c r="O212" s="88" t="str">
        <f>IFERROR(VLOOKUP(A212,[1]Tổng!$M$2:$AT$200,22,0),"")</f>
        <v/>
      </c>
      <c r="P212" s="217">
        <f t="shared" si="55"/>
        <v>0</v>
      </c>
      <c r="Q212" s="217">
        <f>IFERROR(VLOOKUP(A212,[1]Tổng!$M$2:$AQ$200,29,0),0)</f>
        <v>0</v>
      </c>
      <c r="R212" s="81" t="str">
        <f>IFERROR(VLOOKUP(A212,[1]Tổng!$M$2:$AQ$200,31,0),"")</f>
        <v/>
      </c>
      <c r="S212" s="81">
        <f t="shared" si="44"/>
        <v>0</v>
      </c>
      <c r="T212" s="81">
        <f t="shared" si="45"/>
        <v>0</v>
      </c>
      <c r="U212" s="81" t="e">
        <f t="shared" si="57"/>
        <v>#REF!</v>
      </c>
      <c r="V212" s="81">
        <v>0</v>
      </c>
      <c r="W212" s="81" t="e">
        <f t="shared" si="50"/>
        <v>#REF!</v>
      </c>
      <c r="X212" s="83"/>
      <c r="Y212" s="99">
        <f t="shared" si="42"/>
        <v>0</v>
      </c>
      <c r="Z212" s="224"/>
      <c r="AA212" s="224"/>
      <c r="AB212" s="224"/>
      <c r="AC212" s="224"/>
      <c r="AE212" s="106" t="e">
        <f t="shared" si="58"/>
        <v>#VALUE!</v>
      </c>
      <c r="AF212" s="69"/>
      <c r="AG212" s="218"/>
      <c r="AH212" s="219"/>
      <c r="AI212" s="218"/>
      <c r="AJ212" s="63"/>
      <c r="AK212" s="63"/>
      <c r="AL212" s="63"/>
      <c r="AU212" s="69" t="e">
        <f t="shared" si="43"/>
        <v>#N/A</v>
      </c>
      <c r="AV212" s="69" t="e">
        <f t="shared" si="46"/>
        <v>#N/A</v>
      </c>
      <c r="AW212" s="69">
        <f>IF(I212&gt;0,COUNTIF($AV$32:AV212,AV212),0)</f>
        <v>180</v>
      </c>
      <c r="AX212" s="69">
        <f>IF(AND(AW212&gt;1,SUMIF($AV$32:AV211,AV212,$AX$32:AX211)-SUMIF($AV$32:AV211,AV212,$BA$32:BA211)=0),1,IF(AND(AW212&gt;1,SUMIF($AV$32:AV211,AV212,$AX$32:AX211)-SUMIF($AV$32:AV211,AV212,$BA$32:BA211)&gt;0),0,AW212))</f>
        <v>0</v>
      </c>
      <c r="AY212" s="69">
        <f>IF(AND(Q212&gt;0,SUMIF($AV$32:AV212,AV212,$I$32:I212)-SUMIF($AV$32:AV212,AV212,$Q$32:Q212)=0),COUNTIF($AV$32:AV212,AV212),0)</f>
        <v>0</v>
      </c>
      <c r="AZ212" s="69">
        <f>IF(Q212&gt;0,COUNTIF($AV$32:AV212,AV212),0)</f>
        <v>0</v>
      </c>
      <c r="BA212" s="69">
        <f t="shared" si="47"/>
        <v>0</v>
      </c>
      <c r="BC212" s="69" t="str">
        <f t="shared" si="48"/>
        <v xml:space="preserve">  0</v>
      </c>
      <c r="BD212" s="69" t="str">
        <f t="shared" si="49"/>
        <v/>
      </c>
      <c r="BF212" s="69"/>
      <c r="BG212" s="69"/>
    </row>
    <row r="213" spans="1:59" x14ac:dyDescent="0.25">
      <c r="A213" s="70" t="e">
        <f t="shared" si="56"/>
        <v>#REF!</v>
      </c>
      <c r="B213" s="83" t="str">
        <f>IFERROR(VLOOKUP(A213,[1]Tổng!$M$2:$AT$200,13,0),"")</f>
        <v/>
      </c>
      <c r="C213" s="71" t="e">
        <f t="shared" si="51"/>
        <v>#VALUE!</v>
      </c>
      <c r="D213" s="71">
        <f t="shared" si="52"/>
        <v>1</v>
      </c>
      <c r="E213" s="221" t="str">
        <f>IFERROR(VLOOKUP(A213,[1]Tổng!$M$2:$AT$200,14,0),"")</f>
        <v/>
      </c>
      <c r="F213" s="213" t="str">
        <f>IFERROR(VLOOKUP(A213,[1]Tổng!$M$2:$AT$200,15,0),"")</f>
        <v/>
      </c>
      <c r="G213" s="214" t="str">
        <f>IFERROR(VLOOKUP(A213,[1]Tổng!$M$2:$AT$200,25,0),"")</f>
        <v/>
      </c>
      <c r="H213" s="83" t="str">
        <f>IFERROR(VLOOKUP(A213,[1]Tổng!$M$2:$AQ$200,26,0),"")</f>
        <v/>
      </c>
      <c r="I213" s="77" t="str">
        <f>IFERROR(VLOOKUP(A213,[1]Tổng!$M$2:$AQ$200,27,0),"")</f>
        <v/>
      </c>
      <c r="J213" s="77">
        <v>1000000</v>
      </c>
      <c r="K213" s="78">
        <f t="shared" si="53"/>
        <v>0</v>
      </c>
      <c r="L213" s="88" t="str">
        <f>IFERROR(VLOOKUP(A213,[1]Tổng!$M$2:$AQ$200,30,0),"")</f>
        <v/>
      </c>
      <c r="M213" s="88">
        <f t="shared" si="54"/>
        <v>0</v>
      </c>
      <c r="N213" s="88" t="str">
        <f>IFERROR(VLOOKUP(A213,[1]Tổng!$M$2:$AT$200,18,0),"")</f>
        <v/>
      </c>
      <c r="O213" s="88" t="str">
        <f>IFERROR(VLOOKUP(A213,[1]Tổng!$M$2:$AT$200,22,0),"")</f>
        <v/>
      </c>
      <c r="P213" s="217">
        <f t="shared" si="55"/>
        <v>0</v>
      </c>
      <c r="Q213" s="217">
        <f>IFERROR(VLOOKUP(A213,[1]Tổng!$M$2:$AQ$200,29,0),0)</f>
        <v>0</v>
      </c>
      <c r="R213" s="81" t="str">
        <f>IFERROR(VLOOKUP(A213,[1]Tổng!$M$2:$AQ$200,31,0),"")</f>
        <v/>
      </c>
      <c r="S213" s="81">
        <f t="shared" si="44"/>
        <v>0</v>
      </c>
      <c r="T213" s="81">
        <f t="shared" si="45"/>
        <v>0</v>
      </c>
      <c r="U213" s="81" t="e">
        <f t="shared" si="57"/>
        <v>#REF!</v>
      </c>
      <c r="V213" s="81">
        <v>0</v>
      </c>
      <c r="W213" s="81" t="e">
        <f t="shared" si="50"/>
        <v>#REF!</v>
      </c>
      <c r="X213" s="83"/>
      <c r="Y213" s="99">
        <f t="shared" si="42"/>
        <v>0</v>
      </c>
      <c r="Z213" s="224"/>
      <c r="AA213" s="224"/>
      <c r="AB213" s="224"/>
      <c r="AC213" s="224"/>
      <c r="AE213" s="106" t="e">
        <f t="shared" si="58"/>
        <v>#VALUE!</v>
      </c>
      <c r="AF213" s="69"/>
      <c r="AG213" s="218"/>
      <c r="AH213" s="219"/>
      <c r="AI213" s="218"/>
      <c r="AJ213" s="63"/>
      <c r="AK213" s="63"/>
      <c r="AL213" s="63"/>
      <c r="AU213" s="69" t="e">
        <f t="shared" si="43"/>
        <v>#N/A</v>
      </c>
      <c r="AV213" s="69" t="e">
        <f t="shared" si="46"/>
        <v>#N/A</v>
      </c>
      <c r="AW213" s="69">
        <f>IF(I213&gt;0,COUNTIF($AV$32:AV213,AV213),0)</f>
        <v>181</v>
      </c>
      <c r="AX213" s="69">
        <f>IF(AND(AW213&gt;1,SUMIF($AV$32:AV212,AV213,$AX$32:AX212)-SUMIF($AV$32:AV212,AV213,$BA$32:BA212)=0),1,IF(AND(AW213&gt;1,SUMIF($AV$32:AV212,AV213,$AX$32:AX212)-SUMIF($AV$32:AV212,AV213,$BA$32:BA212)&gt;0),0,AW213))</f>
        <v>0</v>
      </c>
      <c r="AY213" s="69">
        <f>IF(AND(Q213&gt;0,SUMIF($AV$32:AV213,AV213,$I$32:I213)-SUMIF($AV$32:AV213,AV213,$Q$32:Q213)=0),COUNTIF($AV$32:AV213,AV213),0)</f>
        <v>0</v>
      </c>
      <c r="AZ213" s="69">
        <f>IF(Q213&gt;0,COUNTIF($AV$32:AV213,AV213),0)</f>
        <v>0</v>
      </c>
      <c r="BA213" s="69">
        <f t="shared" si="47"/>
        <v>0</v>
      </c>
      <c r="BC213" s="69" t="str">
        <f t="shared" si="48"/>
        <v xml:space="preserve">  0</v>
      </c>
      <c r="BD213" s="69" t="str">
        <f t="shared" si="49"/>
        <v/>
      </c>
      <c r="BF213" s="69"/>
      <c r="BG213" s="69"/>
    </row>
    <row r="214" spans="1:59" x14ac:dyDescent="0.25">
      <c r="A214" s="70" t="e">
        <f t="shared" si="56"/>
        <v>#REF!</v>
      </c>
      <c r="B214" s="83" t="str">
        <f>IFERROR(VLOOKUP(A214,[1]Tổng!$M$2:$AT$200,13,0),"")</f>
        <v/>
      </c>
      <c r="C214" s="71" t="e">
        <f t="shared" si="51"/>
        <v>#VALUE!</v>
      </c>
      <c r="D214" s="71">
        <f t="shared" si="52"/>
        <v>1</v>
      </c>
      <c r="E214" s="221" t="str">
        <f>IFERROR(VLOOKUP(A214,[1]Tổng!$M$2:$AT$200,14,0),"")</f>
        <v/>
      </c>
      <c r="F214" s="213" t="str">
        <f>IFERROR(VLOOKUP(A214,[1]Tổng!$M$2:$AT$200,15,0),"")</f>
        <v/>
      </c>
      <c r="G214" s="214" t="str">
        <f>IFERROR(VLOOKUP(A214,[1]Tổng!$M$2:$AT$200,25,0),"")</f>
        <v/>
      </c>
      <c r="H214" s="83" t="str">
        <f>IFERROR(VLOOKUP(A214,[1]Tổng!$M$2:$AQ$200,26,0),"")</f>
        <v/>
      </c>
      <c r="I214" s="77" t="str">
        <f>IFERROR(VLOOKUP(A214,[1]Tổng!$M$2:$AQ$200,27,0),"")</f>
        <v/>
      </c>
      <c r="J214" s="77">
        <v>1000000</v>
      </c>
      <c r="K214" s="78">
        <f t="shared" si="53"/>
        <v>0</v>
      </c>
      <c r="L214" s="88" t="str">
        <f>IFERROR(VLOOKUP(A214,[1]Tổng!$M$2:$AQ$200,30,0),"")</f>
        <v/>
      </c>
      <c r="M214" s="88">
        <f t="shared" si="54"/>
        <v>0</v>
      </c>
      <c r="N214" s="88" t="str">
        <f>IFERROR(VLOOKUP(A214,[1]Tổng!$M$2:$AT$200,18,0),"")</f>
        <v/>
      </c>
      <c r="O214" s="88" t="str">
        <f>IFERROR(VLOOKUP(A214,[1]Tổng!$M$2:$AT$200,22,0),"")</f>
        <v/>
      </c>
      <c r="P214" s="217">
        <f t="shared" si="55"/>
        <v>0</v>
      </c>
      <c r="Q214" s="217">
        <f>IFERROR(VLOOKUP(A214,[1]Tổng!$M$2:$AQ$200,29,0),0)</f>
        <v>0</v>
      </c>
      <c r="R214" s="81" t="str">
        <f>IFERROR(VLOOKUP(A214,[1]Tổng!$M$2:$AQ$200,31,0),"")</f>
        <v/>
      </c>
      <c r="S214" s="81">
        <f t="shared" si="44"/>
        <v>0</v>
      </c>
      <c r="T214" s="81">
        <f t="shared" si="45"/>
        <v>0</v>
      </c>
      <c r="U214" s="81" t="e">
        <f t="shared" si="57"/>
        <v>#REF!</v>
      </c>
      <c r="V214" s="81">
        <v>0</v>
      </c>
      <c r="W214" s="81" t="e">
        <f t="shared" si="50"/>
        <v>#REF!</v>
      </c>
      <c r="X214" s="83"/>
      <c r="Y214" s="99">
        <f t="shared" si="42"/>
        <v>0</v>
      </c>
      <c r="Z214" s="224"/>
      <c r="AA214" s="224"/>
      <c r="AB214" s="224"/>
      <c r="AC214" s="224"/>
      <c r="AE214" s="106" t="e">
        <f t="shared" si="58"/>
        <v>#VALUE!</v>
      </c>
      <c r="AF214" s="69"/>
      <c r="AG214" s="218"/>
      <c r="AH214" s="219"/>
      <c r="AI214" s="218"/>
      <c r="AJ214" s="63"/>
      <c r="AK214" s="63"/>
      <c r="AL214" s="63"/>
      <c r="AU214" s="69" t="e">
        <f t="shared" si="43"/>
        <v>#N/A</v>
      </c>
      <c r="AV214" s="69" t="e">
        <f t="shared" si="46"/>
        <v>#N/A</v>
      </c>
      <c r="AW214" s="69">
        <f>IF(I214&gt;0,COUNTIF($AV$32:AV214,AV214),0)</f>
        <v>182</v>
      </c>
      <c r="AX214" s="69">
        <f>IF(AND(AW214&gt;1,SUMIF($AV$32:AV213,AV214,$AX$32:AX213)-SUMIF($AV$32:AV213,AV214,$BA$32:BA213)=0),1,IF(AND(AW214&gt;1,SUMIF($AV$32:AV213,AV214,$AX$32:AX213)-SUMIF($AV$32:AV213,AV214,$BA$32:BA213)&gt;0),0,AW214))</f>
        <v>0</v>
      </c>
      <c r="AY214" s="69">
        <f>IF(AND(Q214&gt;0,SUMIF($AV$32:AV214,AV214,$I$32:I214)-SUMIF($AV$32:AV214,AV214,$Q$32:Q214)=0),COUNTIF($AV$32:AV214,AV214),0)</f>
        <v>0</v>
      </c>
      <c r="AZ214" s="69">
        <f>IF(Q214&gt;0,COUNTIF($AV$32:AV214,AV214),0)</f>
        <v>0</v>
      </c>
      <c r="BA214" s="69">
        <f t="shared" si="47"/>
        <v>0</v>
      </c>
      <c r="BC214" s="69" t="str">
        <f t="shared" si="48"/>
        <v xml:space="preserve">  0</v>
      </c>
      <c r="BD214" s="69" t="str">
        <f t="shared" si="49"/>
        <v/>
      </c>
      <c r="BF214" s="69"/>
      <c r="BG214" s="69"/>
    </row>
    <row r="215" spans="1:59" s="69" customFormat="1" x14ac:dyDescent="0.25">
      <c r="A215" s="70" t="e">
        <f t="shared" si="56"/>
        <v>#REF!</v>
      </c>
      <c r="B215" s="83" t="str">
        <f>IFERROR(VLOOKUP(A215,[1]Tổng!$M$2:$AT$200,13,0),"")</f>
        <v/>
      </c>
      <c r="C215" s="71" t="e">
        <f t="shared" si="51"/>
        <v>#VALUE!</v>
      </c>
      <c r="D215" s="71">
        <f t="shared" si="52"/>
        <v>1</v>
      </c>
      <c r="E215" s="221" t="str">
        <f>IFERROR(VLOOKUP(A215,[1]Tổng!$M$2:$AT$200,14,0),"")</f>
        <v/>
      </c>
      <c r="F215" s="213" t="str">
        <f>IFERROR(VLOOKUP(A215,[1]Tổng!$M$2:$AT$200,15,0),"")</f>
        <v/>
      </c>
      <c r="G215" s="214" t="str">
        <f>IFERROR(VLOOKUP(A215,[1]Tổng!$M$2:$AT$200,25,0),"")</f>
        <v/>
      </c>
      <c r="H215" s="83" t="str">
        <f>IFERROR(VLOOKUP(A215,[1]Tổng!$M$2:$AQ$200,26,0),"")</f>
        <v/>
      </c>
      <c r="I215" s="77" t="str">
        <f>IFERROR(VLOOKUP(A215,[1]Tổng!$M$2:$AQ$200,27,0),"")</f>
        <v/>
      </c>
      <c r="J215" s="77">
        <v>1000000</v>
      </c>
      <c r="K215" s="78">
        <f t="shared" si="53"/>
        <v>0</v>
      </c>
      <c r="L215" s="88" t="str">
        <f>IFERROR(VLOOKUP(A215,[1]Tổng!$M$2:$AQ$200,30,0),"")</f>
        <v/>
      </c>
      <c r="M215" s="88">
        <f t="shared" si="54"/>
        <v>0</v>
      </c>
      <c r="N215" s="88" t="str">
        <f>IFERROR(VLOOKUP(A215,[1]Tổng!$M$2:$AT$200,18,0),"")</f>
        <v/>
      </c>
      <c r="O215" s="88" t="str">
        <f>IFERROR(VLOOKUP(A215,[1]Tổng!$M$2:$AT$200,22,0),"")</f>
        <v/>
      </c>
      <c r="P215" s="217">
        <f t="shared" si="55"/>
        <v>0</v>
      </c>
      <c r="Q215" s="217">
        <f>IFERROR(VLOOKUP(A215,[1]Tổng!$M$2:$AQ$200,29,0),0)</f>
        <v>0</v>
      </c>
      <c r="R215" s="81" t="str">
        <f>IFERROR(VLOOKUP(A215,[1]Tổng!$M$2:$AQ$200,31,0),"")</f>
        <v/>
      </c>
      <c r="S215" s="81">
        <f t="shared" si="44"/>
        <v>0</v>
      </c>
      <c r="T215" s="81">
        <f t="shared" si="45"/>
        <v>0</v>
      </c>
      <c r="U215" s="81" t="e">
        <f t="shared" si="57"/>
        <v>#REF!</v>
      </c>
      <c r="V215" s="81">
        <v>0</v>
      </c>
      <c r="W215" s="81" t="e">
        <f t="shared" si="50"/>
        <v>#REF!</v>
      </c>
      <c r="X215" s="83"/>
      <c r="Y215" s="99">
        <f t="shared" si="42"/>
        <v>0</v>
      </c>
      <c r="Z215" s="224"/>
      <c r="AA215" s="224"/>
      <c r="AB215" s="224"/>
      <c r="AC215" s="224"/>
      <c r="AE215" s="106" t="e">
        <f t="shared" si="58"/>
        <v>#VALUE!</v>
      </c>
      <c r="AG215" s="218"/>
      <c r="AH215" s="219"/>
      <c r="AI215" s="218"/>
      <c r="AJ215" s="63"/>
      <c r="AK215" s="63"/>
      <c r="AL215" s="63"/>
      <c r="AU215" s="69" t="e">
        <f t="shared" si="43"/>
        <v>#N/A</v>
      </c>
      <c r="AV215" s="69" t="e">
        <f t="shared" si="46"/>
        <v>#N/A</v>
      </c>
      <c r="AW215" s="69">
        <f>IF(I215&gt;0,COUNTIF($AV$32:AV215,AV215),0)</f>
        <v>183</v>
      </c>
      <c r="AX215" s="69">
        <f>IF(AND(AW215&gt;1,SUMIF($AV$32:AV214,AV215,$AX$32:AX214)-SUMIF($AV$32:AV214,AV215,$BA$32:BA214)=0),1,IF(AND(AW215&gt;1,SUMIF($AV$32:AV214,AV215,$AX$32:AX214)-SUMIF($AV$32:AV214,AV215,$BA$32:BA214)&gt;0),0,AW215))</f>
        <v>0</v>
      </c>
      <c r="AY215" s="69">
        <f>IF(AND(Q215&gt;0,SUMIF($AV$32:AV215,AV215,$I$32:I215)-SUMIF($AV$32:AV215,AV215,$Q$32:Q215)=0),COUNTIF($AV$32:AV215,AV215),0)</f>
        <v>0</v>
      </c>
      <c r="AZ215" s="69">
        <f>IF(Q215&gt;0,COUNTIF($AV$32:AV215,AV215),0)</f>
        <v>0</v>
      </c>
      <c r="BA215" s="69">
        <f t="shared" si="47"/>
        <v>0</v>
      </c>
      <c r="BC215" s="69" t="str">
        <f t="shared" si="48"/>
        <v xml:space="preserve">  0</v>
      </c>
      <c r="BD215" s="69" t="str">
        <f t="shared" si="49"/>
        <v/>
      </c>
    </row>
    <row r="216" spans="1:59" x14ac:dyDescent="0.25">
      <c r="A216" s="70" t="e">
        <f t="shared" si="56"/>
        <v>#REF!</v>
      </c>
      <c r="B216" s="83" t="str">
        <f>IFERROR(VLOOKUP(A216,[1]Tổng!$M$2:$AT$200,13,0),"")</f>
        <v/>
      </c>
      <c r="C216" s="71" t="e">
        <f t="shared" si="51"/>
        <v>#VALUE!</v>
      </c>
      <c r="D216" s="71">
        <f t="shared" si="52"/>
        <v>1</v>
      </c>
      <c r="E216" s="221" t="str">
        <f>IFERROR(VLOOKUP(A216,[1]Tổng!$M$2:$AT$200,14,0),"")</f>
        <v/>
      </c>
      <c r="F216" s="213" t="str">
        <f>IFERROR(VLOOKUP(A216,[1]Tổng!$M$2:$AT$200,15,0),"")</f>
        <v/>
      </c>
      <c r="G216" s="214" t="str">
        <f>IFERROR(VLOOKUP(A216,[1]Tổng!$M$2:$AT$200,25,0),"")</f>
        <v/>
      </c>
      <c r="H216" s="83" t="str">
        <f>IFERROR(VLOOKUP(A216,[1]Tổng!$M$2:$AQ$200,26,0),"")</f>
        <v/>
      </c>
      <c r="I216" s="77" t="str">
        <f>IFERROR(VLOOKUP(A216,[1]Tổng!$M$2:$AQ$200,27,0),"")</f>
        <v/>
      </c>
      <c r="J216" s="77">
        <v>1000000</v>
      </c>
      <c r="K216" s="78">
        <f t="shared" si="53"/>
        <v>0</v>
      </c>
      <c r="L216" s="88" t="str">
        <f>IFERROR(VLOOKUP(A216,[1]Tổng!$M$2:$AQ$200,30,0),"")</f>
        <v/>
      </c>
      <c r="M216" s="88">
        <f t="shared" si="54"/>
        <v>0</v>
      </c>
      <c r="N216" s="88" t="str">
        <f>IFERROR(VLOOKUP(A216,[1]Tổng!$M$2:$AT$200,18,0),"")</f>
        <v/>
      </c>
      <c r="O216" s="88" t="str">
        <f>IFERROR(VLOOKUP(A216,[1]Tổng!$M$2:$AT$200,22,0),"")</f>
        <v/>
      </c>
      <c r="P216" s="217">
        <f t="shared" si="55"/>
        <v>0</v>
      </c>
      <c r="Q216" s="217">
        <f>IFERROR(VLOOKUP(A216,[1]Tổng!$M$2:$AQ$200,29,0),0)</f>
        <v>0</v>
      </c>
      <c r="R216" s="81" t="str">
        <f>IFERROR(VLOOKUP(A216,[1]Tổng!$M$2:$AQ$200,31,0),"")</f>
        <v/>
      </c>
      <c r="S216" s="81">
        <f t="shared" si="44"/>
        <v>0</v>
      </c>
      <c r="T216" s="81">
        <f t="shared" si="45"/>
        <v>0</v>
      </c>
      <c r="U216" s="81" t="e">
        <f t="shared" si="57"/>
        <v>#REF!</v>
      </c>
      <c r="V216" s="81">
        <v>0</v>
      </c>
      <c r="W216" s="81" t="e">
        <f t="shared" si="50"/>
        <v>#REF!</v>
      </c>
      <c r="X216" s="83"/>
      <c r="Y216" s="99">
        <f t="shared" si="42"/>
        <v>0</v>
      </c>
      <c r="Z216" s="224"/>
      <c r="AA216" s="224"/>
      <c r="AB216" s="224"/>
      <c r="AC216" s="224"/>
      <c r="AE216" s="106" t="e">
        <f t="shared" si="58"/>
        <v>#VALUE!</v>
      </c>
      <c r="AF216" s="69"/>
      <c r="AG216" s="218"/>
      <c r="AH216" s="219"/>
      <c r="AI216" s="218"/>
      <c r="AJ216" s="63"/>
      <c r="AK216" s="63"/>
      <c r="AL216" s="63"/>
      <c r="AU216" s="69" t="e">
        <f t="shared" si="43"/>
        <v>#N/A</v>
      </c>
      <c r="AV216" s="69" t="e">
        <f t="shared" si="46"/>
        <v>#N/A</v>
      </c>
      <c r="AW216" s="69">
        <f>IF(I216&gt;0,COUNTIF($AV$32:AV216,AV216),0)</f>
        <v>184</v>
      </c>
      <c r="AX216" s="69">
        <f>IF(AND(AW216&gt;1,SUMIF($AV$32:AV215,AV216,$AX$32:AX215)-SUMIF($AV$32:AV215,AV216,$BA$32:BA215)=0),1,IF(AND(AW216&gt;1,SUMIF($AV$32:AV215,AV216,$AX$32:AX215)-SUMIF($AV$32:AV215,AV216,$BA$32:BA215)&gt;0),0,AW216))</f>
        <v>0</v>
      </c>
      <c r="AY216" s="69">
        <f>IF(AND(Q216&gt;0,SUMIF($AV$32:AV216,AV216,$I$32:I216)-SUMIF($AV$32:AV216,AV216,$Q$32:Q216)=0),COUNTIF($AV$32:AV216,AV216),0)</f>
        <v>0</v>
      </c>
      <c r="AZ216" s="69">
        <f>IF(Q216&gt;0,COUNTIF($AV$32:AV216,AV216),0)</f>
        <v>0</v>
      </c>
      <c r="BA216" s="69">
        <f t="shared" si="47"/>
        <v>0</v>
      </c>
      <c r="BC216" s="69" t="str">
        <f t="shared" si="48"/>
        <v xml:space="preserve">  0</v>
      </c>
      <c r="BD216" s="69" t="str">
        <f t="shared" si="49"/>
        <v/>
      </c>
      <c r="BF216" s="69"/>
      <c r="BG216" s="69"/>
    </row>
    <row r="217" spans="1:59" x14ac:dyDescent="0.25">
      <c r="A217" s="70" t="e">
        <f t="shared" si="56"/>
        <v>#REF!</v>
      </c>
      <c r="B217" s="83" t="str">
        <f>IFERROR(VLOOKUP(A217,[1]Tổng!$M$2:$AT$200,13,0),"")</f>
        <v/>
      </c>
      <c r="C217" s="71" t="e">
        <f t="shared" si="51"/>
        <v>#VALUE!</v>
      </c>
      <c r="D217" s="71">
        <f t="shared" si="52"/>
        <v>1</v>
      </c>
      <c r="E217" s="221" t="str">
        <f>IFERROR(VLOOKUP(A217,[1]Tổng!$M$2:$AT$200,14,0),"")</f>
        <v/>
      </c>
      <c r="F217" s="213" t="str">
        <f>IFERROR(VLOOKUP(A217,[1]Tổng!$M$2:$AT$200,15,0),"")</f>
        <v/>
      </c>
      <c r="G217" s="214" t="str">
        <f>IFERROR(VLOOKUP(A217,[1]Tổng!$M$2:$AT$200,25,0),"")</f>
        <v/>
      </c>
      <c r="H217" s="83" t="str">
        <f>IFERROR(VLOOKUP(A217,[1]Tổng!$M$2:$AQ$200,26,0),"")</f>
        <v/>
      </c>
      <c r="I217" s="77" t="str">
        <f>IFERROR(VLOOKUP(A217,[1]Tổng!$M$2:$AQ$200,27,0),"")</f>
        <v/>
      </c>
      <c r="J217" s="77">
        <v>1000000</v>
      </c>
      <c r="K217" s="78">
        <f t="shared" si="53"/>
        <v>0</v>
      </c>
      <c r="L217" s="88" t="str">
        <f>IFERROR(VLOOKUP(A217,[1]Tổng!$M$2:$AQ$200,30,0),"")</f>
        <v/>
      </c>
      <c r="M217" s="88">
        <f t="shared" si="54"/>
        <v>0</v>
      </c>
      <c r="N217" s="88" t="str">
        <f>IFERROR(VLOOKUP(A217,[1]Tổng!$M$2:$AT$200,18,0),"")</f>
        <v/>
      </c>
      <c r="O217" s="88" t="str">
        <f>IFERROR(VLOOKUP(A217,[1]Tổng!$M$2:$AT$200,22,0),"")</f>
        <v/>
      </c>
      <c r="P217" s="217">
        <f t="shared" si="55"/>
        <v>0</v>
      </c>
      <c r="Q217" s="217">
        <f>IFERROR(VLOOKUP(A217,[1]Tổng!$M$2:$AQ$200,29,0),0)</f>
        <v>0</v>
      </c>
      <c r="R217" s="81" t="str">
        <f>IFERROR(VLOOKUP(A217,[1]Tổng!$M$2:$AQ$200,31,0),"")</f>
        <v/>
      </c>
      <c r="S217" s="81">
        <f t="shared" si="44"/>
        <v>0</v>
      </c>
      <c r="T217" s="81">
        <f t="shared" si="45"/>
        <v>0</v>
      </c>
      <c r="U217" s="81" t="e">
        <f t="shared" si="57"/>
        <v>#REF!</v>
      </c>
      <c r="V217" s="81">
        <v>0</v>
      </c>
      <c r="W217" s="81" t="e">
        <f t="shared" si="50"/>
        <v>#REF!</v>
      </c>
      <c r="X217" s="83"/>
      <c r="Y217" s="99">
        <f t="shared" si="42"/>
        <v>0</v>
      </c>
      <c r="Z217" s="224"/>
      <c r="AA217" s="224"/>
      <c r="AB217" s="224"/>
      <c r="AC217" s="224"/>
      <c r="AE217" s="106" t="e">
        <f t="shared" si="58"/>
        <v>#VALUE!</v>
      </c>
      <c r="AF217" s="69"/>
      <c r="AG217" s="218"/>
      <c r="AH217" s="219"/>
      <c r="AI217" s="218"/>
      <c r="AJ217" s="63"/>
      <c r="AK217" s="63"/>
      <c r="AL217" s="63"/>
      <c r="AU217" s="69" t="e">
        <f t="shared" si="43"/>
        <v>#N/A</v>
      </c>
      <c r="AV217" s="69" t="e">
        <f t="shared" si="46"/>
        <v>#N/A</v>
      </c>
      <c r="AW217" s="69">
        <f>IF(I217&gt;0,COUNTIF($AV$32:AV217,AV217),0)</f>
        <v>185</v>
      </c>
      <c r="AX217" s="69">
        <f>IF(AND(AW217&gt;1,SUMIF($AV$32:AV216,AV217,$AX$32:AX216)-SUMIF($AV$32:AV216,AV217,$BA$32:BA216)=0),1,IF(AND(AW217&gt;1,SUMIF($AV$32:AV216,AV217,$AX$32:AX216)-SUMIF($AV$32:AV216,AV217,$BA$32:BA216)&gt;0),0,AW217))</f>
        <v>0</v>
      </c>
      <c r="AY217" s="69">
        <f>IF(AND(Q217&gt;0,SUMIF($AV$32:AV217,AV217,$I$32:I217)-SUMIF($AV$32:AV217,AV217,$Q$32:Q217)=0),COUNTIF($AV$32:AV217,AV217),0)</f>
        <v>0</v>
      </c>
      <c r="AZ217" s="69">
        <f>IF(Q217&gt;0,COUNTIF($AV$32:AV217,AV217),0)</f>
        <v>0</v>
      </c>
      <c r="BA217" s="69">
        <f t="shared" si="47"/>
        <v>0</v>
      </c>
      <c r="BC217" s="69" t="str">
        <f t="shared" si="48"/>
        <v xml:space="preserve">  0</v>
      </c>
      <c r="BD217" s="69" t="str">
        <f t="shared" si="49"/>
        <v/>
      </c>
      <c r="BF217" s="69"/>
      <c r="BG217" s="69"/>
    </row>
    <row r="218" spans="1:59" x14ac:dyDescent="0.25">
      <c r="A218" s="70" t="e">
        <f t="shared" si="56"/>
        <v>#REF!</v>
      </c>
      <c r="B218" s="83" t="str">
        <f>IFERROR(VLOOKUP(A218,[1]Tổng!$M$2:$AT$200,13,0),"")</f>
        <v/>
      </c>
      <c r="C218" s="71" t="e">
        <f t="shared" si="51"/>
        <v>#VALUE!</v>
      </c>
      <c r="D218" s="71">
        <f t="shared" si="52"/>
        <v>1</v>
      </c>
      <c r="E218" s="221" t="str">
        <f>IFERROR(VLOOKUP(A218,[1]Tổng!$M$2:$AT$200,14,0),"")</f>
        <v/>
      </c>
      <c r="F218" s="213" t="str">
        <f>IFERROR(VLOOKUP(A218,[1]Tổng!$M$2:$AT$200,15,0),"")</f>
        <v/>
      </c>
      <c r="G218" s="214" t="str">
        <f>IFERROR(VLOOKUP(A218,[1]Tổng!$M$2:$AT$200,25,0),"")</f>
        <v/>
      </c>
      <c r="H218" s="83" t="str">
        <f>IFERROR(VLOOKUP(A218,[1]Tổng!$M$2:$AQ$200,26,0),"")</f>
        <v/>
      </c>
      <c r="I218" s="77" t="str">
        <f>IFERROR(VLOOKUP(A218,[1]Tổng!$M$2:$AQ$200,27,0),"")</f>
        <v/>
      </c>
      <c r="J218" s="77">
        <v>1000000</v>
      </c>
      <c r="K218" s="78">
        <f t="shared" si="53"/>
        <v>0</v>
      </c>
      <c r="L218" s="88" t="str">
        <f>IFERROR(VLOOKUP(A218,[1]Tổng!$M$2:$AQ$200,30,0),"")</f>
        <v/>
      </c>
      <c r="M218" s="88">
        <f t="shared" si="54"/>
        <v>0</v>
      </c>
      <c r="N218" s="88" t="str">
        <f>IFERROR(VLOOKUP(A218,[1]Tổng!$M$2:$AT$200,18,0),"")</f>
        <v/>
      </c>
      <c r="O218" s="88" t="str">
        <f>IFERROR(VLOOKUP(A218,[1]Tổng!$M$2:$AT$200,22,0),"")</f>
        <v/>
      </c>
      <c r="P218" s="217">
        <f t="shared" si="55"/>
        <v>0</v>
      </c>
      <c r="Q218" s="217">
        <f>IFERROR(VLOOKUP(A218,[1]Tổng!$M$2:$AQ$200,29,0),0)</f>
        <v>0</v>
      </c>
      <c r="R218" s="81" t="str">
        <f>IFERROR(VLOOKUP(A218,[1]Tổng!$M$2:$AQ$200,31,0),"")</f>
        <v/>
      </c>
      <c r="S218" s="81">
        <f t="shared" si="44"/>
        <v>0</v>
      </c>
      <c r="T218" s="81">
        <f t="shared" si="45"/>
        <v>0</v>
      </c>
      <c r="U218" s="81" t="e">
        <f t="shared" si="57"/>
        <v>#REF!</v>
      </c>
      <c r="V218" s="81">
        <v>0</v>
      </c>
      <c r="W218" s="81" t="e">
        <f t="shared" si="50"/>
        <v>#REF!</v>
      </c>
      <c r="X218" s="83"/>
      <c r="Y218" s="99">
        <f t="shared" si="42"/>
        <v>0</v>
      </c>
      <c r="Z218" s="224"/>
      <c r="AA218" s="224"/>
      <c r="AB218" s="224"/>
      <c r="AC218" s="224"/>
      <c r="AE218" s="106" t="e">
        <f t="shared" si="58"/>
        <v>#VALUE!</v>
      </c>
      <c r="AF218" s="69"/>
      <c r="AG218" s="218"/>
      <c r="AH218" s="219"/>
      <c r="AI218" s="218"/>
      <c r="AJ218" s="63"/>
      <c r="AK218" s="63"/>
      <c r="AL218" s="63"/>
      <c r="AU218" s="69" t="e">
        <f t="shared" si="43"/>
        <v>#N/A</v>
      </c>
      <c r="AV218" s="69" t="e">
        <f t="shared" si="46"/>
        <v>#N/A</v>
      </c>
      <c r="AW218" s="69">
        <f>IF(I218&gt;0,COUNTIF($AV$32:AV218,AV218),0)</f>
        <v>186</v>
      </c>
      <c r="AX218" s="69">
        <f>IF(AND(AW218&gt;1,SUMIF($AV$32:AV217,AV218,$AX$32:AX217)-SUMIF($AV$32:AV217,AV218,$BA$32:BA217)=0),1,IF(AND(AW218&gt;1,SUMIF($AV$32:AV217,AV218,$AX$32:AX217)-SUMIF($AV$32:AV217,AV218,$BA$32:BA217)&gt;0),0,AW218))</f>
        <v>0</v>
      </c>
      <c r="AY218" s="69">
        <f>IF(AND(Q218&gt;0,SUMIF($AV$32:AV218,AV218,$I$32:I218)-SUMIF($AV$32:AV218,AV218,$Q$32:Q218)=0),COUNTIF($AV$32:AV218,AV218),0)</f>
        <v>0</v>
      </c>
      <c r="AZ218" s="69">
        <f>IF(Q218&gt;0,COUNTIF($AV$32:AV218,AV218),0)</f>
        <v>0</v>
      </c>
      <c r="BA218" s="69">
        <f t="shared" si="47"/>
        <v>0</v>
      </c>
      <c r="BC218" s="69" t="str">
        <f t="shared" si="48"/>
        <v xml:space="preserve">  0</v>
      </c>
      <c r="BD218" s="69" t="str">
        <f t="shared" si="49"/>
        <v/>
      </c>
      <c r="BF218" s="69"/>
      <c r="BG218" s="69"/>
    </row>
    <row r="219" spans="1:59" s="69" customFormat="1" x14ac:dyDescent="0.25">
      <c r="A219" s="70" t="e">
        <f t="shared" si="56"/>
        <v>#REF!</v>
      </c>
      <c r="B219" s="83" t="str">
        <f>IFERROR(VLOOKUP(A219,[1]Tổng!$M$2:$AT$200,13,0),"")</f>
        <v/>
      </c>
      <c r="C219" s="71" t="e">
        <f t="shared" si="51"/>
        <v>#VALUE!</v>
      </c>
      <c r="D219" s="71">
        <f t="shared" si="52"/>
        <v>1</v>
      </c>
      <c r="E219" s="221" t="str">
        <f>IFERROR(VLOOKUP(A219,[1]Tổng!$M$2:$AT$200,14,0),"")</f>
        <v/>
      </c>
      <c r="F219" s="213" t="str">
        <f>IFERROR(VLOOKUP(A219,[1]Tổng!$M$2:$AT$200,15,0),"")</f>
        <v/>
      </c>
      <c r="G219" s="214" t="str">
        <f>IFERROR(VLOOKUP(A219,[1]Tổng!$M$2:$AT$200,25,0),"")</f>
        <v/>
      </c>
      <c r="H219" s="83" t="str">
        <f>IFERROR(VLOOKUP(A219,[1]Tổng!$M$2:$AQ$200,26,0),"")</f>
        <v/>
      </c>
      <c r="I219" s="77" t="str">
        <f>IFERROR(VLOOKUP(A219,[1]Tổng!$M$2:$AQ$200,27,0),"")</f>
        <v/>
      </c>
      <c r="J219" s="77">
        <v>1000000</v>
      </c>
      <c r="K219" s="78">
        <f t="shared" si="53"/>
        <v>0</v>
      </c>
      <c r="L219" s="88" t="str">
        <f>IFERROR(VLOOKUP(A219,[1]Tổng!$M$2:$AQ$200,30,0),"")</f>
        <v/>
      </c>
      <c r="M219" s="88">
        <f t="shared" si="54"/>
        <v>0</v>
      </c>
      <c r="N219" s="88" t="str">
        <f>IFERROR(VLOOKUP(A219,[1]Tổng!$M$2:$AT$200,18,0),"")</f>
        <v/>
      </c>
      <c r="O219" s="88" t="str">
        <f>IFERROR(VLOOKUP(A219,[1]Tổng!$M$2:$AT$200,22,0),"")</f>
        <v/>
      </c>
      <c r="P219" s="217">
        <f t="shared" si="55"/>
        <v>0</v>
      </c>
      <c r="Q219" s="217">
        <f>IFERROR(VLOOKUP(A219,[1]Tổng!$M$2:$AQ$200,29,0),0)</f>
        <v>0</v>
      </c>
      <c r="R219" s="81" t="str">
        <f>IFERROR(VLOOKUP(A219,[1]Tổng!$M$2:$AQ$200,31,0),"")</f>
        <v/>
      </c>
      <c r="S219" s="81">
        <f t="shared" si="44"/>
        <v>0</v>
      </c>
      <c r="T219" s="81">
        <f t="shared" si="45"/>
        <v>0</v>
      </c>
      <c r="U219" s="81" t="e">
        <f t="shared" si="57"/>
        <v>#REF!</v>
      </c>
      <c r="V219" s="81">
        <v>0</v>
      </c>
      <c r="W219" s="81" t="e">
        <f t="shared" si="50"/>
        <v>#REF!</v>
      </c>
      <c r="X219" s="83"/>
      <c r="Y219" s="99">
        <f>Q221</f>
        <v>0</v>
      </c>
      <c r="Z219" s="224"/>
      <c r="AA219" s="224"/>
      <c r="AB219" s="224"/>
      <c r="AC219" s="224"/>
      <c r="AE219" s="106" t="e">
        <f>I221-SUM(Z221:AD221)</f>
        <v>#VALUE!</v>
      </c>
      <c r="AG219" s="218"/>
      <c r="AH219" s="219"/>
      <c r="AI219" s="218"/>
      <c r="AJ219" s="63"/>
      <c r="AK219" s="63"/>
      <c r="AL219" s="63"/>
      <c r="AU219" s="69" t="e">
        <f t="shared" si="43"/>
        <v>#N/A</v>
      </c>
      <c r="AV219" s="69" t="e">
        <f t="shared" si="46"/>
        <v>#N/A</v>
      </c>
      <c r="AW219" s="69">
        <f>IF(I219&gt;0,COUNTIF($AV$32:AV219,AV219),0)</f>
        <v>187</v>
      </c>
      <c r="AX219" s="69">
        <f>IF(AND(AW219&gt;1,SUMIF($AV$32:AV218,AV219,$AX$32:AX218)-SUMIF($AV$32:AV218,AV219,$BA$32:BA218)=0),1,IF(AND(AW219&gt;1,SUMIF($AV$32:AV218,AV219,$AX$32:AX218)-SUMIF($AV$32:AV218,AV219,$BA$32:BA218)&gt;0),0,AW219))</f>
        <v>0</v>
      </c>
      <c r="AY219" s="69">
        <f>IF(AND(Q219&gt;0,SUMIF($AV$32:AV219,AV219,$I$32:I219)-SUMIF($AV$32:AV219,AV219,$Q$32:Q219)=0),COUNTIF($AV$32:AV219,AV219),0)</f>
        <v>0</v>
      </c>
      <c r="AZ219" s="69">
        <f>IF(Q219&gt;0,COUNTIF($AV$32:AV219,AV219),0)</f>
        <v>0</v>
      </c>
      <c r="BA219" s="69">
        <f t="shared" si="47"/>
        <v>0</v>
      </c>
      <c r="BC219" s="69" t="str">
        <f t="shared" si="48"/>
        <v xml:space="preserve">  0</v>
      </c>
      <c r="BD219" s="69" t="str">
        <f t="shared" si="49"/>
        <v/>
      </c>
    </row>
    <row r="220" spans="1:59" x14ac:dyDescent="0.25">
      <c r="A220" s="70" t="e">
        <f t="shared" si="56"/>
        <v>#REF!</v>
      </c>
      <c r="B220" s="83" t="str">
        <f>IFERROR(VLOOKUP(A220,[1]Tổng!$M$2:$AT$200,13,0),"")</f>
        <v/>
      </c>
      <c r="C220" s="71" t="e">
        <f t="shared" si="51"/>
        <v>#VALUE!</v>
      </c>
      <c r="D220" s="71">
        <f t="shared" si="52"/>
        <v>1</v>
      </c>
      <c r="E220" s="221" t="str">
        <f>IFERROR(VLOOKUP(A220,[1]Tổng!$M$2:$AT$200,14,0),"")</f>
        <v/>
      </c>
      <c r="F220" s="213" t="str">
        <f>IFERROR(VLOOKUP(A220,[1]Tổng!$M$2:$AT$200,15,0),"")</f>
        <v/>
      </c>
      <c r="G220" s="214" t="str">
        <f>IFERROR(VLOOKUP(A220,[1]Tổng!$M$2:$AT$200,25,0),"")</f>
        <v/>
      </c>
      <c r="H220" s="83" t="str">
        <f>IFERROR(VLOOKUP(A220,[1]Tổng!$M$2:$AQ$200,26,0),"")</f>
        <v/>
      </c>
      <c r="I220" s="77" t="str">
        <f>IFERROR(VLOOKUP(A220,[1]Tổng!$M$2:$AQ$200,27,0),"")</f>
        <v/>
      </c>
      <c r="J220" s="77">
        <v>1000000</v>
      </c>
      <c r="K220" s="78">
        <f t="shared" si="53"/>
        <v>0</v>
      </c>
      <c r="L220" s="88" t="str">
        <f>IFERROR(VLOOKUP(A220,[1]Tổng!$M$2:$AQ$200,30,0),"")</f>
        <v/>
      </c>
      <c r="M220" s="88">
        <f t="shared" si="54"/>
        <v>0</v>
      </c>
      <c r="N220" s="88" t="str">
        <f>IFERROR(VLOOKUP(A220,[1]Tổng!$M$2:$AT$200,18,0),"")</f>
        <v/>
      </c>
      <c r="O220" s="88" t="str">
        <f>IFERROR(VLOOKUP(A220,[1]Tổng!$M$2:$AT$200,22,0),"")</f>
        <v/>
      </c>
      <c r="P220" s="217">
        <f t="shared" si="55"/>
        <v>0</v>
      </c>
      <c r="Q220" s="217">
        <f>IFERROR(VLOOKUP(A220,[1]Tổng!$M$2:$AQ$200,29,0),0)</f>
        <v>0</v>
      </c>
      <c r="R220" s="81" t="str">
        <f>IFERROR(VLOOKUP(A220,[1]Tổng!$M$2:$AQ$200,31,0),"")</f>
        <v/>
      </c>
      <c r="S220" s="81">
        <f t="shared" si="44"/>
        <v>0</v>
      </c>
      <c r="T220" s="81">
        <f t="shared" si="45"/>
        <v>0</v>
      </c>
      <c r="U220" s="81" t="e">
        <f t="shared" si="57"/>
        <v>#REF!</v>
      </c>
      <c r="V220" s="81">
        <v>0</v>
      </c>
      <c r="W220" s="81" t="e">
        <f t="shared" si="50"/>
        <v>#REF!</v>
      </c>
      <c r="X220" s="83"/>
      <c r="Y220" s="99">
        <f t="shared" si="42"/>
        <v>0</v>
      </c>
      <c r="Z220" s="224"/>
      <c r="AA220" s="224"/>
      <c r="AB220" s="224"/>
      <c r="AC220" s="224"/>
      <c r="AE220" s="106" t="e">
        <f t="shared" si="58"/>
        <v>#VALUE!</v>
      </c>
      <c r="AF220" s="69"/>
      <c r="AG220" s="218"/>
      <c r="AH220" s="219"/>
      <c r="AI220" s="218"/>
      <c r="AJ220" s="63"/>
      <c r="AK220" s="63"/>
      <c r="AL220" s="63"/>
      <c r="AU220" s="69" t="e">
        <f t="shared" si="43"/>
        <v>#N/A</v>
      </c>
      <c r="AV220" s="69" t="e">
        <f t="shared" si="46"/>
        <v>#N/A</v>
      </c>
      <c r="AW220" s="69">
        <f>IF(I220&gt;0,COUNTIF($AV$32:AV220,AV220),0)</f>
        <v>188</v>
      </c>
      <c r="AX220" s="69">
        <f>IF(AND(AW220&gt;1,SUMIF($AV$32:AV219,AV220,$AX$32:AX219)-SUMIF($AV$32:AV219,AV220,$BA$32:BA219)=0),1,IF(AND(AW220&gt;1,SUMIF($AV$32:AV219,AV220,$AX$32:AX219)-SUMIF($AV$32:AV219,AV220,$BA$32:BA219)&gt;0),0,AW220))</f>
        <v>0</v>
      </c>
      <c r="AY220" s="69">
        <f>IF(AND(Q220&gt;0,SUMIF($AV$32:AV220,AV220,$I$32:I220)-SUMIF($AV$32:AV220,AV220,$Q$32:Q220)=0),COUNTIF($AV$32:AV220,AV220),0)</f>
        <v>0</v>
      </c>
      <c r="AZ220" s="69">
        <f>IF(Q220&gt;0,COUNTIF($AV$32:AV220,AV220),0)</f>
        <v>0</v>
      </c>
      <c r="BA220" s="69">
        <f t="shared" si="47"/>
        <v>0</v>
      </c>
      <c r="BC220" s="69" t="str">
        <f t="shared" si="48"/>
        <v xml:space="preserve">  0</v>
      </c>
      <c r="BD220" s="69" t="str">
        <f t="shared" si="49"/>
        <v/>
      </c>
      <c r="BF220" s="69"/>
      <c r="BG220" s="69"/>
    </row>
    <row r="221" spans="1:59" x14ac:dyDescent="0.25">
      <c r="A221" s="70" t="e">
        <f t="shared" si="56"/>
        <v>#REF!</v>
      </c>
      <c r="B221" s="83" t="str">
        <f>IFERROR(VLOOKUP(A221,[1]Tổng!$M$2:$AT$200,13,0),"")</f>
        <v/>
      </c>
      <c r="C221" s="71" t="e">
        <f t="shared" si="51"/>
        <v>#VALUE!</v>
      </c>
      <c r="D221" s="71">
        <f t="shared" si="52"/>
        <v>1</v>
      </c>
      <c r="E221" s="221" t="str">
        <f>IFERROR(VLOOKUP(A221,[1]Tổng!$M$2:$AT$200,14,0),"")</f>
        <v/>
      </c>
      <c r="F221" s="213" t="str">
        <f>IFERROR(VLOOKUP(A221,[1]Tổng!$M$2:$AT$200,15,0),"")</f>
        <v/>
      </c>
      <c r="G221" s="214" t="str">
        <f>IFERROR(VLOOKUP(A221,[1]Tổng!$M$2:$AT$200,25,0),"")</f>
        <v/>
      </c>
      <c r="H221" s="83" t="str">
        <f>IFERROR(VLOOKUP(A221,[1]Tổng!$M$2:$AQ$200,26,0),"")</f>
        <v/>
      </c>
      <c r="I221" s="77" t="str">
        <f>IFERROR(VLOOKUP(A221,[1]Tổng!$M$2:$AQ$200,27,0),"")</f>
        <v/>
      </c>
      <c r="J221" s="77">
        <v>1000000</v>
      </c>
      <c r="K221" s="78">
        <f t="shared" si="53"/>
        <v>0</v>
      </c>
      <c r="L221" s="88" t="str">
        <f>IFERROR(VLOOKUP(A221,[1]Tổng!$M$2:$AQ$200,30,0),"")</f>
        <v/>
      </c>
      <c r="M221" s="88">
        <f t="shared" si="54"/>
        <v>0</v>
      </c>
      <c r="N221" s="88" t="str">
        <f>IFERROR(VLOOKUP(A221,[1]Tổng!$M$2:$AT$200,18,0),"")</f>
        <v/>
      </c>
      <c r="O221" s="88" t="str">
        <f>IFERROR(VLOOKUP(A221,[1]Tổng!$M$2:$AT$200,22,0),"")</f>
        <v/>
      </c>
      <c r="P221" s="217">
        <f t="shared" si="55"/>
        <v>0</v>
      </c>
      <c r="Q221" s="217">
        <f>IFERROR(VLOOKUP(A221,[1]Tổng!$M$2:$AQ$200,29,0),0)</f>
        <v>0</v>
      </c>
      <c r="R221" s="81" t="str">
        <f>IFERROR(VLOOKUP(A221,[1]Tổng!$M$2:$AQ$200,31,0),"")</f>
        <v/>
      </c>
      <c r="S221" s="81">
        <f t="shared" si="44"/>
        <v>0</v>
      </c>
      <c r="T221" s="81">
        <f t="shared" si="45"/>
        <v>0</v>
      </c>
      <c r="U221" s="81" t="e">
        <f t="shared" si="57"/>
        <v>#REF!</v>
      </c>
      <c r="V221" s="81">
        <v>0</v>
      </c>
      <c r="W221" s="81" t="e">
        <f t="shared" si="50"/>
        <v>#REF!</v>
      </c>
      <c r="X221" s="83"/>
      <c r="Y221" s="99">
        <f t="shared" si="42"/>
        <v>0</v>
      </c>
      <c r="Z221" s="224"/>
      <c r="AA221" s="224"/>
      <c r="AB221" s="224"/>
      <c r="AC221" s="224"/>
      <c r="AE221" s="106" t="e">
        <f t="shared" si="58"/>
        <v>#VALUE!</v>
      </c>
      <c r="AF221" s="69"/>
      <c r="AG221" s="218"/>
      <c r="AH221" s="219"/>
      <c r="AI221" s="218"/>
      <c r="AJ221" s="63"/>
      <c r="AK221" s="63"/>
      <c r="AL221" s="63"/>
      <c r="AU221" s="69" t="e">
        <f t="shared" si="43"/>
        <v>#N/A</v>
      </c>
      <c r="AV221" s="69" t="e">
        <f t="shared" si="46"/>
        <v>#N/A</v>
      </c>
      <c r="AW221" s="69">
        <f>IF(I221&gt;0,COUNTIF($AV$32:AV221,AV221),0)</f>
        <v>189</v>
      </c>
      <c r="AX221" s="69">
        <f>IF(AND(AW221&gt;1,SUMIF($AV$32:AV220,AV221,$AX$32:AX220)-SUMIF($AV$32:AV220,AV221,$BA$32:BA220)=0),1,IF(AND(AW221&gt;1,SUMIF($AV$32:AV220,AV221,$AX$32:AX220)-SUMIF($AV$32:AV220,AV221,$BA$32:BA220)&gt;0),0,AW221))</f>
        <v>0</v>
      </c>
      <c r="AY221" s="69">
        <f>IF(AND(Q221&gt;0,SUMIF($AV$32:AV221,AV221,$I$32:I221)-SUMIF($AV$32:AV221,AV221,$Q$32:Q221)=0),COUNTIF($AV$32:AV221,AV221),0)</f>
        <v>0</v>
      </c>
      <c r="AZ221" s="69">
        <f>IF(Q221&gt;0,COUNTIF($AV$32:AV221,AV221),0)</f>
        <v>0</v>
      </c>
      <c r="BA221" s="69">
        <f t="shared" si="47"/>
        <v>0</v>
      </c>
      <c r="BC221" s="69" t="str">
        <f t="shared" si="48"/>
        <v xml:space="preserve">  0</v>
      </c>
      <c r="BD221" s="69" t="str">
        <f t="shared" si="49"/>
        <v/>
      </c>
      <c r="BF221" s="69"/>
      <c r="BG221" s="69"/>
    </row>
    <row r="222" spans="1:59" s="69" customFormat="1" x14ac:dyDescent="0.25">
      <c r="A222" s="70" t="e">
        <f t="shared" si="56"/>
        <v>#REF!</v>
      </c>
      <c r="B222" s="83" t="str">
        <f>IFERROR(VLOOKUP(A222,[1]Tổng!$M$2:$AT$200,13,0),"")</f>
        <v/>
      </c>
      <c r="C222" s="71" t="e">
        <f t="shared" si="51"/>
        <v>#VALUE!</v>
      </c>
      <c r="D222" s="71">
        <f t="shared" si="52"/>
        <v>1</v>
      </c>
      <c r="E222" s="221" t="str">
        <f>IFERROR(VLOOKUP(A222,[1]Tổng!$M$2:$AT$200,14,0),"")</f>
        <v/>
      </c>
      <c r="F222" s="213" t="str">
        <f>IFERROR(VLOOKUP(A222,[1]Tổng!$M$2:$AT$200,15,0),"")</f>
        <v/>
      </c>
      <c r="G222" s="214" t="str">
        <f>IFERROR(VLOOKUP(A222,[1]Tổng!$M$2:$AT$200,25,0),"")</f>
        <v/>
      </c>
      <c r="H222" s="83" t="str">
        <f>IFERROR(VLOOKUP(A222,[1]Tổng!$M$2:$AQ$200,26,0),"")</f>
        <v/>
      </c>
      <c r="I222" s="77" t="str">
        <f>IFERROR(VLOOKUP(A222,[1]Tổng!$M$2:$AQ$200,27,0),"")</f>
        <v/>
      </c>
      <c r="J222" s="77">
        <v>1000000</v>
      </c>
      <c r="K222" s="78">
        <f t="shared" si="53"/>
        <v>0</v>
      </c>
      <c r="L222" s="88" t="str">
        <f>IFERROR(VLOOKUP(A222,[1]Tổng!$M$2:$AQ$200,30,0),"")</f>
        <v/>
      </c>
      <c r="M222" s="88">
        <f t="shared" si="54"/>
        <v>0</v>
      </c>
      <c r="N222" s="88" t="str">
        <f>IFERROR(VLOOKUP(A222,[1]Tổng!$M$2:$AT$200,18,0),"")</f>
        <v/>
      </c>
      <c r="O222" s="88" t="str">
        <f>IFERROR(VLOOKUP(A222,[1]Tổng!$M$2:$AT$200,22,0),"")</f>
        <v/>
      </c>
      <c r="P222" s="217">
        <f t="shared" si="55"/>
        <v>0</v>
      </c>
      <c r="Q222" s="217">
        <f>IFERROR(VLOOKUP(A222,[1]Tổng!$M$2:$AQ$200,29,0),0)</f>
        <v>0</v>
      </c>
      <c r="R222" s="81" t="str">
        <f>IFERROR(VLOOKUP(A222,[1]Tổng!$M$2:$AQ$200,31,0),"")</f>
        <v/>
      </c>
      <c r="S222" s="81">
        <f t="shared" si="44"/>
        <v>0</v>
      </c>
      <c r="T222" s="81">
        <f t="shared" si="45"/>
        <v>0</v>
      </c>
      <c r="U222" s="81" t="e">
        <f t="shared" si="57"/>
        <v>#REF!</v>
      </c>
      <c r="V222" s="81">
        <v>0</v>
      </c>
      <c r="W222" s="81" t="e">
        <f t="shared" si="50"/>
        <v>#REF!</v>
      </c>
      <c r="X222" s="83"/>
      <c r="Y222" s="99">
        <f t="shared" si="42"/>
        <v>0</v>
      </c>
      <c r="Z222" s="224"/>
      <c r="AA222" s="224"/>
      <c r="AB222" s="224"/>
      <c r="AC222" s="224"/>
      <c r="AE222" s="106" t="e">
        <f t="shared" si="58"/>
        <v>#VALUE!</v>
      </c>
      <c r="AG222" s="218"/>
      <c r="AH222" s="219"/>
      <c r="AI222" s="218"/>
      <c r="AJ222" s="63"/>
      <c r="AK222" s="63"/>
      <c r="AL222" s="63"/>
      <c r="AU222" s="69" t="e">
        <f t="shared" si="43"/>
        <v>#N/A</v>
      </c>
      <c r="AV222" s="69" t="e">
        <f t="shared" si="46"/>
        <v>#N/A</v>
      </c>
      <c r="AW222" s="69">
        <f>IF(I222&gt;0,COUNTIF($AV$32:AV222,AV222),0)</f>
        <v>190</v>
      </c>
      <c r="AX222" s="69">
        <f>IF(AND(AW222&gt;1,SUMIF($AV$32:AV221,AV222,$AX$32:AX221)-SUMIF($AV$32:AV221,AV222,$BA$32:BA221)=0),1,IF(AND(AW222&gt;1,SUMIF($AV$32:AV221,AV222,$AX$32:AX221)-SUMIF($AV$32:AV221,AV222,$BA$32:BA221)&gt;0),0,AW222))</f>
        <v>0</v>
      </c>
      <c r="AY222" s="69">
        <f>IF(AND(Q222&gt;0,SUMIF($AV$32:AV222,AV222,$I$32:I222)-SUMIF($AV$32:AV222,AV222,$Q$32:Q222)=0),COUNTIF($AV$32:AV222,AV222),0)</f>
        <v>0</v>
      </c>
      <c r="AZ222" s="69">
        <f>IF(Q222&gt;0,COUNTIF($AV$32:AV222,AV222),0)</f>
        <v>0</v>
      </c>
      <c r="BA222" s="69">
        <f t="shared" si="47"/>
        <v>0</v>
      </c>
      <c r="BC222" s="69" t="str">
        <f t="shared" si="48"/>
        <v xml:space="preserve">  0</v>
      </c>
      <c r="BD222" s="69" t="str">
        <f t="shared" si="49"/>
        <v/>
      </c>
    </row>
    <row r="223" spans="1:59" x14ac:dyDescent="0.25">
      <c r="A223" s="70" t="e">
        <f t="shared" si="56"/>
        <v>#REF!</v>
      </c>
      <c r="B223" s="83" t="str">
        <f>IFERROR(VLOOKUP(A223,[1]Tổng!$M$2:$AT$200,13,0),"")</f>
        <v/>
      </c>
      <c r="C223" s="71" t="e">
        <f t="shared" si="51"/>
        <v>#VALUE!</v>
      </c>
      <c r="D223" s="71">
        <f t="shared" si="52"/>
        <v>1</v>
      </c>
      <c r="E223" s="221" t="str">
        <f>IFERROR(VLOOKUP(A223,[1]Tổng!$M$2:$AT$200,14,0),"")</f>
        <v/>
      </c>
      <c r="F223" s="213" t="str">
        <f>IFERROR(VLOOKUP(A223,[1]Tổng!$M$2:$AT$200,15,0),"")</f>
        <v/>
      </c>
      <c r="G223" s="214" t="str">
        <f>IFERROR(VLOOKUP(A223,[1]Tổng!$M$2:$AT$200,25,0),"")</f>
        <v/>
      </c>
      <c r="H223" s="83" t="str">
        <f>IFERROR(VLOOKUP(A223,[1]Tổng!$M$2:$AQ$200,26,0),"")</f>
        <v/>
      </c>
      <c r="I223" s="77" t="str">
        <f>IFERROR(VLOOKUP(A223,[1]Tổng!$M$2:$AQ$200,27,0),"")</f>
        <v/>
      </c>
      <c r="J223" s="77">
        <v>1000000</v>
      </c>
      <c r="K223" s="78">
        <f t="shared" si="53"/>
        <v>0</v>
      </c>
      <c r="L223" s="88" t="str">
        <f>IFERROR(VLOOKUP(A223,[1]Tổng!$M$2:$AQ$200,30,0),"")</f>
        <v/>
      </c>
      <c r="M223" s="88">
        <f t="shared" si="54"/>
        <v>0</v>
      </c>
      <c r="N223" s="88" t="str">
        <f>IFERROR(VLOOKUP(A223,[1]Tổng!$M$2:$AT$200,18,0),"")</f>
        <v/>
      </c>
      <c r="O223" s="88" t="str">
        <f>IFERROR(VLOOKUP(A223,[1]Tổng!$M$2:$AT$200,22,0),"")</f>
        <v/>
      </c>
      <c r="P223" s="217">
        <f t="shared" si="55"/>
        <v>0</v>
      </c>
      <c r="Q223" s="217">
        <f>IFERROR(VLOOKUP(A223,[1]Tổng!$M$2:$AQ$200,29,0),0)</f>
        <v>0</v>
      </c>
      <c r="R223" s="81" t="str">
        <f>IFERROR(VLOOKUP(A223,[1]Tổng!$M$2:$AQ$200,31,0),"")</f>
        <v/>
      </c>
      <c r="S223" s="81">
        <f t="shared" si="44"/>
        <v>0</v>
      </c>
      <c r="T223" s="81">
        <f t="shared" si="45"/>
        <v>0</v>
      </c>
      <c r="U223" s="81" t="e">
        <f t="shared" si="57"/>
        <v>#REF!</v>
      </c>
      <c r="V223" s="81">
        <v>0</v>
      </c>
      <c r="W223" s="81" t="e">
        <f t="shared" si="50"/>
        <v>#REF!</v>
      </c>
      <c r="X223" s="83"/>
      <c r="Y223" s="99">
        <f t="shared" si="42"/>
        <v>0</v>
      </c>
      <c r="Z223" s="224"/>
      <c r="AA223" s="224"/>
      <c r="AB223" s="224"/>
      <c r="AC223" s="224"/>
      <c r="AE223" s="106" t="e">
        <f t="shared" si="58"/>
        <v>#VALUE!</v>
      </c>
      <c r="AF223" s="69"/>
      <c r="AG223" s="218"/>
      <c r="AH223" s="219"/>
      <c r="AI223" s="218"/>
      <c r="AJ223" s="63"/>
      <c r="AK223" s="63"/>
      <c r="AL223" s="63"/>
      <c r="AU223" s="69" t="e">
        <f t="shared" si="43"/>
        <v>#N/A</v>
      </c>
      <c r="AV223" s="69" t="e">
        <f t="shared" si="46"/>
        <v>#N/A</v>
      </c>
      <c r="AW223" s="69">
        <f>IF(I223&gt;0,COUNTIF($AV$32:AV223,AV223),0)</f>
        <v>191</v>
      </c>
      <c r="AX223" s="69">
        <f>IF(AND(AW223&gt;1,SUMIF($AV$32:AV222,AV223,$AX$32:AX222)-SUMIF($AV$32:AV222,AV223,$BA$32:BA222)=0),1,IF(AND(AW223&gt;1,SUMIF($AV$32:AV222,AV223,$AX$32:AX222)-SUMIF($AV$32:AV222,AV223,$BA$32:BA222)&gt;0),0,AW223))</f>
        <v>0</v>
      </c>
      <c r="AY223" s="69">
        <f>IF(AND(Q223&gt;0,SUMIF($AV$32:AV223,AV223,$I$32:I223)-SUMIF($AV$32:AV223,AV223,$Q$32:Q223)=0),COUNTIF($AV$32:AV223,AV223),0)</f>
        <v>0</v>
      </c>
      <c r="AZ223" s="69">
        <f>IF(Q223&gt;0,COUNTIF($AV$32:AV223,AV223),0)</f>
        <v>0</v>
      </c>
      <c r="BA223" s="69">
        <f t="shared" si="47"/>
        <v>0</v>
      </c>
      <c r="BC223" s="69" t="str">
        <f t="shared" si="48"/>
        <v xml:space="preserve">  0</v>
      </c>
      <c r="BD223" s="69" t="str">
        <f t="shared" si="49"/>
        <v/>
      </c>
      <c r="BF223" s="69"/>
      <c r="BG223" s="69"/>
    </row>
    <row r="224" spans="1:59" x14ac:dyDescent="0.25">
      <c r="A224" s="70" t="e">
        <f t="shared" si="56"/>
        <v>#REF!</v>
      </c>
      <c r="B224" s="83" t="str">
        <f>IFERROR(VLOOKUP(A224,[1]Tổng!$M$2:$AT$200,13,0),"")</f>
        <v/>
      </c>
      <c r="C224" s="71" t="e">
        <f t="shared" si="51"/>
        <v>#VALUE!</v>
      </c>
      <c r="D224" s="71">
        <f t="shared" si="52"/>
        <v>1</v>
      </c>
      <c r="E224" s="221" t="str">
        <f>IFERROR(VLOOKUP(A224,[1]Tổng!$M$2:$AT$200,14,0),"")</f>
        <v/>
      </c>
      <c r="F224" s="213" t="str">
        <f>IFERROR(VLOOKUP(A224,[1]Tổng!$M$2:$AT$200,15,0),"")</f>
        <v/>
      </c>
      <c r="G224" s="214" t="str">
        <f>IFERROR(VLOOKUP(A224,[1]Tổng!$M$2:$AT$200,25,0),"")</f>
        <v/>
      </c>
      <c r="H224" s="83" t="str">
        <f>IFERROR(VLOOKUP(A224,[1]Tổng!$M$2:$AQ$200,26,0),"")</f>
        <v/>
      </c>
      <c r="I224" s="77" t="str">
        <f>IFERROR(VLOOKUP(A224,[1]Tổng!$M$2:$AQ$200,27,0),"")</f>
        <v/>
      </c>
      <c r="J224" s="77">
        <v>1000000</v>
      </c>
      <c r="K224" s="78">
        <f t="shared" si="53"/>
        <v>0</v>
      </c>
      <c r="L224" s="88" t="str">
        <f>IFERROR(VLOOKUP(A224,[1]Tổng!$M$2:$AQ$200,30,0),"")</f>
        <v/>
      </c>
      <c r="M224" s="88">
        <f t="shared" si="54"/>
        <v>0</v>
      </c>
      <c r="N224" s="88" t="str">
        <f>IFERROR(VLOOKUP(A224,[1]Tổng!$M$2:$AT$200,18,0),"")</f>
        <v/>
      </c>
      <c r="O224" s="88" t="str">
        <f>IFERROR(VLOOKUP(A224,[1]Tổng!$M$2:$AT$200,22,0),"")</f>
        <v/>
      </c>
      <c r="P224" s="217">
        <f t="shared" si="55"/>
        <v>0</v>
      </c>
      <c r="Q224" s="217">
        <f>IFERROR(VLOOKUP(A224,[1]Tổng!$M$2:$AQ$200,29,0),0)</f>
        <v>0</v>
      </c>
      <c r="R224" s="81" t="str">
        <f>IFERROR(VLOOKUP(A224,[1]Tổng!$M$2:$AQ$200,31,0),"")</f>
        <v/>
      </c>
      <c r="S224" s="81">
        <f t="shared" si="44"/>
        <v>0</v>
      </c>
      <c r="T224" s="81">
        <f t="shared" si="45"/>
        <v>0</v>
      </c>
      <c r="U224" s="81" t="e">
        <f t="shared" si="57"/>
        <v>#REF!</v>
      </c>
      <c r="V224" s="81">
        <v>0</v>
      </c>
      <c r="W224" s="81" t="e">
        <f t="shared" si="50"/>
        <v>#REF!</v>
      </c>
      <c r="X224" s="83"/>
      <c r="Y224" s="99">
        <f>Q244</f>
        <v>0</v>
      </c>
      <c r="Z224" s="224"/>
      <c r="AA224" s="224"/>
      <c r="AB224" s="224"/>
      <c r="AC224" s="224"/>
      <c r="AE224" s="106" t="e">
        <f>I244-SUM(Z244:AD244)</f>
        <v>#VALUE!</v>
      </c>
      <c r="AF224" s="69"/>
      <c r="AG224" s="218"/>
      <c r="AH224" s="219"/>
      <c r="AI224" s="218"/>
      <c r="AJ224" s="63"/>
      <c r="AK224" s="63"/>
      <c r="AL224" s="63"/>
      <c r="AU224" s="69" t="e">
        <f t="shared" ref="AU224:AU287" si="59">VLOOKUP(G224,$AO$32:$AP$37,2,0)</f>
        <v>#N/A</v>
      </c>
      <c r="AV224" s="69" t="e">
        <f t="shared" si="46"/>
        <v>#N/A</v>
      </c>
      <c r="AW224" s="69">
        <f>IF(I224&gt;0,COUNTIF($AV$32:AV224,AV224),0)</f>
        <v>192</v>
      </c>
      <c r="AX224" s="69">
        <f>IF(AND(AW224&gt;1,SUMIF($AV$32:AV223,AV224,$AX$32:AX223)-SUMIF($AV$32:AV223,AV224,$BA$32:BA223)=0),1,IF(AND(AW224&gt;1,SUMIF($AV$32:AV223,AV224,$AX$32:AX223)-SUMIF($AV$32:AV223,AV224,$BA$32:BA223)&gt;0),0,AW224))</f>
        <v>0</v>
      </c>
      <c r="AY224" s="69">
        <f>IF(AND(Q224&gt;0,SUMIF($AV$32:AV224,AV224,$I$32:I224)-SUMIF($AV$32:AV224,AV224,$Q$32:Q224)=0),COUNTIF($AV$32:AV224,AV224),0)</f>
        <v>0</v>
      </c>
      <c r="AZ224" s="69">
        <f>IF(Q224&gt;0,COUNTIF($AV$32:AV224,AV224),0)</f>
        <v>0</v>
      </c>
      <c r="BA224" s="69">
        <f t="shared" si="47"/>
        <v>0</v>
      </c>
      <c r="BC224" s="69" t="str">
        <f t="shared" si="48"/>
        <v xml:space="preserve">  0</v>
      </c>
      <c r="BD224" s="69" t="str">
        <f t="shared" si="49"/>
        <v/>
      </c>
      <c r="BF224" s="69"/>
      <c r="BG224" s="69"/>
    </row>
    <row r="225" spans="1:59" x14ac:dyDescent="0.25">
      <c r="A225" s="70" t="e">
        <f t="shared" si="56"/>
        <v>#REF!</v>
      </c>
      <c r="B225" s="83" t="str">
        <f>IFERROR(VLOOKUP(A225,[1]Tổng!$M$2:$AT$200,13,0),"")</f>
        <v/>
      </c>
      <c r="C225" s="71" t="e">
        <f t="shared" si="51"/>
        <v>#VALUE!</v>
      </c>
      <c r="D225" s="71">
        <f t="shared" si="52"/>
        <v>1</v>
      </c>
      <c r="E225" s="221" t="str">
        <f>IFERROR(VLOOKUP(A225,[1]Tổng!$M$2:$AT$200,14,0),"")</f>
        <v/>
      </c>
      <c r="F225" s="213" t="str">
        <f>IFERROR(VLOOKUP(A225,[1]Tổng!$M$2:$AT$200,15,0),"")</f>
        <v/>
      </c>
      <c r="G225" s="214" t="str">
        <f>IFERROR(VLOOKUP(A225,[1]Tổng!$M$2:$AT$200,25,0),"")</f>
        <v/>
      </c>
      <c r="H225" s="83" t="str">
        <f>IFERROR(VLOOKUP(A225,[1]Tổng!$M$2:$AQ$200,26,0),"")</f>
        <v/>
      </c>
      <c r="I225" s="77" t="str">
        <f>IFERROR(VLOOKUP(A225,[1]Tổng!$M$2:$AQ$200,27,0),"")</f>
        <v/>
      </c>
      <c r="J225" s="77">
        <v>1000000</v>
      </c>
      <c r="K225" s="78">
        <f t="shared" si="53"/>
        <v>0</v>
      </c>
      <c r="L225" s="88" t="str">
        <f>IFERROR(VLOOKUP(A225,[1]Tổng!$M$2:$AQ$200,30,0),"")</f>
        <v/>
      </c>
      <c r="M225" s="88">
        <f t="shared" si="54"/>
        <v>0</v>
      </c>
      <c r="N225" s="88" t="str">
        <f>IFERROR(VLOOKUP(A225,[1]Tổng!$M$2:$AT$200,18,0),"")</f>
        <v/>
      </c>
      <c r="O225" s="88" t="str">
        <f>IFERROR(VLOOKUP(A225,[1]Tổng!$M$2:$AT$200,22,0),"")</f>
        <v/>
      </c>
      <c r="P225" s="217">
        <f t="shared" si="55"/>
        <v>0</v>
      </c>
      <c r="Q225" s="217">
        <f>IFERROR(VLOOKUP(A225,[1]Tổng!$M$2:$AQ$200,29,0),0)</f>
        <v>0</v>
      </c>
      <c r="R225" s="81" t="str">
        <f>IFERROR(VLOOKUP(A225,[1]Tổng!$M$2:$AQ$200,31,0),"")</f>
        <v/>
      </c>
      <c r="S225" s="81">
        <f t="shared" ref="S225:S288" si="60">Q225*J225</f>
        <v>0</v>
      </c>
      <c r="T225" s="81">
        <f t="shared" ref="T225:T288" si="61">IFERROR(Q225*R225,0)</f>
        <v>0</v>
      </c>
      <c r="U225" s="81" t="e">
        <f t="shared" si="57"/>
        <v>#REF!</v>
      </c>
      <c r="V225" s="81">
        <v>0</v>
      </c>
      <c r="W225" s="81" t="e">
        <f t="shared" si="50"/>
        <v>#REF!</v>
      </c>
      <c r="X225" s="83"/>
      <c r="Y225" s="99">
        <f>Q245</f>
        <v>0</v>
      </c>
      <c r="Z225" s="224"/>
      <c r="AA225" s="224"/>
      <c r="AB225" s="224"/>
      <c r="AC225" s="224"/>
      <c r="AE225" s="106" t="e">
        <f>I245-SUM(Z245:AD245)</f>
        <v>#VALUE!</v>
      </c>
      <c r="AF225" s="69"/>
      <c r="AG225" s="218"/>
      <c r="AH225" s="219"/>
      <c r="AI225" s="218"/>
      <c r="AJ225" s="63"/>
      <c r="AK225" s="63"/>
      <c r="AL225" s="63"/>
      <c r="AU225" s="69" t="e">
        <f t="shared" si="59"/>
        <v>#N/A</v>
      </c>
      <c r="AV225" s="69" t="e">
        <f t="shared" ref="AV225:AV288" si="62">AU225&amp;" "&amp;F225</f>
        <v>#N/A</v>
      </c>
      <c r="AW225" s="69">
        <f>IF(I225&gt;0,COUNTIF($AV$32:AV225,AV225),0)</f>
        <v>193</v>
      </c>
      <c r="AX225" s="69">
        <f>IF(AND(AW225&gt;1,SUMIF($AV$32:AV224,AV225,$AX$32:AX224)-SUMIF($AV$32:AV224,AV225,$BA$32:BA224)=0),1,IF(AND(AW225&gt;1,SUMIF($AV$32:AV224,AV225,$AX$32:AX224)-SUMIF($AV$32:AV224,AV225,$BA$32:BA224)&gt;0),0,AW225))</f>
        <v>0</v>
      </c>
      <c r="AY225" s="69">
        <f>IF(AND(Q225&gt;0,SUMIF($AV$32:AV225,AV225,$I$32:I225)-SUMIF($AV$32:AV225,AV225,$Q$32:Q225)=0),COUNTIF($AV$32:AV225,AV225),0)</f>
        <v>0</v>
      </c>
      <c r="AZ225" s="69">
        <f>IF(Q225&gt;0,COUNTIF($AV$32:AV225,AV225),0)</f>
        <v>0</v>
      </c>
      <c r="BA225" s="69">
        <f t="shared" ref="BA225:BA288" si="63">IF(AY225&gt;0,1,0)</f>
        <v>0</v>
      </c>
      <c r="BC225" s="69" t="str">
        <f t="shared" ref="BC225:BC288" si="64">E225&amp;" "&amp;H225&amp;" "&amp;Q225</f>
        <v xml:space="preserve">  0</v>
      </c>
      <c r="BD225" s="69" t="str">
        <f t="shared" ref="BD225:BD288" si="65">B225</f>
        <v/>
      </c>
      <c r="BF225" s="69"/>
      <c r="BG225" s="69"/>
    </row>
    <row r="226" spans="1:59" s="69" customFormat="1" x14ac:dyDescent="0.25">
      <c r="A226" s="70" t="e">
        <f t="shared" si="56"/>
        <v>#REF!</v>
      </c>
      <c r="B226" s="83" t="str">
        <f>IFERROR(VLOOKUP(A226,[1]Tổng!$M$2:$AT$200,13,0),"")</f>
        <v/>
      </c>
      <c r="C226" s="71" t="e">
        <f t="shared" si="51"/>
        <v>#VALUE!</v>
      </c>
      <c r="D226" s="71">
        <f t="shared" si="52"/>
        <v>1</v>
      </c>
      <c r="E226" s="221" t="str">
        <f>IFERROR(VLOOKUP(A226,[1]Tổng!$M$2:$AT$200,14,0),"")</f>
        <v/>
      </c>
      <c r="F226" s="213" t="str">
        <f>IFERROR(VLOOKUP(A226,[1]Tổng!$M$2:$AT$200,15,0),"")</f>
        <v/>
      </c>
      <c r="G226" s="214" t="str">
        <f>IFERROR(VLOOKUP(A226,[1]Tổng!$M$2:$AT$200,25,0),"")</f>
        <v/>
      </c>
      <c r="H226" s="83" t="str">
        <f>IFERROR(VLOOKUP(A226,[1]Tổng!$M$2:$AQ$200,26,0),"")</f>
        <v/>
      </c>
      <c r="I226" s="77" t="str">
        <f>IFERROR(VLOOKUP(A226,[1]Tổng!$M$2:$AQ$200,27,0),"")</f>
        <v/>
      </c>
      <c r="J226" s="77">
        <v>1000000</v>
      </c>
      <c r="K226" s="78">
        <f t="shared" si="53"/>
        <v>0</v>
      </c>
      <c r="L226" s="88" t="str">
        <f>IFERROR(VLOOKUP(A226,[1]Tổng!$M$2:$AQ$200,30,0),"")</f>
        <v/>
      </c>
      <c r="M226" s="88">
        <f t="shared" si="54"/>
        <v>0</v>
      </c>
      <c r="N226" s="88" t="str">
        <f>IFERROR(VLOOKUP(A226,[1]Tổng!$M$2:$AT$200,18,0),"")</f>
        <v/>
      </c>
      <c r="O226" s="88" t="str">
        <f>IFERROR(VLOOKUP(A226,[1]Tổng!$M$2:$AT$200,22,0),"")</f>
        <v/>
      </c>
      <c r="P226" s="217">
        <f t="shared" si="55"/>
        <v>0</v>
      </c>
      <c r="Q226" s="217">
        <f>IFERROR(VLOOKUP(A226,[1]Tổng!$M$2:$AQ$200,29,0),0)</f>
        <v>0</v>
      </c>
      <c r="R226" s="81" t="str">
        <f>IFERROR(VLOOKUP(A226,[1]Tổng!$M$2:$AQ$200,31,0),"")</f>
        <v/>
      </c>
      <c r="S226" s="81">
        <f t="shared" si="60"/>
        <v>0</v>
      </c>
      <c r="T226" s="81">
        <f t="shared" si="61"/>
        <v>0</v>
      </c>
      <c r="U226" s="81" t="e">
        <f t="shared" si="57"/>
        <v>#REF!</v>
      </c>
      <c r="V226" s="81">
        <v>0</v>
      </c>
      <c r="W226" s="81" t="e">
        <f t="shared" si="50"/>
        <v>#REF!</v>
      </c>
      <c r="X226" s="83"/>
      <c r="Y226" s="99">
        <f>Q246</f>
        <v>0</v>
      </c>
      <c r="Z226" s="224"/>
      <c r="AA226" s="224"/>
      <c r="AB226" s="224"/>
      <c r="AC226" s="224"/>
      <c r="AE226" s="106" t="e">
        <f>I246-SUM(Z246:AD246)</f>
        <v>#VALUE!</v>
      </c>
      <c r="AG226" s="218"/>
      <c r="AH226" s="219"/>
      <c r="AI226" s="218"/>
      <c r="AJ226" s="63"/>
      <c r="AK226" s="63"/>
      <c r="AL226" s="63"/>
      <c r="AU226" s="69" t="e">
        <f t="shared" si="59"/>
        <v>#N/A</v>
      </c>
      <c r="AV226" s="69" t="e">
        <f t="shared" si="62"/>
        <v>#N/A</v>
      </c>
      <c r="AW226" s="69">
        <f>IF(I226&gt;0,COUNTIF($AV$32:AV226,AV226),0)</f>
        <v>194</v>
      </c>
      <c r="AX226" s="69">
        <f>IF(AND(AW226&gt;1,SUMIF($AV$32:AV225,AV226,$AX$32:AX225)-SUMIF($AV$32:AV225,AV226,$BA$32:BA225)=0),1,IF(AND(AW226&gt;1,SUMIF($AV$32:AV225,AV226,$AX$32:AX225)-SUMIF($AV$32:AV225,AV226,$BA$32:BA225)&gt;0),0,AW226))</f>
        <v>0</v>
      </c>
      <c r="AY226" s="69">
        <f>IF(AND(Q226&gt;0,SUMIF($AV$32:AV226,AV226,$I$32:I226)-SUMIF($AV$32:AV226,AV226,$Q$32:Q226)=0),COUNTIF($AV$32:AV226,AV226),0)</f>
        <v>0</v>
      </c>
      <c r="AZ226" s="69">
        <f>IF(Q226&gt;0,COUNTIF($AV$32:AV226,AV226),0)</f>
        <v>0</v>
      </c>
      <c r="BA226" s="69">
        <f t="shared" si="63"/>
        <v>0</v>
      </c>
      <c r="BC226" s="69" t="str">
        <f t="shared" si="64"/>
        <v xml:space="preserve">  0</v>
      </c>
      <c r="BD226" s="69" t="str">
        <f t="shared" si="65"/>
        <v/>
      </c>
    </row>
    <row r="227" spans="1:59" x14ac:dyDescent="0.25">
      <c r="A227" s="70" t="e">
        <f t="shared" si="56"/>
        <v>#REF!</v>
      </c>
      <c r="B227" s="83" t="str">
        <f>IFERROR(VLOOKUP(A227,[1]Tổng!$M$2:$AT$200,13,0),"")</f>
        <v/>
      </c>
      <c r="C227" s="71" t="e">
        <f t="shared" si="51"/>
        <v>#VALUE!</v>
      </c>
      <c r="D227" s="71">
        <f t="shared" si="52"/>
        <v>1</v>
      </c>
      <c r="E227" s="221" t="str">
        <f>IFERROR(VLOOKUP(A227,[1]Tổng!$M$2:$AT$200,14,0),"")</f>
        <v/>
      </c>
      <c r="F227" s="213" t="str">
        <f>IFERROR(VLOOKUP(A227,[1]Tổng!$M$2:$AT$200,15,0),"")</f>
        <v/>
      </c>
      <c r="G227" s="214" t="str">
        <f>IFERROR(VLOOKUP(A227,[1]Tổng!$M$2:$AT$200,25,0),"")</f>
        <v/>
      </c>
      <c r="H227" s="83" t="str">
        <f>IFERROR(VLOOKUP(A227,[1]Tổng!$M$2:$AQ$200,26,0),"")</f>
        <v/>
      </c>
      <c r="I227" s="77" t="str">
        <f>IFERROR(VLOOKUP(A227,[1]Tổng!$M$2:$AQ$200,27,0),"")</f>
        <v/>
      </c>
      <c r="J227" s="77">
        <v>1000000</v>
      </c>
      <c r="K227" s="78">
        <f t="shared" si="53"/>
        <v>0</v>
      </c>
      <c r="L227" s="88" t="str">
        <f>IFERROR(VLOOKUP(A227,[1]Tổng!$M$2:$AQ$200,30,0),"")</f>
        <v/>
      </c>
      <c r="M227" s="88">
        <f t="shared" si="54"/>
        <v>0</v>
      </c>
      <c r="N227" s="88" t="str">
        <f>IFERROR(VLOOKUP(A227,[1]Tổng!$M$2:$AT$200,18,0),"")</f>
        <v/>
      </c>
      <c r="O227" s="88" t="str">
        <f>IFERROR(VLOOKUP(A227,[1]Tổng!$M$2:$AT$200,22,0),"")</f>
        <v/>
      </c>
      <c r="P227" s="217">
        <f t="shared" si="55"/>
        <v>0</v>
      </c>
      <c r="Q227" s="217">
        <f>IFERROR(VLOOKUP(A227,[1]Tổng!$M$2:$AQ$200,29,0),0)</f>
        <v>0</v>
      </c>
      <c r="R227" s="81" t="str">
        <f>IFERROR(VLOOKUP(A227,[1]Tổng!$M$2:$AQ$200,31,0),"")</f>
        <v/>
      </c>
      <c r="S227" s="81">
        <f t="shared" si="60"/>
        <v>0</v>
      </c>
      <c r="T227" s="81">
        <f t="shared" si="61"/>
        <v>0</v>
      </c>
      <c r="U227" s="81" t="e">
        <f t="shared" si="57"/>
        <v>#REF!</v>
      </c>
      <c r="V227" s="81">
        <v>0</v>
      </c>
      <c r="W227" s="81" t="e">
        <f t="shared" ref="W227:W290" si="66">IF((U227-T227+V227)&gt;$U$32,$U$32,(U227-T227+V227))</f>
        <v>#REF!</v>
      </c>
      <c r="X227" s="83"/>
      <c r="Y227" s="99">
        <f>Q247</f>
        <v>0</v>
      </c>
      <c r="Z227" s="224"/>
      <c r="AA227" s="224"/>
      <c r="AB227" s="224"/>
      <c r="AC227" s="224"/>
      <c r="AE227" s="106" t="e">
        <f>I247-SUM(Z247:AD247)</f>
        <v>#VALUE!</v>
      </c>
      <c r="AF227" s="69"/>
      <c r="AG227" s="218"/>
      <c r="AH227" s="219"/>
      <c r="AI227" s="218"/>
      <c r="AJ227" s="63"/>
      <c r="AK227" s="63"/>
      <c r="AL227" s="63"/>
      <c r="AU227" s="69" t="e">
        <f t="shared" si="59"/>
        <v>#N/A</v>
      </c>
      <c r="AV227" s="69" t="e">
        <f t="shared" si="62"/>
        <v>#N/A</v>
      </c>
      <c r="AW227" s="69">
        <f>IF(I227&gt;0,COUNTIF($AV$32:AV227,AV227),0)</f>
        <v>195</v>
      </c>
      <c r="AX227" s="69">
        <f>IF(AND(AW227&gt;1,SUMIF($AV$32:AV226,AV227,$AX$32:AX226)-SUMIF($AV$32:AV226,AV227,$BA$32:BA226)=0),1,IF(AND(AW227&gt;1,SUMIF($AV$32:AV226,AV227,$AX$32:AX226)-SUMIF($AV$32:AV226,AV227,$BA$32:BA226)&gt;0),0,AW227))</f>
        <v>0</v>
      </c>
      <c r="AY227" s="69">
        <f>IF(AND(Q227&gt;0,SUMIF($AV$32:AV227,AV227,$I$32:I227)-SUMIF($AV$32:AV227,AV227,$Q$32:Q227)=0),COUNTIF($AV$32:AV227,AV227),0)</f>
        <v>0</v>
      </c>
      <c r="AZ227" s="69">
        <f>IF(Q227&gt;0,COUNTIF($AV$32:AV227,AV227),0)</f>
        <v>0</v>
      </c>
      <c r="BA227" s="69">
        <f t="shared" si="63"/>
        <v>0</v>
      </c>
      <c r="BC227" s="69" t="str">
        <f t="shared" si="64"/>
        <v xml:space="preserve">  0</v>
      </c>
      <c r="BD227" s="69" t="str">
        <f t="shared" si="65"/>
        <v/>
      </c>
      <c r="BF227" s="69"/>
      <c r="BG227" s="69"/>
    </row>
    <row r="228" spans="1:59" x14ac:dyDescent="0.25">
      <c r="A228" s="70" t="e">
        <f t="shared" si="56"/>
        <v>#REF!</v>
      </c>
      <c r="B228" s="83" t="str">
        <f>IFERROR(VLOOKUP(A228,[1]Tổng!$M$2:$AT$200,13,0),"")</f>
        <v/>
      </c>
      <c r="C228" s="71" t="e">
        <f t="shared" si="51"/>
        <v>#VALUE!</v>
      </c>
      <c r="D228" s="71">
        <f t="shared" si="52"/>
        <v>1</v>
      </c>
      <c r="E228" s="221" t="str">
        <f>IFERROR(VLOOKUP(A228,[1]Tổng!$M$2:$AT$200,14,0),"")</f>
        <v/>
      </c>
      <c r="F228" s="213" t="str">
        <f>IFERROR(VLOOKUP(A228,[1]Tổng!$M$2:$AT$200,15,0),"")</f>
        <v/>
      </c>
      <c r="G228" s="214" t="str">
        <f>IFERROR(VLOOKUP(A228,[1]Tổng!$M$2:$AT$200,25,0),"")</f>
        <v/>
      </c>
      <c r="H228" s="83" t="str">
        <f>IFERROR(VLOOKUP(A228,[1]Tổng!$M$2:$AQ$200,26,0),"")</f>
        <v/>
      </c>
      <c r="I228" s="77" t="str">
        <f>IFERROR(VLOOKUP(A228,[1]Tổng!$M$2:$AQ$200,27,0),"")</f>
        <v/>
      </c>
      <c r="J228" s="77">
        <v>1000000</v>
      </c>
      <c r="K228" s="78">
        <f t="shared" si="53"/>
        <v>0</v>
      </c>
      <c r="L228" s="88" t="str">
        <f>IFERROR(VLOOKUP(A228,[1]Tổng!$M$2:$AQ$200,30,0),"")</f>
        <v/>
      </c>
      <c r="M228" s="88">
        <f t="shared" si="54"/>
        <v>0</v>
      </c>
      <c r="N228" s="88" t="str">
        <f>IFERROR(VLOOKUP(A228,[1]Tổng!$M$2:$AT$200,18,0),"")</f>
        <v/>
      </c>
      <c r="O228" s="88" t="str">
        <f>IFERROR(VLOOKUP(A228,[1]Tổng!$M$2:$AT$200,22,0),"")</f>
        <v/>
      </c>
      <c r="P228" s="217">
        <f t="shared" si="55"/>
        <v>0</v>
      </c>
      <c r="Q228" s="217">
        <f>IFERROR(VLOOKUP(A228,[1]Tổng!$M$2:$AQ$200,29,0),0)</f>
        <v>0</v>
      </c>
      <c r="R228" s="81" t="str">
        <f>IFERROR(VLOOKUP(A228,[1]Tổng!$M$2:$AQ$200,31,0),"")</f>
        <v/>
      </c>
      <c r="S228" s="81">
        <f t="shared" si="60"/>
        <v>0</v>
      </c>
      <c r="T228" s="81">
        <f t="shared" si="61"/>
        <v>0</v>
      </c>
      <c r="U228" s="81" t="e">
        <f t="shared" si="57"/>
        <v>#REF!</v>
      </c>
      <c r="V228" s="81">
        <v>0</v>
      </c>
      <c r="W228" s="81" t="e">
        <f t="shared" si="66"/>
        <v>#REF!</v>
      </c>
      <c r="X228" s="83"/>
      <c r="Y228" s="99">
        <f>Q248</f>
        <v>0</v>
      </c>
      <c r="Z228" s="224"/>
      <c r="AA228" s="224"/>
      <c r="AB228" s="224"/>
      <c r="AC228" s="224"/>
      <c r="AE228" s="106" t="e">
        <f>I248-SUM(Z248:AD248)</f>
        <v>#VALUE!</v>
      </c>
      <c r="AF228" s="69"/>
      <c r="AG228" s="218"/>
      <c r="AH228" s="219"/>
      <c r="AI228" s="218"/>
      <c r="AJ228" s="63"/>
      <c r="AK228" s="63"/>
      <c r="AL228" s="63"/>
      <c r="AU228" s="69" t="e">
        <f t="shared" si="59"/>
        <v>#N/A</v>
      </c>
      <c r="AV228" s="69" t="e">
        <f t="shared" si="62"/>
        <v>#N/A</v>
      </c>
      <c r="AW228" s="69">
        <f>IF(I228&gt;0,COUNTIF($AV$32:AV228,AV228),0)</f>
        <v>196</v>
      </c>
      <c r="AX228" s="69">
        <f>IF(AND(AW228&gt;1,SUMIF($AV$32:AV227,AV228,$AX$32:AX227)-SUMIF($AV$32:AV227,AV228,$BA$32:BA227)=0),1,IF(AND(AW228&gt;1,SUMIF($AV$32:AV227,AV228,$AX$32:AX227)-SUMIF($AV$32:AV227,AV228,$BA$32:BA227)&gt;0),0,AW228))</f>
        <v>0</v>
      </c>
      <c r="AY228" s="69">
        <f>IF(AND(Q228&gt;0,SUMIF($AV$32:AV228,AV228,$I$32:I228)-SUMIF($AV$32:AV228,AV228,$Q$32:Q228)=0),COUNTIF($AV$32:AV228,AV228),0)</f>
        <v>0</v>
      </c>
      <c r="AZ228" s="69">
        <f>IF(Q228&gt;0,COUNTIF($AV$32:AV228,AV228),0)</f>
        <v>0</v>
      </c>
      <c r="BA228" s="69">
        <f t="shared" si="63"/>
        <v>0</v>
      </c>
      <c r="BC228" s="69" t="str">
        <f t="shared" si="64"/>
        <v xml:space="preserve">  0</v>
      </c>
      <c r="BD228" s="69" t="str">
        <f t="shared" si="65"/>
        <v/>
      </c>
      <c r="BF228" s="69"/>
      <c r="BG228" s="69"/>
    </row>
    <row r="229" spans="1:59" s="69" customFormat="1" x14ac:dyDescent="0.25">
      <c r="A229" s="70" t="e">
        <f t="shared" si="56"/>
        <v>#REF!</v>
      </c>
      <c r="B229" s="83" t="str">
        <f>IFERROR(VLOOKUP(A229,[1]Tổng!$M$2:$AT$200,13,0),"")</f>
        <v/>
      </c>
      <c r="C229" s="71" t="e">
        <f t="shared" si="51"/>
        <v>#VALUE!</v>
      </c>
      <c r="D229" s="71">
        <f t="shared" si="52"/>
        <v>1</v>
      </c>
      <c r="E229" s="221" t="str">
        <f>IFERROR(VLOOKUP(A229,[1]Tổng!$M$2:$AT$200,14,0),"")</f>
        <v/>
      </c>
      <c r="F229" s="213" t="str">
        <f>IFERROR(VLOOKUP(A229,[1]Tổng!$M$2:$AT$200,15,0),"")</f>
        <v/>
      </c>
      <c r="G229" s="214" t="str">
        <f>IFERROR(VLOOKUP(A229,[1]Tổng!$M$2:$AT$200,25,0),"")</f>
        <v/>
      </c>
      <c r="H229" s="83" t="str">
        <f>IFERROR(VLOOKUP(A229,[1]Tổng!$M$2:$AQ$200,26,0),"")</f>
        <v/>
      </c>
      <c r="I229" s="77" t="str">
        <f>IFERROR(VLOOKUP(A229,[1]Tổng!$M$2:$AQ$200,27,0),"")</f>
        <v/>
      </c>
      <c r="J229" s="77">
        <v>1000000</v>
      </c>
      <c r="K229" s="78">
        <f t="shared" si="53"/>
        <v>0</v>
      </c>
      <c r="L229" s="88" t="str">
        <f>IFERROR(VLOOKUP(A229,[1]Tổng!$M$2:$AQ$200,30,0),"")</f>
        <v/>
      </c>
      <c r="M229" s="88">
        <f t="shared" si="54"/>
        <v>0</v>
      </c>
      <c r="N229" s="88" t="str">
        <f>IFERROR(VLOOKUP(A229,[1]Tổng!$M$2:$AT$200,18,0),"")</f>
        <v/>
      </c>
      <c r="O229" s="88" t="str">
        <f>IFERROR(VLOOKUP(A229,[1]Tổng!$M$2:$AT$200,22,0),"")</f>
        <v/>
      </c>
      <c r="P229" s="217">
        <f t="shared" si="55"/>
        <v>0</v>
      </c>
      <c r="Q229" s="217">
        <f>IFERROR(VLOOKUP(A229,[1]Tổng!$M$2:$AQ$200,29,0),0)</f>
        <v>0</v>
      </c>
      <c r="R229" s="81" t="str">
        <f>IFERROR(VLOOKUP(A229,[1]Tổng!$M$2:$AQ$200,31,0),"")</f>
        <v/>
      </c>
      <c r="S229" s="81">
        <f t="shared" si="60"/>
        <v>0</v>
      </c>
      <c r="T229" s="81">
        <f t="shared" si="61"/>
        <v>0</v>
      </c>
      <c r="U229" s="81" t="e">
        <f t="shared" si="57"/>
        <v>#REF!</v>
      </c>
      <c r="V229" s="81">
        <v>0</v>
      </c>
      <c r="W229" s="81" t="e">
        <f t="shared" si="66"/>
        <v>#REF!</v>
      </c>
      <c r="X229" s="83"/>
      <c r="Y229" s="99">
        <f>Q251</f>
        <v>0</v>
      </c>
      <c r="Z229" s="224"/>
      <c r="AA229" s="224"/>
      <c r="AB229" s="224"/>
      <c r="AC229" s="224"/>
      <c r="AE229" s="106" t="e">
        <f>I251-SUM(Z251:AD251)</f>
        <v>#VALUE!</v>
      </c>
      <c r="AG229" s="218"/>
      <c r="AH229" s="219"/>
      <c r="AI229" s="218"/>
      <c r="AJ229" s="63"/>
      <c r="AK229" s="63"/>
      <c r="AL229" s="63"/>
      <c r="AU229" s="69" t="e">
        <f t="shared" si="59"/>
        <v>#N/A</v>
      </c>
      <c r="AV229" s="69" t="e">
        <f t="shared" si="62"/>
        <v>#N/A</v>
      </c>
      <c r="AW229" s="69">
        <f>IF(I229&gt;0,COUNTIF($AV$32:AV229,AV229),0)</f>
        <v>197</v>
      </c>
      <c r="AX229" s="69">
        <f>IF(AND(AW229&gt;1,SUMIF($AV$32:AV228,AV229,$AX$32:AX228)-SUMIF($AV$32:AV228,AV229,$BA$32:BA228)=0),1,IF(AND(AW229&gt;1,SUMIF($AV$32:AV228,AV229,$AX$32:AX228)-SUMIF($AV$32:AV228,AV229,$BA$32:BA228)&gt;0),0,AW229))</f>
        <v>0</v>
      </c>
      <c r="AY229" s="69">
        <f>IF(AND(Q229&gt;0,SUMIF($AV$32:AV229,AV229,$I$32:I229)-SUMIF($AV$32:AV229,AV229,$Q$32:Q229)=0),COUNTIF($AV$32:AV229,AV229),0)</f>
        <v>0</v>
      </c>
      <c r="AZ229" s="69">
        <f>IF(Q229&gt;0,COUNTIF($AV$32:AV229,AV229),0)</f>
        <v>0</v>
      </c>
      <c r="BA229" s="69">
        <f t="shared" si="63"/>
        <v>0</v>
      </c>
      <c r="BC229" s="69" t="str">
        <f t="shared" si="64"/>
        <v xml:space="preserve">  0</v>
      </c>
      <c r="BD229" s="69" t="str">
        <f t="shared" si="65"/>
        <v/>
      </c>
    </row>
    <row r="230" spans="1:59" x14ac:dyDescent="0.25">
      <c r="A230" s="70" t="e">
        <f t="shared" si="56"/>
        <v>#REF!</v>
      </c>
      <c r="B230" s="83" t="str">
        <f>IFERROR(VLOOKUP(A230,[1]Tổng!$M$2:$AT$200,13,0),"")</f>
        <v/>
      </c>
      <c r="C230" s="71" t="e">
        <f t="shared" ref="C230:C293" si="67">IF(I230&gt;0,MID(B230,SEARCH(".",B230,SEARCH(".",B230,SEARCH(".",B230)+1)+1)+1,SEARCH(".",B230,(SEARCH(".",B230,SEARCH(".",B230,SEARCH(".",B230)+1)+1))+1)-SEARCH(".",B230,SEARCH(".",B230,SEARCH(".",B230)+1)+1)-1),0)</f>
        <v>#VALUE!</v>
      </c>
      <c r="D230" s="71">
        <f t="shared" ref="D230:D293" si="68">IF(Q230&gt;0,MID(B230,SEARCH("-",B230,SEARCH("-",B230)+1)+1,SEARCH("/",B230,SEARCH("/",B230)+1)-SEARCH("-",B230,SEARCH("-",B230)+1)-1),1)</f>
        <v>1</v>
      </c>
      <c r="E230" s="221" t="str">
        <f>IFERROR(VLOOKUP(A230,[1]Tổng!$M$2:$AT$200,14,0),"")</f>
        <v/>
      </c>
      <c r="F230" s="213" t="str">
        <f>IFERROR(VLOOKUP(A230,[1]Tổng!$M$2:$AT$200,15,0),"")</f>
        <v/>
      </c>
      <c r="G230" s="214" t="str">
        <f>IFERROR(VLOOKUP(A230,[1]Tổng!$M$2:$AT$200,25,0),"")</f>
        <v/>
      </c>
      <c r="H230" s="83" t="str">
        <f>IFERROR(VLOOKUP(A230,[1]Tổng!$M$2:$AQ$200,26,0),"")</f>
        <v/>
      </c>
      <c r="I230" s="77" t="str">
        <f>IFERROR(VLOOKUP(A230,[1]Tổng!$M$2:$AQ$200,27,0),"")</f>
        <v/>
      </c>
      <c r="J230" s="77">
        <v>1000000</v>
      </c>
      <c r="K230" s="78">
        <f t="shared" ref="K230:K293" si="69">IFERROR(I230*J230,0)</f>
        <v>0</v>
      </c>
      <c r="L230" s="88" t="str">
        <f>IFERROR(VLOOKUP(A230,[1]Tổng!$M$2:$AQ$200,30,0),"")</f>
        <v/>
      </c>
      <c r="M230" s="88">
        <f t="shared" ref="M230:M293" si="70">IFERROR(I230*L230,0)</f>
        <v>0</v>
      </c>
      <c r="N230" s="88" t="str">
        <f>IFERROR(VLOOKUP(A230,[1]Tổng!$M$2:$AT$200,18,0),"")</f>
        <v/>
      </c>
      <c r="O230" s="88" t="str">
        <f>IFERROR(VLOOKUP(A230,[1]Tổng!$M$2:$AT$200,22,0),"")</f>
        <v/>
      </c>
      <c r="P230" s="217">
        <f t="shared" ref="P230:P293" si="71">IF(Q230&gt;0,VLOOKUP(D230,$C$32:$M$1452,7,0),0)</f>
        <v>0</v>
      </c>
      <c r="Q230" s="217">
        <f>IFERROR(VLOOKUP(A230,[1]Tổng!$M$2:$AQ$200,29,0),0)</f>
        <v>0</v>
      </c>
      <c r="R230" s="81" t="str">
        <f>IFERROR(VLOOKUP(A230,[1]Tổng!$M$2:$AQ$200,31,0),"")</f>
        <v/>
      </c>
      <c r="S230" s="81">
        <f t="shared" si="60"/>
        <v>0</v>
      </c>
      <c r="T230" s="81">
        <f t="shared" si="61"/>
        <v>0</v>
      </c>
      <c r="U230" s="81" t="e">
        <f t="shared" si="57"/>
        <v>#REF!</v>
      </c>
      <c r="V230" s="81">
        <v>0</v>
      </c>
      <c r="W230" s="81" t="e">
        <f t="shared" si="66"/>
        <v>#REF!</v>
      </c>
      <c r="X230" s="83"/>
      <c r="Y230" s="99">
        <f>Q250</f>
        <v>0</v>
      </c>
      <c r="Z230" s="224"/>
      <c r="AA230" s="224"/>
      <c r="AB230" s="224"/>
      <c r="AC230" s="224"/>
      <c r="AE230" s="106" t="e">
        <f>I250-SUM(Z250:AD250)</f>
        <v>#VALUE!</v>
      </c>
      <c r="AF230" s="69"/>
      <c r="AG230" s="218"/>
      <c r="AH230" s="219"/>
      <c r="AI230" s="218"/>
      <c r="AJ230" s="63"/>
      <c r="AK230" s="63"/>
      <c r="AL230" s="63"/>
      <c r="AU230" s="69" t="e">
        <f t="shared" si="59"/>
        <v>#N/A</v>
      </c>
      <c r="AV230" s="69" t="e">
        <f t="shared" si="62"/>
        <v>#N/A</v>
      </c>
      <c r="AW230" s="69">
        <f>IF(I230&gt;0,COUNTIF($AV$32:AV230,AV230),0)</f>
        <v>198</v>
      </c>
      <c r="AX230" s="69">
        <f>IF(AND(AW230&gt;1,SUMIF($AV$32:AV229,AV230,$AX$32:AX229)-SUMIF($AV$32:AV229,AV230,$BA$32:BA229)=0),1,IF(AND(AW230&gt;1,SUMIF($AV$32:AV229,AV230,$AX$32:AX229)-SUMIF($AV$32:AV229,AV230,$BA$32:BA229)&gt;0),0,AW230))</f>
        <v>0</v>
      </c>
      <c r="AY230" s="69">
        <f>IF(AND(Q230&gt;0,SUMIF($AV$32:AV230,AV230,$I$32:I230)-SUMIF($AV$32:AV230,AV230,$Q$32:Q230)=0),COUNTIF($AV$32:AV230,AV230),0)</f>
        <v>0</v>
      </c>
      <c r="AZ230" s="69">
        <f>IF(Q230&gt;0,COUNTIF($AV$32:AV230,AV230),0)</f>
        <v>0</v>
      </c>
      <c r="BA230" s="69">
        <f t="shared" si="63"/>
        <v>0</v>
      </c>
      <c r="BC230" s="69" t="str">
        <f t="shared" si="64"/>
        <v xml:space="preserve">  0</v>
      </c>
      <c r="BD230" s="69" t="str">
        <f t="shared" si="65"/>
        <v/>
      </c>
      <c r="BF230" s="69"/>
      <c r="BG230" s="69"/>
    </row>
    <row r="231" spans="1:59" x14ac:dyDescent="0.25">
      <c r="A231" s="70" t="e">
        <f t="shared" ref="A231:A294" si="72">A230+1</f>
        <v>#REF!</v>
      </c>
      <c r="B231" s="83" t="str">
        <f>IFERROR(VLOOKUP(A231,[1]Tổng!$M$2:$AT$200,13,0),"")</f>
        <v/>
      </c>
      <c r="C231" s="71" t="e">
        <f t="shared" si="67"/>
        <v>#VALUE!</v>
      </c>
      <c r="D231" s="71">
        <f t="shared" si="68"/>
        <v>1</v>
      </c>
      <c r="E231" s="221" t="str">
        <f>IFERROR(VLOOKUP(A231,[1]Tổng!$M$2:$AT$200,14,0),"")</f>
        <v/>
      </c>
      <c r="F231" s="213" t="str">
        <f>IFERROR(VLOOKUP(A231,[1]Tổng!$M$2:$AT$200,15,0),"")</f>
        <v/>
      </c>
      <c r="G231" s="214" t="str">
        <f>IFERROR(VLOOKUP(A231,[1]Tổng!$M$2:$AT$200,25,0),"")</f>
        <v/>
      </c>
      <c r="H231" s="83" t="str">
        <f>IFERROR(VLOOKUP(A231,[1]Tổng!$M$2:$AQ$200,26,0),"")</f>
        <v/>
      </c>
      <c r="I231" s="77" t="str">
        <f>IFERROR(VLOOKUP(A231,[1]Tổng!$M$2:$AQ$200,27,0),"")</f>
        <v/>
      </c>
      <c r="J231" s="77">
        <v>1000000</v>
      </c>
      <c r="K231" s="78">
        <f t="shared" si="69"/>
        <v>0</v>
      </c>
      <c r="L231" s="88" t="str">
        <f>IFERROR(VLOOKUP(A231,[1]Tổng!$M$2:$AQ$200,30,0),"")</f>
        <v/>
      </c>
      <c r="M231" s="88">
        <f t="shared" si="70"/>
        <v>0</v>
      </c>
      <c r="N231" s="88" t="str">
        <f>IFERROR(VLOOKUP(A231,[1]Tổng!$M$2:$AT$200,18,0),"")</f>
        <v/>
      </c>
      <c r="O231" s="88" t="str">
        <f>IFERROR(VLOOKUP(A231,[1]Tổng!$M$2:$AT$200,22,0),"")</f>
        <v/>
      </c>
      <c r="P231" s="217">
        <f t="shared" si="71"/>
        <v>0</v>
      </c>
      <c r="Q231" s="217">
        <f>IFERROR(VLOOKUP(A231,[1]Tổng!$M$2:$AQ$200,29,0),0)</f>
        <v>0</v>
      </c>
      <c r="R231" s="81" t="str">
        <f>IFERROR(VLOOKUP(A231,[1]Tổng!$M$2:$AQ$200,31,0),"")</f>
        <v/>
      </c>
      <c r="S231" s="81">
        <f t="shared" si="60"/>
        <v>0</v>
      </c>
      <c r="T231" s="81">
        <f t="shared" si="61"/>
        <v>0</v>
      </c>
      <c r="U231" s="81" t="e">
        <f t="shared" ref="U231:U294" si="73">W230</f>
        <v>#REF!</v>
      </c>
      <c r="V231" s="81">
        <v>0</v>
      </c>
      <c r="W231" s="81" t="e">
        <f t="shared" si="66"/>
        <v>#REF!</v>
      </c>
      <c r="X231" s="83"/>
      <c r="Y231" s="99">
        <f>Q251</f>
        <v>0</v>
      </c>
      <c r="Z231" s="224"/>
      <c r="AA231" s="224"/>
      <c r="AB231" s="224"/>
      <c r="AC231" s="224"/>
      <c r="AE231" s="106" t="e">
        <f>I251-SUM(Z251:AD251)</f>
        <v>#VALUE!</v>
      </c>
      <c r="AF231" s="69"/>
      <c r="AG231" s="218"/>
      <c r="AH231" s="219"/>
      <c r="AI231" s="218"/>
      <c r="AJ231" s="63"/>
      <c r="AK231" s="63"/>
      <c r="AL231" s="63"/>
      <c r="AU231" s="69" t="e">
        <f t="shared" si="59"/>
        <v>#N/A</v>
      </c>
      <c r="AV231" s="69" t="e">
        <f t="shared" si="62"/>
        <v>#N/A</v>
      </c>
      <c r="AW231" s="69">
        <f>IF(I231&gt;0,COUNTIF($AV$32:AV231,AV231),0)</f>
        <v>199</v>
      </c>
      <c r="AX231" s="69">
        <f>IF(AND(AW231&gt;1,SUMIF($AV$32:AV230,AV231,$AX$32:AX230)-SUMIF($AV$32:AV230,AV231,$BA$32:BA230)=0),1,IF(AND(AW231&gt;1,SUMIF($AV$32:AV230,AV231,$AX$32:AX230)-SUMIF($AV$32:AV230,AV231,$BA$32:BA230)&gt;0),0,AW231))</f>
        <v>0</v>
      </c>
      <c r="AY231" s="69">
        <f>IF(AND(Q231&gt;0,SUMIF($AV$32:AV231,AV231,$I$32:I231)-SUMIF($AV$32:AV231,AV231,$Q$32:Q231)=0),COUNTIF($AV$32:AV231,AV231),0)</f>
        <v>0</v>
      </c>
      <c r="AZ231" s="69">
        <f>IF(Q231&gt;0,COUNTIF($AV$32:AV231,AV231),0)</f>
        <v>0</v>
      </c>
      <c r="BA231" s="69">
        <f t="shared" si="63"/>
        <v>0</v>
      </c>
      <c r="BC231" s="69" t="str">
        <f t="shared" si="64"/>
        <v xml:space="preserve">  0</v>
      </c>
      <c r="BD231" s="69" t="str">
        <f t="shared" si="65"/>
        <v/>
      </c>
      <c r="BF231" s="69"/>
      <c r="BG231" s="69"/>
    </row>
    <row r="232" spans="1:59" s="69" customFormat="1" x14ac:dyDescent="0.25">
      <c r="A232" s="70" t="e">
        <f t="shared" si="72"/>
        <v>#REF!</v>
      </c>
      <c r="B232" s="83" t="str">
        <f>IFERROR(VLOOKUP(A232,[1]Tổng!$M$2:$AT$200,13,0),"")</f>
        <v/>
      </c>
      <c r="C232" s="71" t="e">
        <f t="shared" si="67"/>
        <v>#VALUE!</v>
      </c>
      <c r="D232" s="71">
        <f t="shared" si="68"/>
        <v>1</v>
      </c>
      <c r="E232" s="221" t="str">
        <f>IFERROR(VLOOKUP(A232,[1]Tổng!$M$2:$AT$200,14,0),"")</f>
        <v/>
      </c>
      <c r="F232" s="213" t="str">
        <f>IFERROR(VLOOKUP(A232,[1]Tổng!$M$2:$AT$200,15,0),"")</f>
        <v/>
      </c>
      <c r="G232" s="214" t="str">
        <f>IFERROR(VLOOKUP(A232,[1]Tổng!$M$2:$AT$200,25,0),"")</f>
        <v/>
      </c>
      <c r="H232" s="83" t="str">
        <f>IFERROR(VLOOKUP(A232,[1]Tổng!$M$2:$AQ$200,26,0),"")</f>
        <v/>
      </c>
      <c r="I232" s="77" t="str">
        <f>IFERROR(VLOOKUP(A232,[1]Tổng!$M$2:$AQ$200,27,0),"")</f>
        <v/>
      </c>
      <c r="J232" s="77">
        <v>1000000</v>
      </c>
      <c r="K232" s="78">
        <f t="shared" si="69"/>
        <v>0</v>
      </c>
      <c r="L232" s="88" t="str">
        <f>IFERROR(VLOOKUP(A232,[1]Tổng!$M$2:$AQ$200,30,0),"")</f>
        <v/>
      </c>
      <c r="M232" s="88">
        <f t="shared" si="70"/>
        <v>0</v>
      </c>
      <c r="N232" s="88" t="str">
        <f>IFERROR(VLOOKUP(A232,[1]Tổng!$M$2:$AT$200,18,0),"")</f>
        <v/>
      </c>
      <c r="O232" s="88" t="str">
        <f>IFERROR(VLOOKUP(A232,[1]Tổng!$M$2:$AT$200,22,0),"")</f>
        <v/>
      </c>
      <c r="P232" s="217">
        <f t="shared" si="71"/>
        <v>0</v>
      </c>
      <c r="Q232" s="217">
        <f>IFERROR(VLOOKUP(A232,[1]Tổng!$M$2:$AQ$200,29,0),0)</f>
        <v>0</v>
      </c>
      <c r="R232" s="81" t="str">
        <f>IFERROR(VLOOKUP(A232,[1]Tổng!$M$2:$AQ$200,31,0),"")</f>
        <v/>
      </c>
      <c r="S232" s="81">
        <f t="shared" si="60"/>
        <v>0</v>
      </c>
      <c r="T232" s="81">
        <f t="shared" si="61"/>
        <v>0</v>
      </c>
      <c r="U232" s="81" t="e">
        <f t="shared" si="73"/>
        <v>#REF!</v>
      </c>
      <c r="V232" s="81">
        <v>0</v>
      </c>
      <c r="W232" s="81" t="e">
        <f t="shared" si="66"/>
        <v>#REF!</v>
      </c>
      <c r="X232" s="83"/>
      <c r="Y232" s="99">
        <f>Q252</f>
        <v>0</v>
      </c>
      <c r="Z232" s="224"/>
      <c r="AA232" s="224"/>
      <c r="AB232" s="224"/>
      <c r="AC232" s="224"/>
      <c r="AE232" s="106" t="e">
        <f>I252-SUM(Z252:AD252)</f>
        <v>#VALUE!</v>
      </c>
      <c r="AG232" s="218"/>
      <c r="AH232" s="219"/>
      <c r="AI232" s="218"/>
      <c r="AJ232" s="63"/>
      <c r="AK232" s="63"/>
      <c r="AL232" s="63"/>
      <c r="AU232" s="69" t="e">
        <f t="shared" si="59"/>
        <v>#N/A</v>
      </c>
      <c r="AV232" s="69" t="e">
        <f t="shared" si="62"/>
        <v>#N/A</v>
      </c>
      <c r="AW232" s="69">
        <f>IF(I232&gt;0,COUNTIF($AV$32:AV232,AV232),0)</f>
        <v>200</v>
      </c>
      <c r="AX232" s="69">
        <f>IF(AND(AW232&gt;1,SUMIF($AV$32:AV231,AV232,$AX$32:AX231)-SUMIF($AV$32:AV231,AV232,$BA$32:BA231)=0),1,IF(AND(AW232&gt;1,SUMIF($AV$32:AV231,AV232,$AX$32:AX231)-SUMIF($AV$32:AV231,AV232,$BA$32:BA231)&gt;0),0,AW232))</f>
        <v>0</v>
      </c>
      <c r="AY232" s="69">
        <f>IF(AND(Q232&gt;0,SUMIF($AV$32:AV232,AV232,$I$32:I232)-SUMIF($AV$32:AV232,AV232,$Q$32:Q232)=0),COUNTIF($AV$32:AV232,AV232),0)</f>
        <v>0</v>
      </c>
      <c r="AZ232" s="69">
        <f>IF(Q232&gt;0,COUNTIF($AV$32:AV232,AV232),0)</f>
        <v>0</v>
      </c>
      <c r="BA232" s="69">
        <f t="shared" si="63"/>
        <v>0</v>
      </c>
      <c r="BC232" s="69" t="str">
        <f t="shared" si="64"/>
        <v xml:space="preserve">  0</v>
      </c>
      <c r="BD232" s="69" t="str">
        <f t="shared" si="65"/>
        <v/>
      </c>
    </row>
    <row r="233" spans="1:59" x14ac:dyDescent="0.25">
      <c r="A233" s="70" t="e">
        <f t="shared" si="72"/>
        <v>#REF!</v>
      </c>
      <c r="B233" s="83" t="str">
        <f>IFERROR(VLOOKUP(A233,[1]Tổng!$M$2:$AT$200,13,0),"")</f>
        <v/>
      </c>
      <c r="C233" s="71" t="e">
        <f t="shared" si="67"/>
        <v>#VALUE!</v>
      </c>
      <c r="D233" s="71">
        <f t="shared" si="68"/>
        <v>1</v>
      </c>
      <c r="E233" s="221" t="str">
        <f>IFERROR(VLOOKUP(A233,[1]Tổng!$M$2:$AT$200,14,0),"")</f>
        <v/>
      </c>
      <c r="F233" s="213" t="str">
        <f>IFERROR(VLOOKUP(A233,[1]Tổng!$M$2:$AT$200,15,0),"")</f>
        <v/>
      </c>
      <c r="G233" s="214" t="str">
        <f>IFERROR(VLOOKUP(A233,[1]Tổng!$M$2:$AT$200,25,0),"")</f>
        <v/>
      </c>
      <c r="H233" s="83" t="str">
        <f>IFERROR(VLOOKUP(A233,[1]Tổng!$M$2:$AQ$200,26,0),"")</f>
        <v/>
      </c>
      <c r="I233" s="77" t="str">
        <f>IFERROR(VLOOKUP(A233,[1]Tổng!$M$2:$AQ$200,27,0),"")</f>
        <v/>
      </c>
      <c r="J233" s="77">
        <v>1000000</v>
      </c>
      <c r="K233" s="78">
        <f t="shared" si="69"/>
        <v>0</v>
      </c>
      <c r="L233" s="88" t="str">
        <f>IFERROR(VLOOKUP(A233,[1]Tổng!$M$2:$AQ$200,30,0),"")</f>
        <v/>
      </c>
      <c r="M233" s="88">
        <f t="shared" si="70"/>
        <v>0</v>
      </c>
      <c r="N233" s="88" t="str">
        <f>IFERROR(VLOOKUP(A233,[1]Tổng!$M$2:$AT$200,18,0),"")</f>
        <v/>
      </c>
      <c r="O233" s="88" t="str">
        <f>IFERROR(VLOOKUP(A233,[1]Tổng!$M$2:$AT$200,22,0),"")</f>
        <v/>
      </c>
      <c r="P233" s="217">
        <f t="shared" si="71"/>
        <v>0</v>
      </c>
      <c r="Q233" s="217">
        <f>IFERROR(VLOOKUP(A233,[1]Tổng!$M$2:$AQ$200,29,0),0)</f>
        <v>0</v>
      </c>
      <c r="R233" s="81" t="str">
        <f>IFERROR(VLOOKUP(A233,[1]Tổng!$M$2:$AQ$200,31,0),"")</f>
        <v/>
      </c>
      <c r="S233" s="81">
        <f t="shared" si="60"/>
        <v>0</v>
      </c>
      <c r="T233" s="81">
        <f t="shared" si="61"/>
        <v>0</v>
      </c>
      <c r="U233" s="81" t="e">
        <f t="shared" si="73"/>
        <v>#REF!</v>
      </c>
      <c r="V233" s="81">
        <v>0</v>
      </c>
      <c r="W233" s="81" t="e">
        <f t="shared" si="66"/>
        <v>#REF!</v>
      </c>
      <c r="X233" s="83"/>
      <c r="Y233" s="99">
        <f>Q253</f>
        <v>0</v>
      </c>
      <c r="Z233" s="224"/>
      <c r="AA233" s="224"/>
      <c r="AB233" s="224"/>
      <c r="AC233" s="224"/>
      <c r="AE233" s="106" t="e">
        <f>I253-SUM(Z253:AD253)</f>
        <v>#VALUE!</v>
      </c>
      <c r="AF233" s="69"/>
      <c r="AG233" s="218"/>
      <c r="AH233" s="219"/>
      <c r="AI233" s="218"/>
      <c r="AJ233" s="63"/>
      <c r="AK233" s="63"/>
      <c r="AL233" s="63"/>
      <c r="AU233" s="69" t="e">
        <f t="shared" si="59"/>
        <v>#N/A</v>
      </c>
      <c r="AV233" s="69" t="e">
        <f t="shared" si="62"/>
        <v>#N/A</v>
      </c>
      <c r="AW233" s="69">
        <f>IF(I233&gt;0,COUNTIF($AV$32:AV233,AV233),0)</f>
        <v>201</v>
      </c>
      <c r="AX233" s="69">
        <f>IF(AND(AW233&gt;1,SUMIF($AV$32:AV232,AV233,$AX$32:AX232)-SUMIF($AV$32:AV232,AV233,$BA$32:BA232)=0),1,IF(AND(AW233&gt;1,SUMIF($AV$32:AV232,AV233,$AX$32:AX232)-SUMIF($AV$32:AV232,AV233,$BA$32:BA232)&gt;0),0,AW233))</f>
        <v>0</v>
      </c>
      <c r="AY233" s="69">
        <f>IF(AND(Q233&gt;0,SUMIF($AV$32:AV233,AV233,$I$32:I233)-SUMIF($AV$32:AV233,AV233,$Q$32:Q233)=0),COUNTIF($AV$32:AV233,AV233),0)</f>
        <v>0</v>
      </c>
      <c r="AZ233" s="69">
        <f>IF(Q233&gt;0,COUNTIF($AV$32:AV233,AV233),0)</f>
        <v>0</v>
      </c>
      <c r="BA233" s="69">
        <f t="shared" si="63"/>
        <v>0</v>
      </c>
      <c r="BC233" s="69" t="str">
        <f t="shared" si="64"/>
        <v xml:space="preserve">  0</v>
      </c>
      <c r="BD233" s="69" t="str">
        <f t="shared" si="65"/>
        <v/>
      </c>
      <c r="BF233" s="69"/>
      <c r="BG233" s="69"/>
    </row>
    <row r="234" spans="1:59" x14ac:dyDescent="0.25">
      <c r="A234" s="70" t="e">
        <f t="shared" si="72"/>
        <v>#REF!</v>
      </c>
      <c r="B234" s="83" t="str">
        <f>IFERROR(VLOOKUP(A234,[1]Tổng!$M$2:$AT$200,13,0),"")</f>
        <v/>
      </c>
      <c r="C234" s="71" t="e">
        <f t="shared" si="67"/>
        <v>#VALUE!</v>
      </c>
      <c r="D234" s="71">
        <f t="shared" si="68"/>
        <v>1</v>
      </c>
      <c r="E234" s="221" t="str">
        <f>IFERROR(VLOOKUP(A234,[1]Tổng!$M$2:$AT$200,14,0),"")</f>
        <v/>
      </c>
      <c r="F234" s="213" t="str">
        <f>IFERROR(VLOOKUP(A234,[1]Tổng!$M$2:$AT$200,15,0),"")</f>
        <v/>
      </c>
      <c r="G234" s="214" t="str">
        <f>IFERROR(VLOOKUP(A234,[1]Tổng!$M$2:$AT$200,25,0),"")</f>
        <v/>
      </c>
      <c r="H234" s="83" t="str">
        <f>IFERROR(VLOOKUP(A234,[1]Tổng!$M$2:$AQ$200,26,0),"")</f>
        <v/>
      </c>
      <c r="I234" s="77" t="str">
        <f>IFERROR(VLOOKUP(A234,[1]Tổng!$M$2:$AQ$200,27,0),"")</f>
        <v/>
      </c>
      <c r="J234" s="77">
        <v>1000000</v>
      </c>
      <c r="K234" s="78">
        <f t="shared" si="69"/>
        <v>0</v>
      </c>
      <c r="L234" s="88" t="str">
        <f>IFERROR(VLOOKUP(A234,[1]Tổng!$M$2:$AQ$200,30,0),"")</f>
        <v/>
      </c>
      <c r="M234" s="88">
        <f t="shared" si="70"/>
        <v>0</v>
      </c>
      <c r="N234" s="88" t="str">
        <f>IFERROR(VLOOKUP(A234,[1]Tổng!$M$2:$AT$200,18,0),"")</f>
        <v/>
      </c>
      <c r="O234" s="88" t="str">
        <f>IFERROR(VLOOKUP(A234,[1]Tổng!$M$2:$AT$200,22,0),"")</f>
        <v/>
      </c>
      <c r="P234" s="217">
        <f t="shared" si="71"/>
        <v>0</v>
      </c>
      <c r="Q234" s="217">
        <f>IFERROR(VLOOKUP(A234,[1]Tổng!$M$2:$AQ$200,29,0),0)</f>
        <v>0</v>
      </c>
      <c r="R234" s="81" t="str">
        <f>IFERROR(VLOOKUP(A234,[1]Tổng!$M$2:$AQ$200,31,0),"")</f>
        <v/>
      </c>
      <c r="S234" s="81">
        <f t="shared" si="60"/>
        <v>0</v>
      </c>
      <c r="T234" s="81">
        <f t="shared" si="61"/>
        <v>0</v>
      </c>
      <c r="U234" s="81" t="e">
        <f t="shared" si="73"/>
        <v>#REF!</v>
      </c>
      <c r="V234" s="81">
        <v>0</v>
      </c>
      <c r="W234" s="81" t="e">
        <f t="shared" si="66"/>
        <v>#REF!</v>
      </c>
      <c r="X234" s="83"/>
      <c r="Y234" s="99">
        <f t="shared" si="42"/>
        <v>0</v>
      </c>
      <c r="Z234" s="224"/>
      <c r="AA234" s="224"/>
      <c r="AB234" s="224"/>
      <c r="AC234" s="224"/>
      <c r="AE234" s="106" t="e">
        <f t="shared" si="58"/>
        <v>#VALUE!</v>
      </c>
      <c r="AF234" s="69"/>
      <c r="AG234" s="218"/>
      <c r="AH234" s="219"/>
      <c r="AI234" s="218"/>
      <c r="AJ234" s="63"/>
      <c r="AK234" s="63"/>
      <c r="AL234" s="63"/>
      <c r="AU234" s="69" t="e">
        <f t="shared" si="59"/>
        <v>#N/A</v>
      </c>
      <c r="AV234" s="69" t="e">
        <f t="shared" si="62"/>
        <v>#N/A</v>
      </c>
      <c r="AW234" s="69">
        <f>IF(I234&gt;0,COUNTIF($AV$32:AV234,AV234),0)</f>
        <v>202</v>
      </c>
      <c r="AX234" s="69">
        <f>IF(AND(AW234&gt;1,SUMIF($AV$32:AV233,AV234,$AX$32:AX233)-SUMIF($AV$32:AV233,AV234,$BA$32:BA233)=0),1,IF(AND(AW234&gt;1,SUMIF($AV$32:AV233,AV234,$AX$32:AX233)-SUMIF($AV$32:AV233,AV234,$BA$32:BA233)&gt;0),0,AW234))</f>
        <v>0</v>
      </c>
      <c r="AY234" s="69">
        <f>IF(AND(Q234&gt;0,SUMIF($AV$32:AV234,AV234,$I$32:I234)-SUMIF($AV$32:AV234,AV234,$Q$32:Q234)=0),COUNTIF($AV$32:AV234,AV234),0)</f>
        <v>0</v>
      </c>
      <c r="AZ234" s="69">
        <f>IF(Q234&gt;0,COUNTIF($AV$32:AV234,AV234),0)</f>
        <v>0</v>
      </c>
      <c r="BA234" s="69">
        <f t="shared" si="63"/>
        <v>0</v>
      </c>
      <c r="BC234" s="69" t="str">
        <f t="shared" si="64"/>
        <v xml:space="preserve">  0</v>
      </c>
      <c r="BD234" s="69" t="str">
        <f t="shared" si="65"/>
        <v/>
      </c>
      <c r="BF234" s="69"/>
      <c r="BG234" s="69"/>
    </row>
    <row r="235" spans="1:59" x14ac:dyDescent="0.25">
      <c r="A235" s="70" t="e">
        <f t="shared" si="72"/>
        <v>#REF!</v>
      </c>
      <c r="B235" s="83" t="str">
        <f>IFERROR(VLOOKUP(A235,[1]Tổng!$M$2:$AT$200,13,0),"")</f>
        <v/>
      </c>
      <c r="C235" s="71" t="e">
        <f t="shared" si="67"/>
        <v>#VALUE!</v>
      </c>
      <c r="D235" s="71">
        <f t="shared" si="68"/>
        <v>1</v>
      </c>
      <c r="E235" s="221" t="str">
        <f>IFERROR(VLOOKUP(A235,[1]Tổng!$M$2:$AT$200,14,0),"")</f>
        <v/>
      </c>
      <c r="F235" s="213" t="str">
        <f>IFERROR(VLOOKUP(A235,[1]Tổng!$M$2:$AT$200,15,0),"")</f>
        <v/>
      </c>
      <c r="G235" s="214" t="str">
        <f>IFERROR(VLOOKUP(A235,[1]Tổng!$M$2:$AT$200,25,0),"")</f>
        <v/>
      </c>
      <c r="H235" s="83" t="str">
        <f>IFERROR(VLOOKUP(A235,[1]Tổng!$M$2:$AQ$200,26,0),"")</f>
        <v/>
      </c>
      <c r="I235" s="77" t="str">
        <f>IFERROR(VLOOKUP(A235,[1]Tổng!$M$2:$AQ$200,27,0),"")</f>
        <v/>
      </c>
      <c r="J235" s="77">
        <v>1000000</v>
      </c>
      <c r="K235" s="78">
        <f t="shared" si="69"/>
        <v>0</v>
      </c>
      <c r="L235" s="88" t="str">
        <f>IFERROR(VLOOKUP(A235,[1]Tổng!$M$2:$AQ$200,30,0),"")</f>
        <v/>
      </c>
      <c r="M235" s="88">
        <f t="shared" si="70"/>
        <v>0</v>
      </c>
      <c r="N235" s="88" t="str">
        <f>IFERROR(VLOOKUP(A235,[1]Tổng!$M$2:$AT$200,18,0),"")</f>
        <v/>
      </c>
      <c r="O235" s="88" t="str">
        <f>IFERROR(VLOOKUP(A235,[1]Tổng!$M$2:$AT$200,22,0),"")</f>
        <v/>
      </c>
      <c r="P235" s="217">
        <f t="shared" si="71"/>
        <v>0</v>
      </c>
      <c r="Q235" s="217">
        <f>IFERROR(VLOOKUP(A235,[1]Tổng!$M$2:$AQ$200,29,0),0)</f>
        <v>0</v>
      </c>
      <c r="R235" s="81" t="str">
        <f>IFERROR(VLOOKUP(A235,[1]Tổng!$M$2:$AQ$200,31,0),"")</f>
        <v/>
      </c>
      <c r="S235" s="81">
        <f t="shared" si="60"/>
        <v>0</v>
      </c>
      <c r="T235" s="81">
        <f t="shared" si="61"/>
        <v>0</v>
      </c>
      <c r="U235" s="81" t="e">
        <f t="shared" si="73"/>
        <v>#REF!</v>
      </c>
      <c r="V235" s="81">
        <v>0</v>
      </c>
      <c r="W235" s="81" t="e">
        <f t="shared" si="66"/>
        <v>#REF!</v>
      </c>
      <c r="X235" s="83"/>
      <c r="Y235" s="99">
        <f t="shared" si="42"/>
        <v>0</v>
      </c>
      <c r="Z235" s="224"/>
      <c r="AA235" s="224"/>
      <c r="AB235" s="224"/>
      <c r="AC235" s="224"/>
      <c r="AE235" s="106" t="e">
        <f t="shared" si="58"/>
        <v>#VALUE!</v>
      </c>
      <c r="AF235" s="69"/>
      <c r="AG235" s="218"/>
      <c r="AH235" s="219"/>
      <c r="AI235" s="218"/>
      <c r="AJ235" s="63"/>
      <c r="AK235" s="63"/>
      <c r="AL235" s="63"/>
      <c r="AU235" s="69" t="e">
        <f t="shared" si="59"/>
        <v>#N/A</v>
      </c>
      <c r="AV235" s="69" t="e">
        <f t="shared" si="62"/>
        <v>#N/A</v>
      </c>
      <c r="AW235" s="69">
        <f>IF(I235&gt;0,COUNTIF($AV$32:AV235,AV235),0)</f>
        <v>203</v>
      </c>
      <c r="AX235" s="69">
        <f>IF(AND(AW235&gt;1,SUMIF($AV$32:AV234,AV235,$AX$32:AX234)-SUMIF($AV$32:AV234,AV235,$BA$32:BA234)=0),1,IF(AND(AW235&gt;1,SUMIF($AV$32:AV234,AV235,$AX$32:AX234)-SUMIF($AV$32:AV234,AV235,$BA$32:BA234)&gt;0),0,AW235))</f>
        <v>0</v>
      </c>
      <c r="AY235" s="69">
        <f>IF(AND(Q235&gt;0,SUMIF($AV$32:AV235,AV235,$I$32:I235)-SUMIF($AV$32:AV235,AV235,$Q$32:Q235)=0),COUNTIF($AV$32:AV235,AV235),0)</f>
        <v>0</v>
      </c>
      <c r="AZ235" s="69">
        <f>IF(Q235&gt;0,COUNTIF($AV$32:AV235,AV235),0)</f>
        <v>0</v>
      </c>
      <c r="BA235" s="69">
        <f t="shared" si="63"/>
        <v>0</v>
      </c>
      <c r="BC235" s="69" t="str">
        <f t="shared" si="64"/>
        <v xml:space="preserve">  0</v>
      </c>
      <c r="BD235" s="69" t="str">
        <f t="shared" si="65"/>
        <v/>
      </c>
      <c r="BF235" s="69"/>
      <c r="BG235" s="69"/>
    </row>
    <row r="236" spans="1:59" s="69" customFormat="1" x14ac:dyDescent="0.25">
      <c r="A236" s="70" t="e">
        <f t="shared" si="72"/>
        <v>#REF!</v>
      </c>
      <c r="B236" s="83" t="str">
        <f>IFERROR(VLOOKUP(A236,[1]Tổng!$M$2:$AT$200,13,0),"")</f>
        <v/>
      </c>
      <c r="C236" s="71" t="e">
        <f t="shared" si="67"/>
        <v>#VALUE!</v>
      </c>
      <c r="D236" s="71">
        <f t="shared" si="68"/>
        <v>1</v>
      </c>
      <c r="E236" s="221" t="str">
        <f>IFERROR(VLOOKUP(A236,[1]Tổng!$M$2:$AT$200,14,0),"")</f>
        <v/>
      </c>
      <c r="F236" s="213" t="str">
        <f>IFERROR(VLOOKUP(A236,[1]Tổng!$M$2:$AT$200,15,0),"")</f>
        <v/>
      </c>
      <c r="G236" s="214" t="str">
        <f>IFERROR(VLOOKUP(A236,[1]Tổng!$M$2:$AT$200,25,0),"")</f>
        <v/>
      </c>
      <c r="H236" s="83" t="str">
        <f>IFERROR(VLOOKUP(A236,[1]Tổng!$M$2:$AQ$200,26,0),"")</f>
        <v/>
      </c>
      <c r="I236" s="77" t="str">
        <f>IFERROR(VLOOKUP(A236,[1]Tổng!$M$2:$AQ$200,27,0),"")</f>
        <v/>
      </c>
      <c r="J236" s="77">
        <v>1000000</v>
      </c>
      <c r="K236" s="78">
        <f t="shared" si="69"/>
        <v>0</v>
      </c>
      <c r="L236" s="88" t="str">
        <f>IFERROR(VLOOKUP(A236,[1]Tổng!$M$2:$AQ$200,30,0),"")</f>
        <v/>
      </c>
      <c r="M236" s="88">
        <f t="shared" si="70"/>
        <v>0</v>
      </c>
      <c r="N236" s="88" t="str">
        <f>IFERROR(VLOOKUP(A236,[1]Tổng!$M$2:$AT$200,18,0),"")</f>
        <v/>
      </c>
      <c r="O236" s="88" t="str">
        <f>IFERROR(VLOOKUP(A236,[1]Tổng!$M$2:$AT$200,22,0),"")</f>
        <v/>
      </c>
      <c r="P236" s="217">
        <f t="shared" si="71"/>
        <v>0</v>
      </c>
      <c r="Q236" s="217">
        <f>IFERROR(VLOOKUP(A236,[1]Tổng!$M$2:$AQ$200,29,0),0)</f>
        <v>0</v>
      </c>
      <c r="R236" s="81" t="str">
        <f>IFERROR(VLOOKUP(A236,[1]Tổng!$M$2:$AQ$200,31,0),"")</f>
        <v/>
      </c>
      <c r="S236" s="81">
        <f t="shared" si="60"/>
        <v>0</v>
      </c>
      <c r="T236" s="81">
        <f t="shared" si="61"/>
        <v>0</v>
      </c>
      <c r="U236" s="81" t="e">
        <f t="shared" si="73"/>
        <v>#REF!</v>
      </c>
      <c r="V236" s="81">
        <v>0</v>
      </c>
      <c r="W236" s="81" t="e">
        <f t="shared" si="66"/>
        <v>#REF!</v>
      </c>
      <c r="X236" s="83"/>
      <c r="Y236" s="99">
        <f t="shared" si="42"/>
        <v>0</v>
      </c>
      <c r="Z236" s="224"/>
      <c r="AA236" s="224"/>
      <c r="AB236" s="224"/>
      <c r="AC236" s="224"/>
      <c r="AE236" s="106" t="e">
        <f t="shared" si="58"/>
        <v>#VALUE!</v>
      </c>
      <c r="AG236" s="218"/>
      <c r="AH236" s="219"/>
      <c r="AI236" s="218"/>
      <c r="AJ236" s="63"/>
      <c r="AK236" s="63"/>
      <c r="AL236" s="63"/>
      <c r="AU236" s="69" t="e">
        <f t="shared" si="59"/>
        <v>#N/A</v>
      </c>
      <c r="AV236" s="69" t="e">
        <f t="shared" si="62"/>
        <v>#N/A</v>
      </c>
      <c r="AW236" s="69">
        <f>IF(I236&gt;0,COUNTIF($AV$32:AV236,AV236),0)</f>
        <v>204</v>
      </c>
      <c r="AX236" s="69">
        <f>IF(AND(AW236&gt;1,SUMIF($AV$32:AV235,AV236,$AX$32:AX235)-SUMIF($AV$32:AV235,AV236,$BA$32:BA235)=0),1,IF(AND(AW236&gt;1,SUMIF($AV$32:AV235,AV236,$AX$32:AX235)-SUMIF($AV$32:AV235,AV236,$BA$32:BA235)&gt;0),0,AW236))</f>
        <v>0</v>
      </c>
      <c r="AY236" s="69">
        <f>IF(AND(Q236&gt;0,SUMIF($AV$32:AV236,AV236,$I$32:I236)-SUMIF($AV$32:AV236,AV236,$Q$32:Q236)=0),COUNTIF($AV$32:AV236,AV236),0)</f>
        <v>0</v>
      </c>
      <c r="AZ236" s="69">
        <f>IF(Q236&gt;0,COUNTIF($AV$32:AV236,AV236),0)</f>
        <v>0</v>
      </c>
      <c r="BA236" s="69">
        <f t="shared" si="63"/>
        <v>0</v>
      </c>
      <c r="BC236" s="69" t="str">
        <f t="shared" si="64"/>
        <v xml:space="preserve">  0</v>
      </c>
      <c r="BD236" s="69" t="str">
        <f t="shared" si="65"/>
        <v/>
      </c>
    </row>
    <row r="237" spans="1:59" x14ac:dyDescent="0.25">
      <c r="A237" s="70" t="e">
        <f t="shared" si="72"/>
        <v>#REF!</v>
      </c>
      <c r="B237" s="83" t="str">
        <f>IFERROR(VLOOKUP(A237,[1]Tổng!$M$2:$AT$200,13,0),"")</f>
        <v/>
      </c>
      <c r="C237" s="71" t="e">
        <f t="shared" si="67"/>
        <v>#VALUE!</v>
      </c>
      <c r="D237" s="71">
        <f t="shared" si="68"/>
        <v>1</v>
      </c>
      <c r="E237" s="221" t="str">
        <f>IFERROR(VLOOKUP(A237,[1]Tổng!$M$2:$AT$200,14,0),"")</f>
        <v/>
      </c>
      <c r="F237" s="213" t="str">
        <f>IFERROR(VLOOKUP(A237,[1]Tổng!$M$2:$AT$200,15,0),"")</f>
        <v/>
      </c>
      <c r="G237" s="214" t="str">
        <f>IFERROR(VLOOKUP(A237,[1]Tổng!$M$2:$AT$200,25,0),"")</f>
        <v/>
      </c>
      <c r="H237" s="83" t="str">
        <f>IFERROR(VLOOKUP(A237,[1]Tổng!$M$2:$AQ$200,26,0),"")</f>
        <v/>
      </c>
      <c r="I237" s="77" t="str">
        <f>IFERROR(VLOOKUP(A237,[1]Tổng!$M$2:$AQ$200,27,0),"")</f>
        <v/>
      </c>
      <c r="J237" s="77">
        <v>1000000</v>
      </c>
      <c r="K237" s="78">
        <f t="shared" si="69"/>
        <v>0</v>
      </c>
      <c r="L237" s="88" t="str">
        <f>IFERROR(VLOOKUP(A237,[1]Tổng!$M$2:$AQ$200,30,0),"")</f>
        <v/>
      </c>
      <c r="M237" s="88">
        <f t="shared" si="70"/>
        <v>0</v>
      </c>
      <c r="N237" s="88" t="str">
        <f>IFERROR(VLOOKUP(A237,[1]Tổng!$M$2:$AT$200,18,0),"")</f>
        <v/>
      </c>
      <c r="O237" s="88" t="str">
        <f>IFERROR(VLOOKUP(A237,[1]Tổng!$M$2:$AT$200,22,0),"")</f>
        <v/>
      </c>
      <c r="P237" s="217">
        <f t="shared" si="71"/>
        <v>0</v>
      </c>
      <c r="Q237" s="217">
        <f>IFERROR(VLOOKUP(A237,[1]Tổng!$M$2:$AQ$200,29,0),0)</f>
        <v>0</v>
      </c>
      <c r="R237" s="81" t="str">
        <f>IFERROR(VLOOKUP(A237,[1]Tổng!$M$2:$AQ$200,31,0),"")</f>
        <v/>
      </c>
      <c r="S237" s="81">
        <f t="shared" si="60"/>
        <v>0</v>
      </c>
      <c r="T237" s="81">
        <f t="shared" si="61"/>
        <v>0</v>
      </c>
      <c r="U237" s="81" t="e">
        <f t="shared" si="73"/>
        <v>#REF!</v>
      </c>
      <c r="V237" s="81">
        <v>0</v>
      </c>
      <c r="W237" s="81" t="e">
        <f t="shared" si="66"/>
        <v>#REF!</v>
      </c>
      <c r="X237" s="83"/>
      <c r="Y237" s="99">
        <f t="shared" si="42"/>
        <v>0</v>
      </c>
      <c r="Z237" s="224"/>
      <c r="AA237" s="224"/>
      <c r="AB237" s="224"/>
      <c r="AC237" s="224"/>
      <c r="AE237" s="106" t="e">
        <f t="shared" si="58"/>
        <v>#VALUE!</v>
      </c>
      <c r="AF237" s="69"/>
      <c r="AG237" s="218"/>
      <c r="AH237" s="219"/>
      <c r="AI237" s="218"/>
      <c r="AJ237" s="63"/>
      <c r="AK237" s="63"/>
      <c r="AL237" s="63"/>
      <c r="AU237" s="69" t="e">
        <f t="shared" si="59"/>
        <v>#N/A</v>
      </c>
      <c r="AV237" s="69" t="e">
        <f t="shared" si="62"/>
        <v>#N/A</v>
      </c>
      <c r="AW237" s="69">
        <f>IF(I237&gt;0,COUNTIF($AV$32:AV237,AV237),0)</f>
        <v>205</v>
      </c>
      <c r="AX237" s="69">
        <f>IF(AND(AW237&gt;1,SUMIF($AV$32:AV236,AV237,$AX$32:AX236)-SUMIF($AV$32:AV236,AV237,$BA$32:BA236)=0),1,IF(AND(AW237&gt;1,SUMIF($AV$32:AV236,AV237,$AX$32:AX236)-SUMIF($AV$32:AV236,AV237,$BA$32:BA236)&gt;0),0,AW237))</f>
        <v>0</v>
      </c>
      <c r="AY237" s="69">
        <f>IF(AND(Q237&gt;0,SUMIF($AV$32:AV237,AV237,$I$32:I237)-SUMIF($AV$32:AV237,AV237,$Q$32:Q237)=0),COUNTIF($AV$32:AV237,AV237),0)</f>
        <v>0</v>
      </c>
      <c r="AZ237" s="69">
        <f>IF(Q237&gt;0,COUNTIF($AV$32:AV237,AV237),0)</f>
        <v>0</v>
      </c>
      <c r="BA237" s="69">
        <f t="shared" si="63"/>
        <v>0</v>
      </c>
      <c r="BC237" s="69" t="str">
        <f t="shared" si="64"/>
        <v xml:space="preserve">  0</v>
      </c>
      <c r="BD237" s="69" t="str">
        <f t="shared" si="65"/>
        <v/>
      </c>
      <c r="BF237" s="69"/>
      <c r="BG237" s="69"/>
    </row>
    <row r="238" spans="1:59" x14ac:dyDescent="0.25">
      <c r="A238" s="70" t="e">
        <f t="shared" si="72"/>
        <v>#REF!</v>
      </c>
      <c r="B238" s="83" t="str">
        <f>IFERROR(VLOOKUP(A238,[1]Tổng!$M$2:$AT$200,13,0),"")</f>
        <v/>
      </c>
      <c r="C238" s="71" t="e">
        <f t="shared" si="67"/>
        <v>#VALUE!</v>
      </c>
      <c r="D238" s="71">
        <f t="shared" si="68"/>
        <v>1</v>
      </c>
      <c r="E238" s="221" t="str">
        <f>IFERROR(VLOOKUP(A238,[1]Tổng!$M$2:$AT$200,14,0),"")</f>
        <v/>
      </c>
      <c r="F238" s="213" t="str">
        <f>IFERROR(VLOOKUP(A238,[1]Tổng!$M$2:$AT$200,15,0),"")</f>
        <v/>
      </c>
      <c r="G238" s="214" t="str">
        <f>IFERROR(VLOOKUP(A238,[1]Tổng!$M$2:$AT$200,25,0),"")</f>
        <v/>
      </c>
      <c r="H238" s="83" t="str">
        <f>IFERROR(VLOOKUP(A238,[1]Tổng!$M$2:$AQ$200,26,0),"")</f>
        <v/>
      </c>
      <c r="I238" s="77" t="str">
        <f>IFERROR(VLOOKUP(A238,[1]Tổng!$M$2:$AQ$200,27,0),"")</f>
        <v/>
      </c>
      <c r="J238" s="77">
        <v>1000000</v>
      </c>
      <c r="K238" s="78">
        <f t="shared" si="69"/>
        <v>0</v>
      </c>
      <c r="L238" s="88" t="str">
        <f>IFERROR(VLOOKUP(A238,[1]Tổng!$M$2:$AQ$200,30,0),"")</f>
        <v/>
      </c>
      <c r="M238" s="88">
        <f t="shared" si="70"/>
        <v>0</v>
      </c>
      <c r="N238" s="88" t="str">
        <f>IFERROR(VLOOKUP(A238,[1]Tổng!$M$2:$AT$200,18,0),"")</f>
        <v/>
      </c>
      <c r="O238" s="88" t="str">
        <f>IFERROR(VLOOKUP(A238,[1]Tổng!$M$2:$AT$200,22,0),"")</f>
        <v/>
      </c>
      <c r="P238" s="217">
        <f t="shared" si="71"/>
        <v>0</v>
      </c>
      <c r="Q238" s="217">
        <f>IFERROR(VLOOKUP(A238,[1]Tổng!$M$2:$AQ$200,29,0),0)</f>
        <v>0</v>
      </c>
      <c r="R238" s="81" t="str">
        <f>IFERROR(VLOOKUP(A238,[1]Tổng!$M$2:$AQ$200,31,0),"")</f>
        <v/>
      </c>
      <c r="S238" s="81">
        <f t="shared" si="60"/>
        <v>0</v>
      </c>
      <c r="T238" s="81">
        <f t="shared" si="61"/>
        <v>0</v>
      </c>
      <c r="U238" s="81" t="e">
        <f t="shared" si="73"/>
        <v>#REF!</v>
      </c>
      <c r="V238" s="81">
        <v>0</v>
      </c>
      <c r="W238" s="81" t="e">
        <f t="shared" si="66"/>
        <v>#REF!</v>
      </c>
      <c r="X238" s="83"/>
      <c r="Y238" s="99">
        <f t="shared" si="42"/>
        <v>0</v>
      </c>
      <c r="Z238" s="224"/>
      <c r="AA238" s="224"/>
      <c r="AB238" s="224"/>
      <c r="AC238" s="224"/>
      <c r="AE238" s="106" t="e">
        <f t="shared" si="58"/>
        <v>#VALUE!</v>
      </c>
      <c r="AF238" s="69"/>
      <c r="AG238" s="218"/>
      <c r="AH238" s="219"/>
      <c r="AI238" s="218"/>
      <c r="AJ238" s="63"/>
      <c r="AK238" s="63"/>
      <c r="AL238" s="63"/>
      <c r="AU238" s="69" t="e">
        <f t="shared" si="59"/>
        <v>#N/A</v>
      </c>
      <c r="AV238" s="69" t="e">
        <f t="shared" si="62"/>
        <v>#N/A</v>
      </c>
      <c r="AW238" s="69">
        <f>IF(I238&gt;0,COUNTIF($AV$32:AV238,AV238),0)</f>
        <v>206</v>
      </c>
      <c r="AX238" s="69">
        <f>IF(AND(AW238&gt;1,SUMIF($AV$32:AV237,AV238,$AX$32:AX237)-SUMIF($AV$32:AV237,AV238,$BA$32:BA237)=0),1,IF(AND(AW238&gt;1,SUMIF($AV$32:AV237,AV238,$AX$32:AX237)-SUMIF($AV$32:AV237,AV238,$BA$32:BA237)&gt;0),0,AW238))</f>
        <v>0</v>
      </c>
      <c r="AY238" s="69">
        <f>IF(AND(Q238&gt;0,SUMIF($AV$32:AV238,AV238,$I$32:I238)-SUMIF($AV$32:AV238,AV238,$Q$32:Q238)=0),COUNTIF($AV$32:AV238,AV238),0)</f>
        <v>0</v>
      </c>
      <c r="AZ238" s="69">
        <f>IF(Q238&gt;0,COUNTIF($AV$32:AV238,AV238),0)</f>
        <v>0</v>
      </c>
      <c r="BA238" s="69">
        <f t="shared" si="63"/>
        <v>0</v>
      </c>
      <c r="BC238" s="69" t="str">
        <f t="shared" si="64"/>
        <v xml:space="preserve">  0</v>
      </c>
      <c r="BD238" s="69" t="str">
        <f t="shared" si="65"/>
        <v/>
      </c>
      <c r="BF238" s="69"/>
      <c r="BG238" s="69"/>
    </row>
    <row r="239" spans="1:59" s="69" customFormat="1" x14ac:dyDescent="0.25">
      <c r="A239" s="70" t="e">
        <f t="shared" si="72"/>
        <v>#REF!</v>
      </c>
      <c r="B239" s="83" t="str">
        <f>IFERROR(VLOOKUP(A239,[1]Tổng!$M$2:$AT$200,13,0),"")</f>
        <v/>
      </c>
      <c r="C239" s="71" t="e">
        <f t="shared" si="67"/>
        <v>#VALUE!</v>
      </c>
      <c r="D239" s="71">
        <f t="shared" si="68"/>
        <v>1</v>
      </c>
      <c r="E239" s="221" t="str">
        <f>IFERROR(VLOOKUP(A239,[1]Tổng!$M$2:$AT$200,14,0),"")</f>
        <v/>
      </c>
      <c r="F239" s="213" t="str">
        <f>IFERROR(VLOOKUP(A239,[1]Tổng!$M$2:$AT$200,15,0),"")</f>
        <v/>
      </c>
      <c r="G239" s="214" t="str">
        <f>IFERROR(VLOOKUP(A239,[1]Tổng!$M$2:$AT$200,25,0),"")</f>
        <v/>
      </c>
      <c r="H239" s="83" t="str">
        <f>IFERROR(VLOOKUP(A239,[1]Tổng!$M$2:$AQ$200,26,0),"")</f>
        <v/>
      </c>
      <c r="I239" s="77" t="str">
        <f>IFERROR(VLOOKUP(A239,[1]Tổng!$M$2:$AQ$200,27,0),"")</f>
        <v/>
      </c>
      <c r="J239" s="77">
        <v>1000000</v>
      </c>
      <c r="K239" s="78">
        <f t="shared" si="69"/>
        <v>0</v>
      </c>
      <c r="L239" s="88" t="str">
        <f>IFERROR(VLOOKUP(A239,[1]Tổng!$M$2:$AQ$200,30,0),"")</f>
        <v/>
      </c>
      <c r="M239" s="88">
        <f t="shared" si="70"/>
        <v>0</v>
      </c>
      <c r="N239" s="88" t="str">
        <f>IFERROR(VLOOKUP(A239,[1]Tổng!$M$2:$AT$200,18,0),"")</f>
        <v/>
      </c>
      <c r="O239" s="88" t="str">
        <f>IFERROR(VLOOKUP(A239,[1]Tổng!$M$2:$AT$200,22,0),"")</f>
        <v/>
      </c>
      <c r="P239" s="217">
        <f t="shared" si="71"/>
        <v>0</v>
      </c>
      <c r="Q239" s="217">
        <f>IFERROR(VLOOKUP(A239,[1]Tổng!$M$2:$AQ$200,29,0),0)</f>
        <v>0</v>
      </c>
      <c r="R239" s="81" t="str">
        <f>IFERROR(VLOOKUP(A239,[1]Tổng!$M$2:$AQ$200,31,0),"")</f>
        <v/>
      </c>
      <c r="S239" s="81">
        <f t="shared" si="60"/>
        <v>0</v>
      </c>
      <c r="T239" s="81">
        <f t="shared" si="61"/>
        <v>0</v>
      </c>
      <c r="U239" s="81" t="e">
        <f t="shared" si="73"/>
        <v>#REF!</v>
      </c>
      <c r="V239" s="81" t="e">
        <f>Z243*L243</f>
        <v>#VALUE!</v>
      </c>
      <c r="W239" s="81" t="e">
        <f t="shared" si="66"/>
        <v>#REF!</v>
      </c>
      <c r="X239" s="83">
        <v>44014</v>
      </c>
      <c r="Y239" s="99">
        <f>Q241-Z243</f>
        <v>-871</v>
      </c>
      <c r="Z239" s="224"/>
      <c r="AA239" s="224"/>
      <c r="AB239" s="224"/>
      <c r="AC239" s="224"/>
      <c r="AE239" s="106" t="e">
        <f>I241-SUM(Z241:AD241)</f>
        <v>#VALUE!</v>
      </c>
      <c r="AG239" s="218"/>
      <c r="AH239" s="219"/>
      <c r="AI239" s="218"/>
      <c r="AJ239" s="63"/>
      <c r="AK239" s="63"/>
      <c r="AL239" s="63"/>
      <c r="AU239" s="69" t="e">
        <f t="shared" si="59"/>
        <v>#N/A</v>
      </c>
      <c r="AV239" s="69" t="e">
        <f t="shared" si="62"/>
        <v>#N/A</v>
      </c>
      <c r="AW239" s="69">
        <f>IF(I239&gt;0,COUNTIF($AV$32:AV239,AV239),0)</f>
        <v>207</v>
      </c>
      <c r="AX239" s="69">
        <f>IF(AND(AW239&gt;1,SUMIF($AV$32:AV238,AV239,$AX$32:AX238)-SUMIF($AV$32:AV238,AV239,$BA$32:BA238)=0),1,IF(AND(AW239&gt;1,SUMIF($AV$32:AV238,AV239,$AX$32:AX238)-SUMIF($AV$32:AV238,AV239,$BA$32:BA238)&gt;0),0,AW239))</f>
        <v>0</v>
      </c>
      <c r="AY239" s="69">
        <f>IF(AND(Q239&gt;0,SUMIF($AV$32:AV239,AV239,$I$32:I239)-SUMIF($AV$32:AV239,AV239,$Q$32:Q239)=0),COUNTIF($AV$32:AV239,AV239),0)</f>
        <v>0</v>
      </c>
      <c r="AZ239" s="69">
        <f>IF(Q239&gt;0,COUNTIF($AV$32:AV239,AV239),0)</f>
        <v>0</v>
      </c>
      <c r="BA239" s="69">
        <f t="shared" si="63"/>
        <v>0</v>
      </c>
      <c r="BC239" s="69" t="str">
        <f t="shared" si="64"/>
        <v xml:space="preserve">  0</v>
      </c>
      <c r="BD239" s="69" t="str">
        <f t="shared" si="65"/>
        <v/>
      </c>
    </row>
    <row r="240" spans="1:59" x14ac:dyDescent="0.25">
      <c r="A240" s="70" t="e">
        <f t="shared" si="72"/>
        <v>#REF!</v>
      </c>
      <c r="B240" s="83" t="str">
        <f>IFERROR(VLOOKUP(A240,[1]Tổng!$M$2:$AT$200,13,0),"")</f>
        <v/>
      </c>
      <c r="C240" s="71" t="e">
        <f t="shared" si="67"/>
        <v>#VALUE!</v>
      </c>
      <c r="D240" s="71">
        <f t="shared" si="68"/>
        <v>1</v>
      </c>
      <c r="E240" s="221" t="str">
        <f>IFERROR(VLOOKUP(A240,[1]Tổng!$M$2:$AT$200,14,0),"")</f>
        <v/>
      </c>
      <c r="F240" s="213" t="str">
        <f>IFERROR(VLOOKUP(A240,[1]Tổng!$M$2:$AT$200,15,0),"")</f>
        <v/>
      </c>
      <c r="G240" s="214" t="str">
        <f>IFERROR(VLOOKUP(A240,[1]Tổng!$M$2:$AT$200,25,0),"")</f>
        <v/>
      </c>
      <c r="H240" s="83" t="str">
        <f>IFERROR(VLOOKUP(A240,[1]Tổng!$M$2:$AQ$200,26,0),"")</f>
        <v/>
      </c>
      <c r="I240" s="77" t="str">
        <f>IFERROR(VLOOKUP(A240,[1]Tổng!$M$2:$AQ$200,27,0),"")</f>
        <v/>
      </c>
      <c r="J240" s="77">
        <v>1000000</v>
      </c>
      <c r="K240" s="78">
        <f t="shared" si="69"/>
        <v>0</v>
      </c>
      <c r="L240" s="88" t="str">
        <f>IFERROR(VLOOKUP(A240,[1]Tổng!$M$2:$AQ$200,30,0),"")</f>
        <v/>
      </c>
      <c r="M240" s="88">
        <f t="shared" si="70"/>
        <v>0</v>
      </c>
      <c r="N240" s="88" t="str">
        <f>IFERROR(VLOOKUP(A240,[1]Tổng!$M$2:$AT$200,18,0),"")</f>
        <v/>
      </c>
      <c r="O240" s="88" t="str">
        <f>IFERROR(VLOOKUP(A240,[1]Tổng!$M$2:$AT$200,22,0),"")</f>
        <v/>
      </c>
      <c r="P240" s="217">
        <f t="shared" si="71"/>
        <v>0</v>
      </c>
      <c r="Q240" s="217">
        <f>IFERROR(VLOOKUP(A240,[1]Tổng!$M$2:$AQ$200,29,0),0)</f>
        <v>0</v>
      </c>
      <c r="R240" s="81" t="str">
        <f>IFERROR(VLOOKUP(A240,[1]Tổng!$M$2:$AQ$200,31,0),"")</f>
        <v/>
      </c>
      <c r="S240" s="81">
        <f t="shared" si="60"/>
        <v>0</v>
      </c>
      <c r="T240" s="81">
        <f t="shared" si="61"/>
        <v>0</v>
      </c>
      <c r="U240" s="81" t="e">
        <f t="shared" si="73"/>
        <v>#REF!</v>
      </c>
      <c r="V240" s="81" t="e">
        <f>Z244*L244</f>
        <v>#VALUE!</v>
      </c>
      <c r="W240" s="81" t="e">
        <f t="shared" si="66"/>
        <v>#REF!</v>
      </c>
      <c r="X240" s="83">
        <v>44014</v>
      </c>
      <c r="Y240" s="99">
        <f>Q240-Z244</f>
        <v>-696</v>
      </c>
      <c r="Z240" s="224"/>
      <c r="AA240" s="224"/>
      <c r="AB240" s="224"/>
      <c r="AC240" s="224"/>
      <c r="AE240" s="106" t="e">
        <f t="shared" si="58"/>
        <v>#VALUE!</v>
      </c>
      <c r="AF240" s="69"/>
      <c r="AG240" s="218"/>
      <c r="AH240" s="219"/>
      <c r="AI240" s="218"/>
      <c r="AJ240" s="63"/>
      <c r="AK240" s="63"/>
      <c r="AL240" s="63"/>
      <c r="AU240" s="69" t="e">
        <f t="shared" si="59"/>
        <v>#N/A</v>
      </c>
      <c r="AV240" s="69" t="e">
        <f t="shared" si="62"/>
        <v>#N/A</v>
      </c>
      <c r="AW240" s="69">
        <f>IF(I240&gt;0,COUNTIF($AV$32:AV240,AV240),0)</f>
        <v>208</v>
      </c>
      <c r="AX240" s="69">
        <f>IF(AND(AW240&gt;1,SUMIF($AV$32:AV239,AV240,$AX$32:AX239)-SUMIF($AV$32:AV239,AV240,$BA$32:BA239)=0),1,IF(AND(AW240&gt;1,SUMIF($AV$32:AV239,AV240,$AX$32:AX239)-SUMIF($AV$32:AV239,AV240,$BA$32:BA239)&gt;0),0,AW240))</f>
        <v>0</v>
      </c>
      <c r="AY240" s="69">
        <f>IF(AND(Q240&gt;0,SUMIF($AV$32:AV240,AV240,$I$32:I240)-SUMIF($AV$32:AV240,AV240,$Q$32:Q240)=0),COUNTIF($AV$32:AV240,AV240),0)</f>
        <v>0</v>
      </c>
      <c r="AZ240" s="69">
        <f>IF(Q240&gt;0,COUNTIF($AV$32:AV240,AV240),0)</f>
        <v>0</v>
      </c>
      <c r="BA240" s="69">
        <f t="shared" si="63"/>
        <v>0</v>
      </c>
      <c r="BC240" s="69" t="str">
        <f t="shared" si="64"/>
        <v xml:space="preserve">  0</v>
      </c>
      <c r="BD240" s="69" t="str">
        <f t="shared" si="65"/>
        <v/>
      </c>
      <c r="BF240" s="69"/>
      <c r="BG240" s="69"/>
    </row>
    <row r="241" spans="1:59" x14ac:dyDescent="0.25">
      <c r="A241" s="70" t="e">
        <f t="shared" si="72"/>
        <v>#REF!</v>
      </c>
      <c r="B241" s="83" t="str">
        <f>IFERROR(VLOOKUP(A241,[1]Tổng!$M$2:$AT$200,13,0),"")</f>
        <v/>
      </c>
      <c r="C241" s="71" t="e">
        <f t="shared" si="67"/>
        <v>#VALUE!</v>
      </c>
      <c r="D241" s="71">
        <f t="shared" si="68"/>
        <v>1</v>
      </c>
      <c r="E241" s="221" t="str">
        <f>IFERROR(VLOOKUP(A241,[1]Tổng!$M$2:$AT$200,14,0),"")</f>
        <v/>
      </c>
      <c r="F241" s="213" t="str">
        <f>IFERROR(VLOOKUP(A241,[1]Tổng!$M$2:$AT$200,15,0),"")</f>
        <v/>
      </c>
      <c r="G241" s="214" t="str">
        <f>IFERROR(VLOOKUP(A241,[1]Tổng!$M$2:$AT$200,25,0),"")</f>
        <v/>
      </c>
      <c r="H241" s="83" t="str">
        <f>IFERROR(VLOOKUP(A241,[1]Tổng!$M$2:$AQ$200,26,0),"")</f>
        <v/>
      </c>
      <c r="I241" s="77" t="str">
        <f>IFERROR(VLOOKUP(A241,[1]Tổng!$M$2:$AQ$200,27,0),"")</f>
        <v/>
      </c>
      <c r="J241" s="77">
        <v>1000000</v>
      </c>
      <c r="K241" s="78">
        <f t="shared" si="69"/>
        <v>0</v>
      </c>
      <c r="L241" s="88" t="str">
        <f>IFERROR(VLOOKUP(A241,[1]Tổng!$M$2:$AQ$200,30,0),"")</f>
        <v/>
      </c>
      <c r="M241" s="88">
        <f t="shared" si="70"/>
        <v>0</v>
      </c>
      <c r="N241" s="88" t="str">
        <f>IFERROR(VLOOKUP(A241,[1]Tổng!$M$2:$AT$200,18,0),"")</f>
        <v/>
      </c>
      <c r="O241" s="88" t="str">
        <f>IFERROR(VLOOKUP(A241,[1]Tổng!$M$2:$AT$200,22,0),"")</f>
        <v/>
      </c>
      <c r="P241" s="217">
        <f t="shared" si="71"/>
        <v>0</v>
      </c>
      <c r="Q241" s="217">
        <f>IFERROR(VLOOKUP(A241,[1]Tổng!$M$2:$AQ$200,29,0),0)</f>
        <v>0</v>
      </c>
      <c r="R241" s="81" t="str">
        <f>IFERROR(VLOOKUP(A241,[1]Tổng!$M$2:$AQ$200,31,0),"")</f>
        <v/>
      </c>
      <c r="S241" s="81">
        <f t="shared" si="60"/>
        <v>0</v>
      </c>
      <c r="T241" s="81">
        <f t="shared" si="61"/>
        <v>0</v>
      </c>
      <c r="U241" s="81" t="e">
        <f t="shared" si="73"/>
        <v>#REF!</v>
      </c>
      <c r="V241" s="81" t="e">
        <f>AA243*L243</f>
        <v>#VALUE!</v>
      </c>
      <c r="W241" s="81" t="e">
        <f t="shared" si="66"/>
        <v>#REF!</v>
      </c>
      <c r="X241" s="83">
        <v>44014</v>
      </c>
      <c r="Y241" s="99">
        <f>Q241-AA243</f>
        <v>-870</v>
      </c>
      <c r="Z241" s="224"/>
      <c r="AA241" s="224"/>
      <c r="AB241" s="224"/>
      <c r="AC241" s="224"/>
      <c r="AE241" s="106" t="e">
        <f t="shared" si="58"/>
        <v>#VALUE!</v>
      </c>
      <c r="AF241" s="69"/>
      <c r="AG241" s="218"/>
      <c r="AH241" s="219"/>
      <c r="AI241" s="218"/>
      <c r="AJ241" s="63"/>
      <c r="AK241" s="63"/>
      <c r="AL241" s="63"/>
      <c r="AU241" s="69" t="e">
        <f t="shared" si="59"/>
        <v>#N/A</v>
      </c>
      <c r="AV241" s="69" t="e">
        <f t="shared" si="62"/>
        <v>#N/A</v>
      </c>
      <c r="AW241" s="69">
        <f>IF(I241&gt;0,COUNTIF($AV$32:AV241,AV241),0)</f>
        <v>209</v>
      </c>
      <c r="AX241" s="69">
        <f>IF(AND(AW241&gt;1,SUMIF($AV$32:AV240,AV241,$AX$32:AX240)-SUMIF($AV$32:AV240,AV241,$BA$32:BA240)=0),1,IF(AND(AW241&gt;1,SUMIF($AV$32:AV240,AV241,$AX$32:AX240)-SUMIF($AV$32:AV240,AV241,$BA$32:BA240)&gt;0),0,AW241))</f>
        <v>0</v>
      </c>
      <c r="AY241" s="69">
        <f>IF(AND(Q241&gt;0,SUMIF($AV$32:AV241,AV241,$I$32:I241)-SUMIF($AV$32:AV241,AV241,$Q$32:Q241)=0),COUNTIF($AV$32:AV241,AV241),0)</f>
        <v>0</v>
      </c>
      <c r="AZ241" s="69">
        <f>IF(Q241&gt;0,COUNTIF($AV$32:AV241,AV241),0)</f>
        <v>0</v>
      </c>
      <c r="BA241" s="69">
        <f t="shared" si="63"/>
        <v>0</v>
      </c>
      <c r="BC241" s="69" t="str">
        <f t="shared" si="64"/>
        <v xml:space="preserve">  0</v>
      </c>
      <c r="BD241" s="69" t="str">
        <f t="shared" si="65"/>
        <v/>
      </c>
      <c r="BF241" s="69"/>
      <c r="BG241" s="69"/>
    </row>
    <row r="242" spans="1:59" x14ac:dyDescent="0.25">
      <c r="A242" s="70" t="e">
        <f t="shared" si="72"/>
        <v>#REF!</v>
      </c>
      <c r="B242" s="83" t="str">
        <f>IFERROR(VLOOKUP(A242,[1]Tổng!$M$2:$AT$200,13,0),"")</f>
        <v/>
      </c>
      <c r="C242" s="71" t="e">
        <f t="shared" si="67"/>
        <v>#VALUE!</v>
      </c>
      <c r="D242" s="71">
        <f t="shared" si="68"/>
        <v>1</v>
      </c>
      <c r="E242" s="221" t="str">
        <f>IFERROR(VLOOKUP(A242,[1]Tổng!$M$2:$AT$200,14,0),"")</f>
        <v/>
      </c>
      <c r="F242" s="213" t="str">
        <f>IFERROR(VLOOKUP(A242,[1]Tổng!$M$2:$AT$200,15,0),"")</f>
        <v/>
      </c>
      <c r="G242" s="214" t="str">
        <f>IFERROR(VLOOKUP(A242,[1]Tổng!$M$2:$AT$200,25,0),"")</f>
        <v/>
      </c>
      <c r="H242" s="83" t="str">
        <f>IFERROR(VLOOKUP(A242,[1]Tổng!$M$2:$AQ$200,26,0),"")</f>
        <v/>
      </c>
      <c r="I242" s="77" t="str">
        <f>IFERROR(VLOOKUP(A242,[1]Tổng!$M$2:$AQ$200,27,0),"")</f>
        <v/>
      </c>
      <c r="J242" s="77">
        <v>1000000</v>
      </c>
      <c r="K242" s="78">
        <f t="shared" si="69"/>
        <v>0</v>
      </c>
      <c r="L242" s="88" t="str">
        <f>IFERROR(VLOOKUP(A242,[1]Tổng!$M$2:$AQ$200,30,0),"")</f>
        <v/>
      </c>
      <c r="M242" s="88">
        <f t="shared" si="70"/>
        <v>0</v>
      </c>
      <c r="N242" s="88" t="str">
        <f>IFERROR(VLOOKUP(A242,[1]Tổng!$M$2:$AT$200,18,0),"")</f>
        <v/>
      </c>
      <c r="O242" s="88" t="str">
        <f>IFERROR(VLOOKUP(A242,[1]Tổng!$M$2:$AT$200,22,0),"")</f>
        <v/>
      </c>
      <c r="P242" s="217">
        <f t="shared" si="71"/>
        <v>0</v>
      </c>
      <c r="Q242" s="217">
        <f>IFERROR(VLOOKUP(A242,[1]Tổng!$M$2:$AQ$200,29,0),0)</f>
        <v>0</v>
      </c>
      <c r="R242" s="81" t="str">
        <f>IFERROR(VLOOKUP(A242,[1]Tổng!$M$2:$AQ$200,31,0),"")</f>
        <v/>
      </c>
      <c r="S242" s="81">
        <f t="shared" si="60"/>
        <v>0</v>
      </c>
      <c r="T242" s="81">
        <f t="shared" si="61"/>
        <v>0</v>
      </c>
      <c r="U242" s="81" t="e">
        <f t="shared" si="73"/>
        <v>#REF!</v>
      </c>
      <c r="V242" s="81" t="e">
        <f>Z245*L245</f>
        <v>#VALUE!</v>
      </c>
      <c r="W242" s="81" t="e">
        <f t="shared" si="66"/>
        <v>#REF!</v>
      </c>
      <c r="X242" s="83">
        <v>44015</v>
      </c>
      <c r="Y242" s="99">
        <f>Q242-Z245</f>
        <v>-388</v>
      </c>
      <c r="Z242" s="224"/>
      <c r="AA242" s="224"/>
      <c r="AB242" s="224"/>
      <c r="AC242" s="224"/>
      <c r="AE242" s="106" t="e">
        <f t="shared" si="58"/>
        <v>#VALUE!</v>
      </c>
      <c r="AF242" s="69"/>
      <c r="AG242" s="218"/>
      <c r="AH242" s="219"/>
      <c r="AI242" s="218"/>
      <c r="AJ242" s="63"/>
      <c r="AK242" s="63"/>
      <c r="AL242" s="63"/>
      <c r="AU242" s="69" t="e">
        <f t="shared" si="59"/>
        <v>#N/A</v>
      </c>
      <c r="AV242" s="69" t="e">
        <f t="shared" si="62"/>
        <v>#N/A</v>
      </c>
      <c r="AW242" s="69">
        <f>IF(I242&gt;0,COUNTIF($AV$32:AV242,AV242),0)</f>
        <v>210</v>
      </c>
      <c r="AX242" s="69">
        <f>IF(AND(AW242&gt;1,SUMIF($AV$32:AV241,AV242,$AX$32:AX241)-SUMIF($AV$32:AV241,AV242,$BA$32:BA241)=0),1,IF(AND(AW242&gt;1,SUMIF($AV$32:AV241,AV242,$AX$32:AX241)-SUMIF($AV$32:AV241,AV242,$BA$32:BA241)&gt;0),0,AW242))</f>
        <v>0</v>
      </c>
      <c r="AY242" s="69">
        <f>IF(AND(Q242&gt;0,SUMIF($AV$32:AV242,AV242,$I$32:I242)-SUMIF($AV$32:AV242,AV242,$Q$32:Q242)=0),COUNTIF($AV$32:AV242,AV242),0)</f>
        <v>0</v>
      </c>
      <c r="AZ242" s="69">
        <f>IF(Q242&gt;0,COUNTIF($AV$32:AV242,AV242),0)</f>
        <v>0</v>
      </c>
      <c r="BA242" s="69">
        <f t="shared" si="63"/>
        <v>0</v>
      </c>
      <c r="BC242" s="69" t="str">
        <f t="shared" si="64"/>
        <v xml:space="preserve">  0</v>
      </c>
      <c r="BD242" s="69" t="str">
        <f t="shared" si="65"/>
        <v/>
      </c>
      <c r="BF242" s="69"/>
      <c r="BG242" s="69"/>
    </row>
    <row r="243" spans="1:59" s="69" customFormat="1" x14ac:dyDescent="0.25">
      <c r="A243" s="70" t="e">
        <f t="shared" si="72"/>
        <v>#REF!</v>
      </c>
      <c r="B243" s="83" t="str">
        <f>IFERROR(VLOOKUP(A243,[1]Tổng!$M$2:$AT$200,13,0),"")</f>
        <v/>
      </c>
      <c r="C243" s="71" t="e">
        <f t="shared" si="67"/>
        <v>#VALUE!</v>
      </c>
      <c r="D243" s="71">
        <f t="shared" si="68"/>
        <v>1</v>
      </c>
      <c r="E243" s="221" t="str">
        <f>IFERROR(VLOOKUP(A243,[1]Tổng!$M$2:$AT$200,14,0),"")</f>
        <v/>
      </c>
      <c r="F243" s="213" t="str">
        <f>IFERROR(VLOOKUP(A243,[1]Tổng!$M$2:$AT$200,15,0),"")</f>
        <v/>
      </c>
      <c r="G243" s="214" t="str">
        <f>IFERROR(VLOOKUP(A243,[1]Tổng!$M$2:$AT$200,25,0),"")</f>
        <v/>
      </c>
      <c r="H243" s="83" t="str">
        <f>IFERROR(VLOOKUP(A243,[1]Tổng!$M$2:$AQ$200,26,0),"")</f>
        <v/>
      </c>
      <c r="I243" s="77" t="str">
        <f>IFERROR(VLOOKUP(A243,[1]Tổng!$M$2:$AQ$200,27,0),"")</f>
        <v/>
      </c>
      <c r="J243" s="77">
        <v>1000000</v>
      </c>
      <c r="K243" s="78">
        <f t="shared" si="69"/>
        <v>0</v>
      </c>
      <c r="L243" s="88" t="str">
        <f>IFERROR(VLOOKUP(A243,[1]Tổng!$M$2:$AQ$200,30,0),"")</f>
        <v/>
      </c>
      <c r="M243" s="88">
        <f t="shared" si="70"/>
        <v>0</v>
      </c>
      <c r="N243" s="88" t="str">
        <f>IFERROR(VLOOKUP(A243,[1]Tổng!$M$2:$AT$200,18,0),"")</f>
        <v/>
      </c>
      <c r="O243" s="88" t="str">
        <f>IFERROR(VLOOKUP(A243,[1]Tổng!$M$2:$AT$200,22,0),"")</f>
        <v/>
      </c>
      <c r="P243" s="217">
        <f t="shared" si="71"/>
        <v>0</v>
      </c>
      <c r="Q243" s="217">
        <f>IFERROR(VLOOKUP(A243,[1]Tổng!$M$2:$AQ$200,29,0),0)</f>
        <v>0</v>
      </c>
      <c r="R243" s="81" t="str">
        <f>IFERROR(VLOOKUP(A243,[1]Tổng!$M$2:$AQ$200,31,0),"")</f>
        <v/>
      </c>
      <c r="S243" s="81">
        <f t="shared" si="60"/>
        <v>0</v>
      </c>
      <c r="T243" s="81">
        <f t="shared" si="61"/>
        <v>0</v>
      </c>
      <c r="U243" s="81" t="e">
        <f t="shared" si="73"/>
        <v>#REF!</v>
      </c>
      <c r="V243" s="81">
        <v>0</v>
      </c>
      <c r="W243" s="81" t="e">
        <f t="shared" si="66"/>
        <v>#REF!</v>
      </c>
      <c r="X243" s="83"/>
      <c r="Y243" s="99">
        <f t="shared" si="42"/>
        <v>0</v>
      </c>
      <c r="Z243" s="224">
        <v>871</v>
      </c>
      <c r="AA243" s="224">
        <v>870</v>
      </c>
      <c r="AB243" s="224">
        <v>111</v>
      </c>
      <c r="AC243" s="224"/>
      <c r="AE243" s="106" t="e">
        <f t="shared" si="58"/>
        <v>#VALUE!</v>
      </c>
      <c r="AG243" s="218"/>
      <c r="AH243" s="219"/>
      <c r="AI243" s="218"/>
      <c r="AJ243" s="63"/>
      <c r="AK243" s="63"/>
      <c r="AL243" s="63"/>
      <c r="AU243" s="69" t="e">
        <f t="shared" si="59"/>
        <v>#N/A</v>
      </c>
      <c r="AV243" s="69" t="e">
        <f t="shared" si="62"/>
        <v>#N/A</v>
      </c>
      <c r="AW243" s="69">
        <f>IF(I243&gt;0,COUNTIF($AV$32:AV243,AV243),0)</f>
        <v>211</v>
      </c>
      <c r="AX243" s="69">
        <f>IF(AND(AW243&gt;1,SUMIF($AV$32:AV242,AV243,$AX$32:AX242)-SUMIF($AV$32:AV242,AV243,$BA$32:BA242)=0),1,IF(AND(AW243&gt;1,SUMIF($AV$32:AV242,AV243,$AX$32:AX242)-SUMIF($AV$32:AV242,AV243,$BA$32:BA242)&gt;0),0,AW243))</f>
        <v>0</v>
      </c>
      <c r="AY243" s="69">
        <f>IF(AND(Q243&gt;0,SUMIF($AV$32:AV243,AV243,$I$32:I243)-SUMIF($AV$32:AV243,AV243,$Q$32:Q243)=0),COUNTIF($AV$32:AV243,AV243),0)</f>
        <v>0</v>
      </c>
      <c r="AZ243" s="69">
        <f>IF(Q243&gt;0,COUNTIF($AV$32:AV243,AV243),0)</f>
        <v>0</v>
      </c>
      <c r="BA243" s="69">
        <f t="shared" si="63"/>
        <v>0</v>
      </c>
      <c r="BC243" s="69" t="str">
        <f t="shared" si="64"/>
        <v xml:space="preserve">  0</v>
      </c>
      <c r="BD243" s="69" t="str">
        <f t="shared" si="65"/>
        <v/>
      </c>
    </row>
    <row r="244" spans="1:59" x14ac:dyDescent="0.25">
      <c r="A244" s="70" t="e">
        <f t="shared" si="72"/>
        <v>#REF!</v>
      </c>
      <c r="B244" s="83" t="str">
        <f>IFERROR(VLOOKUP(A244,[1]Tổng!$M$2:$AT$200,13,0),"")</f>
        <v/>
      </c>
      <c r="C244" s="71" t="e">
        <f t="shared" si="67"/>
        <v>#VALUE!</v>
      </c>
      <c r="D244" s="71">
        <f t="shared" si="68"/>
        <v>1</v>
      </c>
      <c r="E244" s="221" t="str">
        <f>IFERROR(VLOOKUP(A244,[1]Tổng!$M$2:$AT$200,14,0),"")</f>
        <v/>
      </c>
      <c r="F244" s="213" t="str">
        <f>IFERROR(VLOOKUP(A244,[1]Tổng!$M$2:$AT$200,15,0),"")</f>
        <v/>
      </c>
      <c r="G244" s="214" t="str">
        <f>IFERROR(VLOOKUP(A244,[1]Tổng!$M$2:$AT$200,25,0),"")</f>
        <v/>
      </c>
      <c r="H244" s="83" t="str">
        <f>IFERROR(VLOOKUP(A244,[1]Tổng!$M$2:$AQ$200,26,0),"")</f>
        <v/>
      </c>
      <c r="I244" s="77" t="str">
        <f>IFERROR(VLOOKUP(A244,[1]Tổng!$M$2:$AQ$200,27,0),"")</f>
        <v/>
      </c>
      <c r="J244" s="77">
        <v>1000000</v>
      </c>
      <c r="K244" s="78">
        <f t="shared" si="69"/>
        <v>0</v>
      </c>
      <c r="L244" s="88" t="str">
        <f>IFERROR(VLOOKUP(A244,[1]Tổng!$M$2:$AQ$200,30,0),"")</f>
        <v/>
      </c>
      <c r="M244" s="88">
        <f t="shared" si="70"/>
        <v>0</v>
      </c>
      <c r="N244" s="88" t="str">
        <f>IFERROR(VLOOKUP(A244,[1]Tổng!$M$2:$AT$200,18,0),"")</f>
        <v/>
      </c>
      <c r="O244" s="88" t="str">
        <f>IFERROR(VLOOKUP(A244,[1]Tổng!$M$2:$AT$200,22,0),"")</f>
        <v/>
      </c>
      <c r="P244" s="217">
        <f t="shared" si="71"/>
        <v>0</v>
      </c>
      <c r="Q244" s="217">
        <f>IFERROR(VLOOKUP(A244,[1]Tổng!$M$2:$AQ$200,29,0),0)</f>
        <v>0</v>
      </c>
      <c r="R244" s="81" t="str">
        <f>IFERROR(VLOOKUP(A244,[1]Tổng!$M$2:$AQ$200,31,0),"")</f>
        <v/>
      </c>
      <c r="S244" s="81">
        <f t="shared" si="60"/>
        <v>0</v>
      </c>
      <c r="T244" s="81">
        <f t="shared" si="61"/>
        <v>0</v>
      </c>
      <c r="U244" s="81" t="e">
        <f t="shared" si="73"/>
        <v>#REF!</v>
      </c>
      <c r="V244" s="81">
        <v>0</v>
      </c>
      <c r="W244" s="81" t="e">
        <f t="shared" si="66"/>
        <v>#REF!</v>
      </c>
      <c r="X244" s="83"/>
      <c r="Y244" s="99">
        <f t="shared" si="42"/>
        <v>0</v>
      </c>
      <c r="Z244" s="224">
        <v>696</v>
      </c>
      <c r="AA244" s="224">
        <v>342</v>
      </c>
      <c r="AB244" s="224"/>
      <c r="AC244" s="224"/>
      <c r="AE244" s="106" t="e">
        <f t="shared" si="58"/>
        <v>#VALUE!</v>
      </c>
      <c r="AF244" s="69"/>
      <c r="AG244" s="218"/>
      <c r="AH244" s="219"/>
      <c r="AI244" s="218"/>
      <c r="AJ244" s="63"/>
      <c r="AK244" s="63"/>
      <c r="AL244" s="63"/>
      <c r="AU244" s="69" t="e">
        <f t="shared" si="59"/>
        <v>#N/A</v>
      </c>
      <c r="AV244" s="69" t="e">
        <f t="shared" si="62"/>
        <v>#N/A</v>
      </c>
      <c r="AW244" s="69">
        <f>IF(I244&gt;0,COUNTIF($AV$32:AV244,AV244),0)</f>
        <v>212</v>
      </c>
      <c r="AX244" s="69">
        <f>IF(AND(AW244&gt;1,SUMIF($AV$32:AV243,AV244,$AX$32:AX243)-SUMIF($AV$32:AV243,AV244,$BA$32:BA243)=0),1,IF(AND(AW244&gt;1,SUMIF($AV$32:AV243,AV244,$AX$32:AX243)-SUMIF($AV$32:AV243,AV244,$BA$32:BA243)&gt;0),0,AW244))</f>
        <v>0</v>
      </c>
      <c r="AY244" s="69">
        <f>IF(AND(Q244&gt;0,SUMIF($AV$32:AV244,AV244,$I$32:I244)-SUMIF($AV$32:AV244,AV244,$Q$32:Q244)=0),COUNTIF($AV$32:AV244,AV244),0)</f>
        <v>0</v>
      </c>
      <c r="AZ244" s="69">
        <f>IF(Q244&gt;0,COUNTIF($AV$32:AV244,AV244),0)</f>
        <v>0</v>
      </c>
      <c r="BA244" s="69">
        <f t="shared" si="63"/>
        <v>0</v>
      </c>
      <c r="BC244" s="69" t="str">
        <f t="shared" si="64"/>
        <v xml:space="preserve">  0</v>
      </c>
      <c r="BD244" s="69" t="str">
        <f t="shared" si="65"/>
        <v/>
      </c>
      <c r="BF244" s="69"/>
      <c r="BG244" s="69"/>
    </row>
    <row r="245" spans="1:59" x14ac:dyDescent="0.25">
      <c r="A245" s="70" t="e">
        <f t="shared" si="72"/>
        <v>#REF!</v>
      </c>
      <c r="B245" s="83" t="str">
        <f>IFERROR(VLOOKUP(A245,[1]Tổng!$M$2:$AT$200,13,0),"")</f>
        <v/>
      </c>
      <c r="C245" s="71" t="e">
        <f t="shared" si="67"/>
        <v>#VALUE!</v>
      </c>
      <c r="D245" s="71">
        <f t="shared" si="68"/>
        <v>1</v>
      </c>
      <c r="E245" s="221" t="str">
        <f>IFERROR(VLOOKUP(A245,[1]Tổng!$M$2:$AT$200,14,0),"")</f>
        <v/>
      </c>
      <c r="F245" s="213" t="str">
        <f>IFERROR(VLOOKUP(A245,[1]Tổng!$M$2:$AT$200,15,0),"")</f>
        <v/>
      </c>
      <c r="G245" s="214" t="str">
        <f>IFERROR(VLOOKUP(A245,[1]Tổng!$M$2:$AT$200,25,0),"")</f>
        <v/>
      </c>
      <c r="H245" s="83" t="str">
        <f>IFERROR(VLOOKUP(A245,[1]Tổng!$M$2:$AQ$200,26,0),"")</f>
        <v/>
      </c>
      <c r="I245" s="77" t="str">
        <f>IFERROR(VLOOKUP(A245,[1]Tổng!$M$2:$AQ$200,27,0),"")</f>
        <v/>
      </c>
      <c r="J245" s="77">
        <v>1000000</v>
      </c>
      <c r="K245" s="78">
        <f t="shared" si="69"/>
        <v>0</v>
      </c>
      <c r="L245" s="88" t="str">
        <f>IFERROR(VLOOKUP(A245,[1]Tổng!$M$2:$AQ$200,30,0),"")</f>
        <v/>
      </c>
      <c r="M245" s="88">
        <f t="shared" si="70"/>
        <v>0</v>
      </c>
      <c r="N245" s="88" t="str">
        <f>IFERROR(VLOOKUP(A245,[1]Tổng!$M$2:$AT$200,18,0),"")</f>
        <v/>
      </c>
      <c r="O245" s="88" t="str">
        <f>IFERROR(VLOOKUP(A245,[1]Tổng!$M$2:$AT$200,22,0),"")</f>
        <v/>
      </c>
      <c r="P245" s="217">
        <f t="shared" si="71"/>
        <v>0</v>
      </c>
      <c r="Q245" s="217">
        <f>IFERROR(VLOOKUP(A245,[1]Tổng!$M$2:$AQ$200,29,0),0)</f>
        <v>0</v>
      </c>
      <c r="R245" s="81" t="str">
        <f>IFERROR(VLOOKUP(A245,[1]Tổng!$M$2:$AQ$200,31,0),"")</f>
        <v/>
      </c>
      <c r="S245" s="81">
        <f t="shared" si="60"/>
        <v>0</v>
      </c>
      <c r="T245" s="81">
        <f t="shared" si="61"/>
        <v>0</v>
      </c>
      <c r="U245" s="81" t="e">
        <f t="shared" si="73"/>
        <v>#REF!</v>
      </c>
      <c r="V245" s="81">
        <v>0</v>
      </c>
      <c r="W245" s="81" t="e">
        <f t="shared" si="66"/>
        <v>#REF!</v>
      </c>
      <c r="X245" s="83"/>
      <c r="Y245" s="99">
        <f t="shared" si="42"/>
        <v>0</v>
      </c>
      <c r="Z245" s="224">
        <v>388</v>
      </c>
      <c r="AA245" s="224">
        <v>1447</v>
      </c>
      <c r="AB245" s="224"/>
      <c r="AC245" s="224"/>
      <c r="AE245" s="106" t="e">
        <f t="shared" si="58"/>
        <v>#VALUE!</v>
      </c>
      <c r="AF245" s="69"/>
      <c r="AG245" s="218"/>
      <c r="AH245" s="219"/>
      <c r="AI245" s="218"/>
      <c r="AJ245" s="63"/>
      <c r="AK245" s="63"/>
      <c r="AL245" s="63"/>
      <c r="AU245" s="69" t="e">
        <f t="shared" si="59"/>
        <v>#N/A</v>
      </c>
      <c r="AV245" s="69" t="e">
        <f t="shared" si="62"/>
        <v>#N/A</v>
      </c>
      <c r="AW245" s="69">
        <f>IF(I245&gt;0,COUNTIF($AV$32:AV245,AV245),0)</f>
        <v>213</v>
      </c>
      <c r="AX245" s="69">
        <f>IF(AND(AW245&gt;1,SUMIF($AV$32:AV244,AV245,$AX$32:AX244)-SUMIF($AV$32:AV244,AV245,$BA$32:BA244)=0),1,IF(AND(AW245&gt;1,SUMIF($AV$32:AV244,AV245,$AX$32:AX244)-SUMIF($AV$32:AV244,AV245,$BA$32:BA244)&gt;0),0,AW245))</f>
        <v>0</v>
      </c>
      <c r="AY245" s="69">
        <f>IF(AND(Q245&gt;0,SUMIF($AV$32:AV245,AV245,$I$32:I245)-SUMIF($AV$32:AV245,AV245,$Q$32:Q245)=0),COUNTIF($AV$32:AV245,AV245),0)</f>
        <v>0</v>
      </c>
      <c r="AZ245" s="69">
        <f>IF(Q245&gt;0,COUNTIF($AV$32:AV245,AV245),0)</f>
        <v>0</v>
      </c>
      <c r="BA245" s="69">
        <f t="shared" si="63"/>
        <v>0</v>
      </c>
      <c r="BC245" s="69" t="str">
        <f t="shared" si="64"/>
        <v xml:space="preserve">  0</v>
      </c>
      <c r="BD245" s="69" t="str">
        <f t="shared" si="65"/>
        <v/>
      </c>
      <c r="BF245" s="69"/>
      <c r="BG245" s="69"/>
    </row>
    <row r="246" spans="1:59" x14ac:dyDescent="0.25">
      <c r="A246" s="70" t="e">
        <f t="shared" si="72"/>
        <v>#REF!</v>
      </c>
      <c r="B246" s="83" t="str">
        <f>IFERROR(VLOOKUP(A246,[1]Tổng!$M$2:$AT$200,13,0),"")</f>
        <v/>
      </c>
      <c r="C246" s="71" t="e">
        <f t="shared" si="67"/>
        <v>#VALUE!</v>
      </c>
      <c r="D246" s="71">
        <f t="shared" si="68"/>
        <v>1</v>
      </c>
      <c r="E246" s="221" t="str">
        <f>IFERROR(VLOOKUP(A246,[1]Tổng!$M$2:$AT$200,14,0),"")</f>
        <v/>
      </c>
      <c r="F246" s="213" t="str">
        <f>IFERROR(VLOOKUP(A246,[1]Tổng!$M$2:$AT$200,15,0),"")</f>
        <v/>
      </c>
      <c r="G246" s="214" t="str">
        <f>IFERROR(VLOOKUP(A246,[1]Tổng!$M$2:$AT$200,25,0),"")</f>
        <v/>
      </c>
      <c r="H246" s="83" t="str">
        <f>IFERROR(VLOOKUP(A246,[1]Tổng!$M$2:$AQ$200,26,0),"")</f>
        <v/>
      </c>
      <c r="I246" s="77" t="str">
        <f>IFERROR(VLOOKUP(A246,[1]Tổng!$M$2:$AQ$200,27,0),"")</f>
        <v/>
      </c>
      <c r="J246" s="77">
        <v>1000000</v>
      </c>
      <c r="K246" s="78">
        <f t="shared" si="69"/>
        <v>0</v>
      </c>
      <c r="L246" s="88" t="str">
        <f>IFERROR(VLOOKUP(A246,[1]Tổng!$M$2:$AQ$200,30,0),"")</f>
        <v/>
      </c>
      <c r="M246" s="88">
        <f t="shared" si="70"/>
        <v>0</v>
      </c>
      <c r="N246" s="88" t="str">
        <f>IFERROR(VLOOKUP(A246,[1]Tổng!$M$2:$AT$200,18,0),"")</f>
        <v/>
      </c>
      <c r="O246" s="88" t="str">
        <f>IFERROR(VLOOKUP(A246,[1]Tổng!$M$2:$AT$200,22,0),"")</f>
        <v/>
      </c>
      <c r="P246" s="217">
        <f t="shared" si="71"/>
        <v>0</v>
      </c>
      <c r="Q246" s="217">
        <f>IFERROR(VLOOKUP(A246,[1]Tổng!$M$2:$AQ$200,29,0),0)</f>
        <v>0</v>
      </c>
      <c r="R246" s="81" t="str">
        <f>IFERROR(VLOOKUP(A246,[1]Tổng!$M$2:$AQ$200,31,0),"")</f>
        <v/>
      </c>
      <c r="S246" s="81">
        <f t="shared" si="60"/>
        <v>0</v>
      </c>
      <c r="T246" s="81">
        <f t="shared" si="61"/>
        <v>0</v>
      </c>
      <c r="U246" s="81" t="e">
        <f t="shared" si="73"/>
        <v>#REF!</v>
      </c>
      <c r="V246" s="81">
        <v>0</v>
      </c>
      <c r="W246" s="81" t="e">
        <f t="shared" si="66"/>
        <v>#REF!</v>
      </c>
      <c r="X246" s="83"/>
      <c r="Y246" s="99">
        <f t="shared" si="42"/>
        <v>0</v>
      </c>
      <c r="Z246" s="224">
        <v>206</v>
      </c>
      <c r="AA246" s="224">
        <v>64</v>
      </c>
      <c r="AB246" s="224"/>
      <c r="AC246" s="224"/>
      <c r="AE246" s="106" t="e">
        <f t="shared" si="58"/>
        <v>#VALUE!</v>
      </c>
      <c r="AF246" s="69"/>
      <c r="AG246" s="218"/>
      <c r="AH246" s="219"/>
      <c r="AI246" s="218"/>
      <c r="AJ246" s="63"/>
      <c r="AK246" s="63"/>
      <c r="AL246" s="63"/>
      <c r="AU246" s="69" t="e">
        <f t="shared" si="59"/>
        <v>#N/A</v>
      </c>
      <c r="AV246" s="69" t="e">
        <f t="shared" si="62"/>
        <v>#N/A</v>
      </c>
      <c r="AW246" s="69">
        <f>IF(I246&gt;0,COUNTIF($AV$32:AV246,AV246),0)</f>
        <v>214</v>
      </c>
      <c r="AX246" s="69">
        <f>IF(AND(AW246&gt;1,SUMIF($AV$32:AV245,AV246,$AX$32:AX245)-SUMIF($AV$32:AV245,AV246,$BA$32:BA245)=0),1,IF(AND(AW246&gt;1,SUMIF($AV$32:AV245,AV246,$AX$32:AX245)-SUMIF($AV$32:AV245,AV246,$BA$32:BA245)&gt;0),0,AW246))</f>
        <v>0</v>
      </c>
      <c r="AY246" s="69">
        <f>IF(AND(Q246&gt;0,SUMIF($AV$32:AV246,AV246,$I$32:I246)-SUMIF($AV$32:AV246,AV246,$Q$32:Q246)=0),COUNTIF($AV$32:AV246,AV246),0)</f>
        <v>0</v>
      </c>
      <c r="AZ246" s="69">
        <f>IF(Q246&gt;0,COUNTIF($AV$32:AV246,AV246),0)</f>
        <v>0</v>
      </c>
      <c r="BA246" s="69">
        <f t="shared" si="63"/>
        <v>0</v>
      </c>
      <c r="BC246" s="69" t="str">
        <f t="shared" si="64"/>
        <v xml:space="preserve">  0</v>
      </c>
      <c r="BD246" s="69" t="str">
        <f t="shared" si="65"/>
        <v/>
      </c>
      <c r="BF246" s="69"/>
      <c r="BG246" s="69"/>
    </row>
    <row r="247" spans="1:59" s="69" customFormat="1" x14ac:dyDescent="0.25">
      <c r="A247" s="70" t="e">
        <f t="shared" si="72"/>
        <v>#REF!</v>
      </c>
      <c r="B247" s="83" t="str">
        <f>IFERROR(VLOOKUP(A247,[1]Tổng!$M$2:$AT$200,13,0),"")</f>
        <v/>
      </c>
      <c r="C247" s="71" t="e">
        <f t="shared" si="67"/>
        <v>#VALUE!</v>
      </c>
      <c r="D247" s="71">
        <f t="shared" si="68"/>
        <v>1</v>
      </c>
      <c r="E247" s="221" t="str">
        <f>IFERROR(VLOOKUP(A247,[1]Tổng!$M$2:$AT$200,14,0),"")</f>
        <v/>
      </c>
      <c r="F247" s="213" t="str">
        <f>IFERROR(VLOOKUP(A247,[1]Tổng!$M$2:$AT$200,15,0),"")</f>
        <v/>
      </c>
      <c r="G247" s="214" t="str">
        <f>IFERROR(VLOOKUP(A247,[1]Tổng!$M$2:$AT$200,25,0),"")</f>
        <v/>
      </c>
      <c r="H247" s="83" t="str">
        <f>IFERROR(VLOOKUP(A247,[1]Tổng!$M$2:$AQ$200,26,0),"")</f>
        <v/>
      </c>
      <c r="I247" s="77" t="str">
        <f>IFERROR(VLOOKUP(A247,[1]Tổng!$M$2:$AQ$200,27,0),"")</f>
        <v/>
      </c>
      <c r="J247" s="77">
        <v>1000000</v>
      </c>
      <c r="K247" s="78">
        <f t="shared" si="69"/>
        <v>0</v>
      </c>
      <c r="L247" s="88" t="str">
        <f>IFERROR(VLOOKUP(A247,[1]Tổng!$M$2:$AQ$200,30,0),"")</f>
        <v/>
      </c>
      <c r="M247" s="88">
        <f t="shared" si="70"/>
        <v>0</v>
      </c>
      <c r="N247" s="88" t="str">
        <f>IFERROR(VLOOKUP(A247,[1]Tổng!$M$2:$AT$200,18,0),"")</f>
        <v/>
      </c>
      <c r="O247" s="88" t="str">
        <f>IFERROR(VLOOKUP(A247,[1]Tổng!$M$2:$AT$200,22,0),"")</f>
        <v/>
      </c>
      <c r="P247" s="217">
        <f t="shared" si="71"/>
        <v>0</v>
      </c>
      <c r="Q247" s="217">
        <f>IFERROR(VLOOKUP(A247,[1]Tổng!$M$2:$AQ$200,29,0),0)</f>
        <v>0</v>
      </c>
      <c r="R247" s="81" t="str">
        <f>IFERROR(VLOOKUP(A247,[1]Tổng!$M$2:$AQ$200,31,0),"")</f>
        <v/>
      </c>
      <c r="S247" s="81">
        <f t="shared" si="60"/>
        <v>0</v>
      </c>
      <c r="T247" s="81">
        <f t="shared" si="61"/>
        <v>0</v>
      </c>
      <c r="U247" s="81" t="e">
        <f t="shared" si="73"/>
        <v>#REF!</v>
      </c>
      <c r="V247" s="81" t="e">
        <f>AA245*L245+Z246*L246</f>
        <v>#VALUE!</v>
      </c>
      <c r="W247" s="81" t="e">
        <f t="shared" si="66"/>
        <v>#REF!</v>
      </c>
      <c r="X247" s="83">
        <v>44015</v>
      </c>
      <c r="Y247" s="99">
        <f>Q247-AA245-Z246</f>
        <v>-1653</v>
      </c>
      <c r="Z247" s="224"/>
      <c r="AA247" s="224"/>
      <c r="AB247" s="224"/>
      <c r="AC247" s="224"/>
      <c r="AE247" s="106" t="e">
        <f t="shared" si="58"/>
        <v>#VALUE!</v>
      </c>
      <c r="AG247" s="218"/>
      <c r="AH247" s="219"/>
      <c r="AI247" s="218"/>
      <c r="AJ247" s="63"/>
      <c r="AK247" s="63"/>
      <c r="AL247" s="63"/>
      <c r="AU247" s="69" t="e">
        <f t="shared" si="59"/>
        <v>#N/A</v>
      </c>
      <c r="AV247" s="69" t="e">
        <f t="shared" si="62"/>
        <v>#N/A</v>
      </c>
      <c r="AW247" s="69">
        <f>IF(I247&gt;0,COUNTIF($AV$32:AV247,AV247),0)</f>
        <v>215</v>
      </c>
      <c r="AX247" s="69">
        <f>IF(AND(AW247&gt;1,SUMIF($AV$32:AV246,AV247,$AX$32:AX246)-SUMIF($AV$32:AV246,AV247,$BA$32:BA246)=0),1,IF(AND(AW247&gt;1,SUMIF($AV$32:AV246,AV247,$AX$32:AX246)-SUMIF($AV$32:AV246,AV247,$BA$32:BA246)&gt;0),0,AW247))</f>
        <v>0</v>
      </c>
      <c r="AY247" s="69">
        <f>IF(AND(Q247&gt;0,SUMIF($AV$32:AV247,AV247,$I$32:I247)-SUMIF($AV$32:AV247,AV247,$Q$32:Q247)=0),COUNTIF($AV$32:AV247,AV247),0)</f>
        <v>0</v>
      </c>
      <c r="AZ247" s="69">
        <f>IF(Q247&gt;0,COUNTIF($AV$32:AV247,AV247),0)</f>
        <v>0</v>
      </c>
      <c r="BA247" s="69">
        <f t="shared" si="63"/>
        <v>0</v>
      </c>
      <c r="BC247" s="69" t="str">
        <f t="shared" si="64"/>
        <v xml:space="preserve">  0</v>
      </c>
      <c r="BD247" s="69" t="str">
        <f t="shared" si="65"/>
        <v/>
      </c>
    </row>
    <row r="248" spans="1:59" x14ac:dyDescent="0.25">
      <c r="A248" s="70" t="e">
        <f t="shared" si="72"/>
        <v>#REF!</v>
      </c>
      <c r="B248" s="83" t="str">
        <f>IFERROR(VLOOKUP(A248,[1]Tổng!$M$2:$AT$200,13,0),"")</f>
        <v/>
      </c>
      <c r="C248" s="71" t="e">
        <f t="shared" si="67"/>
        <v>#VALUE!</v>
      </c>
      <c r="D248" s="71">
        <f t="shared" si="68"/>
        <v>1</v>
      </c>
      <c r="E248" s="221" t="str">
        <f>IFERROR(VLOOKUP(A248,[1]Tổng!$M$2:$AT$200,14,0),"")</f>
        <v/>
      </c>
      <c r="F248" s="213" t="str">
        <f>IFERROR(VLOOKUP(A248,[1]Tổng!$M$2:$AT$200,15,0),"")</f>
        <v/>
      </c>
      <c r="G248" s="214" t="str">
        <f>IFERROR(VLOOKUP(A248,[1]Tổng!$M$2:$AT$200,25,0),"")</f>
        <v/>
      </c>
      <c r="H248" s="83" t="str">
        <f>IFERROR(VLOOKUP(A248,[1]Tổng!$M$2:$AQ$200,26,0),"")</f>
        <v/>
      </c>
      <c r="I248" s="77" t="str">
        <f>IFERROR(VLOOKUP(A248,[1]Tổng!$M$2:$AQ$200,27,0),"")</f>
        <v/>
      </c>
      <c r="J248" s="77">
        <v>1000000</v>
      </c>
      <c r="K248" s="78">
        <f t="shared" si="69"/>
        <v>0</v>
      </c>
      <c r="L248" s="88" t="str">
        <f>IFERROR(VLOOKUP(A248,[1]Tổng!$M$2:$AQ$200,30,0),"")</f>
        <v/>
      </c>
      <c r="M248" s="88">
        <f t="shared" si="70"/>
        <v>0</v>
      </c>
      <c r="N248" s="88" t="str">
        <f>IFERROR(VLOOKUP(A248,[1]Tổng!$M$2:$AT$200,18,0),"")</f>
        <v/>
      </c>
      <c r="O248" s="88" t="str">
        <f>IFERROR(VLOOKUP(A248,[1]Tổng!$M$2:$AT$200,22,0),"")</f>
        <v/>
      </c>
      <c r="P248" s="217">
        <f t="shared" si="71"/>
        <v>0</v>
      </c>
      <c r="Q248" s="217">
        <f>IFERROR(VLOOKUP(A248,[1]Tổng!$M$2:$AQ$200,29,0),0)</f>
        <v>0</v>
      </c>
      <c r="R248" s="81" t="str">
        <f>IFERROR(VLOOKUP(A248,[1]Tổng!$M$2:$AQ$200,31,0),"")</f>
        <v/>
      </c>
      <c r="S248" s="81">
        <f t="shared" si="60"/>
        <v>0</v>
      </c>
      <c r="T248" s="81">
        <f t="shared" si="61"/>
        <v>0</v>
      </c>
      <c r="U248" s="81" t="e">
        <f t="shared" si="73"/>
        <v>#REF!</v>
      </c>
      <c r="V248" s="81">
        <v>0</v>
      </c>
      <c r="W248" s="81" t="e">
        <f t="shared" si="66"/>
        <v>#REF!</v>
      </c>
      <c r="X248" s="83"/>
      <c r="Y248" s="99">
        <f t="shared" si="42"/>
        <v>0</v>
      </c>
      <c r="Z248" s="224"/>
      <c r="AA248" s="224"/>
      <c r="AB248" s="224"/>
      <c r="AC248" s="224"/>
      <c r="AE248" s="106" t="e">
        <f t="shared" si="58"/>
        <v>#VALUE!</v>
      </c>
      <c r="AF248" s="69"/>
      <c r="AG248" s="218"/>
      <c r="AH248" s="219"/>
      <c r="AI248" s="218"/>
      <c r="AJ248" s="63"/>
      <c r="AK248" s="63"/>
      <c r="AL248" s="63"/>
      <c r="AU248" s="69" t="e">
        <f t="shared" si="59"/>
        <v>#N/A</v>
      </c>
      <c r="AV248" s="69" t="e">
        <f t="shared" si="62"/>
        <v>#N/A</v>
      </c>
      <c r="AW248" s="69">
        <f>IF(I248&gt;0,COUNTIF($AV$32:AV248,AV248),0)</f>
        <v>216</v>
      </c>
      <c r="AX248" s="69">
        <f>IF(AND(AW248&gt;1,SUMIF($AV$32:AV247,AV248,$AX$32:AX247)-SUMIF($AV$32:AV247,AV248,$BA$32:BA247)=0),1,IF(AND(AW248&gt;1,SUMIF($AV$32:AV247,AV248,$AX$32:AX247)-SUMIF($AV$32:AV247,AV248,$BA$32:BA247)&gt;0),0,AW248))</f>
        <v>0</v>
      </c>
      <c r="AY248" s="69">
        <f>IF(AND(Q248&gt;0,SUMIF($AV$32:AV248,AV248,$I$32:I248)-SUMIF($AV$32:AV248,AV248,$Q$32:Q248)=0),COUNTIF($AV$32:AV248,AV248),0)</f>
        <v>0</v>
      </c>
      <c r="AZ248" s="69">
        <f>IF(Q248&gt;0,COUNTIF($AV$32:AV248,AV248),0)</f>
        <v>0</v>
      </c>
      <c r="BA248" s="69">
        <f t="shared" si="63"/>
        <v>0</v>
      </c>
      <c r="BC248" s="69" t="str">
        <f t="shared" si="64"/>
        <v xml:space="preserve">  0</v>
      </c>
      <c r="BD248" s="69" t="str">
        <f t="shared" si="65"/>
        <v/>
      </c>
      <c r="BF248" s="69"/>
      <c r="BG248" s="69"/>
    </row>
    <row r="249" spans="1:59" x14ac:dyDescent="0.25">
      <c r="A249" s="70" t="e">
        <f t="shared" si="72"/>
        <v>#REF!</v>
      </c>
      <c r="B249" s="83" t="str">
        <f>IFERROR(VLOOKUP(A249,[1]Tổng!$M$2:$AT$200,13,0),"")</f>
        <v/>
      </c>
      <c r="C249" s="71" t="e">
        <f t="shared" si="67"/>
        <v>#VALUE!</v>
      </c>
      <c r="D249" s="71">
        <f t="shared" si="68"/>
        <v>1</v>
      </c>
      <c r="E249" s="221" t="str">
        <f>IFERROR(VLOOKUP(A249,[1]Tổng!$M$2:$AT$200,14,0),"")</f>
        <v/>
      </c>
      <c r="F249" s="213" t="str">
        <f>IFERROR(VLOOKUP(A249,[1]Tổng!$M$2:$AT$200,15,0),"")</f>
        <v/>
      </c>
      <c r="G249" s="214" t="str">
        <f>IFERROR(VLOOKUP(A249,[1]Tổng!$M$2:$AT$200,25,0),"")</f>
        <v/>
      </c>
      <c r="H249" s="83" t="str">
        <f>IFERROR(VLOOKUP(A249,[1]Tổng!$M$2:$AQ$200,26,0),"")</f>
        <v/>
      </c>
      <c r="I249" s="77" t="str">
        <f>IFERROR(VLOOKUP(A249,[1]Tổng!$M$2:$AQ$200,27,0),"")</f>
        <v/>
      </c>
      <c r="J249" s="77">
        <v>1000000</v>
      </c>
      <c r="K249" s="78">
        <f t="shared" si="69"/>
        <v>0</v>
      </c>
      <c r="L249" s="88" t="str">
        <f>IFERROR(VLOOKUP(A249,[1]Tổng!$M$2:$AQ$200,30,0),"")</f>
        <v/>
      </c>
      <c r="M249" s="88">
        <f t="shared" si="70"/>
        <v>0</v>
      </c>
      <c r="N249" s="88" t="str">
        <f>IFERROR(VLOOKUP(A249,[1]Tổng!$M$2:$AT$200,18,0),"")</f>
        <v/>
      </c>
      <c r="O249" s="88" t="str">
        <f>IFERROR(VLOOKUP(A249,[1]Tổng!$M$2:$AT$200,22,0),"")</f>
        <v/>
      </c>
      <c r="P249" s="217">
        <f t="shared" si="71"/>
        <v>0</v>
      </c>
      <c r="Q249" s="217">
        <f>IFERROR(VLOOKUP(A249,[1]Tổng!$M$2:$AQ$200,29,0),0)</f>
        <v>0</v>
      </c>
      <c r="R249" s="81" t="str">
        <f>IFERROR(VLOOKUP(A249,[1]Tổng!$M$2:$AQ$200,31,0),"")</f>
        <v/>
      </c>
      <c r="S249" s="81">
        <f t="shared" si="60"/>
        <v>0</v>
      </c>
      <c r="T249" s="81">
        <f t="shared" si="61"/>
        <v>0</v>
      </c>
      <c r="U249" s="81" t="e">
        <f t="shared" si="73"/>
        <v>#REF!</v>
      </c>
      <c r="V249" s="81">
        <v>0</v>
      </c>
      <c r="W249" s="81" t="e">
        <f t="shared" si="66"/>
        <v>#REF!</v>
      </c>
      <c r="X249" s="83"/>
      <c r="Y249" s="99">
        <f>Q251</f>
        <v>0</v>
      </c>
      <c r="Z249" s="224"/>
      <c r="AA249" s="224"/>
      <c r="AB249" s="224"/>
      <c r="AC249" s="224"/>
      <c r="AE249" s="106" t="e">
        <f>I251-SUM(Z251:AD251)</f>
        <v>#VALUE!</v>
      </c>
      <c r="AF249" s="69"/>
      <c r="AG249" s="218"/>
      <c r="AH249" s="219"/>
      <c r="AI249" s="218"/>
      <c r="AJ249" s="63"/>
      <c r="AK249" s="63"/>
      <c r="AL249" s="63"/>
      <c r="AU249" s="69" t="e">
        <f t="shared" si="59"/>
        <v>#N/A</v>
      </c>
      <c r="AV249" s="69" t="e">
        <f t="shared" si="62"/>
        <v>#N/A</v>
      </c>
      <c r="AW249" s="69">
        <f>IF(I249&gt;0,COUNTIF($AV$32:AV249,AV249),0)</f>
        <v>217</v>
      </c>
      <c r="AX249" s="69">
        <f>IF(AND(AW249&gt;1,SUMIF($AV$32:AV248,AV249,$AX$32:AX248)-SUMIF($AV$32:AV248,AV249,$BA$32:BA248)=0),1,IF(AND(AW249&gt;1,SUMIF($AV$32:AV248,AV249,$AX$32:AX248)-SUMIF($AV$32:AV248,AV249,$BA$32:BA248)&gt;0),0,AW249))</f>
        <v>0</v>
      </c>
      <c r="AY249" s="69">
        <f>IF(AND(Q249&gt;0,SUMIF($AV$32:AV249,AV249,$I$32:I249)-SUMIF($AV$32:AV249,AV249,$Q$32:Q249)=0),COUNTIF($AV$32:AV249,AV249),0)</f>
        <v>0</v>
      </c>
      <c r="AZ249" s="69">
        <f>IF(Q249&gt;0,COUNTIF($AV$32:AV249,AV249),0)</f>
        <v>0</v>
      </c>
      <c r="BA249" s="69">
        <f t="shared" si="63"/>
        <v>0</v>
      </c>
      <c r="BC249" s="69" t="str">
        <f t="shared" si="64"/>
        <v xml:space="preserve">  0</v>
      </c>
      <c r="BD249" s="69" t="str">
        <f t="shared" si="65"/>
        <v/>
      </c>
      <c r="BF249" s="69"/>
      <c r="BG249" s="69"/>
    </row>
    <row r="250" spans="1:59" s="69" customFormat="1" x14ac:dyDescent="0.25">
      <c r="A250" s="70" t="e">
        <f t="shared" si="72"/>
        <v>#REF!</v>
      </c>
      <c r="B250" s="83" t="str">
        <f>IFERROR(VLOOKUP(A250,[1]Tổng!$M$2:$AT$200,13,0),"")</f>
        <v/>
      </c>
      <c r="C250" s="71" t="e">
        <f t="shared" si="67"/>
        <v>#VALUE!</v>
      </c>
      <c r="D250" s="71">
        <f t="shared" si="68"/>
        <v>1</v>
      </c>
      <c r="E250" s="221" t="str">
        <f>IFERROR(VLOOKUP(A250,[1]Tổng!$M$2:$AT$200,14,0),"")</f>
        <v/>
      </c>
      <c r="F250" s="213" t="str">
        <f>IFERROR(VLOOKUP(A250,[1]Tổng!$M$2:$AT$200,15,0),"")</f>
        <v/>
      </c>
      <c r="G250" s="214" t="str">
        <f>IFERROR(VLOOKUP(A250,[1]Tổng!$M$2:$AT$200,25,0),"")</f>
        <v/>
      </c>
      <c r="H250" s="83" t="str">
        <f>IFERROR(VLOOKUP(A250,[1]Tổng!$M$2:$AQ$200,26,0),"")</f>
        <v/>
      </c>
      <c r="I250" s="77" t="str">
        <f>IFERROR(VLOOKUP(A250,[1]Tổng!$M$2:$AQ$200,27,0),"")</f>
        <v/>
      </c>
      <c r="J250" s="77">
        <v>1000000</v>
      </c>
      <c r="K250" s="78">
        <f t="shared" si="69"/>
        <v>0</v>
      </c>
      <c r="L250" s="88" t="str">
        <f>IFERROR(VLOOKUP(A250,[1]Tổng!$M$2:$AQ$200,30,0),"")</f>
        <v/>
      </c>
      <c r="M250" s="88">
        <f t="shared" si="70"/>
        <v>0</v>
      </c>
      <c r="N250" s="88" t="str">
        <f>IFERROR(VLOOKUP(A250,[1]Tổng!$M$2:$AT$200,18,0),"")</f>
        <v/>
      </c>
      <c r="O250" s="88" t="str">
        <f>IFERROR(VLOOKUP(A250,[1]Tổng!$M$2:$AT$200,22,0),"")</f>
        <v/>
      </c>
      <c r="P250" s="217">
        <f t="shared" si="71"/>
        <v>0</v>
      </c>
      <c r="Q250" s="217">
        <f>IFERROR(VLOOKUP(A250,[1]Tổng!$M$2:$AQ$200,29,0),0)</f>
        <v>0</v>
      </c>
      <c r="R250" s="81" t="str">
        <f>IFERROR(VLOOKUP(A250,[1]Tổng!$M$2:$AQ$200,31,0),"")</f>
        <v/>
      </c>
      <c r="S250" s="81">
        <f t="shared" si="60"/>
        <v>0</v>
      </c>
      <c r="T250" s="81">
        <f t="shared" si="61"/>
        <v>0</v>
      </c>
      <c r="U250" s="81" t="e">
        <f t="shared" si="73"/>
        <v>#REF!</v>
      </c>
      <c r="V250" s="81">
        <v>0</v>
      </c>
      <c r="W250" s="81" t="e">
        <f t="shared" si="66"/>
        <v>#REF!</v>
      </c>
      <c r="X250" s="83"/>
      <c r="Y250" s="99">
        <f t="shared" si="42"/>
        <v>0</v>
      </c>
      <c r="Z250" s="224"/>
      <c r="AA250" s="224"/>
      <c r="AB250" s="224"/>
      <c r="AC250" s="224"/>
      <c r="AE250" s="106" t="e">
        <f t="shared" si="58"/>
        <v>#VALUE!</v>
      </c>
      <c r="AG250" s="218"/>
      <c r="AH250" s="219"/>
      <c r="AI250" s="218"/>
      <c r="AJ250" s="63"/>
      <c r="AK250" s="63"/>
      <c r="AL250" s="63"/>
      <c r="AU250" s="69" t="e">
        <f t="shared" si="59"/>
        <v>#N/A</v>
      </c>
      <c r="AV250" s="69" t="e">
        <f t="shared" si="62"/>
        <v>#N/A</v>
      </c>
      <c r="AW250" s="69">
        <f>IF(I250&gt;0,COUNTIF($AV$32:AV250,AV250),0)</f>
        <v>218</v>
      </c>
      <c r="AX250" s="69">
        <f>IF(AND(AW250&gt;1,SUMIF($AV$32:AV249,AV250,$AX$32:AX249)-SUMIF($AV$32:AV249,AV250,$BA$32:BA249)=0),1,IF(AND(AW250&gt;1,SUMIF($AV$32:AV249,AV250,$AX$32:AX249)-SUMIF($AV$32:AV249,AV250,$BA$32:BA249)&gt;0),0,AW250))</f>
        <v>0</v>
      </c>
      <c r="AY250" s="69">
        <f>IF(AND(Q250&gt;0,SUMIF($AV$32:AV250,AV250,$I$32:I250)-SUMIF($AV$32:AV250,AV250,$Q$32:Q250)=0),COUNTIF($AV$32:AV250,AV250),0)</f>
        <v>0</v>
      </c>
      <c r="AZ250" s="69">
        <f>IF(Q250&gt;0,COUNTIF($AV$32:AV250,AV250),0)</f>
        <v>0</v>
      </c>
      <c r="BA250" s="69">
        <f t="shared" si="63"/>
        <v>0</v>
      </c>
      <c r="BC250" s="69" t="str">
        <f t="shared" si="64"/>
        <v xml:space="preserve">  0</v>
      </c>
      <c r="BD250" s="69" t="str">
        <f t="shared" si="65"/>
        <v/>
      </c>
    </row>
    <row r="251" spans="1:59" x14ac:dyDescent="0.25">
      <c r="A251" s="70" t="e">
        <f t="shared" si="72"/>
        <v>#REF!</v>
      </c>
      <c r="B251" s="83" t="str">
        <f>IFERROR(VLOOKUP(A251,[1]Tổng!$M$2:$AT$200,13,0),"")</f>
        <v/>
      </c>
      <c r="C251" s="71" t="e">
        <f t="shared" si="67"/>
        <v>#VALUE!</v>
      </c>
      <c r="D251" s="71">
        <f t="shared" si="68"/>
        <v>1</v>
      </c>
      <c r="E251" s="221" t="str">
        <f>IFERROR(VLOOKUP(A251,[1]Tổng!$M$2:$AT$200,14,0),"")</f>
        <v/>
      </c>
      <c r="F251" s="213" t="str">
        <f>IFERROR(VLOOKUP(A251,[1]Tổng!$M$2:$AT$200,15,0),"")</f>
        <v/>
      </c>
      <c r="G251" s="214" t="str">
        <f>IFERROR(VLOOKUP(A251,[1]Tổng!$M$2:$AT$200,25,0),"")</f>
        <v/>
      </c>
      <c r="H251" s="83" t="str">
        <f>IFERROR(VLOOKUP(A251,[1]Tổng!$M$2:$AQ$200,26,0),"")</f>
        <v/>
      </c>
      <c r="I251" s="77" t="str">
        <f>IFERROR(VLOOKUP(A251,[1]Tổng!$M$2:$AQ$200,27,0),"")</f>
        <v/>
      </c>
      <c r="J251" s="77">
        <v>1000000</v>
      </c>
      <c r="K251" s="78">
        <f t="shared" si="69"/>
        <v>0</v>
      </c>
      <c r="L251" s="88" t="str">
        <f>IFERROR(VLOOKUP(A251,[1]Tổng!$M$2:$AQ$200,30,0),"")</f>
        <v/>
      </c>
      <c r="M251" s="88">
        <f t="shared" si="70"/>
        <v>0</v>
      </c>
      <c r="N251" s="88" t="str">
        <f>IFERROR(VLOOKUP(A251,[1]Tổng!$M$2:$AT$200,18,0),"")</f>
        <v/>
      </c>
      <c r="O251" s="88" t="str">
        <f>IFERROR(VLOOKUP(A251,[1]Tổng!$M$2:$AT$200,22,0),"")</f>
        <v/>
      </c>
      <c r="P251" s="217">
        <f t="shared" si="71"/>
        <v>0</v>
      </c>
      <c r="Q251" s="217">
        <f>IFERROR(VLOOKUP(A251,[1]Tổng!$M$2:$AQ$200,29,0),0)</f>
        <v>0</v>
      </c>
      <c r="R251" s="81" t="str">
        <f>IFERROR(VLOOKUP(A251,[1]Tổng!$M$2:$AQ$200,31,0),"")</f>
        <v/>
      </c>
      <c r="S251" s="81">
        <f t="shared" si="60"/>
        <v>0</v>
      </c>
      <c r="T251" s="81">
        <f t="shared" si="61"/>
        <v>0</v>
      </c>
      <c r="U251" s="81" t="e">
        <f t="shared" si="73"/>
        <v>#REF!</v>
      </c>
      <c r="V251" s="81">
        <v>0</v>
      </c>
      <c r="W251" s="81" t="e">
        <f t="shared" si="66"/>
        <v>#REF!</v>
      </c>
      <c r="X251" s="83"/>
      <c r="Y251" s="99">
        <f t="shared" si="42"/>
        <v>0</v>
      </c>
      <c r="Z251" s="224"/>
      <c r="AA251" s="224"/>
      <c r="AB251" s="224"/>
      <c r="AC251" s="224"/>
      <c r="AE251" s="106" t="e">
        <f t="shared" si="58"/>
        <v>#VALUE!</v>
      </c>
      <c r="AF251" s="69"/>
      <c r="AG251" s="218"/>
      <c r="AH251" s="219"/>
      <c r="AI251" s="218"/>
      <c r="AJ251" s="63"/>
      <c r="AK251" s="63"/>
      <c r="AL251" s="63"/>
      <c r="AU251" s="69" t="e">
        <f t="shared" si="59"/>
        <v>#N/A</v>
      </c>
      <c r="AV251" s="69" t="e">
        <f t="shared" si="62"/>
        <v>#N/A</v>
      </c>
      <c r="AW251" s="69">
        <f>IF(I251&gt;0,COUNTIF($AV$32:AV251,AV251),0)</f>
        <v>219</v>
      </c>
      <c r="AX251" s="69">
        <f>IF(AND(AW251&gt;1,SUMIF($AV$32:AV250,AV251,$AX$32:AX250)-SUMIF($AV$32:AV250,AV251,$BA$32:BA250)=0),1,IF(AND(AW251&gt;1,SUMIF($AV$32:AV250,AV251,$AX$32:AX250)-SUMIF($AV$32:AV250,AV251,$BA$32:BA250)&gt;0),0,AW251))</f>
        <v>0</v>
      </c>
      <c r="AY251" s="69">
        <f>IF(AND(Q251&gt;0,SUMIF($AV$32:AV251,AV251,$I$32:I251)-SUMIF($AV$32:AV251,AV251,$Q$32:Q251)=0),COUNTIF($AV$32:AV251,AV251),0)</f>
        <v>0</v>
      </c>
      <c r="AZ251" s="69">
        <f>IF(Q251&gt;0,COUNTIF($AV$32:AV251,AV251),0)</f>
        <v>0</v>
      </c>
      <c r="BA251" s="69">
        <f t="shared" si="63"/>
        <v>0</v>
      </c>
      <c r="BC251" s="69" t="str">
        <f t="shared" si="64"/>
        <v xml:space="preserve">  0</v>
      </c>
      <c r="BD251" s="69" t="str">
        <f t="shared" si="65"/>
        <v/>
      </c>
      <c r="BF251" s="69"/>
      <c r="BG251" s="69"/>
    </row>
    <row r="252" spans="1:59" x14ac:dyDescent="0.25">
      <c r="A252" s="70" t="e">
        <f t="shared" si="72"/>
        <v>#REF!</v>
      </c>
      <c r="B252" s="83" t="str">
        <f>IFERROR(VLOOKUP(A252,[1]Tổng!$M$2:$AT$200,13,0),"")</f>
        <v/>
      </c>
      <c r="C252" s="71" t="e">
        <f t="shared" si="67"/>
        <v>#VALUE!</v>
      </c>
      <c r="D252" s="71">
        <f t="shared" si="68"/>
        <v>1</v>
      </c>
      <c r="E252" s="221" t="str">
        <f>IFERROR(VLOOKUP(A252,[1]Tổng!$M$2:$AT$200,14,0),"")</f>
        <v/>
      </c>
      <c r="F252" s="213" t="str">
        <f>IFERROR(VLOOKUP(A252,[1]Tổng!$M$2:$AT$200,15,0),"")</f>
        <v/>
      </c>
      <c r="G252" s="214" t="str">
        <f>IFERROR(VLOOKUP(A252,[1]Tổng!$M$2:$AT$200,25,0),"")</f>
        <v/>
      </c>
      <c r="H252" s="83" t="str">
        <f>IFERROR(VLOOKUP(A252,[1]Tổng!$M$2:$AQ$200,26,0),"")</f>
        <v/>
      </c>
      <c r="I252" s="77" t="str">
        <f>IFERROR(VLOOKUP(A252,[1]Tổng!$M$2:$AQ$200,27,0),"")</f>
        <v/>
      </c>
      <c r="J252" s="77">
        <v>1000000</v>
      </c>
      <c r="K252" s="78">
        <f t="shared" si="69"/>
        <v>0</v>
      </c>
      <c r="L252" s="88" t="str">
        <f>IFERROR(VLOOKUP(A252,[1]Tổng!$M$2:$AQ$200,30,0),"")</f>
        <v/>
      </c>
      <c r="M252" s="88">
        <f t="shared" si="70"/>
        <v>0</v>
      </c>
      <c r="N252" s="88" t="str">
        <f>IFERROR(VLOOKUP(A252,[1]Tổng!$M$2:$AT$200,18,0),"")</f>
        <v/>
      </c>
      <c r="O252" s="88" t="str">
        <f>IFERROR(VLOOKUP(A252,[1]Tổng!$M$2:$AT$200,22,0),"")</f>
        <v/>
      </c>
      <c r="P252" s="217">
        <f t="shared" si="71"/>
        <v>0</v>
      </c>
      <c r="Q252" s="217">
        <f>IFERROR(VLOOKUP(A252,[1]Tổng!$M$2:$AQ$200,29,0),0)</f>
        <v>0</v>
      </c>
      <c r="R252" s="81" t="str">
        <f>IFERROR(VLOOKUP(A252,[1]Tổng!$M$2:$AQ$200,31,0),"")</f>
        <v/>
      </c>
      <c r="S252" s="81">
        <f t="shared" si="60"/>
        <v>0</v>
      </c>
      <c r="T252" s="81">
        <f t="shared" si="61"/>
        <v>0</v>
      </c>
      <c r="U252" s="81" t="e">
        <f t="shared" si="73"/>
        <v>#REF!</v>
      </c>
      <c r="V252" s="81">
        <v>0</v>
      </c>
      <c r="W252" s="81" t="e">
        <f t="shared" si="66"/>
        <v>#REF!</v>
      </c>
      <c r="X252" s="83"/>
      <c r="Y252" s="99">
        <f t="shared" si="42"/>
        <v>0</v>
      </c>
      <c r="Z252" s="224"/>
      <c r="AA252" s="224"/>
      <c r="AB252" s="224"/>
      <c r="AC252" s="224"/>
      <c r="AE252" s="106" t="e">
        <f t="shared" si="58"/>
        <v>#VALUE!</v>
      </c>
      <c r="AF252" s="69"/>
      <c r="AG252" s="218"/>
      <c r="AH252" s="219"/>
      <c r="AI252" s="218"/>
      <c r="AJ252" s="63"/>
      <c r="AK252" s="63"/>
      <c r="AL252" s="63"/>
      <c r="AU252" s="69" t="e">
        <f t="shared" si="59"/>
        <v>#N/A</v>
      </c>
      <c r="AV252" s="69" t="e">
        <f t="shared" si="62"/>
        <v>#N/A</v>
      </c>
      <c r="AW252" s="69">
        <f>IF(I252&gt;0,COUNTIF($AV$32:AV252,AV252),0)</f>
        <v>220</v>
      </c>
      <c r="AX252" s="69">
        <f>IF(AND(AW252&gt;1,SUMIF($AV$32:AV251,AV252,$AX$32:AX251)-SUMIF($AV$32:AV251,AV252,$BA$32:BA251)=0),1,IF(AND(AW252&gt;1,SUMIF($AV$32:AV251,AV252,$AX$32:AX251)-SUMIF($AV$32:AV251,AV252,$BA$32:BA251)&gt;0),0,AW252))</f>
        <v>0</v>
      </c>
      <c r="AY252" s="69">
        <f>IF(AND(Q252&gt;0,SUMIF($AV$32:AV252,AV252,$I$32:I252)-SUMIF($AV$32:AV252,AV252,$Q$32:Q252)=0),COUNTIF($AV$32:AV252,AV252),0)</f>
        <v>0</v>
      </c>
      <c r="AZ252" s="69">
        <f>IF(Q252&gt;0,COUNTIF($AV$32:AV252,AV252),0)</f>
        <v>0</v>
      </c>
      <c r="BA252" s="69">
        <f t="shared" si="63"/>
        <v>0</v>
      </c>
      <c r="BC252" s="69" t="str">
        <f t="shared" si="64"/>
        <v xml:space="preserve">  0</v>
      </c>
      <c r="BD252" s="69" t="str">
        <f t="shared" si="65"/>
        <v/>
      </c>
      <c r="BF252" s="69"/>
      <c r="BG252" s="69"/>
    </row>
    <row r="253" spans="1:59" x14ac:dyDescent="0.25">
      <c r="A253" s="70" t="e">
        <f t="shared" si="72"/>
        <v>#REF!</v>
      </c>
      <c r="B253" s="83" t="str">
        <f>IFERROR(VLOOKUP(A253,[1]Tổng!$M$2:$AT$200,13,0),"")</f>
        <v/>
      </c>
      <c r="C253" s="71" t="e">
        <f t="shared" si="67"/>
        <v>#VALUE!</v>
      </c>
      <c r="D253" s="71">
        <f t="shared" si="68"/>
        <v>1</v>
      </c>
      <c r="E253" s="221" t="str">
        <f>IFERROR(VLOOKUP(A253,[1]Tổng!$M$2:$AT$200,14,0),"")</f>
        <v/>
      </c>
      <c r="F253" s="213" t="str">
        <f>IFERROR(VLOOKUP(A253,[1]Tổng!$M$2:$AT$200,15,0),"")</f>
        <v/>
      </c>
      <c r="G253" s="214" t="str">
        <f>IFERROR(VLOOKUP(A253,[1]Tổng!$M$2:$AT$200,25,0),"")</f>
        <v/>
      </c>
      <c r="H253" s="83" t="str">
        <f>IFERROR(VLOOKUP(A253,[1]Tổng!$M$2:$AQ$200,26,0),"")</f>
        <v/>
      </c>
      <c r="I253" s="77" t="str">
        <f>IFERROR(VLOOKUP(A253,[1]Tổng!$M$2:$AQ$200,27,0),"")</f>
        <v/>
      </c>
      <c r="J253" s="77">
        <v>1000000</v>
      </c>
      <c r="K253" s="78">
        <f t="shared" si="69"/>
        <v>0</v>
      </c>
      <c r="L253" s="88" t="str">
        <f>IFERROR(VLOOKUP(A253,[1]Tổng!$M$2:$AQ$200,30,0),"")</f>
        <v/>
      </c>
      <c r="M253" s="88">
        <f t="shared" si="70"/>
        <v>0</v>
      </c>
      <c r="N253" s="88" t="str">
        <f>IFERROR(VLOOKUP(A253,[1]Tổng!$M$2:$AT$200,18,0),"")</f>
        <v/>
      </c>
      <c r="O253" s="88" t="str">
        <f>IFERROR(VLOOKUP(A253,[1]Tổng!$M$2:$AT$200,22,0),"")</f>
        <v/>
      </c>
      <c r="P253" s="217">
        <f t="shared" si="71"/>
        <v>0</v>
      </c>
      <c r="Q253" s="217">
        <f>IFERROR(VLOOKUP(A253,[1]Tổng!$M$2:$AQ$200,29,0),0)</f>
        <v>0</v>
      </c>
      <c r="R253" s="81" t="str">
        <f>IFERROR(VLOOKUP(A253,[1]Tổng!$M$2:$AQ$200,31,0),"")</f>
        <v/>
      </c>
      <c r="S253" s="81">
        <f t="shared" si="60"/>
        <v>0</v>
      </c>
      <c r="T253" s="81">
        <f t="shared" si="61"/>
        <v>0</v>
      </c>
      <c r="U253" s="81" t="e">
        <f t="shared" si="73"/>
        <v>#REF!</v>
      </c>
      <c r="V253" s="81">
        <v>0</v>
      </c>
      <c r="W253" s="81" t="e">
        <f t="shared" si="66"/>
        <v>#REF!</v>
      </c>
      <c r="X253" s="83"/>
      <c r="Y253" s="99">
        <f t="shared" si="42"/>
        <v>0</v>
      </c>
      <c r="Z253" s="224"/>
      <c r="AA253" s="224"/>
      <c r="AB253" s="224"/>
      <c r="AC253" s="224"/>
      <c r="AE253" s="106" t="e">
        <f t="shared" si="58"/>
        <v>#VALUE!</v>
      </c>
      <c r="AF253" s="69"/>
      <c r="AG253" s="218"/>
      <c r="AH253" s="219"/>
      <c r="AI253" s="218"/>
      <c r="AJ253" s="63"/>
      <c r="AK253" s="63"/>
      <c r="AL253" s="63"/>
      <c r="AU253" s="69" t="e">
        <f t="shared" si="59"/>
        <v>#N/A</v>
      </c>
      <c r="AV253" s="69" t="e">
        <f t="shared" si="62"/>
        <v>#N/A</v>
      </c>
      <c r="AW253" s="69">
        <f>IF(I253&gt;0,COUNTIF($AV$32:AV253,AV253),0)</f>
        <v>221</v>
      </c>
      <c r="AX253" s="69">
        <f>IF(AND(AW253&gt;1,SUMIF($AV$32:AV252,AV253,$AX$32:AX252)-SUMIF($AV$32:AV252,AV253,$BA$32:BA252)=0),1,IF(AND(AW253&gt;1,SUMIF($AV$32:AV252,AV253,$AX$32:AX252)-SUMIF($AV$32:AV252,AV253,$BA$32:BA252)&gt;0),0,AW253))</f>
        <v>0</v>
      </c>
      <c r="AY253" s="69">
        <f>IF(AND(Q253&gt;0,SUMIF($AV$32:AV253,AV253,$I$32:I253)-SUMIF($AV$32:AV253,AV253,$Q$32:Q253)=0),COUNTIF($AV$32:AV253,AV253),0)</f>
        <v>0</v>
      </c>
      <c r="AZ253" s="69">
        <f>IF(Q253&gt;0,COUNTIF($AV$32:AV253,AV253),0)</f>
        <v>0</v>
      </c>
      <c r="BA253" s="69">
        <f t="shared" si="63"/>
        <v>0</v>
      </c>
      <c r="BC253" s="69" t="str">
        <f t="shared" si="64"/>
        <v xml:space="preserve">  0</v>
      </c>
      <c r="BD253" s="69" t="str">
        <f t="shared" si="65"/>
        <v/>
      </c>
      <c r="BF253" s="69"/>
      <c r="BG253" s="69"/>
    </row>
    <row r="254" spans="1:59" s="69" customFormat="1" x14ac:dyDescent="0.25">
      <c r="A254" s="70" t="e">
        <f t="shared" si="72"/>
        <v>#REF!</v>
      </c>
      <c r="B254" s="83" t="str">
        <f>IFERROR(VLOOKUP(A254,[1]Tổng!$M$2:$AT$200,13,0),"")</f>
        <v/>
      </c>
      <c r="C254" s="71" t="e">
        <f t="shared" si="67"/>
        <v>#VALUE!</v>
      </c>
      <c r="D254" s="71">
        <f t="shared" si="68"/>
        <v>1</v>
      </c>
      <c r="E254" s="221" t="str">
        <f>IFERROR(VLOOKUP(A254,[1]Tổng!$M$2:$AT$200,14,0),"")</f>
        <v/>
      </c>
      <c r="F254" s="213" t="str">
        <f>IFERROR(VLOOKUP(A254,[1]Tổng!$M$2:$AT$200,15,0),"")</f>
        <v/>
      </c>
      <c r="G254" s="214" t="str">
        <f>IFERROR(VLOOKUP(A254,[1]Tổng!$M$2:$AT$200,25,0),"")</f>
        <v/>
      </c>
      <c r="H254" s="83" t="str">
        <f>IFERROR(VLOOKUP(A254,[1]Tổng!$M$2:$AQ$200,26,0),"")</f>
        <v/>
      </c>
      <c r="I254" s="77" t="str">
        <f>IFERROR(VLOOKUP(A254,[1]Tổng!$M$2:$AQ$200,27,0),"")</f>
        <v/>
      </c>
      <c r="J254" s="77">
        <v>1000000</v>
      </c>
      <c r="K254" s="78">
        <f t="shared" si="69"/>
        <v>0</v>
      </c>
      <c r="L254" s="88" t="str">
        <f>IFERROR(VLOOKUP(A254,[1]Tổng!$M$2:$AQ$200,30,0),"")</f>
        <v/>
      </c>
      <c r="M254" s="88">
        <f t="shared" si="70"/>
        <v>0</v>
      </c>
      <c r="N254" s="88" t="str">
        <f>IFERROR(VLOOKUP(A254,[1]Tổng!$M$2:$AT$200,18,0),"")</f>
        <v/>
      </c>
      <c r="O254" s="88" t="str">
        <f>IFERROR(VLOOKUP(A254,[1]Tổng!$M$2:$AT$200,22,0),"")</f>
        <v/>
      </c>
      <c r="P254" s="217">
        <f t="shared" si="71"/>
        <v>0</v>
      </c>
      <c r="Q254" s="217">
        <f>IFERROR(VLOOKUP(A254,[1]Tổng!$M$2:$AQ$200,29,0),0)</f>
        <v>0</v>
      </c>
      <c r="R254" s="81" t="str">
        <f>IFERROR(VLOOKUP(A254,[1]Tổng!$M$2:$AQ$200,31,0),"")</f>
        <v/>
      </c>
      <c r="S254" s="81">
        <f t="shared" si="60"/>
        <v>0</v>
      </c>
      <c r="T254" s="81">
        <f t="shared" si="61"/>
        <v>0</v>
      </c>
      <c r="U254" s="81" t="e">
        <f t="shared" si="73"/>
        <v>#REF!</v>
      </c>
      <c r="V254" s="81">
        <v>0</v>
      </c>
      <c r="W254" s="81" t="e">
        <f t="shared" si="66"/>
        <v>#REF!</v>
      </c>
      <c r="X254" s="83"/>
      <c r="Y254" s="99">
        <f t="shared" si="42"/>
        <v>0</v>
      </c>
      <c r="Z254" s="224"/>
      <c r="AA254" s="224"/>
      <c r="AB254" s="224"/>
      <c r="AC254" s="224"/>
      <c r="AE254" s="106" t="e">
        <f t="shared" si="58"/>
        <v>#VALUE!</v>
      </c>
      <c r="AG254" s="218"/>
      <c r="AH254" s="219"/>
      <c r="AI254" s="218"/>
      <c r="AJ254" s="63"/>
      <c r="AK254" s="63"/>
      <c r="AL254" s="63"/>
      <c r="AU254" s="69" t="e">
        <f t="shared" si="59"/>
        <v>#N/A</v>
      </c>
      <c r="AV254" s="69" t="e">
        <f t="shared" si="62"/>
        <v>#N/A</v>
      </c>
      <c r="AW254" s="69">
        <f>IF(I254&gt;0,COUNTIF($AV$32:AV254,AV254),0)</f>
        <v>222</v>
      </c>
      <c r="AX254" s="69">
        <f>IF(AND(AW254&gt;1,SUMIF($AV$32:AV253,AV254,$AX$32:AX253)-SUMIF($AV$32:AV253,AV254,$BA$32:BA253)=0),1,IF(AND(AW254&gt;1,SUMIF($AV$32:AV253,AV254,$AX$32:AX253)-SUMIF($AV$32:AV253,AV254,$BA$32:BA253)&gt;0),0,AW254))</f>
        <v>0</v>
      </c>
      <c r="AY254" s="69">
        <f>IF(AND(Q254&gt;0,SUMIF($AV$32:AV254,AV254,$I$32:I254)-SUMIF($AV$32:AV254,AV254,$Q$32:Q254)=0),COUNTIF($AV$32:AV254,AV254),0)</f>
        <v>0</v>
      </c>
      <c r="AZ254" s="69">
        <f>IF(Q254&gt;0,COUNTIF($AV$32:AV254,AV254),0)</f>
        <v>0</v>
      </c>
      <c r="BA254" s="69">
        <f t="shared" si="63"/>
        <v>0</v>
      </c>
      <c r="BC254" s="69" t="str">
        <f t="shared" si="64"/>
        <v xml:space="preserve">  0</v>
      </c>
      <c r="BD254" s="69" t="str">
        <f t="shared" si="65"/>
        <v/>
      </c>
    </row>
    <row r="255" spans="1:59" x14ac:dyDescent="0.25">
      <c r="A255" s="70" t="e">
        <f t="shared" si="72"/>
        <v>#REF!</v>
      </c>
      <c r="B255" s="83" t="str">
        <f>IFERROR(VLOOKUP(A255,[1]Tổng!$M$2:$AT$200,13,0),"")</f>
        <v/>
      </c>
      <c r="C255" s="71" t="e">
        <f t="shared" si="67"/>
        <v>#VALUE!</v>
      </c>
      <c r="D255" s="71">
        <f t="shared" si="68"/>
        <v>1</v>
      </c>
      <c r="E255" s="221" t="str">
        <f>IFERROR(VLOOKUP(A255,[1]Tổng!$M$2:$AT$200,14,0),"")</f>
        <v/>
      </c>
      <c r="F255" s="213" t="str">
        <f>IFERROR(VLOOKUP(A255,[1]Tổng!$M$2:$AT$200,15,0),"")</f>
        <v/>
      </c>
      <c r="G255" s="214" t="str">
        <f>IFERROR(VLOOKUP(A255,[1]Tổng!$M$2:$AT$200,25,0),"")</f>
        <v/>
      </c>
      <c r="H255" s="83" t="str">
        <f>IFERROR(VLOOKUP(A255,[1]Tổng!$M$2:$AQ$200,26,0),"")</f>
        <v/>
      </c>
      <c r="I255" s="77" t="str">
        <f>IFERROR(VLOOKUP(A255,[1]Tổng!$M$2:$AQ$200,27,0),"")</f>
        <v/>
      </c>
      <c r="J255" s="77">
        <v>1000000</v>
      </c>
      <c r="K255" s="78">
        <f t="shared" si="69"/>
        <v>0</v>
      </c>
      <c r="L255" s="88" t="str">
        <f>IFERROR(VLOOKUP(A255,[1]Tổng!$M$2:$AQ$200,30,0),"")</f>
        <v/>
      </c>
      <c r="M255" s="88">
        <f t="shared" si="70"/>
        <v>0</v>
      </c>
      <c r="N255" s="88" t="str">
        <f>IFERROR(VLOOKUP(A255,[1]Tổng!$M$2:$AT$200,18,0),"")</f>
        <v/>
      </c>
      <c r="O255" s="88" t="str">
        <f>IFERROR(VLOOKUP(A255,[1]Tổng!$M$2:$AT$200,22,0),"")</f>
        <v/>
      </c>
      <c r="P255" s="217">
        <f t="shared" si="71"/>
        <v>0</v>
      </c>
      <c r="Q255" s="217">
        <f>IFERROR(VLOOKUP(A255,[1]Tổng!$M$2:$AQ$200,29,0),0)</f>
        <v>0</v>
      </c>
      <c r="R255" s="81" t="str">
        <f>IFERROR(VLOOKUP(A255,[1]Tổng!$M$2:$AQ$200,31,0),"")</f>
        <v/>
      </c>
      <c r="S255" s="81">
        <f t="shared" si="60"/>
        <v>0</v>
      </c>
      <c r="T255" s="81">
        <f t="shared" si="61"/>
        <v>0</v>
      </c>
      <c r="U255" s="81" t="e">
        <f t="shared" si="73"/>
        <v>#REF!</v>
      </c>
      <c r="V255" s="81">
        <v>0</v>
      </c>
      <c r="W255" s="81" t="e">
        <f t="shared" si="66"/>
        <v>#REF!</v>
      </c>
      <c r="X255" s="83"/>
      <c r="Y255" s="99">
        <f t="shared" si="42"/>
        <v>0</v>
      </c>
      <c r="Z255" s="224"/>
      <c r="AA255" s="224"/>
      <c r="AB255" s="224"/>
      <c r="AC255" s="224"/>
      <c r="AE255" s="106" t="e">
        <f t="shared" si="58"/>
        <v>#VALUE!</v>
      </c>
      <c r="AF255" s="69"/>
      <c r="AG255" s="218"/>
      <c r="AH255" s="219"/>
      <c r="AI255" s="218"/>
      <c r="AJ255" s="63"/>
      <c r="AK255" s="63"/>
      <c r="AL255" s="63"/>
      <c r="AU255" s="69" t="e">
        <f t="shared" si="59"/>
        <v>#N/A</v>
      </c>
      <c r="AV255" s="69" t="e">
        <f t="shared" si="62"/>
        <v>#N/A</v>
      </c>
      <c r="AW255" s="69">
        <f>IF(I255&gt;0,COUNTIF($AV$32:AV255,AV255),0)</f>
        <v>223</v>
      </c>
      <c r="AX255" s="69">
        <f>IF(AND(AW255&gt;1,SUMIF($AV$32:AV254,AV255,$AX$32:AX254)-SUMIF($AV$32:AV254,AV255,$BA$32:BA254)=0),1,IF(AND(AW255&gt;1,SUMIF($AV$32:AV254,AV255,$AX$32:AX254)-SUMIF($AV$32:AV254,AV255,$BA$32:BA254)&gt;0),0,AW255))</f>
        <v>0</v>
      </c>
      <c r="AY255" s="69">
        <f>IF(AND(Q255&gt;0,SUMIF($AV$32:AV255,AV255,$I$32:I255)-SUMIF($AV$32:AV255,AV255,$Q$32:Q255)=0),COUNTIF($AV$32:AV255,AV255),0)</f>
        <v>0</v>
      </c>
      <c r="AZ255" s="69">
        <f>IF(Q255&gt;0,COUNTIF($AV$32:AV255,AV255),0)</f>
        <v>0</v>
      </c>
      <c r="BA255" s="69">
        <f t="shared" si="63"/>
        <v>0</v>
      </c>
      <c r="BC255" s="69" t="str">
        <f t="shared" si="64"/>
        <v xml:space="preserve">  0</v>
      </c>
      <c r="BD255" s="69" t="str">
        <f t="shared" si="65"/>
        <v/>
      </c>
      <c r="BF255" s="69"/>
      <c r="BG255" s="69"/>
    </row>
    <row r="256" spans="1:59" s="69" customFormat="1" x14ac:dyDescent="0.25">
      <c r="A256" s="70" t="e">
        <f t="shared" si="72"/>
        <v>#REF!</v>
      </c>
      <c r="B256" s="83" t="str">
        <f>IFERROR(VLOOKUP(A256,[1]Tổng!$M$2:$AT$200,13,0),"")</f>
        <v/>
      </c>
      <c r="C256" s="71" t="e">
        <f t="shared" si="67"/>
        <v>#VALUE!</v>
      </c>
      <c r="D256" s="71">
        <f t="shared" si="68"/>
        <v>1</v>
      </c>
      <c r="E256" s="221" t="str">
        <f>IFERROR(VLOOKUP(A256,[1]Tổng!$M$2:$AT$200,14,0),"")</f>
        <v/>
      </c>
      <c r="F256" s="213" t="str">
        <f>IFERROR(VLOOKUP(A256,[1]Tổng!$M$2:$AT$200,15,0),"")</f>
        <v/>
      </c>
      <c r="G256" s="214" t="str">
        <f>IFERROR(VLOOKUP(A256,[1]Tổng!$M$2:$AT$200,25,0),"")</f>
        <v/>
      </c>
      <c r="H256" s="83" t="str">
        <f>IFERROR(VLOOKUP(A256,[1]Tổng!$M$2:$AQ$200,26,0),"")</f>
        <v/>
      </c>
      <c r="I256" s="77" t="str">
        <f>IFERROR(VLOOKUP(A256,[1]Tổng!$M$2:$AQ$200,27,0),"")</f>
        <v/>
      </c>
      <c r="J256" s="77">
        <v>1000000</v>
      </c>
      <c r="K256" s="78">
        <f t="shared" si="69"/>
        <v>0</v>
      </c>
      <c r="L256" s="88" t="str">
        <f>IFERROR(VLOOKUP(A256,[1]Tổng!$M$2:$AQ$200,30,0),"")</f>
        <v/>
      </c>
      <c r="M256" s="88">
        <f t="shared" si="70"/>
        <v>0</v>
      </c>
      <c r="N256" s="88" t="str">
        <f>IFERROR(VLOOKUP(A256,[1]Tổng!$M$2:$AT$200,18,0),"")</f>
        <v/>
      </c>
      <c r="O256" s="88" t="str">
        <f>IFERROR(VLOOKUP(A256,[1]Tổng!$M$2:$AT$200,22,0),"")</f>
        <v/>
      </c>
      <c r="P256" s="217">
        <f t="shared" si="71"/>
        <v>0</v>
      </c>
      <c r="Q256" s="217">
        <f>IFERROR(VLOOKUP(A256,[1]Tổng!$M$2:$AQ$200,29,0),0)</f>
        <v>0</v>
      </c>
      <c r="R256" s="81" t="str">
        <f>IFERROR(VLOOKUP(A256,[1]Tổng!$M$2:$AQ$200,31,0),"")</f>
        <v/>
      </c>
      <c r="S256" s="81">
        <f t="shared" si="60"/>
        <v>0</v>
      </c>
      <c r="T256" s="81">
        <f t="shared" si="61"/>
        <v>0</v>
      </c>
      <c r="U256" s="81" t="e">
        <f t="shared" si="73"/>
        <v>#REF!</v>
      </c>
      <c r="V256" s="81">
        <v>0</v>
      </c>
      <c r="W256" s="81" t="e">
        <f t="shared" si="66"/>
        <v>#REF!</v>
      </c>
      <c r="X256" s="83"/>
      <c r="Y256" s="99">
        <f t="shared" si="42"/>
        <v>0</v>
      </c>
      <c r="Z256" s="224"/>
      <c r="AA256" s="224"/>
      <c r="AB256" s="224"/>
      <c r="AC256" s="224"/>
      <c r="AE256" s="106" t="e">
        <f t="shared" si="58"/>
        <v>#VALUE!</v>
      </c>
      <c r="AG256" s="218"/>
      <c r="AH256" s="219"/>
      <c r="AI256" s="218"/>
      <c r="AJ256" s="63"/>
      <c r="AK256" s="63"/>
      <c r="AL256" s="63"/>
      <c r="AU256" s="69" t="e">
        <f t="shared" si="59"/>
        <v>#N/A</v>
      </c>
      <c r="AV256" s="69" t="e">
        <f t="shared" si="62"/>
        <v>#N/A</v>
      </c>
      <c r="AW256" s="69">
        <f>IF(I256&gt;0,COUNTIF($AV$32:AV256,AV256),0)</f>
        <v>224</v>
      </c>
      <c r="AX256" s="69">
        <f>IF(AND(AW256&gt;1,SUMIF($AV$32:AV255,AV256,$AX$32:AX255)-SUMIF($AV$32:AV255,AV256,$BA$32:BA255)=0),1,IF(AND(AW256&gt;1,SUMIF($AV$32:AV255,AV256,$AX$32:AX255)-SUMIF($AV$32:AV255,AV256,$BA$32:BA255)&gt;0),0,AW256))</f>
        <v>0</v>
      </c>
      <c r="AY256" s="69">
        <f>IF(AND(Q256&gt;0,SUMIF($AV$32:AV256,AV256,$I$32:I256)-SUMIF($AV$32:AV256,AV256,$Q$32:Q256)=0),COUNTIF($AV$32:AV256,AV256),0)</f>
        <v>0</v>
      </c>
      <c r="AZ256" s="69">
        <f>IF(Q256&gt;0,COUNTIF($AV$32:AV256,AV256),0)</f>
        <v>0</v>
      </c>
      <c r="BA256" s="69">
        <f t="shared" si="63"/>
        <v>0</v>
      </c>
      <c r="BC256" s="69" t="str">
        <f t="shared" si="64"/>
        <v xml:space="preserve">  0</v>
      </c>
      <c r="BD256" s="69" t="str">
        <f t="shared" si="65"/>
        <v/>
      </c>
    </row>
    <row r="257" spans="1:59" x14ac:dyDescent="0.25">
      <c r="A257" s="70" t="e">
        <f t="shared" si="72"/>
        <v>#REF!</v>
      </c>
      <c r="B257" s="83" t="str">
        <f>IFERROR(VLOOKUP(A257,[1]Tổng!$M$2:$AT$200,13,0),"")</f>
        <v/>
      </c>
      <c r="C257" s="71" t="e">
        <f t="shared" si="67"/>
        <v>#VALUE!</v>
      </c>
      <c r="D257" s="71">
        <f t="shared" si="68"/>
        <v>1</v>
      </c>
      <c r="E257" s="221" t="str">
        <f>IFERROR(VLOOKUP(A257,[1]Tổng!$M$2:$AT$200,14,0),"")</f>
        <v/>
      </c>
      <c r="F257" s="213" t="str">
        <f>IFERROR(VLOOKUP(A257,[1]Tổng!$M$2:$AT$200,15,0),"")</f>
        <v/>
      </c>
      <c r="G257" s="214" t="str">
        <f>IFERROR(VLOOKUP(A257,[1]Tổng!$M$2:$AT$200,25,0),"")</f>
        <v/>
      </c>
      <c r="H257" s="83" t="str">
        <f>IFERROR(VLOOKUP(A257,[1]Tổng!$M$2:$AQ$200,26,0),"")</f>
        <v/>
      </c>
      <c r="I257" s="77" t="str">
        <f>IFERROR(VLOOKUP(A257,[1]Tổng!$M$2:$AQ$200,27,0),"")</f>
        <v/>
      </c>
      <c r="J257" s="77">
        <v>1000000</v>
      </c>
      <c r="K257" s="78">
        <f t="shared" si="69"/>
        <v>0</v>
      </c>
      <c r="L257" s="88" t="str">
        <f>IFERROR(VLOOKUP(A257,[1]Tổng!$M$2:$AQ$200,30,0),"")</f>
        <v/>
      </c>
      <c r="M257" s="88">
        <f t="shared" si="70"/>
        <v>0</v>
      </c>
      <c r="N257" s="88" t="str">
        <f>IFERROR(VLOOKUP(A257,[1]Tổng!$M$2:$AT$200,18,0),"")</f>
        <v/>
      </c>
      <c r="O257" s="88" t="str">
        <f>IFERROR(VLOOKUP(A257,[1]Tổng!$M$2:$AT$200,22,0),"")</f>
        <v/>
      </c>
      <c r="P257" s="217">
        <f t="shared" si="71"/>
        <v>0</v>
      </c>
      <c r="Q257" s="217">
        <f>IFERROR(VLOOKUP(A257,[1]Tổng!$M$2:$AQ$200,29,0),0)</f>
        <v>0</v>
      </c>
      <c r="R257" s="81" t="str">
        <f>IFERROR(VLOOKUP(A257,[1]Tổng!$M$2:$AQ$200,31,0),"")</f>
        <v/>
      </c>
      <c r="S257" s="81">
        <f t="shared" si="60"/>
        <v>0</v>
      </c>
      <c r="T257" s="81">
        <f t="shared" si="61"/>
        <v>0</v>
      </c>
      <c r="U257" s="81" t="e">
        <f t="shared" si="73"/>
        <v>#REF!</v>
      </c>
      <c r="V257" s="81">
        <v>0</v>
      </c>
      <c r="W257" s="81" t="e">
        <f t="shared" si="66"/>
        <v>#REF!</v>
      </c>
      <c r="X257" s="83"/>
      <c r="Y257" s="99">
        <f t="shared" si="42"/>
        <v>0</v>
      </c>
      <c r="Z257" s="224"/>
      <c r="AA257" s="224"/>
      <c r="AB257" s="224"/>
      <c r="AC257" s="224"/>
      <c r="AE257" s="106" t="e">
        <f t="shared" si="58"/>
        <v>#VALUE!</v>
      </c>
      <c r="AF257" s="69"/>
      <c r="AG257" s="218"/>
      <c r="AH257" s="219"/>
      <c r="AI257" s="218"/>
      <c r="AJ257" s="63"/>
      <c r="AK257" s="63"/>
      <c r="AL257" s="63"/>
      <c r="AU257" s="69" t="e">
        <f t="shared" si="59"/>
        <v>#N/A</v>
      </c>
      <c r="AV257" s="69" t="e">
        <f t="shared" si="62"/>
        <v>#N/A</v>
      </c>
      <c r="AW257" s="69">
        <f>IF(I257&gt;0,COUNTIF($AV$32:AV257,AV257),0)</f>
        <v>225</v>
      </c>
      <c r="AX257" s="69">
        <f>IF(AND(AW257&gt;1,SUMIF($AV$32:AV256,AV257,$AX$32:AX256)-SUMIF($AV$32:AV256,AV257,$BA$32:BA256)=0),1,IF(AND(AW257&gt;1,SUMIF($AV$32:AV256,AV257,$AX$32:AX256)-SUMIF($AV$32:AV256,AV257,$BA$32:BA256)&gt;0),0,AW257))</f>
        <v>0</v>
      </c>
      <c r="AY257" s="69">
        <f>IF(AND(Q257&gt;0,SUMIF($AV$32:AV257,AV257,$I$32:I257)-SUMIF($AV$32:AV257,AV257,$Q$32:Q257)=0),COUNTIF($AV$32:AV257,AV257),0)</f>
        <v>0</v>
      </c>
      <c r="AZ257" s="69">
        <f>IF(Q257&gt;0,COUNTIF($AV$32:AV257,AV257),0)</f>
        <v>0</v>
      </c>
      <c r="BA257" s="69">
        <f t="shared" si="63"/>
        <v>0</v>
      </c>
      <c r="BC257" s="69" t="str">
        <f t="shared" si="64"/>
        <v xml:space="preserve">  0</v>
      </c>
      <c r="BD257" s="69" t="str">
        <f t="shared" si="65"/>
        <v/>
      </c>
      <c r="BF257" s="69"/>
      <c r="BG257" s="69"/>
    </row>
    <row r="258" spans="1:59" x14ac:dyDescent="0.25">
      <c r="A258" s="70" t="e">
        <f t="shared" si="72"/>
        <v>#REF!</v>
      </c>
      <c r="B258" s="83" t="str">
        <f>IFERROR(VLOOKUP(A258,[1]Tổng!$M$2:$AT$200,13,0),"")</f>
        <v/>
      </c>
      <c r="C258" s="71" t="e">
        <f t="shared" si="67"/>
        <v>#VALUE!</v>
      </c>
      <c r="D258" s="71">
        <f t="shared" si="68"/>
        <v>1</v>
      </c>
      <c r="E258" s="221" t="str">
        <f>IFERROR(VLOOKUP(A258,[1]Tổng!$M$2:$AT$200,14,0),"")</f>
        <v/>
      </c>
      <c r="F258" s="213" t="str">
        <f>IFERROR(VLOOKUP(A258,[1]Tổng!$M$2:$AT$200,15,0),"")</f>
        <v/>
      </c>
      <c r="G258" s="214" t="str">
        <f>IFERROR(VLOOKUP(A258,[1]Tổng!$M$2:$AT$200,25,0),"")</f>
        <v/>
      </c>
      <c r="H258" s="83" t="str">
        <f>IFERROR(VLOOKUP(A258,[1]Tổng!$M$2:$AQ$200,26,0),"")</f>
        <v/>
      </c>
      <c r="I258" s="77" t="str">
        <f>IFERROR(VLOOKUP(A258,[1]Tổng!$M$2:$AQ$200,27,0),"")</f>
        <v/>
      </c>
      <c r="J258" s="77">
        <v>1000000</v>
      </c>
      <c r="K258" s="78">
        <f t="shared" si="69"/>
        <v>0</v>
      </c>
      <c r="L258" s="88" t="str">
        <f>IFERROR(VLOOKUP(A258,[1]Tổng!$M$2:$AQ$200,30,0),"")</f>
        <v/>
      </c>
      <c r="M258" s="88">
        <f t="shared" si="70"/>
        <v>0</v>
      </c>
      <c r="N258" s="88" t="str">
        <f>IFERROR(VLOOKUP(A258,[1]Tổng!$M$2:$AT$200,18,0),"")</f>
        <v/>
      </c>
      <c r="O258" s="88" t="str">
        <f>IFERROR(VLOOKUP(A258,[1]Tổng!$M$2:$AT$200,22,0),"")</f>
        <v/>
      </c>
      <c r="P258" s="217">
        <f t="shared" si="71"/>
        <v>0</v>
      </c>
      <c r="Q258" s="217">
        <f>IFERROR(VLOOKUP(A258,[1]Tổng!$M$2:$AQ$200,29,0),0)</f>
        <v>0</v>
      </c>
      <c r="R258" s="81" t="str">
        <f>IFERROR(VLOOKUP(A258,[1]Tổng!$M$2:$AQ$200,31,0),"")</f>
        <v/>
      </c>
      <c r="S258" s="81">
        <f t="shared" si="60"/>
        <v>0</v>
      </c>
      <c r="T258" s="81">
        <f t="shared" si="61"/>
        <v>0</v>
      </c>
      <c r="U258" s="81" t="e">
        <f t="shared" si="73"/>
        <v>#REF!</v>
      </c>
      <c r="V258" s="81">
        <v>0</v>
      </c>
      <c r="W258" s="81" t="e">
        <f t="shared" si="66"/>
        <v>#REF!</v>
      </c>
      <c r="X258" s="83"/>
      <c r="Y258" s="99">
        <f t="shared" si="42"/>
        <v>0</v>
      </c>
      <c r="Z258" s="224"/>
      <c r="AA258" s="224"/>
      <c r="AB258" s="224"/>
      <c r="AC258" s="224"/>
      <c r="AE258" s="106" t="e">
        <f t="shared" si="58"/>
        <v>#VALUE!</v>
      </c>
      <c r="AF258" s="69"/>
      <c r="AG258" s="218"/>
      <c r="AH258" s="219"/>
      <c r="AI258" s="218"/>
      <c r="AJ258" s="63"/>
      <c r="AK258" s="63"/>
      <c r="AL258" s="63"/>
      <c r="AU258" s="69" t="e">
        <f t="shared" si="59"/>
        <v>#N/A</v>
      </c>
      <c r="AV258" s="69" t="e">
        <f t="shared" si="62"/>
        <v>#N/A</v>
      </c>
      <c r="AW258" s="69">
        <f>IF(I258&gt;0,COUNTIF($AV$32:AV258,AV258),0)</f>
        <v>226</v>
      </c>
      <c r="AX258" s="69">
        <f>IF(AND(AW258&gt;1,SUMIF($AV$32:AV257,AV258,$AX$32:AX257)-SUMIF($AV$32:AV257,AV258,$BA$32:BA257)=0),1,IF(AND(AW258&gt;1,SUMIF($AV$32:AV257,AV258,$AX$32:AX257)-SUMIF($AV$32:AV257,AV258,$BA$32:BA257)&gt;0),0,AW258))</f>
        <v>0</v>
      </c>
      <c r="AY258" s="69">
        <f>IF(AND(Q258&gt;0,SUMIF($AV$32:AV258,AV258,$I$32:I258)-SUMIF($AV$32:AV258,AV258,$Q$32:Q258)=0),COUNTIF($AV$32:AV258,AV258),0)</f>
        <v>0</v>
      </c>
      <c r="AZ258" s="69">
        <f>IF(Q258&gt;0,COUNTIF($AV$32:AV258,AV258),0)</f>
        <v>0</v>
      </c>
      <c r="BA258" s="69">
        <f t="shared" si="63"/>
        <v>0</v>
      </c>
      <c r="BC258" s="69" t="str">
        <f t="shared" si="64"/>
        <v xml:space="preserve">  0</v>
      </c>
      <c r="BD258" s="69" t="str">
        <f t="shared" si="65"/>
        <v/>
      </c>
      <c r="BF258" s="69"/>
      <c r="BG258" s="69"/>
    </row>
    <row r="259" spans="1:59" x14ac:dyDescent="0.25">
      <c r="A259" s="70" t="e">
        <f t="shared" si="72"/>
        <v>#REF!</v>
      </c>
      <c r="B259" s="83" t="str">
        <f>IFERROR(VLOOKUP(A259,[1]Tổng!$M$2:$AT$200,13,0),"")</f>
        <v/>
      </c>
      <c r="C259" s="71" t="e">
        <f t="shared" si="67"/>
        <v>#VALUE!</v>
      </c>
      <c r="D259" s="71">
        <f t="shared" si="68"/>
        <v>1</v>
      </c>
      <c r="E259" s="221" t="str">
        <f>IFERROR(VLOOKUP(A259,[1]Tổng!$M$2:$AT$200,14,0),"")</f>
        <v/>
      </c>
      <c r="F259" s="213" t="str">
        <f>IFERROR(VLOOKUP(A259,[1]Tổng!$M$2:$AT$200,15,0),"")</f>
        <v/>
      </c>
      <c r="G259" s="214" t="str">
        <f>IFERROR(VLOOKUP(A259,[1]Tổng!$M$2:$AT$200,25,0),"")</f>
        <v/>
      </c>
      <c r="H259" s="83" t="str">
        <f>IFERROR(VLOOKUP(A259,[1]Tổng!$M$2:$AQ$200,26,0),"")</f>
        <v/>
      </c>
      <c r="I259" s="77" t="str">
        <f>IFERROR(VLOOKUP(A259,[1]Tổng!$M$2:$AQ$200,27,0),"")</f>
        <v/>
      </c>
      <c r="J259" s="77">
        <v>1000000</v>
      </c>
      <c r="K259" s="78">
        <f t="shared" si="69"/>
        <v>0</v>
      </c>
      <c r="L259" s="88" t="str">
        <f>IFERROR(VLOOKUP(A259,[1]Tổng!$M$2:$AQ$200,30,0),"")</f>
        <v/>
      </c>
      <c r="M259" s="88">
        <f t="shared" si="70"/>
        <v>0</v>
      </c>
      <c r="N259" s="88" t="str">
        <f>IFERROR(VLOOKUP(A259,[1]Tổng!$M$2:$AT$200,18,0),"")</f>
        <v/>
      </c>
      <c r="O259" s="88" t="str">
        <f>IFERROR(VLOOKUP(A259,[1]Tổng!$M$2:$AT$200,22,0),"")</f>
        <v/>
      </c>
      <c r="P259" s="217">
        <f t="shared" si="71"/>
        <v>0</v>
      </c>
      <c r="Q259" s="217">
        <f>IFERROR(VLOOKUP(A259,[1]Tổng!$M$2:$AQ$200,29,0),0)</f>
        <v>0</v>
      </c>
      <c r="R259" s="81" t="str">
        <f>IFERROR(VLOOKUP(A259,[1]Tổng!$M$2:$AQ$200,31,0),"")</f>
        <v/>
      </c>
      <c r="S259" s="81">
        <f t="shared" si="60"/>
        <v>0</v>
      </c>
      <c r="T259" s="81">
        <f t="shared" si="61"/>
        <v>0</v>
      </c>
      <c r="U259" s="81" t="e">
        <f t="shared" si="73"/>
        <v>#REF!</v>
      </c>
      <c r="V259" s="81">
        <v>0</v>
      </c>
      <c r="W259" s="81" t="e">
        <f t="shared" si="66"/>
        <v>#REF!</v>
      </c>
      <c r="X259" s="83"/>
      <c r="Y259" s="99">
        <f>Q261</f>
        <v>0</v>
      </c>
      <c r="Z259" s="224"/>
      <c r="AA259" s="224"/>
      <c r="AB259" s="224"/>
      <c r="AC259" s="224"/>
      <c r="AE259" s="106" t="e">
        <f>I261-SUM(Z261:AD261)</f>
        <v>#VALUE!</v>
      </c>
      <c r="AF259" s="69"/>
      <c r="AG259" s="218"/>
      <c r="AH259" s="219"/>
      <c r="AI259" s="218"/>
      <c r="AJ259" s="63"/>
      <c r="AK259" s="63"/>
      <c r="AL259" s="63"/>
      <c r="AU259" s="69" t="e">
        <f t="shared" si="59"/>
        <v>#N/A</v>
      </c>
      <c r="AV259" s="69" t="e">
        <f t="shared" si="62"/>
        <v>#N/A</v>
      </c>
      <c r="AW259" s="69">
        <f>IF(I259&gt;0,COUNTIF($AV$32:AV259,AV259),0)</f>
        <v>227</v>
      </c>
      <c r="AX259" s="69">
        <f>IF(AND(AW259&gt;1,SUMIF($AV$32:AV258,AV259,$AX$32:AX258)-SUMIF($AV$32:AV258,AV259,$BA$32:BA258)=0),1,IF(AND(AW259&gt;1,SUMIF($AV$32:AV258,AV259,$AX$32:AX258)-SUMIF($AV$32:AV258,AV259,$BA$32:BA258)&gt;0),0,AW259))</f>
        <v>0</v>
      </c>
      <c r="AY259" s="69">
        <f>IF(AND(Q259&gt;0,SUMIF($AV$32:AV259,AV259,$I$32:I259)-SUMIF($AV$32:AV259,AV259,$Q$32:Q259)=0),COUNTIF($AV$32:AV259,AV259),0)</f>
        <v>0</v>
      </c>
      <c r="AZ259" s="69">
        <f>IF(Q259&gt;0,COUNTIF($AV$32:AV259,AV259),0)</f>
        <v>0</v>
      </c>
      <c r="BA259" s="69">
        <f t="shared" si="63"/>
        <v>0</v>
      </c>
      <c r="BC259" s="69" t="str">
        <f t="shared" si="64"/>
        <v xml:space="preserve">  0</v>
      </c>
      <c r="BD259" s="69" t="str">
        <f t="shared" si="65"/>
        <v/>
      </c>
      <c r="BF259" s="69"/>
      <c r="BG259" s="69"/>
    </row>
    <row r="260" spans="1:59" s="69" customFormat="1" x14ac:dyDescent="0.25">
      <c r="A260" s="70" t="e">
        <f t="shared" si="72"/>
        <v>#REF!</v>
      </c>
      <c r="B260" s="83" t="str">
        <f>IFERROR(VLOOKUP(A260,[1]Tổng!$M$2:$AT$200,13,0),"")</f>
        <v/>
      </c>
      <c r="C260" s="71" t="e">
        <f t="shared" si="67"/>
        <v>#VALUE!</v>
      </c>
      <c r="D260" s="71">
        <f t="shared" si="68"/>
        <v>1</v>
      </c>
      <c r="E260" s="221" t="str">
        <f>IFERROR(VLOOKUP(A260,[1]Tổng!$M$2:$AT$200,14,0),"")</f>
        <v/>
      </c>
      <c r="F260" s="213" t="str">
        <f>IFERROR(VLOOKUP(A260,[1]Tổng!$M$2:$AT$200,15,0),"")</f>
        <v/>
      </c>
      <c r="G260" s="214" t="str">
        <f>IFERROR(VLOOKUP(A260,[1]Tổng!$M$2:$AT$200,25,0),"")</f>
        <v/>
      </c>
      <c r="H260" s="83" t="str">
        <f>IFERROR(VLOOKUP(A260,[1]Tổng!$M$2:$AQ$200,26,0),"")</f>
        <v/>
      </c>
      <c r="I260" s="77" t="str">
        <f>IFERROR(VLOOKUP(A260,[1]Tổng!$M$2:$AQ$200,27,0),"")</f>
        <v/>
      </c>
      <c r="J260" s="77">
        <v>1000000</v>
      </c>
      <c r="K260" s="78">
        <f t="shared" si="69"/>
        <v>0</v>
      </c>
      <c r="L260" s="88" t="str">
        <f>IFERROR(VLOOKUP(A260,[1]Tổng!$M$2:$AQ$200,30,0),"")</f>
        <v/>
      </c>
      <c r="M260" s="88">
        <f t="shared" si="70"/>
        <v>0</v>
      </c>
      <c r="N260" s="88" t="str">
        <f>IFERROR(VLOOKUP(A260,[1]Tổng!$M$2:$AT$200,18,0),"")</f>
        <v/>
      </c>
      <c r="O260" s="88" t="str">
        <f>IFERROR(VLOOKUP(A260,[1]Tổng!$M$2:$AT$200,22,0),"")</f>
        <v/>
      </c>
      <c r="P260" s="217">
        <f t="shared" si="71"/>
        <v>0</v>
      </c>
      <c r="Q260" s="217">
        <f>IFERROR(VLOOKUP(A260,[1]Tổng!$M$2:$AQ$200,29,0),0)</f>
        <v>0</v>
      </c>
      <c r="R260" s="81" t="str">
        <f>IFERROR(VLOOKUP(A260,[1]Tổng!$M$2:$AQ$200,31,0),"")</f>
        <v/>
      </c>
      <c r="S260" s="81">
        <f t="shared" si="60"/>
        <v>0</v>
      </c>
      <c r="T260" s="81">
        <f t="shared" si="61"/>
        <v>0</v>
      </c>
      <c r="U260" s="81" t="e">
        <f t="shared" si="73"/>
        <v>#REF!</v>
      </c>
      <c r="V260" s="81">
        <v>0</v>
      </c>
      <c r="W260" s="81" t="e">
        <f t="shared" si="66"/>
        <v>#REF!</v>
      </c>
      <c r="X260" s="83"/>
      <c r="Y260" s="99">
        <f t="shared" si="42"/>
        <v>0</v>
      </c>
      <c r="Z260" s="224"/>
      <c r="AA260" s="224"/>
      <c r="AB260" s="224"/>
      <c r="AC260" s="224"/>
      <c r="AE260" s="106" t="e">
        <f t="shared" si="58"/>
        <v>#VALUE!</v>
      </c>
      <c r="AG260" s="218"/>
      <c r="AH260" s="219"/>
      <c r="AI260" s="218"/>
      <c r="AJ260" s="63"/>
      <c r="AK260" s="63"/>
      <c r="AL260" s="63"/>
      <c r="AU260" s="69" t="e">
        <f t="shared" si="59"/>
        <v>#N/A</v>
      </c>
      <c r="AV260" s="69" t="e">
        <f t="shared" si="62"/>
        <v>#N/A</v>
      </c>
      <c r="AW260" s="69">
        <f>IF(I260&gt;0,COUNTIF($AV$32:AV260,AV260),0)</f>
        <v>228</v>
      </c>
      <c r="AX260" s="69">
        <f>IF(AND(AW260&gt;1,SUMIF($AV$32:AV259,AV260,$AX$32:AX259)-SUMIF($AV$32:AV259,AV260,$BA$32:BA259)=0),1,IF(AND(AW260&gt;1,SUMIF($AV$32:AV259,AV260,$AX$32:AX259)-SUMIF($AV$32:AV259,AV260,$BA$32:BA259)&gt;0),0,AW260))</f>
        <v>0</v>
      </c>
      <c r="AY260" s="69">
        <f>IF(AND(Q260&gt;0,SUMIF($AV$32:AV260,AV260,$I$32:I260)-SUMIF($AV$32:AV260,AV260,$Q$32:Q260)=0),COUNTIF($AV$32:AV260,AV260),0)</f>
        <v>0</v>
      </c>
      <c r="AZ260" s="69">
        <f>IF(Q260&gt;0,COUNTIF($AV$32:AV260,AV260),0)</f>
        <v>0</v>
      </c>
      <c r="BA260" s="69">
        <f t="shared" si="63"/>
        <v>0</v>
      </c>
      <c r="BC260" s="69" t="str">
        <f t="shared" si="64"/>
        <v xml:space="preserve">  0</v>
      </c>
      <c r="BD260" s="69" t="str">
        <f t="shared" si="65"/>
        <v/>
      </c>
    </row>
    <row r="261" spans="1:59" x14ac:dyDescent="0.25">
      <c r="A261" s="70" t="e">
        <f t="shared" si="72"/>
        <v>#REF!</v>
      </c>
      <c r="B261" s="83" t="str">
        <f>IFERROR(VLOOKUP(A261,[1]Tổng!$M$2:$AT$200,13,0),"")</f>
        <v/>
      </c>
      <c r="C261" s="71" t="e">
        <f t="shared" si="67"/>
        <v>#VALUE!</v>
      </c>
      <c r="D261" s="71">
        <f t="shared" si="68"/>
        <v>1</v>
      </c>
      <c r="E261" s="221" t="str">
        <f>IFERROR(VLOOKUP(A261,[1]Tổng!$M$2:$AT$200,14,0),"")</f>
        <v/>
      </c>
      <c r="F261" s="213" t="str">
        <f>IFERROR(VLOOKUP(A261,[1]Tổng!$M$2:$AT$200,15,0),"")</f>
        <v/>
      </c>
      <c r="G261" s="214" t="str">
        <f>IFERROR(VLOOKUP(A261,[1]Tổng!$M$2:$AT$200,25,0),"")</f>
        <v/>
      </c>
      <c r="H261" s="83" t="str">
        <f>IFERROR(VLOOKUP(A261,[1]Tổng!$M$2:$AQ$200,26,0),"")</f>
        <v/>
      </c>
      <c r="I261" s="77" t="str">
        <f>IFERROR(VLOOKUP(A261,[1]Tổng!$M$2:$AQ$200,27,0),"")</f>
        <v/>
      </c>
      <c r="J261" s="77">
        <v>1000000</v>
      </c>
      <c r="K261" s="78">
        <f t="shared" si="69"/>
        <v>0</v>
      </c>
      <c r="L261" s="88" t="str">
        <f>IFERROR(VLOOKUP(A261,[1]Tổng!$M$2:$AQ$200,30,0),"")</f>
        <v/>
      </c>
      <c r="M261" s="88">
        <f t="shared" si="70"/>
        <v>0</v>
      </c>
      <c r="N261" s="88" t="str">
        <f>IFERROR(VLOOKUP(A261,[1]Tổng!$M$2:$AT$200,18,0),"")</f>
        <v/>
      </c>
      <c r="O261" s="88" t="str">
        <f>IFERROR(VLOOKUP(A261,[1]Tổng!$M$2:$AT$200,22,0),"")</f>
        <v/>
      </c>
      <c r="P261" s="217">
        <f t="shared" si="71"/>
        <v>0</v>
      </c>
      <c r="Q261" s="217">
        <f>IFERROR(VLOOKUP(A261,[1]Tổng!$M$2:$AQ$200,29,0),0)</f>
        <v>0</v>
      </c>
      <c r="R261" s="81" t="str">
        <f>IFERROR(VLOOKUP(A261,[1]Tổng!$M$2:$AQ$200,31,0),"")</f>
        <v/>
      </c>
      <c r="S261" s="81">
        <f t="shared" si="60"/>
        <v>0</v>
      </c>
      <c r="T261" s="81">
        <f t="shared" si="61"/>
        <v>0</v>
      </c>
      <c r="U261" s="81" t="e">
        <f t="shared" si="73"/>
        <v>#REF!</v>
      </c>
      <c r="V261" s="81">
        <v>0</v>
      </c>
      <c r="W261" s="81" t="e">
        <f t="shared" si="66"/>
        <v>#REF!</v>
      </c>
      <c r="X261" s="83"/>
      <c r="Y261" s="99">
        <f t="shared" si="42"/>
        <v>0</v>
      </c>
      <c r="Z261" s="224"/>
      <c r="AA261" s="224"/>
      <c r="AB261" s="224"/>
      <c r="AC261" s="224"/>
      <c r="AE261" s="106" t="e">
        <f t="shared" si="58"/>
        <v>#VALUE!</v>
      </c>
      <c r="AF261" s="69"/>
      <c r="AG261" s="218"/>
      <c r="AH261" s="219"/>
      <c r="AI261" s="218"/>
      <c r="AJ261" s="63"/>
      <c r="AK261" s="63"/>
      <c r="AL261" s="63"/>
      <c r="AU261" s="69" t="e">
        <f t="shared" si="59"/>
        <v>#N/A</v>
      </c>
      <c r="AV261" s="69" t="e">
        <f t="shared" si="62"/>
        <v>#N/A</v>
      </c>
      <c r="AW261" s="69">
        <f>IF(I261&gt;0,COUNTIF($AV$32:AV261,AV261),0)</f>
        <v>229</v>
      </c>
      <c r="AX261" s="69">
        <f>IF(AND(AW261&gt;1,SUMIF($AV$32:AV260,AV261,$AX$32:AX260)-SUMIF($AV$32:AV260,AV261,$BA$32:BA260)=0),1,IF(AND(AW261&gt;1,SUMIF($AV$32:AV260,AV261,$AX$32:AX260)-SUMIF($AV$32:AV260,AV261,$BA$32:BA260)&gt;0),0,AW261))</f>
        <v>0</v>
      </c>
      <c r="AY261" s="69">
        <f>IF(AND(Q261&gt;0,SUMIF($AV$32:AV261,AV261,$I$32:I261)-SUMIF($AV$32:AV261,AV261,$Q$32:Q261)=0),COUNTIF($AV$32:AV261,AV261),0)</f>
        <v>0</v>
      </c>
      <c r="AZ261" s="69">
        <f>IF(Q261&gt;0,COUNTIF($AV$32:AV261,AV261),0)</f>
        <v>0</v>
      </c>
      <c r="BA261" s="69">
        <f t="shared" si="63"/>
        <v>0</v>
      </c>
      <c r="BC261" s="69" t="str">
        <f t="shared" si="64"/>
        <v xml:space="preserve">  0</v>
      </c>
      <c r="BD261" s="69" t="str">
        <f t="shared" si="65"/>
        <v/>
      </c>
      <c r="BF261" s="69"/>
      <c r="BG261" s="69"/>
    </row>
    <row r="262" spans="1:59" x14ac:dyDescent="0.25">
      <c r="A262" s="70" t="e">
        <f t="shared" si="72"/>
        <v>#REF!</v>
      </c>
      <c r="B262" s="83" t="str">
        <f>IFERROR(VLOOKUP(A262,[1]Tổng!$M$2:$AT$200,13,0),"")</f>
        <v/>
      </c>
      <c r="C262" s="71" t="e">
        <f t="shared" si="67"/>
        <v>#VALUE!</v>
      </c>
      <c r="D262" s="71">
        <f t="shared" si="68"/>
        <v>1</v>
      </c>
      <c r="E262" s="221" t="str">
        <f>IFERROR(VLOOKUP(A262,[1]Tổng!$M$2:$AT$200,14,0),"")</f>
        <v/>
      </c>
      <c r="F262" s="213" t="str">
        <f>IFERROR(VLOOKUP(A262,[1]Tổng!$M$2:$AT$200,15,0),"")</f>
        <v/>
      </c>
      <c r="G262" s="214" t="str">
        <f>IFERROR(VLOOKUP(A262,[1]Tổng!$M$2:$AT$200,25,0),"")</f>
        <v/>
      </c>
      <c r="H262" s="83" t="str">
        <f>IFERROR(VLOOKUP(A262,[1]Tổng!$M$2:$AQ$200,26,0),"")</f>
        <v/>
      </c>
      <c r="I262" s="77" t="str">
        <f>IFERROR(VLOOKUP(A262,[1]Tổng!$M$2:$AQ$200,27,0),"")</f>
        <v/>
      </c>
      <c r="J262" s="77">
        <v>1000000</v>
      </c>
      <c r="K262" s="78">
        <f t="shared" si="69"/>
        <v>0</v>
      </c>
      <c r="L262" s="88" t="str">
        <f>IFERROR(VLOOKUP(A262,[1]Tổng!$M$2:$AQ$200,30,0),"")</f>
        <v/>
      </c>
      <c r="M262" s="88">
        <f t="shared" si="70"/>
        <v>0</v>
      </c>
      <c r="N262" s="88" t="str">
        <f>IFERROR(VLOOKUP(A262,[1]Tổng!$M$2:$AT$200,18,0),"")</f>
        <v/>
      </c>
      <c r="O262" s="88" t="str">
        <f>IFERROR(VLOOKUP(A262,[1]Tổng!$M$2:$AT$200,22,0),"")</f>
        <v/>
      </c>
      <c r="P262" s="217">
        <f t="shared" si="71"/>
        <v>0</v>
      </c>
      <c r="Q262" s="217">
        <f>IFERROR(VLOOKUP(A262,[1]Tổng!$M$2:$AQ$200,29,0),0)</f>
        <v>0</v>
      </c>
      <c r="R262" s="81" t="str">
        <f>IFERROR(VLOOKUP(A262,[1]Tổng!$M$2:$AQ$200,31,0),"")</f>
        <v/>
      </c>
      <c r="S262" s="81">
        <f t="shared" si="60"/>
        <v>0</v>
      </c>
      <c r="T262" s="81">
        <f t="shared" si="61"/>
        <v>0</v>
      </c>
      <c r="U262" s="81" t="e">
        <f t="shared" si="73"/>
        <v>#REF!</v>
      </c>
      <c r="V262" s="81">
        <v>0</v>
      </c>
      <c r="W262" s="81" t="e">
        <f t="shared" si="66"/>
        <v>#REF!</v>
      </c>
      <c r="X262" s="83"/>
      <c r="Y262" s="99">
        <f t="shared" si="42"/>
        <v>0</v>
      </c>
      <c r="Z262" s="224"/>
      <c r="AA262" s="224"/>
      <c r="AB262" s="224"/>
      <c r="AC262" s="224"/>
      <c r="AE262" s="106" t="e">
        <f t="shared" si="58"/>
        <v>#VALUE!</v>
      </c>
      <c r="AF262" s="69"/>
      <c r="AG262" s="218"/>
      <c r="AH262" s="219"/>
      <c r="AI262" s="218"/>
      <c r="AJ262" s="63"/>
      <c r="AK262" s="63"/>
      <c r="AL262" s="63"/>
      <c r="AU262" s="69" t="e">
        <f t="shared" si="59"/>
        <v>#N/A</v>
      </c>
      <c r="AV262" s="69" t="e">
        <f t="shared" si="62"/>
        <v>#N/A</v>
      </c>
      <c r="AW262" s="69">
        <f>IF(I262&gt;0,COUNTIF($AV$32:AV262,AV262),0)</f>
        <v>230</v>
      </c>
      <c r="AX262" s="69">
        <f>IF(AND(AW262&gt;1,SUMIF($AV$32:AV261,AV262,$AX$32:AX261)-SUMIF($AV$32:AV261,AV262,$BA$32:BA261)=0),1,IF(AND(AW262&gt;1,SUMIF($AV$32:AV261,AV262,$AX$32:AX261)-SUMIF($AV$32:AV261,AV262,$BA$32:BA261)&gt;0),0,AW262))</f>
        <v>0</v>
      </c>
      <c r="AY262" s="69">
        <f>IF(AND(Q262&gt;0,SUMIF($AV$32:AV262,AV262,$I$32:I262)-SUMIF($AV$32:AV262,AV262,$Q$32:Q262)=0),COUNTIF($AV$32:AV262,AV262),0)</f>
        <v>0</v>
      </c>
      <c r="AZ262" s="69">
        <f>IF(Q262&gt;0,COUNTIF($AV$32:AV262,AV262),0)</f>
        <v>0</v>
      </c>
      <c r="BA262" s="69">
        <f t="shared" si="63"/>
        <v>0</v>
      </c>
      <c r="BC262" s="69" t="str">
        <f t="shared" si="64"/>
        <v xml:space="preserve">  0</v>
      </c>
      <c r="BD262" s="69" t="str">
        <f t="shared" si="65"/>
        <v/>
      </c>
      <c r="BF262" s="69"/>
      <c r="BG262" s="69"/>
    </row>
    <row r="263" spans="1:59" x14ac:dyDescent="0.25">
      <c r="A263" s="70" t="e">
        <f t="shared" si="72"/>
        <v>#REF!</v>
      </c>
      <c r="B263" s="83" t="str">
        <f>IFERROR(VLOOKUP(A263,[1]Tổng!$M$2:$AT$200,13,0),"")</f>
        <v/>
      </c>
      <c r="C263" s="71" t="e">
        <f t="shared" si="67"/>
        <v>#VALUE!</v>
      </c>
      <c r="D263" s="71">
        <f t="shared" si="68"/>
        <v>1</v>
      </c>
      <c r="E263" s="221" t="str">
        <f>IFERROR(VLOOKUP(A263,[1]Tổng!$M$2:$AT$200,14,0),"")</f>
        <v/>
      </c>
      <c r="F263" s="213" t="str">
        <f>IFERROR(VLOOKUP(A263,[1]Tổng!$M$2:$AT$200,15,0),"")</f>
        <v/>
      </c>
      <c r="G263" s="214" t="str">
        <f>IFERROR(VLOOKUP(A263,[1]Tổng!$M$2:$AT$200,25,0),"")</f>
        <v/>
      </c>
      <c r="H263" s="83" t="str">
        <f>IFERROR(VLOOKUP(A263,[1]Tổng!$M$2:$AQ$200,26,0),"")</f>
        <v/>
      </c>
      <c r="I263" s="77" t="str">
        <f>IFERROR(VLOOKUP(A263,[1]Tổng!$M$2:$AQ$200,27,0),"")</f>
        <v/>
      </c>
      <c r="J263" s="77">
        <v>1000000</v>
      </c>
      <c r="K263" s="78">
        <f t="shared" si="69"/>
        <v>0</v>
      </c>
      <c r="L263" s="88" t="str">
        <f>IFERROR(VLOOKUP(A263,[1]Tổng!$M$2:$AQ$200,30,0),"")</f>
        <v/>
      </c>
      <c r="M263" s="88">
        <f t="shared" si="70"/>
        <v>0</v>
      </c>
      <c r="N263" s="88" t="str">
        <f>IFERROR(VLOOKUP(A263,[1]Tổng!$M$2:$AT$200,18,0),"")</f>
        <v/>
      </c>
      <c r="O263" s="88" t="str">
        <f>IFERROR(VLOOKUP(A263,[1]Tổng!$M$2:$AT$200,22,0),"")</f>
        <v/>
      </c>
      <c r="P263" s="217">
        <f t="shared" si="71"/>
        <v>0</v>
      </c>
      <c r="Q263" s="217">
        <f>IFERROR(VLOOKUP(A263,[1]Tổng!$M$2:$AQ$200,29,0),0)</f>
        <v>0</v>
      </c>
      <c r="R263" s="81" t="str">
        <f>IFERROR(VLOOKUP(A263,[1]Tổng!$M$2:$AQ$200,31,0),"")</f>
        <v/>
      </c>
      <c r="S263" s="81">
        <f t="shared" si="60"/>
        <v>0</v>
      </c>
      <c r="T263" s="81">
        <f t="shared" si="61"/>
        <v>0</v>
      </c>
      <c r="U263" s="81" t="e">
        <f t="shared" si="73"/>
        <v>#REF!</v>
      </c>
      <c r="V263" s="81">
        <v>0</v>
      </c>
      <c r="W263" s="81" t="e">
        <f t="shared" si="66"/>
        <v>#REF!</v>
      </c>
      <c r="X263" s="83"/>
      <c r="Y263" s="99">
        <f t="shared" si="42"/>
        <v>0</v>
      </c>
      <c r="Z263" s="224"/>
      <c r="AA263" s="224"/>
      <c r="AB263" s="224"/>
      <c r="AC263" s="224"/>
      <c r="AE263" s="106" t="e">
        <f t="shared" si="58"/>
        <v>#VALUE!</v>
      </c>
      <c r="AF263" s="69"/>
      <c r="AG263" s="218"/>
      <c r="AH263" s="219"/>
      <c r="AI263" s="218"/>
      <c r="AJ263" s="63"/>
      <c r="AK263" s="63"/>
      <c r="AL263" s="63"/>
      <c r="AU263" s="69" t="e">
        <f t="shared" si="59"/>
        <v>#N/A</v>
      </c>
      <c r="AV263" s="69" t="e">
        <f t="shared" si="62"/>
        <v>#N/A</v>
      </c>
      <c r="AW263" s="69">
        <f>IF(I263&gt;0,COUNTIF($AV$32:AV263,AV263),0)</f>
        <v>231</v>
      </c>
      <c r="AX263" s="69">
        <f>IF(AND(AW263&gt;1,SUMIF($AV$32:AV262,AV263,$AX$32:AX262)-SUMIF($AV$32:AV262,AV263,$BA$32:BA262)=0),1,IF(AND(AW263&gt;1,SUMIF($AV$32:AV262,AV263,$AX$32:AX262)-SUMIF($AV$32:AV262,AV263,$BA$32:BA262)&gt;0),0,AW263))</f>
        <v>0</v>
      </c>
      <c r="AY263" s="69">
        <f>IF(AND(Q263&gt;0,SUMIF($AV$32:AV263,AV263,$I$32:I263)-SUMIF($AV$32:AV263,AV263,$Q$32:Q263)=0),COUNTIF($AV$32:AV263,AV263),0)</f>
        <v>0</v>
      </c>
      <c r="AZ263" s="69">
        <f>IF(Q263&gt;0,COUNTIF($AV$32:AV263,AV263),0)</f>
        <v>0</v>
      </c>
      <c r="BA263" s="69">
        <f t="shared" si="63"/>
        <v>0</v>
      </c>
      <c r="BC263" s="69" t="str">
        <f t="shared" si="64"/>
        <v xml:space="preserve">  0</v>
      </c>
      <c r="BD263" s="69" t="str">
        <f t="shared" si="65"/>
        <v/>
      </c>
      <c r="BF263" s="69"/>
      <c r="BG263" s="69"/>
    </row>
    <row r="264" spans="1:59" s="69" customFormat="1" x14ac:dyDescent="0.25">
      <c r="A264" s="70" t="e">
        <f t="shared" si="72"/>
        <v>#REF!</v>
      </c>
      <c r="B264" s="83" t="str">
        <f>IFERROR(VLOOKUP(A264,[1]Tổng!$M$2:$AT$200,13,0),"")</f>
        <v/>
      </c>
      <c r="C264" s="71" t="e">
        <f t="shared" si="67"/>
        <v>#VALUE!</v>
      </c>
      <c r="D264" s="71">
        <f t="shared" si="68"/>
        <v>1</v>
      </c>
      <c r="E264" s="221" t="str">
        <f>IFERROR(VLOOKUP(A264,[1]Tổng!$M$2:$AT$200,14,0),"")</f>
        <v/>
      </c>
      <c r="F264" s="213" t="str">
        <f>IFERROR(VLOOKUP(A264,[1]Tổng!$M$2:$AT$200,15,0),"")</f>
        <v/>
      </c>
      <c r="G264" s="214" t="str">
        <f>IFERROR(VLOOKUP(A264,[1]Tổng!$M$2:$AT$200,25,0),"")</f>
        <v/>
      </c>
      <c r="H264" s="83" t="str">
        <f>IFERROR(VLOOKUP(A264,[1]Tổng!$M$2:$AQ$200,26,0),"")</f>
        <v/>
      </c>
      <c r="I264" s="77" t="str">
        <f>IFERROR(VLOOKUP(A264,[1]Tổng!$M$2:$AQ$200,27,0),"")</f>
        <v/>
      </c>
      <c r="J264" s="77">
        <v>1000000</v>
      </c>
      <c r="K264" s="78">
        <f t="shared" si="69"/>
        <v>0</v>
      </c>
      <c r="L264" s="88" t="str">
        <f>IFERROR(VLOOKUP(A264,[1]Tổng!$M$2:$AQ$200,30,0),"")</f>
        <v/>
      </c>
      <c r="M264" s="88">
        <f t="shared" si="70"/>
        <v>0</v>
      </c>
      <c r="N264" s="88" t="str">
        <f>IFERROR(VLOOKUP(A264,[1]Tổng!$M$2:$AT$200,18,0),"")</f>
        <v/>
      </c>
      <c r="O264" s="88" t="str">
        <f>IFERROR(VLOOKUP(A264,[1]Tổng!$M$2:$AT$200,22,0),"")</f>
        <v/>
      </c>
      <c r="P264" s="217">
        <f t="shared" si="71"/>
        <v>0</v>
      </c>
      <c r="Q264" s="217">
        <f>IFERROR(VLOOKUP(A264,[1]Tổng!$M$2:$AQ$200,29,0),0)</f>
        <v>0</v>
      </c>
      <c r="R264" s="81" t="str">
        <f>IFERROR(VLOOKUP(A264,[1]Tổng!$M$2:$AQ$200,31,0),"")</f>
        <v/>
      </c>
      <c r="S264" s="81">
        <f t="shared" si="60"/>
        <v>0</v>
      </c>
      <c r="T264" s="81">
        <f t="shared" si="61"/>
        <v>0</v>
      </c>
      <c r="U264" s="81" t="e">
        <f t="shared" si="73"/>
        <v>#REF!</v>
      </c>
      <c r="V264" s="81">
        <v>0</v>
      </c>
      <c r="W264" s="81" t="e">
        <f t="shared" si="66"/>
        <v>#REF!</v>
      </c>
      <c r="X264" s="83"/>
      <c r="Y264" s="99">
        <f t="shared" si="42"/>
        <v>0</v>
      </c>
      <c r="Z264" s="224"/>
      <c r="AA264" s="224"/>
      <c r="AB264" s="224"/>
      <c r="AC264" s="224"/>
      <c r="AE264" s="106" t="e">
        <f t="shared" si="58"/>
        <v>#VALUE!</v>
      </c>
      <c r="AG264" s="218"/>
      <c r="AH264" s="219"/>
      <c r="AI264" s="218"/>
      <c r="AJ264" s="63"/>
      <c r="AK264" s="63"/>
      <c r="AL264" s="63"/>
      <c r="AU264" s="69" t="e">
        <f t="shared" si="59"/>
        <v>#N/A</v>
      </c>
      <c r="AV264" s="69" t="e">
        <f t="shared" si="62"/>
        <v>#N/A</v>
      </c>
      <c r="AW264" s="69">
        <f>IF(I264&gt;0,COUNTIF($AV$32:AV264,AV264),0)</f>
        <v>232</v>
      </c>
      <c r="AX264" s="69">
        <f>IF(AND(AW264&gt;1,SUMIF($AV$32:AV263,AV264,$AX$32:AX263)-SUMIF($AV$32:AV263,AV264,$BA$32:BA263)=0),1,IF(AND(AW264&gt;1,SUMIF($AV$32:AV263,AV264,$AX$32:AX263)-SUMIF($AV$32:AV263,AV264,$BA$32:BA263)&gt;0),0,AW264))</f>
        <v>0</v>
      </c>
      <c r="AY264" s="69">
        <f>IF(AND(Q264&gt;0,SUMIF($AV$32:AV264,AV264,$I$32:I264)-SUMIF($AV$32:AV264,AV264,$Q$32:Q264)=0),COUNTIF($AV$32:AV264,AV264),0)</f>
        <v>0</v>
      </c>
      <c r="AZ264" s="69">
        <f>IF(Q264&gt;0,COUNTIF($AV$32:AV264,AV264),0)</f>
        <v>0</v>
      </c>
      <c r="BA264" s="69">
        <f t="shared" si="63"/>
        <v>0</v>
      </c>
      <c r="BC264" s="69" t="str">
        <f t="shared" si="64"/>
        <v xml:space="preserve">  0</v>
      </c>
      <c r="BD264" s="69" t="str">
        <f t="shared" si="65"/>
        <v/>
      </c>
    </row>
    <row r="265" spans="1:59" x14ac:dyDescent="0.25">
      <c r="A265" s="70" t="e">
        <f t="shared" si="72"/>
        <v>#REF!</v>
      </c>
      <c r="B265" s="83" t="str">
        <f>IFERROR(VLOOKUP(A265,[1]Tổng!$M$2:$AT$200,13,0),"")</f>
        <v/>
      </c>
      <c r="C265" s="71" t="e">
        <f t="shared" si="67"/>
        <v>#VALUE!</v>
      </c>
      <c r="D265" s="71">
        <f t="shared" si="68"/>
        <v>1</v>
      </c>
      <c r="E265" s="221" t="str">
        <f>IFERROR(VLOOKUP(A265,[1]Tổng!$M$2:$AT$200,14,0),"")</f>
        <v/>
      </c>
      <c r="F265" s="213" t="str">
        <f>IFERROR(VLOOKUP(A265,[1]Tổng!$M$2:$AT$200,15,0),"")</f>
        <v/>
      </c>
      <c r="G265" s="214" t="str">
        <f>IFERROR(VLOOKUP(A265,[1]Tổng!$M$2:$AT$200,25,0),"")</f>
        <v/>
      </c>
      <c r="H265" s="83" t="str">
        <f>IFERROR(VLOOKUP(A265,[1]Tổng!$M$2:$AQ$200,26,0),"")</f>
        <v/>
      </c>
      <c r="I265" s="77" t="str">
        <f>IFERROR(VLOOKUP(A265,[1]Tổng!$M$2:$AQ$200,27,0),"")</f>
        <v/>
      </c>
      <c r="J265" s="77">
        <v>1000000</v>
      </c>
      <c r="K265" s="78">
        <f t="shared" si="69"/>
        <v>0</v>
      </c>
      <c r="L265" s="88" t="str">
        <f>IFERROR(VLOOKUP(A265,[1]Tổng!$M$2:$AQ$200,30,0),"")</f>
        <v/>
      </c>
      <c r="M265" s="88">
        <f t="shared" si="70"/>
        <v>0</v>
      </c>
      <c r="N265" s="88" t="str">
        <f>IFERROR(VLOOKUP(A265,[1]Tổng!$M$2:$AT$200,18,0),"")</f>
        <v/>
      </c>
      <c r="O265" s="88" t="str">
        <f>IFERROR(VLOOKUP(A265,[1]Tổng!$M$2:$AT$200,22,0),"")</f>
        <v/>
      </c>
      <c r="P265" s="217">
        <f t="shared" si="71"/>
        <v>0</v>
      </c>
      <c r="Q265" s="217">
        <f>IFERROR(VLOOKUP(A265,[1]Tổng!$M$2:$AQ$200,29,0),0)</f>
        <v>0</v>
      </c>
      <c r="R265" s="81" t="str">
        <f>IFERROR(VLOOKUP(A265,[1]Tổng!$M$2:$AQ$200,31,0),"")</f>
        <v/>
      </c>
      <c r="S265" s="81">
        <f t="shared" si="60"/>
        <v>0</v>
      </c>
      <c r="T265" s="81">
        <f t="shared" si="61"/>
        <v>0</v>
      </c>
      <c r="U265" s="81" t="e">
        <f t="shared" si="73"/>
        <v>#REF!</v>
      </c>
      <c r="V265" s="81">
        <v>0</v>
      </c>
      <c r="W265" s="81" t="e">
        <f t="shared" si="66"/>
        <v>#REF!</v>
      </c>
      <c r="X265" s="83"/>
      <c r="Y265" s="99">
        <f t="shared" si="42"/>
        <v>0</v>
      </c>
      <c r="Z265" s="224"/>
      <c r="AA265" s="224"/>
      <c r="AB265" s="224"/>
      <c r="AC265" s="224"/>
      <c r="AE265" s="106" t="e">
        <f t="shared" si="58"/>
        <v>#VALUE!</v>
      </c>
      <c r="AF265" s="69"/>
      <c r="AG265" s="218"/>
      <c r="AH265" s="219"/>
      <c r="AI265" s="218"/>
      <c r="AJ265" s="63"/>
      <c r="AK265" s="63"/>
      <c r="AL265" s="63"/>
      <c r="AU265" s="69" t="e">
        <f t="shared" si="59"/>
        <v>#N/A</v>
      </c>
      <c r="AV265" s="69" t="e">
        <f t="shared" si="62"/>
        <v>#N/A</v>
      </c>
      <c r="AW265" s="69">
        <f>IF(I265&gt;0,COUNTIF($AV$32:AV265,AV265),0)</f>
        <v>233</v>
      </c>
      <c r="AX265" s="69">
        <f>IF(AND(AW265&gt;1,SUMIF($AV$32:AV264,AV265,$AX$32:AX264)-SUMIF($AV$32:AV264,AV265,$BA$32:BA264)=0),1,IF(AND(AW265&gt;1,SUMIF($AV$32:AV264,AV265,$AX$32:AX264)-SUMIF($AV$32:AV264,AV265,$BA$32:BA264)&gt;0),0,AW265))</f>
        <v>0</v>
      </c>
      <c r="AY265" s="69">
        <f>IF(AND(Q265&gt;0,SUMIF($AV$32:AV265,AV265,$I$32:I265)-SUMIF($AV$32:AV265,AV265,$Q$32:Q265)=0),COUNTIF($AV$32:AV265,AV265),0)</f>
        <v>0</v>
      </c>
      <c r="AZ265" s="69">
        <f>IF(Q265&gt;0,COUNTIF($AV$32:AV265,AV265),0)</f>
        <v>0</v>
      </c>
      <c r="BA265" s="69">
        <f t="shared" si="63"/>
        <v>0</v>
      </c>
      <c r="BC265" s="69" t="str">
        <f t="shared" si="64"/>
        <v xml:space="preserve">  0</v>
      </c>
      <c r="BD265" s="69" t="str">
        <f t="shared" si="65"/>
        <v/>
      </c>
      <c r="BF265" s="69"/>
      <c r="BG265" s="69"/>
    </row>
    <row r="266" spans="1:59" x14ac:dyDescent="0.25">
      <c r="A266" s="70" t="e">
        <f t="shared" si="72"/>
        <v>#REF!</v>
      </c>
      <c r="B266" s="83" t="str">
        <f>IFERROR(VLOOKUP(A266,[1]Tổng!$M$2:$AT$200,13,0),"")</f>
        <v/>
      </c>
      <c r="C266" s="71" t="e">
        <f t="shared" si="67"/>
        <v>#VALUE!</v>
      </c>
      <c r="D266" s="71">
        <f t="shared" si="68"/>
        <v>1</v>
      </c>
      <c r="E266" s="221" t="str">
        <f>IFERROR(VLOOKUP(A266,[1]Tổng!$M$2:$AT$200,14,0),"")</f>
        <v/>
      </c>
      <c r="F266" s="213" t="str">
        <f>IFERROR(VLOOKUP(A266,[1]Tổng!$M$2:$AT$200,15,0),"")</f>
        <v/>
      </c>
      <c r="G266" s="214" t="str">
        <f>IFERROR(VLOOKUP(A266,[1]Tổng!$M$2:$AT$200,25,0),"")</f>
        <v/>
      </c>
      <c r="H266" s="83" t="str">
        <f>IFERROR(VLOOKUP(A266,[1]Tổng!$M$2:$AQ$200,26,0),"")</f>
        <v/>
      </c>
      <c r="I266" s="77" t="str">
        <f>IFERROR(VLOOKUP(A266,[1]Tổng!$M$2:$AQ$200,27,0),"")</f>
        <v/>
      </c>
      <c r="J266" s="77">
        <v>1000000</v>
      </c>
      <c r="K266" s="78">
        <f t="shared" si="69"/>
        <v>0</v>
      </c>
      <c r="L266" s="88" t="str">
        <f>IFERROR(VLOOKUP(A266,[1]Tổng!$M$2:$AQ$200,30,0),"")</f>
        <v/>
      </c>
      <c r="M266" s="88">
        <f t="shared" si="70"/>
        <v>0</v>
      </c>
      <c r="N266" s="88" t="str">
        <f>IFERROR(VLOOKUP(A266,[1]Tổng!$M$2:$AT$200,18,0),"")</f>
        <v/>
      </c>
      <c r="O266" s="88" t="str">
        <f>IFERROR(VLOOKUP(A266,[1]Tổng!$M$2:$AT$200,22,0),"")</f>
        <v/>
      </c>
      <c r="P266" s="217">
        <f t="shared" si="71"/>
        <v>0</v>
      </c>
      <c r="Q266" s="217">
        <f>IFERROR(VLOOKUP(A266,[1]Tổng!$M$2:$AQ$200,29,0),0)</f>
        <v>0</v>
      </c>
      <c r="R266" s="81" t="str">
        <f>IFERROR(VLOOKUP(A266,[1]Tổng!$M$2:$AQ$200,31,0),"")</f>
        <v/>
      </c>
      <c r="S266" s="81">
        <f t="shared" si="60"/>
        <v>0</v>
      </c>
      <c r="T266" s="81">
        <f t="shared" si="61"/>
        <v>0</v>
      </c>
      <c r="U266" s="81" t="e">
        <f t="shared" si="73"/>
        <v>#REF!</v>
      </c>
      <c r="V266" s="81">
        <v>0</v>
      </c>
      <c r="W266" s="81" t="e">
        <f t="shared" si="66"/>
        <v>#REF!</v>
      </c>
      <c r="X266" s="83"/>
      <c r="Y266" s="99">
        <f t="shared" si="42"/>
        <v>0</v>
      </c>
      <c r="Z266" s="224"/>
      <c r="AA266" s="224"/>
      <c r="AB266" s="224"/>
      <c r="AC266" s="224"/>
      <c r="AE266" s="106" t="e">
        <f t="shared" si="58"/>
        <v>#VALUE!</v>
      </c>
      <c r="AF266" s="69"/>
      <c r="AG266" s="218"/>
      <c r="AH266" s="219"/>
      <c r="AI266" s="218"/>
      <c r="AJ266" s="63"/>
      <c r="AK266" s="63"/>
      <c r="AL266" s="63"/>
      <c r="AU266" s="69" t="e">
        <f t="shared" si="59"/>
        <v>#N/A</v>
      </c>
      <c r="AV266" s="69" t="e">
        <f t="shared" si="62"/>
        <v>#N/A</v>
      </c>
      <c r="AW266" s="69">
        <f>IF(I266&gt;0,COUNTIF($AV$32:AV266,AV266),0)</f>
        <v>234</v>
      </c>
      <c r="AX266" s="69">
        <f>IF(AND(AW266&gt;1,SUMIF($AV$32:AV265,AV266,$AX$32:AX265)-SUMIF($AV$32:AV265,AV266,$BA$32:BA265)=0),1,IF(AND(AW266&gt;1,SUMIF($AV$32:AV265,AV266,$AX$32:AX265)-SUMIF($AV$32:AV265,AV266,$BA$32:BA265)&gt;0),0,AW266))</f>
        <v>0</v>
      </c>
      <c r="AY266" s="69">
        <f>IF(AND(Q266&gt;0,SUMIF($AV$32:AV266,AV266,$I$32:I266)-SUMIF($AV$32:AV266,AV266,$Q$32:Q266)=0),COUNTIF($AV$32:AV266,AV266),0)</f>
        <v>0</v>
      </c>
      <c r="AZ266" s="69">
        <f>IF(Q266&gt;0,COUNTIF($AV$32:AV266,AV266),0)</f>
        <v>0</v>
      </c>
      <c r="BA266" s="69">
        <f t="shared" si="63"/>
        <v>0</v>
      </c>
      <c r="BC266" s="69" t="str">
        <f t="shared" si="64"/>
        <v xml:space="preserve">  0</v>
      </c>
      <c r="BD266" s="69" t="str">
        <f t="shared" si="65"/>
        <v/>
      </c>
      <c r="BF266" s="69"/>
      <c r="BG266" s="69"/>
    </row>
    <row r="267" spans="1:59" s="69" customFormat="1" x14ac:dyDescent="0.25">
      <c r="A267" s="70" t="e">
        <f t="shared" si="72"/>
        <v>#REF!</v>
      </c>
      <c r="B267" s="83" t="str">
        <f>IFERROR(VLOOKUP(A267,[1]Tổng!$M$2:$AT$200,13,0),"")</f>
        <v/>
      </c>
      <c r="C267" s="71" t="e">
        <f t="shared" si="67"/>
        <v>#VALUE!</v>
      </c>
      <c r="D267" s="71">
        <f t="shared" si="68"/>
        <v>1</v>
      </c>
      <c r="E267" s="221" t="str">
        <f>IFERROR(VLOOKUP(A267,[1]Tổng!$M$2:$AT$200,14,0),"")</f>
        <v/>
      </c>
      <c r="F267" s="213" t="str">
        <f>IFERROR(VLOOKUP(A267,[1]Tổng!$M$2:$AT$200,15,0),"")</f>
        <v/>
      </c>
      <c r="G267" s="214" t="str">
        <f>IFERROR(VLOOKUP(A267,[1]Tổng!$M$2:$AT$200,25,0),"")</f>
        <v/>
      </c>
      <c r="H267" s="83" t="str">
        <f>IFERROR(VLOOKUP(A267,[1]Tổng!$M$2:$AQ$200,26,0),"")</f>
        <v/>
      </c>
      <c r="I267" s="77" t="str">
        <f>IFERROR(VLOOKUP(A267,[1]Tổng!$M$2:$AQ$200,27,0),"")</f>
        <v/>
      </c>
      <c r="J267" s="77">
        <v>1000000</v>
      </c>
      <c r="K267" s="78">
        <f t="shared" si="69"/>
        <v>0</v>
      </c>
      <c r="L267" s="88" t="str">
        <f>IFERROR(VLOOKUP(A267,[1]Tổng!$M$2:$AQ$200,30,0),"")</f>
        <v/>
      </c>
      <c r="M267" s="88">
        <f t="shared" si="70"/>
        <v>0</v>
      </c>
      <c r="N267" s="88" t="str">
        <f>IFERROR(VLOOKUP(A267,[1]Tổng!$M$2:$AT$200,18,0),"")</f>
        <v/>
      </c>
      <c r="O267" s="88" t="str">
        <f>IFERROR(VLOOKUP(A267,[1]Tổng!$M$2:$AT$200,22,0),"")</f>
        <v/>
      </c>
      <c r="P267" s="217">
        <f t="shared" si="71"/>
        <v>0</v>
      </c>
      <c r="Q267" s="217">
        <f>IFERROR(VLOOKUP(A267,[1]Tổng!$M$2:$AQ$200,29,0),0)</f>
        <v>0</v>
      </c>
      <c r="R267" s="81" t="str">
        <f>IFERROR(VLOOKUP(A267,[1]Tổng!$M$2:$AQ$200,31,0),"")</f>
        <v/>
      </c>
      <c r="S267" s="81">
        <f t="shared" si="60"/>
        <v>0</v>
      </c>
      <c r="T267" s="81">
        <f t="shared" si="61"/>
        <v>0</v>
      </c>
      <c r="U267" s="81" t="e">
        <f t="shared" si="73"/>
        <v>#REF!</v>
      </c>
      <c r="V267" s="81">
        <v>0</v>
      </c>
      <c r="W267" s="81" t="e">
        <f t="shared" si="66"/>
        <v>#REF!</v>
      </c>
      <c r="X267" s="83"/>
      <c r="Y267" s="99">
        <f t="shared" si="42"/>
        <v>0</v>
      </c>
      <c r="Z267" s="224"/>
      <c r="AA267" s="224"/>
      <c r="AB267" s="224"/>
      <c r="AC267" s="224"/>
      <c r="AE267" s="106" t="e">
        <f t="shared" si="58"/>
        <v>#VALUE!</v>
      </c>
      <c r="AG267" s="218"/>
      <c r="AH267" s="219"/>
      <c r="AI267" s="218"/>
      <c r="AJ267" s="63"/>
      <c r="AK267" s="63"/>
      <c r="AL267" s="63"/>
      <c r="AU267" s="69" t="e">
        <f t="shared" si="59"/>
        <v>#N/A</v>
      </c>
      <c r="AV267" s="69" t="e">
        <f t="shared" si="62"/>
        <v>#N/A</v>
      </c>
      <c r="AW267" s="69">
        <f>IF(I267&gt;0,COUNTIF($AV$32:AV267,AV267),0)</f>
        <v>235</v>
      </c>
      <c r="AX267" s="69">
        <f>IF(AND(AW267&gt;1,SUMIF($AV$32:AV266,AV267,$AX$32:AX266)-SUMIF($AV$32:AV266,AV267,$BA$32:BA266)=0),1,IF(AND(AW267&gt;1,SUMIF($AV$32:AV266,AV267,$AX$32:AX266)-SUMIF($AV$32:AV266,AV267,$BA$32:BA266)&gt;0),0,AW267))</f>
        <v>0</v>
      </c>
      <c r="AY267" s="69">
        <f>IF(AND(Q267&gt;0,SUMIF($AV$32:AV267,AV267,$I$32:I267)-SUMIF($AV$32:AV267,AV267,$Q$32:Q267)=0),COUNTIF($AV$32:AV267,AV267),0)</f>
        <v>0</v>
      </c>
      <c r="AZ267" s="69">
        <f>IF(Q267&gt;0,COUNTIF($AV$32:AV267,AV267),0)</f>
        <v>0</v>
      </c>
      <c r="BA267" s="69">
        <f t="shared" si="63"/>
        <v>0</v>
      </c>
      <c r="BC267" s="69" t="str">
        <f t="shared" si="64"/>
        <v xml:space="preserve">  0</v>
      </c>
      <c r="BD267" s="69" t="str">
        <f t="shared" si="65"/>
        <v/>
      </c>
    </row>
    <row r="268" spans="1:59" x14ac:dyDescent="0.25">
      <c r="A268" s="70" t="e">
        <f t="shared" si="72"/>
        <v>#REF!</v>
      </c>
      <c r="B268" s="83" t="str">
        <f>IFERROR(VLOOKUP(A268,[1]Tổng!$M$2:$AT$200,13,0),"")</f>
        <v/>
      </c>
      <c r="C268" s="71" t="e">
        <f t="shared" si="67"/>
        <v>#VALUE!</v>
      </c>
      <c r="D268" s="71">
        <f t="shared" si="68"/>
        <v>1</v>
      </c>
      <c r="E268" s="221" t="str">
        <f>IFERROR(VLOOKUP(A268,[1]Tổng!$M$2:$AT$200,14,0),"")</f>
        <v/>
      </c>
      <c r="F268" s="213" t="str">
        <f>IFERROR(VLOOKUP(A268,[1]Tổng!$M$2:$AT$200,15,0),"")</f>
        <v/>
      </c>
      <c r="G268" s="214" t="str">
        <f>IFERROR(VLOOKUP(A268,[1]Tổng!$M$2:$AT$200,25,0),"")</f>
        <v/>
      </c>
      <c r="H268" s="83" t="str">
        <f>IFERROR(VLOOKUP(A268,[1]Tổng!$M$2:$AQ$200,26,0),"")</f>
        <v/>
      </c>
      <c r="I268" s="77" t="str">
        <f>IFERROR(VLOOKUP(A268,[1]Tổng!$M$2:$AQ$200,27,0),"")</f>
        <v/>
      </c>
      <c r="J268" s="77">
        <v>1000000</v>
      </c>
      <c r="K268" s="78">
        <f t="shared" si="69"/>
        <v>0</v>
      </c>
      <c r="L268" s="88" t="str">
        <f>IFERROR(VLOOKUP(A268,[1]Tổng!$M$2:$AQ$200,30,0),"")</f>
        <v/>
      </c>
      <c r="M268" s="88">
        <f t="shared" si="70"/>
        <v>0</v>
      </c>
      <c r="N268" s="88" t="str">
        <f>IFERROR(VLOOKUP(A268,[1]Tổng!$M$2:$AT$200,18,0),"")</f>
        <v/>
      </c>
      <c r="O268" s="88" t="str">
        <f>IFERROR(VLOOKUP(A268,[1]Tổng!$M$2:$AT$200,22,0),"")</f>
        <v/>
      </c>
      <c r="P268" s="217">
        <f t="shared" si="71"/>
        <v>0</v>
      </c>
      <c r="Q268" s="217">
        <f>IFERROR(VLOOKUP(A268,[1]Tổng!$M$2:$AQ$200,29,0),0)</f>
        <v>0</v>
      </c>
      <c r="R268" s="81" t="str">
        <f>IFERROR(VLOOKUP(A268,[1]Tổng!$M$2:$AQ$200,31,0),"")</f>
        <v/>
      </c>
      <c r="S268" s="81">
        <f t="shared" si="60"/>
        <v>0</v>
      </c>
      <c r="T268" s="81">
        <f t="shared" si="61"/>
        <v>0</v>
      </c>
      <c r="U268" s="81" t="e">
        <f t="shared" si="73"/>
        <v>#REF!</v>
      </c>
      <c r="V268" s="81">
        <v>0</v>
      </c>
      <c r="W268" s="81" t="e">
        <f t="shared" si="66"/>
        <v>#REF!</v>
      </c>
      <c r="X268" s="83"/>
      <c r="Y268" s="99">
        <f t="shared" si="42"/>
        <v>0</v>
      </c>
      <c r="Z268" s="224"/>
      <c r="AA268" s="224"/>
      <c r="AB268" s="224"/>
      <c r="AC268" s="224"/>
      <c r="AE268" s="106" t="e">
        <f t="shared" si="58"/>
        <v>#VALUE!</v>
      </c>
      <c r="AF268" s="69"/>
      <c r="AG268" s="218"/>
      <c r="AH268" s="219"/>
      <c r="AI268" s="218"/>
      <c r="AJ268" s="63"/>
      <c r="AK268" s="63"/>
      <c r="AL268" s="63"/>
      <c r="AU268" s="69" t="e">
        <f t="shared" si="59"/>
        <v>#N/A</v>
      </c>
      <c r="AV268" s="69" t="e">
        <f t="shared" si="62"/>
        <v>#N/A</v>
      </c>
      <c r="AW268" s="69">
        <f>IF(I268&gt;0,COUNTIF($AV$32:AV268,AV268),0)</f>
        <v>236</v>
      </c>
      <c r="AX268" s="69">
        <f>IF(AND(AW268&gt;1,SUMIF($AV$32:AV267,AV268,$AX$32:AX267)-SUMIF($AV$32:AV267,AV268,$BA$32:BA267)=0),1,IF(AND(AW268&gt;1,SUMIF($AV$32:AV267,AV268,$AX$32:AX267)-SUMIF($AV$32:AV267,AV268,$BA$32:BA267)&gt;0),0,AW268))</f>
        <v>0</v>
      </c>
      <c r="AY268" s="69">
        <f>IF(AND(Q268&gt;0,SUMIF($AV$32:AV268,AV268,$I$32:I268)-SUMIF($AV$32:AV268,AV268,$Q$32:Q268)=0),COUNTIF($AV$32:AV268,AV268),0)</f>
        <v>0</v>
      </c>
      <c r="AZ268" s="69">
        <f>IF(Q268&gt;0,COUNTIF($AV$32:AV268,AV268),0)</f>
        <v>0</v>
      </c>
      <c r="BA268" s="69">
        <f t="shared" si="63"/>
        <v>0</v>
      </c>
      <c r="BC268" s="69" t="str">
        <f t="shared" si="64"/>
        <v xml:space="preserve">  0</v>
      </c>
      <c r="BD268" s="69" t="str">
        <f t="shared" si="65"/>
        <v/>
      </c>
      <c r="BF268" s="69"/>
      <c r="BG268" s="69"/>
    </row>
    <row r="269" spans="1:59" x14ac:dyDescent="0.25">
      <c r="A269" s="70" t="e">
        <f t="shared" si="72"/>
        <v>#REF!</v>
      </c>
      <c r="B269" s="83" t="str">
        <f>IFERROR(VLOOKUP(A269,[1]Tổng!$M$2:$AT$200,13,0),"")</f>
        <v/>
      </c>
      <c r="C269" s="71" t="e">
        <f t="shared" si="67"/>
        <v>#VALUE!</v>
      </c>
      <c r="D269" s="71">
        <f t="shared" si="68"/>
        <v>1</v>
      </c>
      <c r="E269" s="221" t="str">
        <f>IFERROR(VLOOKUP(A269,[1]Tổng!$M$2:$AT$200,14,0),"")</f>
        <v/>
      </c>
      <c r="F269" s="213" t="str">
        <f>IFERROR(VLOOKUP(A269,[1]Tổng!$M$2:$AT$200,15,0),"")</f>
        <v/>
      </c>
      <c r="G269" s="214" t="str">
        <f>IFERROR(VLOOKUP(A269,[1]Tổng!$M$2:$AT$200,25,0),"")</f>
        <v/>
      </c>
      <c r="H269" s="83" t="str">
        <f>IFERROR(VLOOKUP(A269,[1]Tổng!$M$2:$AQ$200,26,0),"")</f>
        <v/>
      </c>
      <c r="I269" s="77" t="str">
        <f>IFERROR(VLOOKUP(A269,[1]Tổng!$M$2:$AQ$200,27,0),"")</f>
        <v/>
      </c>
      <c r="J269" s="77">
        <v>1000000</v>
      </c>
      <c r="K269" s="78">
        <f t="shared" si="69"/>
        <v>0</v>
      </c>
      <c r="L269" s="88" t="str">
        <f>IFERROR(VLOOKUP(A269,[1]Tổng!$M$2:$AQ$200,30,0),"")</f>
        <v/>
      </c>
      <c r="M269" s="88">
        <f t="shared" si="70"/>
        <v>0</v>
      </c>
      <c r="N269" s="88" t="str">
        <f>IFERROR(VLOOKUP(A269,[1]Tổng!$M$2:$AT$200,18,0),"")</f>
        <v/>
      </c>
      <c r="O269" s="88" t="str">
        <f>IFERROR(VLOOKUP(A269,[1]Tổng!$M$2:$AT$200,22,0),"")</f>
        <v/>
      </c>
      <c r="P269" s="217">
        <f t="shared" si="71"/>
        <v>0</v>
      </c>
      <c r="Q269" s="217">
        <f>IFERROR(VLOOKUP(A269,[1]Tổng!$M$2:$AQ$200,29,0),0)</f>
        <v>0</v>
      </c>
      <c r="R269" s="81" t="str">
        <f>IFERROR(VLOOKUP(A269,[1]Tổng!$M$2:$AQ$200,31,0),"")</f>
        <v/>
      </c>
      <c r="S269" s="81">
        <f t="shared" si="60"/>
        <v>0</v>
      </c>
      <c r="T269" s="81">
        <f t="shared" si="61"/>
        <v>0</v>
      </c>
      <c r="U269" s="81" t="e">
        <f t="shared" si="73"/>
        <v>#REF!</v>
      </c>
      <c r="V269" s="81">
        <v>0</v>
      </c>
      <c r="W269" s="81" t="e">
        <f t="shared" si="66"/>
        <v>#REF!</v>
      </c>
      <c r="X269" s="83"/>
      <c r="Y269" s="99">
        <f>Q271</f>
        <v>0</v>
      </c>
      <c r="Z269" s="224"/>
      <c r="AA269" s="224"/>
      <c r="AB269" s="224"/>
      <c r="AC269" s="224"/>
      <c r="AE269" s="106" t="e">
        <f>I271-SUM(Z271:AD271)</f>
        <v>#VALUE!</v>
      </c>
      <c r="AF269" s="69"/>
      <c r="AG269" s="218"/>
      <c r="AH269" s="219"/>
      <c r="AI269" s="218"/>
      <c r="AJ269" s="63"/>
      <c r="AK269" s="63"/>
      <c r="AL269" s="63"/>
      <c r="AU269" s="69" t="e">
        <f t="shared" si="59"/>
        <v>#N/A</v>
      </c>
      <c r="AV269" s="69" t="e">
        <f t="shared" si="62"/>
        <v>#N/A</v>
      </c>
      <c r="AW269" s="69">
        <f>IF(I269&gt;0,COUNTIF($AV$32:AV269,AV269),0)</f>
        <v>237</v>
      </c>
      <c r="AX269" s="69">
        <f>IF(AND(AW269&gt;1,SUMIF($AV$32:AV268,AV269,$AX$32:AX268)-SUMIF($AV$32:AV268,AV269,$BA$32:BA268)=0),1,IF(AND(AW269&gt;1,SUMIF($AV$32:AV268,AV269,$AX$32:AX268)-SUMIF($AV$32:AV268,AV269,$BA$32:BA268)&gt;0),0,AW269))</f>
        <v>0</v>
      </c>
      <c r="AY269" s="69">
        <f>IF(AND(Q269&gt;0,SUMIF($AV$32:AV269,AV269,$I$32:I269)-SUMIF($AV$32:AV269,AV269,$Q$32:Q269)=0),COUNTIF($AV$32:AV269,AV269),0)</f>
        <v>0</v>
      </c>
      <c r="AZ269" s="69">
        <f>IF(Q269&gt;0,COUNTIF($AV$32:AV269,AV269),0)</f>
        <v>0</v>
      </c>
      <c r="BA269" s="69">
        <f t="shared" si="63"/>
        <v>0</v>
      </c>
      <c r="BC269" s="69" t="str">
        <f t="shared" si="64"/>
        <v xml:space="preserve">  0</v>
      </c>
      <c r="BD269" s="69" t="str">
        <f t="shared" si="65"/>
        <v/>
      </c>
      <c r="BF269" s="69"/>
      <c r="BG269" s="69"/>
    </row>
    <row r="270" spans="1:59" x14ac:dyDescent="0.25">
      <c r="A270" s="70" t="e">
        <f t="shared" si="72"/>
        <v>#REF!</v>
      </c>
      <c r="B270" s="83" t="str">
        <f>IFERROR(VLOOKUP(A270,[1]Tổng!$M$2:$AT$200,13,0),"")</f>
        <v/>
      </c>
      <c r="C270" s="71" t="e">
        <f t="shared" si="67"/>
        <v>#VALUE!</v>
      </c>
      <c r="D270" s="71">
        <f t="shared" si="68"/>
        <v>1</v>
      </c>
      <c r="E270" s="221" t="str">
        <f>IFERROR(VLOOKUP(A270,[1]Tổng!$M$2:$AT$200,14,0),"")</f>
        <v/>
      </c>
      <c r="F270" s="213" t="str">
        <f>IFERROR(VLOOKUP(A270,[1]Tổng!$M$2:$AT$200,15,0),"")</f>
        <v/>
      </c>
      <c r="G270" s="214" t="str">
        <f>IFERROR(VLOOKUP(A270,[1]Tổng!$M$2:$AT$200,25,0),"")</f>
        <v/>
      </c>
      <c r="H270" s="83" t="str">
        <f>IFERROR(VLOOKUP(A270,[1]Tổng!$M$2:$AQ$200,26,0),"")</f>
        <v/>
      </c>
      <c r="I270" s="77" t="str">
        <f>IFERROR(VLOOKUP(A270,[1]Tổng!$M$2:$AQ$200,27,0),"")</f>
        <v/>
      </c>
      <c r="J270" s="77">
        <v>1000000</v>
      </c>
      <c r="K270" s="78">
        <f t="shared" si="69"/>
        <v>0</v>
      </c>
      <c r="L270" s="88" t="str">
        <f>IFERROR(VLOOKUP(A270,[1]Tổng!$M$2:$AQ$200,30,0),"")</f>
        <v/>
      </c>
      <c r="M270" s="88">
        <f t="shared" si="70"/>
        <v>0</v>
      </c>
      <c r="N270" s="88" t="str">
        <f>IFERROR(VLOOKUP(A270,[1]Tổng!$M$2:$AT$200,18,0),"")</f>
        <v/>
      </c>
      <c r="O270" s="88" t="str">
        <f>IFERROR(VLOOKUP(A270,[1]Tổng!$M$2:$AT$200,22,0),"")</f>
        <v/>
      </c>
      <c r="P270" s="217">
        <f t="shared" si="71"/>
        <v>0</v>
      </c>
      <c r="Q270" s="217">
        <f>IFERROR(VLOOKUP(A270,[1]Tổng!$M$2:$AQ$200,29,0),0)</f>
        <v>0</v>
      </c>
      <c r="R270" s="81" t="str">
        <f>IFERROR(VLOOKUP(A270,[1]Tổng!$M$2:$AQ$200,31,0),"")</f>
        <v/>
      </c>
      <c r="S270" s="81">
        <f t="shared" si="60"/>
        <v>0</v>
      </c>
      <c r="T270" s="81">
        <f t="shared" si="61"/>
        <v>0</v>
      </c>
      <c r="U270" s="81" t="e">
        <f t="shared" si="73"/>
        <v>#REF!</v>
      </c>
      <c r="V270" s="81">
        <v>0</v>
      </c>
      <c r="W270" s="81" t="e">
        <f t="shared" si="66"/>
        <v>#REF!</v>
      </c>
      <c r="X270" s="83"/>
      <c r="Y270" s="99">
        <f t="shared" si="42"/>
        <v>0</v>
      </c>
      <c r="Z270" s="224"/>
      <c r="AA270" s="224"/>
      <c r="AB270" s="224"/>
      <c r="AC270" s="224"/>
      <c r="AE270" s="106" t="e">
        <f t="shared" si="58"/>
        <v>#VALUE!</v>
      </c>
      <c r="AF270" s="69"/>
      <c r="AG270" s="218"/>
      <c r="AH270" s="219"/>
      <c r="AI270" s="218"/>
      <c r="AJ270" s="63"/>
      <c r="AK270" s="63"/>
      <c r="AL270" s="63"/>
      <c r="AU270" s="69" t="e">
        <f t="shared" si="59"/>
        <v>#N/A</v>
      </c>
      <c r="AV270" s="69" t="e">
        <f t="shared" si="62"/>
        <v>#N/A</v>
      </c>
      <c r="AW270" s="69">
        <f>IF(I270&gt;0,COUNTIF($AV$32:AV270,AV270),0)</f>
        <v>238</v>
      </c>
      <c r="AX270" s="69">
        <f>IF(AND(AW270&gt;1,SUMIF($AV$32:AV269,AV270,$AX$32:AX269)-SUMIF($AV$32:AV269,AV270,$BA$32:BA269)=0),1,IF(AND(AW270&gt;1,SUMIF($AV$32:AV269,AV270,$AX$32:AX269)-SUMIF($AV$32:AV269,AV270,$BA$32:BA269)&gt;0),0,AW270))</f>
        <v>0</v>
      </c>
      <c r="AY270" s="69">
        <f>IF(AND(Q270&gt;0,SUMIF($AV$32:AV270,AV270,$I$32:I270)-SUMIF($AV$32:AV270,AV270,$Q$32:Q270)=0),COUNTIF($AV$32:AV270,AV270),0)</f>
        <v>0</v>
      </c>
      <c r="AZ270" s="69">
        <f>IF(Q270&gt;0,COUNTIF($AV$32:AV270,AV270),0)</f>
        <v>0</v>
      </c>
      <c r="BA270" s="69">
        <f t="shared" si="63"/>
        <v>0</v>
      </c>
      <c r="BC270" s="69" t="str">
        <f t="shared" si="64"/>
        <v xml:space="preserve">  0</v>
      </c>
      <c r="BD270" s="69" t="str">
        <f t="shared" si="65"/>
        <v/>
      </c>
      <c r="BF270" s="69"/>
      <c r="BG270" s="69"/>
    </row>
    <row r="271" spans="1:59" s="69" customFormat="1" x14ac:dyDescent="0.25">
      <c r="A271" s="70" t="e">
        <f t="shared" si="72"/>
        <v>#REF!</v>
      </c>
      <c r="B271" s="83" t="str">
        <f>IFERROR(VLOOKUP(A271,[1]Tổng!$M$2:$AT$200,13,0),"")</f>
        <v/>
      </c>
      <c r="C271" s="71" t="e">
        <f t="shared" si="67"/>
        <v>#VALUE!</v>
      </c>
      <c r="D271" s="71">
        <f t="shared" si="68"/>
        <v>1</v>
      </c>
      <c r="E271" s="221" t="str">
        <f>IFERROR(VLOOKUP(A271,[1]Tổng!$M$2:$AT$200,14,0),"")</f>
        <v/>
      </c>
      <c r="F271" s="213" t="str">
        <f>IFERROR(VLOOKUP(A271,[1]Tổng!$M$2:$AT$200,15,0),"")</f>
        <v/>
      </c>
      <c r="G271" s="214" t="str">
        <f>IFERROR(VLOOKUP(A271,[1]Tổng!$M$2:$AT$200,25,0),"")</f>
        <v/>
      </c>
      <c r="H271" s="83" t="str">
        <f>IFERROR(VLOOKUP(A271,[1]Tổng!$M$2:$AQ$200,26,0),"")</f>
        <v/>
      </c>
      <c r="I271" s="77" t="str">
        <f>IFERROR(VLOOKUP(A271,[1]Tổng!$M$2:$AQ$200,27,0),"")</f>
        <v/>
      </c>
      <c r="J271" s="77">
        <v>1000000</v>
      </c>
      <c r="K271" s="78">
        <f t="shared" si="69"/>
        <v>0</v>
      </c>
      <c r="L271" s="88" t="str">
        <f>IFERROR(VLOOKUP(A271,[1]Tổng!$M$2:$AQ$200,30,0),"")</f>
        <v/>
      </c>
      <c r="M271" s="88">
        <f t="shared" si="70"/>
        <v>0</v>
      </c>
      <c r="N271" s="88" t="str">
        <f>IFERROR(VLOOKUP(A271,[1]Tổng!$M$2:$AT$200,18,0),"")</f>
        <v/>
      </c>
      <c r="O271" s="88" t="str">
        <f>IFERROR(VLOOKUP(A271,[1]Tổng!$M$2:$AT$200,22,0),"")</f>
        <v/>
      </c>
      <c r="P271" s="217">
        <f t="shared" si="71"/>
        <v>0</v>
      </c>
      <c r="Q271" s="217">
        <f>IFERROR(VLOOKUP(A271,[1]Tổng!$M$2:$AQ$200,29,0),0)</f>
        <v>0</v>
      </c>
      <c r="R271" s="81" t="str">
        <f>IFERROR(VLOOKUP(A271,[1]Tổng!$M$2:$AQ$200,31,0),"")</f>
        <v/>
      </c>
      <c r="S271" s="81">
        <f t="shared" si="60"/>
        <v>0</v>
      </c>
      <c r="T271" s="81">
        <f t="shared" si="61"/>
        <v>0</v>
      </c>
      <c r="U271" s="81" t="e">
        <f t="shared" si="73"/>
        <v>#REF!</v>
      </c>
      <c r="V271" s="81">
        <v>0</v>
      </c>
      <c r="W271" s="81" t="e">
        <f t="shared" si="66"/>
        <v>#REF!</v>
      </c>
      <c r="X271" s="83"/>
      <c r="Y271" s="99">
        <f t="shared" si="42"/>
        <v>0</v>
      </c>
      <c r="Z271" s="224"/>
      <c r="AA271" s="224"/>
      <c r="AB271" s="224"/>
      <c r="AC271" s="224"/>
      <c r="AE271" s="106" t="e">
        <f t="shared" si="58"/>
        <v>#VALUE!</v>
      </c>
      <c r="AG271" s="218"/>
      <c r="AH271" s="219"/>
      <c r="AI271" s="218"/>
      <c r="AJ271" s="63"/>
      <c r="AK271" s="63"/>
      <c r="AL271" s="63"/>
      <c r="AU271" s="69" t="e">
        <f t="shared" si="59"/>
        <v>#N/A</v>
      </c>
      <c r="AV271" s="69" t="e">
        <f t="shared" si="62"/>
        <v>#N/A</v>
      </c>
      <c r="AW271" s="69">
        <f>IF(I271&gt;0,COUNTIF($AV$32:AV271,AV271),0)</f>
        <v>239</v>
      </c>
      <c r="AX271" s="69">
        <f>IF(AND(AW271&gt;1,SUMIF($AV$32:AV270,AV271,$AX$32:AX270)-SUMIF($AV$32:AV270,AV271,$BA$32:BA270)=0),1,IF(AND(AW271&gt;1,SUMIF($AV$32:AV270,AV271,$AX$32:AX270)-SUMIF($AV$32:AV270,AV271,$BA$32:BA270)&gt;0),0,AW271))</f>
        <v>0</v>
      </c>
      <c r="AY271" s="69">
        <f>IF(AND(Q271&gt;0,SUMIF($AV$32:AV271,AV271,$I$32:I271)-SUMIF($AV$32:AV271,AV271,$Q$32:Q271)=0),COUNTIF($AV$32:AV271,AV271),0)</f>
        <v>0</v>
      </c>
      <c r="AZ271" s="69">
        <f>IF(Q271&gt;0,COUNTIF($AV$32:AV271,AV271),0)</f>
        <v>0</v>
      </c>
      <c r="BA271" s="69">
        <f t="shared" si="63"/>
        <v>0</v>
      </c>
      <c r="BC271" s="69" t="str">
        <f t="shared" si="64"/>
        <v xml:space="preserve">  0</v>
      </c>
      <c r="BD271" s="69" t="str">
        <f t="shared" si="65"/>
        <v/>
      </c>
    </row>
    <row r="272" spans="1:59" x14ac:dyDescent="0.25">
      <c r="A272" s="70" t="e">
        <f t="shared" si="72"/>
        <v>#REF!</v>
      </c>
      <c r="B272" s="83" t="str">
        <f>IFERROR(VLOOKUP(A272,[1]Tổng!$M$2:$AT$200,13,0),"")</f>
        <v/>
      </c>
      <c r="C272" s="71" t="e">
        <f t="shared" si="67"/>
        <v>#VALUE!</v>
      </c>
      <c r="D272" s="71">
        <f t="shared" si="68"/>
        <v>1</v>
      </c>
      <c r="E272" s="221" t="str">
        <f>IFERROR(VLOOKUP(A272,[1]Tổng!$M$2:$AT$200,14,0),"")</f>
        <v/>
      </c>
      <c r="F272" s="213" t="str">
        <f>IFERROR(VLOOKUP(A272,[1]Tổng!$M$2:$AT$200,15,0),"")</f>
        <v/>
      </c>
      <c r="G272" s="214" t="str">
        <f>IFERROR(VLOOKUP(A272,[1]Tổng!$M$2:$AT$200,25,0),"")</f>
        <v/>
      </c>
      <c r="H272" s="83" t="str">
        <f>IFERROR(VLOOKUP(A272,[1]Tổng!$M$2:$AQ$200,26,0),"")</f>
        <v/>
      </c>
      <c r="I272" s="77" t="str">
        <f>IFERROR(VLOOKUP(A272,[1]Tổng!$M$2:$AQ$200,27,0),"")</f>
        <v/>
      </c>
      <c r="J272" s="77">
        <v>1000000</v>
      </c>
      <c r="K272" s="78">
        <f t="shared" si="69"/>
        <v>0</v>
      </c>
      <c r="L272" s="88" t="str">
        <f>IFERROR(VLOOKUP(A272,[1]Tổng!$M$2:$AQ$200,30,0),"")</f>
        <v/>
      </c>
      <c r="M272" s="88">
        <f t="shared" si="70"/>
        <v>0</v>
      </c>
      <c r="N272" s="88" t="str">
        <f>IFERROR(VLOOKUP(A272,[1]Tổng!$M$2:$AT$200,18,0),"")</f>
        <v/>
      </c>
      <c r="O272" s="88" t="str">
        <f>IFERROR(VLOOKUP(A272,[1]Tổng!$M$2:$AT$200,22,0),"")</f>
        <v/>
      </c>
      <c r="P272" s="217">
        <f t="shared" si="71"/>
        <v>0</v>
      </c>
      <c r="Q272" s="217">
        <f>IFERROR(VLOOKUP(A272,[1]Tổng!$M$2:$AQ$200,29,0),0)</f>
        <v>0</v>
      </c>
      <c r="R272" s="81" t="str">
        <f>IFERROR(VLOOKUP(A272,[1]Tổng!$M$2:$AQ$200,31,0),"")</f>
        <v/>
      </c>
      <c r="S272" s="81">
        <f t="shared" si="60"/>
        <v>0</v>
      </c>
      <c r="T272" s="81">
        <f t="shared" si="61"/>
        <v>0</v>
      </c>
      <c r="U272" s="81" t="e">
        <f t="shared" si="73"/>
        <v>#REF!</v>
      </c>
      <c r="V272" s="81">
        <v>0</v>
      </c>
      <c r="W272" s="81" t="e">
        <f t="shared" si="66"/>
        <v>#REF!</v>
      </c>
      <c r="X272" s="83"/>
      <c r="Y272" s="99">
        <f t="shared" si="42"/>
        <v>0</v>
      </c>
      <c r="Z272" s="224"/>
      <c r="AA272" s="224"/>
      <c r="AB272" s="224"/>
      <c r="AC272" s="224"/>
      <c r="AE272" s="106" t="e">
        <f t="shared" si="58"/>
        <v>#VALUE!</v>
      </c>
      <c r="AF272" s="69"/>
      <c r="AG272" s="218"/>
      <c r="AH272" s="219"/>
      <c r="AI272" s="218"/>
      <c r="AJ272" s="63"/>
      <c r="AK272" s="63"/>
      <c r="AL272" s="63"/>
      <c r="AU272" s="69" t="e">
        <f t="shared" si="59"/>
        <v>#N/A</v>
      </c>
      <c r="AV272" s="69" t="e">
        <f t="shared" si="62"/>
        <v>#N/A</v>
      </c>
      <c r="AW272" s="69">
        <f>IF(I272&gt;0,COUNTIF($AV$32:AV272,AV272),0)</f>
        <v>240</v>
      </c>
      <c r="AX272" s="69">
        <f>IF(AND(AW272&gt;1,SUMIF($AV$32:AV271,AV272,$AX$32:AX271)-SUMIF($AV$32:AV271,AV272,$BA$32:BA271)=0),1,IF(AND(AW272&gt;1,SUMIF($AV$32:AV271,AV272,$AX$32:AX271)-SUMIF($AV$32:AV271,AV272,$BA$32:BA271)&gt;0),0,AW272))</f>
        <v>0</v>
      </c>
      <c r="AY272" s="69">
        <f>IF(AND(Q272&gt;0,SUMIF($AV$32:AV272,AV272,$I$32:I272)-SUMIF($AV$32:AV272,AV272,$Q$32:Q272)=0),COUNTIF($AV$32:AV272,AV272),0)</f>
        <v>0</v>
      </c>
      <c r="AZ272" s="69">
        <f>IF(Q272&gt;0,COUNTIF($AV$32:AV272,AV272),0)</f>
        <v>0</v>
      </c>
      <c r="BA272" s="69">
        <f t="shared" si="63"/>
        <v>0</v>
      </c>
      <c r="BC272" s="69" t="str">
        <f t="shared" si="64"/>
        <v xml:space="preserve">  0</v>
      </c>
      <c r="BD272" s="69" t="str">
        <f t="shared" si="65"/>
        <v/>
      </c>
      <c r="BF272" s="69"/>
      <c r="BG272" s="69"/>
    </row>
    <row r="273" spans="1:59" s="69" customFormat="1" x14ac:dyDescent="0.25">
      <c r="A273" s="70" t="e">
        <f t="shared" si="72"/>
        <v>#REF!</v>
      </c>
      <c r="B273" s="83" t="str">
        <f>IFERROR(VLOOKUP(A273,[1]Tổng!$M$2:$AT$200,13,0),"")</f>
        <v/>
      </c>
      <c r="C273" s="71" t="e">
        <f t="shared" si="67"/>
        <v>#VALUE!</v>
      </c>
      <c r="D273" s="71">
        <f t="shared" si="68"/>
        <v>1</v>
      </c>
      <c r="E273" s="221" t="str">
        <f>IFERROR(VLOOKUP(A273,[1]Tổng!$M$2:$AT$200,14,0),"")</f>
        <v/>
      </c>
      <c r="F273" s="213" t="str">
        <f>IFERROR(VLOOKUP(A273,[1]Tổng!$M$2:$AT$200,15,0),"")</f>
        <v/>
      </c>
      <c r="G273" s="214" t="str">
        <f>IFERROR(VLOOKUP(A273,[1]Tổng!$M$2:$AT$200,25,0),"")</f>
        <v/>
      </c>
      <c r="H273" s="83" t="str">
        <f>IFERROR(VLOOKUP(A273,[1]Tổng!$M$2:$AQ$200,26,0),"")</f>
        <v/>
      </c>
      <c r="I273" s="77" t="str">
        <f>IFERROR(VLOOKUP(A273,[1]Tổng!$M$2:$AQ$200,27,0),"")</f>
        <v/>
      </c>
      <c r="J273" s="77">
        <v>1000000</v>
      </c>
      <c r="K273" s="78">
        <f t="shared" si="69"/>
        <v>0</v>
      </c>
      <c r="L273" s="88" t="str">
        <f>IFERROR(VLOOKUP(A273,[1]Tổng!$M$2:$AQ$200,30,0),"")</f>
        <v/>
      </c>
      <c r="M273" s="88">
        <f t="shared" si="70"/>
        <v>0</v>
      </c>
      <c r="N273" s="88" t="str">
        <f>IFERROR(VLOOKUP(A273,[1]Tổng!$M$2:$AT$200,18,0),"")</f>
        <v/>
      </c>
      <c r="O273" s="88" t="str">
        <f>IFERROR(VLOOKUP(A273,[1]Tổng!$M$2:$AT$200,22,0),"")</f>
        <v/>
      </c>
      <c r="P273" s="217">
        <f t="shared" si="71"/>
        <v>0</v>
      </c>
      <c r="Q273" s="217">
        <f>IFERROR(VLOOKUP(A273,[1]Tổng!$M$2:$AQ$200,29,0),0)</f>
        <v>0</v>
      </c>
      <c r="R273" s="81" t="str">
        <f>IFERROR(VLOOKUP(A273,[1]Tổng!$M$2:$AQ$200,31,0),"")</f>
        <v/>
      </c>
      <c r="S273" s="81">
        <f t="shared" si="60"/>
        <v>0</v>
      </c>
      <c r="T273" s="81">
        <f t="shared" si="61"/>
        <v>0</v>
      </c>
      <c r="U273" s="81" t="e">
        <f t="shared" si="73"/>
        <v>#REF!</v>
      </c>
      <c r="V273" s="81">
        <v>0</v>
      </c>
      <c r="W273" s="81" t="e">
        <f t="shared" si="66"/>
        <v>#REF!</v>
      </c>
      <c r="X273" s="83"/>
      <c r="Y273" s="99">
        <f t="shared" si="42"/>
        <v>0</v>
      </c>
      <c r="Z273" s="224"/>
      <c r="AA273" s="224"/>
      <c r="AB273" s="224"/>
      <c r="AC273" s="224"/>
      <c r="AE273" s="106" t="e">
        <f t="shared" si="58"/>
        <v>#VALUE!</v>
      </c>
      <c r="AG273" s="218"/>
      <c r="AH273" s="219"/>
      <c r="AI273" s="218"/>
      <c r="AJ273" s="63"/>
      <c r="AK273" s="63"/>
      <c r="AL273" s="63"/>
      <c r="AU273" s="69" t="e">
        <f t="shared" si="59"/>
        <v>#N/A</v>
      </c>
      <c r="AV273" s="69" t="e">
        <f t="shared" si="62"/>
        <v>#N/A</v>
      </c>
      <c r="AW273" s="69">
        <f>IF(I273&gt;0,COUNTIF($AV$32:AV273,AV273),0)</f>
        <v>241</v>
      </c>
      <c r="AX273" s="69">
        <f>IF(AND(AW273&gt;1,SUMIF($AV$32:AV272,AV273,$AX$32:AX272)-SUMIF($AV$32:AV272,AV273,$BA$32:BA272)=0),1,IF(AND(AW273&gt;1,SUMIF($AV$32:AV272,AV273,$AX$32:AX272)-SUMIF($AV$32:AV272,AV273,$BA$32:BA272)&gt;0),0,AW273))</f>
        <v>0</v>
      </c>
      <c r="AY273" s="69">
        <f>IF(AND(Q273&gt;0,SUMIF($AV$32:AV273,AV273,$I$32:I273)-SUMIF($AV$32:AV273,AV273,$Q$32:Q273)=0),COUNTIF($AV$32:AV273,AV273),0)</f>
        <v>0</v>
      </c>
      <c r="AZ273" s="69">
        <f>IF(Q273&gt;0,COUNTIF($AV$32:AV273,AV273),0)</f>
        <v>0</v>
      </c>
      <c r="BA273" s="69">
        <f t="shared" si="63"/>
        <v>0</v>
      </c>
      <c r="BC273" s="69" t="str">
        <f t="shared" si="64"/>
        <v xml:space="preserve">  0</v>
      </c>
      <c r="BD273" s="69" t="str">
        <f t="shared" si="65"/>
        <v/>
      </c>
    </row>
    <row r="274" spans="1:59" x14ac:dyDescent="0.25">
      <c r="A274" s="70" t="e">
        <f t="shared" si="72"/>
        <v>#REF!</v>
      </c>
      <c r="B274" s="83" t="str">
        <f>IFERROR(VLOOKUP(A274,[1]Tổng!$M$2:$AT$200,13,0),"")</f>
        <v/>
      </c>
      <c r="C274" s="71" t="e">
        <f t="shared" si="67"/>
        <v>#VALUE!</v>
      </c>
      <c r="D274" s="71">
        <f t="shared" si="68"/>
        <v>1</v>
      </c>
      <c r="E274" s="221" t="str">
        <f>IFERROR(VLOOKUP(A274,[1]Tổng!$M$2:$AT$200,14,0),"")</f>
        <v/>
      </c>
      <c r="F274" s="213" t="str">
        <f>IFERROR(VLOOKUP(A274,[1]Tổng!$M$2:$AT$200,15,0),"")</f>
        <v/>
      </c>
      <c r="G274" s="214" t="str">
        <f>IFERROR(VLOOKUP(A274,[1]Tổng!$M$2:$AT$200,25,0),"")</f>
        <v/>
      </c>
      <c r="H274" s="83" t="str">
        <f>IFERROR(VLOOKUP(A274,[1]Tổng!$M$2:$AQ$200,26,0),"")</f>
        <v/>
      </c>
      <c r="I274" s="77" t="str">
        <f>IFERROR(VLOOKUP(A274,[1]Tổng!$M$2:$AQ$200,27,0),"")</f>
        <v/>
      </c>
      <c r="J274" s="77">
        <v>1000000</v>
      </c>
      <c r="K274" s="78">
        <f t="shared" si="69"/>
        <v>0</v>
      </c>
      <c r="L274" s="88" t="str">
        <f>IFERROR(VLOOKUP(A274,[1]Tổng!$M$2:$AQ$200,30,0),"")</f>
        <v/>
      </c>
      <c r="M274" s="88">
        <f t="shared" si="70"/>
        <v>0</v>
      </c>
      <c r="N274" s="88" t="str">
        <f>IFERROR(VLOOKUP(A274,[1]Tổng!$M$2:$AT$200,18,0),"")</f>
        <v/>
      </c>
      <c r="O274" s="88" t="str">
        <f>IFERROR(VLOOKUP(A274,[1]Tổng!$M$2:$AT$200,22,0),"")</f>
        <v/>
      </c>
      <c r="P274" s="217">
        <f t="shared" si="71"/>
        <v>0</v>
      </c>
      <c r="Q274" s="217">
        <f>IFERROR(VLOOKUP(A274,[1]Tổng!$M$2:$AQ$200,29,0),0)</f>
        <v>0</v>
      </c>
      <c r="R274" s="81" t="str">
        <f>IFERROR(VLOOKUP(A274,[1]Tổng!$M$2:$AQ$200,31,0),"")</f>
        <v/>
      </c>
      <c r="S274" s="81">
        <f t="shared" si="60"/>
        <v>0</v>
      </c>
      <c r="T274" s="81">
        <f t="shared" si="61"/>
        <v>0</v>
      </c>
      <c r="U274" s="81" t="e">
        <f t="shared" si="73"/>
        <v>#REF!</v>
      </c>
      <c r="V274" s="81">
        <v>0</v>
      </c>
      <c r="W274" s="81" t="e">
        <f t="shared" si="66"/>
        <v>#REF!</v>
      </c>
      <c r="X274" s="83"/>
      <c r="Y274" s="99">
        <f t="shared" si="42"/>
        <v>0</v>
      </c>
      <c r="Z274" s="224"/>
      <c r="AA274" s="224"/>
      <c r="AB274" s="224"/>
      <c r="AC274" s="224"/>
      <c r="AE274" s="106" t="e">
        <f t="shared" si="58"/>
        <v>#VALUE!</v>
      </c>
      <c r="AF274" s="69"/>
      <c r="AG274" s="218"/>
      <c r="AH274" s="219"/>
      <c r="AI274" s="218"/>
      <c r="AJ274" s="63"/>
      <c r="AK274" s="63"/>
      <c r="AL274" s="63"/>
      <c r="AU274" s="69" t="e">
        <f t="shared" si="59"/>
        <v>#N/A</v>
      </c>
      <c r="AV274" s="69" t="e">
        <f t="shared" si="62"/>
        <v>#N/A</v>
      </c>
      <c r="AW274" s="69">
        <f>IF(I274&gt;0,COUNTIF($AV$32:AV274,AV274),0)</f>
        <v>242</v>
      </c>
      <c r="AX274" s="69">
        <f>IF(AND(AW274&gt;1,SUMIF($AV$32:AV273,AV274,$AX$32:AX273)-SUMIF($AV$32:AV273,AV274,$BA$32:BA273)=0),1,IF(AND(AW274&gt;1,SUMIF($AV$32:AV273,AV274,$AX$32:AX273)-SUMIF($AV$32:AV273,AV274,$BA$32:BA273)&gt;0),0,AW274))</f>
        <v>0</v>
      </c>
      <c r="AY274" s="69">
        <f>IF(AND(Q274&gt;0,SUMIF($AV$32:AV274,AV274,$I$32:I274)-SUMIF($AV$32:AV274,AV274,$Q$32:Q274)=0),COUNTIF($AV$32:AV274,AV274),0)</f>
        <v>0</v>
      </c>
      <c r="AZ274" s="69">
        <f>IF(Q274&gt;0,COUNTIF($AV$32:AV274,AV274),0)</f>
        <v>0</v>
      </c>
      <c r="BA274" s="69">
        <f t="shared" si="63"/>
        <v>0</v>
      </c>
      <c r="BC274" s="69" t="str">
        <f t="shared" si="64"/>
        <v xml:space="preserve">  0</v>
      </c>
      <c r="BD274" s="69" t="str">
        <f t="shared" si="65"/>
        <v/>
      </c>
      <c r="BF274" s="69"/>
      <c r="BG274" s="69"/>
    </row>
    <row r="275" spans="1:59" x14ac:dyDescent="0.25">
      <c r="A275" s="70" t="e">
        <f t="shared" si="72"/>
        <v>#REF!</v>
      </c>
      <c r="B275" s="83" t="str">
        <f>IFERROR(VLOOKUP(A275,[1]Tổng!$M$2:$AT$200,13,0),"")</f>
        <v/>
      </c>
      <c r="C275" s="71" t="e">
        <f t="shared" si="67"/>
        <v>#VALUE!</v>
      </c>
      <c r="D275" s="71">
        <f t="shared" si="68"/>
        <v>1</v>
      </c>
      <c r="E275" s="221" t="str">
        <f>IFERROR(VLOOKUP(A275,[1]Tổng!$M$2:$AT$200,14,0),"")</f>
        <v/>
      </c>
      <c r="F275" s="213" t="str">
        <f>IFERROR(VLOOKUP(A275,[1]Tổng!$M$2:$AT$200,15,0),"")</f>
        <v/>
      </c>
      <c r="G275" s="214" t="str">
        <f>IFERROR(VLOOKUP(A275,[1]Tổng!$M$2:$AT$200,25,0),"")</f>
        <v/>
      </c>
      <c r="H275" s="83" t="str">
        <f>IFERROR(VLOOKUP(A275,[1]Tổng!$M$2:$AQ$200,26,0),"")</f>
        <v/>
      </c>
      <c r="I275" s="77" t="str">
        <f>IFERROR(VLOOKUP(A275,[1]Tổng!$M$2:$AQ$200,27,0),"")</f>
        <v/>
      </c>
      <c r="J275" s="77">
        <v>1000000</v>
      </c>
      <c r="K275" s="78">
        <f t="shared" si="69"/>
        <v>0</v>
      </c>
      <c r="L275" s="88" t="str">
        <f>IFERROR(VLOOKUP(A275,[1]Tổng!$M$2:$AQ$200,30,0),"")</f>
        <v/>
      </c>
      <c r="M275" s="88">
        <f t="shared" si="70"/>
        <v>0</v>
      </c>
      <c r="N275" s="88" t="str">
        <f>IFERROR(VLOOKUP(A275,[1]Tổng!$M$2:$AT$200,18,0),"")</f>
        <v/>
      </c>
      <c r="O275" s="88" t="str">
        <f>IFERROR(VLOOKUP(A275,[1]Tổng!$M$2:$AT$200,22,0),"")</f>
        <v/>
      </c>
      <c r="P275" s="217">
        <f t="shared" si="71"/>
        <v>0</v>
      </c>
      <c r="Q275" s="217">
        <f>IFERROR(VLOOKUP(A275,[1]Tổng!$M$2:$AQ$200,29,0),0)</f>
        <v>0</v>
      </c>
      <c r="R275" s="81" t="str">
        <f>IFERROR(VLOOKUP(A275,[1]Tổng!$M$2:$AQ$200,31,0),"")</f>
        <v/>
      </c>
      <c r="S275" s="81">
        <f t="shared" si="60"/>
        <v>0</v>
      </c>
      <c r="T275" s="81">
        <f t="shared" si="61"/>
        <v>0</v>
      </c>
      <c r="U275" s="81" t="e">
        <f t="shared" si="73"/>
        <v>#REF!</v>
      </c>
      <c r="V275" s="81">
        <v>0</v>
      </c>
      <c r="W275" s="81" t="e">
        <f t="shared" si="66"/>
        <v>#REF!</v>
      </c>
      <c r="X275" s="83"/>
      <c r="Y275" s="99">
        <f t="shared" si="42"/>
        <v>0</v>
      </c>
      <c r="Z275" s="224"/>
      <c r="AA275" s="224"/>
      <c r="AB275" s="224"/>
      <c r="AC275" s="224"/>
      <c r="AE275" s="106" t="e">
        <f t="shared" si="58"/>
        <v>#VALUE!</v>
      </c>
      <c r="AF275" s="69"/>
      <c r="AG275" s="218"/>
      <c r="AH275" s="219"/>
      <c r="AI275" s="218"/>
      <c r="AJ275" s="63"/>
      <c r="AK275" s="63"/>
      <c r="AL275" s="63"/>
      <c r="AU275" s="69" t="e">
        <f t="shared" si="59"/>
        <v>#N/A</v>
      </c>
      <c r="AV275" s="69" t="e">
        <f t="shared" si="62"/>
        <v>#N/A</v>
      </c>
      <c r="AW275" s="69">
        <f>IF(I275&gt;0,COUNTIF($AV$32:AV275,AV275),0)</f>
        <v>243</v>
      </c>
      <c r="AX275" s="69">
        <f>IF(AND(AW275&gt;1,SUMIF($AV$32:AV274,AV275,$AX$32:AX274)-SUMIF($AV$32:AV274,AV275,$BA$32:BA274)=0),1,IF(AND(AW275&gt;1,SUMIF($AV$32:AV274,AV275,$AX$32:AX274)-SUMIF($AV$32:AV274,AV275,$BA$32:BA274)&gt;0),0,AW275))</f>
        <v>0</v>
      </c>
      <c r="AY275" s="69">
        <f>IF(AND(Q275&gt;0,SUMIF($AV$32:AV275,AV275,$I$32:I275)-SUMIF($AV$32:AV275,AV275,$Q$32:Q275)=0),COUNTIF($AV$32:AV275,AV275),0)</f>
        <v>0</v>
      </c>
      <c r="AZ275" s="69">
        <f>IF(Q275&gt;0,COUNTIF($AV$32:AV275,AV275),0)</f>
        <v>0</v>
      </c>
      <c r="BA275" s="69">
        <f t="shared" si="63"/>
        <v>0</v>
      </c>
      <c r="BC275" s="69" t="str">
        <f t="shared" si="64"/>
        <v xml:space="preserve">  0</v>
      </c>
      <c r="BD275" s="69" t="str">
        <f t="shared" si="65"/>
        <v/>
      </c>
      <c r="BF275" s="69"/>
      <c r="BG275" s="69"/>
    </row>
    <row r="276" spans="1:59" x14ac:dyDescent="0.25">
      <c r="A276" s="70" t="e">
        <f t="shared" si="72"/>
        <v>#REF!</v>
      </c>
      <c r="B276" s="83" t="str">
        <f>IFERROR(VLOOKUP(A276,[1]Tổng!$M$2:$AT$200,13,0),"")</f>
        <v/>
      </c>
      <c r="C276" s="71" t="e">
        <f t="shared" si="67"/>
        <v>#VALUE!</v>
      </c>
      <c r="D276" s="71">
        <f t="shared" si="68"/>
        <v>1</v>
      </c>
      <c r="E276" s="221" t="str">
        <f>IFERROR(VLOOKUP(A276,[1]Tổng!$M$2:$AT$200,14,0),"")</f>
        <v/>
      </c>
      <c r="F276" s="213" t="str">
        <f>IFERROR(VLOOKUP(A276,[1]Tổng!$M$2:$AT$200,15,0),"")</f>
        <v/>
      </c>
      <c r="G276" s="214" t="str">
        <f>IFERROR(VLOOKUP(A276,[1]Tổng!$M$2:$AT$200,25,0),"")</f>
        <v/>
      </c>
      <c r="H276" s="83" t="str">
        <f>IFERROR(VLOOKUP(A276,[1]Tổng!$M$2:$AQ$200,26,0),"")</f>
        <v/>
      </c>
      <c r="I276" s="77" t="str">
        <f>IFERROR(VLOOKUP(A276,[1]Tổng!$M$2:$AQ$200,27,0),"")</f>
        <v/>
      </c>
      <c r="J276" s="77">
        <v>1000000</v>
      </c>
      <c r="K276" s="78">
        <f t="shared" si="69"/>
        <v>0</v>
      </c>
      <c r="L276" s="88" t="str">
        <f>IFERROR(VLOOKUP(A276,[1]Tổng!$M$2:$AQ$200,30,0),"")</f>
        <v/>
      </c>
      <c r="M276" s="88">
        <f t="shared" si="70"/>
        <v>0</v>
      </c>
      <c r="N276" s="88" t="str">
        <f>IFERROR(VLOOKUP(A276,[1]Tổng!$M$2:$AT$200,18,0),"")</f>
        <v/>
      </c>
      <c r="O276" s="88" t="str">
        <f>IFERROR(VLOOKUP(A276,[1]Tổng!$M$2:$AT$200,22,0),"")</f>
        <v/>
      </c>
      <c r="P276" s="217">
        <f t="shared" si="71"/>
        <v>0</v>
      </c>
      <c r="Q276" s="217">
        <f>IFERROR(VLOOKUP(A276,[1]Tổng!$M$2:$AQ$200,29,0),0)</f>
        <v>0</v>
      </c>
      <c r="R276" s="81" t="str">
        <f>IFERROR(VLOOKUP(A276,[1]Tổng!$M$2:$AQ$200,31,0),"")</f>
        <v/>
      </c>
      <c r="S276" s="81">
        <f t="shared" si="60"/>
        <v>0</v>
      </c>
      <c r="T276" s="81">
        <f t="shared" si="61"/>
        <v>0</v>
      </c>
      <c r="U276" s="81" t="e">
        <f t="shared" si="73"/>
        <v>#REF!</v>
      </c>
      <c r="V276" s="81">
        <v>0</v>
      </c>
      <c r="W276" s="81" t="e">
        <f t="shared" si="66"/>
        <v>#REF!</v>
      </c>
      <c r="X276" s="83"/>
      <c r="Y276" s="99">
        <f t="shared" si="42"/>
        <v>0</v>
      </c>
      <c r="Z276" s="224"/>
      <c r="AA276" s="224"/>
      <c r="AB276" s="224"/>
      <c r="AC276" s="224"/>
      <c r="AE276" s="106" t="e">
        <f t="shared" si="58"/>
        <v>#VALUE!</v>
      </c>
      <c r="AF276" s="69"/>
      <c r="AG276" s="218"/>
      <c r="AH276" s="219"/>
      <c r="AI276" s="218"/>
      <c r="AJ276" s="63"/>
      <c r="AK276" s="63"/>
      <c r="AL276" s="63"/>
      <c r="AU276" s="69" t="e">
        <f t="shared" si="59"/>
        <v>#N/A</v>
      </c>
      <c r="AV276" s="69" t="e">
        <f t="shared" si="62"/>
        <v>#N/A</v>
      </c>
      <c r="AW276" s="69">
        <f>IF(I276&gt;0,COUNTIF($AV$32:AV276,AV276),0)</f>
        <v>244</v>
      </c>
      <c r="AX276" s="69">
        <f>IF(AND(AW276&gt;1,SUMIF($AV$32:AV275,AV276,$AX$32:AX275)-SUMIF($AV$32:AV275,AV276,$BA$32:BA275)=0),1,IF(AND(AW276&gt;1,SUMIF($AV$32:AV275,AV276,$AX$32:AX275)-SUMIF($AV$32:AV275,AV276,$BA$32:BA275)&gt;0),0,AW276))</f>
        <v>0</v>
      </c>
      <c r="AY276" s="69">
        <f>IF(AND(Q276&gt;0,SUMIF($AV$32:AV276,AV276,$I$32:I276)-SUMIF($AV$32:AV276,AV276,$Q$32:Q276)=0),COUNTIF($AV$32:AV276,AV276),0)</f>
        <v>0</v>
      </c>
      <c r="AZ276" s="69">
        <f>IF(Q276&gt;0,COUNTIF($AV$32:AV276,AV276),0)</f>
        <v>0</v>
      </c>
      <c r="BA276" s="69">
        <f t="shared" si="63"/>
        <v>0</v>
      </c>
      <c r="BC276" s="69" t="str">
        <f t="shared" si="64"/>
        <v xml:space="preserve">  0</v>
      </c>
      <c r="BD276" s="69" t="str">
        <f t="shared" si="65"/>
        <v/>
      </c>
      <c r="BF276" s="69"/>
      <c r="BG276" s="69"/>
    </row>
    <row r="277" spans="1:59" s="69" customFormat="1" x14ac:dyDescent="0.25">
      <c r="A277" s="70" t="e">
        <f t="shared" si="72"/>
        <v>#REF!</v>
      </c>
      <c r="B277" s="83" t="str">
        <f>IFERROR(VLOOKUP(A277,[1]Tổng!$M$2:$AT$200,13,0),"")</f>
        <v/>
      </c>
      <c r="C277" s="71" t="e">
        <f t="shared" si="67"/>
        <v>#VALUE!</v>
      </c>
      <c r="D277" s="71">
        <f t="shared" si="68"/>
        <v>1</v>
      </c>
      <c r="E277" s="221" t="str">
        <f>IFERROR(VLOOKUP(A277,[1]Tổng!$M$2:$AT$200,14,0),"")</f>
        <v/>
      </c>
      <c r="F277" s="213" t="str">
        <f>IFERROR(VLOOKUP(A277,[1]Tổng!$M$2:$AT$200,15,0),"")</f>
        <v/>
      </c>
      <c r="G277" s="214" t="str">
        <f>IFERROR(VLOOKUP(A277,[1]Tổng!$M$2:$AT$200,25,0),"")</f>
        <v/>
      </c>
      <c r="H277" s="83" t="str">
        <f>IFERROR(VLOOKUP(A277,[1]Tổng!$M$2:$AQ$200,26,0),"")</f>
        <v/>
      </c>
      <c r="I277" s="77" t="str">
        <f>IFERROR(VLOOKUP(A277,[1]Tổng!$M$2:$AQ$200,27,0),"")</f>
        <v/>
      </c>
      <c r="J277" s="77">
        <v>1000000</v>
      </c>
      <c r="K277" s="78">
        <f t="shared" si="69"/>
        <v>0</v>
      </c>
      <c r="L277" s="88" t="str">
        <f>IFERROR(VLOOKUP(A277,[1]Tổng!$M$2:$AQ$200,30,0),"")</f>
        <v/>
      </c>
      <c r="M277" s="88">
        <f t="shared" si="70"/>
        <v>0</v>
      </c>
      <c r="N277" s="88" t="str">
        <f>IFERROR(VLOOKUP(A277,[1]Tổng!$M$2:$AT$200,18,0),"")</f>
        <v/>
      </c>
      <c r="O277" s="88" t="str">
        <f>IFERROR(VLOOKUP(A277,[1]Tổng!$M$2:$AT$200,22,0),"")</f>
        <v/>
      </c>
      <c r="P277" s="217">
        <f t="shared" si="71"/>
        <v>0</v>
      </c>
      <c r="Q277" s="217">
        <f>IFERROR(VLOOKUP(A277,[1]Tổng!$M$2:$AQ$200,29,0),0)</f>
        <v>0</v>
      </c>
      <c r="R277" s="81" t="str">
        <f>IFERROR(VLOOKUP(A277,[1]Tổng!$M$2:$AQ$200,31,0),"")</f>
        <v/>
      </c>
      <c r="S277" s="81">
        <f t="shared" si="60"/>
        <v>0</v>
      </c>
      <c r="T277" s="81">
        <f t="shared" si="61"/>
        <v>0</v>
      </c>
      <c r="U277" s="81" t="e">
        <f t="shared" si="73"/>
        <v>#REF!</v>
      </c>
      <c r="V277" s="81">
        <v>0</v>
      </c>
      <c r="W277" s="81" t="e">
        <f t="shared" si="66"/>
        <v>#REF!</v>
      </c>
      <c r="X277" s="83"/>
      <c r="Y277" s="99">
        <f t="shared" si="42"/>
        <v>0</v>
      </c>
      <c r="Z277" s="224"/>
      <c r="AA277" s="224"/>
      <c r="AB277" s="224"/>
      <c r="AC277" s="224"/>
      <c r="AE277" s="106" t="e">
        <f t="shared" si="58"/>
        <v>#VALUE!</v>
      </c>
      <c r="AG277" s="218"/>
      <c r="AH277" s="219"/>
      <c r="AI277" s="218"/>
      <c r="AJ277" s="63"/>
      <c r="AK277" s="63"/>
      <c r="AL277" s="63"/>
      <c r="AU277" s="69" t="e">
        <f t="shared" si="59"/>
        <v>#N/A</v>
      </c>
      <c r="AV277" s="69" t="e">
        <f t="shared" si="62"/>
        <v>#N/A</v>
      </c>
      <c r="AW277" s="69">
        <f>IF(I277&gt;0,COUNTIF($AV$32:AV277,AV277),0)</f>
        <v>245</v>
      </c>
      <c r="AX277" s="69">
        <f>IF(AND(AW277&gt;1,SUMIF($AV$32:AV276,AV277,$AX$32:AX276)-SUMIF($AV$32:AV276,AV277,$BA$32:BA276)=0),1,IF(AND(AW277&gt;1,SUMIF($AV$32:AV276,AV277,$AX$32:AX276)-SUMIF($AV$32:AV276,AV277,$BA$32:BA276)&gt;0),0,AW277))</f>
        <v>0</v>
      </c>
      <c r="AY277" s="69">
        <f>IF(AND(Q277&gt;0,SUMIF($AV$32:AV277,AV277,$I$32:I277)-SUMIF($AV$32:AV277,AV277,$Q$32:Q277)=0),COUNTIF($AV$32:AV277,AV277),0)</f>
        <v>0</v>
      </c>
      <c r="AZ277" s="69">
        <f>IF(Q277&gt;0,COUNTIF($AV$32:AV277,AV277),0)</f>
        <v>0</v>
      </c>
      <c r="BA277" s="69">
        <f t="shared" si="63"/>
        <v>0</v>
      </c>
      <c r="BC277" s="69" t="str">
        <f t="shared" si="64"/>
        <v xml:space="preserve">  0</v>
      </c>
      <c r="BD277" s="69" t="str">
        <f t="shared" si="65"/>
        <v/>
      </c>
    </row>
    <row r="278" spans="1:59" x14ac:dyDescent="0.25">
      <c r="A278" s="70" t="e">
        <f t="shared" si="72"/>
        <v>#REF!</v>
      </c>
      <c r="B278" s="83" t="str">
        <f>IFERROR(VLOOKUP(A278,[1]Tổng!$M$2:$AT$200,13,0),"")</f>
        <v/>
      </c>
      <c r="C278" s="71" t="e">
        <f t="shared" si="67"/>
        <v>#VALUE!</v>
      </c>
      <c r="D278" s="71">
        <f t="shared" si="68"/>
        <v>1</v>
      </c>
      <c r="E278" s="221" t="str">
        <f>IFERROR(VLOOKUP(A278,[1]Tổng!$M$2:$AT$200,14,0),"")</f>
        <v/>
      </c>
      <c r="F278" s="213" t="str">
        <f>IFERROR(VLOOKUP(A278,[1]Tổng!$M$2:$AT$200,15,0),"")</f>
        <v/>
      </c>
      <c r="G278" s="214" t="str">
        <f>IFERROR(VLOOKUP(A278,[1]Tổng!$M$2:$AT$200,25,0),"")</f>
        <v/>
      </c>
      <c r="H278" s="83" t="str">
        <f>IFERROR(VLOOKUP(A278,[1]Tổng!$M$2:$AQ$200,26,0),"")</f>
        <v/>
      </c>
      <c r="I278" s="77" t="str">
        <f>IFERROR(VLOOKUP(A278,[1]Tổng!$M$2:$AQ$200,27,0),"")</f>
        <v/>
      </c>
      <c r="J278" s="77">
        <v>1000000</v>
      </c>
      <c r="K278" s="78">
        <f t="shared" si="69"/>
        <v>0</v>
      </c>
      <c r="L278" s="88" t="str">
        <f>IFERROR(VLOOKUP(A278,[1]Tổng!$M$2:$AQ$200,30,0),"")</f>
        <v/>
      </c>
      <c r="M278" s="88">
        <f t="shared" si="70"/>
        <v>0</v>
      </c>
      <c r="N278" s="88" t="str">
        <f>IFERROR(VLOOKUP(A278,[1]Tổng!$M$2:$AT$200,18,0),"")</f>
        <v/>
      </c>
      <c r="O278" s="88" t="str">
        <f>IFERROR(VLOOKUP(A278,[1]Tổng!$M$2:$AT$200,22,0),"")</f>
        <v/>
      </c>
      <c r="P278" s="217">
        <f t="shared" si="71"/>
        <v>0</v>
      </c>
      <c r="Q278" s="217">
        <f>IFERROR(VLOOKUP(A278,[1]Tổng!$M$2:$AQ$200,29,0),0)</f>
        <v>0</v>
      </c>
      <c r="R278" s="81" t="str">
        <f>IFERROR(VLOOKUP(A278,[1]Tổng!$M$2:$AQ$200,31,0),"")</f>
        <v/>
      </c>
      <c r="S278" s="81">
        <f t="shared" si="60"/>
        <v>0</v>
      </c>
      <c r="T278" s="81">
        <f t="shared" si="61"/>
        <v>0</v>
      </c>
      <c r="U278" s="81" t="e">
        <f t="shared" si="73"/>
        <v>#REF!</v>
      </c>
      <c r="V278" s="81">
        <v>0</v>
      </c>
      <c r="W278" s="81" t="e">
        <f t="shared" si="66"/>
        <v>#REF!</v>
      </c>
      <c r="X278" s="83"/>
      <c r="Y278" s="99">
        <f t="shared" si="42"/>
        <v>0</v>
      </c>
      <c r="Z278" s="224"/>
      <c r="AA278" s="224"/>
      <c r="AB278" s="224"/>
      <c r="AC278" s="224"/>
      <c r="AE278" s="106" t="e">
        <f t="shared" si="58"/>
        <v>#VALUE!</v>
      </c>
      <c r="AF278" s="69"/>
      <c r="AG278" s="218"/>
      <c r="AH278" s="219"/>
      <c r="AI278" s="218"/>
      <c r="AJ278" s="63"/>
      <c r="AK278" s="63"/>
      <c r="AL278" s="63"/>
      <c r="AU278" s="69" t="e">
        <f t="shared" si="59"/>
        <v>#N/A</v>
      </c>
      <c r="AV278" s="69" t="e">
        <f t="shared" si="62"/>
        <v>#N/A</v>
      </c>
      <c r="AW278" s="69">
        <f>IF(I278&gt;0,COUNTIF($AV$32:AV278,AV278),0)</f>
        <v>246</v>
      </c>
      <c r="AX278" s="69">
        <f>IF(AND(AW278&gt;1,SUMIF($AV$32:AV277,AV278,$AX$32:AX277)-SUMIF($AV$32:AV277,AV278,$BA$32:BA277)=0),1,IF(AND(AW278&gt;1,SUMIF($AV$32:AV277,AV278,$AX$32:AX277)-SUMIF($AV$32:AV277,AV278,$BA$32:BA277)&gt;0),0,AW278))</f>
        <v>0</v>
      </c>
      <c r="AY278" s="69">
        <f>IF(AND(Q278&gt;0,SUMIF($AV$32:AV278,AV278,$I$32:I278)-SUMIF($AV$32:AV278,AV278,$Q$32:Q278)=0),COUNTIF($AV$32:AV278,AV278),0)</f>
        <v>0</v>
      </c>
      <c r="AZ278" s="69">
        <f>IF(Q278&gt;0,COUNTIF($AV$32:AV278,AV278),0)</f>
        <v>0</v>
      </c>
      <c r="BA278" s="69">
        <f t="shared" si="63"/>
        <v>0</v>
      </c>
      <c r="BC278" s="69" t="str">
        <f t="shared" si="64"/>
        <v xml:space="preserve">  0</v>
      </c>
      <c r="BD278" s="69" t="str">
        <f t="shared" si="65"/>
        <v/>
      </c>
      <c r="BF278" s="69"/>
      <c r="BG278" s="69"/>
    </row>
    <row r="279" spans="1:59" x14ac:dyDescent="0.25">
      <c r="A279" s="70" t="e">
        <f t="shared" si="72"/>
        <v>#REF!</v>
      </c>
      <c r="B279" s="83" t="str">
        <f>IFERROR(VLOOKUP(A279,[1]Tổng!$M$2:$AT$200,13,0),"")</f>
        <v/>
      </c>
      <c r="C279" s="71" t="e">
        <f t="shared" si="67"/>
        <v>#VALUE!</v>
      </c>
      <c r="D279" s="71">
        <f t="shared" si="68"/>
        <v>1</v>
      </c>
      <c r="E279" s="221" t="str">
        <f>IFERROR(VLOOKUP(A279,[1]Tổng!$M$2:$AT$200,14,0),"")</f>
        <v/>
      </c>
      <c r="F279" s="213" t="str">
        <f>IFERROR(VLOOKUP(A279,[1]Tổng!$M$2:$AT$200,15,0),"")</f>
        <v/>
      </c>
      <c r="G279" s="214" t="str">
        <f>IFERROR(VLOOKUP(A279,[1]Tổng!$M$2:$AT$200,25,0),"")</f>
        <v/>
      </c>
      <c r="H279" s="83" t="str">
        <f>IFERROR(VLOOKUP(A279,[1]Tổng!$M$2:$AQ$200,26,0),"")</f>
        <v/>
      </c>
      <c r="I279" s="77" t="str">
        <f>IFERROR(VLOOKUP(A279,[1]Tổng!$M$2:$AQ$200,27,0),"")</f>
        <v/>
      </c>
      <c r="J279" s="77">
        <v>1000000</v>
      </c>
      <c r="K279" s="78">
        <f t="shared" si="69"/>
        <v>0</v>
      </c>
      <c r="L279" s="88" t="str">
        <f>IFERROR(VLOOKUP(A279,[1]Tổng!$M$2:$AQ$200,30,0),"")</f>
        <v/>
      </c>
      <c r="M279" s="88">
        <f t="shared" si="70"/>
        <v>0</v>
      </c>
      <c r="N279" s="88" t="str">
        <f>IFERROR(VLOOKUP(A279,[1]Tổng!$M$2:$AT$200,18,0),"")</f>
        <v/>
      </c>
      <c r="O279" s="88" t="str">
        <f>IFERROR(VLOOKUP(A279,[1]Tổng!$M$2:$AT$200,22,0),"")</f>
        <v/>
      </c>
      <c r="P279" s="217">
        <f t="shared" si="71"/>
        <v>0</v>
      </c>
      <c r="Q279" s="217">
        <f>IFERROR(VLOOKUP(A279,[1]Tổng!$M$2:$AQ$200,29,0),0)</f>
        <v>0</v>
      </c>
      <c r="R279" s="81" t="str">
        <f>IFERROR(VLOOKUP(A279,[1]Tổng!$M$2:$AQ$200,31,0),"")</f>
        <v/>
      </c>
      <c r="S279" s="81">
        <f t="shared" si="60"/>
        <v>0</v>
      </c>
      <c r="T279" s="81">
        <f t="shared" si="61"/>
        <v>0</v>
      </c>
      <c r="U279" s="81" t="e">
        <f t="shared" si="73"/>
        <v>#REF!</v>
      </c>
      <c r="V279" s="81">
        <v>0</v>
      </c>
      <c r="W279" s="81" t="e">
        <f t="shared" si="66"/>
        <v>#REF!</v>
      </c>
      <c r="X279" s="83"/>
      <c r="Y279" s="99">
        <f>Q281</f>
        <v>0</v>
      </c>
      <c r="Z279" s="224"/>
      <c r="AA279" s="224"/>
      <c r="AB279" s="224"/>
      <c r="AC279" s="224"/>
      <c r="AE279" s="106" t="e">
        <f>I281-SUM(Z281:AD281)</f>
        <v>#VALUE!</v>
      </c>
      <c r="AF279" s="69"/>
      <c r="AG279" s="218"/>
      <c r="AH279" s="219"/>
      <c r="AI279" s="218"/>
      <c r="AJ279" s="63"/>
      <c r="AK279" s="63"/>
      <c r="AL279" s="63"/>
      <c r="AU279" s="69" t="e">
        <f t="shared" si="59"/>
        <v>#N/A</v>
      </c>
      <c r="AV279" s="69" t="e">
        <f t="shared" si="62"/>
        <v>#N/A</v>
      </c>
      <c r="AW279" s="69">
        <f>IF(I279&gt;0,COUNTIF($AV$32:AV279,AV279),0)</f>
        <v>247</v>
      </c>
      <c r="AX279" s="69">
        <f>IF(AND(AW279&gt;1,SUMIF($AV$32:AV278,AV279,$AX$32:AX278)-SUMIF($AV$32:AV278,AV279,$BA$32:BA278)=0),1,IF(AND(AW279&gt;1,SUMIF($AV$32:AV278,AV279,$AX$32:AX278)-SUMIF($AV$32:AV278,AV279,$BA$32:BA278)&gt;0),0,AW279))</f>
        <v>0</v>
      </c>
      <c r="AY279" s="69">
        <f>IF(AND(Q279&gt;0,SUMIF($AV$32:AV279,AV279,$I$32:I279)-SUMIF($AV$32:AV279,AV279,$Q$32:Q279)=0),COUNTIF($AV$32:AV279,AV279),0)</f>
        <v>0</v>
      </c>
      <c r="AZ279" s="69">
        <f>IF(Q279&gt;0,COUNTIF($AV$32:AV279,AV279),0)</f>
        <v>0</v>
      </c>
      <c r="BA279" s="69">
        <f t="shared" si="63"/>
        <v>0</v>
      </c>
      <c r="BC279" s="69" t="str">
        <f t="shared" si="64"/>
        <v xml:space="preserve">  0</v>
      </c>
      <c r="BD279" s="69" t="str">
        <f t="shared" si="65"/>
        <v/>
      </c>
      <c r="BF279" s="69"/>
      <c r="BG279" s="69"/>
    </row>
    <row r="280" spans="1:59" x14ac:dyDescent="0.25">
      <c r="A280" s="70" t="e">
        <f t="shared" si="72"/>
        <v>#REF!</v>
      </c>
      <c r="B280" s="83" t="str">
        <f>IFERROR(VLOOKUP(A280,[1]Tổng!$M$2:$AT$200,13,0),"")</f>
        <v/>
      </c>
      <c r="C280" s="71" t="e">
        <f t="shared" si="67"/>
        <v>#VALUE!</v>
      </c>
      <c r="D280" s="71">
        <f t="shared" si="68"/>
        <v>1</v>
      </c>
      <c r="E280" s="221" t="str">
        <f>IFERROR(VLOOKUP(A280,[1]Tổng!$M$2:$AT$200,14,0),"")</f>
        <v/>
      </c>
      <c r="F280" s="213" t="str">
        <f>IFERROR(VLOOKUP(A280,[1]Tổng!$M$2:$AT$200,15,0),"")</f>
        <v/>
      </c>
      <c r="G280" s="214" t="str">
        <f>IFERROR(VLOOKUP(A280,[1]Tổng!$M$2:$AT$200,25,0),"")</f>
        <v/>
      </c>
      <c r="H280" s="83" t="str">
        <f>IFERROR(VLOOKUP(A280,[1]Tổng!$M$2:$AQ$200,26,0),"")</f>
        <v/>
      </c>
      <c r="I280" s="77" t="str">
        <f>IFERROR(VLOOKUP(A280,[1]Tổng!$M$2:$AQ$200,27,0),"")</f>
        <v/>
      </c>
      <c r="J280" s="77">
        <v>1000000</v>
      </c>
      <c r="K280" s="78">
        <f t="shared" si="69"/>
        <v>0</v>
      </c>
      <c r="L280" s="88" t="str">
        <f>IFERROR(VLOOKUP(A280,[1]Tổng!$M$2:$AQ$200,30,0),"")</f>
        <v/>
      </c>
      <c r="M280" s="88">
        <f t="shared" si="70"/>
        <v>0</v>
      </c>
      <c r="N280" s="88" t="str">
        <f>IFERROR(VLOOKUP(A280,[1]Tổng!$M$2:$AT$200,18,0),"")</f>
        <v/>
      </c>
      <c r="O280" s="88" t="str">
        <f>IFERROR(VLOOKUP(A280,[1]Tổng!$M$2:$AT$200,22,0),"")</f>
        <v/>
      </c>
      <c r="P280" s="217">
        <f t="shared" si="71"/>
        <v>0</v>
      </c>
      <c r="Q280" s="217">
        <f>IFERROR(VLOOKUP(A280,[1]Tổng!$M$2:$AQ$200,29,0),0)</f>
        <v>0</v>
      </c>
      <c r="R280" s="81" t="str">
        <f>IFERROR(VLOOKUP(A280,[1]Tổng!$M$2:$AQ$200,31,0),"")</f>
        <v/>
      </c>
      <c r="S280" s="81">
        <f t="shared" si="60"/>
        <v>0</v>
      </c>
      <c r="T280" s="81">
        <f t="shared" si="61"/>
        <v>0</v>
      </c>
      <c r="U280" s="81" t="e">
        <f t="shared" si="73"/>
        <v>#REF!</v>
      </c>
      <c r="V280" s="81">
        <v>0</v>
      </c>
      <c r="W280" s="81" t="e">
        <f t="shared" si="66"/>
        <v>#REF!</v>
      </c>
      <c r="X280" s="83"/>
      <c r="Y280" s="99">
        <f t="shared" si="42"/>
        <v>0</v>
      </c>
      <c r="Z280" s="224"/>
      <c r="AA280" s="224"/>
      <c r="AB280" s="224"/>
      <c r="AC280" s="224"/>
      <c r="AE280" s="106" t="e">
        <f t="shared" si="58"/>
        <v>#VALUE!</v>
      </c>
      <c r="AF280" s="69"/>
      <c r="AG280" s="218"/>
      <c r="AH280" s="219"/>
      <c r="AI280" s="218"/>
      <c r="AJ280" s="63"/>
      <c r="AK280" s="63"/>
      <c r="AL280" s="63"/>
      <c r="AU280" s="69" t="e">
        <f t="shared" si="59"/>
        <v>#N/A</v>
      </c>
      <c r="AV280" s="69" t="e">
        <f t="shared" si="62"/>
        <v>#N/A</v>
      </c>
      <c r="AW280" s="69">
        <f>IF(I280&gt;0,COUNTIF($AV$32:AV280,AV280),0)</f>
        <v>248</v>
      </c>
      <c r="AX280" s="69">
        <f>IF(AND(AW280&gt;1,SUMIF($AV$32:AV279,AV280,$AX$32:AX279)-SUMIF($AV$32:AV279,AV280,$BA$32:BA279)=0),1,IF(AND(AW280&gt;1,SUMIF($AV$32:AV279,AV280,$AX$32:AX279)-SUMIF($AV$32:AV279,AV280,$BA$32:BA279)&gt;0),0,AW280))</f>
        <v>0</v>
      </c>
      <c r="AY280" s="69">
        <f>IF(AND(Q280&gt;0,SUMIF($AV$32:AV280,AV280,$I$32:I280)-SUMIF($AV$32:AV280,AV280,$Q$32:Q280)=0),COUNTIF($AV$32:AV280,AV280),0)</f>
        <v>0</v>
      </c>
      <c r="AZ280" s="69">
        <f>IF(Q280&gt;0,COUNTIF($AV$32:AV280,AV280),0)</f>
        <v>0</v>
      </c>
      <c r="BA280" s="69">
        <f t="shared" si="63"/>
        <v>0</v>
      </c>
      <c r="BC280" s="69" t="str">
        <f t="shared" si="64"/>
        <v xml:space="preserve">  0</v>
      </c>
      <c r="BD280" s="69" t="str">
        <f t="shared" si="65"/>
        <v/>
      </c>
      <c r="BF280" s="69"/>
      <c r="BG280" s="69"/>
    </row>
    <row r="281" spans="1:59" s="69" customFormat="1" x14ac:dyDescent="0.25">
      <c r="A281" s="70" t="e">
        <f t="shared" si="72"/>
        <v>#REF!</v>
      </c>
      <c r="B281" s="83" t="str">
        <f>IFERROR(VLOOKUP(A281,[1]Tổng!$M$2:$AT$200,13,0),"")</f>
        <v/>
      </c>
      <c r="C281" s="71" t="e">
        <f t="shared" si="67"/>
        <v>#VALUE!</v>
      </c>
      <c r="D281" s="71">
        <f t="shared" si="68"/>
        <v>1</v>
      </c>
      <c r="E281" s="221" t="str">
        <f>IFERROR(VLOOKUP(A281,[1]Tổng!$M$2:$AT$200,14,0),"")</f>
        <v/>
      </c>
      <c r="F281" s="213" t="str">
        <f>IFERROR(VLOOKUP(A281,[1]Tổng!$M$2:$AT$200,15,0),"")</f>
        <v/>
      </c>
      <c r="G281" s="214" t="str">
        <f>IFERROR(VLOOKUP(A281,[1]Tổng!$M$2:$AT$200,25,0),"")</f>
        <v/>
      </c>
      <c r="H281" s="83" t="str">
        <f>IFERROR(VLOOKUP(A281,[1]Tổng!$M$2:$AQ$200,26,0),"")</f>
        <v/>
      </c>
      <c r="I281" s="77" t="str">
        <f>IFERROR(VLOOKUP(A281,[1]Tổng!$M$2:$AQ$200,27,0),"")</f>
        <v/>
      </c>
      <c r="J281" s="77">
        <v>1000000</v>
      </c>
      <c r="K281" s="78">
        <f t="shared" si="69"/>
        <v>0</v>
      </c>
      <c r="L281" s="88" t="str">
        <f>IFERROR(VLOOKUP(A281,[1]Tổng!$M$2:$AQ$200,30,0),"")</f>
        <v/>
      </c>
      <c r="M281" s="88">
        <f t="shared" si="70"/>
        <v>0</v>
      </c>
      <c r="N281" s="88" t="str">
        <f>IFERROR(VLOOKUP(A281,[1]Tổng!$M$2:$AT$200,18,0),"")</f>
        <v/>
      </c>
      <c r="O281" s="88" t="str">
        <f>IFERROR(VLOOKUP(A281,[1]Tổng!$M$2:$AT$200,22,0),"")</f>
        <v/>
      </c>
      <c r="P281" s="217">
        <f t="shared" si="71"/>
        <v>0</v>
      </c>
      <c r="Q281" s="217">
        <f>IFERROR(VLOOKUP(A281,[1]Tổng!$M$2:$AQ$200,29,0),0)</f>
        <v>0</v>
      </c>
      <c r="R281" s="81" t="str">
        <f>IFERROR(VLOOKUP(A281,[1]Tổng!$M$2:$AQ$200,31,0),"")</f>
        <v/>
      </c>
      <c r="S281" s="81">
        <f t="shared" si="60"/>
        <v>0</v>
      </c>
      <c r="T281" s="81">
        <f t="shared" si="61"/>
        <v>0</v>
      </c>
      <c r="U281" s="81" t="e">
        <f t="shared" si="73"/>
        <v>#REF!</v>
      </c>
      <c r="V281" s="81">
        <v>0</v>
      </c>
      <c r="W281" s="81" t="e">
        <f t="shared" si="66"/>
        <v>#REF!</v>
      </c>
      <c r="X281" s="83"/>
      <c r="Y281" s="99">
        <f t="shared" si="42"/>
        <v>0</v>
      </c>
      <c r="Z281" s="224"/>
      <c r="AA281" s="224"/>
      <c r="AB281" s="224"/>
      <c r="AC281" s="224"/>
      <c r="AE281" s="106" t="e">
        <f t="shared" si="58"/>
        <v>#VALUE!</v>
      </c>
      <c r="AG281" s="218"/>
      <c r="AH281" s="219"/>
      <c r="AI281" s="218"/>
      <c r="AJ281" s="63"/>
      <c r="AK281" s="63"/>
      <c r="AL281" s="63"/>
      <c r="AU281" s="69" t="e">
        <f t="shared" si="59"/>
        <v>#N/A</v>
      </c>
      <c r="AV281" s="69" t="e">
        <f t="shared" si="62"/>
        <v>#N/A</v>
      </c>
      <c r="AW281" s="69">
        <f>IF(I281&gt;0,COUNTIF($AV$32:AV281,AV281),0)</f>
        <v>249</v>
      </c>
      <c r="AX281" s="69">
        <f>IF(AND(AW281&gt;1,SUMIF($AV$32:AV280,AV281,$AX$32:AX280)-SUMIF($AV$32:AV280,AV281,$BA$32:BA280)=0),1,IF(AND(AW281&gt;1,SUMIF($AV$32:AV280,AV281,$AX$32:AX280)-SUMIF($AV$32:AV280,AV281,$BA$32:BA280)&gt;0),0,AW281))</f>
        <v>0</v>
      </c>
      <c r="AY281" s="69">
        <f>IF(AND(Q281&gt;0,SUMIF($AV$32:AV281,AV281,$I$32:I281)-SUMIF($AV$32:AV281,AV281,$Q$32:Q281)=0),COUNTIF($AV$32:AV281,AV281),0)</f>
        <v>0</v>
      </c>
      <c r="AZ281" s="69">
        <f>IF(Q281&gt;0,COUNTIF($AV$32:AV281,AV281),0)</f>
        <v>0</v>
      </c>
      <c r="BA281" s="69">
        <f t="shared" si="63"/>
        <v>0</v>
      </c>
      <c r="BC281" s="69" t="str">
        <f t="shared" si="64"/>
        <v xml:space="preserve">  0</v>
      </c>
      <c r="BD281" s="69" t="str">
        <f t="shared" si="65"/>
        <v/>
      </c>
    </row>
    <row r="282" spans="1:59" x14ac:dyDescent="0.25">
      <c r="A282" s="70" t="e">
        <f t="shared" si="72"/>
        <v>#REF!</v>
      </c>
      <c r="B282" s="83" t="str">
        <f>IFERROR(VLOOKUP(A282,[1]Tổng!$M$2:$AT$200,13,0),"")</f>
        <v/>
      </c>
      <c r="C282" s="71" t="e">
        <f t="shared" si="67"/>
        <v>#VALUE!</v>
      </c>
      <c r="D282" s="71">
        <f t="shared" si="68"/>
        <v>1</v>
      </c>
      <c r="E282" s="221" t="str">
        <f>IFERROR(VLOOKUP(A282,[1]Tổng!$M$2:$AT$200,14,0),"")</f>
        <v/>
      </c>
      <c r="F282" s="213" t="str">
        <f>IFERROR(VLOOKUP(A282,[1]Tổng!$M$2:$AT$200,15,0),"")</f>
        <v/>
      </c>
      <c r="G282" s="214" t="str">
        <f>IFERROR(VLOOKUP(A282,[1]Tổng!$M$2:$AT$200,25,0),"")</f>
        <v/>
      </c>
      <c r="H282" s="83" t="str">
        <f>IFERROR(VLOOKUP(A282,[1]Tổng!$M$2:$AQ$200,26,0),"")</f>
        <v/>
      </c>
      <c r="I282" s="77" t="str">
        <f>IFERROR(VLOOKUP(A282,[1]Tổng!$M$2:$AQ$200,27,0),"")</f>
        <v/>
      </c>
      <c r="J282" s="77">
        <v>1000000</v>
      </c>
      <c r="K282" s="78">
        <f t="shared" si="69"/>
        <v>0</v>
      </c>
      <c r="L282" s="88" t="str">
        <f>IFERROR(VLOOKUP(A282,[1]Tổng!$M$2:$AQ$200,30,0),"")</f>
        <v/>
      </c>
      <c r="M282" s="88">
        <f t="shared" si="70"/>
        <v>0</v>
      </c>
      <c r="N282" s="88" t="str">
        <f>IFERROR(VLOOKUP(A282,[1]Tổng!$M$2:$AT$200,18,0),"")</f>
        <v/>
      </c>
      <c r="O282" s="88" t="str">
        <f>IFERROR(VLOOKUP(A282,[1]Tổng!$M$2:$AT$200,22,0),"")</f>
        <v/>
      </c>
      <c r="P282" s="217">
        <f t="shared" si="71"/>
        <v>0</v>
      </c>
      <c r="Q282" s="217">
        <f>IFERROR(VLOOKUP(A282,[1]Tổng!$M$2:$AQ$200,29,0),0)</f>
        <v>0</v>
      </c>
      <c r="R282" s="81" t="str">
        <f>IFERROR(VLOOKUP(A282,[1]Tổng!$M$2:$AQ$200,31,0),"")</f>
        <v/>
      </c>
      <c r="S282" s="81">
        <f t="shared" si="60"/>
        <v>0</v>
      </c>
      <c r="T282" s="81">
        <f t="shared" si="61"/>
        <v>0</v>
      </c>
      <c r="U282" s="81" t="e">
        <f t="shared" si="73"/>
        <v>#REF!</v>
      </c>
      <c r="V282" s="81">
        <v>0</v>
      </c>
      <c r="W282" s="81" t="e">
        <f t="shared" si="66"/>
        <v>#REF!</v>
      </c>
      <c r="X282" s="83"/>
      <c r="Y282" s="99">
        <f t="shared" si="42"/>
        <v>0</v>
      </c>
      <c r="Z282" s="224"/>
      <c r="AA282" s="224"/>
      <c r="AB282" s="224"/>
      <c r="AC282" s="224"/>
      <c r="AE282" s="106" t="e">
        <f t="shared" si="58"/>
        <v>#VALUE!</v>
      </c>
      <c r="AF282" s="69"/>
      <c r="AG282" s="218"/>
      <c r="AH282" s="219"/>
      <c r="AI282" s="218"/>
      <c r="AJ282" s="63"/>
      <c r="AK282" s="63"/>
      <c r="AL282" s="63"/>
      <c r="AU282" s="69" t="e">
        <f t="shared" si="59"/>
        <v>#N/A</v>
      </c>
      <c r="AV282" s="69" t="e">
        <f t="shared" si="62"/>
        <v>#N/A</v>
      </c>
      <c r="AW282" s="69">
        <f>IF(I282&gt;0,COUNTIF($AV$32:AV282,AV282),0)</f>
        <v>250</v>
      </c>
      <c r="AX282" s="69">
        <f>IF(AND(AW282&gt;1,SUMIF($AV$32:AV281,AV282,$AX$32:AX281)-SUMIF($AV$32:AV281,AV282,$BA$32:BA281)=0),1,IF(AND(AW282&gt;1,SUMIF($AV$32:AV281,AV282,$AX$32:AX281)-SUMIF($AV$32:AV281,AV282,$BA$32:BA281)&gt;0),0,AW282))</f>
        <v>0</v>
      </c>
      <c r="AY282" s="69">
        <f>IF(AND(Q282&gt;0,SUMIF($AV$32:AV282,AV282,$I$32:I282)-SUMIF($AV$32:AV282,AV282,$Q$32:Q282)=0),COUNTIF($AV$32:AV282,AV282),0)</f>
        <v>0</v>
      </c>
      <c r="AZ282" s="69">
        <f>IF(Q282&gt;0,COUNTIF($AV$32:AV282,AV282),0)</f>
        <v>0</v>
      </c>
      <c r="BA282" s="69">
        <f t="shared" si="63"/>
        <v>0</v>
      </c>
      <c r="BC282" s="69" t="str">
        <f t="shared" si="64"/>
        <v xml:space="preserve">  0</v>
      </c>
      <c r="BD282" s="69" t="str">
        <f t="shared" si="65"/>
        <v/>
      </c>
      <c r="BF282" s="69"/>
      <c r="BG282" s="69"/>
    </row>
    <row r="283" spans="1:59" x14ac:dyDescent="0.25">
      <c r="A283" s="70" t="e">
        <f t="shared" si="72"/>
        <v>#REF!</v>
      </c>
      <c r="B283" s="83" t="str">
        <f>IFERROR(VLOOKUP(A283,[1]Tổng!$M$2:$AT$200,13,0),"")</f>
        <v/>
      </c>
      <c r="C283" s="71" t="e">
        <f t="shared" si="67"/>
        <v>#VALUE!</v>
      </c>
      <c r="D283" s="71">
        <f t="shared" si="68"/>
        <v>1</v>
      </c>
      <c r="E283" s="221" t="str">
        <f>IFERROR(VLOOKUP(A283,[1]Tổng!$M$2:$AT$200,14,0),"")</f>
        <v/>
      </c>
      <c r="F283" s="213" t="str">
        <f>IFERROR(VLOOKUP(A283,[1]Tổng!$M$2:$AT$200,15,0),"")</f>
        <v/>
      </c>
      <c r="G283" s="214" t="str">
        <f>IFERROR(VLOOKUP(A283,[1]Tổng!$M$2:$AT$200,25,0),"")</f>
        <v/>
      </c>
      <c r="H283" s="83" t="str">
        <f>IFERROR(VLOOKUP(A283,[1]Tổng!$M$2:$AQ$200,26,0),"")</f>
        <v/>
      </c>
      <c r="I283" s="77" t="str">
        <f>IFERROR(VLOOKUP(A283,[1]Tổng!$M$2:$AQ$200,27,0),"")</f>
        <v/>
      </c>
      <c r="J283" s="77">
        <v>1000000</v>
      </c>
      <c r="K283" s="78">
        <f t="shared" si="69"/>
        <v>0</v>
      </c>
      <c r="L283" s="88" t="str">
        <f>IFERROR(VLOOKUP(A283,[1]Tổng!$M$2:$AQ$200,30,0),"")</f>
        <v/>
      </c>
      <c r="M283" s="88">
        <f t="shared" si="70"/>
        <v>0</v>
      </c>
      <c r="N283" s="88" t="str">
        <f>IFERROR(VLOOKUP(A283,[1]Tổng!$M$2:$AT$200,18,0),"")</f>
        <v/>
      </c>
      <c r="O283" s="88" t="str">
        <f>IFERROR(VLOOKUP(A283,[1]Tổng!$M$2:$AT$200,22,0),"")</f>
        <v/>
      </c>
      <c r="P283" s="217">
        <f t="shared" si="71"/>
        <v>0</v>
      </c>
      <c r="Q283" s="217">
        <f>IFERROR(VLOOKUP(A283,[1]Tổng!$M$2:$AQ$200,29,0),0)</f>
        <v>0</v>
      </c>
      <c r="R283" s="81" t="str">
        <f>IFERROR(VLOOKUP(A283,[1]Tổng!$M$2:$AQ$200,31,0),"")</f>
        <v/>
      </c>
      <c r="S283" s="81">
        <f t="shared" si="60"/>
        <v>0</v>
      </c>
      <c r="T283" s="81">
        <f t="shared" si="61"/>
        <v>0</v>
      </c>
      <c r="U283" s="81" t="e">
        <f t="shared" si="73"/>
        <v>#REF!</v>
      </c>
      <c r="V283" s="81">
        <v>0</v>
      </c>
      <c r="W283" s="81" t="e">
        <f t="shared" si="66"/>
        <v>#REF!</v>
      </c>
      <c r="X283" s="83"/>
      <c r="Y283" s="99">
        <f t="shared" si="42"/>
        <v>0</v>
      </c>
      <c r="Z283" s="224"/>
      <c r="AA283" s="224"/>
      <c r="AB283" s="224"/>
      <c r="AC283" s="224"/>
      <c r="AE283" s="106" t="e">
        <f t="shared" si="58"/>
        <v>#VALUE!</v>
      </c>
      <c r="AF283" s="69"/>
      <c r="AG283" s="218"/>
      <c r="AH283" s="219"/>
      <c r="AI283" s="218"/>
      <c r="AJ283" s="63"/>
      <c r="AK283" s="63"/>
      <c r="AL283" s="63"/>
      <c r="AU283" s="69" t="e">
        <f t="shared" si="59"/>
        <v>#N/A</v>
      </c>
      <c r="AV283" s="69" t="e">
        <f t="shared" si="62"/>
        <v>#N/A</v>
      </c>
      <c r="AW283" s="69">
        <f>IF(I283&gt;0,COUNTIF($AV$32:AV283,AV283),0)</f>
        <v>251</v>
      </c>
      <c r="AX283" s="69">
        <f>IF(AND(AW283&gt;1,SUMIF($AV$32:AV282,AV283,$AX$32:AX282)-SUMIF($AV$32:AV282,AV283,$BA$32:BA282)=0),1,IF(AND(AW283&gt;1,SUMIF($AV$32:AV282,AV283,$AX$32:AX282)-SUMIF($AV$32:AV282,AV283,$BA$32:BA282)&gt;0),0,AW283))</f>
        <v>0</v>
      </c>
      <c r="AY283" s="69">
        <f>IF(AND(Q283&gt;0,SUMIF($AV$32:AV283,AV283,$I$32:I283)-SUMIF($AV$32:AV283,AV283,$Q$32:Q283)=0),COUNTIF($AV$32:AV283,AV283),0)</f>
        <v>0</v>
      </c>
      <c r="AZ283" s="69">
        <f>IF(Q283&gt;0,COUNTIF($AV$32:AV283,AV283),0)</f>
        <v>0</v>
      </c>
      <c r="BA283" s="69">
        <f t="shared" si="63"/>
        <v>0</v>
      </c>
      <c r="BC283" s="69" t="str">
        <f t="shared" si="64"/>
        <v xml:space="preserve">  0</v>
      </c>
      <c r="BD283" s="69" t="str">
        <f t="shared" si="65"/>
        <v/>
      </c>
      <c r="BF283" s="69"/>
      <c r="BG283" s="69"/>
    </row>
    <row r="284" spans="1:59" s="69" customFormat="1" x14ac:dyDescent="0.25">
      <c r="A284" s="70" t="e">
        <f t="shared" si="72"/>
        <v>#REF!</v>
      </c>
      <c r="B284" s="83" t="str">
        <f>IFERROR(VLOOKUP(A284,[1]Tổng!$M$2:$AT$200,13,0),"")</f>
        <v/>
      </c>
      <c r="C284" s="71" t="e">
        <f t="shared" si="67"/>
        <v>#VALUE!</v>
      </c>
      <c r="D284" s="71">
        <f t="shared" si="68"/>
        <v>1</v>
      </c>
      <c r="E284" s="221" t="str">
        <f>IFERROR(VLOOKUP(A284,[1]Tổng!$M$2:$AT$200,14,0),"")</f>
        <v/>
      </c>
      <c r="F284" s="213" t="str">
        <f>IFERROR(VLOOKUP(A284,[1]Tổng!$M$2:$AT$200,15,0),"")</f>
        <v/>
      </c>
      <c r="G284" s="214" t="str">
        <f>IFERROR(VLOOKUP(A284,[1]Tổng!$M$2:$AT$200,25,0),"")</f>
        <v/>
      </c>
      <c r="H284" s="83" t="str">
        <f>IFERROR(VLOOKUP(A284,[1]Tổng!$M$2:$AQ$200,26,0),"")</f>
        <v/>
      </c>
      <c r="I284" s="77" t="str">
        <f>IFERROR(VLOOKUP(A284,[1]Tổng!$M$2:$AQ$200,27,0),"")</f>
        <v/>
      </c>
      <c r="J284" s="77">
        <v>1000000</v>
      </c>
      <c r="K284" s="78">
        <f t="shared" si="69"/>
        <v>0</v>
      </c>
      <c r="L284" s="88" t="str">
        <f>IFERROR(VLOOKUP(A284,[1]Tổng!$M$2:$AQ$200,30,0),"")</f>
        <v/>
      </c>
      <c r="M284" s="88">
        <f t="shared" si="70"/>
        <v>0</v>
      </c>
      <c r="N284" s="88" t="str">
        <f>IFERROR(VLOOKUP(A284,[1]Tổng!$M$2:$AT$200,18,0),"")</f>
        <v/>
      </c>
      <c r="O284" s="88" t="str">
        <f>IFERROR(VLOOKUP(A284,[1]Tổng!$M$2:$AT$200,22,0),"")</f>
        <v/>
      </c>
      <c r="P284" s="217">
        <f t="shared" si="71"/>
        <v>0</v>
      </c>
      <c r="Q284" s="217">
        <f>IFERROR(VLOOKUP(A284,[1]Tổng!$M$2:$AQ$200,29,0),0)</f>
        <v>0</v>
      </c>
      <c r="R284" s="81" t="str">
        <f>IFERROR(VLOOKUP(A284,[1]Tổng!$M$2:$AQ$200,31,0),"")</f>
        <v/>
      </c>
      <c r="S284" s="81">
        <f t="shared" si="60"/>
        <v>0</v>
      </c>
      <c r="T284" s="81">
        <f t="shared" si="61"/>
        <v>0</v>
      </c>
      <c r="U284" s="81" t="e">
        <f t="shared" si="73"/>
        <v>#REF!</v>
      </c>
      <c r="V284" s="81">
        <v>0</v>
      </c>
      <c r="W284" s="81" t="e">
        <f t="shared" si="66"/>
        <v>#REF!</v>
      </c>
      <c r="X284" s="83"/>
      <c r="Y284" s="99">
        <f t="shared" si="42"/>
        <v>0</v>
      </c>
      <c r="Z284" s="224"/>
      <c r="AA284" s="224"/>
      <c r="AB284" s="224"/>
      <c r="AC284" s="224"/>
      <c r="AE284" s="106" t="e">
        <f t="shared" si="58"/>
        <v>#VALUE!</v>
      </c>
      <c r="AG284" s="218"/>
      <c r="AH284" s="219"/>
      <c r="AI284" s="218"/>
      <c r="AJ284" s="63"/>
      <c r="AK284" s="63"/>
      <c r="AL284" s="63"/>
      <c r="AU284" s="69" t="e">
        <f t="shared" si="59"/>
        <v>#N/A</v>
      </c>
      <c r="AV284" s="69" t="e">
        <f t="shared" si="62"/>
        <v>#N/A</v>
      </c>
      <c r="AW284" s="69">
        <f>IF(I284&gt;0,COUNTIF($AV$32:AV284,AV284),0)</f>
        <v>252</v>
      </c>
      <c r="AX284" s="69">
        <f>IF(AND(AW284&gt;1,SUMIF($AV$32:AV283,AV284,$AX$32:AX283)-SUMIF($AV$32:AV283,AV284,$BA$32:BA283)=0),1,IF(AND(AW284&gt;1,SUMIF($AV$32:AV283,AV284,$AX$32:AX283)-SUMIF($AV$32:AV283,AV284,$BA$32:BA283)&gt;0),0,AW284))</f>
        <v>0</v>
      </c>
      <c r="AY284" s="69">
        <f>IF(AND(Q284&gt;0,SUMIF($AV$32:AV284,AV284,$I$32:I284)-SUMIF($AV$32:AV284,AV284,$Q$32:Q284)=0),COUNTIF($AV$32:AV284,AV284),0)</f>
        <v>0</v>
      </c>
      <c r="AZ284" s="69">
        <f>IF(Q284&gt;0,COUNTIF($AV$32:AV284,AV284),0)</f>
        <v>0</v>
      </c>
      <c r="BA284" s="69">
        <f t="shared" si="63"/>
        <v>0</v>
      </c>
      <c r="BC284" s="69" t="str">
        <f t="shared" si="64"/>
        <v xml:space="preserve">  0</v>
      </c>
      <c r="BD284" s="69" t="str">
        <f t="shared" si="65"/>
        <v/>
      </c>
    </row>
    <row r="285" spans="1:59" x14ac:dyDescent="0.25">
      <c r="A285" s="70" t="e">
        <f t="shared" si="72"/>
        <v>#REF!</v>
      </c>
      <c r="B285" s="83" t="str">
        <f>IFERROR(VLOOKUP(A285,[1]Tổng!$M$2:$AT$200,13,0),"")</f>
        <v/>
      </c>
      <c r="C285" s="71" t="e">
        <f t="shared" si="67"/>
        <v>#VALUE!</v>
      </c>
      <c r="D285" s="71">
        <f t="shared" si="68"/>
        <v>1</v>
      </c>
      <c r="E285" s="221" t="str">
        <f>IFERROR(VLOOKUP(A285,[1]Tổng!$M$2:$AT$200,14,0),"")</f>
        <v/>
      </c>
      <c r="F285" s="213" t="str">
        <f>IFERROR(VLOOKUP(A285,[1]Tổng!$M$2:$AT$200,15,0),"")</f>
        <v/>
      </c>
      <c r="G285" s="214" t="str">
        <f>IFERROR(VLOOKUP(A285,[1]Tổng!$M$2:$AT$200,25,0),"")</f>
        <v/>
      </c>
      <c r="H285" s="83" t="str">
        <f>IFERROR(VLOOKUP(A285,[1]Tổng!$M$2:$AQ$200,26,0),"")</f>
        <v/>
      </c>
      <c r="I285" s="77" t="str">
        <f>IFERROR(VLOOKUP(A285,[1]Tổng!$M$2:$AQ$200,27,0),"")</f>
        <v/>
      </c>
      <c r="J285" s="77">
        <v>1000000</v>
      </c>
      <c r="K285" s="78">
        <f t="shared" si="69"/>
        <v>0</v>
      </c>
      <c r="L285" s="88" t="str">
        <f>IFERROR(VLOOKUP(A285,[1]Tổng!$M$2:$AQ$200,30,0),"")</f>
        <v/>
      </c>
      <c r="M285" s="88">
        <f t="shared" si="70"/>
        <v>0</v>
      </c>
      <c r="N285" s="88" t="str">
        <f>IFERROR(VLOOKUP(A285,[1]Tổng!$M$2:$AT$200,18,0),"")</f>
        <v/>
      </c>
      <c r="O285" s="88" t="str">
        <f>IFERROR(VLOOKUP(A285,[1]Tổng!$M$2:$AT$200,22,0),"")</f>
        <v/>
      </c>
      <c r="P285" s="217">
        <f t="shared" si="71"/>
        <v>0</v>
      </c>
      <c r="Q285" s="217">
        <f>IFERROR(VLOOKUP(A285,[1]Tổng!$M$2:$AQ$200,29,0),0)</f>
        <v>0</v>
      </c>
      <c r="R285" s="81" t="str">
        <f>IFERROR(VLOOKUP(A285,[1]Tổng!$M$2:$AQ$200,31,0),"")</f>
        <v/>
      </c>
      <c r="S285" s="81">
        <f t="shared" si="60"/>
        <v>0</v>
      </c>
      <c r="T285" s="81">
        <f t="shared" si="61"/>
        <v>0</v>
      </c>
      <c r="U285" s="81" t="e">
        <f t="shared" si="73"/>
        <v>#REF!</v>
      </c>
      <c r="V285" s="81" t="e">
        <f>Z291*L291</f>
        <v>#VALUE!</v>
      </c>
      <c r="W285" s="81" t="e">
        <f t="shared" si="66"/>
        <v>#REF!</v>
      </c>
      <c r="X285" s="83">
        <v>44018</v>
      </c>
      <c r="Y285" s="99">
        <f>Q285-Z291</f>
        <v>-292</v>
      </c>
      <c r="Z285" s="224"/>
      <c r="AA285" s="224"/>
      <c r="AB285" s="224"/>
      <c r="AC285" s="224"/>
      <c r="AE285" s="106" t="e">
        <f t="shared" si="58"/>
        <v>#VALUE!</v>
      </c>
      <c r="AF285" s="69"/>
      <c r="AG285" s="218"/>
      <c r="AH285" s="219"/>
      <c r="AI285" s="218"/>
      <c r="AJ285" s="63"/>
      <c r="AK285" s="63"/>
      <c r="AL285" s="63"/>
      <c r="AU285" s="69" t="e">
        <f t="shared" si="59"/>
        <v>#N/A</v>
      </c>
      <c r="AV285" s="69" t="e">
        <f t="shared" si="62"/>
        <v>#N/A</v>
      </c>
      <c r="AW285" s="69">
        <f>IF(I285&gt;0,COUNTIF($AV$32:AV285,AV285),0)</f>
        <v>253</v>
      </c>
      <c r="AX285" s="69">
        <f>IF(AND(AW285&gt;1,SUMIF($AV$32:AV284,AV285,$AX$32:AX284)-SUMIF($AV$32:AV284,AV285,$BA$32:BA284)=0),1,IF(AND(AW285&gt;1,SUMIF($AV$32:AV284,AV285,$AX$32:AX284)-SUMIF($AV$32:AV284,AV285,$BA$32:BA284)&gt;0),0,AW285))</f>
        <v>0</v>
      </c>
      <c r="AY285" s="69">
        <f>IF(AND(Q285&gt;0,SUMIF($AV$32:AV285,AV285,$I$32:I285)-SUMIF($AV$32:AV285,AV285,$Q$32:Q285)=0),COUNTIF($AV$32:AV285,AV285),0)</f>
        <v>0</v>
      </c>
      <c r="AZ285" s="69">
        <f>IF(Q285&gt;0,COUNTIF($AV$32:AV285,AV285),0)</f>
        <v>0</v>
      </c>
      <c r="BA285" s="69">
        <f t="shared" si="63"/>
        <v>0</v>
      </c>
      <c r="BC285" s="69" t="str">
        <f t="shared" si="64"/>
        <v xml:space="preserve">  0</v>
      </c>
      <c r="BD285" s="69" t="str">
        <f t="shared" si="65"/>
        <v/>
      </c>
      <c r="BF285" s="69"/>
      <c r="BG285" s="69"/>
    </row>
    <row r="286" spans="1:59" x14ac:dyDescent="0.25">
      <c r="A286" s="70" t="e">
        <f t="shared" si="72"/>
        <v>#REF!</v>
      </c>
      <c r="B286" s="83" t="str">
        <f>IFERROR(VLOOKUP(A286,[1]Tổng!$M$2:$AT$200,13,0),"")</f>
        <v/>
      </c>
      <c r="C286" s="71" t="e">
        <f t="shared" si="67"/>
        <v>#VALUE!</v>
      </c>
      <c r="D286" s="71">
        <f t="shared" si="68"/>
        <v>1</v>
      </c>
      <c r="E286" s="221" t="str">
        <f>IFERROR(VLOOKUP(A286,[1]Tổng!$M$2:$AT$200,14,0),"")</f>
        <v/>
      </c>
      <c r="F286" s="213" t="str">
        <f>IFERROR(VLOOKUP(A286,[1]Tổng!$M$2:$AT$200,15,0),"")</f>
        <v/>
      </c>
      <c r="G286" s="214" t="str">
        <f>IFERROR(VLOOKUP(A286,[1]Tổng!$M$2:$AT$200,25,0),"")</f>
        <v/>
      </c>
      <c r="H286" s="83" t="str">
        <f>IFERROR(VLOOKUP(A286,[1]Tổng!$M$2:$AQ$200,26,0),"")</f>
        <v/>
      </c>
      <c r="I286" s="77" t="str">
        <f>IFERROR(VLOOKUP(A286,[1]Tổng!$M$2:$AQ$200,27,0),"")</f>
        <v/>
      </c>
      <c r="J286" s="77">
        <v>1000000</v>
      </c>
      <c r="K286" s="78">
        <f t="shared" si="69"/>
        <v>0</v>
      </c>
      <c r="L286" s="88" t="str">
        <f>IFERROR(VLOOKUP(A286,[1]Tổng!$M$2:$AQ$200,30,0),"")</f>
        <v/>
      </c>
      <c r="M286" s="88">
        <f t="shared" si="70"/>
        <v>0</v>
      </c>
      <c r="N286" s="88" t="str">
        <f>IFERROR(VLOOKUP(A286,[1]Tổng!$M$2:$AT$200,18,0),"")</f>
        <v/>
      </c>
      <c r="O286" s="88" t="str">
        <f>IFERROR(VLOOKUP(A286,[1]Tổng!$M$2:$AT$200,22,0),"")</f>
        <v/>
      </c>
      <c r="P286" s="217">
        <f t="shared" si="71"/>
        <v>0</v>
      </c>
      <c r="Q286" s="217">
        <f>IFERROR(VLOOKUP(A286,[1]Tổng!$M$2:$AQ$200,29,0),0)</f>
        <v>0</v>
      </c>
      <c r="R286" s="81" t="str">
        <f>IFERROR(VLOOKUP(A286,[1]Tổng!$M$2:$AQ$200,31,0),"")</f>
        <v/>
      </c>
      <c r="S286" s="81">
        <f t="shared" si="60"/>
        <v>0</v>
      </c>
      <c r="T286" s="81">
        <f t="shared" si="61"/>
        <v>0</v>
      </c>
      <c r="U286" s="81" t="e">
        <f t="shared" si="73"/>
        <v>#REF!</v>
      </c>
      <c r="V286" s="81">
        <v>0</v>
      </c>
      <c r="W286" s="81" t="e">
        <f t="shared" si="66"/>
        <v>#REF!</v>
      </c>
      <c r="X286" s="83"/>
      <c r="Y286" s="99">
        <f t="shared" si="42"/>
        <v>0</v>
      </c>
      <c r="Z286" s="224"/>
      <c r="AA286" s="224"/>
      <c r="AB286" s="224"/>
      <c r="AC286" s="224"/>
      <c r="AE286" s="106" t="e">
        <f t="shared" si="58"/>
        <v>#VALUE!</v>
      </c>
      <c r="AF286" s="69"/>
      <c r="AG286" s="218"/>
      <c r="AH286" s="219"/>
      <c r="AI286" s="218"/>
      <c r="AJ286" s="63"/>
      <c r="AK286" s="63"/>
      <c r="AL286" s="63"/>
      <c r="AU286" s="69" t="e">
        <f t="shared" si="59"/>
        <v>#N/A</v>
      </c>
      <c r="AV286" s="69" t="e">
        <f t="shared" si="62"/>
        <v>#N/A</v>
      </c>
      <c r="AW286" s="69">
        <f>IF(I286&gt;0,COUNTIF($AV$32:AV286,AV286),0)</f>
        <v>254</v>
      </c>
      <c r="AX286" s="69">
        <f>IF(AND(AW286&gt;1,SUMIF($AV$32:AV285,AV286,$AX$32:AX285)-SUMIF($AV$32:AV285,AV286,$BA$32:BA285)=0),1,IF(AND(AW286&gt;1,SUMIF($AV$32:AV285,AV286,$AX$32:AX285)-SUMIF($AV$32:AV285,AV286,$BA$32:BA285)&gt;0),0,AW286))</f>
        <v>0</v>
      </c>
      <c r="AY286" s="69">
        <f>IF(AND(Q286&gt;0,SUMIF($AV$32:AV286,AV286,$I$32:I286)-SUMIF($AV$32:AV286,AV286,$Q$32:Q286)=0),COUNTIF($AV$32:AV286,AV286),0)</f>
        <v>0</v>
      </c>
      <c r="AZ286" s="69">
        <f>IF(Q286&gt;0,COUNTIF($AV$32:AV286,AV286),0)</f>
        <v>0</v>
      </c>
      <c r="BA286" s="69">
        <f t="shared" si="63"/>
        <v>0</v>
      </c>
      <c r="BC286" s="69" t="str">
        <f t="shared" si="64"/>
        <v xml:space="preserve">  0</v>
      </c>
      <c r="BD286" s="69" t="str">
        <f t="shared" si="65"/>
        <v/>
      </c>
      <c r="BF286" s="69"/>
      <c r="BG286" s="69"/>
    </row>
    <row r="287" spans="1:59" x14ac:dyDescent="0.25">
      <c r="A287" s="70" t="e">
        <f t="shared" si="72"/>
        <v>#REF!</v>
      </c>
      <c r="B287" s="83" t="str">
        <f>IFERROR(VLOOKUP(A287,[1]Tổng!$M$2:$AT$200,13,0),"")</f>
        <v/>
      </c>
      <c r="C287" s="71" t="e">
        <f t="shared" si="67"/>
        <v>#VALUE!</v>
      </c>
      <c r="D287" s="71">
        <f t="shared" si="68"/>
        <v>1</v>
      </c>
      <c r="E287" s="221" t="str">
        <f>IFERROR(VLOOKUP(A287,[1]Tổng!$M$2:$AT$200,14,0),"")</f>
        <v/>
      </c>
      <c r="F287" s="213" t="str">
        <f>IFERROR(VLOOKUP(A287,[1]Tổng!$M$2:$AT$200,15,0),"")</f>
        <v/>
      </c>
      <c r="G287" s="214" t="str">
        <f>IFERROR(VLOOKUP(A287,[1]Tổng!$M$2:$AT$200,25,0),"")</f>
        <v/>
      </c>
      <c r="H287" s="83" t="str">
        <f>IFERROR(VLOOKUP(A287,[1]Tổng!$M$2:$AQ$200,26,0),"")</f>
        <v/>
      </c>
      <c r="I287" s="77" t="str">
        <f>IFERROR(VLOOKUP(A287,[1]Tổng!$M$2:$AQ$200,27,0),"")</f>
        <v/>
      </c>
      <c r="J287" s="77">
        <v>1000000</v>
      </c>
      <c r="K287" s="78">
        <f t="shared" si="69"/>
        <v>0</v>
      </c>
      <c r="L287" s="88" t="str">
        <f>IFERROR(VLOOKUP(A287,[1]Tổng!$M$2:$AQ$200,30,0),"")</f>
        <v/>
      </c>
      <c r="M287" s="88">
        <f t="shared" si="70"/>
        <v>0</v>
      </c>
      <c r="N287" s="88" t="str">
        <f>IFERROR(VLOOKUP(A287,[1]Tổng!$M$2:$AT$200,18,0),"")</f>
        <v/>
      </c>
      <c r="O287" s="88" t="str">
        <f>IFERROR(VLOOKUP(A287,[1]Tổng!$M$2:$AT$200,22,0),"")</f>
        <v/>
      </c>
      <c r="P287" s="217">
        <f t="shared" si="71"/>
        <v>0</v>
      </c>
      <c r="Q287" s="217">
        <f>IFERROR(VLOOKUP(A287,[1]Tổng!$M$2:$AQ$200,29,0),0)</f>
        <v>0</v>
      </c>
      <c r="R287" s="81" t="str">
        <f>IFERROR(VLOOKUP(A287,[1]Tổng!$M$2:$AQ$200,31,0),"")</f>
        <v/>
      </c>
      <c r="S287" s="81">
        <f t="shared" si="60"/>
        <v>0</v>
      </c>
      <c r="T287" s="81">
        <f t="shared" si="61"/>
        <v>0</v>
      </c>
      <c r="U287" s="81" t="e">
        <f t="shared" si="73"/>
        <v>#REF!</v>
      </c>
      <c r="V287" s="81">
        <v>0</v>
      </c>
      <c r="W287" s="81" t="e">
        <f t="shared" si="66"/>
        <v>#REF!</v>
      </c>
      <c r="X287" s="83"/>
      <c r="Y287" s="99">
        <f t="shared" si="42"/>
        <v>0</v>
      </c>
      <c r="Z287" s="224"/>
      <c r="AA287" s="224"/>
      <c r="AB287" s="224"/>
      <c r="AC287" s="224"/>
      <c r="AE287" s="106" t="e">
        <f t="shared" si="58"/>
        <v>#VALUE!</v>
      </c>
      <c r="AF287" s="69"/>
      <c r="AG287" s="218"/>
      <c r="AH287" s="219"/>
      <c r="AI287" s="218"/>
      <c r="AJ287" s="63"/>
      <c r="AK287" s="63"/>
      <c r="AL287" s="63"/>
      <c r="AU287" s="69" t="e">
        <f t="shared" si="59"/>
        <v>#N/A</v>
      </c>
      <c r="AV287" s="69" t="e">
        <f t="shared" si="62"/>
        <v>#N/A</v>
      </c>
      <c r="AW287" s="69">
        <f>IF(I287&gt;0,COUNTIF($AV$32:AV287,AV287),0)</f>
        <v>255</v>
      </c>
      <c r="AX287" s="69">
        <f>IF(AND(AW287&gt;1,SUMIF($AV$32:AV286,AV287,$AX$32:AX286)-SUMIF($AV$32:AV286,AV287,$BA$32:BA286)=0),1,IF(AND(AW287&gt;1,SUMIF($AV$32:AV286,AV287,$AX$32:AX286)-SUMIF($AV$32:AV286,AV287,$BA$32:BA286)&gt;0),0,AW287))</f>
        <v>0</v>
      </c>
      <c r="AY287" s="69">
        <f>IF(AND(Q287&gt;0,SUMIF($AV$32:AV287,AV287,$I$32:I287)-SUMIF($AV$32:AV287,AV287,$Q$32:Q287)=0),COUNTIF($AV$32:AV287,AV287),0)</f>
        <v>0</v>
      </c>
      <c r="AZ287" s="69">
        <f>IF(Q287&gt;0,COUNTIF($AV$32:AV287,AV287),0)</f>
        <v>0</v>
      </c>
      <c r="BA287" s="69">
        <f t="shared" si="63"/>
        <v>0</v>
      </c>
      <c r="BC287" s="69" t="str">
        <f t="shared" si="64"/>
        <v xml:space="preserve">  0</v>
      </c>
      <c r="BD287" s="69" t="str">
        <f t="shared" si="65"/>
        <v/>
      </c>
      <c r="BF287" s="69"/>
      <c r="BG287" s="69"/>
    </row>
    <row r="288" spans="1:59" s="69" customFormat="1" x14ac:dyDescent="0.25">
      <c r="A288" s="70" t="e">
        <f t="shared" si="72"/>
        <v>#REF!</v>
      </c>
      <c r="B288" s="83" t="str">
        <f>IFERROR(VLOOKUP(A288,[1]Tổng!$M$2:$AT$200,13,0),"")</f>
        <v/>
      </c>
      <c r="C288" s="71" t="e">
        <f t="shared" si="67"/>
        <v>#VALUE!</v>
      </c>
      <c r="D288" s="71">
        <f t="shared" si="68"/>
        <v>1</v>
      </c>
      <c r="E288" s="221" t="str">
        <f>IFERROR(VLOOKUP(A288,[1]Tổng!$M$2:$AT$200,14,0),"")</f>
        <v/>
      </c>
      <c r="F288" s="213" t="str">
        <f>IFERROR(VLOOKUP(A288,[1]Tổng!$M$2:$AT$200,15,0),"")</f>
        <v/>
      </c>
      <c r="G288" s="214" t="str">
        <f>IFERROR(VLOOKUP(A288,[1]Tổng!$M$2:$AT$200,25,0),"")</f>
        <v/>
      </c>
      <c r="H288" s="83" t="str">
        <f>IFERROR(VLOOKUP(A288,[1]Tổng!$M$2:$AQ$200,26,0),"")</f>
        <v/>
      </c>
      <c r="I288" s="77" t="str">
        <f>IFERROR(VLOOKUP(A288,[1]Tổng!$M$2:$AQ$200,27,0),"")</f>
        <v/>
      </c>
      <c r="J288" s="77">
        <v>1000000</v>
      </c>
      <c r="K288" s="78">
        <f t="shared" si="69"/>
        <v>0</v>
      </c>
      <c r="L288" s="88" t="str">
        <f>IFERROR(VLOOKUP(A288,[1]Tổng!$M$2:$AQ$200,30,0),"")</f>
        <v/>
      </c>
      <c r="M288" s="88">
        <f t="shared" si="70"/>
        <v>0</v>
      </c>
      <c r="N288" s="88" t="str">
        <f>IFERROR(VLOOKUP(A288,[1]Tổng!$M$2:$AT$200,18,0),"")</f>
        <v/>
      </c>
      <c r="O288" s="88" t="str">
        <f>IFERROR(VLOOKUP(A288,[1]Tổng!$M$2:$AT$200,22,0),"")</f>
        <v/>
      </c>
      <c r="P288" s="217">
        <f t="shared" si="71"/>
        <v>0</v>
      </c>
      <c r="Q288" s="217">
        <f>IFERROR(VLOOKUP(A288,[1]Tổng!$M$2:$AQ$200,29,0),0)</f>
        <v>0</v>
      </c>
      <c r="R288" s="81" t="str">
        <f>IFERROR(VLOOKUP(A288,[1]Tổng!$M$2:$AQ$200,31,0),"")</f>
        <v/>
      </c>
      <c r="S288" s="81">
        <f t="shared" si="60"/>
        <v>0</v>
      </c>
      <c r="T288" s="81">
        <f t="shared" si="61"/>
        <v>0</v>
      </c>
      <c r="U288" s="81" t="e">
        <f t="shared" si="73"/>
        <v>#REF!</v>
      </c>
      <c r="V288" s="81">
        <v>0</v>
      </c>
      <c r="W288" s="81" t="e">
        <f t="shared" si="66"/>
        <v>#REF!</v>
      </c>
      <c r="X288" s="83"/>
      <c r="Y288" s="99">
        <f t="shared" si="42"/>
        <v>0</v>
      </c>
      <c r="Z288" s="224"/>
      <c r="AA288" s="224"/>
      <c r="AB288" s="224"/>
      <c r="AC288" s="224"/>
      <c r="AE288" s="106" t="e">
        <f t="shared" si="58"/>
        <v>#VALUE!</v>
      </c>
      <c r="AG288" s="218"/>
      <c r="AH288" s="219"/>
      <c r="AI288" s="218"/>
      <c r="AJ288" s="63"/>
      <c r="AK288" s="63"/>
      <c r="AL288" s="63"/>
      <c r="AU288" s="69" t="e">
        <f t="shared" ref="AU288:AU351" si="74">VLOOKUP(G288,$AO$32:$AP$37,2,0)</f>
        <v>#N/A</v>
      </c>
      <c r="AV288" s="69" t="e">
        <f t="shared" si="62"/>
        <v>#N/A</v>
      </c>
      <c r="AW288" s="69">
        <f>IF(I288&gt;0,COUNTIF($AV$32:AV288,AV288),0)</f>
        <v>256</v>
      </c>
      <c r="AX288" s="69">
        <f>IF(AND(AW288&gt;1,SUMIF($AV$32:AV287,AV288,$AX$32:AX287)-SUMIF($AV$32:AV287,AV288,$BA$32:BA287)=0),1,IF(AND(AW288&gt;1,SUMIF($AV$32:AV287,AV288,$AX$32:AX287)-SUMIF($AV$32:AV287,AV288,$BA$32:BA287)&gt;0),0,AW288))</f>
        <v>0</v>
      </c>
      <c r="AY288" s="69">
        <f>IF(AND(Q288&gt;0,SUMIF($AV$32:AV288,AV288,$I$32:I288)-SUMIF($AV$32:AV288,AV288,$Q$32:Q288)=0),COUNTIF($AV$32:AV288,AV288),0)</f>
        <v>0</v>
      </c>
      <c r="AZ288" s="69">
        <f>IF(Q288&gt;0,COUNTIF($AV$32:AV288,AV288),0)</f>
        <v>0</v>
      </c>
      <c r="BA288" s="69">
        <f t="shared" si="63"/>
        <v>0</v>
      </c>
      <c r="BC288" s="69" t="str">
        <f t="shared" si="64"/>
        <v xml:space="preserve">  0</v>
      </c>
      <c r="BD288" s="69" t="str">
        <f t="shared" si="65"/>
        <v/>
      </c>
    </row>
    <row r="289" spans="1:59" x14ac:dyDescent="0.25">
      <c r="A289" s="70" t="e">
        <f t="shared" si="72"/>
        <v>#REF!</v>
      </c>
      <c r="B289" s="83" t="str">
        <f>IFERROR(VLOOKUP(A289,[1]Tổng!$M$2:$AT$200,13,0),"")</f>
        <v/>
      </c>
      <c r="C289" s="71" t="e">
        <f t="shared" si="67"/>
        <v>#VALUE!</v>
      </c>
      <c r="D289" s="71">
        <f t="shared" si="68"/>
        <v>1</v>
      </c>
      <c r="E289" s="221" t="str">
        <f>IFERROR(VLOOKUP(A289,[1]Tổng!$M$2:$AT$200,14,0),"")</f>
        <v/>
      </c>
      <c r="F289" s="213" t="str">
        <f>IFERROR(VLOOKUP(A289,[1]Tổng!$M$2:$AT$200,15,0),"")</f>
        <v/>
      </c>
      <c r="G289" s="214" t="str">
        <f>IFERROR(VLOOKUP(A289,[1]Tổng!$M$2:$AT$200,25,0),"")</f>
        <v/>
      </c>
      <c r="H289" s="83" t="str">
        <f>IFERROR(VLOOKUP(A289,[1]Tổng!$M$2:$AQ$200,26,0),"")</f>
        <v/>
      </c>
      <c r="I289" s="77" t="str">
        <f>IFERROR(VLOOKUP(A289,[1]Tổng!$M$2:$AQ$200,27,0),"")</f>
        <v/>
      </c>
      <c r="J289" s="77">
        <v>1000000</v>
      </c>
      <c r="K289" s="78">
        <f t="shared" si="69"/>
        <v>0</v>
      </c>
      <c r="L289" s="88" t="str">
        <f>IFERROR(VLOOKUP(A289,[1]Tổng!$M$2:$AQ$200,30,0),"")</f>
        <v/>
      </c>
      <c r="M289" s="88">
        <f t="shared" si="70"/>
        <v>0</v>
      </c>
      <c r="N289" s="88" t="str">
        <f>IFERROR(VLOOKUP(A289,[1]Tổng!$M$2:$AT$200,18,0),"")</f>
        <v/>
      </c>
      <c r="O289" s="88" t="str">
        <f>IFERROR(VLOOKUP(A289,[1]Tổng!$M$2:$AT$200,22,0),"")</f>
        <v/>
      </c>
      <c r="P289" s="217">
        <f t="shared" si="71"/>
        <v>0</v>
      </c>
      <c r="Q289" s="217">
        <f>IFERROR(VLOOKUP(A289,[1]Tổng!$M$2:$AQ$200,29,0),0)</f>
        <v>0</v>
      </c>
      <c r="R289" s="81" t="str">
        <f>IFERROR(VLOOKUP(A289,[1]Tổng!$M$2:$AQ$200,31,0),"")</f>
        <v/>
      </c>
      <c r="S289" s="81">
        <f t="shared" ref="S289:S352" si="75">Q289*J289</f>
        <v>0</v>
      </c>
      <c r="T289" s="81">
        <f t="shared" ref="T289:T352" si="76">IFERROR(Q289*R289,0)</f>
        <v>0</v>
      </c>
      <c r="U289" s="81" t="e">
        <f t="shared" si="73"/>
        <v>#REF!</v>
      </c>
      <c r="V289" s="81">
        <v>0</v>
      </c>
      <c r="W289" s="81" t="e">
        <f t="shared" si="66"/>
        <v>#REF!</v>
      </c>
      <c r="X289" s="83"/>
      <c r="Y289" s="99">
        <f>Q291</f>
        <v>0</v>
      </c>
      <c r="Z289" s="224"/>
      <c r="AA289" s="224"/>
      <c r="AB289" s="224"/>
      <c r="AC289" s="224"/>
      <c r="AE289" s="106" t="e">
        <f>I291-SUM(Z291:AD291)</f>
        <v>#VALUE!</v>
      </c>
      <c r="AF289" s="69"/>
      <c r="AG289" s="218"/>
      <c r="AH289" s="219"/>
      <c r="AI289" s="218"/>
      <c r="AJ289" s="63"/>
      <c r="AK289" s="63"/>
      <c r="AL289" s="63"/>
      <c r="AU289" s="69" t="e">
        <f t="shared" si="74"/>
        <v>#N/A</v>
      </c>
      <c r="AV289" s="69" t="e">
        <f t="shared" ref="AV289:AV352" si="77">AU289&amp;" "&amp;F289</f>
        <v>#N/A</v>
      </c>
      <c r="AW289" s="69">
        <f>IF(I289&gt;0,COUNTIF($AV$32:AV289,AV289),0)</f>
        <v>257</v>
      </c>
      <c r="AX289" s="69">
        <f>IF(AND(AW289&gt;1,SUMIF($AV$32:AV288,AV289,$AX$32:AX288)-SUMIF($AV$32:AV288,AV289,$BA$32:BA288)=0),1,IF(AND(AW289&gt;1,SUMIF($AV$32:AV288,AV289,$AX$32:AX288)-SUMIF($AV$32:AV288,AV289,$BA$32:BA288)&gt;0),0,AW289))</f>
        <v>0</v>
      </c>
      <c r="AY289" s="69">
        <f>IF(AND(Q289&gt;0,SUMIF($AV$32:AV289,AV289,$I$32:I289)-SUMIF($AV$32:AV289,AV289,$Q$32:Q289)=0),COUNTIF($AV$32:AV289,AV289),0)</f>
        <v>0</v>
      </c>
      <c r="AZ289" s="69">
        <f>IF(Q289&gt;0,COUNTIF($AV$32:AV289,AV289),0)</f>
        <v>0</v>
      </c>
      <c r="BA289" s="69">
        <f t="shared" ref="BA289:BA352" si="78">IF(AY289&gt;0,1,0)</f>
        <v>0</v>
      </c>
      <c r="BC289" s="69" t="str">
        <f t="shared" ref="BC289:BC352" si="79">E289&amp;" "&amp;H289&amp;" "&amp;Q289</f>
        <v xml:space="preserve">  0</v>
      </c>
      <c r="BD289" s="69" t="str">
        <f t="shared" ref="BD289:BD352" si="80">B289</f>
        <v/>
      </c>
      <c r="BF289" s="69"/>
      <c r="BG289" s="69"/>
    </row>
    <row r="290" spans="1:59" x14ac:dyDescent="0.25">
      <c r="A290" s="70" t="e">
        <f t="shared" si="72"/>
        <v>#REF!</v>
      </c>
      <c r="B290" s="83" t="str">
        <f>IFERROR(VLOOKUP(A290,[1]Tổng!$M$2:$AT$200,13,0),"")</f>
        <v/>
      </c>
      <c r="C290" s="71" t="e">
        <f t="shared" si="67"/>
        <v>#VALUE!</v>
      </c>
      <c r="D290" s="71">
        <f t="shared" si="68"/>
        <v>1</v>
      </c>
      <c r="E290" s="221" t="str">
        <f>IFERROR(VLOOKUP(A290,[1]Tổng!$M$2:$AT$200,14,0),"")</f>
        <v/>
      </c>
      <c r="F290" s="213" t="str">
        <f>IFERROR(VLOOKUP(A290,[1]Tổng!$M$2:$AT$200,15,0),"")</f>
        <v/>
      </c>
      <c r="G290" s="214" t="str">
        <f>IFERROR(VLOOKUP(A290,[1]Tổng!$M$2:$AT$200,25,0),"")</f>
        <v/>
      </c>
      <c r="H290" s="83" t="str">
        <f>IFERROR(VLOOKUP(A290,[1]Tổng!$M$2:$AQ$200,26,0),"")</f>
        <v/>
      </c>
      <c r="I290" s="77" t="str">
        <f>IFERROR(VLOOKUP(A290,[1]Tổng!$M$2:$AQ$200,27,0),"")</f>
        <v/>
      </c>
      <c r="J290" s="77">
        <v>1000000</v>
      </c>
      <c r="K290" s="78">
        <f t="shared" si="69"/>
        <v>0</v>
      </c>
      <c r="L290" s="88" t="str">
        <f>IFERROR(VLOOKUP(A290,[1]Tổng!$M$2:$AQ$200,30,0),"")</f>
        <v/>
      </c>
      <c r="M290" s="88">
        <f t="shared" si="70"/>
        <v>0</v>
      </c>
      <c r="N290" s="88" t="str">
        <f>IFERROR(VLOOKUP(A290,[1]Tổng!$M$2:$AT$200,18,0),"")</f>
        <v/>
      </c>
      <c r="O290" s="88" t="str">
        <f>IFERROR(VLOOKUP(A290,[1]Tổng!$M$2:$AT$200,22,0),"")</f>
        <v/>
      </c>
      <c r="P290" s="217">
        <f t="shared" si="71"/>
        <v>0</v>
      </c>
      <c r="Q290" s="217">
        <f>IFERROR(VLOOKUP(A290,[1]Tổng!$M$2:$AQ$200,29,0),0)</f>
        <v>0</v>
      </c>
      <c r="R290" s="81" t="str">
        <f>IFERROR(VLOOKUP(A290,[1]Tổng!$M$2:$AQ$200,31,0),"")</f>
        <v/>
      </c>
      <c r="S290" s="81">
        <f t="shared" si="75"/>
        <v>0</v>
      </c>
      <c r="T290" s="81">
        <f t="shared" si="76"/>
        <v>0</v>
      </c>
      <c r="U290" s="81" t="e">
        <f t="shared" si="73"/>
        <v>#REF!</v>
      </c>
      <c r="V290" s="81">
        <v>0</v>
      </c>
      <c r="W290" s="81" t="e">
        <f t="shared" si="66"/>
        <v>#REF!</v>
      </c>
      <c r="X290" s="83"/>
      <c r="Y290" s="99">
        <f t="shared" si="42"/>
        <v>0</v>
      </c>
      <c r="Z290" s="224"/>
      <c r="AA290" s="224"/>
      <c r="AB290" s="224"/>
      <c r="AC290" s="224"/>
      <c r="AE290" s="106" t="e">
        <f t="shared" si="58"/>
        <v>#VALUE!</v>
      </c>
      <c r="AF290" s="69"/>
      <c r="AG290" s="218"/>
      <c r="AH290" s="219"/>
      <c r="AI290" s="218"/>
      <c r="AJ290" s="63"/>
      <c r="AK290" s="63"/>
      <c r="AL290" s="63"/>
      <c r="AU290" s="69" t="e">
        <f t="shared" si="74"/>
        <v>#N/A</v>
      </c>
      <c r="AV290" s="69" t="e">
        <f t="shared" si="77"/>
        <v>#N/A</v>
      </c>
      <c r="AW290" s="69">
        <f>IF(I290&gt;0,COUNTIF($AV$32:AV290,AV290),0)</f>
        <v>258</v>
      </c>
      <c r="AX290" s="69">
        <f>IF(AND(AW290&gt;1,SUMIF($AV$32:AV289,AV290,$AX$32:AX289)-SUMIF($AV$32:AV289,AV290,$BA$32:BA289)=0),1,IF(AND(AW290&gt;1,SUMIF($AV$32:AV289,AV290,$AX$32:AX289)-SUMIF($AV$32:AV289,AV290,$BA$32:BA289)&gt;0),0,AW290))</f>
        <v>0</v>
      </c>
      <c r="AY290" s="69">
        <f>IF(AND(Q290&gt;0,SUMIF($AV$32:AV290,AV290,$I$32:I290)-SUMIF($AV$32:AV290,AV290,$Q$32:Q290)=0),COUNTIF($AV$32:AV290,AV290),0)</f>
        <v>0</v>
      </c>
      <c r="AZ290" s="69">
        <f>IF(Q290&gt;0,COUNTIF($AV$32:AV290,AV290),0)</f>
        <v>0</v>
      </c>
      <c r="BA290" s="69">
        <f t="shared" si="78"/>
        <v>0</v>
      </c>
      <c r="BC290" s="69" t="str">
        <f t="shared" si="79"/>
        <v xml:space="preserve">  0</v>
      </c>
      <c r="BD290" s="69" t="str">
        <f t="shared" si="80"/>
        <v/>
      </c>
      <c r="BF290" s="69"/>
      <c r="BG290" s="69"/>
    </row>
    <row r="291" spans="1:59" x14ac:dyDescent="0.25">
      <c r="A291" s="70" t="e">
        <f t="shared" si="72"/>
        <v>#REF!</v>
      </c>
      <c r="B291" s="83" t="str">
        <f>IFERROR(VLOOKUP(A291,[1]Tổng!$M$2:$AT$200,13,0),"")</f>
        <v/>
      </c>
      <c r="C291" s="71" t="e">
        <f t="shared" si="67"/>
        <v>#VALUE!</v>
      </c>
      <c r="D291" s="71">
        <f t="shared" si="68"/>
        <v>1</v>
      </c>
      <c r="E291" s="221" t="str">
        <f>IFERROR(VLOOKUP(A291,[1]Tổng!$M$2:$AT$200,14,0),"")</f>
        <v/>
      </c>
      <c r="F291" s="213" t="str">
        <f>IFERROR(VLOOKUP(A291,[1]Tổng!$M$2:$AT$200,15,0),"")</f>
        <v/>
      </c>
      <c r="G291" s="214" t="str">
        <f>IFERROR(VLOOKUP(A291,[1]Tổng!$M$2:$AT$200,25,0),"")</f>
        <v/>
      </c>
      <c r="H291" s="83" t="str">
        <f>IFERROR(VLOOKUP(A291,[1]Tổng!$M$2:$AQ$200,26,0),"")</f>
        <v/>
      </c>
      <c r="I291" s="77" t="str">
        <f>IFERROR(VLOOKUP(A291,[1]Tổng!$M$2:$AQ$200,27,0),"")</f>
        <v/>
      </c>
      <c r="J291" s="77">
        <v>1000000</v>
      </c>
      <c r="K291" s="78">
        <f t="shared" si="69"/>
        <v>0</v>
      </c>
      <c r="L291" s="88" t="str">
        <f>IFERROR(VLOOKUP(A291,[1]Tổng!$M$2:$AQ$200,30,0),"")</f>
        <v/>
      </c>
      <c r="M291" s="88">
        <f t="shared" si="70"/>
        <v>0</v>
      </c>
      <c r="N291" s="88" t="str">
        <f>IFERROR(VLOOKUP(A291,[1]Tổng!$M$2:$AT$200,18,0),"")</f>
        <v/>
      </c>
      <c r="O291" s="88" t="str">
        <f>IFERROR(VLOOKUP(A291,[1]Tổng!$M$2:$AT$200,22,0),"")</f>
        <v/>
      </c>
      <c r="P291" s="217">
        <f t="shared" si="71"/>
        <v>0</v>
      </c>
      <c r="Q291" s="217">
        <f>IFERROR(VLOOKUP(A291,[1]Tổng!$M$2:$AQ$200,29,0),0)</f>
        <v>0</v>
      </c>
      <c r="R291" s="81" t="str">
        <f>IFERROR(VLOOKUP(A291,[1]Tổng!$M$2:$AQ$200,31,0),"")</f>
        <v/>
      </c>
      <c r="S291" s="81">
        <f t="shared" si="75"/>
        <v>0</v>
      </c>
      <c r="T291" s="81">
        <f t="shared" si="76"/>
        <v>0</v>
      </c>
      <c r="U291" s="81" t="e">
        <f t="shared" si="73"/>
        <v>#REF!</v>
      </c>
      <c r="V291" s="81">
        <v>0</v>
      </c>
      <c r="W291" s="81" t="e">
        <f t="shared" ref="W291:W354" si="81">IF((U291-T291+V291)&gt;$U$32,$U$32,(U291-T291+V291))</f>
        <v>#REF!</v>
      </c>
      <c r="X291" s="83"/>
      <c r="Y291" s="99">
        <f t="shared" si="42"/>
        <v>0</v>
      </c>
      <c r="Z291" s="224">
        <v>292</v>
      </c>
      <c r="AA291" s="224">
        <v>618</v>
      </c>
      <c r="AB291" s="224"/>
      <c r="AC291" s="224"/>
      <c r="AE291" s="106" t="e">
        <f t="shared" si="58"/>
        <v>#VALUE!</v>
      </c>
      <c r="AF291" s="69"/>
      <c r="AG291" s="218"/>
      <c r="AH291" s="219"/>
      <c r="AI291" s="218"/>
      <c r="AJ291" s="63"/>
      <c r="AK291" s="63"/>
      <c r="AL291" s="63"/>
      <c r="AU291" s="69" t="e">
        <f t="shared" si="74"/>
        <v>#N/A</v>
      </c>
      <c r="AV291" s="69" t="e">
        <f t="shared" si="77"/>
        <v>#N/A</v>
      </c>
      <c r="AW291" s="69">
        <f>IF(I291&gt;0,COUNTIF($AV$32:AV291,AV291),0)</f>
        <v>259</v>
      </c>
      <c r="AX291" s="69">
        <f>IF(AND(AW291&gt;1,SUMIF($AV$32:AV290,AV291,$AX$32:AX290)-SUMIF($AV$32:AV290,AV291,$BA$32:BA290)=0),1,IF(AND(AW291&gt;1,SUMIF($AV$32:AV290,AV291,$AX$32:AX290)-SUMIF($AV$32:AV290,AV291,$BA$32:BA290)&gt;0),0,AW291))</f>
        <v>0</v>
      </c>
      <c r="AY291" s="69">
        <f>IF(AND(Q291&gt;0,SUMIF($AV$32:AV291,AV291,$I$32:I291)-SUMIF($AV$32:AV291,AV291,$Q$32:Q291)=0),COUNTIF($AV$32:AV291,AV291),0)</f>
        <v>0</v>
      </c>
      <c r="AZ291" s="69">
        <f>IF(Q291&gt;0,COUNTIF($AV$32:AV291,AV291),0)</f>
        <v>0</v>
      </c>
      <c r="BA291" s="69">
        <f t="shared" si="78"/>
        <v>0</v>
      </c>
      <c r="BC291" s="69" t="str">
        <f t="shared" si="79"/>
        <v xml:space="preserve">  0</v>
      </c>
      <c r="BD291" s="69" t="str">
        <f t="shared" si="80"/>
        <v/>
      </c>
      <c r="BF291" s="69"/>
      <c r="BG291" s="69"/>
    </row>
    <row r="292" spans="1:59" x14ac:dyDescent="0.25">
      <c r="A292" s="70" t="e">
        <f t="shared" si="72"/>
        <v>#REF!</v>
      </c>
      <c r="B292" s="83" t="str">
        <f>IFERROR(VLOOKUP(A292,[1]Tổng!$M$2:$AT$200,13,0),"")</f>
        <v/>
      </c>
      <c r="C292" s="71" t="e">
        <f t="shared" si="67"/>
        <v>#VALUE!</v>
      </c>
      <c r="D292" s="71">
        <f t="shared" si="68"/>
        <v>1</v>
      </c>
      <c r="E292" s="221" t="str">
        <f>IFERROR(VLOOKUP(A292,[1]Tổng!$M$2:$AT$200,14,0),"")</f>
        <v/>
      </c>
      <c r="F292" s="213" t="str">
        <f>IFERROR(VLOOKUP(A292,[1]Tổng!$M$2:$AT$200,15,0),"")</f>
        <v/>
      </c>
      <c r="G292" s="214" t="str">
        <f>IFERROR(VLOOKUP(A292,[1]Tổng!$M$2:$AT$200,25,0),"")</f>
        <v/>
      </c>
      <c r="H292" s="83" t="str">
        <f>IFERROR(VLOOKUP(A292,[1]Tổng!$M$2:$AQ$200,26,0),"")</f>
        <v/>
      </c>
      <c r="I292" s="77" t="str">
        <f>IFERROR(VLOOKUP(A292,[1]Tổng!$M$2:$AQ$200,27,0),"")</f>
        <v/>
      </c>
      <c r="J292" s="77">
        <v>1000000</v>
      </c>
      <c r="K292" s="78">
        <f t="shared" si="69"/>
        <v>0</v>
      </c>
      <c r="L292" s="88" t="str">
        <f>IFERROR(VLOOKUP(A292,[1]Tổng!$M$2:$AQ$200,30,0),"")</f>
        <v/>
      </c>
      <c r="M292" s="88">
        <f t="shared" si="70"/>
        <v>0</v>
      </c>
      <c r="N292" s="88" t="str">
        <f>IFERROR(VLOOKUP(A292,[1]Tổng!$M$2:$AT$200,18,0),"")</f>
        <v/>
      </c>
      <c r="O292" s="88" t="str">
        <f>IFERROR(VLOOKUP(A292,[1]Tổng!$M$2:$AT$200,22,0),"")</f>
        <v/>
      </c>
      <c r="P292" s="217">
        <f t="shared" si="71"/>
        <v>0</v>
      </c>
      <c r="Q292" s="217">
        <f>IFERROR(VLOOKUP(A292,[1]Tổng!$M$2:$AQ$200,29,0),0)</f>
        <v>0</v>
      </c>
      <c r="R292" s="81" t="str">
        <f>IFERROR(VLOOKUP(A292,[1]Tổng!$M$2:$AQ$200,31,0),"")</f>
        <v/>
      </c>
      <c r="S292" s="81">
        <f t="shared" si="75"/>
        <v>0</v>
      </c>
      <c r="T292" s="81">
        <f t="shared" si="76"/>
        <v>0</v>
      </c>
      <c r="U292" s="81" t="e">
        <f t="shared" si="73"/>
        <v>#REF!</v>
      </c>
      <c r="V292" s="81">
        <v>0</v>
      </c>
      <c r="W292" s="81" t="e">
        <f t="shared" si="81"/>
        <v>#REF!</v>
      </c>
      <c r="X292" s="83"/>
      <c r="Y292" s="99">
        <f t="shared" si="42"/>
        <v>0</v>
      </c>
      <c r="Z292" s="224"/>
      <c r="AA292" s="224"/>
      <c r="AB292" s="224"/>
      <c r="AC292" s="224"/>
      <c r="AE292" s="106" t="e">
        <f t="shared" si="58"/>
        <v>#VALUE!</v>
      </c>
      <c r="AF292" s="69"/>
      <c r="AG292" s="218"/>
      <c r="AH292" s="219"/>
      <c r="AI292" s="218"/>
      <c r="AJ292" s="63"/>
      <c r="AK292" s="63"/>
      <c r="AL292" s="63"/>
      <c r="AU292" s="69" t="e">
        <f t="shared" si="74"/>
        <v>#N/A</v>
      </c>
      <c r="AV292" s="69" t="e">
        <f t="shared" si="77"/>
        <v>#N/A</v>
      </c>
      <c r="AW292" s="69">
        <f>IF(I292&gt;0,COUNTIF($AV$32:AV292,AV292),0)</f>
        <v>260</v>
      </c>
      <c r="AX292" s="69">
        <f>IF(AND(AW292&gt;1,SUMIF($AV$32:AV291,AV292,$AX$32:AX291)-SUMIF($AV$32:AV291,AV292,$BA$32:BA291)=0),1,IF(AND(AW292&gt;1,SUMIF($AV$32:AV291,AV292,$AX$32:AX291)-SUMIF($AV$32:AV291,AV292,$BA$32:BA291)&gt;0),0,AW292))</f>
        <v>0</v>
      </c>
      <c r="AY292" s="69">
        <f>IF(AND(Q292&gt;0,SUMIF($AV$32:AV292,AV292,$I$32:I292)-SUMIF($AV$32:AV292,AV292,$Q$32:Q292)=0),COUNTIF($AV$32:AV292,AV292),0)</f>
        <v>0</v>
      </c>
      <c r="AZ292" s="69">
        <f>IF(Q292&gt;0,COUNTIF($AV$32:AV292,AV292),0)</f>
        <v>0</v>
      </c>
      <c r="BA292" s="69">
        <f t="shared" si="78"/>
        <v>0</v>
      </c>
      <c r="BC292" s="69" t="str">
        <f t="shared" si="79"/>
        <v xml:space="preserve">  0</v>
      </c>
      <c r="BD292" s="69" t="str">
        <f t="shared" si="80"/>
        <v/>
      </c>
      <c r="BF292" s="69"/>
      <c r="BG292" s="69"/>
    </row>
    <row r="293" spans="1:59" s="69" customFormat="1" x14ac:dyDescent="0.25">
      <c r="A293" s="70" t="e">
        <f t="shared" si="72"/>
        <v>#REF!</v>
      </c>
      <c r="B293" s="83" t="str">
        <f>IFERROR(VLOOKUP(A293,[1]Tổng!$M$2:$AT$200,13,0),"")</f>
        <v/>
      </c>
      <c r="C293" s="71" t="e">
        <f t="shared" si="67"/>
        <v>#VALUE!</v>
      </c>
      <c r="D293" s="71">
        <f t="shared" si="68"/>
        <v>1</v>
      </c>
      <c r="E293" s="221" t="str">
        <f>IFERROR(VLOOKUP(A293,[1]Tổng!$M$2:$AT$200,14,0),"")</f>
        <v/>
      </c>
      <c r="F293" s="213" t="str">
        <f>IFERROR(VLOOKUP(A293,[1]Tổng!$M$2:$AT$200,15,0),"")</f>
        <v/>
      </c>
      <c r="G293" s="214" t="str">
        <f>IFERROR(VLOOKUP(A293,[1]Tổng!$M$2:$AT$200,25,0),"")</f>
        <v/>
      </c>
      <c r="H293" s="83" t="str">
        <f>IFERROR(VLOOKUP(A293,[1]Tổng!$M$2:$AQ$200,26,0),"")</f>
        <v/>
      </c>
      <c r="I293" s="77" t="str">
        <f>IFERROR(VLOOKUP(A293,[1]Tổng!$M$2:$AQ$200,27,0),"")</f>
        <v/>
      </c>
      <c r="J293" s="77">
        <v>1000000</v>
      </c>
      <c r="K293" s="78">
        <f t="shared" si="69"/>
        <v>0</v>
      </c>
      <c r="L293" s="88" t="str">
        <f>IFERROR(VLOOKUP(A293,[1]Tổng!$M$2:$AQ$200,30,0),"")</f>
        <v/>
      </c>
      <c r="M293" s="88">
        <f t="shared" si="70"/>
        <v>0</v>
      </c>
      <c r="N293" s="88" t="str">
        <f>IFERROR(VLOOKUP(A293,[1]Tổng!$M$2:$AT$200,18,0),"")</f>
        <v/>
      </c>
      <c r="O293" s="88" t="str">
        <f>IFERROR(VLOOKUP(A293,[1]Tổng!$M$2:$AT$200,22,0),"")</f>
        <v/>
      </c>
      <c r="P293" s="217">
        <f t="shared" si="71"/>
        <v>0</v>
      </c>
      <c r="Q293" s="217">
        <f>IFERROR(VLOOKUP(A293,[1]Tổng!$M$2:$AQ$200,29,0),0)</f>
        <v>0</v>
      </c>
      <c r="R293" s="81" t="str">
        <f>IFERROR(VLOOKUP(A293,[1]Tổng!$M$2:$AQ$200,31,0),"")</f>
        <v/>
      </c>
      <c r="S293" s="81">
        <f t="shared" si="75"/>
        <v>0</v>
      </c>
      <c r="T293" s="81">
        <f t="shared" si="76"/>
        <v>0</v>
      </c>
      <c r="U293" s="81" t="e">
        <f t="shared" si="73"/>
        <v>#REF!</v>
      </c>
      <c r="V293" s="81" t="e">
        <f>Z296*L296</f>
        <v>#VALUE!</v>
      </c>
      <c r="W293" s="81" t="e">
        <f t="shared" si="81"/>
        <v>#REF!</v>
      </c>
      <c r="X293" s="83">
        <v>44018</v>
      </c>
      <c r="Y293" s="99">
        <f>Q293-Z296</f>
        <v>-486</v>
      </c>
      <c r="Z293" s="224"/>
      <c r="AA293" s="224"/>
      <c r="AB293" s="224"/>
      <c r="AC293" s="224"/>
      <c r="AE293" s="106" t="e">
        <f t="shared" si="58"/>
        <v>#VALUE!</v>
      </c>
      <c r="AG293" s="218"/>
      <c r="AH293" s="219"/>
      <c r="AI293" s="218"/>
      <c r="AJ293" s="63"/>
      <c r="AK293" s="63"/>
      <c r="AL293" s="63"/>
      <c r="AU293" s="69" t="e">
        <f t="shared" si="74"/>
        <v>#N/A</v>
      </c>
      <c r="AV293" s="69" t="e">
        <f t="shared" si="77"/>
        <v>#N/A</v>
      </c>
      <c r="AW293" s="69">
        <f>IF(I293&gt;0,COUNTIF($AV$32:AV293,AV293),0)</f>
        <v>261</v>
      </c>
      <c r="AX293" s="69">
        <f>IF(AND(AW293&gt;1,SUMIF($AV$32:AV292,AV293,$AX$32:AX292)-SUMIF($AV$32:AV292,AV293,$BA$32:BA292)=0),1,IF(AND(AW293&gt;1,SUMIF($AV$32:AV292,AV293,$AX$32:AX292)-SUMIF($AV$32:AV292,AV293,$BA$32:BA292)&gt;0),0,AW293))</f>
        <v>0</v>
      </c>
      <c r="AY293" s="69">
        <f>IF(AND(Q293&gt;0,SUMIF($AV$32:AV293,AV293,$I$32:I293)-SUMIF($AV$32:AV293,AV293,$Q$32:Q293)=0),COUNTIF($AV$32:AV293,AV293),0)</f>
        <v>0</v>
      </c>
      <c r="AZ293" s="69">
        <f>IF(Q293&gt;0,COUNTIF($AV$32:AV293,AV293),0)</f>
        <v>0</v>
      </c>
      <c r="BA293" s="69">
        <f t="shared" si="78"/>
        <v>0</v>
      </c>
      <c r="BC293" s="69" t="str">
        <f t="shared" si="79"/>
        <v xml:space="preserve">  0</v>
      </c>
      <c r="BD293" s="69" t="str">
        <f t="shared" si="80"/>
        <v/>
      </c>
    </row>
    <row r="294" spans="1:59" x14ac:dyDescent="0.25">
      <c r="A294" s="70" t="e">
        <f t="shared" si="72"/>
        <v>#REF!</v>
      </c>
      <c r="B294" s="83" t="str">
        <f>IFERROR(VLOOKUP(A294,[1]Tổng!$M$2:$AT$200,13,0),"")</f>
        <v/>
      </c>
      <c r="C294" s="71" t="e">
        <f t="shared" ref="C294:C357" si="82">IF(I294&gt;0,MID(B294,SEARCH(".",B294,SEARCH(".",B294,SEARCH(".",B294)+1)+1)+1,SEARCH(".",B294,(SEARCH(".",B294,SEARCH(".",B294,SEARCH(".",B294)+1)+1))+1)-SEARCH(".",B294,SEARCH(".",B294,SEARCH(".",B294)+1)+1)-1),0)</f>
        <v>#VALUE!</v>
      </c>
      <c r="D294" s="71">
        <f t="shared" ref="D294:D357" si="83">IF(Q294&gt;0,MID(B294,SEARCH("-",B294,SEARCH("-",B294)+1)+1,SEARCH("/",B294,SEARCH("/",B294)+1)-SEARCH("-",B294,SEARCH("-",B294)+1)-1),1)</f>
        <v>1</v>
      </c>
      <c r="E294" s="221" t="str">
        <f>IFERROR(VLOOKUP(A294,[1]Tổng!$M$2:$AT$200,14,0),"")</f>
        <v/>
      </c>
      <c r="F294" s="213" t="str">
        <f>IFERROR(VLOOKUP(A294,[1]Tổng!$M$2:$AT$200,15,0),"")</f>
        <v/>
      </c>
      <c r="G294" s="214" t="str">
        <f>IFERROR(VLOOKUP(A294,[1]Tổng!$M$2:$AT$200,25,0),"")</f>
        <v/>
      </c>
      <c r="H294" s="83" t="str">
        <f>IFERROR(VLOOKUP(A294,[1]Tổng!$M$2:$AQ$200,26,0),"")</f>
        <v/>
      </c>
      <c r="I294" s="77" t="str">
        <f>IFERROR(VLOOKUP(A294,[1]Tổng!$M$2:$AQ$200,27,0),"")</f>
        <v/>
      </c>
      <c r="J294" s="77">
        <v>1000000</v>
      </c>
      <c r="K294" s="78">
        <f t="shared" ref="K294:K357" si="84">IFERROR(I294*J294,0)</f>
        <v>0</v>
      </c>
      <c r="L294" s="88" t="str">
        <f>IFERROR(VLOOKUP(A294,[1]Tổng!$M$2:$AQ$200,30,0),"")</f>
        <v/>
      </c>
      <c r="M294" s="88">
        <f t="shared" ref="M294:M357" si="85">IFERROR(I294*L294,0)</f>
        <v>0</v>
      </c>
      <c r="N294" s="88" t="str">
        <f>IFERROR(VLOOKUP(A294,[1]Tổng!$M$2:$AT$200,18,0),"")</f>
        <v/>
      </c>
      <c r="O294" s="88" t="str">
        <f>IFERROR(VLOOKUP(A294,[1]Tổng!$M$2:$AT$200,22,0),"")</f>
        <v/>
      </c>
      <c r="P294" s="217">
        <f t="shared" ref="P294:P357" si="86">IF(Q294&gt;0,VLOOKUP(D294,$C$32:$M$1452,7,0),0)</f>
        <v>0</v>
      </c>
      <c r="Q294" s="217">
        <f>IFERROR(VLOOKUP(A294,[1]Tổng!$M$2:$AQ$200,29,0),0)</f>
        <v>0</v>
      </c>
      <c r="R294" s="81" t="str">
        <f>IFERROR(VLOOKUP(A294,[1]Tổng!$M$2:$AQ$200,31,0),"")</f>
        <v/>
      </c>
      <c r="S294" s="81">
        <f t="shared" si="75"/>
        <v>0</v>
      </c>
      <c r="T294" s="81">
        <f t="shared" si="76"/>
        <v>0</v>
      </c>
      <c r="U294" s="81" t="e">
        <f t="shared" si="73"/>
        <v>#REF!</v>
      </c>
      <c r="V294" s="81" t="e">
        <f>AA296*L296</f>
        <v>#VALUE!</v>
      </c>
      <c r="W294" s="81" t="e">
        <f t="shared" si="81"/>
        <v>#REF!</v>
      </c>
      <c r="X294" s="83">
        <v>44019</v>
      </c>
      <c r="Y294" s="99">
        <f>Q294-AA296</f>
        <v>-290</v>
      </c>
      <c r="Z294" s="224"/>
      <c r="AA294" s="224"/>
      <c r="AB294" s="224"/>
      <c r="AC294" s="224"/>
      <c r="AE294" s="106" t="e">
        <f t="shared" si="58"/>
        <v>#VALUE!</v>
      </c>
      <c r="AF294" s="69"/>
      <c r="AG294" s="218"/>
      <c r="AH294" s="219"/>
      <c r="AI294" s="218"/>
      <c r="AJ294" s="63"/>
      <c r="AK294" s="63"/>
      <c r="AL294" s="63"/>
      <c r="AU294" s="69" t="e">
        <f t="shared" si="74"/>
        <v>#N/A</v>
      </c>
      <c r="AV294" s="69" t="e">
        <f t="shared" si="77"/>
        <v>#N/A</v>
      </c>
      <c r="AW294" s="69">
        <f>IF(I294&gt;0,COUNTIF($AV$32:AV294,AV294),0)</f>
        <v>262</v>
      </c>
      <c r="AX294" s="69">
        <f>IF(AND(AW294&gt;1,SUMIF($AV$32:AV293,AV294,$AX$32:AX293)-SUMIF($AV$32:AV293,AV294,$BA$32:BA293)=0),1,IF(AND(AW294&gt;1,SUMIF($AV$32:AV293,AV294,$AX$32:AX293)-SUMIF($AV$32:AV293,AV294,$BA$32:BA293)&gt;0),0,AW294))</f>
        <v>0</v>
      </c>
      <c r="AY294" s="69">
        <f>IF(AND(Q294&gt;0,SUMIF($AV$32:AV294,AV294,$I$32:I294)-SUMIF($AV$32:AV294,AV294,$Q$32:Q294)=0),COUNTIF($AV$32:AV294,AV294),0)</f>
        <v>0</v>
      </c>
      <c r="AZ294" s="69">
        <f>IF(Q294&gt;0,COUNTIF($AV$32:AV294,AV294),0)</f>
        <v>0</v>
      </c>
      <c r="BA294" s="69">
        <f t="shared" si="78"/>
        <v>0</v>
      </c>
      <c r="BC294" s="69" t="str">
        <f t="shared" si="79"/>
        <v xml:space="preserve">  0</v>
      </c>
      <c r="BD294" s="69" t="str">
        <f t="shared" si="80"/>
        <v/>
      </c>
      <c r="BF294" s="69"/>
      <c r="BG294" s="69"/>
    </row>
    <row r="295" spans="1:59" x14ac:dyDescent="0.25">
      <c r="A295" s="70" t="e">
        <f t="shared" ref="A295:A358" si="87">A294+1</f>
        <v>#REF!</v>
      </c>
      <c r="B295" s="83" t="str">
        <f>IFERROR(VLOOKUP(A295,[1]Tổng!$M$2:$AT$200,13,0),"")</f>
        <v/>
      </c>
      <c r="C295" s="71" t="e">
        <f t="shared" si="82"/>
        <v>#VALUE!</v>
      </c>
      <c r="D295" s="71">
        <f t="shared" si="83"/>
        <v>1</v>
      </c>
      <c r="E295" s="221" t="str">
        <f>IFERROR(VLOOKUP(A295,[1]Tổng!$M$2:$AT$200,14,0),"")</f>
        <v/>
      </c>
      <c r="F295" s="213" t="str">
        <f>IFERROR(VLOOKUP(A295,[1]Tổng!$M$2:$AT$200,15,0),"")</f>
        <v/>
      </c>
      <c r="G295" s="214" t="str">
        <f>IFERROR(VLOOKUP(A295,[1]Tổng!$M$2:$AT$200,25,0),"")</f>
        <v/>
      </c>
      <c r="H295" s="83" t="str">
        <f>IFERROR(VLOOKUP(A295,[1]Tổng!$M$2:$AQ$200,26,0),"")</f>
        <v/>
      </c>
      <c r="I295" s="77" t="str">
        <f>IFERROR(VLOOKUP(A295,[1]Tổng!$M$2:$AQ$200,27,0),"")</f>
        <v/>
      </c>
      <c r="J295" s="77">
        <v>1000000</v>
      </c>
      <c r="K295" s="78">
        <f t="shared" si="84"/>
        <v>0</v>
      </c>
      <c r="L295" s="88" t="str">
        <f>IFERROR(VLOOKUP(A295,[1]Tổng!$M$2:$AQ$200,30,0),"")</f>
        <v/>
      </c>
      <c r="M295" s="88">
        <f t="shared" si="85"/>
        <v>0</v>
      </c>
      <c r="N295" s="88" t="str">
        <f>IFERROR(VLOOKUP(A295,[1]Tổng!$M$2:$AT$200,18,0),"")</f>
        <v/>
      </c>
      <c r="O295" s="88" t="str">
        <f>IFERROR(VLOOKUP(A295,[1]Tổng!$M$2:$AT$200,22,0),"")</f>
        <v/>
      </c>
      <c r="P295" s="217">
        <f t="shared" si="86"/>
        <v>0</v>
      </c>
      <c r="Q295" s="217">
        <f>IFERROR(VLOOKUP(A295,[1]Tổng!$M$2:$AQ$200,29,0),0)</f>
        <v>0</v>
      </c>
      <c r="R295" s="81" t="str">
        <f>IFERROR(VLOOKUP(A295,[1]Tổng!$M$2:$AQ$200,31,0),"")</f>
        <v/>
      </c>
      <c r="S295" s="81">
        <f t="shared" si="75"/>
        <v>0</v>
      </c>
      <c r="T295" s="81">
        <f t="shared" si="76"/>
        <v>0</v>
      </c>
      <c r="U295" s="81" t="e">
        <f t="shared" ref="U295:U358" si="88">W294</f>
        <v>#REF!</v>
      </c>
      <c r="V295" s="81" t="e">
        <f>AB296*L296</f>
        <v>#VALUE!</v>
      </c>
      <c r="W295" s="81" t="e">
        <f t="shared" si="81"/>
        <v>#REF!</v>
      </c>
      <c r="X295" s="83">
        <v>44018</v>
      </c>
      <c r="Y295" s="99">
        <f>Q295-AB296</f>
        <v>-778</v>
      </c>
      <c r="Z295" s="224"/>
      <c r="AA295" s="224"/>
      <c r="AB295" s="224"/>
      <c r="AC295" s="224"/>
      <c r="AE295" s="106" t="e">
        <f t="shared" si="58"/>
        <v>#VALUE!</v>
      </c>
      <c r="AF295" s="69"/>
      <c r="AG295" s="218"/>
      <c r="AH295" s="219"/>
      <c r="AI295" s="218"/>
      <c r="AJ295" s="63"/>
      <c r="AK295" s="63"/>
      <c r="AL295" s="63"/>
      <c r="AU295" s="69" t="e">
        <f t="shared" si="74"/>
        <v>#N/A</v>
      </c>
      <c r="AV295" s="69" t="e">
        <f t="shared" si="77"/>
        <v>#N/A</v>
      </c>
      <c r="AW295" s="69">
        <f>IF(I295&gt;0,COUNTIF($AV$32:AV295,AV295),0)</f>
        <v>263</v>
      </c>
      <c r="AX295" s="69">
        <f>IF(AND(AW295&gt;1,SUMIF($AV$32:AV294,AV295,$AX$32:AX294)-SUMIF($AV$32:AV294,AV295,$BA$32:BA294)=0),1,IF(AND(AW295&gt;1,SUMIF($AV$32:AV294,AV295,$AX$32:AX294)-SUMIF($AV$32:AV294,AV295,$BA$32:BA294)&gt;0),0,AW295))</f>
        <v>0</v>
      </c>
      <c r="AY295" s="69">
        <f>IF(AND(Q295&gt;0,SUMIF($AV$32:AV295,AV295,$I$32:I295)-SUMIF($AV$32:AV295,AV295,$Q$32:Q295)=0),COUNTIF($AV$32:AV295,AV295),0)</f>
        <v>0</v>
      </c>
      <c r="AZ295" s="69">
        <f>IF(Q295&gt;0,COUNTIF($AV$32:AV295,AV295),0)</f>
        <v>0</v>
      </c>
      <c r="BA295" s="69">
        <f t="shared" si="78"/>
        <v>0</v>
      </c>
      <c r="BC295" s="69" t="str">
        <f t="shared" si="79"/>
        <v xml:space="preserve">  0</v>
      </c>
      <c r="BD295" s="69" t="str">
        <f t="shared" si="80"/>
        <v/>
      </c>
      <c r="BF295" s="69"/>
      <c r="BG295" s="69"/>
    </row>
    <row r="296" spans="1:59" s="69" customFormat="1" x14ac:dyDescent="0.25">
      <c r="A296" s="70" t="e">
        <f t="shared" si="87"/>
        <v>#REF!</v>
      </c>
      <c r="B296" s="83" t="str">
        <f>IFERROR(VLOOKUP(A296,[1]Tổng!$M$2:$AT$200,13,0),"")</f>
        <v/>
      </c>
      <c r="C296" s="71" t="e">
        <f t="shared" si="82"/>
        <v>#VALUE!</v>
      </c>
      <c r="D296" s="71">
        <f t="shared" si="83"/>
        <v>1</v>
      </c>
      <c r="E296" s="221" t="str">
        <f>IFERROR(VLOOKUP(A296,[1]Tổng!$M$2:$AT$200,14,0),"")</f>
        <v/>
      </c>
      <c r="F296" s="213" t="str">
        <f>IFERROR(VLOOKUP(A296,[1]Tổng!$M$2:$AT$200,15,0),"")</f>
        <v/>
      </c>
      <c r="G296" s="214" t="str">
        <f>IFERROR(VLOOKUP(A296,[1]Tổng!$M$2:$AT$200,25,0),"")</f>
        <v/>
      </c>
      <c r="H296" s="83" t="str">
        <f>IFERROR(VLOOKUP(A296,[1]Tổng!$M$2:$AQ$200,26,0),"")</f>
        <v/>
      </c>
      <c r="I296" s="77" t="str">
        <f>IFERROR(VLOOKUP(A296,[1]Tổng!$M$2:$AQ$200,27,0),"")</f>
        <v/>
      </c>
      <c r="J296" s="77">
        <v>1000000</v>
      </c>
      <c r="K296" s="78">
        <f t="shared" si="84"/>
        <v>0</v>
      </c>
      <c r="L296" s="88" t="str">
        <f>IFERROR(VLOOKUP(A296,[1]Tổng!$M$2:$AQ$200,30,0),"")</f>
        <v/>
      </c>
      <c r="M296" s="88">
        <f t="shared" si="85"/>
        <v>0</v>
      </c>
      <c r="N296" s="88" t="str">
        <f>IFERROR(VLOOKUP(A296,[1]Tổng!$M$2:$AT$200,18,0),"")</f>
        <v/>
      </c>
      <c r="O296" s="88" t="str">
        <f>IFERROR(VLOOKUP(A296,[1]Tổng!$M$2:$AT$200,22,0),"")</f>
        <v/>
      </c>
      <c r="P296" s="217">
        <f t="shared" si="86"/>
        <v>0</v>
      </c>
      <c r="Q296" s="217">
        <f>IFERROR(VLOOKUP(A296,[1]Tổng!$M$2:$AQ$200,29,0),0)</f>
        <v>0</v>
      </c>
      <c r="R296" s="81" t="str">
        <f>IFERROR(VLOOKUP(A296,[1]Tổng!$M$2:$AQ$200,31,0),"")</f>
        <v/>
      </c>
      <c r="S296" s="81">
        <f t="shared" si="75"/>
        <v>0</v>
      </c>
      <c r="T296" s="81">
        <f t="shared" si="76"/>
        <v>0</v>
      </c>
      <c r="U296" s="81" t="e">
        <f t="shared" si="88"/>
        <v>#REF!</v>
      </c>
      <c r="V296" s="81">
        <v>0</v>
      </c>
      <c r="W296" s="81" t="e">
        <f t="shared" si="81"/>
        <v>#REF!</v>
      </c>
      <c r="X296" s="83"/>
      <c r="Y296" s="99">
        <f>Q296</f>
        <v>0</v>
      </c>
      <c r="Z296" s="224">
        <v>486</v>
      </c>
      <c r="AA296" s="224">
        <v>290</v>
      </c>
      <c r="AB296" s="224">
        <v>778</v>
      </c>
      <c r="AC296" s="224">
        <v>6</v>
      </c>
      <c r="AE296" s="106" t="e">
        <f t="shared" si="58"/>
        <v>#VALUE!</v>
      </c>
      <c r="AG296" s="218"/>
      <c r="AH296" s="219"/>
      <c r="AI296" s="218"/>
      <c r="AJ296" s="63"/>
      <c r="AK296" s="63"/>
      <c r="AL296" s="63"/>
      <c r="AU296" s="69" t="e">
        <f t="shared" si="74"/>
        <v>#N/A</v>
      </c>
      <c r="AV296" s="69" t="e">
        <f t="shared" si="77"/>
        <v>#N/A</v>
      </c>
      <c r="AW296" s="69">
        <f>IF(I296&gt;0,COUNTIF($AV$32:AV296,AV296),0)</f>
        <v>264</v>
      </c>
      <c r="AX296" s="69">
        <f>IF(AND(AW296&gt;1,SUMIF($AV$32:AV295,AV296,$AX$32:AX295)-SUMIF($AV$32:AV295,AV296,$BA$32:BA295)=0),1,IF(AND(AW296&gt;1,SUMIF($AV$32:AV295,AV296,$AX$32:AX295)-SUMIF($AV$32:AV295,AV296,$BA$32:BA295)&gt;0),0,AW296))</f>
        <v>0</v>
      </c>
      <c r="AY296" s="69">
        <f>IF(AND(Q296&gt;0,SUMIF($AV$32:AV296,AV296,$I$32:I296)-SUMIF($AV$32:AV296,AV296,$Q$32:Q296)=0),COUNTIF($AV$32:AV296,AV296),0)</f>
        <v>0</v>
      </c>
      <c r="AZ296" s="69">
        <f>IF(Q296&gt;0,COUNTIF($AV$32:AV296,AV296),0)</f>
        <v>0</v>
      </c>
      <c r="BA296" s="69">
        <f t="shared" si="78"/>
        <v>0</v>
      </c>
      <c r="BC296" s="69" t="str">
        <f t="shared" si="79"/>
        <v xml:space="preserve">  0</v>
      </c>
      <c r="BD296" s="69" t="str">
        <f t="shared" si="80"/>
        <v/>
      </c>
    </row>
    <row r="297" spans="1:59" x14ac:dyDescent="0.25">
      <c r="A297" s="70" t="e">
        <f t="shared" si="87"/>
        <v>#REF!</v>
      </c>
      <c r="B297" s="83" t="str">
        <f>IFERROR(VLOOKUP(A297,[1]Tổng!$M$2:$AT$200,13,0),"")</f>
        <v/>
      </c>
      <c r="C297" s="71" t="e">
        <f t="shared" si="82"/>
        <v>#VALUE!</v>
      </c>
      <c r="D297" s="71">
        <f t="shared" si="83"/>
        <v>1</v>
      </c>
      <c r="E297" s="221" t="str">
        <f>IFERROR(VLOOKUP(A297,[1]Tổng!$M$2:$AT$200,14,0),"")</f>
        <v/>
      </c>
      <c r="F297" s="213" t="str">
        <f>IFERROR(VLOOKUP(A297,[1]Tổng!$M$2:$AT$200,15,0),"")</f>
        <v/>
      </c>
      <c r="G297" s="214" t="str">
        <f>IFERROR(VLOOKUP(A297,[1]Tổng!$M$2:$AT$200,25,0),"")</f>
        <v/>
      </c>
      <c r="H297" s="83" t="str">
        <f>IFERROR(VLOOKUP(A297,[1]Tổng!$M$2:$AQ$200,26,0),"")</f>
        <v/>
      </c>
      <c r="I297" s="77" t="str">
        <f>IFERROR(VLOOKUP(A297,[1]Tổng!$M$2:$AQ$200,27,0),"")</f>
        <v/>
      </c>
      <c r="J297" s="77">
        <v>1000000</v>
      </c>
      <c r="K297" s="78">
        <f t="shared" si="84"/>
        <v>0</v>
      </c>
      <c r="L297" s="88" t="str">
        <f>IFERROR(VLOOKUP(A297,[1]Tổng!$M$2:$AQ$200,30,0),"")</f>
        <v/>
      </c>
      <c r="M297" s="88">
        <f t="shared" si="85"/>
        <v>0</v>
      </c>
      <c r="N297" s="88" t="str">
        <f>IFERROR(VLOOKUP(A297,[1]Tổng!$M$2:$AT$200,18,0),"")</f>
        <v/>
      </c>
      <c r="O297" s="88" t="str">
        <f>IFERROR(VLOOKUP(A297,[1]Tổng!$M$2:$AT$200,22,0),"")</f>
        <v/>
      </c>
      <c r="P297" s="217">
        <f t="shared" si="86"/>
        <v>0</v>
      </c>
      <c r="Q297" s="217">
        <f>IFERROR(VLOOKUP(A297,[1]Tổng!$M$2:$AQ$200,29,0),0)</f>
        <v>0</v>
      </c>
      <c r="R297" s="81" t="str">
        <f>IFERROR(VLOOKUP(A297,[1]Tổng!$M$2:$AQ$200,31,0),"")</f>
        <v/>
      </c>
      <c r="S297" s="81">
        <f t="shared" si="75"/>
        <v>0</v>
      </c>
      <c r="T297" s="81">
        <f t="shared" si="76"/>
        <v>0</v>
      </c>
      <c r="U297" s="81" t="e">
        <f t="shared" si="88"/>
        <v>#REF!</v>
      </c>
      <c r="V297" s="81">
        <v>0</v>
      </c>
      <c r="W297" s="81" t="e">
        <f t="shared" si="81"/>
        <v>#REF!</v>
      </c>
      <c r="X297" s="83"/>
      <c r="Y297" s="99">
        <f>Q297</f>
        <v>0</v>
      </c>
      <c r="Z297" s="224"/>
      <c r="AA297" s="224"/>
      <c r="AB297" s="224"/>
      <c r="AC297" s="224"/>
      <c r="AE297" s="106" t="e">
        <f t="shared" si="58"/>
        <v>#VALUE!</v>
      </c>
      <c r="AF297" s="69"/>
      <c r="AG297" s="218"/>
      <c r="AH297" s="219"/>
      <c r="AI297" s="218"/>
      <c r="AJ297" s="63"/>
      <c r="AK297" s="63"/>
      <c r="AL297" s="63"/>
      <c r="AU297" s="69" t="e">
        <f t="shared" si="74"/>
        <v>#N/A</v>
      </c>
      <c r="AV297" s="69" t="e">
        <f t="shared" si="77"/>
        <v>#N/A</v>
      </c>
      <c r="AW297" s="69">
        <f>IF(I297&gt;0,COUNTIF($AV$32:AV297,AV297),0)</f>
        <v>265</v>
      </c>
      <c r="AX297" s="69">
        <f>IF(AND(AW297&gt;1,SUMIF($AV$32:AV296,AV297,$AX$32:AX296)-SUMIF($AV$32:AV296,AV297,$BA$32:BA296)=0),1,IF(AND(AW297&gt;1,SUMIF($AV$32:AV296,AV297,$AX$32:AX296)-SUMIF($AV$32:AV296,AV297,$BA$32:BA296)&gt;0),0,AW297))</f>
        <v>0</v>
      </c>
      <c r="AY297" s="69">
        <f>IF(AND(Q297&gt;0,SUMIF($AV$32:AV297,AV297,$I$32:I297)-SUMIF($AV$32:AV297,AV297,$Q$32:Q297)=0),COUNTIF($AV$32:AV297,AV297),0)</f>
        <v>0</v>
      </c>
      <c r="AZ297" s="69">
        <f>IF(Q297&gt;0,COUNTIF($AV$32:AV297,AV297),0)</f>
        <v>0</v>
      </c>
      <c r="BA297" s="69">
        <f t="shared" si="78"/>
        <v>0</v>
      </c>
      <c r="BC297" s="69" t="str">
        <f t="shared" si="79"/>
        <v xml:space="preserve">  0</v>
      </c>
      <c r="BD297" s="69" t="str">
        <f t="shared" si="80"/>
        <v/>
      </c>
      <c r="BF297" s="69"/>
      <c r="BG297" s="69"/>
    </row>
    <row r="298" spans="1:59" x14ac:dyDescent="0.25">
      <c r="A298" s="70" t="e">
        <f t="shared" si="87"/>
        <v>#REF!</v>
      </c>
      <c r="B298" s="83" t="str">
        <f>IFERROR(VLOOKUP(A298,[1]Tổng!$M$2:$AT$200,13,0),"")</f>
        <v/>
      </c>
      <c r="C298" s="71" t="e">
        <f t="shared" si="82"/>
        <v>#VALUE!</v>
      </c>
      <c r="D298" s="71">
        <f t="shared" si="83"/>
        <v>1</v>
      </c>
      <c r="E298" s="221" t="str">
        <f>IFERROR(VLOOKUP(A298,[1]Tổng!$M$2:$AT$200,14,0),"")</f>
        <v/>
      </c>
      <c r="F298" s="213" t="str">
        <f>IFERROR(VLOOKUP(A298,[1]Tổng!$M$2:$AT$200,15,0),"")</f>
        <v/>
      </c>
      <c r="G298" s="214" t="str">
        <f>IFERROR(VLOOKUP(A298,[1]Tổng!$M$2:$AT$200,25,0),"")</f>
        <v/>
      </c>
      <c r="H298" s="83" t="str">
        <f>IFERROR(VLOOKUP(A298,[1]Tổng!$M$2:$AQ$200,26,0),"")</f>
        <v/>
      </c>
      <c r="I298" s="77" t="str">
        <f>IFERROR(VLOOKUP(A298,[1]Tổng!$M$2:$AQ$200,27,0),"")</f>
        <v/>
      </c>
      <c r="J298" s="77">
        <v>1000000</v>
      </c>
      <c r="K298" s="78">
        <f t="shared" si="84"/>
        <v>0</v>
      </c>
      <c r="L298" s="88" t="str">
        <f>IFERROR(VLOOKUP(A298,[1]Tổng!$M$2:$AQ$200,30,0),"")</f>
        <v/>
      </c>
      <c r="M298" s="88">
        <f t="shared" si="85"/>
        <v>0</v>
      </c>
      <c r="N298" s="88" t="str">
        <f>IFERROR(VLOOKUP(A298,[1]Tổng!$M$2:$AT$200,18,0),"")</f>
        <v/>
      </c>
      <c r="O298" s="88" t="str">
        <f>IFERROR(VLOOKUP(A298,[1]Tổng!$M$2:$AT$200,22,0),"")</f>
        <v/>
      </c>
      <c r="P298" s="217">
        <f t="shared" si="86"/>
        <v>0</v>
      </c>
      <c r="Q298" s="217">
        <f>IFERROR(VLOOKUP(A298,[1]Tổng!$M$2:$AQ$200,29,0),0)</f>
        <v>0</v>
      </c>
      <c r="R298" s="81" t="str">
        <f>IFERROR(VLOOKUP(A298,[1]Tổng!$M$2:$AQ$200,31,0),"")</f>
        <v/>
      </c>
      <c r="S298" s="81">
        <f t="shared" si="75"/>
        <v>0</v>
      </c>
      <c r="T298" s="81">
        <f t="shared" si="76"/>
        <v>0</v>
      </c>
      <c r="U298" s="81" t="e">
        <f t="shared" si="88"/>
        <v>#REF!</v>
      </c>
      <c r="V298" s="81" t="e">
        <f>Z300*L300</f>
        <v>#VALUE!</v>
      </c>
      <c r="W298" s="81" t="e">
        <f t="shared" si="81"/>
        <v>#REF!</v>
      </c>
      <c r="X298" s="83">
        <v>44018</v>
      </c>
      <c r="Y298" s="99">
        <f>Q298-Z300</f>
        <v>-243</v>
      </c>
      <c r="Z298" s="224"/>
      <c r="AA298" s="224"/>
      <c r="AB298" s="224"/>
      <c r="AC298" s="224"/>
      <c r="AE298" s="106" t="e">
        <f t="shared" si="58"/>
        <v>#VALUE!</v>
      </c>
      <c r="AF298" s="69"/>
      <c r="AG298" s="218"/>
      <c r="AH298" s="219"/>
      <c r="AI298" s="218"/>
      <c r="AJ298" s="63"/>
      <c r="AK298" s="63"/>
      <c r="AL298" s="63"/>
      <c r="AU298" s="69" t="e">
        <f t="shared" si="74"/>
        <v>#N/A</v>
      </c>
      <c r="AV298" s="69" t="e">
        <f t="shared" si="77"/>
        <v>#N/A</v>
      </c>
      <c r="AW298" s="69">
        <f>IF(I298&gt;0,COUNTIF($AV$32:AV298,AV298),0)</f>
        <v>266</v>
      </c>
      <c r="AX298" s="69">
        <f>IF(AND(AW298&gt;1,SUMIF($AV$32:AV297,AV298,$AX$32:AX297)-SUMIF($AV$32:AV297,AV298,$BA$32:BA297)=0),1,IF(AND(AW298&gt;1,SUMIF($AV$32:AV297,AV298,$AX$32:AX297)-SUMIF($AV$32:AV297,AV298,$BA$32:BA297)&gt;0),0,AW298))</f>
        <v>0</v>
      </c>
      <c r="AY298" s="69">
        <f>IF(AND(Q298&gt;0,SUMIF($AV$32:AV298,AV298,$I$32:I298)-SUMIF($AV$32:AV298,AV298,$Q$32:Q298)=0),COUNTIF($AV$32:AV298,AV298),0)</f>
        <v>0</v>
      </c>
      <c r="AZ298" s="69">
        <f>IF(Q298&gt;0,COUNTIF($AV$32:AV298,AV298),0)</f>
        <v>0</v>
      </c>
      <c r="BA298" s="69">
        <f t="shared" si="78"/>
        <v>0</v>
      </c>
      <c r="BC298" s="69" t="str">
        <f t="shared" si="79"/>
        <v xml:space="preserve">  0</v>
      </c>
      <c r="BD298" s="69" t="str">
        <f t="shared" si="80"/>
        <v/>
      </c>
      <c r="BF298" s="69"/>
      <c r="BG298" s="69"/>
    </row>
    <row r="299" spans="1:59" x14ac:dyDescent="0.25">
      <c r="A299" s="70" t="e">
        <f t="shared" si="87"/>
        <v>#REF!</v>
      </c>
      <c r="B299" s="83" t="str">
        <f>IFERROR(VLOOKUP(A299,[1]Tổng!$M$2:$AT$200,13,0),"")</f>
        <v/>
      </c>
      <c r="C299" s="71" t="e">
        <f t="shared" si="82"/>
        <v>#VALUE!</v>
      </c>
      <c r="D299" s="71">
        <f t="shared" si="83"/>
        <v>1</v>
      </c>
      <c r="E299" s="221" t="str">
        <f>IFERROR(VLOOKUP(A299,[1]Tổng!$M$2:$AT$200,14,0),"")</f>
        <v/>
      </c>
      <c r="F299" s="213" t="str">
        <f>IFERROR(VLOOKUP(A299,[1]Tổng!$M$2:$AT$200,15,0),"")</f>
        <v/>
      </c>
      <c r="G299" s="214" t="str">
        <f>IFERROR(VLOOKUP(A299,[1]Tổng!$M$2:$AT$200,25,0),"")</f>
        <v/>
      </c>
      <c r="H299" s="83" t="str">
        <f>IFERROR(VLOOKUP(A299,[1]Tổng!$M$2:$AQ$200,26,0),"")</f>
        <v/>
      </c>
      <c r="I299" s="77" t="str">
        <f>IFERROR(VLOOKUP(A299,[1]Tổng!$M$2:$AQ$200,27,0),"")</f>
        <v/>
      </c>
      <c r="J299" s="77">
        <v>1000000</v>
      </c>
      <c r="K299" s="78">
        <f t="shared" si="84"/>
        <v>0</v>
      </c>
      <c r="L299" s="88" t="str">
        <f>IFERROR(VLOOKUP(A299,[1]Tổng!$M$2:$AQ$200,30,0),"")</f>
        <v/>
      </c>
      <c r="M299" s="88">
        <f t="shared" si="85"/>
        <v>0</v>
      </c>
      <c r="N299" s="88" t="str">
        <f>IFERROR(VLOOKUP(A299,[1]Tổng!$M$2:$AT$200,18,0),"")</f>
        <v/>
      </c>
      <c r="O299" s="88" t="str">
        <f>IFERROR(VLOOKUP(A299,[1]Tổng!$M$2:$AT$200,22,0),"")</f>
        <v/>
      </c>
      <c r="P299" s="217">
        <f t="shared" si="86"/>
        <v>0</v>
      </c>
      <c r="Q299" s="217">
        <f>IFERROR(VLOOKUP(A299,[1]Tổng!$M$2:$AQ$200,29,0),0)</f>
        <v>0</v>
      </c>
      <c r="R299" s="81" t="str">
        <f>IFERROR(VLOOKUP(A299,[1]Tổng!$M$2:$AQ$200,31,0),"")</f>
        <v/>
      </c>
      <c r="S299" s="81">
        <f t="shared" si="75"/>
        <v>0</v>
      </c>
      <c r="T299" s="81">
        <f t="shared" si="76"/>
        <v>0</v>
      </c>
      <c r="U299" s="81" t="e">
        <f t="shared" si="88"/>
        <v>#REF!</v>
      </c>
      <c r="V299" s="81">
        <v>0</v>
      </c>
      <c r="W299" s="81" t="e">
        <f t="shared" si="81"/>
        <v>#REF!</v>
      </c>
      <c r="X299" s="83"/>
      <c r="Y299" s="99">
        <f>Q301</f>
        <v>0</v>
      </c>
      <c r="Z299" s="224"/>
      <c r="AA299" s="224"/>
      <c r="AB299" s="224"/>
      <c r="AC299" s="224"/>
      <c r="AE299" s="106" t="e">
        <f>I301-SUM(Z301:AD301)</f>
        <v>#VALUE!</v>
      </c>
      <c r="AF299" s="69"/>
      <c r="AG299" s="218"/>
      <c r="AH299" s="219"/>
      <c r="AI299" s="218"/>
      <c r="AJ299" s="63"/>
      <c r="AK299" s="63"/>
      <c r="AL299" s="63"/>
      <c r="AU299" s="69" t="e">
        <f t="shared" si="74"/>
        <v>#N/A</v>
      </c>
      <c r="AV299" s="69" t="e">
        <f t="shared" si="77"/>
        <v>#N/A</v>
      </c>
      <c r="AW299" s="69">
        <f>IF(I299&gt;0,COUNTIF($AV$32:AV299,AV299),0)</f>
        <v>267</v>
      </c>
      <c r="AX299" s="69">
        <f>IF(AND(AW299&gt;1,SUMIF($AV$32:AV298,AV299,$AX$32:AX298)-SUMIF($AV$32:AV298,AV299,$BA$32:BA298)=0),1,IF(AND(AW299&gt;1,SUMIF($AV$32:AV298,AV299,$AX$32:AX298)-SUMIF($AV$32:AV298,AV299,$BA$32:BA298)&gt;0),0,AW299))</f>
        <v>0</v>
      </c>
      <c r="AY299" s="69">
        <f>IF(AND(Q299&gt;0,SUMIF($AV$32:AV299,AV299,$I$32:I299)-SUMIF($AV$32:AV299,AV299,$Q$32:Q299)=0),COUNTIF($AV$32:AV299,AV299),0)</f>
        <v>0</v>
      </c>
      <c r="AZ299" s="69">
        <f>IF(Q299&gt;0,COUNTIF($AV$32:AV299,AV299),0)</f>
        <v>0</v>
      </c>
      <c r="BA299" s="69">
        <f t="shared" si="78"/>
        <v>0</v>
      </c>
      <c r="BC299" s="69" t="str">
        <f t="shared" si="79"/>
        <v xml:space="preserve">  0</v>
      </c>
      <c r="BD299" s="69" t="str">
        <f t="shared" si="80"/>
        <v/>
      </c>
      <c r="BF299" s="69"/>
      <c r="BG299" s="69"/>
    </row>
    <row r="300" spans="1:59" s="69" customFormat="1" x14ac:dyDescent="0.25">
      <c r="A300" s="70" t="e">
        <f t="shared" si="87"/>
        <v>#REF!</v>
      </c>
      <c r="B300" s="83" t="str">
        <f>IFERROR(VLOOKUP(A300,[1]Tổng!$M$2:$AT$200,13,0),"")</f>
        <v/>
      </c>
      <c r="C300" s="71" t="e">
        <f t="shared" si="82"/>
        <v>#VALUE!</v>
      </c>
      <c r="D300" s="71">
        <f t="shared" si="83"/>
        <v>1</v>
      </c>
      <c r="E300" s="221" t="str">
        <f>IFERROR(VLOOKUP(A300,[1]Tổng!$M$2:$AT$200,14,0),"")</f>
        <v/>
      </c>
      <c r="F300" s="213" t="str">
        <f>IFERROR(VLOOKUP(A300,[1]Tổng!$M$2:$AT$200,15,0),"")</f>
        <v/>
      </c>
      <c r="G300" s="214" t="str">
        <f>IFERROR(VLOOKUP(A300,[1]Tổng!$M$2:$AT$200,25,0),"")</f>
        <v/>
      </c>
      <c r="H300" s="83" t="str">
        <f>IFERROR(VLOOKUP(A300,[1]Tổng!$M$2:$AQ$200,26,0),"")</f>
        <v/>
      </c>
      <c r="I300" s="77" t="str">
        <f>IFERROR(VLOOKUP(A300,[1]Tổng!$M$2:$AQ$200,27,0),"")</f>
        <v/>
      </c>
      <c r="J300" s="77">
        <v>1000000</v>
      </c>
      <c r="K300" s="78">
        <f t="shared" si="84"/>
        <v>0</v>
      </c>
      <c r="L300" s="88" t="str">
        <f>IFERROR(VLOOKUP(A300,[1]Tổng!$M$2:$AQ$200,30,0),"")</f>
        <v/>
      </c>
      <c r="M300" s="88">
        <f t="shared" si="85"/>
        <v>0</v>
      </c>
      <c r="N300" s="88" t="str">
        <f>IFERROR(VLOOKUP(A300,[1]Tổng!$M$2:$AT$200,18,0),"")</f>
        <v/>
      </c>
      <c r="O300" s="88" t="str">
        <f>IFERROR(VLOOKUP(A300,[1]Tổng!$M$2:$AT$200,22,0),"")</f>
        <v/>
      </c>
      <c r="P300" s="217">
        <f t="shared" si="86"/>
        <v>0</v>
      </c>
      <c r="Q300" s="217">
        <f>IFERROR(VLOOKUP(A300,[1]Tổng!$M$2:$AQ$200,29,0),0)</f>
        <v>0</v>
      </c>
      <c r="R300" s="81" t="str">
        <f>IFERROR(VLOOKUP(A300,[1]Tổng!$M$2:$AQ$200,31,0),"")</f>
        <v/>
      </c>
      <c r="S300" s="81">
        <f t="shared" si="75"/>
        <v>0</v>
      </c>
      <c r="T300" s="81">
        <f t="shared" si="76"/>
        <v>0</v>
      </c>
      <c r="U300" s="81" t="e">
        <f t="shared" si="88"/>
        <v>#REF!</v>
      </c>
      <c r="V300" s="81">
        <v>0</v>
      </c>
      <c r="W300" s="81" t="e">
        <f t="shared" si="81"/>
        <v>#REF!</v>
      </c>
      <c r="X300" s="83"/>
      <c r="Y300" s="99">
        <f t="shared" ref="Y300:Y305" si="89">Q300</f>
        <v>0</v>
      </c>
      <c r="Z300" s="224">
        <v>243</v>
      </c>
      <c r="AA300" s="224">
        <v>664</v>
      </c>
      <c r="AB300" s="224"/>
      <c r="AC300" s="224"/>
      <c r="AE300" s="106" t="e">
        <f t="shared" si="58"/>
        <v>#VALUE!</v>
      </c>
      <c r="AG300" s="218"/>
      <c r="AH300" s="219"/>
      <c r="AI300" s="218"/>
      <c r="AJ300" s="63"/>
      <c r="AK300" s="63"/>
      <c r="AL300" s="63"/>
      <c r="AU300" s="69" t="e">
        <f t="shared" si="74"/>
        <v>#N/A</v>
      </c>
      <c r="AV300" s="69" t="e">
        <f t="shared" si="77"/>
        <v>#N/A</v>
      </c>
      <c r="AW300" s="69">
        <f>IF(I300&gt;0,COUNTIF($AV$32:AV300,AV300),0)</f>
        <v>268</v>
      </c>
      <c r="AX300" s="69">
        <f>IF(AND(AW300&gt;1,SUMIF($AV$32:AV299,AV300,$AX$32:AX299)-SUMIF($AV$32:AV299,AV300,$BA$32:BA299)=0),1,IF(AND(AW300&gt;1,SUMIF($AV$32:AV299,AV300,$AX$32:AX299)-SUMIF($AV$32:AV299,AV300,$BA$32:BA299)&gt;0),0,AW300))</f>
        <v>0</v>
      </c>
      <c r="AY300" s="69">
        <f>IF(AND(Q300&gt;0,SUMIF($AV$32:AV300,AV300,$I$32:I300)-SUMIF($AV$32:AV300,AV300,$Q$32:Q300)=0),COUNTIF($AV$32:AV300,AV300),0)</f>
        <v>0</v>
      </c>
      <c r="AZ300" s="69">
        <f>IF(Q300&gt;0,COUNTIF($AV$32:AV300,AV300),0)</f>
        <v>0</v>
      </c>
      <c r="BA300" s="69">
        <f t="shared" si="78"/>
        <v>0</v>
      </c>
      <c r="BC300" s="69" t="str">
        <f t="shared" si="79"/>
        <v xml:space="preserve">  0</v>
      </c>
      <c r="BD300" s="69" t="str">
        <f t="shared" si="80"/>
        <v/>
      </c>
    </row>
    <row r="301" spans="1:59" x14ac:dyDescent="0.25">
      <c r="A301" s="70" t="e">
        <f t="shared" si="87"/>
        <v>#REF!</v>
      </c>
      <c r="B301" s="83" t="str">
        <f>IFERROR(VLOOKUP(A301,[1]Tổng!$M$2:$AT$200,13,0),"")</f>
        <v/>
      </c>
      <c r="C301" s="71" t="e">
        <f t="shared" si="82"/>
        <v>#VALUE!</v>
      </c>
      <c r="D301" s="71">
        <f t="shared" si="83"/>
        <v>1</v>
      </c>
      <c r="E301" s="221" t="str">
        <f>IFERROR(VLOOKUP(A301,[1]Tổng!$M$2:$AT$200,14,0),"")</f>
        <v/>
      </c>
      <c r="F301" s="213" t="str">
        <f>IFERROR(VLOOKUP(A301,[1]Tổng!$M$2:$AT$200,15,0),"")</f>
        <v/>
      </c>
      <c r="G301" s="214" t="str">
        <f>IFERROR(VLOOKUP(A301,[1]Tổng!$M$2:$AT$200,25,0),"")</f>
        <v/>
      </c>
      <c r="H301" s="83" t="str">
        <f>IFERROR(VLOOKUP(A301,[1]Tổng!$M$2:$AQ$200,26,0),"")</f>
        <v/>
      </c>
      <c r="I301" s="77" t="str">
        <f>IFERROR(VLOOKUP(A301,[1]Tổng!$M$2:$AQ$200,27,0),"")</f>
        <v/>
      </c>
      <c r="J301" s="77">
        <v>1000000</v>
      </c>
      <c r="K301" s="78">
        <f t="shared" si="84"/>
        <v>0</v>
      </c>
      <c r="L301" s="88" t="str">
        <f>IFERROR(VLOOKUP(A301,[1]Tổng!$M$2:$AQ$200,30,0),"")</f>
        <v/>
      </c>
      <c r="M301" s="88">
        <f t="shared" si="85"/>
        <v>0</v>
      </c>
      <c r="N301" s="88" t="str">
        <f>IFERROR(VLOOKUP(A301,[1]Tổng!$M$2:$AT$200,18,0),"")</f>
        <v/>
      </c>
      <c r="O301" s="88" t="str">
        <f>IFERROR(VLOOKUP(A301,[1]Tổng!$M$2:$AT$200,22,0),"")</f>
        <v/>
      </c>
      <c r="P301" s="217">
        <f t="shared" si="86"/>
        <v>0</v>
      </c>
      <c r="Q301" s="217">
        <f>IFERROR(VLOOKUP(A301,[1]Tổng!$M$2:$AQ$200,29,0),0)</f>
        <v>0</v>
      </c>
      <c r="R301" s="81" t="str">
        <f>IFERROR(VLOOKUP(A301,[1]Tổng!$M$2:$AQ$200,31,0),"")</f>
        <v/>
      </c>
      <c r="S301" s="81">
        <f t="shared" si="75"/>
        <v>0</v>
      </c>
      <c r="T301" s="81">
        <f t="shared" si="76"/>
        <v>0</v>
      </c>
      <c r="U301" s="81" t="e">
        <f t="shared" si="88"/>
        <v>#REF!</v>
      </c>
      <c r="V301" s="81">
        <v>0</v>
      </c>
      <c r="W301" s="81" t="e">
        <f t="shared" si="81"/>
        <v>#REF!</v>
      </c>
      <c r="X301" s="83"/>
      <c r="Y301" s="99">
        <f t="shared" si="89"/>
        <v>0</v>
      </c>
      <c r="Z301" s="224"/>
      <c r="AA301" s="224"/>
      <c r="AB301" s="224"/>
      <c r="AC301" s="224"/>
      <c r="AE301" s="106" t="e">
        <f t="shared" si="58"/>
        <v>#VALUE!</v>
      </c>
      <c r="AF301" s="69"/>
      <c r="AG301" s="218"/>
      <c r="AH301" s="219"/>
      <c r="AI301" s="218"/>
      <c r="AJ301" s="63"/>
      <c r="AK301" s="63"/>
      <c r="AL301" s="63"/>
      <c r="AU301" s="69" t="e">
        <f t="shared" si="74"/>
        <v>#N/A</v>
      </c>
      <c r="AV301" s="69" t="e">
        <f t="shared" si="77"/>
        <v>#N/A</v>
      </c>
      <c r="AW301" s="69">
        <f>IF(I301&gt;0,COUNTIF($AV$32:AV301,AV301),0)</f>
        <v>269</v>
      </c>
      <c r="AX301" s="69">
        <f>IF(AND(AW301&gt;1,SUMIF($AV$32:AV300,AV301,$AX$32:AX300)-SUMIF($AV$32:AV300,AV301,$BA$32:BA300)=0),1,IF(AND(AW301&gt;1,SUMIF($AV$32:AV300,AV301,$AX$32:AX300)-SUMIF($AV$32:AV300,AV301,$BA$32:BA300)&gt;0),0,AW301))</f>
        <v>0</v>
      </c>
      <c r="AY301" s="69">
        <f>IF(AND(Q301&gt;0,SUMIF($AV$32:AV301,AV301,$I$32:I301)-SUMIF($AV$32:AV301,AV301,$Q$32:Q301)=0),COUNTIF($AV$32:AV301,AV301),0)</f>
        <v>0</v>
      </c>
      <c r="AZ301" s="69">
        <f>IF(Q301&gt;0,COUNTIF($AV$32:AV301,AV301),0)</f>
        <v>0</v>
      </c>
      <c r="BA301" s="69">
        <f t="shared" si="78"/>
        <v>0</v>
      </c>
      <c r="BC301" s="69" t="str">
        <f t="shared" si="79"/>
        <v xml:space="preserve">  0</v>
      </c>
      <c r="BD301" s="69" t="str">
        <f t="shared" si="80"/>
        <v/>
      </c>
      <c r="BF301" s="69"/>
      <c r="BG301" s="69"/>
    </row>
    <row r="302" spans="1:59" s="69" customFormat="1" x14ac:dyDescent="0.25">
      <c r="A302" s="70" t="e">
        <f t="shared" si="87"/>
        <v>#REF!</v>
      </c>
      <c r="B302" s="83" t="str">
        <f>IFERROR(VLOOKUP(A302,[1]Tổng!$M$2:$AT$200,13,0),"")</f>
        <v/>
      </c>
      <c r="C302" s="71" t="e">
        <f t="shared" si="82"/>
        <v>#VALUE!</v>
      </c>
      <c r="D302" s="71">
        <f t="shared" si="83"/>
        <v>1</v>
      </c>
      <c r="E302" s="221" t="str">
        <f>IFERROR(VLOOKUP(A302,[1]Tổng!$M$2:$AT$200,14,0),"")</f>
        <v/>
      </c>
      <c r="F302" s="213" t="str">
        <f>IFERROR(VLOOKUP(A302,[1]Tổng!$M$2:$AT$200,15,0),"")</f>
        <v/>
      </c>
      <c r="G302" s="214" t="str">
        <f>IFERROR(VLOOKUP(A302,[1]Tổng!$M$2:$AT$200,25,0),"")</f>
        <v/>
      </c>
      <c r="H302" s="83" t="str">
        <f>IFERROR(VLOOKUP(A302,[1]Tổng!$M$2:$AQ$200,26,0),"")</f>
        <v/>
      </c>
      <c r="I302" s="77" t="str">
        <f>IFERROR(VLOOKUP(A302,[1]Tổng!$M$2:$AQ$200,27,0),"")</f>
        <v/>
      </c>
      <c r="J302" s="77">
        <v>1000000</v>
      </c>
      <c r="K302" s="78">
        <f t="shared" si="84"/>
        <v>0</v>
      </c>
      <c r="L302" s="88" t="str">
        <f>IFERROR(VLOOKUP(A302,[1]Tổng!$M$2:$AQ$200,30,0),"")</f>
        <v/>
      </c>
      <c r="M302" s="88">
        <f t="shared" si="85"/>
        <v>0</v>
      </c>
      <c r="N302" s="88" t="str">
        <f>IFERROR(VLOOKUP(A302,[1]Tổng!$M$2:$AT$200,18,0),"")</f>
        <v/>
      </c>
      <c r="O302" s="88" t="str">
        <f>IFERROR(VLOOKUP(A302,[1]Tổng!$M$2:$AT$200,22,0),"")</f>
        <v/>
      </c>
      <c r="P302" s="217">
        <f t="shared" si="86"/>
        <v>0</v>
      </c>
      <c r="Q302" s="217">
        <f>IFERROR(VLOOKUP(A302,[1]Tổng!$M$2:$AQ$200,29,0),0)</f>
        <v>0</v>
      </c>
      <c r="R302" s="81" t="str">
        <f>IFERROR(VLOOKUP(A302,[1]Tổng!$M$2:$AQ$200,31,0),"")</f>
        <v/>
      </c>
      <c r="S302" s="81">
        <f t="shared" si="75"/>
        <v>0</v>
      </c>
      <c r="T302" s="81">
        <f t="shared" si="76"/>
        <v>0</v>
      </c>
      <c r="U302" s="81" t="e">
        <f t="shared" si="88"/>
        <v>#REF!</v>
      </c>
      <c r="V302" s="81">
        <v>0</v>
      </c>
      <c r="W302" s="81" t="e">
        <f t="shared" si="81"/>
        <v>#REF!</v>
      </c>
      <c r="X302" s="83"/>
      <c r="Y302" s="99">
        <f t="shared" si="89"/>
        <v>0</v>
      </c>
      <c r="Z302" s="224"/>
      <c r="AA302" s="224"/>
      <c r="AB302" s="224"/>
      <c r="AC302" s="224"/>
      <c r="AE302" s="106" t="e">
        <f t="shared" si="58"/>
        <v>#VALUE!</v>
      </c>
      <c r="AG302" s="218"/>
      <c r="AH302" s="219"/>
      <c r="AI302" s="218"/>
      <c r="AJ302" s="63"/>
      <c r="AK302" s="63"/>
      <c r="AL302" s="63"/>
      <c r="AU302" s="69" t="e">
        <f t="shared" si="74"/>
        <v>#N/A</v>
      </c>
      <c r="AV302" s="69" t="e">
        <f t="shared" si="77"/>
        <v>#N/A</v>
      </c>
      <c r="AW302" s="69">
        <f>IF(I302&gt;0,COUNTIF($AV$32:AV302,AV302),0)</f>
        <v>270</v>
      </c>
      <c r="AX302" s="69">
        <f>IF(AND(AW302&gt;1,SUMIF($AV$32:AV301,AV302,$AX$32:AX301)-SUMIF($AV$32:AV301,AV302,$BA$32:BA301)=0),1,IF(AND(AW302&gt;1,SUMIF($AV$32:AV301,AV302,$AX$32:AX301)-SUMIF($AV$32:AV301,AV302,$BA$32:BA301)&gt;0),0,AW302))</f>
        <v>0</v>
      </c>
      <c r="AY302" s="69">
        <f>IF(AND(Q302&gt;0,SUMIF($AV$32:AV302,AV302,$I$32:I302)-SUMIF($AV$32:AV302,AV302,$Q$32:Q302)=0),COUNTIF($AV$32:AV302,AV302),0)</f>
        <v>0</v>
      </c>
      <c r="AZ302" s="69">
        <f>IF(Q302&gt;0,COUNTIF($AV$32:AV302,AV302),0)</f>
        <v>0</v>
      </c>
      <c r="BA302" s="69">
        <f t="shared" si="78"/>
        <v>0</v>
      </c>
      <c r="BC302" s="69" t="str">
        <f t="shared" si="79"/>
        <v xml:space="preserve">  0</v>
      </c>
      <c r="BD302" s="69" t="str">
        <f t="shared" si="80"/>
        <v/>
      </c>
    </row>
    <row r="303" spans="1:59" x14ac:dyDescent="0.25">
      <c r="A303" s="70" t="e">
        <f t="shared" si="87"/>
        <v>#REF!</v>
      </c>
      <c r="B303" s="83" t="str">
        <f>IFERROR(VLOOKUP(A303,[1]Tổng!$M$2:$AT$200,13,0),"")</f>
        <v/>
      </c>
      <c r="C303" s="71" t="e">
        <f t="shared" si="82"/>
        <v>#VALUE!</v>
      </c>
      <c r="D303" s="71">
        <f t="shared" si="83"/>
        <v>1</v>
      </c>
      <c r="E303" s="221" t="str">
        <f>IFERROR(VLOOKUP(A303,[1]Tổng!$M$2:$AT$200,14,0),"")</f>
        <v/>
      </c>
      <c r="F303" s="213" t="str">
        <f>IFERROR(VLOOKUP(A303,[1]Tổng!$M$2:$AT$200,15,0),"")</f>
        <v/>
      </c>
      <c r="G303" s="214" t="str">
        <f>IFERROR(VLOOKUP(A303,[1]Tổng!$M$2:$AT$200,25,0),"")</f>
        <v/>
      </c>
      <c r="H303" s="83" t="str">
        <f>IFERROR(VLOOKUP(A303,[1]Tổng!$M$2:$AQ$200,26,0),"")</f>
        <v/>
      </c>
      <c r="I303" s="77" t="str">
        <f>IFERROR(VLOOKUP(A303,[1]Tổng!$M$2:$AQ$200,27,0),"")</f>
        <v/>
      </c>
      <c r="J303" s="77">
        <v>1000000</v>
      </c>
      <c r="K303" s="78">
        <f t="shared" si="84"/>
        <v>0</v>
      </c>
      <c r="L303" s="88" t="str">
        <f>IFERROR(VLOOKUP(A303,[1]Tổng!$M$2:$AQ$200,30,0),"")</f>
        <v/>
      </c>
      <c r="M303" s="88">
        <f t="shared" si="85"/>
        <v>0</v>
      </c>
      <c r="N303" s="88" t="str">
        <f>IFERROR(VLOOKUP(A303,[1]Tổng!$M$2:$AT$200,18,0),"")</f>
        <v/>
      </c>
      <c r="O303" s="88" t="str">
        <f>IFERROR(VLOOKUP(A303,[1]Tổng!$M$2:$AT$200,22,0),"")</f>
        <v/>
      </c>
      <c r="P303" s="217">
        <f t="shared" si="86"/>
        <v>0</v>
      </c>
      <c r="Q303" s="217">
        <f>IFERROR(VLOOKUP(A303,[1]Tổng!$M$2:$AQ$200,29,0),0)</f>
        <v>0</v>
      </c>
      <c r="R303" s="81" t="str">
        <f>IFERROR(VLOOKUP(A303,[1]Tổng!$M$2:$AQ$200,31,0),"")</f>
        <v/>
      </c>
      <c r="S303" s="81">
        <f t="shared" si="75"/>
        <v>0</v>
      </c>
      <c r="T303" s="81">
        <f t="shared" si="76"/>
        <v>0</v>
      </c>
      <c r="U303" s="81" t="e">
        <f t="shared" si="88"/>
        <v>#REF!</v>
      </c>
      <c r="V303" s="81">
        <v>0</v>
      </c>
      <c r="W303" s="81" t="e">
        <f t="shared" si="81"/>
        <v>#REF!</v>
      </c>
      <c r="X303" s="83"/>
      <c r="Y303" s="99">
        <f t="shared" si="89"/>
        <v>0</v>
      </c>
      <c r="Z303" s="224"/>
      <c r="AA303" s="224"/>
      <c r="AB303" s="224"/>
      <c r="AC303" s="224"/>
      <c r="AE303" s="106" t="e">
        <f t="shared" si="58"/>
        <v>#VALUE!</v>
      </c>
      <c r="AF303" s="69"/>
      <c r="AG303" s="218"/>
      <c r="AH303" s="219"/>
      <c r="AI303" s="218"/>
      <c r="AJ303" s="63"/>
      <c r="AK303" s="63"/>
      <c r="AL303" s="63"/>
      <c r="AU303" s="69" t="e">
        <f t="shared" si="74"/>
        <v>#N/A</v>
      </c>
      <c r="AV303" s="69" t="e">
        <f t="shared" si="77"/>
        <v>#N/A</v>
      </c>
      <c r="AW303" s="69">
        <f>IF(I303&gt;0,COUNTIF($AV$32:AV303,AV303),0)</f>
        <v>271</v>
      </c>
      <c r="AX303" s="69">
        <f>IF(AND(AW303&gt;1,SUMIF($AV$32:AV302,AV303,$AX$32:AX302)-SUMIF($AV$32:AV302,AV303,$BA$32:BA302)=0),1,IF(AND(AW303&gt;1,SUMIF($AV$32:AV302,AV303,$AX$32:AX302)-SUMIF($AV$32:AV302,AV303,$BA$32:BA302)&gt;0),0,AW303))</f>
        <v>0</v>
      </c>
      <c r="AY303" s="69">
        <f>IF(AND(Q303&gt;0,SUMIF($AV$32:AV303,AV303,$I$32:I303)-SUMIF($AV$32:AV303,AV303,$Q$32:Q303)=0),COUNTIF($AV$32:AV303,AV303),0)</f>
        <v>0</v>
      </c>
      <c r="AZ303" s="69">
        <f>IF(Q303&gt;0,COUNTIF($AV$32:AV303,AV303),0)</f>
        <v>0</v>
      </c>
      <c r="BA303" s="69">
        <f t="shared" si="78"/>
        <v>0</v>
      </c>
      <c r="BC303" s="69" t="str">
        <f t="shared" si="79"/>
        <v xml:space="preserve">  0</v>
      </c>
      <c r="BD303" s="69" t="str">
        <f t="shared" si="80"/>
        <v/>
      </c>
      <c r="BF303" s="69"/>
      <c r="BG303" s="69"/>
    </row>
    <row r="304" spans="1:59" x14ac:dyDescent="0.25">
      <c r="A304" s="70" t="e">
        <f t="shared" si="87"/>
        <v>#REF!</v>
      </c>
      <c r="B304" s="83" t="str">
        <f>IFERROR(VLOOKUP(A304,[1]Tổng!$M$2:$AT$200,13,0),"")</f>
        <v/>
      </c>
      <c r="C304" s="71" t="e">
        <f t="shared" si="82"/>
        <v>#VALUE!</v>
      </c>
      <c r="D304" s="71">
        <f t="shared" si="83"/>
        <v>1</v>
      </c>
      <c r="E304" s="221" t="str">
        <f>IFERROR(VLOOKUP(A304,[1]Tổng!$M$2:$AT$200,14,0),"")</f>
        <v/>
      </c>
      <c r="F304" s="213" t="str">
        <f>IFERROR(VLOOKUP(A304,[1]Tổng!$M$2:$AT$200,15,0),"")</f>
        <v/>
      </c>
      <c r="G304" s="214" t="str">
        <f>IFERROR(VLOOKUP(A304,[1]Tổng!$M$2:$AT$200,25,0),"")</f>
        <v/>
      </c>
      <c r="H304" s="83" t="str">
        <f>IFERROR(VLOOKUP(A304,[1]Tổng!$M$2:$AQ$200,26,0),"")</f>
        <v/>
      </c>
      <c r="I304" s="77" t="str">
        <f>IFERROR(VLOOKUP(A304,[1]Tổng!$M$2:$AQ$200,27,0),"")</f>
        <v/>
      </c>
      <c r="J304" s="77">
        <v>1000000</v>
      </c>
      <c r="K304" s="78">
        <f t="shared" si="84"/>
        <v>0</v>
      </c>
      <c r="L304" s="88" t="str">
        <f>IFERROR(VLOOKUP(A304,[1]Tổng!$M$2:$AQ$200,30,0),"")</f>
        <v/>
      </c>
      <c r="M304" s="88">
        <f t="shared" si="85"/>
        <v>0</v>
      </c>
      <c r="N304" s="88" t="str">
        <f>IFERROR(VLOOKUP(A304,[1]Tổng!$M$2:$AT$200,18,0),"")</f>
        <v/>
      </c>
      <c r="O304" s="88" t="str">
        <f>IFERROR(VLOOKUP(A304,[1]Tổng!$M$2:$AT$200,22,0),"")</f>
        <v/>
      </c>
      <c r="P304" s="217">
        <f t="shared" si="86"/>
        <v>0</v>
      </c>
      <c r="Q304" s="217">
        <f>IFERROR(VLOOKUP(A304,[1]Tổng!$M$2:$AQ$200,29,0),0)</f>
        <v>0</v>
      </c>
      <c r="R304" s="81" t="str">
        <f>IFERROR(VLOOKUP(A304,[1]Tổng!$M$2:$AQ$200,31,0),"")</f>
        <v/>
      </c>
      <c r="S304" s="81">
        <f t="shared" si="75"/>
        <v>0</v>
      </c>
      <c r="T304" s="81">
        <f t="shared" si="76"/>
        <v>0</v>
      </c>
      <c r="U304" s="81" t="e">
        <f t="shared" si="88"/>
        <v>#REF!</v>
      </c>
      <c r="V304" s="81">
        <v>0</v>
      </c>
      <c r="W304" s="81" t="e">
        <f t="shared" si="81"/>
        <v>#REF!</v>
      </c>
      <c r="X304" s="83"/>
      <c r="Y304" s="99">
        <f t="shared" si="89"/>
        <v>0</v>
      </c>
      <c r="Z304" s="224"/>
      <c r="AA304" s="224"/>
      <c r="AB304" s="224"/>
      <c r="AC304" s="224"/>
      <c r="AE304" s="106" t="e">
        <f t="shared" si="58"/>
        <v>#VALUE!</v>
      </c>
      <c r="AF304" s="69"/>
      <c r="AG304" s="218"/>
      <c r="AH304" s="219"/>
      <c r="AI304" s="218"/>
      <c r="AJ304" s="63"/>
      <c r="AK304" s="63"/>
      <c r="AL304" s="63"/>
      <c r="AU304" s="69" t="e">
        <f t="shared" si="74"/>
        <v>#N/A</v>
      </c>
      <c r="AV304" s="69" t="e">
        <f t="shared" si="77"/>
        <v>#N/A</v>
      </c>
      <c r="AW304" s="69">
        <f>IF(I304&gt;0,COUNTIF($AV$32:AV304,AV304),0)</f>
        <v>272</v>
      </c>
      <c r="AX304" s="69">
        <f>IF(AND(AW304&gt;1,SUMIF($AV$32:AV303,AV304,$AX$32:AX303)-SUMIF($AV$32:AV303,AV304,$BA$32:BA303)=0),1,IF(AND(AW304&gt;1,SUMIF($AV$32:AV303,AV304,$AX$32:AX303)-SUMIF($AV$32:AV303,AV304,$BA$32:BA303)&gt;0),0,AW304))</f>
        <v>0</v>
      </c>
      <c r="AY304" s="69">
        <f>IF(AND(Q304&gt;0,SUMIF($AV$32:AV304,AV304,$I$32:I304)-SUMIF($AV$32:AV304,AV304,$Q$32:Q304)=0),COUNTIF($AV$32:AV304,AV304),0)</f>
        <v>0</v>
      </c>
      <c r="AZ304" s="69">
        <f>IF(Q304&gt;0,COUNTIF($AV$32:AV304,AV304),0)</f>
        <v>0</v>
      </c>
      <c r="BA304" s="69">
        <f t="shared" si="78"/>
        <v>0</v>
      </c>
      <c r="BC304" s="69" t="str">
        <f t="shared" si="79"/>
        <v xml:space="preserve">  0</v>
      </c>
      <c r="BD304" s="69" t="str">
        <f t="shared" si="80"/>
        <v/>
      </c>
      <c r="BF304" s="69"/>
      <c r="BG304" s="69"/>
    </row>
    <row r="305" spans="1:59" x14ac:dyDescent="0.25">
      <c r="A305" s="70" t="e">
        <f t="shared" si="87"/>
        <v>#REF!</v>
      </c>
      <c r="B305" s="83" t="str">
        <f>IFERROR(VLOOKUP(A305,[1]Tổng!$M$2:$AT$200,13,0),"")</f>
        <v/>
      </c>
      <c r="C305" s="71" t="e">
        <f t="shared" si="82"/>
        <v>#VALUE!</v>
      </c>
      <c r="D305" s="71">
        <f t="shared" si="83"/>
        <v>1</v>
      </c>
      <c r="E305" s="221" t="str">
        <f>IFERROR(VLOOKUP(A305,[1]Tổng!$M$2:$AT$200,14,0),"")</f>
        <v/>
      </c>
      <c r="F305" s="213" t="str">
        <f>IFERROR(VLOOKUP(A305,[1]Tổng!$M$2:$AT$200,15,0),"")</f>
        <v/>
      </c>
      <c r="G305" s="214" t="str">
        <f>IFERROR(VLOOKUP(A305,[1]Tổng!$M$2:$AT$200,25,0),"")</f>
        <v/>
      </c>
      <c r="H305" s="83" t="str">
        <f>IFERROR(VLOOKUP(A305,[1]Tổng!$M$2:$AQ$200,26,0),"")</f>
        <v/>
      </c>
      <c r="I305" s="77" t="str">
        <f>IFERROR(VLOOKUP(A305,[1]Tổng!$M$2:$AQ$200,27,0),"")</f>
        <v/>
      </c>
      <c r="J305" s="77">
        <v>1000000</v>
      </c>
      <c r="K305" s="78">
        <f t="shared" si="84"/>
        <v>0</v>
      </c>
      <c r="L305" s="88" t="str">
        <f>IFERROR(VLOOKUP(A305,[1]Tổng!$M$2:$AQ$200,30,0),"")</f>
        <v/>
      </c>
      <c r="M305" s="88">
        <f t="shared" si="85"/>
        <v>0</v>
      </c>
      <c r="N305" s="88" t="str">
        <f>IFERROR(VLOOKUP(A305,[1]Tổng!$M$2:$AT$200,18,0),"")</f>
        <v/>
      </c>
      <c r="O305" s="88" t="str">
        <f>IFERROR(VLOOKUP(A305,[1]Tổng!$M$2:$AT$200,22,0),"")</f>
        <v/>
      </c>
      <c r="P305" s="217">
        <f t="shared" si="86"/>
        <v>0</v>
      </c>
      <c r="Q305" s="217">
        <f>IFERROR(VLOOKUP(A305,[1]Tổng!$M$2:$AQ$200,29,0),0)</f>
        <v>0</v>
      </c>
      <c r="R305" s="81" t="str">
        <f>IFERROR(VLOOKUP(A305,[1]Tổng!$M$2:$AQ$200,31,0),"")</f>
        <v/>
      </c>
      <c r="S305" s="81">
        <f t="shared" si="75"/>
        <v>0</v>
      </c>
      <c r="T305" s="81">
        <f t="shared" si="76"/>
        <v>0</v>
      </c>
      <c r="U305" s="81" t="e">
        <f t="shared" si="88"/>
        <v>#REF!</v>
      </c>
      <c r="V305" s="81">
        <v>0</v>
      </c>
      <c r="W305" s="81" t="e">
        <f t="shared" si="81"/>
        <v>#REF!</v>
      </c>
      <c r="X305" s="83"/>
      <c r="Y305" s="99">
        <f t="shared" si="89"/>
        <v>0</v>
      </c>
      <c r="Z305" s="224"/>
      <c r="AA305" s="224"/>
      <c r="AB305" s="224"/>
      <c r="AC305" s="224"/>
      <c r="AE305" s="106" t="e">
        <f t="shared" si="58"/>
        <v>#VALUE!</v>
      </c>
      <c r="AF305" s="69"/>
      <c r="AG305" s="218"/>
      <c r="AH305" s="219"/>
      <c r="AI305" s="218"/>
      <c r="AJ305" s="63"/>
      <c r="AK305" s="63"/>
      <c r="AL305" s="63"/>
      <c r="AU305" s="69" t="e">
        <f t="shared" si="74"/>
        <v>#N/A</v>
      </c>
      <c r="AV305" s="69" t="e">
        <f t="shared" si="77"/>
        <v>#N/A</v>
      </c>
      <c r="AW305" s="69">
        <f>IF(I305&gt;0,COUNTIF($AV$32:AV305,AV305),0)</f>
        <v>273</v>
      </c>
      <c r="AX305" s="69">
        <f>IF(AND(AW305&gt;1,SUMIF($AV$32:AV304,AV305,$AX$32:AX304)-SUMIF($AV$32:AV304,AV305,$BA$32:BA304)=0),1,IF(AND(AW305&gt;1,SUMIF($AV$32:AV304,AV305,$AX$32:AX304)-SUMIF($AV$32:AV304,AV305,$BA$32:BA304)&gt;0),0,AW305))</f>
        <v>0</v>
      </c>
      <c r="AY305" s="69">
        <f>IF(AND(Q305&gt;0,SUMIF($AV$32:AV305,AV305,$I$32:I305)-SUMIF($AV$32:AV305,AV305,$Q$32:Q305)=0),COUNTIF($AV$32:AV305,AV305),0)</f>
        <v>0</v>
      </c>
      <c r="AZ305" s="69">
        <f>IF(Q305&gt;0,COUNTIF($AV$32:AV305,AV305),0)</f>
        <v>0</v>
      </c>
      <c r="BA305" s="69">
        <f t="shared" si="78"/>
        <v>0</v>
      </c>
      <c r="BC305" s="69" t="str">
        <f t="shared" si="79"/>
        <v xml:space="preserve">  0</v>
      </c>
      <c r="BD305" s="69" t="str">
        <f t="shared" si="80"/>
        <v/>
      </c>
      <c r="BF305" s="69"/>
      <c r="BG305" s="69"/>
    </row>
    <row r="306" spans="1:59" s="69" customFormat="1" x14ac:dyDescent="0.25">
      <c r="A306" s="70" t="e">
        <f t="shared" si="87"/>
        <v>#REF!</v>
      </c>
      <c r="B306" s="83" t="str">
        <f>IFERROR(VLOOKUP(A306,[1]Tổng!$M$2:$AT$200,13,0),"")</f>
        <v/>
      </c>
      <c r="C306" s="71" t="e">
        <f t="shared" si="82"/>
        <v>#VALUE!</v>
      </c>
      <c r="D306" s="71">
        <f t="shared" si="83"/>
        <v>1</v>
      </c>
      <c r="E306" s="221" t="str">
        <f>IFERROR(VLOOKUP(A306,[1]Tổng!$M$2:$AT$200,14,0),"")</f>
        <v/>
      </c>
      <c r="F306" s="213" t="str">
        <f>IFERROR(VLOOKUP(A306,[1]Tổng!$M$2:$AT$200,15,0),"")</f>
        <v/>
      </c>
      <c r="G306" s="214" t="str">
        <f>IFERROR(VLOOKUP(A306,[1]Tổng!$M$2:$AT$200,25,0),"")</f>
        <v/>
      </c>
      <c r="H306" s="83" t="str">
        <f>IFERROR(VLOOKUP(A306,[1]Tổng!$M$2:$AQ$200,26,0),"")</f>
        <v/>
      </c>
      <c r="I306" s="77" t="str">
        <f>IFERROR(VLOOKUP(A306,[1]Tổng!$M$2:$AQ$200,27,0),"")</f>
        <v/>
      </c>
      <c r="J306" s="77">
        <v>1000000</v>
      </c>
      <c r="K306" s="78">
        <f t="shared" si="84"/>
        <v>0</v>
      </c>
      <c r="L306" s="88" t="str">
        <f>IFERROR(VLOOKUP(A306,[1]Tổng!$M$2:$AQ$200,30,0),"")</f>
        <v/>
      </c>
      <c r="M306" s="88">
        <f t="shared" si="85"/>
        <v>0</v>
      </c>
      <c r="N306" s="88" t="str">
        <f>IFERROR(VLOOKUP(A306,[1]Tổng!$M$2:$AT$200,18,0),"")</f>
        <v/>
      </c>
      <c r="O306" s="88" t="str">
        <f>IFERROR(VLOOKUP(A306,[1]Tổng!$M$2:$AT$200,22,0),"")</f>
        <v/>
      </c>
      <c r="P306" s="217">
        <f t="shared" si="86"/>
        <v>0</v>
      </c>
      <c r="Q306" s="217">
        <f>IFERROR(VLOOKUP(A306,[1]Tổng!$M$2:$AQ$200,29,0),0)</f>
        <v>0</v>
      </c>
      <c r="R306" s="81" t="str">
        <f>IFERROR(VLOOKUP(A306,[1]Tổng!$M$2:$AQ$200,31,0),"")</f>
        <v/>
      </c>
      <c r="S306" s="81">
        <f t="shared" si="75"/>
        <v>0</v>
      </c>
      <c r="T306" s="81">
        <f t="shared" si="76"/>
        <v>0</v>
      </c>
      <c r="U306" s="81" t="e">
        <f t="shared" si="88"/>
        <v>#REF!</v>
      </c>
      <c r="V306" s="81" t="e">
        <f>Z310*L310</f>
        <v>#VALUE!</v>
      </c>
      <c r="W306" s="81" t="e">
        <f t="shared" si="81"/>
        <v>#REF!</v>
      </c>
      <c r="X306" s="83">
        <v>44015</v>
      </c>
      <c r="Y306" s="99">
        <f>Q306-Z310</f>
        <v>-379</v>
      </c>
      <c r="Z306" s="224"/>
      <c r="AA306" s="224"/>
      <c r="AB306" s="224"/>
      <c r="AC306" s="224"/>
      <c r="AE306" s="106" t="e">
        <f t="shared" si="58"/>
        <v>#VALUE!</v>
      </c>
      <c r="AG306" s="218"/>
      <c r="AH306" s="219"/>
      <c r="AI306" s="218"/>
      <c r="AJ306" s="63"/>
      <c r="AK306" s="63"/>
      <c r="AL306" s="63"/>
      <c r="AU306" s="69" t="e">
        <f t="shared" si="74"/>
        <v>#N/A</v>
      </c>
      <c r="AV306" s="69" t="e">
        <f t="shared" si="77"/>
        <v>#N/A</v>
      </c>
      <c r="AW306" s="69">
        <f>IF(I306&gt;0,COUNTIF($AV$32:AV306,AV306),0)</f>
        <v>274</v>
      </c>
      <c r="AX306" s="69">
        <f>IF(AND(AW306&gt;1,SUMIF($AV$32:AV305,AV306,$AX$32:AX305)-SUMIF($AV$32:AV305,AV306,$BA$32:BA305)=0),1,IF(AND(AW306&gt;1,SUMIF($AV$32:AV305,AV306,$AX$32:AX305)-SUMIF($AV$32:AV305,AV306,$BA$32:BA305)&gt;0),0,AW306))</f>
        <v>0</v>
      </c>
      <c r="AY306" s="69">
        <f>IF(AND(Q306&gt;0,SUMIF($AV$32:AV306,AV306,$I$32:I306)-SUMIF($AV$32:AV306,AV306,$Q$32:Q306)=0),COUNTIF($AV$32:AV306,AV306),0)</f>
        <v>0</v>
      </c>
      <c r="AZ306" s="69">
        <f>IF(Q306&gt;0,COUNTIF($AV$32:AV306,AV306),0)</f>
        <v>0</v>
      </c>
      <c r="BA306" s="69">
        <f t="shared" si="78"/>
        <v>0</v>
      </c>
      <c r="BC306" s="69" t="str">
        <f t="shared" si="79"/>
        <v xml:space="preserve">  0</v>
      </c>
      <c r="BD306" s="69" t="str">
        <f t="shared" si="80"/>
        <v/>
      </c>
    </row>
    <row r="307" spans="1:59" x14ac:dyDescent="0.25">
      <c r="A307" s="70" t="e">
        <f t="shared" si="87"/>
        <v>#REF!</v>
      </c>
      <c r="B307" s="83" t="str">
        <f>IFERROR(VLOOKUP(A307,[1]Tổng!$M$2:$AT$200,13,0),"")</f>
        <v/>
      </c>
      <c r="C307" s="71" t="e">
        <f t="shared" si="82"/>
        <v>#VALUE!</v>
      </c>
      <c r="D307" s="71">
        <f t="shared" si="83"/>
        <v>1</v>
      </c>
      <c r="E307" s="221" t="str">
        <f>IFERROR(VLOOKUP(A307,[1]Tổng!$M$2:$AT$200,14,0),"")</f>
        <v/>
      </c>
      <c r="F307" s="213" t="str">
        <f>IFERROR(VLOOKUP(A307,[1]Tổng!$M$2:$AT$200,15,0),"")</f>
        <v/>
      </c>
      <c r="G307" s="214" t="str">
        <f>IFERROR(VLOOKUP(A307,[1]Tổng!$M$2:$AT$200,25,0),"")</f>
        <v/>
      </c>
      <c r="H307" s="83" t="str">
        <f>IFERROR(VLOOKUP(A307,[1]Tổng!$M$2:$AQ$200,26,0),"")</f>
        <v/>
      </c>
      <c r="I307" s="77" t="str">
        <f>IFERROR(VLOOKUP(A307,[1]Tổng!$M$2:$AQ$200,27,0),"")</f>
        <v/>
      </c>
      <c r="J307" s="77">
        <v>1000000</v>
      </c>
      <c r="K307" s="78">
        <f t="shared" si="84"/>
        <v>0</v>
      </c>
      <c r="L307" s="88" t="str">
        <f>IFERROR(VLOOKUP(A307,[1]Tổng!$M$2:$AQ$200,30,0),"")</f>
        <v/>
      </c>
      <c r="M307" s="88">
        <f t="shared" si="85"/>
        <v>0</v>
      </c>
      <c r="N307" s="88" t="str">
        <f>IFERROR(VLOOKUP(A307,[1]Tổng!$M$2:$AT$200,18,0),"")</f>
        <v/>
      </c>
      <c r="O307" s="88" t="str">
        <f>IFERROR(VLOOKUP(A307,[1]Tổng!$M$2:$AT$200,22,0),"")</f>
        <v/>
      </c>
      <c r="P307" s="217">
        <f t="shared" si="86"/>
        <v>0</v>
      </c>
      <c r="Q307" s="217">
        <f>IFERROR(VLOOKUP(A307,[1]Tổng!$M$2:$AQ$200,29,0),0)</f>
        <v>0</v>
      </c>
      <c r="R307" s="81" t="str">
        <f>IFERROR(VLOOKUP(A307,[1]Tổng!$M$2:$AQ$200,31,0),"")</f>
        <v/>
      </c>
      <c r="S307" s="81">
        <f t="shared" si="75"/>
        <v>0</v>
      </c>
      <c r="T307" s="81">
        <f t="shared" si="76"/>
        <v>0</v>
      </c>
      <c r="U307" s="81" t="e">
        <f t="shared" si="88"/>
        <v>#REF!</v>
      </c>
      <c r="V307" s="81" t="e">
        <f>Z316*L316</f>
        <v>#VALUE!</v>
      </c>
      <c r="W307" s="81" t="e">
        <f t="shared" si="81"/>
        <v>#REF!</v>
      </c>
      <c r="X307" s="83">
        <v>44018</v>
      </c>
      <c r="Y307" s="99">
        <f>Q307-Z316</f>
        <v>-1170</v>
      </c>
      <c r="Z307" s="224"/>
      <c r="AA307" s="224"/>
      <c r="AB307" s="224"/>
      <c r="AC307" s="224"/>
      <c r="AE307" s="106" t="e">
        <f t="shared" si="58"/>
        <v>#VALUE!</v>
      </c>
      <c r="AF307" s="69"/>
      <c r="AG307" s="218"/>
      <c r="AH307" s="219"/>
      <c r="AI307" s="218"/>
      <c r="AJ307" s="63"/>
      <c r="AK307" s="63"/>
      <c r="AL307" s="63"/>
      <c r="AU307" s="69" t="e">
        <f t="shared" si="74"/>
        <v>#N/A</v>
      </c>
      <c r="AV307" s="69" t="e">
        <f t="shared" si="77"/>
        <v>#N/A</v>
      </c>
      <c r="AW307" s="69">
        <f>IF(I307&gt;0,COUNTIF($AV$32:AV307,AV307),0)</f>
        <v>275</v>
      </c>
      <c r="AX307" s="69">
        <f>IF(AND(AW307&gt;1,SUMIF($AV$32:AV306,AV307,$AX$32:AX306)-SUMIF($AV$32:AV306,AV307,$BA$32:BA306)=0),1,IF(AND(AW307&gt;1,SUMIF($AV$32:AV306,AV307,$AX$32:AX306)-SUMIF($AV$32:AV306,AV307,$BA$32:BA306)&gt;0),0,AW307))</f>
        <v>0</v>
      </c>
      <c r="AY307" s="69">
        <f>IF(AND(Q307&gt;0,SUMIF($AV$32:AV307,AV307,$I$32:I307)-SUMIF($AV$32:AV307,AV307,$Q$32:Q307)=0),COUNTIF($AV$32:AV307,AV307),0)</f>
        <v>0</v>
      </c>
      <c r="AZ307" s="69">
        <f>IF(Q307&gt;0,COUNTIF($AV$32:AV307,AV307),0)</f>
        <v>0</v>
      </c>
      <c r="BA307" s="69">
        <f t="shared" si="78"/>
        <v>0</v>
      </c>
      <c r="BC307" s="69" t="str">
        <f t="shared" si="79"/>
        <v xml:space="preserve">  0</v>
      </c>
      <c r="BD307" s="69" t="str">
        <f t="shared" si="80"/>
        <v/>
      </c>
      <c r="BF307" s="69"/>
      <c r="BG307" s="69"/>
    </row>
    <row r="308" spans="1:59" x14ac:dyDescent="0.25">
      <c r="A308" s="70" t="e">
        <f t="shared" si="87"/>
        <v>#REF!</v>
      </c>
      <c r="B308" s="83" t="str">
        <f>IFERROR(VLOOKUP(A308,[1]Tổng!$M$2:$AT$200,13,0),"")</f>
        <v/>
      </c>
      <c r="C308" s="71" t="e">
        <f t="shared" si="82"/>
        <v>#VALUE!</v>
      </c>
      <c r="D308" s="71">
        <f t="shared" si="83"/>
        <v>1</v>
      </c>
      <c r="E308" s="221" t="str">
        <f>IFERROR(VLOOKUP(A308,[1]Tổng!$M$2:$AT$200,14,0),"")</f>
        <v/>
      </c>
      <c r="F308" s="213" t="str">
        <f>IFERROR(VLOOKUP(A308,[1]Tổng!$M$2:$AT$200,15,0),"")</f>
        <v/>
      </c>
      <c r="G308" s="214" t="str">
        <f>IFERROR(VLOOKUP(A308,[1]Tổng!$M$2:$AT$200,25,0),"")</f>
        <v/>
      </c>
      <c r="H308" s="83" t="str">
        <f>IFERROR(VLOOKUP(A308,[1]Tổng!$M$2:$AQ$200,26,0),"")</f>
        <v/>
      </c>
      <c r="I308" s="77" t="str">
        <f>IFERROR(VLOOKUP(A308,[1]Tổng!$M$2:$AQ$200,27,0),"")</f>
        <v/>
      </c>
      <c r="J308" s="77">
        <v>1000000</v>
      </c>
      <c r="K308" s="78">
        <f t="shared" si="84"/>
        <v>0</v>
      </c>
      <c r="L308" s="88" t="str">
        <f>IFERROR(VLOOKUP(A308,[1]Tổng!$M$2:$AQ$200,30,0),"")</f>
        <v/>
      </c>
      <c r="M308" s="88">
        <f t="shared" si="85"/>
        <v>0</v>
      </c>
      <c r="N308" s="88" t="str">
        <f>IFERROR(VLOOKUP(A308,[1]Tổng!$M$2:$AT$200,18,0),"")</f>
        <v/>
      </c>
      <c r="O308" s="88" t="str">
        <f>IFERROR(VLOOKUP(A308,[1]Tổng!$M$2:$AT$200,22,0),"")</f>
        <v/>
      </c>
      <c r="P308" s="217">
        <f t="shared" si="86"/>
        <v>0</v>
      </c>
      <c r="Q308" s="217">
        <f>IFERROR(VLOOKUP(A308,[1]Tổng!$M$2:$AQ$200,29,0),0)</f>
        <v>0</v>
      </c>
      <c r="R308" s="81" t="str">
        <f>IFERROR(VLOOKUP(A308,[1]Tổng!$M$2:$AQ$200,31,0),"")</f>
        <v/>
      </c>
      <c r="S308" s="81">
        <f t="shared" si="75"/>
        <v>0</v>
      </c>
      <c r="T308" s="81">
        <f t="shared" si="76"/>
        <v>0</v>
      </c>
      <c r="U308" s="81" t="e">
        <f t="shared" si="88"/>
        <v>#REF!</v>
      </c>
      <c r="V308" s="81" t="e">
        <f>Z315*L315</f>
        <v>#VALUE!</v>
      </c>
      <c r="W308" s="81" t="e">
        <f t="shared" si="81"/>
        <v>#REF!</v>
      </c>
      <c r="X308" s="83">
        <v>44021</v>
      </c>
      <c r="Y308" s="99">
        <f>Q308-Z315</f>
        <v>-700</v>
      </c>
      <c r="Z308" s="224"/>
      <c r="AA308" s="224"/>
      <c r="AB308" s="224"/>
      <c r="AC308" s="224"/>
      <c r="AE308" s="106" t="e">
        <f t="shared" si="58"/>
        <v>#VALUE!</v>
      </c>
      <c r="AF308" s="69"/>
      <c r="AG308" s="218"/>
      <c r="AH308" s="219"/>
      <c r="AI308" s="218"/>
      <c r="AJ308" s="63"/>
      <c r="AK308" s="63"/>
      <c r="AL308" s="63"/>
      <c r="AU308" s="69" t="e">
        <f t="shared" si="74"/>
        <v>#N/A</v>
      </c>
      <c r="AV308" s="69" t="e">
        <f t="shared" si="77"/>
        <v>#N/A</v>
      </c>
      <c r="AW308" s="69">
        <f>IF(I308&gt;0,COUNTIF($AV$32:AV308,AV308),0)</f>
        <v>276</v>
      </c>
      <c r="AX308" s="69">
        <f>IF(AND(AW308&gt;1,SUMIF($AV$32:AV307,AV308,$AX$32:AX307)-SUMIF($AV$32:AV307,AV308,$BA$32:BA307)=0),1,IF(AND(AW308&gt;1,SUMIF($AV$32:AV307,AV308,$AX$32:AX307)-SUMIF($AV$32:AV307,AV308,$BA$32:BA307)&gt;0),0,AW308))</f>
        <v>0</v>
      </c>
      <c r="AY308" s="69">
        <f>IF(AND(Q308&gt;0,SUMIF($AV$32:AV308,AV308,$I$32:I308)-SUMIF($AV$32:AV308,AV308,$Q$32:Q308)=0),COUNTIF($AV$32:AV308,AV308),0)</f>
        <v>0</v>
      </c>
      <c r="AZ308" s="69">
        <f>IF(Q308&gt;0,COUNTIF($AV$32:AV308,AV308),0)</f>
        <v>0</v>
      </c>
      <c r="BA308" s="69">
        <f t="shared" si="78"/>
        <v>0</v>
      </c>
      <c r="BC308" s="69" t="str">
        <f t="shared" si="79"/>
        <v xml:space="preserve">  0</v>
      </c>
      <c r="BD308" s="69" t="str">
        <f t="shared" si="80"/>
        <v/>
      </c>
      <c r="BF308" s="69"/>
      <c r="BG308" s="69"/>
    </row>
    <row r="309" spans="1:59" x14ac:dyDescent="0.25">
      <c r="A309" s="70" t="e">
        <f t="shared" si="87"/>
        <v>#REF!</v>
      </c>
      <c r="B309" s="83" t="str">
        <f>IFERROR(VLOOKUP(A309,[1]Tổng!$M$2:$AT$200,13,0),"")</f>
        <v/>
      </c>
      <c r="C309" s="71" t="e">
        <f t="shared" si="82"/>
        <v>#VALUE!</v>
      </c>
      <c r="D309" s="71">
        <f t="shared" si="83"/>
        <v>1</v>
      </c>
      <c r="E309" s="221" t="str">
        <f>IFERROR(VLOOKUP(A309,[1]Tổng!$M$2:$AT$200,14,0),"")</f>
        <v/>
      </c>
      <c r="F309" s="213" t="str">
        <f>IFERROR(VLOOKUP(A309,[1]Tổng!$M$2:$AT$200,15,0),"")</f>
        <v/>
      </c>
      <c r="G309" s="214" t="str">
        <f>IFERROR(VLOOKUP(A309,[1]Tổng!$M$2:$AT$200,25,0),"")</f>
        <v/>
      </c>
      <c r="H309" s="83" t="str">
        <f>IFERROR(VLOOKUP(A309,[1]Tổng!$M$2:$AQ$200,26,0),"")</f>
        <v/>
      </c>
      <c r="I309" s="77" t="str">
        <f>IFERROR(VLOOKUP(A309,[1]Tổng!$M$2:$AQ$200,27,0),"")</f>
        <v/>
      </c>
      <c r="J309" s="77">
        <v>1000000</v>
      </c>
      <c r="K309" s="78">
        <f t="shared" si="84"/>
        <v>0</v>
      </c>
      <c r="L309" s="88" t="str">
        <f>IFERROR(VLOOKUP(A309,[1]Tổng!$M$2:$AQ$200,30,0),"")</f>
        <v/>
      </c>
      <c r="M309" s="88">
        <f t="shared" si="85"/>
        <v>0</v>
      </c>
      <c r="N309" s="88" t="str">
        <f>IFERROR(VLOOKUP(A309,[1]Tổng!$M$2:$AT$200,18,0),"")</f>
        <v/>
      </c>
      <c r="O309" s="88" t="str">
        <f>IFERROR(VLOOKUP(A309,[1]Tổng!$M$2:$AT$200,22,0),"")</f>
        <v/>
      </c>
      <c r="P309" s="217">
        <f t="shared" si="86"/>
        <v>0</v>
      </c>
      <c r="Q309" s="217">
        <f>IFERROR(VLOOKUP(A309,[1]Tổng!$M$2:$AQ$200,29,0),0)</f>
        <v>0</v>
      </c>
      <c r="R309" s="81" t="str">
        <f>IFERROR(VLOOKUP(A309,[1]Tổng!$M$2:$AQ$200,31,0),"")</f>
        <v/>
      </c>
      <c r="S309" s="81">
        <f t="shared" si="75"/>
        <v>0</v>
      </c>
      <c r="T309" s="81">
        <f t="shared" si="76"/>
        <v>0</v>
      </c>
      <c r="U309" s="81" t="e">
        <f t="shared" si="88"/>
        <v>#REF!</v>
      </c>
      <c r="V309" s="81" t="e">
        <f>AA315*L315</f>
        <v>#VALUE!</v>
      </c>
      <c r="W309" s="81" t="e">
        <f t="shared" si="81"/>
        <v>#REF!</v>
      </c>
      <c r="X309" s="83">
        <v>44021</v>
      </c>
      <c r="Y309" s="99">
        <f>Q311-AA315</f>
        <v>-700</v>
      </c>
      <c r="Z309" s="224"/>
      <c r="AA309" s="224"/>
      <c r="AB309" s="224"/>
      <c r="AC309" s="224"/>
      <c r="AE309" s="106" t="e">
        <f>I311-SUM(Z311:AD311)</f>
        <v>#VALUE!</v>
      </c>
      <c r="AF309" s="69"/>
      <c r="AG309" s="218"/>
      <c r="AH309" s="219"/>
      <c r="AI309" s="218"/>
      <c r="AJ309" s="63"/>
      <c r="AK309" s="63"/>
      <c r="AL309" s="63"/>
      <c r="AU309" s="69" t="e">
        <f t="shared" si="74"/>
        <v>#N/A</v>
      </c>
      <c r="AV309" s="69" t="e">
        <f t="shared" si="77"/>
        <v>#N/A</v>
      </c>
      <c r="AW309" s="69">
        <f>IF(I309&gt;0,COUNTIF($AV$32:AV309,AV309),0)</f>
        <v>277</v>
      </c>
      <c r="AX309" s="69">
        <f>IF(AND(AW309&gt;1,SUMIF($AV$32:AV308,AV309,$AX$32:AX308)-SUMIF($AV$32:AV308,AV309,$BA$32:BA308)=0),1,IF(AND(AW309&gt;1,SUMIF($AV$32:AV308,AV309,$AX$32:AX308)-SUMIF($AV$32:AV308,AV309,$BA$32:BA308)&gt;0),0,AW309))</f>
        <v>0</v>
      </c>
      <c r="AY309" s="69">
        <f>IF(AND(Q309&gt;0,SUMIF($AV$32:AV309,AV309,$I$32:I309)-SUMIF($AV$32:AV309,AV309,$Q$32:Q309)=0),COUNTIF($AV$32:AV309,AV309),0)</f>
        <v>0</v>
      </c>
      <c r="AZ309" s="69">
        <f>IF(Q309&gt;0,COUNTIF($AV$32:AV309,AV309),0)</f>
        <v>0</v>
      </c>
      <c r="BA309" s="69">
        <f t="shared" si="78"/>
        <v>0</v>
      </c>
      <c r="BC309" s="69" t="str">
        <f t="shared" si="79"/>
        <v xml:space="preserve">  0</v>
      </c>
      <c r="BD309" s="69" t="str">
        <f t="shared" si="80"/>
        <v/>
      </c>
      <c r="BF309" s="69"/>
      <c r="BG309" s="69"/>
    </row>
    <row r="310" spans="1:59" s="69" customFormat="1" x14ac:dyDescent="0.25">
      <c r="A310" s="70" t="e">
        <f t="shared" si="87"/>
        <v>#REF!</v>
      </c>
      <c r="B310" s="83" t="str">
        <f>IFERROR(VLOOKUP(A310,[1]Tổng!$M$2:$AT$200,13,0),"")</f>
        <v/>
      </c>
      <c r="C310" s="71" t="e">
        <f t="shared" si="82"/>
        <v>#VALUE!</v>
      </c>
      <c r="D310" s="71">
        <f t="shared" si="83"/>
        <v>1</v>
      </c>
      <c r="E310" s="221" t="str">
        <f>IFERROR(VLOOKUP(A310,[1]Tổng!$M$2:$AT$200,14,0),"")</f>
        <v/>
      </c>
      <c r="F310" s="213" t="str">
        <f>IFERROR(VLOOKUP(A310,[1]Tổng!$M$2:$AT$200,15,0),"")</f>
        <v/>
      </c>
      <c r="G310" s="214" t="str">
        <f>IFERROR(VLOOKUP(A310,[1]Tổng!$M$2:$AT$200,25,0),"")</f>
        <v/>
      </c>
      <c r="H310" s="83" t="str">
        <f>IFERROR(VLOOKUP(A310,[1]Tổng!$M$2:$AQ$200,26,0),"")</f>
        <v/>
      </c>
      <c r="I310" s="77" t="str">
        <f>IFERROR(VLOOKUP(A310,[1]Tổng!$M$2:$AQ$200,27,0),"")</f>
        <v/>
      </c>
      <c r="J310" s="77">
        <v>1000000</v>
      </c>
      <c r="K310" s="78">
        <f t="shared" si="84"/>
        <v>0</v>
      </c>
      <c r="L310" s="88" t="str">
        <f>IFERROR(VLOOKUP(A310,[1]Tổng!$M$2:$AQ$200,30,0),"")</f>
        <v/>
      </c>
      <c r="M310" s="88">
        <f t="shared" si="85"/>
        <v>0</v>
      </c>
      <c r="N310" s="88" t="str">
        <f>IFERROR(VLOOKUP(A310,[1]Tổng!$M$2:$AT$200,18,0),"")</f>
        <v/>
      </c>
      <c r="O310" s="88" t="str">
        <f>IFERROR(VLOOKUP(A310,[1]Tổng!$M$2:$AT$200,22,0),"")</f>
        <v/>
      </c>
      <c r="P310" s="217">
        <f t="shared" si="86"/>
        <v>0</v>
      </c>
      <c r="Q310" s="217">
        <f>IFERROR(VLOOKUP(A310,[1]Tổng!$M$2:$AQ$200,29,0),0)</f>
        <v>0</v>
      </c>
      <c r="R310" s="81" t="str">
        <f>IFERROR(VLOOKUP(A310,[1]Tổng!$M$2:$AQ$200,31,0),"")</f>
        <v/>
      </c>
      <c r="S310" s="81">
        <f t="shared" si="75"/>
        <v>0</v>
      </c>
      <c r="T310" s="81">
        <f t="shared" si="76"/>
        <v>0</v>
      </c>
      <c r="U310" s="81" t="e">
        <f t="shared" si="88"/>
        <v>#REF!</v>
      </c>
      <c r="V310" s="81">
        <v>0</v>
      </c>
      <c r="W310" s="81" t="e">
        <f t="shared" si="81"/>
        <v>#REF!</v>
      </c>
      <c r="X310" s="83"/>
      <c r="Y310" s="99">
        <f>Q310</f>
        <v>0</v>
      </c>
      <c r="Z310" s="224">
        <v>379</v>
      </c>
      <c r="AA310" s="224">
        <v>74</v>
      </c>
      <c r="AB310" s="224"/>
      <c r="AC310" s="224"/>
      <c r="AE310" s="106" t="e">
        <f t="shared" si="58"/>
        <v>#VALUE!</v>
      </c>
      <c r="AG310" s="218"/>
      <c r="AH310" s="219"/>
      <c r="AI310" s="218"/>
      <c r="AJ310" s="63"/>
      <c r="AK310" s="63"/>
      <c r="AL310" s="63"/>
      <c r="AU310" s="69" t="e">
        <f t="shared" si="74"/>
        <v>#N/A</v>
      </c>
      <c r="AV310" s="69" t="e">
        <f t="shared" si="77"/>
        <v>#N/A</v>
      </c>
      <c r="AW310" s="69">
        <f>IF(I310&gt;0,COUNTIF($AV$32:AV310,AV310),0)</f>
        <v>278</v>
      </c>
      <c r="AX310" s="69">
        <f>IF(AND(AW310&gt;1,SUMIF($AV$32:AV309,AV310,$AX$32:AX309)-SUMIF($AV$32:AV309,AV310,$BA$32:BA309)=0),1,IF(AND(AW310&gt;1,SUMIF($AV$32:AV309,AV310,$AX$32:AX309)-SUMIF($AV$32:AV309,AV310,$BA$32:BA309)&gt;0),0,AW310))</f>
        <v>0</v>
      </c>
      <c r="AY310" s="69">
        <f>IF(AND(Q310&gt;0,SUMIF($AV$32:AV310,AV310,$I$32:I310)-SUMIF($AV$32:AV310,AV310,$Q$32:Q310)=0),COUNTIF($AV$32:AV310,AV310),0)</f>
        <v>0</v>
      </c>
      <c r="AZ310" s="69">
        <f>IF(Q310&gt;0,COUNTIF($AV$32:AV310,AV310),0)</f>
        <v>0</v>
      </c>
      <c r="BA310" s="69">
        <f t="shared" si="78"/>
        <v>0</v>
      </c>
      <c r="BC310" s="69" t="str">
        <f t="shared" si="79"/>
        <v xml:space="preserve">  0</v>
      </c>
      <c r="BD310" s="69" t="str">
        <f t="shared" si="80"/>
        <v/>
      </c>
    </row>
    <row r="311" spans="1:59" x14ac:dyDescent="0.25">
      <c r="A311" s="70" t="e">
        <f t="shared" si="87"/>
        <v>#REF!</v>
      </c>
      <c r="B311" s="83" t="str">
        <f>IFERROR(VLOOKUP(A311,[1]Tổng!$M$2:$AT$200,13,0),"")</f>
        <v/>
      </c>
      <c r="C311" s="71" t="e">
        <f t="shared" si="82"/>
        <v>#VALUE!</v>
      </c>
      <c r="D311" s="71">
        <f t="shared" si="83"/>
        <v>1</v>
      </c>
      <c r="E311" s="221" t="str">
        <f>IFERROR(VLOOKUP(A311,[1]Tổng!$M$2:$AT$200,14,0),"")</f>
        <v/>
      </c>
      <c r="F311" s="213" t="str">
        <f>IFERROR(VLOOKUP(A311,[1]Tổng!$M$2:$AT$200,15,0),"")</f>
        <v/>
      </c>
      <c r="G311" s="214" t="str">
        <f>IFERROR(VLOOKUP(A311,[1]Tổng!$M$2:$AT$200,25,0),"")</f>
        <v/>
      </c>
      <c r="H311" s="83" t="str">
        <f>IFERROR(VLOOKUP(A311,[1]Tổng!$M$2:$AQ$200,26,0),"")</f>
        <v/>
      </c>
      <c r="I311" s="77" t="str">
        <f>IFERROR(VLOOKUP(A311,[1]Tổng!$M$2:$AQ$200,27,0),"")</f>
        <v/>
      </c>
      <c r="J311" s="77">
        <v>1000000</v>
      </c>
      <c r="K311" s="78">
        <f t="shared" si="84"/>
        <v>0</v>
      </c>
      <c r="L311" s="88" t="str">
        <f>IFERROR(VLOOKUP(A311,[1]Tổng!$M$2:$AQ$200,30,0),"")</f>
        <v/>
      </c>
      <c r="M311" s="88">
        <f t="shared" si="85"/>
        <v>0</v>
      </c>
      <c r="N311" s="88" t="str">
        <f>IFERROR(VLOOKUP(A311,[1]Tổng!$M$2:$AT$200,18,0),"")</f>
        <v/>
      </c>
      <c r="O311" s="88" t="str">
        <f>IFERROR(VLOOKUP(A311,[1]Tổng!$M$2:$AT$200,22,0),"")</f>
        <v/>
      </c>
      <c r="P311" s="217">
        <f t="shared" si="86"/>
        <v>0</v>
      </c>
      <c r="Q311" s="217">
        <f>IFERROR(VLOOKUP(A311,[1]Tổng!$M$2:$AQ$200,29,0),0)</f>
        <v>0</v>
      </c>
      <c r="R311" s="81" t="str">
        <f>IFERROR(VLOOKUP(A311,[1]Tổng!$M$2:$AQ$200,31,0),"")</f>
        <v/>
      </c>
      <c r="S311" s="81">
        <f t="shared" si="75"/>
        <v>0</v>
      </c>
      <c r="T311" s="81">
        <f t="shared" si="76"/>
        <v>0</v>
      </c>
      <c r="U311" s="81" t="e">
        <f t="shared" si="88"/>
        <v>#REF!</v>
      </c>
      <c r="V311" s="81" t="e">
        <f>Z313*L313</f>
        <v>#VALUE!</v>
      </c>
      <c r="W311" s="81" t="e">
        <f t="shared" si="81"/>
        <v>#REF!</v>
      </c>
      <c r="X311" s="83">
        <v>44021</v>
      </c>
      <c r="Y311" s="99">
        <f>Q311-Z313</f>
        <v>-834</v>
      </c>
      <c r="Z311" s="224"/>
      <c r="AA311" s="224"/>
      <c r="AB311" s="224"/>
      <c r="AC311" s="224"/>
      <c r="AE311" s="106" t="e">
        <f t="shared" si="58"/>
        <v>#VALUE!</v>
      </c>
      <c r="AF311" s="69"/>
      <c r="AG311" s="218"/>
      <c r="AH311" s="219"/>
      <c r="AI311" s="218"/>
      <c r="AJ311" s="63"/>
      <c r="AK311" s="63"/>
      <c r="AL311" s="63"/>
      <c r="AU311" s="69" t="e">
        <f t="shared" si="74"/>
        <v>#N/A</v>
      </c>
      <c r="AV311" s="69" t="e">
        <f t="shared" si="77"/>
        <v>#N/A</v>
      </c>
      <c r="AW311" s="69">
        <f>IF(I311&gt;0,COUNTIF($AV$32:AV311,AV311),0)</f>
        <v>279</v>
      </c>
      <c r="AX311" s="69">
        <f>IF(AND(AW311&gt;1,SUMIF($AV$32:AV310,AV311,$AX$32:AX310)-SUMIF($AV$32:AV310,AV311,$BA$32:BA310)=0),1,IF(AND(AW311&gt;1,SUMIF($AV$32:AV310,AV311,$AX$32:AX310)-SUMIF($AV$32:AV310,AV311,$BA$32:BA310)&gt;0),0,AW311))</f>
        <v>0</v>
      </c>
      <c r="AY311" s="69">
        <f>IF(AND(Q311&gt;0,SUMIF($AV$32:AV311,AV311,$I$32:I311)-SUMIF($AV$32:AV311,AV311,$Q$32:Q311)=0),COUNTIF($AV$32:AV311,AV311),0)</f>
        <v>0</v>
      </c>
      <c r="AZ311" s="69">
        <f>IF(Q311&gt;0,COUNTIF($AV$32:AV311,AV311),0)</f>
        <v>0</v>
      </c>
      <c r="BA311" s="69">
        <f t="shared" si="78"/>
        <v>0</v>
      </c>
      <c r="BC311" s="69" t="str">
        <f t="shared" si="79"/>
        <v xml:space="preserve">  0</v>
      </c>
      <c r="BD311" s="69" t="str">
        <f t="shared" si="80"/>
        <v/>
      </c>
      <c r="BF311" s="69"/>
      <c r="BG311" s="69"/>
    </row>
    <row r="312" spans="1:59" x14ac:dyDescent="0.25">
      <c r="A312" s="70" t="e">
        <f t="shared" si="87"/>
        <v>#REF!</v>
      </c>
      <c r="B312" s="83" t="str">
        <f>IFERROR(VLOOKUP(A312,[1]Tổng!$M$2:$AT$200,13,0),"")</f>
        <v/>
      </c>
      <c r="C312" s="71" t="e">
        <f t="shared" si="82"/>
        <v>#VALUE!</v>
      </c>
      <c r="D312" s="71">
        <f t="shared" si="83"/>
        <v>1</v>
      </c>
      <c r="E312" s="221" t="str">
        <f>IFERROR(VLOOKUP(A312,[1]Tổng!$M$2:$AT$200,14,0),"")</f>
        <v/>
      </c>
      <c r="F312" s="213" t="str">
        <f>IFERROR(VLOOKUP(A312,[1]Tổng!$M$2:$AT$200,15,0),"")</f>
        <v/>
      </c>
      <c r="G312" s="214" t="str">
        <f>IFERROR(VLOOKUP(A312,[1]Tổng!$M$2:$AT$200,25,0),"")</f>
        <v/>
      </c>
      <c r="H312" s="83" t="str">
        <f>IFERROR(VLOOKUP(A312,[1]Tổng!$M$2:$AQ$200,26,0),"")</f>
        <v/>
      </c>
      <c r="I312" s="77" t="str">
        <f>IFERROR(VLOOKUP(A312,[1]Tổng!$M$2:$AQ$200,27,0),"")</f>
        <v/>
      </c>
      <c r="J312" s="77">
        <v>1000000</v>
      </c>
      <c r="K312" s="78">
        <f t="shared" si="84"/>
        <v>0</v>
      </c>
      <c r="L312" s="88" t="str">
        <f>IFERROR(VLOOKUP(A312,[1]Tổng!$M$2:$AQ$200,30,0),"")</f>
        <v/>
      </c>
      <c r="M312" s="88">
        <f t="shared" si="85"/>
        <v>0</v>
      </c>
      <c r="N312" s="88" t="str">
        <f>IFERROR(VLOOKUP(A312,[1]Tổng!$M$2:$AT$200,18,0),"")</f>
        <v/>
      </c>
      <c r="O312" s="88" t="str">
        <f>IFERROR(VLOOKUP(A312,[1]Tổng!$M$2:$AT$200,22,0),"")</f>
        <v/>
      </c>
      <c r="P312" s="217">
        <f t="shared" si="86"/>
        <v>0</v>
      </c>
      <c r="Q312" s="217">
        <f>IFERROR(VLOOKUP(A312,[1]Tổng!$M$2:$AQ$200,29,0),0)</f>
        <v>0</v>
      </c>
      <c r="R312" s="81" t="str">
        <f>IFERROR(VLOOKUP(A312,[1]Tổng!$M$2:$AQ$200,31,0),"")</f>
        <v/>
      </c>
      <c r="S312" s="81">
        <f t="shared" si="75"/>
        <v>0</v>
      </c>
      <c r="T312" s="81">
        <f t="shared" si="76"/>
        <v>0</v>
      </c>
      <c r="U312" s="81" t="e">
        <f t="shared" si="88"/>
        <v>#REF!</v>
      </c>
      <c r="V312" s="81">
        <v>0</v>
      </c>
      <c r="W312" s="81" t="e">
        <f t="shared" si="81"/>
        <v>#REF!</v>
      </c>
      <c r="X312" s="83"/>
      <c r="Y312" s="99">
        <f>Q312</f>
        <v>0</v>
      </c>
      <c r="Z312" s="224"/>
      <c r="AA312" s="224"/>
      <c r="AB312" s="224"/>
      <c r="AC312" s="224"/>
      <c r="AE312" s="106" t="e">
        <f t="shared" si="58"/>
        <v>#VALUE!</v>
      </c>
      <c r="AF312" s="69"/>
      <c r="AG312" s="218"/>
      <c r="AH312" s="219"/>
      <c r="AI312" s="218"/>
      <c r="AJ312" s="63"/>
      <c r="AK312" s="63"/>
      <c r="AL312" s="63"/>
      <c r="AU312" s="69" t="e">
        <f t="shared" si="74"/>
        <v>#N/A</v>
      </c>
      <c r="AV312" s="69" t="e">
        <f t="shared" si="77"/>
        <v>#N/A</v>
      </c>
      <c r="AW312" s="69">
        <f>IF(I312&gt;0,COUNTIF($AV$32:AV312,AV312),0)</f>
        <v>280</v>
      </c>
      <c r="AX312" s="69">
        <f>IF(AND(AW312&gt;1,SUMIF($AV$32:AV311,AV312,$AX$32:AX311)-SUMIF($AV$32:AV311,AV312,$BA$32:BA311)=0),1,IF(AND(AW312&gt;1,SUMIF($AV$32:AV311,AV312,$AX$32:AX311)-SUMIF($AV$32:AV311,AV312,$BA$32:BA311)&gt;0),0,AW312))</f>
        <v>0</v>
      </c>
      <c r="AY312" s="69">
        <f>IF(AND(Q312&gt;0,SUMIF($AV$32:AV312,AV312,$I$32:I312)-SUMIF($AV$32:AV312,AV312,$Q$32:Q312)=0),COUNTIF($AV$32:AV312,AV312),0)</f>
        <v>0</v>
      </c>
      <c r="AZ312" s="69">
        <f>IF(Q312&gt;0,COUNTIF($AV$32:AV312,AV312),0)</f>
        <v>0</v>
      </c>
      <c r="BA312" s="69">
        <f t="shared" si="78"/>
        <v>0</v>
      </c>
      <c r="BC312" s="69" t="str">
        <f t="shared" si="79"/>
        <v xml:space="preserve">  0</v>
      </c>
      <c r="BD312" s="69" t="str">
        <f t="shared" si="80"/>
        <v/>
      </c>
      <c r="BF312" s="69"/>
      <c r="BG312" s="69"/>
    </row>
    <row r="313" spans="1:59" s="69" customFormat="1" x14ac:dyDescent="0.25">
      <c r="A313" s="70" t="e">
        <f t="shared" si="87"/>
        <v>#REF!</v>
      </c>
      <c r="B313" s="83" t="str">
        <f>IFERROR(VLOOKUP(A313,[1]Tổng!$M$2:$AT$200,13,0),"")</f>
        <v/>
      </c>
      <c r="C313" s="71" t="e">
        <f t="shared" si="82"/>
        <v>#VALUE!</v>
      </c>
      <c r="D313" s="71">
        <f t="shared" si="83"/>
        <v>1</v>
      </c>
      <c r="E313" s="221" t="str">
        <f>IFERROR(VLOOKUP(A313,[1]Tổng!$M$2:$AT$200,14,0),"")</f>
        <v/>
      </c>
      <c r="F313" s="213" t="str">
        <f>IFERROR(VLOOKUP(A313,[1]Tổng!$M$2:$AT$200,15,0),"")</f>
        <v/>
      </c>
      <c r="G313" s="214" t="str">
        <f>IFERROR(VLOOKUP(A313,[1]Tổng!$M$2:$AT$200,25,0),"")</f>
        <v/>
      </c>
      <c r="H313" s="83" t="str">
        <f>IFERROR(VLOOKUP(A313,[1]Tổng!$M$2:$AQ$200,26,0),"")</f>
        <v/>
      </c>
      <c r="I313" s="77" t="str">
        <f>IFERROR(VLOOKUP(A313,[1]Tổng!$M$2:$AQ$200,27,0),"")</f>
        <v/>
      </c>
      <c r="J313" s="77">
        <v>1000000</v>
      </c>
      <c r="K313" s="78">
        <f t="shared" si="84"/>
        <v>0</v>
      </c>
      <c r="L313" s="88" t="str">
        <f>IFERROR(VLOOKUP(A313,[1]Tổng!$M$2:$AQ$200,30,0),"")</f>
        <v/>
      </c>
      <c r="M313" s="88">
        <f t="shared" si="85"/>
        <v>0</v>
      </c>
      <c r="N313" s="88" t="str">
        <f>IFERROR(VLOOKUP(A313,[1]Tổng!$M$2:$AT$200,18,0),"")</f>
        <v/>
      </c>
      <c r="O313" s="88" t="str">
        <f>IFERROR(VLOOKUP(A313,[1]Tổng!$M$2:$AT$200,22,0),"")</f>
        <v/>
      </c>
      <c r="P313" s="217">
        <f t="shared" si="86"/>
        <v>0</v>
      </c>
      <c r="Q313" s="217">
        <f>IFERROR(VLOOKUP(A313,[1]Tổng!$M$2:$AQ$200,29,0),0)</f>
        <v>0</v>
      </c>
      <c r="R313" s="81" t="str">
        <f>IFERROR(VLOOKUP(A313,[1]Tổng!$M$2:$AQ$200,31,0),"")</f>
        <v/>
      </c>
      <c r="S313" s="81">
        <f t="shared" si="75"/>
        <v>0</v>
      </c>
      <c r="T313" s="81">
        <f t="shared" si="76"/>
        <v>0</v>
      </c>
      <c r="U313" s="81" t="e">
        <f t="shared" si="88"/>
        <v>#REF!</v>
      </c>
      <c r="V313" s="81">
        <v>0</v>
      </c>
      <c r="W313" s="81" t="e">
        <f t="shared" si="81"/>
        <v>#REF!</v>
      </c>
      <c r="X313" s="83"/>
      <c r="Y313" s="99">
        <f>Q313</f>
        <v>0</v>
      </c>
      <c r="Z313" s="224">
        <v>834</v>
      </c>
      <c r="AA313" s="224">
        <v>141</v>
      </c>
      <c r="AB313" s="224"/>
      <c r="AC313" s="224"/>
      <c r="AE313" s="106" t="e">
        <f t="shared" si="58"/>
        <v>#VALUE!</v>
      </c>
      <c r="AG313" s="218"/>
      <c r="AH313" s="219"/>
      <c r="AI313" s="218"/>
      <c r="AJ313" s="63"/>
      <c r="AK313" s="63"/>
      <c r="AL313" s="63"/>
      <c r="AU313" s="69" t="e">
        <f t="shared" si="74"/>
        <v>#N/A</v>
      </c>
      <c r="AV313" s="69" t="e">
        <f t="shared" si="77"/>
        <v>#N/A</v>
      </c>
      <c r="AW313" s="69">
        <f>IF(I313&gt;0,COUNTIF($AV$32:AV313,AV313),0)</f>
        <v>281</v>
      </c>
      <c r="AX313" s="69">
        <f>IF(AND(AW313&gt;1,SUMIF($AV$32:AV312,AV313,$AX$32:AX312)-SUMIF($AV$32:AV312,AV313,$BA$32:BA312)=0),1,IF(AND(AW313&gt;1,SUMIF($AV$32:AV312,AV313,$AX$32:AX312)-SUMIF($AV$32:AV312,AV313,$BA$32:BA312)&gt;0),0,AW313))</f>
        <v>0</v>
      </c>
      <c r="AY313" s="69">
        <f>IF(AND(Q313&gt;0,SUMIF($AV$32:AV313,AV313,$I$32:I313)-SUMIF($AV$32:AV313,AV313,$Q$32:Q313)=0),COUNTIF($AV$32:AV313,AV313),0)</f>
        <v>0</v>
      </c>
      <c r="AZ313" s="69">
        <f>IF(Q313&gt;0,COUNTIF($AV$32:AV313,AV313),0)</f>
        <v>0</v>
      </c>
      <c r="BA313" s="69">
        <f t="shared" si="78"/>
        <v>0</v>
      </c>
      <c r="BC313" s="69" t="str">
        <f t="shared" si="79"/>
        <v xml:space="preserve">  0</v>
      </c>
      <c r="BD313" s="69" t="str">
        <f t="shared" si="80"/>
        <v/>
      </c>
    </row>
    <row r="314" spans="1:59" x14ac:dyDescent="0.25">
      <c r="A314" s="70" t="e">
        <f t="shared" si="87"/>
        <v>#REF!</v>
      </c>
      <c r="B314" s="83" t="str">
        <f>IFERROR(VLOOKUP(A314,[1]Tổng!$M$2:$AT$200,13,0),"")</f>
        <v/>
      </c>
      <c r="C314" s="71" t="e">
        <f t="shared" si="82"/>
        <v>#VALUE!</v>
      </c>
      <c r="D314" s="71">
        <f t="shared" si="83"/>
        <v>1</v>
      </c>
      <c r="E314" s="221" t="str">
        <f>IFERROR(VLOOKUP(A314,[1]Tổng!$M$2:$AT$200,14,0),"")</f>
        <v/>
      </c>
      <c r="F314" s="213" t="str">
        <f>IFERROR(VLOOKUP(A314,[1]Tổng!$M$2:$AT$200,15,0),"")</f>
        <v/>
      </c>
      <c r="G314" s="214" t="str">
        <f>IFERROR(VLOOKUP(A314,[1]Tổng!$M$2:$AT$200,25,0),"")</f>
        <v/>
      </c>
      <c r="H314" s="83" t="str">
        <f>IFERROR(VLOOKUP(A314,[1]Tổng!$M$2:$AQ$200,26,0),"")</f>
        <v/>
      </c>
      <c r="I314" s="77" t="str">
        <f>IFERROR(VLOOKUP(A314,[1]Tổng!$M$2:$AQ$200,27,0),"")</f>
        <v/>
      </c>
      <c r="J314" s="77">
        <v>1000000</v>
      </c>
      <c r="K314" s="78">
        <f t="shared" si="84"/>
        <v>0</v>
      </c>
      <c r="L314" s="88" t="str">
        <f>IFERROR(VLOOKUP(A314,[1]Tổng!$M$2:$AQ$200,30,0),"")</f>
        <v/>
      </c>
      <c r="M314" s="88">
        <f t="shared" si="85"/>
        <v>0</v>
      </c>
      <c r="N314" s="88" t="str">
        <f>IFERROR(VLOOKUP(A314,[1]Tổng!$M$2:$AT$200,18,0),"")</f>
        <v/>
      </c>
      <c r="O314" s="88" t="str">
        <f>IFERROR(VLOOKUP(A314,[1]Tổng!$M$2:$AT$200,22,0),"")</f>
        <v/>
      </c>
      <c r="P314" s="217">
        <f t="shared" si="86"/>
        <v>0</v>
      </c>
      <c r="Q314" s="217">
        <f>IFERROR(VLOOKUP(A314,[1]Tổng!$M$2:$AQ$200,29,0),0)</f>
        <v>0</v>
      </c>
      <c r="R314" s="81" t="str">
        <f>IFERROR(VLOOKUP(A314,[1]Tổng!$M$2:$AQ$200,31,0),"")</f>
        <v/>
      </c>
      <c r="S314" s="81">
        <f t="shared" si="75"/>
        <v>0</v>
      </c>
      <c r="T314" s="81">
        <f t="shared" si="76"/>
        <v>0</v>
      </c>
      <c r="U314" s="81" t="e">
        <f t="shared" si="88"/>
        <v>#REF!</v>
      </c>
      <c r="V314" s="81" t="e">
        <f>Z317*L317</f>
        <v>#VALUE!</v>
      </c>
      <c r="W314" s="81" t="e">
        <f t="shared" si="81"/>
        <v>#REF!</v>
      </c>
      <c r="X314" s="83">
        <v>44022</v>
      </c>
      <c r="Y314" s="99">
        <f>Q314-Z317</f>
        <v>-480</v>
      </c>
      <c r="Z314" s="224"/>
      <c r="AA314" s="224"/>
      <c r="AB314" s="224"/>
      <c r="AC314" s="224"/>
      <c r="AE314" s="106" t="e">
        <f t="shared" si="58"/>
        <v>#VALUE!</v>
      </c>
      <c r="AF314" s="69"/>
      <c r="AG314" s="218"/>
      <c r="AH314" s="219"/>
      <c r="AI314" s="218"/>
      <c r="AJ314" s="63"/>
      <c r="AK314" s="63"/>
      <c r="AL314" s="63"/>
      <c r="AU314" s="69" t="e">
        <f t="shared" si="74"/>
        <v>#N/A</v>
      </c>
      <c r="AV314" s="69" t="e">
        <f t="shared" si="77"/>
        <v>#N/A</v>
      </c>
      <c r="AW314" s="69">
        <f>IF(I314&gt;0,COUNTIF($AV$32:AV314,AV314),0)</f>
        <v>282</v>
      </c>
      <c r="AX314" s="69">
        <f>IF(AND(AW314&gt;1,SUMIF($AV$32:AV313,AV314,$AX$32:AX313)-SUMIF($AV$32:AV313,AV314,$BA$32:BA313)=0),1,IF(AND(AW314&gt;1,SUMIF($AV$32:AV313,AV314,$AX$32:AX313)-SUMIF($AV$32:AV313,AV314,$BA$32:BA313)&gt;0),0,AW314))</f>
        <v>0</v>
      </c>
      <c r="AY314" s="69">
        <f>IF(AND(Q314&gt;0,SUMIF($AV$32:AV314,AV314,$I$32:I314)-SUMIF($AV$32:AV314,AV314,$Q$32:Q314)=0),COUNTIF($AV$32:AV314,AV314),0)</f>
        <v>0</v>
      </c>
      <c r="AZ314" s="69">
        <f>IF(Q314&gt;0,COUNTIF($AV$32:AV314,AV314),0)</f>
        <v>0</v>
      </c>
      <c r="BA314" s="69">
        <f t="shared" si="78"/>
        <v>0</v>
      </c>
      <c r="BC314" s="69" t="str">
        <f t="shared" si="79"/>
        <v xml:space="preserve">  0</v>
      </c>
      <c r="BD314" s="69" t="str">
        <f t="shared" si="80"/>
        <v/>
      </c>
      <c r="BF314" s="69"/>
      <c r="BG314" s="69"/>
    </row>
    <row r="315" spans="1:59" x14ac:dyDescent="0.25">
      <c r="A315" s="70" t="e">
        <f t="shared" si="87"/>
        <v>#REF!</v>
      </c>
      <c r="B315" s="83" t="str">
        <f>IFERROR(VLOOKUP(A315,[1]Tổng!$M$2:$AT$200,13,0),"")</f>
        <v/>
      </c>
      <c r="C315" s="71" t="e">
        <f t="shared" si="82"/>
        <v>#VALUE!</v>
      </c>
      <c r="D315" s="71">
        <f t="shared" si="83"/>
        <v>1</v>
      </c>
      <c r="E315" s="221" t="str">
        <f>IFERROR(VLOOKUP(A315,[1]Tổng!$M$2:$AT$200,14,0),"")</f>
        <v/>
      </c>
      <c r="F315" s="213" t="str">
        <f>IFERROR(VLOOKUP(A315,[1]Tổng!$M$2:$AT$200,15,0),"")</f>
        <v/>
      </c>
      <c r="G315" s="214" t="str">
        <f>IFERROR(VLOOKUP(A315,[1]Tổng!$M$2:$AT$200,25,0),"")</f>
        <v/>
      </c>
      <c r="H315" s="83" t="str">
        <f>IFERROR(VLOOKUP(A315,[1]Tổng!$M$2:$AQ$200,26,0),"")</f>
        <v/>
      </c>
      <c r="I315" s="77" t="str">
        <f>IFERROR(VLOOKUP(A315,[1]Tổng!$M$2:$AQ$200,27,0),"")</f>
        <v/>
      </c>
      <c r="J315" s="77">
        <v>1000000</v>
      </c>
      <c r="K315" s="78">
        <f t="shared" si="84"/>
        <v>0</v>
      </c>
      <c r="L315" s="88" t="str">
        <f>IFERROR(VLOOKUP(A315,[1]Tổng!$M$2:$AQ$200,30,0),"")</f>
        <v/>
      </c>
      <c r="M315" s="88">
        <f t="shared" si="85"/>
        <v>0</v>
      </c>
      <c r="N315" s="88" t="str">
        <f>IFERROR(VLOOKUP(A315,[1]Tổng!$M$2:$AT$200,18,0),"")</f>
        <v/>
      </c>
      <c r="O315" s="88" t="str">
        <f>IFERROR(VLOOKUP(A315,[1]Tổng!$M$2:$AT$200,22,0),"")</f>
        <v/>
      </c>
      <c r="P315" s="217">
        <f t="shared" si="86"/>
        <v>0</v>
      </c>
      <c r="Q315" s="217">
        <f>IFERROR(VLOOKUP(A315,[1]Tổng!$M$2:$AQ$200,29,0),0)</f>
        <v>0</v>
      </c>
      <c r="R315" s="81" t="str">
        <f>IFERROR(VLOOKUP(A315,[1]Tổng!$M$2:$AQ$200,31,0),"")</f>
        <v/>
      </c>
      <c r="S315" s="81">
        <f t="shared" si="75"/>
        <v>0</v>
      </c>
      <c r="T315" s="81">
        <f t="shared" si="76"/>
        <v>0</v>
      </c>
      <c r="U315" s="81" t="e">
        <f t="shared" si="88"/>
        <v>#REF!</v>
      </c>
      <c r="V315" s="81">
        <v>0</v>
      </c>
      <c r="W315" s="81" t="e">
        <f t="shared" si="81"/>
        <v>#REF!</v>
      </c>
      <c r="X315" s="83"/>
      <c r="Y315" s="99">
        <f t="shared" ref="Y315:Y338" si="90">Q315</f>
        <v>0</v>
      </c>
      <c r="Z315" s="224">
        <v>700</v>
      </c>
      <c r="AA315" s="224">
        <v>700</v>
      </c>
      <c r="AB315" s="224">
        <v>160</v>
      </c>
      <c r="AC315" s="224"/>
      <c r="AE315" s="106" t="e">
        <f t="shared" si="58"/>
        <v>#VALUE!</v>
      </c>
      <c r="AF315" s="69"/>
      <c r="AG315" s="218"/>
      <c r="AH315" s="219"/>
      <c r="AI315" s="218"/>
      <c r="AJ315" s="63"/>
      <c r="AK315" s="63"/>
      <c r="AL315" s="63"/>
      <c r="AU315" s="69" t="e">
        <f t="shared" si="74"/>
        <v>#N/A</v>
      </c>
      <c r="AV315" s="69" t="e">
        <f t="shared" si="77"/>
        <v>#N/A</v>
      </c>
      <c r="AW315" s="69">
        <f>IF(I315&gt;0,COUNTIF($AV$32:AV315,AV315),0)</f>
        <v>283</v>
      </c>
      <c r="AX315" s="69">
        <f>IF(AND(AW315&gt;1,SUMIF($AV$32:AV314,AV315,$AX$32:AX314)-SUMIF($AV$32:AV314,AV315,$BA$32:BA314)=0),1,IF(AND(AW315&gt;1,SUMIF($AV$32:AV314,AV315,$AX$32:AX314)-SUMIF($AV$32:AV314,AV315,$BA$32:BA314)&gt;0),0,AW315))</f>
        <v>0</v>
      </c>
      <c r="AY315" s="69">
        <f>IF(AND(Q315&gt;0,SUMIF($AV$32:AV315,AV315,$I$32:I315)-SUMIF($AV$32:AV315,AV315,$Q$32:Q315)=0),COUNTIF($AV$32:AV315,AV315),0)</f>
        <v>0</v>
      </c>
      <c r="AZ315" s="69">
        <f>IF(Q315&gt;0,COUNTIF($AV$32:AV315,AV315),0)</f>
        <v>0</v>
      </c>
      <c r="BA315" s="69">
        <f t="shared" si="78"/>
        <v>0</v>
      </c>
      <c r="BC315" s="69" t="str">
        <f t="shared" si="79"/>
        <v xml:space="preserve">  0</v>
      </c>
      <c r="BD315" s="69" t="str">
        <f t="shared" si="80"/>
        <v/>
      </c>
      <c r="BF315" s="69"/>
      <c r="BG315" s="69"/>
    </row>
    <row r="316" spans="1:59" x14ac:dyDescent="0.25">
      <c r="A316" s="70" t="e">
        <f t="shared" si="87"/>
        <v>#REF!</v>
      </c>
      <c r="B316" s="83" t="str">
        <f>IFERROR(VLOOKUP(A316,[1]Tổng!$M$2:$AT$200,13,0),"")</f>
        <v/>
      </c>
      <c r="C316" s="71" t="e">
        <f t="shared" si="82"/>
        <v>#VALUE!</v>
      </c>
      <c r="D316" s="71">
        <f t="shared" si="83"/>
        <v>1</v>
      </c>
      <c r="E316" s="221" t="str">
        <f>IFERROR(VLOOKUP(A316,[1]Tổng!$M$2:$AT$200,14,0),"")</f>
        <v/>
      </c>
      <c r="F316" s="213" t="str">
        <f>IFERROR(VLOOKUP(A316,[1]Tổng!$M$2:$AT$200,15,0),"")</f>
        <v/>
      </c>
      <c r="G316" s="214" t="str">
        <f>IFERROR(VLOOKUP(A316,[1]Tổng!$M$2:$AT$200,25,0),"")</f>
        <v/>
      </c>
      <c r="H316" s="83" t="str">
        <f>IFERROR(VLOOKUP(A316,[1]Tổng!$M$2:$AQ$200,26,0),"")</f>
        <v/>
      </c>
      <c r="I316" s="77" t="str">
        <f>IFERROR(VLOOKUP(A316,[1]Tổng!$M$2:$AQ$200,27,0),"")</f>
        <v/>
      </c>
      <c r="J316" s="77">
        <v>1000000</v>
      </c>
      <c r="K316" s="78">
        <f t="shared" si="84"/>
        <v>0</v>
      </c>
      <c r="L316" s="88" t="str">
        <f>IFERROR(VLOOKUP(A316,[1]Tổng!$M$2:$AQ$200,30,0),"")</f>
        <v/>
      </c>
      <c r="M316" s="88">
        <f t="shared" si="85"/>
        <v>0</v>
      </c>
      <c r="N316" s="88" t="str">
        <f>IFERROR(VLOOKUP(A316,[1]Tổng!$M$2:$AT$200,18,0),"")</f>
        <v/>
      </c>
      <c r="O316" s="88" t="str">
        <f>IFERROR(VLOOKUP(A316,[1]Tổng!$M$2:$AT$200,22,0),"")</f>
        <v/>
      </c>
      <c r="P316" s="217">
        <f t="shared" si="86"/>
        <v>0</v>
      </c>
      <c r="Q316" s="217">
        <f>IFERROR(VLOOKUP(A316,[1]Tổng!$M$2:$AQ$200,29,0),0)</f>
        <v>0</v>
      </c>
      <c r="R316" s="81" t="str">
        <f>IFERROR(VLOOKUP(A316,[1]Tổng!$M$2:$AQ$200,31,0),"")</f>
        <v/>
      </c>
      <c r="S316" s="81">
        <f t="shared" si="75"/>
        <v>0</v>
      </c>
      <c r="T316" s="81">
        <f t="shared" si="76"/>
        <v>0</v>
      </c>
      <c r="U316" s="81" t="e">
        <f t="shared" si="88"/>
        <v>#REF!</v>
      </c>
      <c r="V316" s="81">
        <v>0</v>
      </c>
      <c r="W316" s="81" t="e">
        <f t="shared" si="81"/>
        <v>#REF!</v>
      </c>
      <c r="X316" s="83"/>
      <c r="Y316" s="99">
        <f t="shared" si="90"/>
        <v>0</v>
      </c>
      <c r="Z316" s="224">
        <v>1170</v>
      </c>
      <c r="AA316" s="224">
        <v>1690</v>
      </c>
      <c r="AB316" s="224"/>
      <c r="AC316" s="224"/>
      <c r="AE316" s="106" t="e">
        <f t="shared" si="58"/>
        <v>#VALUE!</v>
      </c>
      <c r="AF316" s="69"/>
      <c r="AG316" s="218"/>
      <c r="AH316" s="219"/>
      <c r="AI316" s="218"/>
      <c r="AJ316" s="63"/>
      <c r="AK316" s="63"/>
      <c r="AL316" s="63"/>
      <c r="AU316" s="69" t="e">
        <f t="shared" si="74"/>
        <v>#N/A</v>
      </c>
      <c r="AV316" s="69" t="e">
        <f t="shared" si="77"/>
        <v>#N/A</v>
      </c>
      <c r="AW316" s="69">
        <f>IF(I316&gt;0,COUNTIF($AV$32:AV316,AV316),0)</f>
        <v>284</v>
      </c>
      <c r="AX316" s="69">
        <f>IF(AND(AW316&gt;1,SUMIF($AV$32:AV315,AV316,$AX$32:AX315)-SUMIF($AV$32:AV315,AV316,$BA$32:BA315)=0),1,IF(AND(AW316&gt;1,SUMIF($AV$32:AV315,AV316,$AX$32:AX315)-SUMIF($AV$32:AV315,AV316,$BA$32:BA315)&gt;0),0,AW316))</f>
        <v>0</v>
      </c>
      <c r="AY316" s="69">
        <f>IF(AND(Q316&gt;0,SUMIF($AV$32:AV316,AV316,$I$32:I316)-SUMIF($AV$32:AV316,AV316,$Q$32:Q316)=0),COUNTIF($AV$32:AV316,AV316),0)</f>
        <v>0</v>
      </c>
      <c r="AZ316" s="69">
        <f>IF(Q316&gt;0,COUNTIF($AV$32:AV316,AV316),0)</f>
        <v>0</v>
      </c>
      <c r="BA316" s="69">
        <f t="shared" si="78"/>
        <v>0</v>
      </c>
      <c r="BC316" s="69" t="str">
        <f t="shared" si="79"/>
        <v xml:space="preserve">  0</v>
      </c>
      <c r="BD316" s="69" t="str">
        <f t="shared" si="80"/>
        <v/>
      </c>
      <c r="BF316" s="69"/>
      <c r="BG316" s="69"/>
    </row>
    <row r="317" spans="1:59" s="69" customFormat="1" x14ac:dyDescent="0.25">
      <c r="A317" s="70" t="e">
        <f t="shared" si="87"/>
        <v>#REF!</v>
      </c>
      <c r="B317" s="83" t="str">
        <f>IFERROR(VLOOKUP(A317,[1]Tổng!$M$2:$AT$200,13,0),"")</f>
        <v/>
      </c>
      <c r="C317" s="71" t="e">
        <f t="shared" si="82"/>
        <v>#VALUE!</v>
      </c>
      <c r="D317" s="71">
        <f t="shared" si="83"/>
        <v>1</v>
      </c>
      <c r="E317" s="221" t="str">
        <f>IFERROR(VLOOKUP(A317,[1]Tổng!$M$2:$AT$200,14,0),"")</f>
        <v/>
      </c>
      <c r="F317" s="213" t="str">
        <f>IFERROR(VLOOKUP(A317,[1]Tổng!$M$2:$AT$200,15,0),"")</f>
        <v/>
      </c>
      <c r="G317" s="214" t="str">
        <f>IFERROR(VLOOKUP(A317,[1]Tổng!$M$2:$AT$200,25,0),"")</f>
        <v/>
      </c>
      <c r="H317" s="83" t="str">
        <f>IFERROR(VLOOKUP(A317,[1]Tổng!$M$2:$AQ$200,26,0),"")</f>
        <v/>
      </c>
      <c r="I317" s="77" t="str">
        <f>IFERROR(VLOOKUP(A317,[1]Tổng!$M$2:$AQ$200,27,0),"")</f>
        <v/>
      </c>
      <c r="J317" s="77">
        <v>1000000</v>
      </c>
      <c r="K317" s="78">
        <f t="shared" si="84"/>
        <v>0</v>
      </c>
      <c r="L317" s="88" t="str">
        <f>IFERROR(VLOOKUP(A317,[1]Tổng!$M$2:$AQ$200,30,0),"")</f>
        <v/>
      </c>
      <c r="M317" s="88">
        <f t="shared" si="85"/>
        <v>0</v>
      </c>
      <c r="N317" s="88" t="str">
        <f>IFERROR(VLOOKUP(A317,[1]Tổng!$M$2:$AT$200,18,0),"")</f>
        <v/>
      </c>
      <c r="O317" s="88" t="str">
        <f>IFERROR(VLOOKUP(A317,[1]Tổng!$M$2:$AT$200,22,0),"")</f>
        <v/>
      </c>
      <c r="P317" s="217">
        <f t="shared" si="86"/>
        <v>0</v>
      </c>
      <c r="Q317" s="217">
        <f>IFERROR(VLOOKUP(A317,[1]Tổng!$M$2:$AQ$200,29,0),0)</f>
        <v>0</v>
      </c>
      <c r="R317" s="81" t="str">
        <f>IFERROR(VLOOKUP(A317,[1]Tổng!$M$2:$AQ$200,31,0),"")</f>
        <v/>
      </c>
      <c r="S317" s="81">
        <f t="shared" si="75"/>
        <v>0</v>
      </c>
      <c r="T317" s="81">
        <f t="shared" si="76"/>
        <v>0</v>
      </c>
      <c r="U317" s="81" t="e">
        <f t="shared" si="88"/>
        <v>#REF!</v>
      </c>
      <c r="V317" s="81">
        <v>0</v>
      </c>
      <c r="W317" s="81" t="e">
        <f t="shared" si="81"/>
        <v>#REF!</v>
      </c>
      <c r="X317" s="83"/>
      <c r="Y317" s="99">
        <f t="shared" si="90"/>
        <v>0</v>
      </c>
      <c r="Z317" s="224">
        <v>480</v>
      </c>
      <c r="AA317" s="224">
        <v>426</v>
      </c>
      <c r="AB317" s="224"/>
      <c r="AC317" s="224"/>
      <c r="AE317" s="106" t="e">
        <f t="shared" si="58"/>
        <v>#VALUE!</v>
      </c>
      <c r="AG317" s="218"/>
      <c r="AH317" s="219"/>
      <c r="AI317" s="218"/>
      <c r="AJ317" s="63"/>
      <c r="AK317" s="63"/>
      <c r="AL317" s="63"/>
      <c r="AU317" s="69" t="e">
        <f t="shared" si="74"/>
        <v>#N/A</v>
      </c>
      <c r="AV317" s="69" t="e">
        <f t="shared" si="77"/>
        <v>#N/A</v>
      </c>
      <c r="AW317" s="69">
        <f>IF(I317&gt;0,COUNTIF($AV$32:AV317,AV317),0)</f>
        <v>285</v>
      </c>
      <c r="AX317" s="69">
        <f>IF(AND(AW317&gt;1,SUMIF($AV$32:AV316,AV317,$AX$32:AX316)-SUMIF($AV$32:AV316,AV317,$BA$32:BA316)=0),1,IF(AND(AW317&gt;1,SUMIF($AV$32:AV316,AV317,$AX$32:AX316)-SUMIF($AV$32:AV316,AV317,$BA$32:BA316)&gt;0),0,AW317))</f>
        <v>0</v>
      </c>
      <c r="AY317" s="69">
        <f>IF(AND(Q317&gt;0,SUMIF($AV$32:AV317,AV317,$I$32:I317)-SUMIF($AV$32:AV317,AV317,$Q$32:Q317)=0),COUNTIF($AV$32:AV317,AV317),0)</f>
        <v>0</v>
      </c>
      <c r="AZ317" s="69">
        <f>IF(Q317&gt;0,COUNTIF($AV$32:AV317,AV317),0)</f>
        <v>0</v>
      </c>
      <c r="BA317" s="69">
        <f t="shared" si="78"/>
        <v>0</v>
      </c>
      <c r="BC317" s="69" t="str">
        <f t="shared" si="79"/>
        <v xml:space="preserve">  0</v>
      </c>
      <c r="BD317" s="69" t="str">
        <f t="shared" si="80"/>
        <v/>
      </c>
    </row>
    <row r="318" spans="1:59" x14ac:dyDescent="0.25">
      <c r="A318" s="70" t="e">
        <f t="shared" si="87"/>
        <v>#REF!</v>
      </c>
      <c r="B318" s="83" t="str">
        <f>IFERROR(VLOOKUP(A318,[1]Tổng!$M$2:$AT$200,13,0),"")</f>
        <v/>
      </c>
      <c r="C318" s="71" t="e">
        <f t="shared" si="82"/>
        <v>#VALUE!</v>
      </c>
      <c r="D318" s="71">
        <f t="shared" si="83"/>
        <v>1</v>
      </c>
      <c r="E318" s="221" t="str">
        <f>IFERROR(VLOOKUP(A318,[1]Tổng!$M$2:$AT$200,14,0),"")</f>
        <v/>
      </c>
      <c r="F318" s="213" t="str">
        <f>IFERROR(VLOOKUP(A318,[1]Tổng!$M$2:$AT$200,15,0),"")</f>
        <v/>
      </c>
      <c r="G318" s="214" t="str">
        <f>IFERROR(VLOOKUP(A318,[1]Tổng!$M$2:$AT$200,25,0),"")</f>
        <v/>
      </c>
      <c r="H318" s="83" t="str">
        <f>IFERROR(VLOOKUP(A318,[1]Tổng!$M$2:$AQ$200,26,0),"")</f>
        <v/>
      </c>
      <c r="I318" s="77" t="str">
        <f>IFERROR(VLOOKUP(A318,[1]Tổng!$M$2:$AQ$200,27,0),"")</f>
        <v/>
      </c>
      <c r="J318" s="77">
        <v>1000000</v>
      </c>
      <c r="K318" s="78">
        <f t="shared" si="84"/>
        <v>0</v>
      </c>
      <c r="L318" s="88" t="str">
        <f>IFERROR(VLOOKUP(A318,[1]Tổng!$M$2:$AQ$200,30,0),"")</f>
        <v/>
      </c>
      <c r="M318" s="88">
        <f t="shared" si="85"/>
        <v>0</v>
      </c>
      <c r="N318" s="88" t="str">
        <f>IFERROR(VLOOKUP(A318,[1]Tổng!$M$2:$AT$200,18,0),"")</f>
        <v/>
      </c>
      <c r="O318" s="88" t="str">
        <f>IFERROR(VLOOKUP(A318,[1]Tổng!$M$2:$AT$200,22,0),"")</f>
        <v/>
      </c>
      <c r="P318" s="217">
        <f t="shared" si="86"/>
        <v>0</v>
      </c>
      <c r="Q318" s="217">
        <f>IFERROR(VLOOKUP(A318,[1]Tổng!$M$2:$AQ$200,29,0),0)</f>
        <v>0</v>
      </c>
      <c r="R318" s="81" t="str">
        <f>IFERROR(VLOOKUP(A318,[1]Tổng!$M$2:$AQ$200,31,0),"")</f>
        <v/>
      </c>
      <c r="S318" s="81">
        <f t="shared" si="75"/>
        <v>0</v>
      </c>
      <c r="T318" s="81">
        <f t="shared" si="76"/>
        <v>0</v>
      </c>
      <c r="U318" s="81" t="e">
        <f t="shared" si="88"/>
        <v>#REF!</v>
      </c>
      <c r="V318" s="81">
        <v>0</v>
      </c>
      <c r="W318" s="81" t="e">
        <f t="shared" si="81"/>
        <v>#REF!</v>
      </c>
      <c r="X318" s="83"/>
      <c r="Y318" s="99">
        <f t="shared" si="90"/>
        <v>0</v>
      </c>
      <c r="Z318" s="224"/>
      <c r="AA318" s="224"/>
      <c r="AB318" s="224"/>
      <c r="AC318" s="224"/>
      <c r="AE318" s="106" t="e">
        <f t="shared" si="58"/>
        <v>#VALUE!</v>
      </c>
      <c r="AF318" s="69"/>
      <c r="AG318" s="218"/>
      <c r="AH318" s="219"/>
      <c r="AI318" s="218"/>
      <c r="AJ318" s="63"/>
      <c r="AK318" s="63"/>
      <c r="AL318" s="63"/>
      <c r="AU318" s="69" t="e">
        <f t="shared" si="74"/>
        <v>#N/A</v>
      </c>
      <c r="AV318" s="69" t="e">
        <f t="shared" si="77"/>
        <v>#N/A</v>
      </c>
      <c r="AW318" s="69">
        <f>IF(I318&gt;0,COUNTIF($AV$32:AV318,AV318),0)</f>
        <v>286</v>
      </c>
      <c r="AX318" s="69">
        <f>IF(AND(AW318&gt;1,SUMIF($AV$32:AV317,AV318,$AX$32:AX317)-SUMIF($AV$32:AV317,AV318,$BA$32:BA317)=0),1,IF(AND(AW318&gt;1,SUMIF($AV$32:AV317,AV318,$AX$32:AX317)-SUMIF($AV$32:AV317,AV318,$BA$32:BA317)&gt;0),0,AW318))</f>
        <v>0</v>
      </c>
      <c r="AY318" s="69">
        <f>IF(AND(Q318&gt;0,SUMIF($AV$32:AV318,AV318,$I$32:I318)-SUMIF($AV$32:AV318,AV318,$Q$32:Q318)=0),COUNTIF($AV$32:AV318,AV318),0)</f>
        <v>0</v>
      </c>
      <c r="AZ318" s="69">
        <f>IF(Q318&gt;0,COUNTIF($AV$32:AV318,AV318),0)</f>
        <v>0</v>
      </c>
      <c r="BA318" s="69">
        <f t="shared" si="78"/>
        <v>0</v>
      </c>
      <c r="BC318" s="69" t="str">
        <f t="shared" si="79"/>
        <v xml:space="preserve">  0</v>
      </c>
      <c r="BD318" s="69" t="str">
        <f t="shared" si="80"/>
        <v/>
      </c>
      <c r="BF318" s="69"/>
      <c r="BG318" s="69"/>
    </row>
    <row r="319" spans="1:59" s="69" customFormat="1" x14ac:dyDescent="0.25">
      <c r="A319" s="70" t="e">
        <f t="shared" si="87"/>
        <v>#REF!</v>
      </c>
      <c r="B319" s="83" t="str">
        <f>IFERROR(VLOOKUP(A319,[1]Tổng!$M$2:$AT$200,13,0),"")</f>
        <v/>
      </c>
      <c r="C319" s="71" t="e">
        <f t="shared" si="82"/>
        <v>#VALUE!</v>
      </c>
      <c r="D319" s="71">
        <f t="shared" si="83"/>
        <v>1</v>
      </c>
      <c r="E319" s="221" t="str">
        <f>IFERROR(VLOOKUP(A319,[1]Tổng!$M$2:$AT$200,14,0),"")</f>
        <v/>
      </c>
      <c r="F319" s="213" t="str">
        <f>IFERROR(VLOOKUP(A319,[1]Tổng!$M$2:$AT$200,15,0),"")</f>
        <v/>
      </c>
      <c r="G319" s="214" t="str">
        <f>IFERROR(VLOOKUP(A319,[1]Tổng!$M$2:$AT$200,25,0),"")</f>
        <v/>
      </c>
      <c r="H319" s="83" t="str">
        <f>IFERROR(VLOOKUP(A319,[1]Tổng!$M$2:$AQ$200,26,0),"")</f>
        <v/>
      </c>
      <c r="I319" s="77" t="str">
        <f>IFERROR(VLOOKUP(A319,[1]Tổng!$M$2:$AQ$200,27,0),"")</f>
        <v/>
      </c>
      <c r="J319" s="77">
        <v>1000000</v>
      </c>
      <c r="K319" s="78">
        <f t="shared" si="84"/>
        <v>0</v>
      </c>
      <c r="L319" s="88" t="str">
        <f>IFERROR(VLOOKUP(A319,[1]Tổng!$M$2:$AQ$200,30,0),"")</f>
        <v/>
      </c>
      <c r="M319" s="88">
        <f t="shared" si="85"/>
        <v>0</v>
      </c>
      <c r="N319" s="88" t="str">
        <f>IFERROR(VLOOKUP(A319,[1]Tổng!$M$2:$AT$200,18,0),"")</f>
        <v/>
      </c>
      <c r="O319" s="88" t="str">
        <f>IFERROR(VLOOKUP(A319,[1]Tổng!$M$2:$AT$200,22,0),"")</f>
        <v/>
      </c>
      <c r="P319" s="217">
        <f t="shared" si="86"/>
        <v>0</v>
      </c>
      <c r="Q319" s="217">
        <f>IFERROR(VLOOKUP(A319,[1]Tổng!$M$2:$AQ$200,29,0),0)</f>
        <v>0</v>
      </c>
      <c r="R319" s="81" t="str">
        <f>IFERROR(VLOOKUP(A319,[1]Tổng!$M$2:$AQ$200,31,0),"")</f>
        <v/>
      </c>
      <c r="S319" s="81">
        <f t="shared" si="75"/>
        <v>0</v>
      </c>
      <c r="T319" s="81">
        <f t="shared" si="76"/>
        <v>0</v>
      </c>
      <c r="U319" s="81" t="e">
        <f t="shared" si="88"/>
        <v>#REF!</v>
      </c>
      <c r="V319" s="81">
        <v>0</v>
      </c>
      <c r="W319" s="81" t="e">
        <f t="shared" si="81"/>
        <v>#REF!</v>
      </c>
      <c r="X319" s="83"/>
      <c r="Y319" s="99">
        <f>Q321</f>
        <v>0</v>
      </c>
      <c r="Z319" s="224"/>
      <c r="AA319" s="224"/>
      <c r="AB319" s="224"/>
      <c r="AC319" s="224"/>
      <c r="AE319" s="106" t="e">
        <f>I321-SUM(Z321:AD321)</f>
        <v>#VALUE!</v>
      </c>
      <c r="AG319" s="218"/>
      <c r="AH319" s="219"/>
      <c r="AI319" s="218"/>
      <c r="AJ319" s="63"/>
      <c r="AK319" s="63"/>
      <c r="AL319" s="63"/>
      <c r="AU319" s="69" t="e">
        <f t="shared" si="74"/>
        <v>#N/A</v>
      </c>
      <c r="AV319" s="69" t="e">
        <f t="shared" si="77"/>
        <v>#N/A</v>
      </c>
      <c r="AW319" s="69">
        <f>IF(I319&gt;0,COUNTIF($AV$32:AV319,AV319),0)</f>
        <v>287</v>
      </c>
      <c r="AX319" s="69">
        <f>IF(AND(AW319&gt;1,SUMIF($AV$32:AV318,AV319,$AX$32:AX318)-SUMIF($AV$32:AV318,AV319,$BA$32:BA318)=0),1,IF(AND(AW319&gt;1,SUMIF($AV$32:AV318,AV319,$AX$32:AX318)-SUMIF($AV$32:AV318,AV319,$BA$32:BA318)&gt;0),0,AW319))</f>
        <v>0</v>
      </c>
      <c r="AY319" s="69">
        <f>IF(AND(Q319&gt;0,SUMIF($AV$32:AV319,AV319,$I$32:I319)-SUMIF($AV$32:AV319,AV319,$Q$32:Q319)=0),COUNTIF($AV$32:AV319,AV319),0)</f>
        <v>0</v>
      </c>
      <c r="AZ319" s="69">
        <f>IF(Q319&gt;0,COUNTIF($AV$32:AV319,AV319),0)</f>
        <v>0</v>
      </c>
      <c r="BA319" s="69">
        <f t="shared" si="78"/>
        <v>0</v>
      </c>
      <c r="BC319" s="69" t="str">
        <f t="shared" si="79"/>
        <v xml:space="preserve">  0</v>
      </c>
      <c r="BD319" s="69" t="str">
        <f t="shared" si="80"/>
        <v/>
      </c>
    </row>
    <row r="320" spans="1:59" x14ac:dyDescent="0.25">
      <c r="A320" s="70" t="e">
        <f t="shared" si="87"/>
        <v>#REF!</v>
      </c>
      <c r="B320" s="83" t="str">
        <f>IFERROR(VLOOKUP(A320,[1]Tổng!$M$2:$AT$200,13,0),"")</f>
        <v/>
      </c>
      <c r="C320" s="71" t="e">
        <f t="shared" si="82"/>
        <v>#VALUE!</v>
      </c>
      <c r="D320" s="71">
        <f t="shared" si="83"/>
        <v>1</v>
      </c>
      <c r="E320" s="221" t="str">
        <f>IFERROR(VLOOKUP(A320,[1]Tổng!$M$2:$AT$200,14,0),"")</f>
        <v/>
      </c>
      <c r="F320" s="213" t="str">
        <f>IFERROR(VLOOKUP(A320,[1]Tổng!$M$2:$AT$200,15,0),"")</f>
        <v/>
      </c>
      <c r="G320" s="214" t="str">
        <f>IFERROR(VLOOKUP(A320,[1]Tổng!$M$2:$AT$200,25,0),"")</f>
        <v/>
      </c>
      <c r="H320" s="83" t="str">
        <f>IFERROR(VLOOKUP(A320,[1]Tổng!$M$2:$AQ$200,26,0),"")</f>
        <v/>
      </c>
      <c r="I320" s="77" t="str">
        <f>IFERROR(VLOOKUP(A320,[1]Tổng!$M$2:$AQ$200,27,0),"")</f>
        <v/>
      </c>
      <c r="J320" s="77">
        <v>1000000</v>
      </c>
      <c r="K320" s="78">
        <f t="shared" si="84"/>
        <v>0</v>
      </c>
      <c r="L320" s="88" t="str">
        <f>IFERROR(VLOOKUP(A320,[1]Tổng!$M$2:$AQ$200,30,0),"")</f>
        <v/>
      </c>
      <c r="M320" s="88">
        <f t="shared" si="85"/>
        <v>0</v>
      </c>
      <c r="N320" s="88" t="str">
        <f>IFERROR(VLOOKUP(A320,[1]Tổng!$M$2:$AT$200,18,0),"")</f>
        <v/>
      </c>
      <c r="O320" s="88" t="str">
        <f>IFERROR(VLOOKUP(A320,[1]Tổng!$M$2:$AT$200,22,0),"")</f>
        <v/>
      </c>
      <c r="P320" s="217">
        <f t="shared" si="86"/>
        <v>0</v>
      </c>
      <c r="Q320" s="217">
        <f>IFERROR(VLOOKUP(A320,[1]Tổng!$M$2:$AQ$200,29,0),0)</f>
        <v>0</v>
      </c>
      <c r="R320" s="81" t="str">
        <f>IFERROR(VLOOKUP(A320,[1]Tổng!$M$2:$AQ$200,31,0),"")</f>
        <v/>
      </c>
      <c r="S320" s="81">
        <f t="shared" si="75"/>
        <v>0</v>
      </c>
      <c r="T320" s="81">
        <f t="shared" si="76"/>
        <v>0</v>
      </c>
      <c r="U320" s="81" t="e">
        <f t="shared" si="88"/>
        <v>#REF!</v>
      </c>
      <c r="V320" s="81">
        <v>0</v>
      </c>
      <c r="W320" s="81" t="e">
        <f t="shared" si="81"/>
        <v>#REF!</v>
      </c>
      <c r="X320" s="83"/>
      <c r="Y320" s="99">
        <f t="shared" si="90"/>
        <v>0</v>
      </c>
      <c r="Z320" s="224"/>
      <c r="AA320" s="224"/>
      <c r="AB320" s="224"/>
      <c r="AC320" s="224"/>
      <c r="AE320" s="106" t="e">
        <f t="shared" si="58"/>
        <v>#VALUE!</v>
      </c>
      <c r="AF320" s="69"/>
      <c r="AG320" s="218"/>
      <c r="AH320" s="219"/>
      <c r="AI320" s="218"/>
      <c r="AJ320" s="63"/>
      <c r="AK320" s="63"/>
      <c r="AL320" s="63"/>
      <c r="AU320" s="69" t="e">
        <f t="shared" si="74"/>
        <v>#N/A</v>
      </c>
      <c r="AV320" s="69" t="e">
        <f t="shared" si="77"/>
        <v>#N/A</v>
      </c>
      <c r="AW320" s="69">
        <f>IF(I320&gt;0,COUNTIF($AV$32:AV320,AV320),0)</f>
        <v>288</v>
      </c>
      <c r="AX320" s="69">
        <f>IF(AND(AW320&gt;1,SUMIF($AV$32:AV319,AV320,$AX$32:AX319)-SUMIF($AV$32:AV319,AV320,$BA$32:BA319)=0),1,IF(AND(AW320&gt;1,SUMIF($AV$32:AV319,AV320,$AX$32:AX319)-SUMIF($AV$32:AV319,AV320,$BA$32:BA319)&gt;0),0,AW320))</f>
        <v>0</v>
      </c>
      <c r="AY320" s="69">
        <f>IF(AND(Q320&gt;0,SUMIF($AV$32:AV320,AV320,$I$32:I320)-SUMIF($AV$32:AV320,AV320,$Q$32:Q320)=0),COUNTIF($AV$32:AV320,AV320),0)</f>
        <v>0</v>
      </c>
      <c r="AZ320" s="69">
        <f>IF(Q320&gt;0,COUNTIF($AV$32:AV320,AV320),0)</f>
        <v>0</v>
      </c>
      <c r="BA320" s="69">
        <f t="shared" si="78"/>
        <v>0</v>
      </c>
      <c r="BC320" s="69" t="str">
        <f t="shared" si="79"/>
        <v xml:space="preserve">  0</v>
      </c>
      <c r="BD320" s="69" t="str">
        <f t="shared" si="80"/>
        <v/>
      </c>
      <c r="BF320" s="69"/>
      <c r="BG320" s="69"/>
    </row>
    <row r="321" spans="1:59" x14ac:dyDescent="0.25">
      <c r="A321" s="70" t="e">
        <f t="shared" si="87"/>
        <v>#REF!</v>
      </c>
      <c r="B321" s="83" t="str">
        <f>IFERROR(VLOOKUP(A321,[1]Tổng!$M$2:$AT$200,13,0),"")</f>
        <v/>
      </c>
      <c r="C321" s="71" t="e">
        <f t="shared" si="82"/>
        <v>#VALUE!</v>
      </c>
      <c r="D321" s="71">
        <f t="shared" si="83"/>
        <v>1</v>
      </c>
      <c r="E321" s="221" t="str">
        <f>IFERROR(VLOOKUP(A321,[1]Tổng!$M$2:$AT$200,14,0),"")</f>
        <v/>
      </c>
      <c r="F321" s="213" t="str">
        <f>IFERROR(VLOOKUP(A321,[1]Tổng!$M$2:$AT$200,15,0),"")</f>
        <v/>
      </c>
      <c r="G321" s="214" t="str">
        <f>IFERROR(VLOOKUP(A321,[1]Tổng!$M$2:$AT$200,25,0),"")</f>
        <v/>
      </c>
      <c r="H321" s="83" t="str">
        <f>IFERROR(VLOOKUP(A321,[1]Tổng!$M$2:$AQ$200,26,0),"")</f>
        <v/>
      </c>
      <c r="I321" s="77" t="str">
        <f>IFERROR(VLOOKUP(A321,[1]Tổng!$M$2:$AQ$200,27,0),"")</f>
        <v/>
      </c>
      <c r="J321" s="77">
        <v>1000000</v>
      </c>
      <c r="K321" s="78">
        <f t="shared" si="84"/>
        <v>0</v>
      </c>
      <c r="L321" s="88" t="str">
        <f>IFERROR(VLOOKUP(A321,[1]Tổng!$M$2:$AQ$200,30,0),"")</f>
        <v/>
      </c>
      <c r="M321" s="88">
        <f t="shared" si="85"/>
        <v>0</v>
      </c>
      <c r="N321" s="88" t="str">
        <f>IFERROR(VLOOKUP(A321,[1]Tổng!$M$2:$AT$200,18,0),"")</f>
        <v/>
      </c>
      <c r="O321" s="88" t="str">
        <f>IFERROR(VLOOKUP(A321,[1]Tổng!$M$2:$AT$200,22,0),"")</f>
        <v/>
      </c>
      <c r="P321" s="217">
        <f t="shared" si="86"/>
        <v>0</v>
      </c>
      <c r="Q321" s="217">
        <f>IFERROR(VLOOKUP(A321,[1]Tổng!$M$2:$AQ$200,29,0),0)</f>
        <v>0</v>
      </c>
      <c r="R321" s="81" t="str">
        <f>IFERROR(VLOOKUP(A321,[1]Tổng!$M$2:$AQ$200,31,0),"")</f>
        <v/>
      </c>
      <c r="S321" s="81">
        <f t="shared" si="75"/>
        <v>0</v>
      </c>
      <c r="T321" s="81">
        <f t="shared" si="76"/>
        <v>0</v>
      </c>
      <c r="U321" s="81" t="e">
        <f t="shared" si="88"/>
        <v>#REF!</v>
      </c>
      <c r="V321" s="81">
        <v>0</v>
      </c>
      <c r="W321" s="81" t="e">
        <f t="shared" si="81"/>
        <v>#REF!</v>
      </c>
      <c r="X321" s="83"/>
      <c r="Y321" s="99">
        <f t="shared" si="90"/>
        <v>0</v>
      </c>
      <c r="Z321" s="224"/>
      <c r="AA321" s="224"/>
      <c r="AB321" s="224"/>
      <c r="AC321" s="224"/>
      <c r="AE321" s="106" t="e">
        <f t="shared" si="58"/>
        <v>#VALUE!</v>
      </c>
      <c r="AF321" s="69"/>
      <c r="AG321" s="218"/>
      <c r="AH321" s="219"/>
      <c r="AI321" s="218"/>
      <c r="AJ321" s="63"/>
      <c r="AK321" s="63"/>
      <c r="AL321" s="63"/>
      <c r="AU321" s="69" t="e">
        <f t="shared" si="74"/>
        <v>#N/A</v>
      </c>
      <c r="AV321" s="69" t="e">
        <f t="shared" si="77"/>
        <v>#N/A</v>
      </c>
      <c r="AW321" s="69">
        <f>IF(I321&gt;0,COUNTIF($AV$32:AV321,AV321),0)</f>
        <v>289</v>
      </c>
      <c r="AX321" s="69">
        <f>IF(AND(AW321&gt;1,SUMIF($AV$32:AV320,AV321,$AX$32:AX320)-SUMIF($AV$32:AV320,AV321,$BA$32:BA320)=0),1,IF(AND(AW321&gt;1,SUMIF($AV$32:AV320,AV321,$AX$32:AX320)-SUMIF($AV$32:AV320,AV321,$BA$32:BA320)&gt;0),0,AW321))</f>
        <v>0</v>
      </c>
      <c r="AY321" s="69">
        <f>IF(AND(Q321&gt;0,SUMIF($AV$32:AV321,AV321,$I$32:I321)-SUMIF($AV$32:AV321,AV321,$Q$32:Q321)=0),COUNTIF($AV$32:AV321,AV321),0)</f>
        <v>0</v>
      </c>
      <c r="AZ321" s="69">
        <f>IF(Q321&gt;0,COUNTIF($AV$32:AV321,AV321),0)</f>
        <v>0</v>
      </c>
      <c r="BA321" s="69">
        <f t="shared" si="78"/>
        <v>0</v>
      </c>
      <c r="BC321" s="69" t="str">
        <f t="shared" si="79"/>
        <v xml:space="preserve">  0</v>
      </c>
      <c r="BD321" s="69" t="str">
        <f t="shared" si="80"/>
        <v/>
      </c>
      <c r="BF321" s="69"/>
      <c r="BG321" s="69"/>
    </row>
    <row r="322" spans="1:59" s="69" customFormat="1" x14ac:dyDescent="0.25">
      <c r="A322" s="70" t="e">
        <f t="shared" si="87"/>
        <v>#REF!</v>
      </c>
      <c r="B322" s="83" t="str">
        <f>IFERROR(VLOOKUP(A322,[1]Tổng!$M$2:$AT$200,13,0),"")</f>
        <v/>
      </c>
      <c r="C322" s="71" t="e">
        <f t="shared" si="82"/>
        <v>#VALUE!</v>
      </c>
      <c r="D322" s="71">
        <f t="shared" si="83"/>
        <v>1</v>
      </c>
      <c r="E322" s="221" t="str">
        <f>IFERROR(VLOOKUP(A322,[1]Tổng!$M$2:$AT$200,14,0),"")</f>
        <v/>
      </c>
      <c r="F322" s="213" t="str">
        <f>IFERROR(VLOOKUP(A322,[1]Tổng!$M$2:$AT$200,15,0),"")</f>
        <v/>
      </c>
      <c r="G322" s="214" t="str">
        <f>IFERROR(VLOOKUP(A322,[1]Tổng!$M$2:$AT$200,25,0),"")</f>
        <v/>
      </c>
      <c r="H322" s="83" t="str">
        <f>IFERROR(VLOOKUP(A322,[1]Tổng!$M$2:$AQ$200,26,0),"")</f>
        <v/>
      </c>
      <c r="I322" s="77" t="str">
        <f>IFERROR(VLOOKUP(A322,[1]Tổng!$M$2:$AQ$200,27,0),"")</f>
        <v/>
      </c>
      <c r="J322" s="77">
        <v>1000000</v>
      </c>
      <c r="K322" s="78">
        <f t="shared" si="84"/>
        <v>0</v>
      </c>
      <c r="L322" s="88" t="str">
        <f>IFERROR(VLOOKUP(A322,[1]Tổng!$M$2:$AQ$200,30,0),"")</f>
        <v/>
      </c>
      <c r="M322" s="88">
        <f t="shared" si="85"/>
        <v>0</v>
      </c>
      <c r="N322" s="88" t="str">
        <f>IFERROR(VLOOKUP(A322,[1]Tổng!$M$2:$AT$200,18,0),"")</f>
        <v/>
      </c>
      <c r="O322" s="88" t="str">
        <f>IFERROR(VLOOKUP(A322,[1]Tổng!$M$2:$AT$200,22,0),"")</f>
        <v/>
      </c>
      <c r="P322" s="217">
        <f t="shared" si="86"/>
        <v>0</v>
      </c>
      <c r="Q322" s="217">
        <f>IFERROR(VLOOKUP(A322,[1]Tổng!$M$2:$AQ$200,29,0),0)</f>
        <v>0</v>
      </c>
      <c r="R322" s="81" t="str">
        <f>IFERROR(VLOOKUP(A322,[1]Tổng!$M$2:$AQ$200,31,0),"")</f>
        <v/>
      </c>
      <c r="S322" s="81">
        <f t="shared" si="75"/>
        <v>0</v>
      </c>
      <c r="T322" s="81">
        <f t="shared" si="76"/>
        <v>0</v>
      </c>
      <c r="U322" s="81" t="e">
        <f t="shared" si="88"/>
        <v>#REF!</v>
      </c>
      <c r="V322" s="81">
        <v>0</v>
      </c>
      <c r="W322" s="81" t="e">
        <f t="shared" si="81"/>
        <v>#REF!</v>
      </c>
      <c r="X322" s="83"/>
      <c r="Y322" s="99">
        <f t="shared" si="90"/>
        <v>0</v>
      </c>
      <c r="Z322" s="224"/>
      <c r="AA322" s="224"/>
      <c r="AB322" s="224"/>
      <c r="AC322" s="224"/>
      <c r="AE322" s="106" t="e">
        <f t="shared" si="58"/>
        <v>#VALUE!</v>
      </c>
      <c r="AG322" s="218"/>
      <c r="AH322" s="219"/>
      <c r="AI322" s="218"/>
      <c r="AJ322" s="63"/>
      <c r="AK322" s="63"/>
      <c r="AL322" s="63"/>
      <c r="AU322" s="69" t="e">
        <f t="shared" si="74"/>
        <v>#N/A</v>
      </c>
      <c r="AV322" s="69" t="e">
        <f t="shared" si="77"/>
        <v>#N/A</v>
      </c>
      <c r="AW322" s="69">
        <f>IF(I322&gt;0,COUNTIF($AV$32:AV322,AV322),0)</f>
        <v>290</v>
      </c>
      <c r="AX322" s="69">
        <f>IF(AND(AW322&gt;1,SUMIF($AV$32:AV321,AV322,$AX$32:AX321)-SUMIF($AV$32:AV321,AV322,$BA$32:BA321)=0),1,IF(AND(AW322&gt;1,SUMIF($AV$32:AV321,AV322,$AX$32:AX321)-SUMIF($AV$32:AV321,AV322,$BA$32:BA321)&gt;0),0,AW322))</f>
        <v>0</v>
      </c>
      <c r="AY322" s="69">
        <f>IF(AND(Q322&gt;0,SUMIF($AV$32:AV322,AV322,$I$32:I322)-SUMIF($AV$32:AV322,AV322,$Q$32:Q322)=0),COUNTIF($AV$32:AV322,AV322),0)</f>
        <v>0</v>
      </c>
      <c r="AZ322" s="69">
        <f>IF(Q322&gt;0,COUNTIF($AV$32:AV322,AV322),0)</f>
        <v>0</v>
      </c>
      <c r="BA322" s="69">
        <f t="shared" si="78"/>
        <v>0</v>
      </c>
      <c r="BC322" s="69" t="str">
        <f t="shared" si="79"/>
        <v xml:space="preserve">  0</v>
      </c>
      <c r="BD322" s="69" t="str">
        <f t="shared" si="80"/>
        <v/>
      </c>
    </row>
    <row r="323" spans="1:59" x14ac:dyDescent="0.25">
      <c r="A323" s="70" t="e">
        <f t="shared" si="87"/>
        <v>#REF!</v>
      </c>
      <c r="B323" s="83" t="str">
        <f>IFERROR(VLOOKUP(A323,[1]Tổng!$M$2:$AT$200,13,0),"")</f>
        <v/>
      </c>
      <c r="C323" s="71" t="e">
        <f t="shared" si="82"/>
        <v>#VALUE!</v>
      </c>
      <c r="D323" s="71">
        <f t="shared" si="83"/>
        <v>1</v>
      </c>
      <c r="E323" s="221" t="str">
        <f>IFERROR(VLOOKUP(A323,[1]Tổng!$M$2:$AT$200,14,0),"")</f>
        <v/>
      </c>
      <c r="F323" s="213" t="str">
        <f>IFERROR(VLOOKUP(A323,[1]Tổng!$M$2:$AT$200,15,0),"")</f>
        <v/>
      </c>
      <c r="G323" s="214" t="str">
        <f>IFERROR(VLOOKUP(A323,[1]Tổng!$M$2:$AT$200,25,0),"")</f>
        <v/>
      </c>
      <c r="H323" s="83" t="str">
        <f>IFERROR(VLOOKUP(A323,[1]Tổng!$M$2:$AQ$200,26,0),"")</f>
        <v/>
      </c>
      <c r="I323" s="77" t="str">
        <f>IFERROR(VLOOKUP(A323,[1]Tổng!$M$2:$AQ$200,27,0),"")</f>
        <v/>
      </c>
      <c r="J323" s="77">
        <v>1000000</v>
      </c>
      <c r="K323" s="78">
        <f t="shared" si="84"/>
        <v>0</v>
      </c>
      <c r="L323" s="88" t="str">
        <f>IFERROR(VLOOKUP(A323,[1]Tổng!$M$2:$AQ$200,30,0),"")</f>
        <v/>
      </c>
      <c r="M323" s="88">
        <f t="shared" si="85"/>
        <v>0</v>
      </c>
      <c r="N323" s="88" t="str">
        <f>IFERROR(VLOOKUP(A323,[1]Tổng!$M$2:$AT$200,18,0),"")</f>
        <v/>
      </c>
      <c r="O323" s="88" t="str">
        <f>IFERROR(VLOOKUP(A323,[1]Tổng!$M$2:$AT$200,22,0),"")</f>
        <v/>
      </c>
      <c r="P323" s="217">
        <f t="shared" si="86"/>
        <v>0</v>
      </c>
      <c r="Q323" s="217">
        <f>IFERROR(VLOOKUP(A323,[1]Tổng!$M$2:$AQ$200,29,0),0)</f>
        <v>0</v>
      </c>
      <c r="R323" s="81" t="str">
        <f>IFERROR(VLOOKUP(A323,[1]Tổng!$M$2:$AQ$200,31,0),"")</f>
        <v/>
      </c>
      <c r="S323" s="81">
        <f t="shared" si="75"/>
        <v>0</v>
      </c>
      <c r="T323" s="81">
        <f t="shared" si="76"/>
        <v>0</v>
      </c>
      <c r="U323" s="81" t="e">
        <f t="shared" si="88"/>
        <v>#REF!</v>
      </c>
      <c r="V323" s="81">
        <v>0</v>
      </c>
      <c r="W323" s="81" t="e">
        <f t="shared" si="81"/>
        <v>#REF!</v>
      </c>
      <c r="X323" s="83"/>
      <c r="Y323" s="99">
        <f t="shared" si="90"/>
        <v>0</v>
      </c>
      <c r="Z323" s="224"/>
      <c r="AA323" s="224"/>
      <c r="AB323" s="224"/>
      <c r="AC323" s="224"/>
      <c r="AE323" s="106" t="e">
        <f t="shared" si="58"/>
        <v>#VALUE!</v>
      </c>
      <c r="AF323" s="69"/>
      <c r="AG323" s="218"/>
      <c r="AH323" s="219"/>
      <c r="AI323" s="218"/>
      <c r="AJ323" s="63"/>
      <c r="AK323" s="63"/>
      <c r="AL323" s="63"/>
      <c r="AU323" s="69" t="e">
        <f t="shared" si="74"/>
        <v>#N/A</v>
      </c>
      <c r="AV323" s="69" t="e">
        <f t="shared" si="77"/>
        <v>#N/A</v>
      </c>
      <c r="AW323" s="69">
        <f>IF(I323&gt;0,COUNTIF($AV$32:AV323,AV323),0)</f>
        <v>291</v>
      </c>
      <c r="AX323" s="69">
        <f>IF(AND(AW323&gt;1,SUMIF($AV$32:AV322,AV323,$AX$32:AX322)-SUMIF($AV$32:AV322,AV323,$BA$32:BA322)=0),1,IF(AND(AW323&gt;1,SUMIF($AV$32:AV322,AV323,$AX$32:AX322)-SUMIF($AV$32:AV322,AV323,$BA$32:BA322)&gt;0),0,AW323))</f>
        <v>0</v>
      </c>
      <c r="AY323" s="69">
        <f>IF(AND(Q323&gt;0,SUMIF($AV$32:AV323,AV323,$I$32:I323)-SUMIF($AV$32:AV323,AV323,$Q$32:Q323)=0),COUNTIF($AV$32:AV323,AV323),0)</f>
        <v>0</v>
      </c>
      <c r="AZ323" s="69">
        <f>IF(Q323&gt;0,COUNTIF($AV$32:AV323,AV323),0)</f>
        <v>0</v>
      </c>
      <c r="BA323" s="69">
        <f t="shared" si="78"/>
        <v>0</v>
      </c>
      <c r="BC323" s="69" t="str">
        <f t="shared" si="79"/>
        <v xml:space="preserve">  0</v>
      </c>
      <c r="BD323" s="69" t="str">
        <f t="shared" si="80"/>
        <v/>
      </c>
      <c r="BF323" s="69"/>
      <c r="BG323" s="69"/>
    </row>
    <row r="324" spans="1:59" x14ac:dyDescent="0.25">
      <c r="A324" s="70" t="e">
        <f t="shared" si="87"/>
        <v>#REF!</v>
      </c>
      <c r="B324" s="83" t="str">
        <f>IFERROR(VLOOKUP(A324,[1]Tổng!$M$2:$AT$200,13,0),"")</f>
        <v/>
      </c>
      <c r="C324" s="71" t="e">
        <f t="shared" si="82"/>
        <v>#VALUE!</v>
      </c>
      <c r="D324" s="71">
        <f t="shared" si="83"/>
        <v>1</v>
      </c>
      <c r="E324" s="221" t="str">
        <f>IFERROR(VLOOKUP(A324,[1]Tổng!$M$2:$AT$200,14,0),"")</f>
        <v/>
      </c>
      <c r="F324" s="213" t="str">
        <f>IFERROR(VLOOKUP(A324,[1]Tổng!$M$2:$AT$200,15,0),"")</f>
        <v/>
      </c>
      <c r="G324" s="214" t="str">
        <f>IFERROR(VLOOKUP(A324,[1]Tổng!$M$2:$AT$200,25,0),"")</f>
        <v/>
      </c>
      <c r="H324" s="83" t="str">
        <f>IFERROR(VLOOKUP(A324,[1]Tổng!$M$2:$AQ$200,26,0),"")</f>
        <v/>
      </c>
      <c r="I324" s="77" t="str">
        <f>IFERROR(VLOOKUP(A324,[1]Tổng!$M$2:$AQ$200,27,0),"")</f>
        <v/>
      </c>
      <c r="J324" s="77">
        <v>1000000</v>
      </c>
      <c r="K324" s="78">
        <f t="shared" si="84"/>
        <v>0</v>
      </c>
      <c r="L324" s="88" t="str">
        <f>IFERROR(VLOOKUP(A324,[1]Tổng!$M$2:$AQ$200,30,0),"")</f>
        <v/>
      </c>
      <c r="M324" s="88">
        <f t="shared" si="85"/>
        <v>0</v>
      </c>
      <c r="N324" s="88" t="str">
        <f>IFERROR(VLOOKUP(A324,[1]Tổng!$M$2:$AT$200,18,0),"")</f>
        <v/>
      </c>
      <c r="O324" s="88" t="str">
        <f>IFERROR(VLOOKUP(A324,[1]Tổng!$M$2:$AT$200,22,0),"")</f>
        <v/>
      </c>
      <c r="P324" s="217">
        <f t="shared" si="86"/>
        <v>0</v>
      </c>
      <c r="Q324" s="217">
        <f>IFERROR(VLOOKUP(A324,[1]Tổng!$M$2:$AQ$200,29,0),0)</f>
        <v>0</v>
      </c>
      <c r="R324" s="81" t="str">
        <f>IFERROR(VLOOKUP(A324,[1]Tổng!$M$2:$AQ$200,31,0),"")</f>
        <v/>
      </c>
      <c r="S324" s="81">
        <f t="shared" si="75"/>
        <v>0</v>
      </c>
      <c r="T324" s="81">
        <f t="shared" si="76"/>
        <v>0</v>
      </c>
      <c r="U324" s="81" t="e">
        <f t="shared" si="88"/>
        <v>#REF!</v>
      </c>
      <c r="V324" s="81">
        <v>0</v>
      </c>
      <c r="W324" s="81" t="e">
        <f t="shared" si="81"/>
        <v>#REF!</v>
      </c>
      <c r="X324" s="83"/>
      <c r="Y324" s="99">
        <f>Q344</f>
        <v>0</v>
      </c>
      <c r="Z324" s="224"/>
      <c r="AA324" s="224"/>
      <c r="AB324" s="224"/>
      <c r="AC324" s="224"/>
      <c r="AE324" s="106" t="e">
        <f>I344-SUM(Z344:AD344)</f>
        <v>#VALUE!</v>
      </c>
      <c r="AF324" s="69"/>
      <c r="AG324" s="218"/>
      <c r="AH324" s="219"/>
      <c r="AI324" s="218"/>
      <c r="AJ324" s="63"/>
      <c r="AK324" s="63"/>
      <c r="AL324" s="63"/>
      <c r="AU324" s="69" t="e">
        <f t="shared" si="74"/>
        <v>#N/A</v>
      </c>
      <c r="AV324" s="69" t="e">
        <f t="shared" si="77"/>
        <v>#N/A</v>
      </c>
      <c r="AW324" s="69">
        <f>IF(I324&gt;0,COUNTIF($AV$32:AV324,AV324),0)</f>
        <v>292</v>
      </c>
      <c r="AX324" s="69">
        <f>IF(AND(AW324&gt;1,SUMIF($AV$32:AV323,AV324,$AX$32:AX323)-SUMIF($AV$32:AV323,AV324,$BA$32:BA323)=0),1,IF(AND(AW324&gt;1,SUMIF($AV$32:AV323,AV324,$AX$32:AX323)-SUMIF($AV$32:AV323,AV324,$BA$32:BA323)&gt;0),0,AW324))</f>
        <v>0</v>
      </c>
      <c r="AY324" s="69">
        <f>IF(AND(Q324&gt;0,SUMIF($AV$32:AV324,AV324,$I$32:I324)-SUMIF($AV$32:AV324,AV324,$Q$32:Q324)=0),COUNTIF($AV$32:AV324,AV324),0)</f>
        <v>0</v>
      </c>
      <c r="AZ324" s="69">
        <f>IF(Q324&gt;0,COUNTIF($AV$32:AV324,AV324),0)</f>
        <v>0</v>
      </c>
      <c r="BA324" s="69">
        <f t="shared" si="78"/>
        <v>0</v>
      </c>
      <c r="BC324" s="69" t="str">
        <f t="shared" si="79"/>
        <v xml:space="preserve">  0</v>
      </c>
      <c r="BD324" s="69" t="str">
        <f t="shared" si="80"/>
        <v/>
      </c>
      <c r="BF324" s="69"/>
      <c r="BG324" s="69"/>
    </row>
    <row r="325" spans="1:59" x14ac:dyDescent="0.25">
      <c r="A325" s="70" t="e">
        <f t="shared" si="87"/>
        <v>#REF!</v>
      </c>
      <c r="B325" s="83" t="str">
        <f>IFERROR(VLOOKUP(A325,[1]Tổng!$M$2:$AT$200,13,0),"")</f>
        <v/>
      </c>
      <c r="C325" s="71" t="e">
        <f t="shared" si="82"/>
        <v>#VALUE!</v>
      </c>
      <c r="D325" s="71">
        <f t="shared" si="83"/>
        <v>1</v>
      </c>
      <c r="E325" s="221" t="str">
        <f>IFERROR(VLOOKUP(A325,[1]Tổng!$M$2:$AT$200,14,0),"")</f>
        <v/>
      </c>
      <c r="F325" s="213" t="str">
        <f>IFERROR(VLOOKUP(A325,[1]Tổng!$M$2:$AT$200,15,0),"")</f>
        <v/>
      </c>
      <c r="G325" s="214" t="str">
        <f>IFERROR(VLOOKUP(A325,[1]Tổng!$M$2:$AT$200,25,0),"")</f>
        <v/>
      </c>
      <c r="H325" s="83" t="str">
        <f>IFERROR(VLOOKUP(A325,[1]Tổng!$M$2:$AQ$200,26,0),"")</f>
        <v/>
      </c>
      <c r="I325" s="77" t="str">
        <f>IFERROR(VLOOKUP(A325,[1]Tổng!$M$2:$AQ$200,27,0),"")</f>
        <v/>
      </c>
      <c r="J325" s="77">
        <v>1000000</v>
      </c>
      <c r="K325" s="78">
        <f t="shared" si="84"/>
        <v>0</v>
      </c>
      <c r="L325" s="88" t="str">
        <f>IFERROR(VLOOKUP(A325,[1]Tổng!$M$2:$AQ$200,30,0),"")</f>
        <v/>
      </c>
      <c r="M325" s="88">
        <f t="shared" si="85"/>
        <v>0</v>
      </c>
      <c r="N325" s="88" t="str">
        <f>IFERROR(VLOOKUP(A325,[1]Tổng!$M$2:$AT$200,18,0),"")</f>
        <v/>
      </c>
      <c r="O325" s="88" t="str">
        <f>IFERROR(VLOOKUP(A325,[1]Tổng!$M$2:$AT$200,22,0),"")</f>
        <v/>
      </c>
      <c r="P325" s="217">
        <f t="shared" si="86"/>
        <v>0</v>
      </c>
      <c r="Q325" s="217">
        <f>IFERROR(VLOOKUP(A325,[1]Tổng!$M$2:$AQ$200,29,0),0)</f>
        <v>0</v>
      </c>
      <c r="R325" s="81" t="str">
        <f>IFERROR(VLOOKUP(A325,[1]Tổng!$M$2:$AQ$200,31,0),"")</f>
        <v/>
      </c>
      <c r="S325" s="81">
        <f t="shared" si="75"/>
        <v>0</v>
      </c>
      <c r="T325" s="81">
        <f t="shared" si="76"/>
        <v>0</v>
      </c>
      <c r="U325" s="81" t="e">
        <f t="shared" si="88"/>
        <v>#REF!</v>
      </c>
      <c r="V325" s="81">
        <v>0</v>
      </c>
      <c r="W325" s="81" t="e">
        <f t="shared" si="81"/>
        <v>#REF!</v>
      </c>
      <c r="X325" s="83"/>
      <c r="Y325" s="99">
        <f>Q345</f>
        <v>0</v>
      </c>
      <c r="Z325" s="224"/>
      <c r="AA325" s="224"/>
      <c r="AB325" s="224"/>
      <c r="AC325" s="224"/>
      <c r="AE325" s="106" t="e">
        <f>I345-SUM(Z345:AD345)</f>
        <v>#VALUE!</v>
      </c>
      <c r="AF325" s="69"/>
      <c r="AG325" s="218"/>
      <c r="AH325" s="219"/>
      <c r="AI325" s="218"/>
      <c r="AJ325" s="63"/>
      <c r="AK325" s="63"/>
      <c r="AL325" s="63"/>
      <c r="AU325" s="69" t="e">
        <f t="shared" si="74"/>
        <v>#N/A</v>
      </c>
      <c r="AV325" s="69" t="e">
        <f t="shared" si="77"/>
        <v>#N/A</v>
      </c>
      <c r="AW325" s="69">
        <f>IF(I325&gt;0,COUNTIF($AV$32:AV325,AV325),0)</f>
        <v>293</v>
      </c>
      <c r="AX325" s="69">
        <f>IF(AND(AW325&gt;1,SUMIF($AV$32:AV324,AV325,$AX$32:AX324)-SUMIF($AV$32:AV324,AV325,$BA$32:BA324)=0),1,IF(AND(AW325&gt;1,SUMIF($AV$32:AV324,AV325,$AX$32:AX324)-SUMIF($AV$32:AV324,AV325,$BA$32:BA324)&gt;0),0,AW325))</f>
        <v>0</v>
      </c>
      <c r="AY325" s="69">
        <f>IF(AND(Q325&gt;0,SUMIF($AV$32:AV325,AV325,$I$32:I325)-SUMIF($AV$32:AV325,AV325,$Q$32:Q325)=0),COUNTIF($AV$32:AV325,AV325),0)</f>
        <v>0</v>
      </c>
      <c r="AZ325" s="69">
        <f>IF(Q325&gt;0,COUNTIF($AV$32:AV325,AV325),0)</f>
        <v>0</v>
      </c>
      <c r="BA325" s="69">
        <f t="shared" si="78"/>
        <v>0</v>
      </c>
      <c r="BC325" s="69" t="str">
        <f t="shared" si="79"/>
        <v xml:space="preserve">  0</v>
      </c>
      <c r="BD325" s="69" t="str">
        <f t="shared" si="80"/>
        <v/>
      </c>
      <c r="BF325" s="69"/>
      <c r="BG325" s="69"/>
    </row>
    <row r="326" spans="1:59" s="69" customFormat="1" x14ac:dyDescent="0.25">
      <c r="A326" s="70" t="e">
        <f t="shared" si="87"/>
        <v>#REF!</v>
      </c>
      <c r="B326" s="83" t="str">
        <f>IFERROR(VLOOKUP(A326,[1]Tổng!$M$2:$AT$200,13,0),"")</f>
        <v/>
      </c>
      <c r="C326" s="71" t="e">
        <f t="shared" si="82"/>
        <v>#VALUE!</v>
      </c>
      <c r="D326" s="71">
        <f t="shared" si="83"/>
        <v>1</v>
      </c>
      <c r="E326" s="221" t="str">
        <f>IFERROR(VLOOKUP(A326,[1]Tổng!$M$2:$AT$200,14,0),"")</f>
        <v/>
      </c>
      <c r="F326" s="213" t="str">
        <f>IFERROR(VLOOKUP(A326,[1]Tổng!$M$2:$AT$200,15,0),"")</f>
        <v/>
      </c>
      <c r="G326" s="214" t="str">
        <f>IFERROR(VLOOKUP(A326,[1]Tổng!$M$2:$AT$200,25,0),"")</f>
        <v/>
      </c>
      <c r="H326" s="83" t="str">
        <f>IFERROR(VLOOKUP(A326,[1]Tổng!$M$2:$AQ$200,26,0),"")</f>
        <v/>
      </c>
      <c r="I326" s="77" t="str">
        <f>IFERROR(VLOOKUP(A326,[1]Tổng!$M$2:$AQ$200,27,0),"")</f>
        <v/>
      </c>
      <c r="J326" s="77">
        <v>1000000</v>
      </c>
      <c r="K326" s="78">
        <f t="shared" si="84"/>
        <v>0</v>
      </c>
      <c r="L326" s="88" t="str">
        <f>IFERROR(VLOOKUP(A326,[1]Tổng!$M$2:$AQ$200,30,0),"")</f>
        <v/>
      </c>
      <c r="M326" s="88">
        <f t="shared" si="85"/>
        <v>0</v>
      </c>
      <c r="N326" s="88" t="str">
        <f>IFERROR(VLOOKUP(A326,[1]Tổng!$M$2:$AT$200,18,0),"")</f>
        <v/>
      </c>
      <c r="O326" s="88" t="str">
        <f>IFERROR(VLOOKUP(A326,[1]Tổng!$M$2:$AT$200,22,0),"")</f>
        <v/>
      </c>
      <c r="P326" s="217">
        <f t="shared" si="86"/>
        <v>0</v>
      </c>
      <c r="Q326" s="217">
        <f>IFERROR(VLOOKUP(A326,[1]Tổng!$M$2:$AQ$200,29,0),0)</f>
        <v>0</v>
      </c>
      <c r="R326" s="81" t="str">
        <f>IFERROR(VLOOKUP(A326,[1]Tổng!$M$2:$AQ$200,31,0),"")</f>
        <v/>
      </c>
      <c r="S326" s="81">
        <f t="shared" si="75"/>
        <v>0</v>
      </c>
      <c r="T326" s="81">
        <f t="shared" si="76"/>
        <v>0</v>
      </c>
      <c r="U326" s="81" t="e">
        <f t="shared" si="88"/>
        <v>#REF!</v>
      </c>
      <c r="V326" s="81">
        <v>0</v>
      </c>
      <c r="W326" s="81" t="e">
        <f t="shared" si="81"/>
        <v>#REF!</v>
      </c>
      <c r="X326" s="83"/>
      <c r="Y326" s="99">
        <f>Q346</f>
        <v>0</v>
      </c>
      <c r="Z326" s="224"/>
      <c r="AA326" s="224"/>
      <c r="AB326" s="224"/>
      <c r="AC326" s="224"/>
      <c r="AE326" s="106" t="e">
        <f>I346-SUM(Z346:AD346)</f>
        <v>#VALUE!</v>
      </c>
      <c r="AG326" s="218"/>
      <c r="AH326" s="219"/>
      <c r="AI326" s="218"/>
      <c r="AJ326" s="63"/>
      <c r="AK326" s="63"/>
      <c r="AL326" s="63"/>
      <c r="AU326" s="69" t="e">
        <f t="shared" si="74"/>
        <v>#N/A</v>
      </c>
      <c r="AV326" s="69" t="e">
        <f t="shared" si="77"/>
        <v>#N/A</v>
      </c>
      <c r="AW326" s="69">
        <f>IF(I326&gt;0,COUNTIF($AV$32:AV326,AV326),0)</f>
        <v>294</v>
      </c>
      <c r="AX326" s="69">
        <f>IF(AND(AW326&gt;1,SUMIF($AV$32:AV325,AV326,$AX$32:AX325)-SUMIF($AV$32:AV325,AV326,$BA$32:BA325)=0),1,IF(AND(AW326&gt;1,SUMIF($AV$32:AV325,AV326,$AX$32:AX325)-SUMIF($AV$32:AV325,AV326,$BA$32:BA325)&gt;0),0,AW326))</f>
        <v>0</v>
      </c>
      <c r="AY326" s="69">
        <f>IF(AND(Q326&gt;0,SUMIF($AV$32:AV326,AV326,$I$32:I326)-SUMIF($AV$32:AV326,AV326,$Q$32:Q326)=0),COUNTIF($AV$32:AV326,AV326),0)</f>
        <v>0</v>
      </c>
      <c r="AZ326" s="69">
        <f>IF(Q326&gt;0,COUNTIF($AV$32:AV326,AV326),0)</f>
        <v>0</v>
      </c>
      <c r="BA326" s="69">
        <f t="shared" si="78"/>
        <v>0</v>
      </c>
      <c r="BC326" s="69" t="str">
        <f t="shared" si="79"/>
        <v xml:space="preserve">  0</v>
      </c>
      <c r="BD326" s="69" t="str">
        <f t="shared" si="80"/>
        <v/>
      </c>
    </row>
    <row r="327" spans="1:59" x14ac:dyDescent="0.25">
      <c r="A327" s="70" t="e">
        <f t="shared" si="87"/>
        <v>#REF!</v>
      </c>
      <c r="B327" s="83" t="str">
        <f>IFERROR(VLOOKUP(A327,[1]Tổng!$M$2:$AT$200,13,0),"")</f>
        <v/>
      </c>
      <c r="C327" s="71" t="e">
        <f t="shared" si="82"/>
        <v>#VALUE!</v>
      </c>
      <c r="D327" s="71">
        <f t="shared" si="83"/>
        <v>1</v>
      </c>
      <c r="E327" s="221" t="str">
        <f>IFERROR(VLOOKUP(A327,[1]Tổng!$M$2:$AT$200,14,0),"")</f>
        <v/>
      </c>
      <c r="F327" s="213" t="str">
        <f>IFERROR(VLOOKUP(A327,[1]Tổng!$M$2:$AT$200,15,0),"")</f>
        <v/>
      </c>
      <c r="G327" s="214" t="str">
        <f>IFERROR(VLOOKUP(A327,[1]Tổng!$M$2:$AT$200,25,0),"")</f>
        <v/>
      </c>
      <c r="H327" s="83" t="str">
        <f>IFERROR(VLOOKUP(A327,[1]Tổng!$M$2:$AQ$200,26,0),"")</f>
        <v/>
      </c>
      <c r="I327" s="77" t="str">
        <f>IFERROR(VLOOKUP(A327,[1]Tổng!$M$2:$AQ$200,27,0),"")</f>
        <v/>
      </c>
      <c r="J327" s="77">
        <v>1000000</v>
      </c>
      <c r="K327" s="78">
        <f t="shared" si="84"/>
        <v>0</v>
      </c>
      <c r="L327" s="88" t="str">
        <f>IFERROR(VLOOKUP(A327,[1]Tổng!$M$2:$AQ$200,30,0),"")</f>
        <v/>
      </c>
      <c r="M327" s="88">
        <f t="shared" si="85"/>
        <v>0</v>
      </c>
      <c r="N327" s="88" t="str">
        <f>IFERROR(VLOOKUP(A327,[1]Tổng!$M$2:$AT$200,18,0),"")</f>
        <v/>
      </c>
      <c r="O327" s="88" t="str">
        <f>IFERROR(VLOOKUP(A327,[1]Tổng!$M$2:$AT$200,22,0),"")</f>
        <v/>
      </c>
      <c r="P327" s="217">
        <f t="shared" si="86"/>
        <v>0</v>
      </c>
      <c r="Q327" s="217">
        <f>IFERROR(VLOOKUP(A327,[1]Tổng!$M$2:$AQ$200,29,0),0)</f>
        <v>0</v>
      </c>
      <c r="R327" s="81" t="str">
        <f>IFERROR(VLOOKUP(A327,[1]Tổng!$M$2:$AQ$200,31,0),"")</f>
        <v/>
      </c>
      <c r="S327" s="81">
        <f t="shared" si="75"/>
        <v>0</v>
      </c>
      <c r="T327" s="81">
        <f t="shared" si="76"/>
        <v>0</v>
      </c>
      <c r="U327" s="81" t="e">
        <f t="shared" si="88"/>
        <v>#REF!</v>
      </c>
      <c r="V327" s="81">
        <v>0</v>
      </c>
      <c r="W327" s="81" t="e">
        <f t="shared" si="81"/>
        <v>#REF!</v>
      </c>
      <c r="X327" s="83"/>
      <c r="Y327" s="99">
        <f>Q347</f>
        <v>0</v>
      </c>
      <c r="Z327" s="224"/>
      <c r="AA327" s="224"/>
      <c r="AB327" s="224"/>
      <c r="AC327" s="224"/>
      <c r="AE327" s="106" t="e">
        <f>I347-SUM(Z347:AD347)</f>
        <v>#VALUE!</v>
      </c>
      <c r="AF327" s="69"/>
      <c r="AG327" s="218"/>
      <c r="AH327" s="219"/>
      <c r="AI327" s="218"/>
      <c r="AJ327" s="63"/>
      <c r="AK327" s="63"/>
      <c r="AL327" s="63"/>
      <c r="AU327" s="69" t="e">
        <f t="shared" si="74"/>
        <v>#N/A</v>
      </c>
      <c r="AV327" s="69" t="e">
        <f t="shared" si="77"/>
        <v>#N/A</v>
      </c>
      <c r="AW327" s="69">
        <f>IF(I327&gt;0,COUNTIF($AV$32:AV327,AV327),0)</f>
        <v>295</v>
      </c>
      <c r="AX327" s="69">
        <f>IF(AND(AW327&gt;1,SUMIF($AV$32:AV326,AV327,$AX$32:AX326)-SUMIF($AV$32:AV326,AV327,$BA$32:BA326)=0),1,IF(AND(AW327&gt;1,SUMIF($AV$32:AV326,AV327,$AX$32:AX326)-SUMIF($AV$32:AV326,AV327,$BA$32:BA326)&gt;0),0,AW327))</f>
        <v>0</v>
      </c>
      <c r="AY327" s="69">
        <f>IF(AND(Q327&gt;0,SUMIF($AV$32:AV327,AV327,$I$32:I327)-SUMIF($AV$32:AV327,AV327,$Q$32:Q327)=0),COUNTIF($AV$32:AV327,AV327),0)</f>
        <v>0</v>
      </c>
      <c r="AZ327" s="69">
        <f>IF(Q327&gt;0,COUNTIF($AV$32:AV327,AV327),0)</f>
        <v>0</v>
      </c>
      <c r="BA327" s="69">
        <f t="shared" si="78"/>
        <v>0</v>
      </c>
      <c r="BC327" s="69" t="str">
        <f t="shared" si="79"/>
        <v xml:space="preserve">  0</v>
      </c>
      <c r="BD327" s="69" t="str">
        <f t="shared" si="80"/>
        <v/>
      </c>
      <c r="BF327" s="69"/>
      <c r="BG327" s="69"/>
    </row>
    <row r="328" spans="1:59" s="69" customFormat="1" x14ac:dyDescent="0.25">
      <c r="A328" s="70" t="e">
        <f t="shared" si="87"/>
        <v>#REF!</v>
      </c>
      <c r="B328" s="83" t="str">
        <f>IFERROR(VLOOKUP(A328,[1]Tổng!$M$2:$AT$200,13,0),"")</f>
        <v/>
      </c>
      <c r="C328" s="71" t="e">
        <f t="shared" si="82"/>
        <v>#VALUE!</v>
      </c>
      <c r="D328" s="71">
        <f t="shared" si="83"/>
        <v>1</v>
      </c>
      <c r="E328" s="221" t="str">
        <f>IFERROR(VLOOKUP(A328,[1]Tổng!$M$2:$AT$200,14,0),"")</f>
        <v/>
      </c>
      <c r="F328" s="213" t="str">
        <f>IFERROR(VLOOKUP(A328,[1]Tổng!$M$2:$AT$200,15,0),"")</f>
        <v/>
      </c>
      <c r="G328" s="214" t="str">
        <f>IFERROR(VLOOKUP(A328,[1]Tổng!$M$2:$AT$200,25,0),"")</f>
        <v/>
      </c>
      <c r="H328" s="83" t="str">
        <f>IFERROR(VLOOKUP(A328,[1]Tổng!$M$2:$AQ$200,26,0),"")</f>
        <v/>
      </c>
      <c r="I328" s="77" t="str">
        <f>IFERROR(VLOOKUP(A328,[1]Tổng!$M$2:$AQ$200,27,0),"")</f>
        <v/>
      </c>
      <c r="J328" s="77">
        <v>1000000</v>
      </c>
      <c r="K328" s="78">
        <f t="shared" si="84"/>
        <v>0</v>
      </c>
      <c r="L328" s="88" t="str">
        <f>IFERROR(VLOOKUP(A328,[1]Tổng!$M$2:$AQ$200,30,0),"")</f>
        <v/>
      </c>
      <c r="M328" s="88">
        <f t="shared" si="85"/>
        <v>0</v>
      </c>
      <c r="N328" s="88" t="str">
        <f>IFERROR(VLOOKUP(A328,[1]Tổng!$M$2:$AT$200,18,0),"")</f>
        <v/>
      </c>
      <c r="O328" s="88" t="str">
        <f>IFERROR(VLOOKUP(A328,[1]Tổng!$M$2:$AT$200,22,0),"")</f>
        <v/>
      </c>
      <c r="P328" s="217">
        <f t="shared" si="86"/>
        <v>0</v>
      </c>
      <c r="Q328" s="217">
        <f>IFERROR(VLOOKUP(A328,[1]Tổng!$M$2:$AQ$200,29,0),0)</f>
        <v>0</v>
      </c>
      <c r="R328" s="81" t="str">
        <f>IFERROR(VLOOKUP(A328,[1]Tổng!$M$2:$AQ$200,31,0),"")</f>
        <v/>
      </c>
      <c r="S328" s="81">
        <f t="shared" si="75"/>
        <v>0</v>
      </c>
      <c r="T328" s="81">
        <f t="shared" si="76"/>
        <v>0</v>
      </c>
      <c r="U328" s="81" t="e">
        <f t="shared" si="88"/>
        <v>#REF!</v>
      </c>
      <c r="V328" s="81">
        <v>0</v>
      </c>
      <c r="W328" s="81" t="e">
        <f t="shared" si="81"/>
        <v>#REF!</v>
      </c>
      <c r="X328" s="83"/>
      <c r="Y328" s="99">
        <f>Q348</f>
        <v>0</v>
      </c>
      <c r="Z328" s="224"/>
      <c r="AA328" s="224"/>
      <c r="AB328" s="224"/>
      <c r="AC328" s="224"/>
      <c r="AE328" s="106" t="e">
        <f>I348-SUM(Z348:AD348)</f>
        <v>#VALUE!</v>
      </c>
      <c r="AG328" s="218"/>
      <c r="AH328" s="219"/>
      <c r="AI328" s="218"/>
      <c r="AJ328" s="63"/>
      <c r="AK328" s="63"/>
      <c r="AL328" s="63"/>
      <c r="AU328" s="69" t="e">
        <f t="shared" si="74"/>
        <v>#N/A</v>
      </c>
      <c r="AV328" s="69" t="e">
        <f t="shared" si="77"/>
        <v>#N/A</v>
      </c>
      <c r="AW328" s="69">
        <f>IF(I328&gt;0,COUNTIF($AV$32:AV328,AV328),0)</f>
        <v>296</v>
      </c>
      <c r="AX328" s="69">
        <f>IF(AND(AW328&gt;1,SUMIF($AV$32:AV327,AV328,$AX$32:AX327)-SUMIF($AV$32:AV327,AV328,$BA$32:BA327)=0),1,IF(AND(AW328&gt;1,SUMIF($AV$32:AV327,AV328,$AX$32:AX327)-SUMIF($AV$32:AV327,AV328,$BA$32:BA327)&gt;0),0,AW328))</f>
        <v>0</v>
      </c>
      <c r="AY328" s="69">
        <f>IF(AND(Q328&gt;0,SUMIF($AV$32:AV328,AV328,$I$32:I328)-SUMIF($AV$32:AV328,AV328,$Q$32:Q328)=0),COUNTIF($AV$32:AV328,AV328),0)</f>
        <v>0</v>
      </c>
      <c r="AZ328" s="69">
        <f>IF(Q328&gt;0,COUNTIF($AV$32:AV328,AV328),0)</f>
        <v>0</v>
      </c>
      <c r="BA328" s="69">
        <f t="shared" si="78"/>
        <v>0</v>
      </c>
      <c r="BC328" s="69" t="str">
        <f t="shared" si="79"/>
        <v xml:space="preserve">  0</v>
      </c>
      <c r="BD328" s="69" t="str">
        <f t="shared" si="80"/>
        <v/>
      </c>
    </row>
    <row r="329" spans="1:59" x14ac:dyDescent="0.25">
      <c r="A329" s="70" t="e">
        <f t="shared" si="87"/>
        <v>#REF!</v>
      </c>
      <c r="B329" s="83" t="str">
        <f>IFERROR(VLOOKUP(A329,[1]Tổng!$M$2:$AT$200,13,0),"")</f>
        <v/>
      </c>
      <c r="C329" s="71" t="e">
        <f t="shared" si="82"/>
        <v>#VALUE!</v>
      </c>
      <c r="D329" s="71">
        <f t="shared" si="83"/>
        <v>1</v>
      </c>
      <c r="E329" s="221" t="str">
        <f>IFERROR(VLOOKUP(A329,[1]Tổng!$M$2:$AT$200,14,0),"")</f>
        <v/>
      </c>
      <c r="F329" s="213" t="str">
        <f>IFERROR(VLOOKUP(A329,[1]Tổng!$M$2:$AT$200,15,0),"")</f>
        <v/>
      </c>
      <c r="G329" s="214" t="str">
        <f>IFERROR(VLOOKUP(A329,[1]Tổng!$M$2:$AT$200,25,0),"")</f>
        <v/>
      </c>
      <c r="H329" s="83" t="str">
        <f>IFERROR(VLOOKUP(A329,[1]Tổng!$M$2:$AQ$200,26,0),"")</f>
        <v/>
      </c>
      <c r="I329" s="77" t="str">
        <f>IFERROR(VLOOKUP(A329,[1]Tổng!$M$2:$AQ$200,27,0),"")</f>
        <v/>
      </c>
      <c r="J329" s="77">
        <v>1000000</v>
      </c>
      <c r="K329" s="78">
        <f t="shared" si="84"/>
        <v>0</v>
      </c>
      <c r="L329" s="88" t="str">
        <f>IFERROR(VLOOKUP(A329,[1]Tổng!$M$2:$AQ$200,30,0),"")</f>
        <v/>
      </c>
      <c r="M329" s="88">
        <f t="shared" si="85"/>
        <v>0</v>
      </c>
      <c r="N329" s="88" t="str">
        <f>IFERROR(VLOOKUP(A329,[1]Tổng!$M$2:$AT$200,18,0),"")</f>
        <v/>
      </c>
      <c r="O329" s="88" t="str">
        <f>IFERROR(VLOOKUP(A329,[1]Tổng!$M$2:$AT$200,22,0),"")</f>
        <v/>
      </c>
      <c r="P329" s="217">
        <f t="shared" si="86"/>
        <v>0</v>
      </c>
      <c r="Q329" s="217">
        <f>IFERROR(VLOOKUP(A329,[1]Tổng!$M$2:$AQ$200,29,0),0)</f>
        <v>0</v>
      </c>
      <c r="R329" s="81" t="str">
        <f>IFERROR(VLOOKUP(A329,[1]Tổng!$M$2:$AQ$200,31,0),"")</f>
        <v/>
      </c>
      <c r="S329" s="81">
        <f t="shared" si="75"/>
        <v>0</v>
      </c>
      <c r="T329" s="81">
        <f t="shared" si="76"/>
        <v>0</v>
      </c>
      <c r="U329" s="81" t="e">
        <f t="shared" si="88"/>
        <v>#REF!</v>
      </c>
      <c r="V329" s="81">
        <v>0</v>
      </c>
      <c r="W329" s="81" t="e">
        <f t="shared" si="81"/>
        <v>#REF!</v>
      </c>
      <c r="X329" s="83"/>
      <c r="Y329" s="99">
        <f>Q351</f>
        <v>0</v>
      </c>
      <c r="Z329" s="224"/>
      <c r="AA329" s="224"/>
      <c r="AB329" s="224"/>
      <c r="AC329" s="224"/>
      <c r="AE329" s="106" t="e">
        <f>I351-SUM(Z351:AD351)</f>
        <v>#VALUE!</v>
      </c>
      <c r="AF329" s="69"/>
      <c r="AG329" s="218"/>
      <c r="AH329" s="219"/>
      <c r="AI329" s="218"/>
      <c r="AJ329" s="63"/>
      <c r="AK329" s="63"/>
      <c r="AL329" s="63"/>
      <c r="AU329" s="69" t="e">
        <f t="shared" si="74"/>
        <v>#N/A</v>
      </c>
      <c r="AV329" s="69" t="e">
        <f t="shared" si="77"/>
        <v>#N/A</v>
      </c>
      <c r="AW329" s="69">
        <f>IF(I329&gt;0,COUNTIF($AV$32:AV329,AV329),0)</f>
        <v>297</v>
      </c>
      <c r="AX329" s="69">
        <f>IF(AND(AW329&gt;1,SUMIF($AV$32:AV328,AV329,$AX$32:AX328)-SUMIF($AV$32:AV328,AV329,$BA$32:BA328)=0),1,IF(AND(AW329&gt;1,SUMIF($AV$32:AV328,AV329,$AX$32:AX328)-SUMIF($AV$32:AV328,AV329,$BA$32:BA328)&gt;0),0,AW329))</f>
        <v>0</v>
      </c>
      <c r="AY329" s="69">
        <f>IF(AND(Q329&gt;0,SUMIF($AV$32:AV329,AV329,$I$32:I329)-SUMIF($AV$32:AV329,AV329,$Q$32:Q329)=0),COUNTIF($AV$32:AV329,AV329),0)</f>
        <v>0</v>
      </c>
      <c r="AZ329" s="69">
        <f>IF(Q329&gt;0,COUNTIF($AV$32:AV329,AV329),0)</f>
        <v>0</v>
      </c>
      <c r="BA329" s="69">
        <f t="shared" si="78"/>
        <v>0</v>
      </c>
      <c r="BC329" s="69" t="str">
        <f t="shared" si="79"/>
        <v xml:space="preserve">  0</v>
      </c>
      <c r="BD329" s="69" t="str">
        <f t="shared" si="80"/>
        <v/>
      </c>
      <c r="BF329" s="69"/>
      <c r="BG329" s="69"/>
    </row>
    <row r="330" spans="1:59" x14ac:dyDescent="0.25">
      <c r="A330" s="70" t="e">
        <f t="shared" si="87"/>
        <v>#REF!</v>
      </c>
      <c r="B330" s="83" t="str">
        <f>IFERROR(VLOOKUP(A330,[1]Tổng!$M$2:$AT$200,13,0),"")</f>
        <v/>
      </c>
      <c r="C330" s="71" t="e">
        <f t="shared" si="82"/>
        <v>#VALUE!</v>
      </c>
      <c r="D330" s="71">
        <f t="shared" si="83"/>
        <v>1</v>
      </c>
      <c r="E330" s="221" t="str">
        <f>IFERROR(VLOOKUP(A330,[1]Tổng!$M$2:$AT$200,14,0),"")</f>
        <v/>
      </c>
      <c r="F330" s="213" t="str">
        <f>IFERROR(VLOOKUP(A330,[1]Tổng!$M$2:$AT$200,15,0),"")</f>
        <v/>
      </c>
      <c r="G330" s="214" t="str">
        <f>IFERROR(VLOOKUP(A330,[1]Tổng!$M$2:$AT$200,25,0),"")</f>
        <v/>
      </c>
      <c r="H330" s="83" t="str">
        <f>IFERROR(VLOOKUP(A330,[1]Tổng!$M$2:$AQ$200,26,0),"")</f>
        <v/>
      </c>
      <c r="I330" s="77" t="str">
        <f>IFERROR(VLOOKUP(A330,[1]Tổng!$M$2:$AQ$200,27,0),"")</f>
        <v/>
      </c>
      <c r="J330" s="77">
        <v>1000000</v>
      </c>
      <c r="K330" s="78">
        <f t="shared" si="84"/>
        <v>0</v>
      </c>
      <c r="L330" s="88" t="str">
        <f>IFERROR(VLOOKUP(A330,[1]Tổng!$M$2:$AQ$200,30,0),"")</f>
        <v/>
      </c>
      <c r="M330" s="88">
        <f t="shared" si="85"/>
        <v>0</v>
      </c>
      <c r="N330" s="88" t="str">
        <f>IFERROR(VLOOKUP(A330,[1]Tổng!$M$2:$AT$200,18,0),"")</f>
        <v/>
      </c>
      <c r="O330" s="88" t="str">
        <f>IFERROR(VLOOKUP(A330,[1]Tổng!$M$2:$AT$200,22,0),"")</f>
        <v/>
      </c>
      <c r="P330" s="217">
        <f t="shared" si="86"/>
        <v>0</v>
      </c>
      <c r="Q330" s="217">
        <f>IFERROR(VLOOKUP(A330,[1]Tổng!$M$2:$AQ$200,29,0),0)</f>
        <v>0</v>
      </c>
      <c r="R330" s="81" t="str">
        <f>IFERROR(VLOOKUP(A330,[1]Tổng!$M$2:$AQ$200,31,0),"")</f>
        <v/>
      </c>
      <c r="S330" s="81">
        <f t="shared" si="75"/>
        <v>0</v>
      </c>
      <c r="T330" s="81">
        <f t="shared" si="76"/>
        <v>0</v>
      </c>
      <c r="U330" s="81" t="e">
        <f t="shared" si="88"/>
        <v>#REF!</v>
      </c>
      <c r="V330" s="81">
        <v>0</v>
      </c>
      <c r="W330" s="81" t="e">
        <f t="shared" si="81"/>
        <v>#REF!</v>
      </c>
      <c r="X330" s="83"/>
      <c r="Y330" s="99">
        <f>Q350</f>
        <v>0</v>
      </c>
      <c r="Z330" s="224"/>
      <c r="AA330" s="224"/>
      <c r="AB330" s="224"/>
      <c r="AC330" s="224"/>
      <c r="AE330" s="106" t="e">
        <f>I350-SUM(Z350:AD350)</f>
        <v>#VALUE!</v>
      </c>
      <c r="AF330" s="69"/>
      <c r="AG330" s="218"/>
      <c r="AH330" s="219"/>
      <c r="AI330" s="218"/>
      <c r="AJ330" s="63"/>
      <c r="AK330" s="63"/>
      <c r="AL330" s="63"/>
      <c r="AU330" s="69" t="e">
        <f t="shared" si="74"/>
        <v>#N/A</v>
      </c>
      <c r="AV330" s="69" t="e">
        <f t="shared" si="77"/>
        <v>#N/A</v>
      </c>
      <c r="AW330" s="69">
        <f>IF(I330&gt;0,COUNTIF($AV$32:AV330,AV330),0)</f>
        <v>298</v>
      </c>
      <c r="AX330" s="69">
        <f>IF(AND(AW330&gt;1,SUMIF($AV$32:AV329,AV330,$AX$32:AX329)-SUMIF($AV$32:AV329,AV330,$BA$32:BA329)=0),1,IF(AND(AW330&gt;1,SUMIF($AV$32:AV329,AV330,$AX$32:AX329)-SUMIF($AV$32:AV329,AV330,$BA$32:BA329)&gt;0),0,AW330))</f>
        <v>0</v>
      </c>
      <c r="AY330" s="69">
        <f>IF(AND(Q330&gt;0,SUMIF($AV$32:AV330,AV330,$I$32:I330)-SUMIF($AV$32:AV330,AV330,$Q$32:Q330)=0),COUNTIF($AV$32:AV330,AV330),0)</f>
        <v>0</v>
      </c>
      <c r="AZ330" s="69">
        <f>IF(Q330&gt;0,COUNTIF($AV$32:AV330,AV330),0)</f>
        <v>0</v>
      </c>
      <c r="BA330" s="69">
        <f t="shared" si="78"/>
        <v>0</v>
      </c>
      <c r="BC330" s="69" t="str">
        <f t="shared" si="79"/>
        <v xml:space="preserve">  0</v>
      </c>
      <c r="BD330" s="69" t="str">
        <f t="shared" si="80"/>
        <v/>
      </c>
      <c r="BF330" s="69"/>
      <c r="BG330" s="69"/>
    </row>
    <row r="331" spans="1:59" x14ac:dyDescent="0.25">
      <c r="A331" s="70" t="e">
        <f t="shared" si="87"/>
        <v>#REF!</v>
      </c>
      <c r="B331" s="83" t="str">
        <f>IFERROR(VLOOKUP(A331,[1]Tổng!$M$2:$AT$200,13,0),"")</f>
        <v/>
      </c>
      <c r="C331" s="71" t="e">
        <f t="shared" si="82"/>
        <v>#VALUE!</v>
      </c>
      <c r="D331" s="71">
        <f t="shared" si="83"/>
        <v>1</v>
      </c>
      <c r="E331" s="221" t="str">
        <f>IFERROR(VLOOKUP(A331,[1]Tổng!$M$2:$AT$200,14,0),"")</f>
        <v/>
      </c>
      <c r="F331" s="213" t="str">
        <f>IFERROR(VLOOKUP(A331,[1]Tổng!$M$2:$AT$200,15,0),"")</f>
        <v/>
      </c>
      <c r="G331" s="214" t="str">
        <f>IFERROR(VLOOKUP(A331,[1]Tổng!$M$2:$AT$200,25,0),"")</f>
        <v/>
      </c>
      <c r="H331" s="83" t="str">
        <f>IFERROR(VLOOKUP(A331,[1]Tổng!$M$2:$AQ$200,26,0),"")</f>
        <v/>
      </c>
      <c r="I331" s="77" t="str">
        <f>IFERROR(VLOOKUP(A331,[1]Tổng!$M$2:$AQ$200,27,0),"")</f>
        <v/>
      </c>
      <c r="J331" s="77">
        <v>1000000</v>
      </c>
      <c r="K331" s="78">
        <f t="shared" si="84"/>
        <v>0</v>
      </c>
      <c r="L331" s="88" t="str">
        <f>IFERROR(VLOOKUP(A331,[1]Tổng!$M$2:$AQ$200,30,0),"")</f>
        <v/>
      </c>
      <c r="M331" s="88">
        <f t="shared" si="85"/>
        <v>0</v>
      </c>
      <c r="N331" s="88" t="str">
        <f>IFERROR(VLOOKUP(A331,[1]Tổng!$M$2:$AT$200,18,0),"")</f>
        <v/>
      </c>
      <c r="O331" s="88" t="str">
        <f>IFERROR(VLOOKUP(A331,[1]Tổng!$M$2:$AT$200,22,0),"")</f>
        <v/>
      </c>
      <c r="P331" s="217">
        <f t="shared" si="86"/>
        <v>0</v>
      </c>
      <c r="Q331" s="217">
        <f>IFERROR(VLOOKUP(A331,[1]Tổng!$M$2:$AQ$200,29,0),0)</f>
        <v>0</v>
      </c>
      <c r="R331" s="81" t="str">
        <f>IFERROR(VLOOKUP(A331,[1]Tổng!$M$2:$AQ$200,31,0),"")</f>
        <v/>
      </c>
      <c r="S331" s="81">
        <f t="shared" si="75"/>
        <v>0</v>
      </c>
      <c r="T331" s="81">
        <f t="shared" si="76"/>
        <v>0</v>
      </c>
      <c r="U331" s="81" t="e">
        <f t="shared" si="88"/>
        <v>#REF!</v>
      </c>
      <c r="V331" s="81">
        <v>0</v>
      </c>
      <c r="W331" s="81" t="e">
        <f t="shared" si="81"/>
        <v>#REF!</v>
      </c>
      <c r="X331" s="83"/>
      <c r="Y331" s="99">
        <f>Q351</f>
        <v>0</v>
      </c>
      <c r="Z331" s="224"/>
      <c r="AA331" s="224"/>
      <c r="AB331" s="224"/>
      <c r="AC331" s="224"/>
      <c r="AE331" s="106" t="e">
        <f>I351-SUM(Z351:AD351)</f>
        <v>#VALUE!</v>
      </c>
      <c r="AF331" s="69"/>
      <c r="AG331" s="218"/>
      <c r="AH331" s="219"/>
      <c r="AI331" s="218"/>
      <c r="AJ331" s="63"/>
      <c r="AK331" s="63"/>
      <c r="AL331" s="63"/>
      <c r="AU331" s="69" t="e">
        <f t="shared" si="74"/>
        <v>#N/A</v>
      </c>
      <c r="AV331" s="69" t="e">
        <f t="shared" si="77"/>
        <v>#N/A</v>
      </c>
      <c r="AW331" s="69">
        <f>IF(I331&gt;0,COUNTIF($AV$32:AV331,AV331),0)</f>
        <v>299</v>
      </c>
      <c r="AX331" s="69">
        <f>IF(AND(AW331&gt;1,SUMIF($AV$32:AV330,AV331,$AX$32:AX330)-SUMIF($AV$32:AV330,AV331,$BA$32:BA330)=0),1,IF(AND(AW331&gt;1,SUMIF($AV$32:AV330,AV331,$AX$32:AX330)-SUMIF($AV$32:AV330,AV331,$BA$32:BA330)&gt;0),0,AW331))</f>
        <v>0</v>
      </c>
      <c r="AY331" s="69">
        <f>IF(AND(Q331&gt;0,SUMIF($AV$32:AV331,AV331,$I$32:I331)-SUMIF($AV$32:AV331,AV331,$Q$32:Q331)=0),COUNTIF($AV$32:AV331,AV331),0)</f>
        <v>0</v>
      </c>
      <c r="AZ331" s="69">
        <f>IF(Q331&gt;0,COUNTIF($AV$32:AV331,AV331),0)</f>
        <v>0</v>
      </c>
      <c r="BA331" s="69">
        <f t="shared" si="78"/>
        <v>0</v>
      </c>
      <c r="BC331" s="69" t="str">
        <f t="shared" si="79"/>
        <v xml:space="preserve">  0</v>
      </c>
      <c r="BD331" s="69" t="str">
        <f t="shared" si="80"/>
        <v/>
      </c>
      <c r="BF331" s="69"/>
      <c r="BG331" s="69"/>
    </row>
    <row r="332" spans="1:59" s="69" customFormat="1" x14ac:dyDescent="0.25">
      <c r="A332" s="70" t="e">
        <f t="shared" si="87"/>
        <v>#REF!</v>
      </c>
      <c r="B332" s="83" t="str">
        <f>IFERROR(VLOOKUP(A332,[1]Tổng!$M$2:$AT$200,13,0),"")</f>
        <v/>
      </c>
      <c r="C332" s="71" t="e">
        <f t="shared" si="82"/>
        <v>#VALUE!</v>
      </c>
      <c r="D332" s="71">
        <f t="shared" si="83"/>
        <v>1</v>
      </c>
      <c r="E332" s="221" t="str">
        <f>IFERROR(VLOOKUP(A332,[1]Tổng!$M$2:$AT$200,14,0),"")</f>
        <v/>
      </c>
      <c r="F332" s="213" t="str">
        <f>IFERROR(VLOOKUP(A332,[1]Tổng!$M$2:$AT$200,15,0),"")</f>
        <v/>
      </c>
      <c r="G332" s="214" t="str">
        <f>IFERROR(VLOOKUP(A332,[1]Tổng!$M$2:$AT$200,25,0),"")</f>
        <v/>
      </c>
      <c r="H332" s="83" t="str">
        <f>IFERROR(VLOOKUP(A332,[1]Tổng!$M$2:$AQ$200,26,0),"")</f>
        <v/>
      </c>
      <c r="I332" s="77" t="str">
        <f>IFERROR(VLOOKUP(A332,[1]Tổng!$M$2:$AQ$200,27,0),"")</f>
        <v/>
      </c>
      <c r="J332" s="77">
        <v>1000000</v>
      </c>
      <c r="K332" s="78">
        <f t="shared" si="84"/>
        <v>0</v>
      </c>
      <c r="L332" s="88" t="str">
        <f>IFERROR(VLOOKUP(A332,[1]Tổng!$M$2:$AQ$200,30,0),"")</f>
        <v/>
      </c>
      <c r="M332" s="88">
        <f t="shared" si="85"/>
        <v>0</v>
      </c>
      <c r="N332" s="88" t="str">
        <f>IFERROR(VLOOKUP(A332,[1]Tổng!$M$2:$AT$200,18,0),"")</f>
        <v/>
      </c>
      <c r="O332" s="88" t="str">
        <f>IFERROR(VLOOKUP(A332,[1]Tổng!$M$2:$AT$200,22,0),"")</f>
        <v/>
      </c>
      <c r="P332" s="217">
        <f t="shared" si="86"/>
        <v>0</v>
      </c>
      <c r="Q332" s="217">
        <f>IFERROR(VLOOKUP(A332,[1]Tổng!$M$2:$AQ$200,29,0),0)</f>
        <v>0</v>
      </c>
      <c r="R332" s="81" t="str">
        <f>IFERROR(VLOOKUP(A332,[1]Tổng!$M$2:$AQ$200,31,0),"")</f>
        <v/>
      </c>
      <c r="S332" s="81">
        <f t="shared" si="75"/>
        <v>0</v>
      </c>
      <c r="T332" s="81">
        <f t="shared" si="76"/>
        <v>0</v>
      </c>
      <c r="U332" s="81" t="e">
        <f t="shared" si="88"/>
        <v>#REF!</v>
      </c>
      <c r="V332" s="81">
        <v>0</v>
      </c>
      <c r="W332" s="81" t="e">
        <f t="shared" si="81"/>
        <v>#REF!</v>
      </c>
      <c r="X332" s="83"/>
      <c r="Y332" s="99">
        <f>Q352</f>
        <v>0</v>
      </c>
      <c r="Z332" s="224"/>
      <c r="AA332" s="224"/>
      <c r="AB332" s="224"/>
      <c r="AC332" s="224"/>
      <c r="AE332" s="106" t="e">
        <f>I352-SUM(Z352:AD352)</f>
        <v>#VALUE!</v>
      </c>
      <c r="AG332" s="218"/>
      <c r="AH332" s="219"/>
      <c r="AI332" s="218"/>
      <c r="AJ332" s="63"/>
      <c r="AK332" s="63"/>
      <c r="AL332" s="63"/>
      <c r="AU332" s="69" t="e">
        <f t="shared" si="74"/>
        <v>#N/A</v>
      </c>
      <c r="AV332" s="69" t="e">
        <f t="shared" si="77"/>
        <v>#N/A</v>
      </c>
      <c r="AW332" s="69">
        <f>IF(I332&gt;0,COUNTIF($AV$32:AV332,AV332),0)</f>
        <v>300</v>
      </c>
      <c r="AX332" s="69">
        <f>IF(AND(AW332&gt;1,SUMIF($AV$32:AV331,AV332,$AX$32:AX331)-SUMIF($AV$32:AV331,AV332,$BA$32:BA331)=0),1,IF(AND(AW332&gt;1,SUMIF($AV$32:AV331,AV332,$AX$32:AX331)-SUMIF($AV$32:AV331,AV332,$BA$32:BA331)&gt;0),0,AW332))</f>
        <v>0</v>
      </c>
      <c r="AY332" s="69">
        <f>IF(AND(Q332&gt;0,SUMIF($AV$32:AV332,AV332,$I$32:I332)-SUMIF($AV$32:AV332,AV332,$Q$32:Q332)=0),COUNTIF($AV$32:AV332,AV332),0)</f>
        <v>0</v>
      </c>
      <c r="AZ332" s="69">
        <f>IF(Q332&gt;0,COUNTIF($AV$32:AV332,AV332),0)</f>
        <v>0</v>
      </c>
      <c r="BA332" s="69">
        <f t="shared" si="78"/>
        <v>0</v>
      </c>
      <c r="BC332" s="69" t="str">
        <f t="shared" si="79"/>
        <v xml:space="preserve">  0</v>
      </c>
      <c r="BD332" s="69" t="str">
        <f t="shared" si="80"/>
        <v/>
      </c>
    </row>
    <row r="333" spans="1:59" x14ac:dyDescent="0.25">
      <c r="A333" s="70" t="e">
        <f t="shared" si="87"/>
        <v>#REF!</v>
      </c>
      <c r="B333" s="83" t="str">
        <f>IFERROR(VLOOKUP(A333,[1]Tổng!$M$2:$AT$200,13,0),"")</f>
        <v/>
      </c>
      <c r="C333" s="71" t="e">
        <f t="shared" si="82"/>
        <v>#VALUE!</v>
      </c>
      <c r="D333" s="71">
        <f t="shared" si="83"/>
        <v>1</v>
      </c>
      <c r="E333" s="221" t="str">
        <f>IFERROR(VLOOKUP(A333,[1]Tổng!$M$2:$AT$200,14,0),"")</f>
        <v/>
      </c>
      <c r="F333" s="213" t="str">
        <f>IFERROR(VLOOKUP(A333,[1]Tổng!$M$2:$AT$200,15,0),"")</f>
        <v/>
      </c>
      <c r="G333" s="214" t="str">
        <f>IFERROR(VLOOKUP(A333,[1]Tổng!$M$2:$AT$200,25,0),"")</f>
        <v/>
      </c>
      <c r="H333" s="83" t="str">
        <f>IFERROR(VLOOKUP(A333,[1]Tổng!$M$2:$AQ$200,26,0),"")</f>
        <v/>
      </c>
      <c r="I333" s="77" t="str">
        <f>IFERROR(VLOOKUP(A333,[1]Tổng!$M$2:$AQ$200,27,0),"")</f>
        <v/>
      </c>
      <c r="J333" s="77">
        <v>1000000</v>
      </c>
      <c r="K333" s="78">
        <f t="shared" si="84"/>
        <v>0</v>
      </c>
      <c r="L333" s="88" t="str">
        <f>IFERROR(VLOOKUP(A333,[1]Tổng!$M$2:$AQ$200,30,0),"")</f>
        <v/>
      </c>
      <c r="M333" s="88">
        <f t="shared" si="85"/>
        <v>0</v>
      </c>
      <c r="N333" s="88" t="str">
        <f>IFERROR(VLOOKUP(A333,[1]Tổng!$M$2:$AT$200,18,0),"")</f>
        <v/>
      </c>
      <c r="O333" s="88" t="str">
        <f>IFERROR(VLOOKUP(A333,[1]Tổng!$M$2:$AT$200,22,0),"")</f>
        <v/>
      </c>
      <c r="P333" s="217">
        <f t="shared" si="86"/>
        <v>0</v>
      </c>
      <c r="Q333" s="217">
        <f>IFERROR(VLOOKUP(A333,[1]Tổng!$M$2:$AQ$200,29,0),0)</f>
        <v>0</v>
      </c>
      <c r="R333" s="81" t="str">
        <f>IFERROR(VLOOKUP(A333,[1]Tổng!$M$2:$AQ$200,31,0),"")</f>
        <v/>
      </c>
      <c r="S333" s="81">
        <f t="shared" si="75"/>
        <v>0</v>
      </c>
      <c r="T333" s="81">
        <f t="shared" si="76"/>
        <v>0</v>
      </c>
      <c r="U333" s="81" t="e">
        <f t="shared" si="88"/>
        <v>#REF!</v>
      </c>
      <c r="V333" s="81">
        <v>0</v>
      </c>
      <c r="W333" s="81" t="e">
        <f t="shared" si="81"/>
        <v>#REF!</v>
      </c>
      <c r="X333" s="83"/>
      <c r="Y333" s="99">
        <f>Q353</f>
        <v>0</v>
      </c>
      <c r="Z333" s="224"/>
      <c r="AA333" s="224"/>
      <c r="AB333" s="224"/>
      <c r="AC333" s="224"/>
      <c r="AE333" s="106" t="e">
        <f>I353-SUM(Z353:AD353)</f>
        <v>#VALUE!</v>
      </c>
      <c r="AF333" s="69"/>
      <c r="AG333" s="218"/>
      <c r="AH333" s="219"/>
      <c r="AI333" s="218"/>
      <c r="AJ333" s="63"/>
      <c r="AK333" s="63"/>
      <c r="AL333" s="63"/>
      <c r="AU333" s="69" t="e">
        <f t="shared" si="74"/>
        <v>#N/A</v>
      </c>
      <c r="AV333" s="69" t="e">
        <f t="shared" si="77"/>
        <v>#N/A</v>
      </c>
      <c r="AW333" s="69">
        <f>IF(I333&gt;0,COUNTIF($AV$32:AV333,AV333),0)</f>
        <v>301</v>
      </c>
      <c r="AX333" s="69">
        <f>IF(AND(AW333&gt;1,SUMIF($AV$32:AV332,AV333,$AX$32:AX332)-SUMIF($AV$32:AV332,AV333,$BA$32:BA332)=0),1,IF(AND(AW333&gt;1,SUMIF($AV$32:AV332,AV333,$AX$32:AX332)-SUMIF($AV$32:AV332,AV333,$BA$32:BA332)&gt;0),0,AW333))</f>
        <v>0</v>
      </c>
      <c r="AY333" s="69">
        <f>IF(AND(Q333&gt;0,SUMIF($AV$32:AV333,AV333,$I$32:I333)-SUMIF($AV$32:AV333,AV333,$Q$32:Q333)=0),COUNTIF($AV$32:AV333,AV333),0)</f>
        <v>0</v>
      </c>
      <c r="AZ333" s="69">
        <f>IF(Q333&gt;0,COUNTIF($AV$32:AV333,AV333),0)</f>
        <v>0</v>
      </c>
      <c r="BA333" s="69">
        <f t="shared" si="78"/>
        <v>0</v>
      </c>
      <c r="BC333" s="69" t="str">
        <f t="shared" si="79"/>
        <v xml:space="preserve">  0</v>
      </c>
      <c r="BD333" s="69" t="str">
        <f t="shared" si="80"/>
        <v/>
      </c>
      <c r="BF333" s="69"/>
      <c r="BG333" s="69"/>
    </row>
    <row r="334" spans="1:59" x14ac:dyDescent="0.25">
      <c r="A334" s="70" t="e">
        <f t="shared" si="87"/>
        <v>#REF!</v>
      </c>
      <c r="B334" s="83" t="str">
        <f>IFERROR(VLOOKUP(A334,[1]Tổng!$M$2:$AT$200,13,0),"")</f>
        <v/>
      </c>
      <c r="C334" s="71" t="e">
        <f t="shared" si="82"/>
        <v>#VALUE!</v>
      </c>
      <c r="D334" s="71">
        <f t="shared" si="83"/>
        <v>1</v>
      </c>
      <c r="E334" s="221" t="str">
        <f>IFERROR(VLOOKUP(A334,[1]Tổng!$M$2:$AT$200,14,0),"")</f>
        <v/>
      </c>
      <c r="F334" s="213" t="str">
        <f>IFERROR(VLOOKUP(A334,[1]Tổng!$M$2:$AT$200,15,0),"")</f>
        <v/>
      </c>
      <c r="G334" s="214" t="str">
        <f>IFERROR(VLOOKUP(A334,[1]Tổng!$M$2:$AT$200,25,0),"")</f>
        <v/>
      </c>
      <c r="H334" s="83" t="str">
        <f>IFERROR(VLOOKUP(A334,[1]Tổng!$M$2:$AQ$200,26,0),"")</f>
        <v/>
      </c>
      <c r="I334" s="77" t="str">
        <f>IFERROR(VLOOKUP(A334,[1]Tổng!$M$2:$AQ$200,27,0),"")</f>
        <v/>
      </c>
      <c r="J334" s="77">
        <v>1000000</v>
      </c>
      <c r="K334" s="78">
        <f t="shared" si="84"/>
        <v>0</v>
      </c>
      <c r="L334" s="88" t="str">
        <f>IFERROR(VLOOKUP(A334,[1]Tổng!$M$2:$AQ$200,30,0),"")</f>
        <v/>
      </c>
      <c r="M334" s="88">
        <f t="shared" si="85"/>
        <v>0</v>
      </c>
      <c r="N334" s="88" t="str">
        <f>IFERROR(VLOOKUP(A334,[1]Tổng!$M$2:$AT$200,18,0),"")</f>
        <v/>
      </c>
      <c r="O334" s="88" t="str">
        <f>IFERROR(VLOOKUP(A334,[1]Tổng!$M$2:$AT$200,22,0),"")</f>
        <v/>
      </c>
      <c r="P334" s="217">
        <f t="shared" si="86"/>
        <v>0</v>
      </c>
      <c r="Q334" s="217">
        <f>IFERROR(VLOOKUP(A334,[1]Tổng!$M$2:$AQ$200,29,0),0)</f>
        <v>0</v>
      </c>
      <c r="R334" s="81" t="str">
        <f>IFERROR(VLOOKUP(A334,[1]Tổng!$M$2:$AQ$200,31,0),"")</f>
        <v/>
      </c>
      <c r="S334" s="81">
        <f t="shared" si="75"/>
        <v>0</v>
      </c>
      <c r="T334" s="81">
        <f t="shared" si="76"/>
        <v>0</v>
      </c>
      <c r="U334" s="81" t="e">
        <f t="shared" si="88"/>
        <v>#REF!</v>
      </c>
      <c r="V334" s="81">
        <v>0</v>
      </c>
      <c r="W334" s="81" t="e">
        <f t="shared" si="81"/>
        <v>#REF!</v>
      </c>
      <c r="X334" s="83"/>
      <c r="Y334" s="99">
        <f t="shared" si="90"/>
        <v>0</v>
      </c>
      <c r="Z334" s="224"/>
      <c r="AA334" s="224"/>
      <c r="AB334" s="224"/>
      <c r="AC334" s="224"/>
      <c r="AE334" s="106" t="e">
        <f t="shared" si="58"/>
        <v>#VALUE!</v>
      </c>
      <c r="AF334" s="69"/>
      <c r="AG334" s="218"/>
      <c r="AH334" s="219"/>
      <c r="AI334" s="218"/>
      <c r="AJ334" s="63"/>
      <c r="AK334" s="63"/>
      <c r="AL334" s="63"/>
      <c r="AU334" s="69" t="e">
        <f t="shared" si="74"/>
        <v>#N/A</v>
      </c>
      <c r="AV334" s="69" t="e">
        <f t="shared" si="77"/>
        <v>#N/A</v>
      </c>
      <c r="AW334" s="69">
        <f>IF(I334&gt;0,COUNTIF($AV$32:AV334,AV334),0)</f>
        <v>302</v>
      </c>
      <c r="AX334" s="69">
        <f>IF(AND(AW334&gt;1,SUMIF($AV$32:AV333,AV334,$AX$32:AX333)-SUMIF($AV$32:AV333,AV334,$BA$32:BA333)=0),1,IF(AND(AW334&gt;1,SUMIF($AV$32:AV333,AV334,$AX$32:AX333)-SUMIF($AV$32:AV333,AV334,$BA$32:BA333)&gt;0),0,AW334))</f>
        <v>0</v>
      </c>
      <c r="AY334" s="69">
        <f>IF(AND(Q334&gt;0,SUMIF($AV$32:AV334,AV334,$I$32:I334)-SUMIF($AV$32:AV334,AV334,$Q$32:Q334)=0),COUNTIF($AV$32:AV334,AV334),0)</f>
        <v>0</v>
      </c>
      <c r="AZ334" s="69">
        <f>IF(Q334&gt;0,COUNTIF($AV$32:AV334,AV334),0)</f>
        <v>0</v>
      </c>
      <c r="BA334" s="69">
        <f t="shared" si="78"/>
        <v>0</v>
      </c>
      <c r="BC334" s="69" t="str">
        <f t="shared" si="79"/>
        <v xml:space="preserve">  0</v>
      </c>
      <c r="BD334" s="69" t="str">
        <f t="shared" si="80"/>
        <v/>
      </c>
      <c r="BF334" s="69"/>
      <c r="BG334" s="69"/>
    </row>
    <row r="335" spans="1:59" x14ac:dyDescent="0.25">
      <c r="A335" s="70" t="e">
        <f t="shared" si="87"/>
        <v>#REF!</v>
      </c>
      <c r="B335" s="83" t="str">
        <f>IFERROR(VLOOKUP(A335,[1]Tổng!$M$2:$AT$200,13,0),"")</f>
        <v/>
      </c>
      <c r="C335" s="71" t="e">
        <f t="shared" si="82"/>
        <v>#VALUE!</v>
      </c>
      <c r="D335" s="71">
        <f t="shared" si="83"/>
        <v>1</v>
      </c>
      <c r="E335" s="221" t="str">
        <f>IFERROR(VLOOKUP(A335,[1]Tổng!$M$2:$AT$200,14,0),"")</f>
        <v/>
      </c>
      <c r="F335" s="213" t="str">
        <f>IFERROR(VLOOKUP(A335,[1]Tổng!$M$2:$AT$200,15,0),"")</f>
        <v/>
      </c>
      <c r="G335" s="214" t="str">
        <f>IFERROR(VLOOKUP(A335,[1]Tổng!$M$2:$AT$200,25,0),"")</f>
        <v/>
      </c>
      <c r="H335" s="83" t="str">
        <f>IFERROR(VLOOKUP(A335,[1]Tổng!$M$2:$AQ$200,26,0),"")</f>
        <v/>
      </c>
      <c r="I335" s="77" t="str">
        <f>IFERROR(VLOOKUP(A335,[1]Tổng!$M$2:$AQ$200,27,0),"")</f>
        <v/>
      </c>
      <c r="J335" s="77">
        <v>1000000</v>
      </c>
      <c r="K335" s="78">
        <f t="shared" si="84"/>
        <v>0</v>
      </c>
      <c r="L335" s="88" t="str">
        <f>IFERROR(VLOOKUP(A335,[1]Tổng!$M$2:$AQ$200,30,0),"")</f>
        <v/>
      </c>
      <c r="M335" s="88">
        <f t="shared" si="85"/>
        <v>0</v>
      </c>
      <c r="N335" s="88" t="str">
        <f>IFERROR(VLOOKUP(A335,[1]Tổng!$M$2:$AT$200,18,0),"")</f>
        <v/>
      </c>
      <c r="O335" s="88" t="str">
        <f>IFERROR(VLOOKUP(A335,[1]Tổng!$M$2:$AT$200,22,0),"")</f>
        <v/>
      </c>
      <c r="P335" s="217">
        <f t="shared" si="86"/>
        <v>0</v>
      </c>
      <c r="Q335" s="217">
        <f>IFERROR(VLOOKUP(A335,[1]Tổng!$M$2:$AQ$200,29,0),0)</f>
        <v>0</v>
      </c>
      <c r="R335" s="81" t="str">
        <f>IFERROR(VLOOKUP(A335,[1]Tổng!$M$2:$AQ$200,31,0),"")</f>
        <v/>
      </c>
      <c r="S335" s="81">
        <f t="shared" si="75"/>
        <v>0</v>
      </c>
      <c r="T335" s="81">
        <f t="shared" si="76"/>
        <v>0</v>
      </c>
      <c r="U335" s="81" t="e">
        <f t="shared" si="88"/>
        <v>#REF!</v>
      </c>
      <c r="V335" s="81">
        <v>0</v>
      </c>
      <c r="W335" s="81" t="e">
        <f t="shared" si="81"/>
        <v>#REF!</v>
      </c>
      <c r="X335" s="83"/>
      <c r="Y335" s="99">
        <f t="shared" si="90"/>
        <v>0</v>
      </c>
      <c r="Z335" s="224"/>
      <c r="AA335" s="224"/>
      <c r="AB335" s="224"/>
      <c r="AC335" s="224"/>
      <c r="AE335" s="106" t="e">
        <f t="shared" si="58"/>
        <v>#VALUE!</v>
      </c>
      <c r="AF335" s="69"/>
      <c r="AG335" s="218"/>
      <c r="AH335" s="219"/>
      <c r="AI335" s="218"/>
      <c r="AJ335" s="63"/>
      <c r="AK335" s="63"/>
      <c r="AL335" s="63"/>
      <c r="AU335" s="69" t="e">
        <f t="shared" si="74"/>
        <v>#N/A</v>
      </c>
      <c r="AV335" s="69" t="e">
        <f t="shared" si="77"/>
        <v>#N/A</v>
      </c>
      <c r="AW335" s="69">
        <f>IF(I335&gt;0,COUNTIF($AV$32:AV335,AV335),0)</f>
        <v>303</v>
      </c>
      <c r="AX335" s="69">
        <f>IF(AND(AW335&gt;1,SUMIF($AV$32:AV334,AV335,$AX$32:AX334)-SUMIF($AV$32:AV334,AV335,$BA$32:BA334)=0),1,IF(AND(AW335&gt;1,SUMIF($AV$32:AV334,AV335,$AX$32:AX334)-SUMIF($AV$32:AV334,AV335,$BA$32:BA334)&gt;0),0,AW335))</f>
        <v>0</v>
      </c>
      <c r="AY335" s="69">
        <f>IF(AND(Q335&gt;0,SUMIF($AV$32:AV335,AV335,$I$32:I335)-SUMIF($AV$32:AV335,AV335,$Q$32:Q335)=0),COUNTIF($AV$32:AV335,AV335),0)</f>
        <v>0</v>
      </c>
      <c r="AZ335" s="69">
        <f>IF(Q335&gt;0,COUNTIF($AV$32:AV335,AV335),0)</f>
        <v>0</v>
      </c>
      <c r="BA335" s="69">
        <f t="shared" si="78"/>
        <v>0</v>
      </c>
      <c r="BC335" s="69" t="str">
        <f t="shared" si="79"/>
        <v xml:space="preserve">  0</v>
      </c>
      <c r="BD335" s="69" t="str">
        <f t="shared" si="80"/>
        <v/>
      </c>
      <c r="BF335" s="69"/>
      <c r="BG335" s="69"/>
    </row>
    <row r="336" spans="1:59" s="69" customFormat="1" x14ac:dyDescent="0.25">
      <c r="A336" s="70" t="e">
        <f t="shared" si="87"/>
        <v>#REF!</v>
      </c>
      <c r="B336" s="83" t="str">
        <f>IFERROR(VLOOKUP(A336,[1]Tổng!$M$2:$AT$200,13,0),"")</f>
        <v/>
      </c>
      <c r="C336" s="71" t="e">
        <f t="shared" si="82"/>
        <v>#VALUE!</v>
      </c>
      <c r="D336" s="71">
        <f t="shared" si="83"/>
        <v>1</v>
      </c>
      <c r="E336" s="221" t="str">
        <f>IFERROR(VLOOKUP(A336,[1]Tổng!$M$2:$AT$200,14,0),"")</f>
        <v/>
      </c>
      <c r="F336" s="213" t="str">
        <f>IFERROR(VLOOKUP(A336,[1]Tổng!$M$2:$AT$200,15,0),"")</f>
        <v/>
      </c>
      <c r="G336" s="214" t="str">
        <f>IFERROR(VLOOKUP(A336,[1]Tổng!$M$2:$AT$200,25,0),"")</f>
        <v/>
      </c>
      <c r="H336" s="83" t="str">
        <f>IFERROR(VLOOKUP(A336,[1]Tổng!$M$2:$AQ$200,26,0),"")</f>
        <v/>
      </c>
      <c r="I336" s="77" t="str">
        <f>IFERROR(VLOOKUP(A336,[1]Tổng!$M$2:$AQ$200,27,0),"")</f>
        <v/>
      </c>
      <c r="J336" s="77">
        <v>1000000</v>
      </c>
      <c r="K336" s="78">
        <f t="shared" si="84"/>
        <v>0</v>
      </c>
      <c r="L336" s="88" t="str">
        <f>IFERROR(VLOOKUP(A336,[1]Tổng!$M$2:$AQ$200,30,0),"")</f>
        <v/>
      </c>
      <c r="M336" s="88">
        <f t="shared" si="85"/>
        <v>0</v>
      </c>
      <c r="N336" s="88" t="str">
        <f>IFERROR(VLOOKUP(A336,[1]Tổng!$M$2:$AT$200,18,0),"")</f>
        <v/>
      </c>
      <c r="O336" s="88" t="str">
        <f>IFERROR(VLOOKUP(A336,[1]Tổng!$M$2:$AT$200,22,0),"")</f>
        <v/>
      </c>
      <c r="P336" s="217">
        <f t="shared" si="86"/>
        <v>0</v>
      </c>
      <c r="Q336" s="217">
        <f>IFERROR(VLOOKUP(A336,[1]Tổng!$M$2:$AQ$200,29,0),0)</f>
        <v>0</v>
      </c>
      <c r="R336" s="81" t="str">
        <f>IFERROR(VLOOKUP(A336,[1]Tổng!$M$2:$AQ$200,31,0),"")</f>
        <v/>
      </c>
      <c r="S336" s="81">
        <f t="shared" si="75"/>
        <v>0</v>
      </c>
      <c r="T336" s="81">
        <f t="shared" si="76"/>
        <v>0</v>
      </c>
      <c r="U336" s="81" t="e">
        <f t="shared" si="88"/>
        <v>#REF!</v>
      </c>
      <c r="V336" s="81">
        <v>0</v>
      </c>
      <c r="W336" s="81" t="e">
        <f t="shared" si="81"/>
        <v>#REF!</v>
      </c>
      <c r="X336" s="83"/>
      <c r="Y336" s="99">
        <f t="shared" si="90"/>
        <v>0</v>
      </c>
      <c r="Z336" s="224"/>
      <c r="AA336" s="224"/>
      <c r="AB336" s="224"/>
      <c r="AC336" s="224"/>
      <c r="AE336" s="106" t="e">
        <f t="shared" si="58"/>
        <v>#VALUE!</v>
      </c>
      <c r="AG336" s="218"/>
      <c r="AH336" s="219"/>
      <c r="AI336" s="218"/>
      <c r="AJ336" s="63"/>
      <c r="AK336" s="63"/>
      <c r="AL336" s="63"/>
      <c r="AU336" s="69" t="e">
        <f t="shared" si="74"/>
        <v>#N/A</v>
      </c>
      <c r="AV336" s="69" t="e">
        <f t="shared" si="77"/>
        <v>#N/A</v>
      </c>
      <c r="AW336" s="69">
        <f>IF(I336&gt;0,COUNTIF($AV$32:AV336,AV336),0)</f>
        <v>304</v>
      </c>
      <c r="AX336" s="69">
        <f>IF(AND(AW336&gt;1,SUMIF($AV$32:AV335,AV336,$AX$32:AX335)-SUMIF($AV$32:AV335,AV336,$BA$32:BA335)=0),1,IF(AND(AW336&gt;1,SUMIF($AV$32:AV335,AV336,$AX$32:AX335)-SUMIF($AV$32:AV335,AV336,$BA$32:BA335)&gt;0),0,AW336))</f>
        <v>0</v>
      </c>
      <c r="AY336" s="69">
        <f>IF(AND(Q336&gt;0,SUMIF($AV$32:AV336,AV336,$I$32:I336)-SUMIF($AV$32:AV336,AV336,$Q$32:Q336)=0),COUNTIF($AV$32:AV336,AV336),0)</f>
        <v>0</v>
      </c>
      <c r="AZ336" s="69">
        <f>IF(Q336&gt;0,COUNTIF($AV$32:AV336,AV336),0)</f>
        <v>0</v>
      </c>
      <c r="BA336" s="69">
        <f t="shared" si="78"/>
        <v>0</v>
      </c>
      <c r="BC336" s="69" t="str">
        <f t="shared" si="79"/>
        <v xml:space="preserve">  0</v>
      </c>
      <c r="BD336" s="69" t="str">
        <f t="shared" si="80"/>
        <v/>
      </c>
    </row>
    <row r="337" spans="1:59" x14ac:dyDescent="0.25">
      <c r="A337" s="70" t="e">
        <f t="shared" si="87"/>
        <v>#REF!</v>
      </c>
      <c r="B337" s="83" t="str">
        <f>IFERROR(VLOOKUP(A337,[1]Tổng!$M$2:$AT$200,13,0),"")</f>
        <v/>
      </c>
      <c r="C337" s="71" t="e">
        <f t="shared" si="82"/>
        <v>#VALUE!</v>
      </c>
      <c r="D337" s="71">
        <f t="shared" si="83"/>
        <v>1</v>
      </c>
      <c r="E337" s="221" t="str">
        <f>IFERROR(VLOOKUP(A337,[1]Tổng!$M$2:$AT$200,14,0),"")</f>
        <v/>
      </c>
      <c r="F337" s="213" t="str">
        <f>IFERROR(VLOOKUP(A337,[1]Tổng!$M$2:$AT$200,15,0),"")</f>
        <v/>
      </c>
      <c r="G337" s="214" t="str">
        <f>IFERROR(VLOOKUP(A337,[1]Tổng!$M$2:$AT$200,25,0),"")</f>
        <v/>
      </c>
      <c r="H337" s="83" t="str">
        <f>IFERROR(VLOOKUP(A337,[1]Tổng!$M$2:$AQ$200,26,0),"")</f>
        <v/>
      </c>
      <c r="I337" s="77" t="str">
        <f>IFERROR(VLOOKUP(A337,[1]Tổng!$M$2:$AQ$200,27,0),"")</f>
        <v/>
      </c>
      <c r="J337" s="77">
        <v>1000000</v>
      </c>
      <c r="K337" s="78">
        <f t="shared" si="84"/>
        <v>0</v>
      </c>
      <c r="L337" s="88" t="str">
        <f>IFERROR(VLOOKUP(A337,[1]Tổng!$M$2:$AQ$200,30,0),"")</f>
        <v/>
      </c>
      <c r="M337" s="88">
        <f t="shared" si="85"/>
        <v>0</v>
      </c>
      <c r="N337" s="88" t="str">
        <f>IFERROR(VLOOKUP(A337,[1]Tổng!$M$2:$AT$200,18,0),"")</f>
        <v/>
      </c>
      <c r="O337" s="88" t="str">
        <f>IFERROR(VLOOKUP(A337,[1]Tổng!$M$2:$AT$200,22,0),"")</f>
        <v/>
      </c>
      <c r="P337" s="217">
        <f t="shared" si="86"/>
        <v>0</v>
      </c>
      <c r="Q337" s="217">
        <f>IFERROR(VLOOKUP(A337,[1]Tổng!$M$2:$AQ$200,29,0),0)</f>
        <v>0</v>
      </c>
      <c r="R337" s="81" t="str">
        <f>IFERROR(VLOOKUP(A337,[1]Tổng!$M$2:$AQ$200,31,0),"")</f>
        <v/>
      </c>
      <c r="S337" s="81">
        <f t="shared" si="75"/>
        <v>0</v>
      </c>
      <c r="T337" s="81">
        <f t="shared" si="76"/>
        <v>0</v>
      </c>
      <c r="U337" s="81" t="e">
        <f t="shared" si="88"/>
        <v>#REF!</v>
      </c>
      <c r="V337" s="81">
        <v>0</v>
      </c>
      <c r="W337" s="81" t="e">
        <f t="shared" si="81"/>
        <v>#REF!</v>
      </c>
      <c r="X337" s="83"/>
      <c r="Y337" s="99">
        <f t="shared" si="90"/>
        <v>0</v>
      </c>
      <c r="Z337" s="224"/>
      <c r="AA337" s="224"/>
      <c r="AB337" s="224"/>
      <c r="AC337" s="224"/>
      <c r="AE337" s="106" t="e">
        <f t="shared" si="58"/>
        <v>#VALUE!</v>
      </c>
      <c r="AF337" s="69"/>
      <c r="AG337" s="218"/>
      <c r="AH337" s="219"/>
      <c r="AI337" s="218"/>
      <c r="AJ337" s="63"/>
      <c r="AK337" s="63"/>
      <c r="AL337" s="63"/>
      <c r="AU337" s="69" t="e">
        <f t="shared" si="74"/>
        <v>#N/A</v>
      </c>
      <c r="AV337" s="69" t="e">
        <f t="shared" si="77"/>
        <v>#N/A</v>
      </c>
      <c r="AW337" s="69">
        <f>IF(I337&gt;0,COUNTIF($AV$32:AV337,AV337),0)</f>
        <v>305</v>
      </c>
      <c r="AX337" s="69">
        <f>IF(AND(AW337&gt;1,SUMIF($AV$32:AV336,AV337,$AX$32:AX336)-SUMIF($AV$32:AV336,AV337,$BA$32:BA336)=0),1,IF(AND(AW337&gt;1,SUMIF($AV$32:AV336,AV337,$AX$32:AX336)-SUMIF($AV$32:AV336,AV337,$BA$32:BA336)&gt;0),0,AW337))</f>
        <v>0</v>
      </c>
      <c r="AY337" s="69">
        <f>IF(AND(Q337&gt;0,SUMIF($AV$32:AV337,AV337,$I$32:I337)-SUMIF($AV$32:AV337,AV337,$Q$32:Q337)=0),COUNTIF($AV$32:AV337,AV337),0)</f>
        <v>0</v>
      </c>
      <c r="AZ337" s="69">
        <f>IF(Q337&gt;0,COUNTIF($AV$32:AV337,AV337),0)</f>
        <v>0</v>
      </c>
      <c r="BA337" s="69">
        <f t="shared" si="78"/>
        <v>0</v>
      </c>
      <c r="BC337" s="69" t="str">
        <f t="shared" si="79"/>
        <v xml:space="preserve">  0</v>
      </c>
      <c r="BD337" s="69" t="str">
        <f t="shared" si="80"/>
        <v/>
      </c>
      <c r="BF337" s="69"/>
      <c r="BG337" s="69"/>
    </row>
    <row r="338" spans="1:59" x14ac:dyDescent="0.25">
      <c r="A338" s="70" t="e">
        <f t="shared" si="87"/>
        <v>#REF!</v>
      </c>
      <c r="B338" s="83" t="str">
        <f>IFERROR(VLOOKUP(A338,[1]Tổng!$M$2:$AT$200,13,0),"")</f>
        <v/>
      </c>
      <c r="C338" s="71" t="e">
        <f t="shared" si="82"/>
        <v>#VALUE!</v>
      </c>
      <c r="D338" s="71">
        <f t="shared" si="83"/>
        <v>1</v>
      </c>
      <c r="E338" s="221" t="str">
        <f>IFERROR(VLOOKUP(A338,[1]Tổng!$M$2:$AT$200,14,0),"")</f>
        <v/>
      </c>
      <c r="F338" s="213" t="str">
        <f>IFERROR(VLOOKUP(A338,[1]Tổng!$M$2:$AT$200,15,0),"")</f>
        <v/>
      </c>
      <c r="G338" s="214" t="str">
        <f>IFERROR(VLOOKUP(A338,[1]Tổng!$M$2:$AT$200,25,0),"")</f>
        <v/>
      </c>
      <c r="H338" s="83" t="str">
        <f>IFERROR(VLOOKUP(A338,[1]Tổng!$M$2:$AQ$200,26,0),"")</f>
        <v/>
      </c>
      <c r="I338" s="77" t="str">
        <f>IFERROR(VLOOKUP(A338,[1]Tổng!$M$2:$AQ$200,27,0),"")</f>
        <v/>
      </c>
      <c r="J338" s="77">
        <v>1000000</v>
      </c>
      <c r="K338" s="78">
        <f t="shared" si="84"/>
        <v>0</v>
      </c>
      <c r="L338" s="88" t="str">
        <f>IFERROR(VLOOKUP(A338,[1]Tổng!$M$2:$AQ$200,30,0),"")</f>
        <v/>
      </c>
      <c r="M338" s="88">
        <f t="shared" si="85"/>
        <v>0</v>
      </c>
      <c r="N338" s="88" t="str">
        <f>IFERROR(VLOOKUP(A338,[1]Tổng!$M$2:$AT$200,18,0),"")</f>
        <v/>
      </c>
      <c r="O338" s="88" t="str">
        <f>IFERROR(VLOOKUP(A338,[1]Tổng!$M$2:$AT$200,22,0),"")</f>
        <v/>
      </c>
      <c r="P338" s="217">
        <f t="shared" si="86"/>
        <v>0</v>
      </c>
      <c r="Q338" s="217">
        <f>IFERROR(VLOOKUP(A338,[1]Tổng!$M$2:$AQ$200,29,0),0)</f>
        <v>0</v>
      </c>
      <c r="R338" s="81" t="str">
        <f>IFERROR(VLOOKUP(A338,[1]Tổng!$M$2:$AQ$200,31,0),"")</f>
        <v/>
      </c>
      <c r="S338" s="81">
        <f t="shared" si="75"/>
        <v>0</v>
      </c>
      <c r="T338" s="81">
        <f t="shared" si="76"/>
        <v>0</v>
      </c>
      <c r="U338" s="81" t="e">
        <f t="shared" si="88"/>
        <v>#REF!</v>
      </c>
      <c r="V338" s="81">
        <v>0</v>
      </c>
      <c r="W338" s="81" t="e">
        <f t="shared" si="81"/>
        <v>#REF!</v>
      </c>
      <c r="X338" s="83"/>
      <c r="Y338" s="99">
        <f t="shared" si="90"/>
        <v>0</v>
      </c>
      <c r="Z338" s="224"/>
      <c r="AA338" s="224"/>
      <c r="AB338" s="224"/>
      <c r="AC338" s="224"/>
      <c r="AE338" s="106" t="e">
        <f t="shared" si="58"/>
        <v>#VALUE!</v>
      </c>
      <c r="AF338" s="69"/>
      <c r="AG338" s="218"/>
      <c r="AH338" s="219"/>
      <c r="AI338" s="218"/>
      <c r="AJ338" s="63"/>
      <c r="AK338" s="63"/>
      <c r="AL338" s="63"/>
      <c r="AU338" s="69" t="e">
        <f t="shared" si="74"/>
        <v>#N/A</v>
      </c>
      <c r="AV338" s="69" t="e">
        <f t="shared" si="77"/>
        <v>#N/A</v>
      </c>
      <c r="AW338" s="69">
        <f>IF(I338&gt;0,COUNTIF($AV$32:AV338,AV338),0)</f>
        <v>306</v>
      </c>
      <c r="AX338" s="69">
        <f>IF(AND(AW338&gt;1,SUMIF($AV$32:AV337,AV338,$AX$32:AX337)-SUMIF($AV$32:AV337,AV338,$BA$32:BA337)=0),1,IF(AND(AW338&gt;1,SUMIF($AV$32:AV337,AV338,$AX$32:AX337)-SUMIF($AV$32:AV337,AV338,$BA$32:BA337)&gt;0),0,AW338))</f>
        <v>0</v>
      </c>
      <c r="AY338" s="69">
        <f>IF(AND(Q338&gt;0,SUMIF($AV$32:AV338,AV338,$I$32:I338)-SUMIF($AV$32:AV338,AV338,$Q$32:Q338)=0),COUNTIF($AV$32:AV338,AV338),0)</f>
        <v>0</v>
      </c>
      <c r="AZ338" s="69">
        <f>IF(Q338&gt;0,COUNTIF($AV$32:AV338,AV338),0)</f>
        <v>0</v>
      </c>
      <c r="BA338" s="69">
        <f t="shared" si="78"/>
        <v>0</v>
      </c>
      <c r="BC338" s="69" t="str">
        <f t="shared" si="79"/>
        <v xml:space="preserve">  0</v>
      </c>
      <c r="BD338" s="69" t="str">
        <f t="shared" si="80"/>
        <v/>
      </c>
      <c r="BF338" s="69"/>
      <c r="BG338" s="69"/>
    </row>
    <row r="339" spans="1:59" s="69" customFormat="1" x14ac:dyDescent="0.25">
      <c r="A339" s="70" t="e">
        <f t="shared" si="87"/>
        <v>#REF!</v>
      </c>
      <c r="B339" s="83" t="str">
        <f>IFERROR(VLOOKUP(A339,[1]Tổng!$M$2:$AT$200,13,0),"")</f>
        <v/>
      </c>
      <c r="C339" s="71" t="e">
        <f t="shared" si="82"/>
        <v>#VALUE!</v>
      </c>
      <c r="D339" s="71">
        <f t="shared" si="83"/>
        <v>1</v>
      </c>
      <c r="E339" s="221" t="str">
        <f>IFERROR(VLOOKUP(A339,[1]Tổng!$M$2:$AT$200,14,0),"")</f>
        <v/>
      </c>
      <c r="F339" s="213" t="str">
        <f>IFERROR(VLOOKUP(A339,[1]Tổng!$M$2:$AT$200,15,0),"")</f>
        <v/>
      </c>
      <c r="G339" s="214" t="str">
        <f>IFERROR(VLOOKUP(A339,[1]Tổng!$M$2:$AT$200,25,0),"")</f>
        <v/>
      </c>
      <c r="H339" s="83" t="str">
        <f>IFERROR(VLOOKUP(A339,[1]Tổng!$M$2:$AQ$200,26,0),"")</f>
        <v/>
      </c>
      <c r="I339" s="77" t="str">
        <f>IFERROR(VLOOKUP(A339,[1]Tổng!$M$2:$AQ$200,27,0),"")</f>
        <v/>
      </c>
      <c r="J339" s="77">
        <v>1000000</v>
      </c>
      <c r="K339" s="78">
        <f t="shared" si="84"/>
        <v>0</v>
      </c>
      <c r="L339" s="88" t="str">
        <f>IFERROR(VLOOKUP(A339,[1]Tổng!$M$2:$AQ$200,30,0),"")</f>
        <v/>
      </c>
      <c r="M339" s="88">
        <f t="shared" si="85"/>
        <v>0</v>
      </c>
      <c r="N339" s="88" t="str">
        <f>IFERROR(VLOOKUP(A339,[1]Tổng!$M$2:$AT$200,18,0),"")</f>
        <v/>
      </c>
      <c r="O339" s="88" t="str">
        <f>IFERROR(VLOOKUP(A339,[1]Tổng!$M$2:$AT$200,22,0),"")</f>
        <v/>
      </c>
      <c r="P339" s="217">
        <f t="shared" si="86"/>
        <v>0</v>
      </c>
      <c r="Q339" s="217">
        <f>IFERROR(VLOOKUP(A339,[1]Tổng!$M$2:$AQ$200,29,0),0)</f>
        <v>0</v>
      </c>
      <c r="R339" s="81" t="str">
        <f>IFERROR(VLOOKUP(A339,[1]Tổng!$M$2:$AQ$200,31,0),"")</f>
        <v/>
      </c>
      <c r="S339" s="81">
        <f t="shared" si="75"/>
        <v>0</v>
      </c>
      <c r="T339" s="81">
        <f t="shared" si="76"/>
        <v>0</v>
      </c>
      <c r="U339" s="81" t="e">
        <f t="shared" si="88"/>
        <v>#REF!</v>
      </c>
      <c r="V339" s="81" t="e">
        <f>Z342*L342</f>
        <v>#VALUE!</v>
      </c>
      <c r="W339" s="81" t="e">
        <f t="shared" si="81"/>
        <v>#REF!</v>
      </c>
      <c r="X339" s="83">
        <v>44019</v>
      </c>
      <c r="Y339" s="99">
        <f>Q341-Z342</f>
        <v>-370</v>
      </c>
      <c r="Z339" s="224"/>
      <c r="AA339" s="224"/>
      <c r="AB339" s="224"/>
      <c r="AC339" s="224"/>
      <c r="AE339" s="106" t="e">
        <f>I341-SUM(Z341:AD341)</f>
        <v>#VALUE!</v>
      </c>
      <c r="AG339" s="218"/>
      <c r="AH339" s="219"/>
      <c r="AI339" s="218"/>
      <c r="AJ339" s="63"/>
      <c r="AK339" s="63"/>
      <c r="AL339" s="63"/>
      <c r="AU339" s="69" t="e">
        <f t="shared" si="74"/>
        <v>#N/A</v>
      </c>
      <c r="AV339" s="69" t="e">
        <f t="shared" si="77"/>
        <v>#N/A</v>
      </c>
      <c r="AW339" s="69">
        <f>IF(I339&gt;0,COUNTIF($AV$32:AV339,AV339),0)</f>
        <v>307</v>
      </c>
      <c r="AX339" s="69">
        <f>IF(AND(AW339&gt;1,SUMIF($AV$32:AV338,AV339,$AX$32:AX338)-SUMIF($AV$32:AV338,AV339,$BA$32:BA338)=0),1,IF(AND(AW339&gt;1,SUMIF($AV$32:AV338,AV339,$AX$32:AX338)-SUMIF($AV$32:AV338,AV339,$BA$32:BA338)&gt;0),0,AW339))</f>
        <v>0</v>
      </c>
      <c r="AY339" s="69">
        <f>IF(AND(Q339&gt;0,SUMIF($AV$32:AV339,AV339,$I$32:I339)-SUMIF($AV$32:AV339,AV339,$Q$32:Q339)=0),COUNTIF($AV$32:AV339,AV339),0)</f>
        <v>0</v>
      </c>
      <c r="AZ339" s="69">
        <f>IF(Q339&gt;0,COUNTIF($AV$32:AV339,AV339),0)</f>
        <v>0</v>
      </c>
      <c r="BA339" s="69">
        <f t="shared" si="78"/>
        <v>0</v>
      </c>
      <c r="BC339" s="69" t="str">
        <f t="shared" si="79"/>
        <v xml:space="preserve">  0</v>
      </c>
      <c r="BD339" s="69" t="str">
        <f t="shared" si="80"/>
        <v/>
      </c>
    </row>
    <row r="340" spans="1:59" x14ac:dyDescent="0.25">
      <c r="A340" s="70" t="e">
        <f t="shared" si="87"/>
        <v>#REF!</v>
      </c>
      <c r="B340" s="83" t="str">
        <f>IFERROR(VLOOKUP(A340,[1]Tổng!$M$2:$AT$200,13,0),"")</f>
        <v/>
      </c>
      <c r="C340" s="71" t="e">
        <f t="shared" si="82"/>
        <v>#VALUE!</v>
      </c>
      <c r="D340" s="71">
        <f t="shared" si="83"/>
        <v>1</v>
      </c>
      <c r="E340" s="221" t="str">
        <f>IFERROR(VLOOKUP(A340,[1]Tổng!$M$2:$AT$200,14,0),"")</f>
        <v/>
      </c>
      <c r="F340" s="213" t="str">
        <f>IFERROR(VLOOKUP(A340,[1]Tổng!$M$2:$AT$200,15,0),"")</f>
        <v/>
      </c>
      <c r="G340" s="214" t="str">
        <f>IFERROR(VLOOKUP(A340,[1]Tổng!$M$2:$AT$200,25,0),"")</f>
        <v/>
      </c>
      <c r="H340" s="83" t="str">
        <f>IFERROR(VLOOKUP(A340,[1]Tổng!$M$2:$AQ$200,26,0),"")</f>
        <v/>
      </c>
      <c r="I340" s="77" t="str">
        <f>IFERROR(VLOOKUP(A340,[1]Tổng!$M$2:$AQ$200,27,0),"")</f>
        <v/>
      </c>
      <c r="J340" s="77">
        <v>1000000</v>
      </c>
      <c r="K340" s="78">
        <f t="shared" si="84"/>
        <v>0</v>
      </c>
      <c r="L340" s="88" t="str">
        <f>IFERROR(VLOOKUP(A340,[1]Tổng!$M$2:$AQ$200,30,0),"")</f>
        <v/>
      </c>
      <c r="M340" s="88">
        <f t="shared" si="85"/>
        <v>0</v>
      </c>
      <c r="N340" s="88" t="str">
        <f>IFERROR(VLOOKUP(A340,[1]Tổng!$M$2:$AT$200,18,0),"")</f>
        <v/>
      </c>
      <c r="O340" s="88" t="str">
        <f>IFERROR(VLOOKUP(A340,[1]Tổng!$M$2:$AT$200,22,0),"")</f>
        <v/>
      </c>
      <c r="P340" s="217">
        <f t="shared" si="86"/>
        <v>0</v>
      </c>
      <c r="Q340" s="217">
        <f>IFERROR(VLOOKUP(A340,[1]Tổng!$M$2:$AQ$200,29,0),0)</f>
        <v>0</v>
      </c>
      <c r="R340" s="81" t="str">
        <f>IFERROR(VLOOKUP(A340,[1]Tổng!$M$2:$AQ$200,31,0),"")</f>
        <v/>
      </c>
      <c r="S340" s="81">
        <f t="shared" si="75"/>
        <v>0</v>
      </c>
      <c r="T340" s="81">
        <f t="shared" si="76"/>
        <v>0</v>
      </c>
      <c r="U340" s="81" t="e">
        <f t="shared" si="88"/>
        <v>#REF!</v>
      </c>
      <c r="V340" s="81" t="e">
        <f>AA342*L342</f>
        <v>#VALUE!</v>
      </c>
      <c r="W340" s="81" t="e">
        <f t="shared" si="81"/>
        <v>#REF!</v>
      </c>
      <c r="X340" s="83">
        <v>44020</v>
      </c>
      <c r="Y340" s="99">
        <f>Q340-AA342</f>
        <v>-910</v>
      </c>
      <c r="Z340" s="224"/>
      <c r="AA340" s="224"/>
      <c r="AB340" s="224"/>
      <c r="AC340" s="224"/>
      <c r="AE340" s="106" t="e">
        <f t="shared" si="58"/>
        <v>#VALUE!</v>
      </c>
      <c r="AF340" s="69"/>
      <c r="AG340" s="218"/>
      <c r="AH340" s="219"/>
      <c r="AI340" s="218"/>
      <c r="AJ340" s="63"/>
      <c r="AK340" s="63"/>
      <c r="AL340" s="63"/>
      <c r="AU340" s="69" t="e">
        <f t="shared" si="74"/>
        <v>#N/A</v>
      </c>
      <c r="AV340" s="69" t="e">
        <f t="shared" si="77"/>
        <v>#N/A</v>
      </c>
      <c r="AW340" s="69">
        <f>IF(I340&gt;0,COUNTIF($AV$32:AV340,AV340),0)</f>
        <v>308</v>
      </c>
      <c r="AX340" s="69">
        <f>IF(AND(AW340&gt;1,SUMIF($AV$32:AV339,AV340,$AX$32:AX339)-SUMIF($AV$32:AV339,AV340,$BA$32:BA339)=0),1,IF(AND(AW340&gt;1,SUMIF($AV$32:AV339,AV340,$AX$32:AX339)-SUMIF($AV$32:AV339,AV340,$BA$32:BA339)&gt;0),0,AW340))</f>
        <v>0</v>
      </c>
      <c r="AY340" s="69">
        <f>IF(AND(Q340&gt;0,SUMIF($AV$32:AV340,AV340,$I$32:I340)-SUMIF($AV$32:AV340,AV340,$Q$32:Q340)=0),COUNTIF($AV$32:AV340,AV340),0)</f>
        <v>0</v>
      </c>
      <c r="AZ340" s="69">
        <f>IF(Q340&gt;0,COUNTIF($AV$32:AV340,AV340),0)</f>
        <v>0</v>
      </c>
      <c r="BA340" s="69">
        <f t="shared" si="78"/>
        <v>0</v>
      </c>
      <c r="BC340" s="69" t="str">
        <f t="shared" si="79"/>
        <v xml:space="preserve">  0</v>
      </c>
      <c r="BD340" s="69" t="str">
        <f t="shared" si="80"/>
        <v/>
      </c>
      <c r="BF340" s="69"/>
      <c r="BG340" s="69"/>
    </row>
    <row r="341" spans="1:59" x14ac:dyDescent="0.25">
      <c r="A341" s="70" t="e">
        <f t="shared" si="87"/>
        <v>#REF!</v>
      </c>
      <c r="B341" s="83" t="str">
        <f>IFERROR(VLOOKUP(A341,[1]Tổng!$M$2:$AT$200,13,0),"")</f>
        <v/>
      </c>
      <c r="C341" s="71" t="e">
        <f t="shared" si="82"/>
        <v>#VALUE!</v>
      </c>
      <c r="D341" s="71">
        <f t="shared" si="83"/>
        <v>1</v>
      </c>
      <c r="E341" s="221" t="str">
        <f>IFERROR(VLOOKUP(A341,[1]Tổng!$M$2:$AT$200,14,0),"")</f>
        <v/>
      </c>
      <c r="F341" s="213" t="str">
        <f>IFERROR(VLOOKUP(A341,[1]Tổng!$M$2:$AT$200,15,0),"")</f>
        <v/>
      </c>
      <c r="G341" s="214" t="str">
        <f>IFERROR(VLOOKUP(A341,[1]Tổng!$M$2:$AT$200,25,0),"")</f>
        <v/>
      </c>
      <c r="H341" s="83" t="str">
        <f>IFERROR(VLOOKUP(A341,[1]Tổng!$M$2:$AQ$200,26,0),"")</f>
        <v/>
      </c>
      <c r="I341" s="77" t="str">
        <f>IFERROR(VLOOKUP(A341,[1]Tổng!$M$2:$AQ$200,27,0),"")</f>
        <v/>
      </c>
      <c r="J341" s="77">
        <v>1000000</v>
      </c>
      <c r="K341" s="78">
        <f t="shared" si="84"/>
        <v>0</v>
      </c>
      <c r="L341" s="88" t="str">
        <f>IFERROR(VLOOKUP(A341,[1]Tổng!$M$2:$AQ$200,30,0),"")</f>
        <v/>
      </c>
      <c r="M341" s="88">
        <f t="shared" si="85"/>
        <v>0</v>
      </c>
      <c r="N341" s="88" t="str">
        <f>IFERROR(VLOOKUP(A341,[1]Tổng!$M$2:$AT$200,18,0),"")</f>
        <v/>
      </c>
      <c r="O341" s="88" t="str">
        <f>IFERROR(VLOOKUP(A341,[1]Tổng!$M$2:$AT$200,22,0),"")</f>
        <v/>
      </c>
      <c r="P341" s="217">
        <f t="shared" si="86"/>
        <v>0</v>
      </c>
      <c r="Q341" s="217">
        <f>IFERROR(VLOOKUP(A341,[1]Tổng!$M$2:$AQ$200,29,0),0)</f>
        <v>0</v>
      </c>
      <c r="R341" s="81" t="str">
        <f>IFERROR(VLOOKUP(A341,[1]Tổng!$M$2:$AQ$200,31,0),"")</f>
        <v/>
      </c>
      <c r="S341" s="81">
        <f t="shared" si="75"/>
        <v>0</v>
      </c>
      <c r="T341" s="81">
        <f t="shared" si="76"/>
        <v>0</v>
      </c>
      <c r="U341" s="81" t="e">
        <f t="shared" si="88"/>
        <v>#REF!</v>
      </c>
      <c r="V341" s="81" t="e">
        <f>AB342*L342</f>
        <v>#VALUE!</v>
      </c>
      <c r="W341" s="81" t="e">
        <f t="shared" si="81"/>
        <v>#REF!</v>
      </c>
      <c r="X341" s="83">
        <v>44020</v>
      </c>
      <c r="Y341" s="99">
        <f>Q341-AB342</f>
        <v>-387</v>
      </c>
      <c r="Z341" s="224"/>
      <c r="AA341" s="224"/>
      <c r="AB341" s="224"/>
      <c r="AC341" s="224"/>
      <c r="AE341" s="106" t="e">
        <f t="shared" si="58"/>
        <v>#VALUE!</v>
      </c>
      <c r="AF341" s="69"/>
      <c r="AG341" s="218"/>
      <c r="AH341" s="219"/>
      <c r="AI341" s="218"/>
      <c r="AJ341" s="63"/>
      <c r="AK341" s="63"/>
      <c r="AL341" s="63"/>
      <c r="AU341" s="69" t="e">
        <f t="shared" si="74"/>
        <v>#N/A</v>
      </c>
      <c r="AV341" s="69" t="e">
        <f t="shared" si="77"/>
        <v>#N/A</v>
      </c>
      <c r="AW341" s="69">
        <f>IF(I341&gt;0,COUNTIF($AV$32:AV341,AV341),0)</f>
        <v>309</v>
      </c>
      <c r="AX341" s="69">
        <f>IF(AND(AW341&gt;1,SUMIF($AV$32:AV340,AV341,$AX$32:AX340)-SUMIF($AV$32:AV340,AV341,$BA$32:BA340)=0),1,IF(AND(AW341&gt;1,SUMIF($AV$32:AV340,AV341,$AX$32:AX340)-SUMIF($AV$32:AV340,AV341,$BA$32:BA340)&gt;0),0,AW341))</f>
        <v>0</v>
      </c>
      <c r="AY341" s="69">
        <f>IF(AND(Q341&gt;0,SUMIF($AV$32:AV341,AV341,$I$32:I341)-SUMIF($AV$32:AV341,AV341,$Q$32:Q341)=0),COUNTIF($AV$32:AV341,AV341),0)</f>
        <v>0</v>
      </c>
      <c r="AZ341" s="69">
        <f>IF(Q341&gt;0,COUNTIF($AV$32:AV341,AV341),0)</f>
        <v>0</v>
      </c>
      <c r="BA341" s="69">
        <f t="shared" si="78"/>
        <v>0</v>
      </c>
      <c r="BC341" s="69" t="str">
        <f t="shared" si="79"/>
        <v xml:space="preserve">  0</v>
      </c>
      <c r="BD341" s="69" t="str">
        <f t="shared" si="80"/>
        <v/>
      </c>
      <c r="BF341" s="69"/>
      <c r="BG341" s="69"/>
    </row>
    <row r="342" spans="1:59" x14ac:dyDescent="0.25">
      <c r="A342" s="70" t="e">
        <f t="shared" si="87"/>
        <v>#REF!</v>
      </c>
      <c r="B342" s="83" t="str">
        <f>IFERROR(VLOOKUP(A342,[1]Tổng!$M$2:$AT$200,13,0),"")</f>
        <v/>
      </c>
      <c r="C342" s="71" t="e">
        <f t="shared" si="82"/>
        <v>#VALUE!</v>
      </c>
      <c r="D342" s="71">
        <f t="shared" si="83"/>
        <v>1</v>
      </c>
      <c r="E342" s="221" t="str">
        <f>IFERROR(VLOOKUP(A342,[1]Tổng!$M$2:$AT$200,14,0),"")</f>
        <v/>
      </c>
      <c r="F342" s="213" t="str">
        <f>IFERROR(VLOOKUP(A342,[1]Tổng!$M$2:$AT$200,15,0),"")</f>
        <v/>
      </c>
      <c r="G342" s="214" t="str">
        <f>IFERROR(VLOOKUP(A342,[1]Tổng!$M$2:$AT$200,25,0),"")</f>
        <v/>
      </c>
      <c r="H342" s="83" t="str">
        <f>IFERROR(VLOOKUP(A342,[1]Tổng!$M$2:$AQ$200,26,0),"")</f>
        <v/>
      </c>
      <c r="I342" s="77" t="str">
        <f>IFERROR(VLOOKUP(A342,[1]Tổng!$M$2:$AQ$200,27,0),"")</f>
        <v/>
      </c>
      <c r="J342" s="77">
        <v>1000000</v>
      </c>
      <c r="K342" s="78">
        <f t="shared" si="84"/>
        <v>0</v>
      </c>
      <c r="L342" s="88" t="str">
        <f>IFERROR(VLOOKUP(A342,[1]Tổng!$M$2:$AQ$200,30,0),"")</f>
        <v/>
      </c>
      <c r="M342" s="88">
        <f t="shared" si="85"/>
        <v>0</v>
      </c>
      <c r="N342" s="88" t="str">
        <f>IFERROR(VLOOKUP(A342,[1]Tổng!$M$2:$AT$200,18,0),"")</f>
        <v/>
      </c>
      <c r="O342" s="88" t="str">
        <f>IFERROR(VLOOKUP(A342,[1]Tổng!$M$2:$AT$200,22,0),"")</f>
        <v/>
      </c>
      <c r="P342" s="217">
        <f t="shared" si="86"/>
        <v>0</v>
      </c>
      <c r="Q342" s="217">
        <f>IFERROR(VLOOKUP(A342,[1]Tổng!$M$2:$AQ$200,29,0),0)</f>
        <v>0</v>
      </c>
      <c r="R342" s="81" t="str">
        <f>IFERROR(VLOOKUP(A342,[1]Tổng!$M$2:$AQ$200,31,0),"")</f>
        <v/>
      </c>
      <c r="S342" s="81">
        <f t="shared" si="75"/>
        <v>0</v>
      </c>
      <c r="T342" s="81">
        <f t="shared" si="76"/>
        <v>0</v>
      </c>
      <c r="U342" s="81" t="e">
        <f t="shared" si="88"/>
        <v>#REF!</v>
      </c>
      <c r="V342" s="81">
        <v>0</v>
      </c>
      <c r="W342" s="81" t="e">
        <f t="shared" si="81"/>
        <v>#REF!</v>
      </c>
      <c r="X342" s="83"/>
      <c r="Y342" s="99">
        <f t="shared" ref="Y342:Y392" si="91">Q342</f>
        <v>0</v>
      </c>
      <c r="Z342" s="224">
        <v>370</v>
      </c>
      <c r="AA342" s="224">
        <v>910</v>
      </c>
      <c r="AB342" s="224">
        <v>387</v>
      </c>
      <c r="AC342" s="224">
        <v>1730</v>
      </c>
      <c r="AE342" s="106" t="e">
        <f t="shared" si="58"/>
        <v>#VALUE!</v>
      </c>
      <c r="AF342" s="69"/>
      <c r="AG342" s="218"/>
      <c r="AH342" s="219"/>
      <c r="AI342" s="218"/>
      <c r="AJ342" s="63"/>
      <c r="AK342" s="63"/>
      <c r="AL342" s="63"/>
      <c r="AU342" s="69" t="e">
        <f t="shared" si="74"/>
        <v>#N/A</v>
      </c>
      <c r="AV342" s="69" t="e">
        <f t="shared" si="77"/>
        <v>#N/A</v>
      </c>
      <c r="AW342" s="69">
        <f>IF(I342&gt;0,COUNTIF($AV$32:AV342,AV342),0)</f>
        <v>310</v>
      </c>
      <c r="AX342" s="69">
        <f>IF(AND(AW342&gt;1,SUMIF($AV$32:AV341,AV342,$AX$32:AX341)-SUMIF($AV$32:AV341,AV342,$BA$32:BA341)=0),1,IF(AND(AW342&gt;1,SUMIF($AV$32:AV341,AV342,$AX$32:AX341)-SUMIF($AV$32:AV341,AV342,$BA$32:BA341)&gt;0),0,AW342))</f>
        <v>0</v>
      </c>
      <c r="AY342" s="69">
        <f>IF(AND(Q342&gt;0,SUMIF($AV$32:AV342,AV342,$I$32:I342)-SUMIF($AV$32:AV342,AV342,$Q$32:Q342)=0),COUNTIF($AV$32:AV342,AV342),0)</f>
        <v>0</v>
      </c>
      <c r="AZ342" s="69">
        <f>IF(Q342&gt;0,COUNTIF($AV$32:AV342,AV342),0)</f>
        <v>0</v>
      </c>
      <c r="BA342" s="69">
        <f t="shared" si="78"/>
        <v>0</v>
      </c>
      <c r="BC342" s="69" t="str">
        <f t="shared" si="79"/>
        <v xml:space="preserve">  0</v>
      </c>
      <c r="BD342" s="69" t="str">
        <f t="shared" si="80"/>
        <v/>
      </c>
      <c r="BF342" s="69"/>
      <c r="BG342" s="69"/>
    </row>
    <row r="343" spans="1:59" s="69" customFormat="1" x14ac:dyDescent="0.25">
      <c r="A343" s="70" t="e">
        <f t="shared" si="87"/>
        <v>#REF!</v>
      </c>
      <c r="B343" s="83" t="str">
        <f>IFERROR(VLOOKUP(A343,[1]Tổng!$M$2:$AT$200,13,0),"")</f>
        <v/>
      </c>
      <c r="C343" s="71" t="e">
        <f t="shared" si="82"/>
        <v>#VALUE!</v>
      </c>
      <c r="D343" s="71">
        <f t="shared" si="83"/>
        <v>1</v>
      </c>
      <c r="E343" s="221" t="str">
        <f>IFERROR(VLOOKUP(A343,[1]Tổng!$M$2:$AT$200,14,0),"")</f>
        <v/>
      </c>
      <c r="F343" s="213" t="str">
        <f>IFERROR(VLOOKUP(A343,[1]Tổng!$M$2:$AT$200,15,0),"")</f>
        <v/>
      </c>
      <c r="G343" s="214" t="str">
        <f>IFERROR(VLOOKUP(A343,[1]Tổng!$M$2:$AT$200,25,0),"")</f>
        <v/>
      </c>
      <c r="H343" s="83" t="str">
        <f>IFERROR(VLOOKUP(A343,[1]Tổng!$M$2:$AQ$200,26,0),"")</f>
        <v/>
      </c>
      <c r="I343" s="77" t="str">
        <f>IFERROR(VLOOKUP(A343,[1]Tổng!$M$2:$AQ$200,27,0),"")</f>
        <v/>
      </c>
      <c r="J343" s="77">
        <v>1000000</v>
      </c>
      <c r="K343" s="78">
        <f t="shared" si="84"/>
        <v>0</v>
      </c>
      <c r="L343" s="88" t="str">
        <f>IFERROR(VLOOKUP(A343,[1]Tổng!$M$2:$AQ$200,30,0),"")</f>
        <v/>
      </c>
      <c r="M343" s="88">
        <f t="shared" si="85"/>
        <v>0</v>
      </c>
      <c r="N343" s="88" t="str">
        <f>IFERROR(VLOOKUP(A343,[1]Tổng!$M$2:$AT$200,18,0),"")</f>
        <v/>
      </c>
      <c r="O343" s="88" t="str">
        <f>IFERROR(VLOOKUP(A343,[1]Tổng!$M$2:$AT$200,22,0),"")</f>
        <v/>
      </c>
      <c r="P343" s="217">
        <f t="shared" si="86"/>
        <v>0</v>
      </c>
      <c r="Q343" s="217">
        <f>IFERROR(VLOOKUP(A343,[1]Tổng!$M$2:$AQ$200,29,0),0)</f>
        <v>0</v>
      </c>
      <c r="R343" s="81" t="str">
        <f>IFERROR(VLOOKUP(A343,[1]Tổng!$M$2:$AQ$200,31,0),"")</f>
        <v/>
      </c>
      <c r="S343" s="81">
        <f t="shared" si="75"/>
        <v>0</v>
      </c>
      <c r="T343" s="81">
        <f t="shared" si="76"/>
        <v>0</v>
      </c>
      <c r="U343" s="81" t="e">
        <f t="shared" si="88"/>
        <v>#REF!</v>
      </c>
      <c r="V343" s="81">
        <v>0</v>
      </c>
      <c r="W343" s="81" t="e">
        <f t="shared" si="81"/>
        <v>#REF!</v>
      </c>
      <c r="X343" s="83"/>
      <c r="Y343" s="99">
        <f t="shared" si="91"/>
        <v>0</v>
      </c>
      <c r="Z343" s="224"/>
      <c r="AA343" s="224"/>
      <c r="AB343" s="224"/>
      <c r="AC343" s="224"/>
      <c r="AE343" s="106" t="e">
        <f t="shared" si="58"/>
        <v>#VALUE!</v>
      </c>
      <c r="AG343" s="218"/>
      <c r="AH343" s="219"/>
      <c r="AI343" s="218"/>
      <c r="AJ343" s="63"/>
      <c r="AK343" s="63"/>
      <c r="AL343" s="63"/>
      <c r="AU343" s="69" t="e">
        <f t="shared" si="74"/>
        <v>#N/A</v>
      </c>
      <c r="AV343" s="69" t="e">
        <f t="shared" si="77"/>
        <v>#N/A</v>
      </c>
      <c r="AW343" s="69">
        <f>IF(I343&gt;0,COUNTIF($AV$32:AV343,AV343),0)</f>
        <v>311</v>
      </c>
      <c r="AX343" s="69">
        <f>IF(AND(AW343&gt;1,SUMIF($AV$32:AV342,AV343,$AX$32:AX342)-SUMIF($AV$32:AV342,AV343,$BA$32:BA342)=0),1,IF(AND(AW343&gt;1,SUMIF($AV$32:AV342,AV343,$AX$32:AX342)-SUMIF($AV$32:AV342,AV343,$BA$32:BA342)&gt;0),0,AW343))</f>
        <v>0</v>
      </c>
      <c r="AY343" s="69">
        <f>IF(AND(Q343&gt;0,SUMIF($AV$32:AV343,AV343,$I$32:I343)-SUMIF($AV$32:AV343,AV343,$Q$32:Q343)=0),COUNTIF($AV$32:AV343,AV343),0)</f>
        <v>0</v>
      </c>
      <c r="AZ343" s="69">
        <f>IF(Q343&gt;0,COUNTIF($AV$32:AV343,AV343),0)</f>
        <v>0</v>
      </c>
      <c r="BA343" s="69">
        <f t="shared" si="78"/>
        <v>0</v>
      </c>
      <c r="BC343" s="69" t="str">
        <f t="shared" si="79"/>
        <v xml:space="preserve">  0</v>
      </c>
      <c r="BD343" s="69" t="str">
        <f t="shared" si="80"/>
        <v/>
      </c>
    </row>
    <row r="344" spans="1:59" x14ac:dyDescent="0.25">
      <c r="A344" s="70" t="e">
        <f t="shared" si="87"/>
        <v>#REF!</v>
      </c>
      <c r="B344" s="83" t="str">
        <f>IFERROR(VLOOKUP(A344,[1]Tổng!$M$2:$AT$200,13,0),"")</f>
        <v/>
      </c>
      <c r="C344" s="71" t="e">
        <f t="shared" si="82"/>
        <v>#VALUE!</v>
      </c>
      <c r="D344" s="71">
        <f t="shared" si="83"/>
        <v>1</v>
      </c>
      <c r="E344" s="221" t="str">
        <f>IFERROR(VLOOKUP(A344,[1]Tổng!$M$2:$AT$200,14,0),"")</f>
        <v/>
      </c>
      <c r="F344" s="213" t="str">
        <f>IFERROR(VLOOKUP(A344,[1]Tổng!$M$2:$AT$200,15,0),"")</f>
        <v/>
      </c>
      <c r="G344" s="214" t="str">
        <f>IFERROR(VLOOKUP(A344,[1]Tổng!$M$2:$AT$200,25,0),"")</f>
        <v/>
      </c>
      <c r="H344" s="83" t="str">
        <f>IFERROR(VLOOKUP(A344,[1]Tổng!$M$2:$AQ$200,26,0),"")</f>
        <v/>
      </c>
      <c r="I344" s="77" t="str">
        <f>IFERROR(VLOOKUP(A344,[1]Tổng!$M$2:$AQ$200,27,0),"")</f>
        <v/>
      </c>
      <c r="J344" s="77">
        <v>1000000</v>
      </c>
      <c r="K344" s="78">
        <f t="shared" si="84"/>
        <v>0</v>
      </c>
      <c r="L344" s="88" t="str">
        <f>IFERROR(VLOOKUP(A344,[1]Tổng!$M$2:$AQ$200,30,0),"")</f>
        <v/>
      </c>
      <c r="M344" s="88">
        <f t="shared" si="85"/>
        <v>0</v>
      </c>
      <c r="N344" s="88" t="str">
        <f>IFERROR(VLOOKUP(A344,[1]Tổng!$M$2:$AT$200,18,0),"")</f>
        <v/>
      </c>
      <c r="O344" s="88" t="str">
        <f>IFERROR(VLOOKUP(A344,[1]Tổng!$M$2:$AT$200,22,0),"")</f>
        <v/>
      </c>
      <c r="P344" s="217">
        <f t="shared" si="86"/>
        <v>0</v>
      </c>
      <c r="Q344" s="217">
        <f>IFERROR(VLOOKUP(A344,[1]Tổng!$M$2:$AQ$200,29,0),0)</f>
        <v>0</v>
      </c>
      <c r="R344" s="81" t="str">
        <f>IFERROR(VLOOKUP(A344,[1]Tổng!$M$2:$AQ$200,31,0),"")</f>
        <v/>
      </c>
      <c r="S344" s="81">
        <f t="shared" si="75"/>
        <v>0</v>
      </c>
      <c r="T344" s="81">
        <f t="shared" si="76"/>
        <v>0</v>
      </c>
      <c r="U344" s="81" t="e">
        <f t="shared" si="88"/>
        <v>#REF!</v>
      </c>
      <c r="V344" s="81">
        <v>0</v>
      </c>
      <c r="W344" s="81" t="e">
        <f t="shared" si="81"/>
        <v>#REF!</v>
      </c>
      <c r="X344" s="83"/>
      <c r="Y344" s="99">
        <f t="shared" si="91"/>
        <v>0</v>
      </c>
      <c r="Z344" s="224"/>
      <c r="AA344" s="224"/>
      <c r="AB344" s="224"/>
      <c r="AC344" s="224"/>
      <c r="AE344" s="106" t="e">
        <f t="shared" si="58"/>
        <v>#VALUE!</v>
      </c>
      <c r="AF344" s="69"/>
      <c r="AG344" s="218"/>
      <c r="AH344" s="219"/>
      <c r="AI344" s="218"/>
      <c r="AJ344" s="63"/>
      <c r="AK344" s="63"/>
      <c r="AL344" s="63"/>
      <c r="AU344" s="69" t="e">
        <f t="shared" si="74"/>
        <v>#N/A</v>
      </c>
      <c r="AV344" s="69" t="e">
        <f t="shared" si="77"/>
        <v>#N/A</v>
      </c>
      <c r="AW344" s="69">
        <f>IF(I344&gt;0,COUNTIF($AV$32:AV344,AV344),0)</f>
        <v>312</v>
      </c>
      <c r="AX344" s="69">
        <f>IF(AND(AW344&gt;1,SUMIF($AV$32:AV343,AV344,$AX$32:AX343)-SUMIF($AV$32:AV343,AV344,$BA$32:BA343)=0),1,IF(AND(AW344&gt;1,SUMIF($AV$32:AV343,AV344,$AX$32:AX343)-SUMIF($AV$32:AV343,AV344,$BA$32:BA343)&gt;0),0,AW344))</f>
        <v>0</v>
      </c>
      <c r="AY344" s="69">
        <f>IF(AND(Q344&gt;0,SUMIF($AV$32:AV344,AV344,$I$32:I344)-SUMIF($AV$32:AV344,AV344,$Q$32:Q344)=0),COUNTIF($AV$32:AV344,AV344),0)</f>
        <v>0</v>
      </c>
      <c r="AZ344" s="69">
        <f>IF(Q344&gt;0,COUNTIF($AV$32:AV344,AV344),0)</f>
        <v>0</v>
      </c>
      <c r="BA344" s="69">
        <f t="shared" si="78"/>
        <v>0</v>
      </c>
      <c r="BC344" s="69" t="str">
        <f t="shared" si="79"/>
        <v xml:space="preserve">  0</v>
      </c>
      <c r="BD344" s="69" t="str">
        <f t="shared" si="80"/>
        <v/>
      </c>
      <c r="BF344" s="69"/>
      <c r="BG344" s="69"/>
    </row>
    <row r="345" spans="1:59" s="69" customFormat="1" x14ac:dyDescent="0.25">
      <c r="A345" s="70" t="e">
        <f t="shared" si="87"/>
        <v>#REF!</v>
      </c>
      <c r="B345" s="83" t="str">
        <f>IFERROR(VLOOKUP(A345,[1]Tổng!$M$2:$AT$200,13,0),"")</f>
        <v/>
      </c>
      <c r="C345" s="71" t="e">
        <f t="shared" si="82"/>
        <v>#VALUE!</v>
      </c>
      <c r="D345" s="71">
        <f t="shared" si="83"/>
        <v>1</v>
      </c>
      <c r="E345" s="221" t="str">
        <f>IFERROR(VLOOKUP(A345,[1]Tổng!$M$2:$AT$200,14,0),"")</f>
        <v/>
      </c>
      <c r="F345" s="213" t="str">
        <f>IFERROR(VLOOKUP(A345,[1]Tổng!$M$2:$AT$200,15,0),"")</f>
        <v/>
      </c>
      <c r="G345" s="214" t="str">
        <f>IFERROR(VLOOKUP(A345,[1]Tổng!$M$2:$AT$200,25,0),"")</f>
        <v/>
      </c>
      <c r="H345" s="83" t="str">
        <f>IFERROR(VLOOKUP(A345,[1]Tổng!$M$2:$AQ$200,26,0),"")</f>
        <v/>
      </c>
      <c r="I345" s="77" t="str">
        <f>IFERROR(VLOOKUP(A345,[1]Tổng!$M$2:$AQ$200,27,0),"")</f>
        <v/>
      </c>
      <c r="J345" s="77">
        <v>1000000</v>
      </c>
      <c r="K345" s="78">
        <f t="shared" si="84"/>
        <v>0</v>
      </c>
      <c r="L345" s="88" t="str">
        <f>IFERROR(VLOOKUP(A345,[1]Tổng!$M$2:$AQ$200,30,0),"")</f>
        <v/>
      </c>
      <c r="M345" s="88">
        <f t="shared" si="85"/>
        <v>0</v>
      </c>
      <c r="N345" s="88" t="str">
        <f>IFERROR(VLOOKUP(A345,[1]Tổng!$M$2:$AT$200,18,0),"")</f>
        <v/>
      </c>
      <c r="O345" s="88" t="str">
        <f>IFERROR(VLOOKUP(A345,[1]Tổng!$M$2:$AT$200,22,0),"")</f>
        <v/>
      </c>
      <c r="P345" s="217">
        <f t="shared" si="86"/>
        <v>0</v>
      </c>
      <c r="Q345" s="217">
        <f>IFERROR(VLOOKUP(A345,[1]Tổng!$M$2:$AQ$200,29,0),0)</f>
        <v>0</v>
      </c>
      <c r="R345" s="81" t="str">
        <f>IFERROR(VLOOKUP(A345,[1]Tổng!$M$2:$AQ$200,31,0),"")</f>
        <v/>
      </c>
      <c r="S345" s="81">
        <f t="shared" si="75"/>
        <v>0</v>
      </c>
      <c r="T345" s="81">
        <f t="shared" si="76"/>
        <v>0</v>
      </c>
      <c r="U345" s="81" t="e">
        <f t="shared" si="88"/>
        <v>#REF!</v>
      </c>
      <c r="V345" s="81">
        <v>0</v>
      </c>
      <c r="W345" s="81" t="e">
        <f t="shared" si="81"/>
        <v>#REF!</v>
      </c>
      <c r="X345" s="83"/>
      <c r="Y345" s="99">
        <f t="shared" si="91"/>
        <v>0</v>
      </c>
      <c r="Z345" s="224"/>
      <c r="AA345" s="224"/>
      <c r="AB345" s="224"/>
      <c r="AC345" s="224"/>
      <c r="AE345" s="106" t="e">
        <f t="shared" si="58"/>
        <v>#VALUE!</v>
      </c>
      <c r="AG345" s="218"/>
      <c r="AH345" s="219"/>
      <c r="AI345" s="218"/>
      <c r="AJ345" s="63"/>
      <c r="AK345" s="63"/>
      <c r="AL345" s="63"/>
      <c r="AU345" s="69" t="e">
        <f t="shared" si="74"/>
        <v>#N/A</v>
      </c>
      <c r="AV345" s="69" t="e">
        <f t="shared" si="77"/>
        <v>#N/A</v>
      </c>
      <c r="AW345" s="69">
        <f>IF(I345&gt;0,COUNTIF($AV$32:AV345,AV345),0)</f>
        <v>313</v>
      </c>
      <c r="AX345" s="69">
        <f>IF(AND(AW345&gt;1,SUMIF($AV$32:AV344,AV345,$AX$32:AX344)-SUMIF($AV$32:AV344,AV345,$BA$32:BA344)=0),1,IF(AND(AW345&gt;1,SUMIF($AV$32:AV344,AV345,$AX$32:AX344)-SUMIF($AV$32:AV344,AV345,$BA$32:BA344)&gt;0),0,AW345))</f>
        <v>0</v>
      </c>
      <c r="AY345" s="69">
        <f>IF(AND(Q345&gt;0,SUMIF($AV$32:AV345,AV345,$I$32:I345)-SUMIF($AV$32:AV345,AV345,$Q$32:Q345)=0),COUNTIF($AV$32:AV345,AV345),0)</f>
        <v>0</v>
      </c>
      <c r="AZ345" s="69">
        <f>IF(Q345&gt;0,COUNTIF($AV$32:AV345,AV345),0)</f>
        <v>0</v>
      </c>
      <c r="BA345" s="69">
        <f t="shared" si="78"/>
        <v>0</v>
      </c>
      <c r="BC345" s="69" t="str">
        <f t="shared" si="79"/>
        <v xml:space="preserve">  0</v>
      </c>
      <c r="BD345" s="69" t="str">
        <f t="shared" si="80"/>
        <v/>
      </c>
    </row>
    <row r="346" spans="1:59" x14ac:dyDescent="0.25">
      <c r="A346" s="70" t="e">
        <f t="shared" si="87"/>
        <v>#REF!</v>
      </c>
      <c r="B346" s="83" t="str">
        <f>IFERROR(VLOOKUP(A346,[1]Tổng!$M$2:$AT$200,13,0),"")</f>
        <v/>
      </c>
      <c r="C346" s="71" t="e">
        <f t="shared" si="82"/>
        <v>#VALUE!</v>
      </c>
      <c r="D346" s="71">
        <f t="shared" si="83"/>
        <v>1</v>
      </c>
      <c r="E346" s="221" t="str">
        <f>IFERROR(VLOOKUP(A346,[1]Tổng!$M$2:$AT$200,14,0),"")</f>
        <v/>
      </c>
      <c r="F346" s="213" t="str">
        <f>IFERROR(VLOOKUP(A346,[1]Tổng!$M$2:$AT$200,15,0),"")</f>
        <v/>
      </c>
      <c r="G346" s="214" t="str">
        <f>IFERROR(VLOOKUP(A346,[1]Tổng!$M$2:$AT$200,25,0),"")</f>
        <v/>
      </c>
      <c r="H346" s="83" t="str">
        <f>IFERROR(VLOOKUP(A346,[1]Tổng!$M$2:$AQ$200,26,0),"")</f>
        <v/>
      </c>
      <c r="I346" s="77" t="str">
        <f>IFERROR(VLOOKUP(A346,[1]Tổng!$M$2:$AQ$200,27,0),"")</f>
        <v/>
      </c>
      <c r="J346" s="77">
        <v>1000000</v>
      </c>
      <c r="K346" s="78">
        <f t="shared" si="84"/>
        <v>0</v>
      </c>
      <c r="L346" s="88" t="str">
        <f>IFERROR(VLOOKUP(A346,[1]Tổng!$M$2:$AQ$200,30,0),"")</f>
        <v/>
      </c>
      <c r="M346" s="88">
        <f t="shared" si="85"/>
        <v>0</v>
      </c>
      <c r="N346" s="88" t="str">
        <f>IFERROR(VLOOKUP(A346,[1]Tổng!$M$2:$AT$200,18,0),"")</f>
        <v/>
      </c>
      <c r="O346" s="88" t="str">
        <f>IFERROR(VLOOKUP(A346,[1]Tổng!$M$2:$AT$200,22,0),"")</f>
        <v/>
      </c>
      <c r="P346" s="217">
        <f t="shared" si="86"/>
        <v>0</v>
      </c>
      <c r="Q346" s="217">
        <f>IFERROR(VLOOKUP(A346,[1]Tổng!$M$2:$AQ$200,29,0),0)</f>
        <v>0</v>
      </c>
      <c r="R346" s="81" t="str">
        <f>IFERROR(VLOOKUP(A346,[1]Tổng!$M$2:$AQ$200,31,0),"")</f>
        <v/>
      </c>
      <c r="S346" s="81">
        <f t="shared" si="75"/>
        <v>0</v>
      </c>
      <c r="T346" s="81">
        <f t="shared" si="76"/>
        <v>0</v>
      </c>
      <c r="U346" s="81" t="e">
        <f t="shared" si="88"/>
        <v>#REF!</v>
      </c>
      <c r="V346" s="81">
        <v>0</v>
      </c>
      <c r="W346" s="81" t="e">
        <f t="shared" si="81"/>
        <v>#REF!</v>
      </c>
      <c r="X346" s="83"/>
      <c r="Y346" s="99">
        <f t="shared" si="91"/>
        <v>0</v>
      </c>
      <c r="Z346" s="224"/>
      <c r="AA346" s="224"/>
      <c r="AB346" s="224"/>
      <c r="AC346" s="224"/>
      <c r="AE346" s="106" t="e">
        <f t="shared" si="58"/>
        <v>#VALUE!</v>
      </c>
      <c r="AF346" s="69"/>
      <c r="AG346" s="218"/>
      <c r="AH346" s="219"/>
      <c r="AI346" s="218"/>
      <c r="AJ346" s="63"/>
      <c r="AK346" s="63"/>
      <c r="AL346" s="63"/>
      <c r="AU346" s="69" t="e">
        <f t="shared" si="74"/>
        <v>#N/A</v>
      </c>
      <c r="AV346" s="69" t="e">
        <f t="shared" si="77"/>
        <v>#N/A</v>
      </c>
      <c r="AW346" s="69">
        <f>IF(I346&gt;0,COUNTIF($AV$32:AV346,AV346),0)</f>
        <v>314</v>
      </c>
      <c r="AX346" s="69">
        <f>IF(AND(AW346&gt;1,SUMIF($AV$32:AV345,AV346,$AX$32:AX345)-SUMIF($AV$32:AV345,AV346,$BA$32:BA345)=0),1,IF(AND(AW346&gt;1,SUMIF($AV$32:AV345,AV346,$AX$32:AX345)-SUMIF($AV$32:AV345,AV346,$BA$32:BA345)&gt;0),0,AW346))</f>
        <v>0</v>
      </c>
      <c r="AY346" s="69">
        <f>IF(AND(Q346&gt;0,SUMIF($AV$32:AV346,AV346,$I$32:I346)-SUMIF($AV$32:AV346,AV346,$Q$32:Q346)=0),COUNTIF($AV$32:AV346,AV346),0)</f>
        <v>0</v>
      </c>
      <c r="AZ346" s="69">
        <f>IF(Q346&gt;0,COUNTIF($AV$32:AV346,AV346),0)</f>
        <v>0</v>
      </c>
      <c r="BA346" s="69">
        <f t="shared" si="78"/>
        <v>0</v>
      </c>
      <c r="BC346" s="69" t="str">
        <f t="shared" si="79"/>
        <v xml:space="preserve">  0</v>
      </c>
      <c r="BD346" s="69" t="str">
        <f t="shared" si="80"/>
        <v/>
      </c>
      <c r="BF346" s="69"/>
      <c r="BG346" s="69"/>
    </row>
    <row r="347" spans="1:59" x14ac:dyDescent="0.25">
      <c r="A347" s="70" t="e">
        <f t="shared" si="87"/>
        <v>#REF!</v>
      </c>
      <c r="B347" s="83" t="str">
        <f>IFERROR(VLOOKUP(A347,[1]Tổng!$M$2:$AT$200,13,0),"")</f>
        <v/>
      </c>
      <c r="C347" s="71" t="e">
        <f t="shared" si="82"/>
        <v>#VALUE!</v>
      </c>
      <c r="D347" s="71">
        <f t="shared" si="83"/>
        <v>1</v>
      </c>
      <c r="E347" s="221" t="str">
        <f>IFERROR(VLOOKUP(A347,[1]Tổng!$M$2:$AT$200,14,0),"")</f>
        <v/>
      </c>
      <c r="F347" s="213" t="str">
        <f>IFERROR(VLOOKUP(A347,[1]Tổng!$M$2:$AT$200,15,0),"")</f>
        <v/>
      </c>
      <c r="G347" s="214" t="str">
        <f>IFERROR(VLOOKUP(A347,[1]Tổng!$M$2:$AT$200,25,0),"")</f>
        <v/>
      </c>
      <c r="H347" s="83" t="str">
        <f>IFERROR(VLOOKUP(A347,[1]Tổng!$M$2:$AQ$200,26,0),"")</f>
        <v/>
      </c>
      <c r="I347" s="77" t="str">
        <f>IFERROR(VLOOKUP(A347,[1]Tổng!$M$2:$AQ$200,27,0),"")</f>
        <v/>
      </c>
      <c r="J347" s="77">
        <v>1000000</v>
      </c>
      <c r="K347" s="78">
        <f t="shared" si="84"/>
        <v>0</v>
      </c>
      <c r="L347" s="88" t="str">
        <f>IFERROR(VLOOKUP(A347,[1]Tổng!$M$2:$AQ$200,30,0),"")</f>
        <v/>
      </c>
      <c r="M347" s="88">
        <f t="shared" si="85"/>
        <v>0</v>
      </c>
      <c r="N347" s="88" t="str">
        <f>IFERROR(VLOOKUP(A347,[1]Tổng!$M$2:$AT$200,18,0),"")</f>
        <v/>
      </c>
      <c r="O347" s="88" t="str">
        <f>IFERROR(VLOOKUP(A347,[1]Tổng!$M$2:$AT$200,22,0),"")</f>
        <v/>
      </c>
      <c r="P347" s="217">
        <f t="shared" si="86"/>
        <v>0</v>
      </c>
      <c r="Q347" s="217">
        <f>IFERROR(VLOOKUP(A347,[1]Tổng!$M$2:$AQ$200,29,0),0)</f>
        <v>0</v>
      </c>
      <c r="R347" s="81" t="str">
        <f>IFERROR(VLOOKUP(A347,[1]Tổng!$M$2:$AQ$200,31,0),"")</f>
        <v/>
      </c>
      <c r="S347" s="81">
        <f t="shared" si="75"/>
        <v>0</v>
      </c>
      <c r="T347" s="81">
        <f t="shared" si="76"/>
        <v>0</v>
      </c>
      <c r="U347" s="81" t="e">
        <f t="shared" si="88"/>
        <v>#REF!</v>
      </c>
      <c r="V347" s="81">
        <v>0</v>
      </c>
      <c r="W347" s="81" t="e">
        <f t="shared" si="81"/>
        <v>#REF!</v>
      </c>
      <c r="X347" s="83"/>
      <c r="Y347" s="99">
        <f t="shared" si="91"/>
        <v>0</v>
      </c>
      <c r="Z347" s="224"/>
      <c r="AA347" s="224"/>
      <c r="AB347" s="224"/>
      <c r="AC347" s="224"/>
      <c r="AE347" s="106" t="e">
        <f t="shared" si="58"/>
        <v>#VALUE!</v>
      </c>
      <c r="AF347" s="69"/>
      <c r="AG347" s="218"/>
      <c r="AH347" s="219"/>
      <c r="AI347" s="218"/>
      <c r="AJ347" s="63"/>
      <c r="AK347" s="63"/>
      <c r="AL347" s="63"/>
      <c r="AU347" s="69" t="e">
        <f t="shared" si="74"/>
        <v>#N/A</v>
      </c>
      <c r="AV347" s="69" t="e">
        <f t="shared" si="77"/>
        <v>#N/A</v>
      </c>
      <c r="AW347" s="69">
        <f>IF(I347&gt;0,COUNTIF($AV$32:AV347,AV347),0)</f>
        <v>315</v>
      </c>
      <c r="AX347" s="69">
        <f>IF(AND(AW347&gt;1,SUMIF($AV$32:AV346,AV347,$AX$32:AX346)-SUMIF($AV$32:AV346,AV347,$BA$32:BA346)=0),1,IF(AND(AW347&gt;1,SUMIF($AV$32:AV346,AV347,$AX$32:AX346)-SUMIF($AV$32:AV346,AV347,$BA$32:BA346)&gt;0),0,AW347))</f>
        <v>0</v>
      </c>
      <c r="AY347" s="69">
        <f>IF(AND(Q347&gt;0,SUMIF($AV$32:AV347,AV347,$I$32:I347)-SUMIF($AV$32:AV347,AV347,$Q$32:Q347)=0),COUNTIF($AV$32:AV347,AV347),0)</f>
        <v>0</v>
      </c>
      <c r="AZ347" s="69">
        <f>IF(Q347&gt;0,COUNTIF($AV$32:AV347,AV347),0)</f>
        <v>0</v>
      </c>
      <c r="BA347" s="69">
        <f t="shared" si="78"/>
        <v>0</v>
      </c>
      <c r="BC347" s="69" t="str">
        <f t="shared" si="79"/>
        <v xml:space="preserve">  0</v>
      </c>
      <c r="BD347" s="69" t="str">
        <f t="shared" si="80"/>
        <v/>
      </c>
      <c r="BF347" s="69"/>
      <c r="BG347" s="69"/>
    </row>
    <row r="348" spans="1:59" x14ac:dyDescent="0.25">
      <c r="A348" s="70" t="e">
        <f t="shared" si="87"/>
        <v>#REF!</v>
      </c>
      <c r="B348" s="83" t="str">
        <f>IFERROR(VLOOKUP(A348,[1]Tổng!$M$2:$AT$200,13,0),"")</f>
        <v/>
      </c>
      <c r="C348" s="71" t="e">
        <f t="shared" si="82"/>
        <v>#VALUE!</v>
      </c>
      <c r="D348" s="71">
        <f t="shared" si="83"/>
        <v>1</v>
      </c>
      <c r="E348" s="221" t="str">
        <f>IFERROR(VLOOKUP(A348,[1]Tổng!$M$2:$AT$200,14,0),"")</f>
        <v/>
      </c>
      <c r="F348" s="213" t="str">
        <f>IFERROR(VLOOKUP(A348,[1]Tổng!$M$2:$AT$200,15,0),"")</f>
        <v/>
      </c>
      <c r="G348" s="214" t="str">
        <f>IFERROR(VLOOKUP(A348,[1]Tổng!$M$2:$AT$200,25,0),"")</f>
        <v/>
      </c>
      <c r="H348" s="83" t="str">
        <f>IFERROR(VLOOKUP(A348,[1]Tổng!$M$2:$AQ$200,26,0),"")</f>
        <v/>
      </c>
      <c r="I348" s="77" t="str">
        <f>IFERROR(VLOOKUP(A348,[1]Tổng!$M$2:$AQ$200,27,0),"")</f>
        <v/>
      </c>
      <c r="J348" s="77">
        <v>1000000</v>
      </c>
      <c r="K348" s="78">
        <f t="shared" si="84"/>
        <v>0</v>
      </c>
      <c r="L348" s="88" t="str">
        <f>IFERROR(VLOOKUP(A348,[1]Tổng!$M$2:$AQ$200,30,0),"")</f>
        <v/>
      </c>
      <c r="M348" s="88">
        <f t="shared" si="85"/>
        <v>0</v>
      </c>
      <c r="N348" s="88" t="str">
        <f>IFERROR(VLOOKUP(A348,[1]Tổng!$M$2:$AT$200,18,0),"")</f>
        <v/>
      </c>
      <c r="O348" s="88" t="str">
        <f>IFERROR(VLOOKUP(A348,[1]Tổng!$M$2:$AT$200,22,0),"")</f>
        <v/>
      </c>
      <c r="P348" s="217">
        <f t="shared" si="86"/>
        <v>0</v>
      </c>
      <c r="Q348" s="217">
        <f>IFERROR(VLOOKUP(A348,[1]Tổng!$M$2:$AQ$200,29,0),0)</f>
        <v>0</v>
      </c>
      <c r="R348" s="81" t="str">
        <f>IFERROR(VLOOKUP(A348,[1]Tổng!$M$2:$AQ$200,31,0),"")</f>
        <v/>
      </c>
      <c r="S348" s="81">
        <f t="shared" si="75"/>
        <v>0</v>
      </c>
      <c r="T348" s="81">
        <f t="shared" si="76"/>
        <v>0</v>
      </c>
      <c r="U348" s="81" t="e">
        <f t="shared" si="88"/>
        <v>#REF!</v>
      </c>
      <c r="V348" s="81">
        <v>0</v>
      </c>
      <c r="W348" s="81" t="e">
        <f t="shared" si="81"/>
        <v>#REF!</v>
      </c>
      <c r="X348" s="83"/>
      <c r="Y348" s="99">
        <f t="shared" si="91"/>
        <v>0</v>
      </c>
      <c r="Z348" s="224"/>
      <c r="AA348" s="224"/>
      <c r="AB348" s="224"/>
      <c r="AC348" s="224"/>
      <c r="AE348" s="106" t="e">
        <f t="shared" si="58"/>
        <v>#VALUE!</v>
      </c>
      <c r="AF348" s="69"/>
      <c r="AG348" s="218"/>
      <c r="AH348" s="219"/>
      <c r="AI348" s="218"/>
      <c r="AJ348" s="63"/>
      <c r="AK348" s="63"/>
      <c r="AL348" s="63"/>
      <c r="AU348" s="69" t="e">
        <f t="shared" si="74"/>
        <v>#N/A</v>
      </c>
      <c r="AV348" s="69" t="e">
        <f t="shared" si="77"/>
        <v>#N/A</v>
      </c>
      <c r="AW348" s="69">
        <f>IF(I348&gt;0,COUNTIF($AV$32:AV348,AV348),0)</f>
        <v>316</v>
      </c>
      <c r="AX348" s="69">
        <f>IF(AND(AW348&gt;1,SUMIF($AV$32:AV347,AV348,$AX$32:AX347)-SUMIF($AV$32:AV347,AV348,$BA$32:BA347)=0),1,IF(AND(AW348&gt;1,SUMIF($AV$32:AV347,AV348,$AX$32:AX347)-SUMIF($AV$32:AV347,AV348,$BA$32:BA347)&gt;0),0,AW348))</f>
        <v>0</v>
      </c>
      <c r="AY348" s="69">
        <f>IF(AND(Q348&gt;0,SUMIF($AV$32:AV348,AV348,$I$32:I348)-SUMIF($AV$32:AV348,AV348,$Q$32:Q348)=0),COUNTIF($AV$32:AV348,AV348),0)</f>
        <v>0</v>
      </c>
      <c r="AZ348" s="69">
        <f>IF(Q348&gt;0,COUNTIF($AV$32:AV348,AV348),0)</f>
        <v>0</v>
      </c>
      <c r="BA348" s="69">
        <f t="shared" si="78"/>
        <v>0</v>
      </c>
      <c r="BC348" s="69" t="str">
        <f t="shared" si="79"/>
        <v xml:space="preserve">  0</v>
      </c>
      <c r="BD348" s="69" t="str">
        <f t="shared" si="80"/>
        <v/>
      </c>
      <c r="BF348" s="69"/>
      <c r="BG348" s="69"/>
    </row>
    <row r="349" spans="1:59" s="69" customFormat="1" x14ac:dyDescent="0.25">
      <c r="A349" s="70" t="e">
        <f t="shared" si="87"/>
        <v>#REF!</v>
      </c>
      <c r="B349" s="83" t="str">
        <f>IFERROR(VLOOKUP(A349,[1]Tổng!$M$2:$AT$200,13,0),"")</f>
        <v/>
      </c>
      <c r="C349" s="71" t="e">
        <f t="shared" si="82"/>
        <v>#VALUE!</v>
      </c>
      <c r="D349" s="71">
        <f t="shared" si="83"/>
        <v>1</v>
      </c>
      <c r="E349" s="221" t="str">
        <f>IFERROR(VLOOKUP(A349,[1]Tổng!$M$2:$AT$200,14,0),"")</f>
        <v/>
      </c>
      <c r="F349" s="213" t="str">
        <f>IFERROR(VLOOKUP(A349,[1]Tổng!$M$2:$AT$200,15,0),"")</f>
        <v/>
      </c>
      <c r="G349" s="214" t="str">
        <f>IFERROR(VLOOKUP(A349,[1]Tổng!$M$2:$AT$200,25,0),"")</f>
        <v/>
      </c>
      <c r="H349" s="83" t="str">
        <f>IFERROR(VLOOKUP(A349,[1]Tổng!$M$2:$AQ$200,26,0),"")</f>
        <v/>
      </c>
      <c r="I349" s="77" t="str">
        <f>IFERROR(VLOOKUP(A349,[1]Tổng!$M$2:$AQ$200,27,0),"")</f>
        <v/>
      </c>
      <c r="J349" s="77">
        <v>1000000</v>
      </c>
      <c r="K349" s="78">
        <f t="shared" si="84"/>
        <v>0</v>
      </c>
      <c r="L349" s="88" t="str">
        <f>IFERROR(VLOOKUP(A349,[1]Tổng!$M$2:$AQ$200,30,0),"")</f>
        <v/>
      </c>
      <c r="M349" s="88">
        <f t="shared" si="85"/>
        <v>0</v>
      </c>
      <c r="N349" s="88" t="str">
        <f>IFERROR(VLOOKUP(A349,[1]Tổng!$M$2:$AT$200,18,0),"")</f>
        <v/>
      </c>
      <c r="O349" s="88" t="str">
        <f>IFERROR(VLOOKUP(A349,[1]Tổng!$M$2:$AT$200,22,0),"")</f>
        <v/>
      </c>
      <c r="P349" s="217">
        <f t="shared" si="86"/>
        <v>0</v>
      </c>
      <c r="Q349" s="217">
        <f>IFERROR(VLOOKUP(A349,[1]Tổng!$M$2:$AQ$200,29,0),0)</f>
        <v>0</v>
      </c>
      <c r="R349" s="81" t="str">
        <f>IFERROR(VLOOKUP(A349,[1]Tổng!$M$2:$AQ$200,31,0),"")</f>
        <v/>
      </c>
      <c r="S349" s="81">
        <f t="shared" si="75"/>
        <v>0</v>
      </c>
      <c r="T349" s="81">
        <f t="shared" si="76"/>
        <v>0</v>
      </c>
      <c r="U349" s="81" t="e">
        <f t="shared" si="88"/>
        <v>#REF!</v>
      </c>
      <c r="V349" s="81">
        <v>0</v>
      </c>
      <c r="W349" s="81" t="e">
        <f t="shared" si="81"/>
        <v>#REF!</v>
      </c>
      <c r="X349" s="83"/>
      <c r="Y349" s="99">
        <f>Q351</f>
        <v>0</v>
      </c>
      <c r="Z349" s="224"/>
      <c r="AA349" s="224"/>
      <c r="AB349" s="224"/>
      <c r="AC349" s="224"/>
      <c r="AE349" s="106" t="e">
        <f>I351-SUM(Z351:AD351)</f>
        <v>#VALUE!</v>
      </c>
      <c r="AG349" s="218"/>
      <c r="AH349" s="219"/>
      <c r="AI349" s="218"/>
      <c r="AJ349" s="63"/>
      <c r="AK349" s="63"/>
      <c r="AL349" s="63"/>
      <c r="AU349" s="69" t="e">
        <f t="shared" si="74"/>
        <v>#N/A</v>
      </c>
      <c r="AV349" s="69" t="e">
        <f t="shared" si="77"/>
        <v>#N/A</v>
      </c>
      <c r="AW349" s="69">
        <f>IF(I349&gt;0,COUNTIF($AV$32:AV349,AV349),0)</f>
        <v>317</v>
      </c>
      <c r="AX349" s="69">
        <f>IF(AND(AW349&gt;1,SUMIF($AV$32:AV348,AV349,$AX$32:AX348)-SUMIF($AV$32:AV348,AV349,$BA$32:BA348)=0),1,IF(AND(AW349&gt;1,SUMIF($AV$32:AV348,AV349,$AX$32:AX348)-SUMIF($AV$32:AV348,AV349,$BA$32:BA348)&gt;0),0,AW349))</f>
        <v>0</v>
      </c>
      <c r="AY349" s="69">
        <f>IF(AND(Q349&gt;0,SUMIF($AV$32:AV349,AV349,$I$32:I349)-SUMIF($AV$32:AV349,AV349,$Q$32:Q349)=0),COUNTIF($AV$32:AV349,AV349),0)</f>
        <v>0</v>
      </c>
      <c r="AZ349" s="69">
        <f>IF(Q349&gt;0,COUNTIF($AV$32:AV349,AV349),0)</f>
        <v>0</v>
      </c>
      <c r="BA349" s="69">
        <f t="shared" si="78"/>
        <v>0</v>
      </c>
      <c r="BC349" s="69" t="str">
        <f t="shared" si="79"/>
        <v xml:space="preserve">  0</v>
      </c>
      <c r="BD349" s="69" t="str">
        <f t="shared" si="80"/>
        <v/>
      </c>
    </row>
    <row r="350" spans="1:59" x14ac:dyDescent="0.25">
      <c r="A350" s="70" t="e">
        <f t="shared" si="87"/>
        <v>#REF!</v>
      </c>
      <c r="B350" s="83" t="str">
        <f>IFERROR(VLOOKUP(A350,[1]Tổng!$M$2:$AT$200,13,0),"")</f>
        <v/>
      </c>
      <c r="C350" s="71" t="e">
        <f t="shared" si="82"/>
        <v>#VALUE!</v>
      </c>
      <c r="D350" s="71">
        <f t="shared" si="83"/>
        <v>1</v>
      </c>
      <c r="E350" s="221" t="str">
        <f>IFERROR(VLOOKUP(A350,[1]Tổng!$M$2:$AT$200,14,0),"")</f>
        <v/>
      </c>
      <c r="F350" s="213" t="str">
        <f>IFERROR(VLOOKUP(A350,[1]Tổng!$M$2:$AT$200,15,0),"")</f>
        <v/>
      </c>
      <c r="G350" s="214" t="str">
        <f>IFERROR(VLOOKUP(A350,[1]Tổng!$M$2:$AT$200,25,0),"")</f>
        <v/>
      </c>
      <c r="H350" s="83" t="str">
        <f>IFERROR(VLOOKUP(A350,[1]Tổng!$M$2:$AQ$200,26,0),"")</f>
        <v/>
      </c>
      <c r="I350" s="77" t="str">
        <f>IFERROR(VLOOKUP(A350,[1]Tổng!$M$2:$AQ$200,27,0),"")</f>
        <v/>
      </c>
      <c r="J350" s="77">
        <v>1000000</v>
      </c>
      <c r="K350" s="78">
        <f t="shared" si="84"/>
        <v>0</v>
      </c>
      <c r="L350" s="88" t="str">
        <f>IFERROR(VLOOKUP(A350,[1]Tổng!$M$2:$AQ$200,30,0),"")</f>
        <v/>
      </c>
      <c r="M350" s="88">
        <f t="shared" si="85"/>
        <v>0</v>
      </c>
      <c r="N350" s="88" t="str">
        <f>IFERROR(VLOOKUP(A350,[1]Tổng!$M$2:$AT$200,18,0),"")</f>
        <v/>
      </c>
      <c r="O350" s="88" t="str">
        <f>IFERROR(VLOOKUP(A350,[1]Tổng!$M$2:$AT$200,22,0),"")</f>
        <v/>
      </c>
      <c r="P350" s="217">
        <f t="shared" si="86"/>
        <v>0</v>
      </c>
      <c r="Q350" s="217">
        <f>IFERROR(VLOOKUP(A350,[1]Tổng!$M$2:$AQ$200,29,0),0)</f>
        <v>0</v>
      </c>
      <c r="R350" s="81" t="str">
        <f>IFERROR(VLOOKUP(A350,[1]Tổng!$M$2:$AQ$200,31,0),"")</f>
        <v/>
      </c>
      <c r="S350" s="81">
        <f t="shared" si="75"/>
        <v>0</v>
      </c>
      <c r="T350" s="81">
        <f t="shared" si="76"/>
        <v>0</v>
      </c>
      <c r="U350" s="81" t="e">
        <f t="shared" si="88"/>
        <v>#REF!</v>
      </c>
      <c r="V350" s="81">
        <v>0</v>
      </c>
      <c r="W350" s="81" t="e">
        <f t="shared" si="81"/>
        <v>#REF!</v>
      </c>
      <c r="X350" s="83"/>
      <c r="Y350" s="99">
        <f t="shared" si="91"/>
        <v>0</v>
      </c>
      <c r="Z350" s="224"/>
      <c r="AA350" s="224"/>
      <c r="AB350" s="224"/>
      <c r="AC350" s="224"/>
      <c r="AE350" s="106" t="e">
        <f t="shared" si="58"/>
        <v>#VALUE!</v>
      </c>
      <c r="AF350" s="69"/>
      <c r="AG350" s="218"/>
      <c r="AH350" s="219"/>
      <c r="AI350" s="218"/>
      <c r="AJ350" s="63"/>
      <c r="AK350" s="63"/>
      <c r="AL350" s="63"/>
      <c r="AU350" s="69" t="e">
        <f t="shared" si="74"/>
        <v>#N/A</v>
      </c>
      <c r="AV350" s="69" t="e">
        <f t="shared" si="77"/>
        <v>#N/A</v>
      </c>
      <c r="AW350" s="69">
        <f>IF(I350&gt;0,COUNTIF($AV$32:AV350,AV350),0)</f>
        <v>318</v>
      </c>
      <c r="AX350" s="69">
        <f>IF(AND(AW350&gt;1,SUMIF($AV$32:AV349,AV350,$AX$32:AX349)-SUMIF($AV$32:AV349,AV350,$BA$32:BA349)=0),1,IF(AND(AW350&gt;1,SUMIF($AV$32:AV349,AV350,$AX$32:AX349)-SUMIF($AV$32:AV349,AV350,$BA$32:BA349)&gt;0),0,AW350))</f>
        <v>0</v>
      </c>
      <c r="AY350" s="69">
        <f>IF(AND(Q350&gt;0,SUMIF($AV$32:AV350,AV350,$I$32:I350)-SUMIF($AV$32:AV350,AV350,$Q$32:Q350)=0),COUNTIF($AV$32:AV350,AV350),0)</f>
        <v>0</v>
      </c>
      <c r="AZ350" s="69">
        <f>IF(Q350&gt;0,COUNTIF($AV$32:AV350,AV350),0)</f>
        <v>0</v>
      </c>
      <c r="BA350" s="69">
        <f t="shared" si="78"/>
        <v>0</v>
      </c>
      <c r="BC350" s="69" t="str">
        <f t="shared" si="79"/>
        <v xml:space="preserve">  0</v>
      </c>
      <c r="BD350" s="69" t="str">
        <f t="shared" si="80"/>
        <v/>
      </c>
      <c r="BF350" s="69"/>
      <c r="BG350" s="69"/>
    </row>
    <row r="351" spans="1:59" x14ac:dyDescent="0.25">
      <c r="A351" s="70" t="e">
        <f t="shared" si="87"/>
        <v>#REF!</v>
      </c>
      <c r="B351" s="83" t="str">
        <f>IFERROR(VLOOKUP(A351,[1]Tổng!$M$2:$AT$200,13,0),"")</f>
        <v/>
      </c>
      <c r="C351" s="71" t="e">
        <f t="shared" si="82"/>
        <v>#VALUE!</v>
      </c>
      <c r="D351" s="71">
        <f t="shared" si="83"/>
        <v>1</v>
      </c>
      <c r="E351" s="221" t="str">
        <f>IFERROR(VLOOKUP(A351,[1]Tổng!$M$2:$AT$200,14,0),"")</f>
        <v/>
      </c>
      <c r="F351" s="213" t="str">
        <f>IFERROR(VLOOKUP(A351,[1]Tổng!$M$2:$AT$200,15,0),"")</f>
        <v/>
      </c>
      <c r="G351" s="214" t="str">
        <f>IFERROR(VLOOKUP(A351,[1]Tổng!$M$2:$AT$200,25,0),"")</f>
        <v/>
      </c>
      <c r="H351" s="83" t="str">
        <f>IFERROR(VLOOKUP(A351,[1]Tổng!$M$2:$AQ$200,26,0),"")</f>
        <v/>
      </c>
      <c r="I351" s="77" t="str">
        <f>IFERROR(VLOOKUP(A351,[1]Tổng!$M$2:$AQ$200,27,0),"")</f>
        <v/>
      </c>
      <c r="J351" s="77">
        <v>1000000</v>
      </c>
      <c r="K351" s="78">
        <f t="shared" si="84"/>
        <v>0</v>
      </c>
      <c r="L351" s="88" t="str">
        <f>IFERROR(VLOOKUP(A351,[1]Tổng!$M$2:$AQ$200,30,0),"")</f>
        <v/>
      </c>
      <c r="M351" s="88">
        <f t="shared" si="85"/>
        <v>0</v>
      </c>
      <c r="N351" s="88" t="str">
        <f>IFERROR(VLOOKUP(A351,[1]Tổng!$M$2:$AT$200,18,0),"")</f>
        <v/>
      </c>
      <c r="O351" s="88" t="str">
        <f>IFERROR(VLOOKUP(A351,[1]Tổng!$M$2:$AT$200,22,0),"")</f>
        <v/>
      </c>
      <c r="P351" s="217">
        <f t="shared" si="86"/>
        <v>0</v>
      </c>
      <c r="Q351" s="217">
        <f>IFERROR(VLOOKUP(A351,[1]Tổng!$M$2:$AQ$200,29,0),0)</f>
        <v>0</v>
      </c>
      <c r="R351" s="81" t="str">
        <f>IFERROR(VLOOKUP(A351,[1]Tổng!$M$2:$AQ$200,31,0),"")</f>
        <v/>
      </c>
      <c r="S351" s="81">
        <f t="shared" si="75"/>
        <v>0</v>
      </c>
      <c r="T351" s="81">
        <f t="shared" si="76"/>
        <v>0</v>
      </c>
      <c r="U351" s="81" t="e">
        <f t="shared" si="88"/>
        <v>#REF!</v>
      </c>
      <c r="V351" s="81">
        <v>0</v>
      </c>
      <c r="W351" s="81" t="e">
        <f t="shared" si="81"/>
        <v>#REF!</v>
      </c>
      <c r="X351" s="83"/>
      <c r="Y351" s="99">
        <f t="shared" si="91"/>
        <v>0</v>
      </c>
      <c r="Z351" s="224"/>
      <c r="AA351" s="224"/>
      <c r="AB351" s="224"/>
      <c r="AC351" s="224"/>
      <c r="AE351" s="106" t="e">
        <f t="shared" si="58"/>
        <v>#VALUE!</v>
      </c>
      <c r="AF351" s="69"/>
      <c r="AG351" s="218"/>
      <c r="AH351" s="219"/>
      <c r="AI351" s="218"/>
      <c r="AJ351" s="63"/>
      <c r="AK351" s="63"/>
      <c r="AL351" s="63"/>
      <c r="AU351" s="69" t="e">
        <f t="shared" si="74"/>
        <v>#N/A</v>
      </c>
      <c r="AV351" s="69" t="e">
        <f t="shared" si="77"/>
        <v>#N/A</v>
      </c>
      <c r="AW351" s="69">
        <f>IF(I351&gt;0,COUNTIF($AV$32:AV351,AV351),0)</f>
        <v>319</v>
      </c>
      <c r="AX351" s="69">
        <f>IF(AND(AW351&gt;1,SUMIF($AV$32:AV350,AV351,$AX$32:AX350)-SUMIF($AV$32:AV350,AV351,$BA$32:BA350)=0),1,IF(AND(AW351&gt;1,SUMIF($AV$32:AV350,AV351,$AX$32:AX350)-SUMIF($AV$32:AV350,AV351,$BA$32:BA350)&gt;0),0,AW351))</f>
        <v>0</v>
      </c>
      <c r="AY351" s="69">
        <f>IF(AND(Q351&gt;0,SUMIF($AV$32:AV351,AV351,$I$32:I351)-SUMIF($AV$32:AV351,AV351,$Q$32:Q351)=0),COUNTIF($AV$32:AV351,AV351),0)</f>
        <v>0</v>
      </c>
      <c r="AZ351" s="69">
        <f>IF(Q351&gt;0,COUNTIF($AV$32:AV351,AV351),0)</f>
        <v>0</v>
      </c>
      <c r="BA351" s="69">
        <f t="shared" si="78"/>
        <v>0</v>
      </c>
      <c r="BC351" s="69" t="str">
        <f t="shared" si="79"/>
        <v xml:space="preserve">  0</v>
      </c>
      <c r="BD351" s="69" t="str">
        <f t="shared" si="80"/>
        <v/>
      </c>
      <c r="BF351" s="69"/>
      <c r="BG351" s="69"/>
    </row>
    <row r="352" spans="1:59" s="69" customFormat="1" x14ac:dyDescent="0.25">
      <c r="A352" s="70" t="e">
        <f t="shared" si="87"/>
        <v>#REF!</v>
      </c>
      <c r="B352" s="83" t="str">
        <f>IFERROR(VLOOKUP(A352,[1]Tổng!$M$2:$AT$200,13,0),"")</f>
        <v/>
      </c>
      <c r="C352" s="71" t="e">
        <f t="shared" si="82"/>
        <v>#VALUE!</v>
      </c>
      <c r="D352" s="71">
        <f t="shared" si="83"/>
        <v>1</v>
      </c>
      <c r="E352" s="221" t="str">
        <f>IFERROR(VLOOKUP(A352,[1]Tổng!$M$2:$AT$200,14,0),"")</f>
        <v/>
      </c>
      <c r="F352" s="213" t="str">
        <f>IFERROR(VLOOKUP(A352,[1]Tổng!$M$2:$AT$200,15,0),"")</f>
        <v/>
      </c>
      <c r="G352" s="214" t="str">
        <f>IFERROR(VLOOKUP(A352,[1]Tổng!$M$2:$AT$200,25,0),"")</f>
        <v/>
      </c>
      <c r="H352" s="83" t="str">
        <f>IFERROR(VLOOKUP(A352,[1]Tổng!$M$2:$AQ$200,26,0),"")</f>
        <v/>
      </c>
      <c r="I352" s="77" t="str">
        <f>IFERROR(VLOOKUP(A352,[1]Tổng!$M$2:$AQ$200,27,0),"")</f>
        <v/>
      </c>
      <c r="J352" s="77">
        <v>1000000</v>
      </c>
      <c r="K352" s="78">
        <f t="shared" si="84"/>
        <v>0</v>
      </c>
      <c r="L352" s="88" t="str">
        <f>IFERROR(VLOOKUP(A352,[1]Tổng!$M$2:$AQ$200,30,0),"")</f>
        <v/>
      </c>
      <c r="M352" s="88">
        <f t="shared" si="85"/>
        <v>0</v>
      </c>
      <c r="N352" s="88" t="str">
        <f>IFERROR(VLOOKUP(A352,[1]Tổng!$M$2:$AT$200,18,0),"")</f>
        <v/>
      </c>
      <c r="O352" s="88" t="str">
        <f>IFERROR(VLOOKUP(A352,[1]Tổng!$M$2:$AT$200,22,0),"")</f>
        <v/>
      </c>
      <c r="P352" s="217">
        <f t="shared" si="86"/>
        <v>0</v>
      </c>
      <c r="Q352" s="217">
        <f>IFERROR(VLOOKUP(A352,[1]Tổng!$M$2:$AQ$200,29,0),0)</f>
        <v>0</v>
      </c>
      <c r="R352" s="81" t="str">
        <f>IFERROR(VLOOKUP(A352,[1]Tổng!$M$2:$AQ$200,31,0),"")</f>
        <v/>
      </c>
      <c r="S352" s="81">
        <f t="shared" si="75"/>
        <v>0</v>
      </c>
      <c r="T352" s="81">
        <f t="shared" si="76"/>
        <v>0</v>
      </c>
      <c r="U352" s="81" t="e">
        <f t="shared" si="88"/>
        <v>#REF!</v>
      </c>
      <c r="V352" s="81">
        <v>0</v>
      </c>
      <c r="W352" s="81" t="e">
        <f t="shared" si="81"/>
        <v>#REF!</v>
      </c>
      <c r="X352" s="83"/>
      <c r="Y352" s="99">
        <f t="shared" si="91"/>
        <v>0</v>
      </c>
      <c r="Z352" s="224"/>
      <c r="AA352" s="224"/>
      <c r="AB352" s="224"/>
      <c r="AC352" s="224"/>
      <c r="AE352" s="106" t="e">
        <f t="shared" si="58"/>
        <v>#VALUE!</v>
      </c>
      <c r="AG352" s="218"/>
      <c r="AH352" s="219"/>
      <c r="AI352" s="218"/>
      <c r="AJ352" s="63"/>
      <c r="AK352" s="63"/>
      <c r="AL352" s="63"/>
      <c r="AU352" s="69" t="e">
        <f t="shared" ref="AU352:AU415" si="92">VLOOKUP(G352,$AO$32:$AP$37,2,0)</f>
        <v>#N/A</v>
      </c>
      <c r="AV352" s="69" t="e">
        <f t="shared" si="77"/>
        <v>#N/A</v>
      </c>
      <c r="AW352" s="69">
        <f>IF(I352&gt;0,COUNTIF($AV$32:AV352,AV352),0)</f>
        <v>320</v>
      </c>
      <c r="AX352" s="69">
        <f>IF(AND(AW352&gt;1,SUMIF($AV$32:AV351,AV352,$AX$32:AX351)-SUMIF($AV$32:AV351,AV352,$BA$32:BA351)=0),1,IF(AND(AW352&gt;1,SUMIF($AV$32:AV351,AV352,$AX$32:AX351)-SUMIF($AV$32:AV351,AV352,$BA$32:BA351)&gt;0),0,AW352))</f>
        <v>0</v>
      </c>
      <c r="AY352" s="69">
        <f>IF(AND(Q352&gt;0,SUMIF($AV$32:AV352,AV352,$I$32:I352)-SUMIF($AV$32:AV352,AV352,$Q$32:Q352)=0),COUNTIF($AV$32:AV352,AV352),0)</f>
        <v>0</v>
      </c>
      <c r="AZ352" s="69">
        <f>IF(Q352&gt;0,COUNTIF($AV$32:AV352,AV352),0)</f>
        <v>0</v>
      </c>
      <c r="BA352" s="69">
        <f t="shared" si="78"/>
        <v>0</v>
      </c>
      <c r="BC352" s="69" t="str">
        <f t="shared" si="79"/>
        <v xml:space="preserve">  0</v>
      </c>
      <c r="BD352" s="69" t="str">
        <f t="shared" si="80"/>
        <v/>
      </c>
    </row>
    <row r="353" spans="1:59" x14ac:dyDescent="0.25">
      <c r="A353" s="70" t="e">
        <f t="shared" si="87"/>
        <v>#REF!</v>
      </c>
      <c r="B353" s="83" t="str">
        <f>IFERROR(VLOOKUP(A353,[1]Tổng!$M$2:$AT$200,13,0),"")</f>
        <v/>
      </c>
      <c r="C353" s="71" t="e">
        <f t="shared" si="82"/>
        <v>#VALUE!</v>
      </c>
      <c r="D353" s="71">
        <f t="shared" si="83"/>
        <v>1</v>
      </c>
      <c r="E353" s="221" t="str">
        <f>IFERROR(VLOOKUP(A353,[1]Tổng!$M$2:$AT$200,14,0),"")</f>
        <v/>
      </c>
      <c r="F353" s="213" t="str">
        <f>IFERROR(VLOOKUP(A353,[1]Tổng!$M$2:$AT$200,15,0),"")</f>
        <v/>
      </c>
      <c r="G353" s="214" t="str">
        <f>IFERROR(VLOOKUP(A353,[1]Tổng!$M$2:$AT$200,25,0),"")</f>
        <v/>
      </c>
      <c r="H353" s="83" t="str">
        <f>IFERROR(VLOOKUP(A353,[1]Tổng!$M$2:$AQ$200,26,0),"")</f>
        <v/>
      </c>
      <c r="I353" s="77" t="str">
        <f>IFERROR(VLOOKUP(A353,[1]Tổng!$M$2:$AQ$200,27,0),"")</f>
        <v/>
      </c>
      <c r="J353" s="77">
        <v>1000000</v>
      </c>
      <c r="K353" s="78">
        <f t="shared" si="84"/>
        <v>0</v>
      </c>
      <c r="L353" s="88" t="str">
        <f>IFERROR(VLOOKUP(A353,[1]Tổng!$M$2:$AQ$200,30,0),"")</f>
        <v/>
      </c>
      <c r="M353" s="88">
        <f t="shared" si="85"/>
        <v>0</v>
      </c>
      <c r="N353" s="88" t="str">
        <f>IFERROR(VLOOKUP(A353,[1]Tổng!$M$2:$AT$200,18,0),"")</f>
        <v/>
      </c>
      <c r="O353" s="88" t="str">
        <f>IFERROR(VLOOKUP(A353,[1]Tổng!$M$2:$AT$200,22,0),"")</f>
        <v/>
      </c>
      <c r="P353" s="217">
        <f t="shared" si="86"/>
        <v>0</v>
      </c>
      <c r="Q353" s="217">
        <f>IFERROR(VLOOKUP(A353,[1]Tổng!$M$2:$AQ$200,29,0),0)</f>
        <v>0</v>
      </c>
      <c r="R353" s="81" t="str">
        <f>IFERROR(VLOOKUP(A353,[1]Tổng!$M$2:$AQ$200,31,0),"")</f>
        <v/>
      </c>
      <c r="S353" s="81">
        <f t="shared" ref="S353:S416" si="93">Q353*J353</f>
        <v>0</v>
      </c>
      <c r="T353" s="81">
        <f t="shared" ref="T353:T416" si="94">IFERROR(Q353*R353,0)</f>
        <v>0</v>
      </c>
      <c r="U353" s="81" t="e">
        <f t="shared" si="88"/>
        <v>#REF!</v>
      </c>
      <c r="V353" s="81">
        <v>0</v>
      </c>
      <c r="W353" s="81" t="e">
        <f t="shared" si="81"/>
        <v>#REF!</v>
      </c>
      <c r="X353" s="83"/>
      <c r="Y353" s="99">
        <f t="shared" si="91"/>
        <v>0</v>
      </c>
      <c r="Z353" s="224"/>
      <c r="AA353" s="224"/>
      <c r="AB353" s="224"/>
      <c r="AC353" s="224"/>
      <c r="AE353" s="106" t="e">
        <f t="shared" si="58"/>
        <v>#VALUE!</v>
      </c>
      <c r="AF353" s="69"/>
      <c r="AG353" s="218"/>
      <c r="AH353" s="219"/>
      <c r="AI353" s="218"/>
      <c r="AJ353" s="63"/>
      <c r="AK353" s="63"/>
      <c r="AL353" s="63"/>
      <c r="AU353" s="69" t="e">
        <f t="shared" si="92"/>
        <v>#N/A</v>
      </c>
      <c r="AV353" s="69" t="e">
        <f t="shared" ref="AV353:AV416" si="95">AU353&amp;" "&amp;F353</f>
        <v>#N/A</v>
      </c>
      <c r="AW353" s="69">
        <f>IF(I353&gt;0,COUNTIF($AV$32:AV353,AV353),0)</f>
        <v>321</v>
      </c>
      <c r="AX353" s="69">
        <f>IF(AND(AW353&gt;1,SUMIF($AV$32:AV352,AV353,$AX$32:AX352)-SUMIF($AV$32:AV352,AV353,$BA$32:BA352)=0),1,IF(AND(AW353&gt;1,SUMIF($AV$32:AV352,AV353,$AX$32:AX352)-SUMIF($AV$32:AV352,AV353,$BA$32:BA352)&gt;0),0,AW353))</f>
        <v>0</v>
      </c>
      <c r="AY353" s="69">
        <f>IF(AND(Q353&gt;0,SUMIF($AV$32:AV353,AV353,$I$32:I353)-SUMIF($AV$32:AV353,AV353,$Q$32:Q353)=0),COUNTIF($AV$32:AV353,AV353),0)</f>
        <v>0</v>
      </c>
      <c r="AZ353" s="69">
        <f>IF(Q353&gt;0,COUNTIF($AV$32:AV353,AV353),0)</f>
        <v>0</v>
      </c>
      <c r="BA353" s="69">
        <f t="shared" ref="BA353:BA416" si="96">IF(AY353&gt;0,1,0)</f>
        <v>0</v>
      </c>
      <c r="BC353" s="69" t="str">
        <f t="shared" ref="BC353:BC416" si="97">E353&amp;" "&amp;H353&amp;" "&amp;Q353</f>
        <v xml:space="preserve">  0</v>
      </c>
      <c r="BD353" s="69" t="str">
        <f t="shared" ref="BD353:BD416" si="98">B353</f>
        <v/>
      </c>
      <c r="BF353" s="69"/>
      <c r="BG353" s="69"/>
    </row>
    <row r="354" spans="1:59" x14ac:dyDescent="0.25">
      <c r="A354" s="70" t="e">
        <f t="shared" si="87"/>
        <v>#REF!</v>
      </c>
      <c r="B354" s="83" t="str">
        <f>IFERROR(VLOOKUP(A354,[1]Tổng!$M$2:$AT$200,13,0),"")</f>
        <v/>
      </c>
      <c r="C354" s="71" t="e">
        <f t="shared" si="82"/>
        <v>#VALUE!</v>
      </c>
      <c r="D354" s="71">
        <f t="shared" si="83"/>
        <v>1</v>
      </c>
      <c r="E354" s="221" t="str">
        <f>IFERROR(VLOOKUP(A354,[1]Tổng!$M$2:$AT$200,14,0),"")</f>
        <v/>
      </c>
      <c r="F354" s="213" t="str">
        <f>IFERROR(VLOOKUP(A354,[1]Tổng!$M$2:$AT$200,15,0),"")</f>
        <v/>
      </c>
      <c r="G354" s="214" t="str">
        <f>IFERROR(VLOOKUP(A354,[1]Tổng!$M$2:$AT$200,25,0),"")</f>
        <v/>
      </c>
      <c r="H354" s="83" t="str">
        <f>IFERROR(VLOOKUP(A354,[1]Tổng!$M$2:$AQ$200,26,0),"")</f>
        <v/>
      </c>
      <c r="I354" s="77" t="str">
        <f>IFERROR(VLOOKUP(A354,[1]Tổng!$M$2:$AQ$200,27,0),"")</f>
        <v/>
      </c>
      <c r="J354" s="77">
        <v>1000000</v>
      </c>
      <c r="K354" s="78">
        <f t="shared" si="84"/>
        <v>0</v>
      </c>
      <c r="L354" s="88" t="str">
        <f>IFERROR(VLOOKUP(A354,[1]Tổng!$M$2:$AQ$200,30,0),"")</f>
        <v/>
      </c>
      <c r="M354" s="88">
        <f t="shared" si="85"/>
        <v>0</v>
      </c>
      <c r="N354" s="88" t="str">
        <f>IFERROR(VLOOKUP(A354,[1]Tổng!$M$2:$AT$200,18,0),"")</f>
        <v/>
      </c>
      <c r="O354" s="88" t="str">
        <f>IFERROR(VLOOKUP(A354,[1]Tổng!$M$2:$AT$200,22,0),"")</f>
        <v/>
      </c>
      <c r="P354" s="217">
        <f t="shared" si="86"/>
        <v>0</v>
      </c>
      <c r="Q354" s="217">
        <f>IFERROR(VLOOKUP(A354,[1]Tổng!$M$2:$AQ$200,29,0),0)</f>
        <v>0</v>
      </c>
      <c r="R354" s="81" t="str">
        <f>IFERROR(VLOOKUP(A354,[1]Tổng!$M$2:$AQ$200,31,0),"")</f>
        <v/>
      </c>
      <c r="S354" s="81">
        <f t="shared" si="93"/>
        <v>0</v>
      </c>
      <c r="T354" s="81">
        <f t="shared" si="94"/>
        <v>0</v>
      </c>
      <c r="U354" s="81" t="e">
        <f t="shared" si="88"/>
        <v>#REF!</v>
      </c>
      <c r="V354" s="81">
        <v>0</v>
      </c>
      <c r="W354" s="81" t="e">
        <f t="shared" si="81"/>
        <v>#REF!</v>
      </c>
      <c r="X354" s="83"/>
      <c r="Y354" s="99">
        <f t="shared" si="91"/>
        <v>0</v>
      </c>
      <c r="Z354" s="224"/>
      <c r="AA354" s="224"/>
      <c r="AB354" s="224"/>
      <c r="AC354" s="224"/>
      <c r="AE354" s="106" t="e">
        <f t="shared" si="58"/>
        <v>#VALUE!</v>
      </c>
      <c r="AF354" s="69"/>
      <c r="AG354" s="218"/>
      <c r="AH354" s="219"/>
      <c r="AI354" s="218"/>
      <c r="AJ354" s="63"/>
      <c r="AK354" s="63"/>
      <c r="AL354" s="63"/>
      <c r="AU354" s="69" t="e">
        <f t="shared" si="92"/>
        <v>#N/A</v>
      </c>
      <c r="AV354" s="69" t="e">
        <f t="shared" si="95"/>
        <v>#N/A</v>
      </c>
      <c r="AW354" s="69">
        <f>IF(I354&gt;0,COUNTIF($AV$32:AV354,AV354),0)</f>
        <v>322</v>
      </c>
      <c r="AX354" s="69">
        <f>IF(AND(AW354&gt;1,SUMIF($AV$32:AV353,AV354,$AX$32:AX353)-SUMIF($AV$32:AV353,AV354,$BA$32:BA353)=0),1,IF(AND(AW354&gt;1,SUMIF($AV$32:AV353,AV354,$AX$32:AX353)-SUMIF($AV$32:AV353,AV354,$BA$32:BA353)&gt;0),0,AW354))</f>
        <v>0</v>
      </c>
      <c r="AY354" s="69">
        <f>IF(AND(Q354&gt;0,SUMIF($AV$32:AV354,AV354,$I$32:I354)-SUMIF($AV$32:AV354,AV354,$Q$32:Q354)=0),COUNTIF($AV$32:AV354,AV354),0)</f>
        <v>0</v>
      </c>
      <c r="AZ354" s="69">
        <f>IF(Q354&gt;0,COUNTIF($AV$32:AV354,AV354),0)</f>
        <v>0</v>
      </c>
      <c r="BA354" s="69">
        <f t="shared" si="96"/>
        <v>0</v>
      </c>
      <c r="BC354" s="69" t="str">
        <f t="shared" si="97"/>
        <v xml:space="preserve">  0</v>
      </c>
      <c r="BD354" s="69" t="str">
        <f t="shared" si="98"/>
        <v/>
      </c>
      <c r="BF354" s="69"/>
      <c r="BG354" s="69"/>
    </row>
    <row r="355" spans="1:59" x14ac:dyDescent="0.25">
      <c r="A355" s="70" t="e">
        <f t="shared" si="87"/>
        <v>#REF!</v>
      </c>
      <c r="B355" s="83" t="str">
        <f>IFERROR(VLOOKUP(A355,[1]Tổng!$M$2:$AT$200,13,0),"")</f>
        <v/>
      </c>
      <c r="C355" s="71" t="e">
        <f t="shared" si="82"/>
        <v>#VALUE!</v>
      </c>
      <c r="D355" s="71">
        <f t="shared" si="83"/>
        <v>1</v>
      </c>
      <c r="E355" s="221" t="str">
        <f>IFERROR(VLOOKUP(A355,[1]Tổng!$M$2:$AT$200,14,0),"")</f>
        <v/>
      </c>
      <c r="F355" s="213" t="str">
        <f>IFERROR(VLOOKUP(A355,[1]Tổng!$M$2:$AT$200,15,0),"")</f>
        <v/>
      </c>
      <c r="G355" s="214" t="str">
        <f>IFERROR(VLOOKUP(A355,[1]Tổng!$M$2:$AT$200,25,0),"")</f>
        <v/>
      </c>
      <c r="H355" s="83" t="str">
        <f>IFERROR(VLOOKUP(A355,[1]Tổng!$M$2:$AQ$200,26,0),"")</f>
        <v/>
      </c>
      <c r="I355" s="77" t="str">
        <f>IFERROR(VLOOKUP(A355,[1]Tổng!$M$2:$AQ$200,27,0),"")</f>
        <v/>
      </c>
      <c r="J355" s="77">
        <v>1000000</v>
      </c>
      <c r="K355" s="78">
        <f t="shared" si="84"/>
        <v>0</v>
      </c>
      <c r="L355" s="88" t="str">
        <f>IFERROR(VLOOKUP(A355,[1]Tổng!$M$2:$AQ$200,30,0),"")</f>
        <v/>
      </c>
      <c r="M355" s="88">
        <f t="shared" si="85"/>
        <v>0</v>
      </c>
      <c r="N355" s="88" t="str">
        <f>IFERROR(VLOOKUP(A355,[1]Tổng!$M$2:$AT$200,18,0),"")</f>
        <v/>
      </c>
      <c r="O355" s="88" t="str">
        <f>IFERROR(VLOOKUP(A355,[1]Tổng!$M$2:$AT$200,22,0),"")</f>
        <v/>
      </c>
      <c r="P355" s="217">
        <f t="shared" si="86"/>
        <v>0</v>
      </c>
      <c r="Q355" s="217">
        <f>IFERROR(VLOOKUP(A355,[1]Tổng!$M$2:$AQ$200,29,0),0)</f>
        <v>0</v>
      </c>
      <c r="R355" s="81" t="str">
        <f>IFERROR(VLOOKUP(A355,[1]Tổng!$M$2:$AQ$200,31,0),"")</f>
        <v/>
      </c>
      <c r="S355" s="81">
        <f t="shared" si="93"/>
        <v>0</v>
      </c>
      <c r="T355" s="81">
        <f t="shared" si="94"/>
        <v>0</v>
      </c>
      <c r="U355" s="81" t="e">
        <f t="shared" si="88"/>
        <v>#REF!</v>
      </c>
      <c r="V355" s="81">
        <v>0</v>
      </c>
      <c r="W355" s="81" t="e">
        <f t="shared" ref="W355:W418" si="99">IF((U355-T355+V355)&gt;$U$32,$U$32,(U355-T355+V355))</f>
        <v>#REF!</v>
      </c>
      <c r="X355" s="83"/>
      <c r="Y355" s="99">
        <f t="shared" si="91"/>
        <v>0</v>
      </c>
      <c r="Z355" s="224"/>
      <c r="AA355" s="224"/>
      <c r="AB355" s="224"/>
      <c r="AC355" s="224"/>
      <c r="AE355" s="106" t="e">
        <f t="shared" si="58"/>
        <v>#VALUE!</v>
      </c>
      <c r="AF355" s="69"/>
      <c r="AG355" s="218"/>
      <c r="AH355" s="219"/>
      <c r="AI355" s="218"/>
      <c r="AJ355" s="63"/>
      <c r="AK355" s="63"/>
      <c r="AL355" s="63"/>
      <c r="AU355" s="69" t="e">
        <f t="shared" si="92"/>
        <v>#N/A</v>
      </c>
      <c r="AV355" s="69" t="e">
        <f t="shared" si="95"/>
        <v>#N/A</v>
      </c>
      <c r="AW355" s="69">
        <f>IF(I355&gt;0,COUNTIF($AV$32:AV355,AV355),0)</f>
        <v>323</v>
      </c>
      <c r="AX355" s="69">
        <f>IF(AND(AW355&gt;1,SUMIF($AV$32:AV354,AV355,$AX$32:AX354)-SUMIF($AV$32:AV354,AV355,$BA$32:BA354)=0),1,IF(AND(AW355&gt;1,SUMIF($AV$32:AV354,AV355,$AX$32:AX354)-SUMIF($AV$32:AV354,AV355,$BA$32:BA354)&gt;0),0,AW355))</f>
        <v>0</v>
      </c>
      <c r="AY355" s="69">
        <f>IF(AND(Q355&gt;0,SUMIF($AV$32:AV355,AV355,$I$32:I355)-SUMIF($AV$32:AV355,AV355,$Q$32:Q355)=0),COUNTIF($AV$32:AV355,AV355),0)</f>
        <v>0</v>
      </c>
      <c r="AZ355" s="69">
        <f>IF(Q355&gt;0,COUNTIF($AV$32:AV355,AV355),0)</f>
        <v>0</v>
      </c>
      <c r="BA355" s="69">
        <f t="shared" si="96"/>
        <v>0</v>
      </c>
      <c r="BC355" s="69" t="str">
        <f t="shared" si="97"/>
        <v xml:space="preserve">  0</v>
      </c>
      <c r="BD355" s="69" t="str">
        <f t="shared" si="98"/>
        <v/>
      </c>
      <c r="BF355" s="69"/>
      <c r="BG355" s="69"/>
    </row>
    <row r="356" spans="1:59" s="69" customFormat="1" x14ac:dyDescent="0.25">
      <c r="A356" s="70" t="e">
        <f t="shared" si="87"/>
        <v>#REF!</v>
      </c>
      <c r="B356" s="83" t="str">
        <f>IFERROR(VLOOKUP(A356,[1]Tổng!$M$2:$AT$200,13,0),"")</f>
        <v/>
      </c>
      <c r="C356" s="71" t="e">
        <f t="shared" si="82"/>
        <v>#VALUE!</v>
      </c>
      <c r="D356" s="71">
        <f t="shared" si="83"/>
        <v>1</v>
      </c>
      <c r="E356" s="221" t="str">
        <f>IFERROR(VLOOKUP(A356,[1]Tổng!$M$2:$AT$200,14,0),"")</f>
        <v/>
      </c>
      <c r="F356" s="213" t="str">
        <f>IFERROR(VLOOKUP(A356,[1]Tổng!$M$2:$AT$200,15,0),"")</f>
        <v/>
      </c>
      <c r="G356" s="214" t="str">
        <f>IFERROR(VLOOKUP(A356,[1]Tổng!$M$2:$AT$200,25,0),"")</f>
        <v/>
      </c>
      <c r="H356" s="83" t="str">
        <f>IFERROR(VLOOKUP(A356,[1]Tổng!$M$2:$AQ$200,26,0),"")</f>
        <v/>
      </c>
      <c r="I356" s="77" t="str">
        <f>IFERROR(VLOOKUP(A356,[1]Tổng!$M$2:$AQ$200,27,0),"")</f>
        <v/>
      </c>
      <c r="J356" s="77">
        <v>1000000</v>
      </c>
      <c r="K356" s="78">
        <f t="shared" si="84"/>
        <v>0</v>
      </c>
      <c r="L356" s="88" t="str">
        <f>IFERROR(VLOOKUP(A356,[1]Tổng!$M$2:$AQ$200,30,0),"")</f>
        <v/>
      </c>
      <c r="M356" s="88">
        <f t="shared" si="85"/>
        <v>0</v>
      </c>
      <c r="N356" s="88" t="str">
        <f>IFERROR(VLOOKUP(A356,[1]Tổng!$M$2:$AT$200,18,0),"")</f>
        <v/>
      </c>
      <c r="O356" s="88" t="str">
        <f>IFERROR(VLOOKUP(A356,[1]Tổng!$M$2:$AT$200,22,0),"")</f>
        <v/>
      </c>
      <c r="P356" s="217">
        <f t="shared" si="86"/>
        <v>0</v>
      </c>
      <c r="Q356" s="217">
        <f>IFERROR(VLOOKUP(A356,[1]Tổng!$M$2:$AQ$200,29,0),0)</f>
        <v>0</v>
      </c>
      <c r="R356" s="81" t="str">
        <f>IFERROR(VLOOKUP(A356,[1]Tổng!$M$2:$AQ$200,31,0),"")</f>
        <v/>
      </c>
      <c r="S356" s="81">
        <f t="shared" si="93"/>
        <v>0</v>
      </c>
      <c r="T356" s="81">
        <f t="shared" si="94"/>
        <v>0</v>
      </c>
      <c r="U356" s="81" t="e">
        <f t="shared" si="88"/>
        <v>#REF!</v>
      </c>
      <c r="V356" s="81">
        <v>0</v>
      </c>
      <c r="W356" s="81" t="e">
        <f t="shared" si="99"/>
        <v>#REF!</v>
      </c>
      <c r="X356" s="83"/>
      <c r="Y356" s="99">
        <f t="shared" si="91"/>
        <v>0</v>
      </c>
      <c r="Z356" s="224"/>
      <c r="AA356" s="224"/>
      <c r="AB356" s="224"/>
      <c r="AC356" s="224"/>
      <c r="AE356" s="106" t="e">
        <f t="shared" si="58"/>
        <v>#VALUE!</v>
      </c>
      <c r="AG356" s="218"/>
      <c r="AH356" s="219"/>
      <c r="AI356" s="218"/>
      <c r="AJ356" s="63"/>
      <c r="AK356" s="63"/>
      <c r="AL356" s="63"/>
      <c r="AU356" s="69" t="e">
        <f t="shared" si="92"/>
        <v>#N/A</v>
      </c>
      <c r="AV356" s="69" t="e">
        <f t="shared" si="95"/>
        <v>#N/A</v>
      </c>
      <c r="AW356" s="69">
        <f>IF(I356&gt;0,COUNTIF($AV$32:AV356,AV356),0)</f>
        <v>324</v>
      </c>
      <c r="AX356" s="69">
        <f>IF(AND(AW356&gt;1,SUMIF($AV$32:AV355,AV356,$AX$32:AX355)-SUMIF($AV$32:AV355,AV356,$BA$32:BA355)=0),1,IF(AND(AW356&gt;1,SUMIF($AV$32:AV355,AV356,$AX$32:AX355)-SUMIF($AV$32:AV355,AV356,$BA$32:BA355)&gt;0),0,AW356))</f>
        <v>0</v>
      </c>
      <c r="AY356" s="69">
        <f>IF(AND(Q356&gt;0,SUMIF($AV$32:AV356,AV356,$I$32:I356)-SUMIF($AV$32:AV356,AV356,$Q$32:Q356)=0),COUNTIF($AV$32:AV356,AV356),0)</f>
        <v>0</v>
      </c>
      <c r="AZ356" s="69">
        <f>IF(Q356&gt;0,COUNTIF($AV$32:AV356,AV356),0)</f>
        <v>0</v>
      </c>
      <c r="BA356" s="69">
        <f t="shared" si="96"/>
        <v>0</v>
      </c>
      <c r="BC356" s="69" t="str">
        <f t="shared" si="97"/>
        <v xml:space="preserve">  0</v>
      </c>
      <c r="BD356" s="69" t="str">
        <f t="shared" si="98"/>
        <v/>
      </c>
    </row>
    <row r="357" spans="1:59" x14ac:dyDescent="0.25">
      <c r="A357" s="70" t="e">
        <f t="shared" si="87"/>
        <v>#REF!</v>
      </c>
      <c r="B357" s="83" t="str">
        <f>IFERROR(VLOOKUP(A357,[1]Tổng!$M$2:$AT$200,13,0),"")</f>
        <v/>
      </c>
      <c r="C357" s="71" t="e">
        <f t="shared" si="82"/>
        <v>#VALUE!</v>
      </c>
      <c r="D357" s="71">
        <f t="shared" si="83"/>
        <v>1</v>
      </c>
      <c r="E357" s="221" t="str">
        <f>IFERROR(VLOOKUP(A357,[1]Tổng!$M$2:$AT$200,14,0),"")</f>
        <v/>
      </c>
      <c r="F357" s="213" t="str">
        <f>IFERROR(VLOOKUP(A357,[1]Tổng!$M$2:$AT$200,15,0),"")</f>
        <v/>
      </c>
      <c r="G357" s="214" t="str">
        <f>IFERROR(VLOOKUP(A357,[1]Tổng!$M$2:$AT$200,25,0),"")</f>
        <v/>
      </c>
      <c r="H357" s="83" t="str">
        <f>IFERROR(VLOOKUP(A357,[1]Tổng!$M$2:$AQ$200,26,0),"")</f>
        <v/>
      </c>
      <c r="I357" s="77" t="str">
        <f>IFERROR(VLOOKUP(A357,[1]Tổng!$M$2:$AQ$200,27,0),"")</f>
        <v/>
      </c>
      <c r="J357" s="77">
        <v>1000000</v>
      </c>
      <c r="K357" s="78">
        <f t="shared" si="84"/>
        <v>0</v>
      </c>
      <c r="L357" s="88" t="str">
        <f>IFERROR(VLOOKUP(A357,[1]Tổng!$M$2:$AQ$200,30,0),"")</f>
        <v/>
      </c>
      <c r="M357" s="88">
        <f t="shared" si="85"/>
        <v>0</v>
      </c>
      <c r="N357" s="88" t="str">
        <f>IFERROR(VLOOKUP(A357,[1]Tổng!$M$2:$AT$200,18,0),"")</f>
        <v/>
      </c>
      <c r="O357" s="88" t="str">
        <f>IFERROR(VLOOKUP(A357,[1]Tổng!$M$2:$AT$200,22,0),"")</f>
        <v/>
      </c>
      <c r="P357" s="217">
        <f t="shared" si="86"/>
        <v>0</v>
      </c>
      <c r="Q357" s="217">
        <f>IFERROR(VLOOKUP(A357,[1]Tổng!$M$2:$AQ$200,29,0),0)</f>
        <v>0</v>
      </c>
      <c r="R357" s="81" t="str">
        <f>IFERROR(VLOOKUP(A357,[1]Tổng!$M$2:$AQ$200,31,0),"")</f>
        <v/>
      </c>
      <c r="S357" s="81">
        <f t="shared" si="93"/>
        <v>0</v>
      </c>
      <c r="T357" s="81">
        <f t="shared" si="94"/>
        <v>0</v>
      </c>
      <c r="U357" s="81" t="e">
        <f t="shared" si="88"/>
        <v>#REF!</v>
      </c>
      <c r="V357" s="81">
        <v>0</v>
      </c>
      <c r="W357" s="81" t="e">
        <f t="shared" si="99"/>
        <v>#REF!</v>
      </c>
      <c r="X357" s="83"/>
      <c r="Y357" s="99">
        <f t="shared" si="91"/>
        <v>0</v>
      </c>
      <c r="Z357" s="224"/>
      <c r="AA357" s="224"/>
      <c r="AB357" s="224"/>
      <c r="AC357" s="224"/>
      <c r="AE357" s="106" t="e">
        <f t="shared" si="58"/>
        <v>#VALUE!</v>
      </c>
      <c r="AF357" s="69"/>
      <c r="AG357" s="218"/>
      <c r="AH357" s="219"/>
      <c r="AI357" s="218"/>
      <c r="AJ357" s="63"/>
      <c r="AK357" s="63"/>
      <c r="AL357" s="63"/>
      <c r="AU357" s="69" t="e">
        <f t="shared" si="92"/>
        <v>#N/A</v>
      </c>
      <c r="AV357" s="69" t="e">
        <f t="shared" si="95"/>
        <v>#N/A</v>
      </c>
      <c r="AW357" s="69">
        <f>IF(I357&gt;0,COUNTIF($AV$32:AV357,AV357),0)</f>
        <v>325</v>
      </c>
      <c r="AX357" s="69">
        <f>IF(AND(AW357&gt;1,SUMIF($AV$32:AV356,AV357,$AX$32:AX356)-SUMIF($AV$32:AV356,AV357,$BA$32:BA356)=0),1,IF(AND(AW357&gt;1,SUMIF($AV$32:AV356,AV357,$AX$32:AX356)-SUMIF($AV$32:AV356,AV357,$BA$32:BA356)&gt;0),0,AW357))</f>
        <v>0</v>
      </c>
      <c r="AY357" s="69">
        <f>IF(AND(Q357&gt;0,SUMIF($AV$32:AV357,AV357,$I$32:I357)-SUMIF($AV$32:AV357,AV357,$Q$32:Q357)=0),COUNTIF($AV$32:AV357,AV357),0)</f>
        <v>0</v>
      </c>
      <c r="AZ357" s="69">
        <f>IF(Q357&gt;0,COUNTIF($AV$32:AV357,AV357),0)</f>
        <v>0</v>
      </c>
      <c r="BA357" s="69">
        <f t="shared" si="96"/>
        <v>0</v>
      </c>
      <c r="BC357" s="69" t="str">
        <f t="shared" si="97"/>
        <v xml:space="preserve">  0</v>
      </c>
      <c r="BD357" s="69" t="str">
        <f t="shared" si="98"/>
        <v/>
      </c>
      <c r="BF357" s="69"/>
      <c r="BG357" s="69"/>
    </row>
    <row r="358" spans="1:59" s="69" customFormat="1" x14ac:dyDescent="0.25">
      <c r="A358" s="70" t="e">
        <f t="shared" si="87"/>
        <v>#REF!</v>
      </c>
      <c r="B358" s="83" t="str">
        <f>IFERROR(VLOOKUP(A358,[1]Tổng!$M$2:$AT$200,13,0),"")</f>
        <v/>
      </c>
      <c r="C358" s="71" t="e">
        <f t="shared" ref="C358:C421" si="100">IF(I358&gt;0,MID(B358,SEARCH(".",B358,SEARCH(".",B358,SEARCH(".",B358)+1)+1)+1,SEARCH(".",B358,(SEARCH(".",B358,SEARCH(".",B358,SEARCH(".",B358)+1)+1))+1)-SEARCH(".",B358,SEARCH(".",B358,SEARCH(".",B358)+1)+1)-1),0)</f>
        <v>#VALUE!</v>
      </c>
      <c r="D358" s="71">
        <f t="shared" ref="D358:D421" si="101">IF(Q358&gt;0,MID(B358,SEARCH("-",B358,SEARCH("-",B358)+1)+1,SEARCH("/",B358,SEARCH("/",B358)+1)-SEARCH("-",B358,SEARCH("-",B358)+1)-1),1)</f>
        <v>1</v>
      </c>
      <c r="E358" s="221" t="str">
        <f>IFERROR(VLOOKUP(A358,[1]Tổng!$M$2:$AT$200,14,0),"")</f>
        <v/>
      </c>
      <c r="F358" s="213" t="str">
        <f>IFERROR(VLOOKUP(A358,[1]Tổng!$M$2:$AT$200,15,0),"")</f>
        <v/>
      </c>
      <c r="G358" s="214" t="str">
        <f>IFERROR(VLOOKUP(A358,[1]Tổng!$M$2:$AT$200,25,0),"")</f>
        <v/>
      </c>
      <c r="H358" s="83" t="str">
        <f>IFERROR(VLOOKUP(A358,[1]Tổng!$M$2:$AQ$200,26,0),"")</f>
        <v/>
      </c>
      <c r="I358" s="77" t="str">
        <f>IFERROR(VLOOKUP(A358,[1]Tổng!$M$2:$AQ$200,27,0),"")</f>
        <v/>
      </c>
      <c r="J358" s="77">
        <v>1000000</v>
      </c>
      <c r="K358" s="78">
        <f t="shared" ref="K358:K421" si="102">IFERROR(I358*J358,0)</f>
        <v>0</v>
      </c>
      <c r="L358" s="88" t="str">
        <f>IFERROR(VLOOKUP(A358,[1]Tổng!$M$2:$AQ$200,30,0),"")</f>
        <v/>
      </c>
      <c r="M358" s="88">
        <f t="shared" ref="M358:M421" si="103">IFERROR(I358*L358,0)</f>
        <v>0</v>
      </c>
      <c r="N358" s="88" t="str">
        <f>IFERROR(VLOOKUP(A358,[1]Tổng!$M$2:$AT$200,18,0),"")</f>
        <v/>
      </c>
      <c r="O358" s="88" t="str">
        <f>IFERROR(VLOOKUP(A358,[1]Tổng!$M$2:$AT$200,22,0),"")</f>
        <v/>
      </c>
      <c r="P358" s="217">
        <f t="shared" ref="P358:P421" si="104">IF(Q358&gt;0,VLOOKUP(D358,$C$32:$M$1452,7,0),0)</f>
        <v>0</v>
      </c>
      <c r="Q358" s="217">
        <f>IFERROR(VLOOKUP(A358,[1]Tổng!$M$2:$AQ$200,29,0),0)</f>
        <v>0</v>
      </c>
      <c r="R358" s="81" t="str">
        <f>IFERROR(VLOOKUP(A358,[1]Tổng!$M$2:$AQ$200,31,0),"")</f>
        <v/>
      </c>
      <c r="S358" s="81">
        <f t="shared" si="93"/>
        <v>0</v>
      </c>
      <c r="T358" s="81">
        <f t="shared" si="94"/>
        <v>0</v>
      </c>
      <c r="U358" s="81" t="e">
        <f t="shared" si="88"/>
        <v>#REF!</v>
      </c>
      <c r="V358" s="81">
        <v>0</v>
      </c>
      <c r="W358" s="81" t="e">
        <f t="shared" si="99"/>
        <v>#REF!</v>
      </c>
      <c r="X358" s="83"/>
      <c r="Y358" s="99">
        <f t="shared" si="91"/>
        <v>0</v>
      </c>
      <c r="Z358" s="224"/>
      <c r="AA358" s="224"/>
      <c r="AB358" s="224"/>
      <c r="AC358" s="224"/>
      <c r="AE358" s="106" t="e">
        <f t="shared" si="58"/>
        <v>#VALUE!</v>
      </c>
      <c r="AG358" s="218"/>
      <c r="AH358" s="219"/>
      <c r="AI358" s="218"/>
      <c r="AJ358" s="63"/>
      <c r="AK358" s="63"/>
      <c r="AL358" s="63"/>
      <c r="AU358" s="69" t="e">
        <f t="shared" si="92"/>
        <v>#N/A</v>
      </c>
      <c r="AV358" s="69" t="e">
        <f t="shared" si="95"/>
        <v>#N/A</v>
      </c>
      <c r="AW358" s="69">
        <f>IF(I358&gt;0,COUNTIF($AV$32:AV358,AV358),0)</f>
        <v>326</v>
      </c>
      <c r="AX358" s="69">
        <f>IF(AND(AW358&gt;1,SUMIF($AV$32:AV357,AV358,$AX$32:AX357)-SUMIF($AV$32:AV357,AV358,$BA$32:BA357)=0),1,IF(AND(AW358&gt;1,SUMIF($AV$32:AV357,AV358,$AX$32:AX357)-SUMIF($AV$32:AV357,AV358,$BA$32:BA357)&gt;0),0,AW358))</f>
        <v>0</v>
      </c>
      <c r="AY358" s="69">
        <f>IF(AND(Q358&gt;0,SUMIF($AV$32:AV358,AV358,$I$32:I358)-SUMIF($AV$32:AV358,AV358,$Q$32:Q358)=0),COUNTIF($AV$32:AV358,AV358),0)</f>
        <v>0</v>
      </c>
      <c r="AZ358" s="69">
        <f>IF(Q358&gt;0,COUNTIF($AV$32:AV358,AV358),0)</f>
        <v>0</v>
      </c>
      <c r="BA358" s="69">
        <f t="shared" si="96"/>
        <v>0</v>
      </c>
      <c r="BC358" s="69" t="str">
        <f t="shared" si="97"/>
        <v xml:space="preserve">  0</v>
      </c>
      <c r="BD358" s="69" t="str">
        <f t="shared" si="98"/>
        <v/>
      </c>
    </row>
    <row r="359" spans="1:59" x14ac:dyDescent="0.25">
      <c r="A359" s="70" t="e">
        <f t="shared" ref="A359:A422" si="105">A358+1</f>
        <v>#REF!</v>
      </c>
      <c r="B359" s="83" t="str">
        <f>IFERROR(VLOOKUP(A359,[1]Tổng!$M$2:$AT$200,13,0),"")</f>
        <v/>
      </c>
      <c r="C359" s="71" t="e">
        <f t="shared" si="100"/>
        <v>#VALUE!</v>
      </c>
      <c r="D359" s="71">
        <f t="shared" si="101"/>
        <v>1</v>
      </c>
      <c r="E359" s="221" t="str">
        <f>IFERROR(VLOOKUP(A359,[1]Tổng!$M$2:$AT$200,14,0),"")</f>
        <v/>
      </c>
      <c r="F359" s="213" t="str">
        <f>IFERROR(VLOOKUP(A359,[1]Tổng!$M$2:$AT$200,15,0),"")</f>
        <v/>
      </c>
      <c r="G359" s="214" t="str">
        <f>IFERROR(VLOOKUP(A359,[1]Tổng!$M$2:$AT$200,25,0),"")</f>
        <v/>
      </c>
      <c r="H359" s="83" t="str">
        <f>IFERROR(VLOOKUP(A359,[1]Tổng!$M$2:$AQ$200,26,0),"")</f>
        <v/>
      </c>
      <c r="I359" s="77" t="str">
        <f>IFERROR(VLOOKUP(A359,[1]Tổng!$M$2:$AQ$200,27,0),"")</f>
        <v/>
      </c>
      <c r="J359" s="77">
        <v>1000000</v>
      </c>
      <c r="K359" s="78">
        <f t="shared" si="102"/>
        <v>0</v>
      </c>
      <c r="L359" s="88" t="str">
        <f>IFERROR(VLOOKUP(A359,[1]Tổng!$M$2:$AQ$200,30,0),"")</f>
        <v/>
      </c>
      <c r="M359" s="88">
        <f t="shared" si="103"/>
        <v>0</v>
      </c>
      <c r="N359" s="88" t="str">
        <f>IFERROR(VLOOKUP(A359,[1]Tổng!$M$2:$AT$200,18,0),"")</f>
        <v/>
      </c>
      <c r="O359" s="88" t="str">
        <f>IFERROR(VLOOKUP(A359,[1]Tổng!$M$2:$AT$200,22,0),"")</f>
        <v/>
      </c>
      <c r="P359" s="217">
        <f t="shared" si="104"/>
        <v>0</v>
      </c>
      <c r="Q359" s="217">
        <f>IFERROR(VLOOKUP(A359,[1]Tổng!$M$2:$AQ$200,29,0),0)</f>
        <v>0</v>
      </c>
      <c r="R359" s="81" t="str">
        <f>IFERROR(VLOOKUP(A359,[1]Tổng!$M$2:$AQ$200,31,0),"")</f>
        <v/>
      </c>
      <c r="S359" s="81">
        <f t="shared" si="93"/>
        <v>0</v>
      </c>
      <c r="T359" s="81">
        <f t="shared" si="94"/>
        <v>0</v>
      </c>
      <c r="U359" s="81" t="e">
        <f t="shared" ref="U359:U422" si="106">W358</f>
        <v>#REF!</v>
      </c>
      <c r="V359" s="81">
        <v>0</v>
      </c>
      <c r="W359" s="81" t="e">
        <f t="shared" si="99"/>
        <v>#REF!</v>
      </c>
      <c r="X359" s="83"/>
      <c r="Y359" s="99">
        <f>Q361</f>
        <v>0</v>
      </c>
      <c r="Z359" s="224"/>
      <c r="AA359" s="224"/>
      <c r="AB359" s="224"/>
      <c r="AC359" s="224"/>
      <c r="AE359" s="106" t="e">
        <f>I361-SUM(Z361:AD361)</f>
        <v>#VALUE!</v>
      </c>
      <c r="AF359" s="69"/>
      <c r="AG359" s="218"/>
      <c r="AH359" s="219"/>
      <c r="AI359" s="218"/>
      <c r="AJ359" s="63"/>
      <c r="AK359" s="63"/>
      <c r="AL359" s="63"/>
      <c r="AU359" s="69" t="e">
        <f t="shared" si="92"/>
        <v>#N/A</v>
      </c>
      <c r="AV359" s="69" t="e">
        <f t="shared" si="95"/>
        <v>#N/A</v>
      </c>
      <c r="AW359" s="69">
        <f>IF(I359&gt;0,COUNTIF($AV$32:AV359,AV359),0)</f>
        <v>327</v>
      </c>
      <c r="AX359" s="69">
        <f>IF(AND(AW359&gt;1,SUMIF($AV$32:AV358,AV359,$AX$32:AX358)-SUMIF($AV$32:AV358,AV359,$BA$32:BA358)=0),1,IF(AND(AW359&gt;1,SUMIF($AV$32:AV358,AV359,$AX$32:AX358)-SUMIF($AV$32:AV358,AV359,$BA$32:BA358)&gt;0),0,AW359))</f>
        <v>0</v>
      </c>
      <c r="AY359" s="69">
        <f>IF(AND(Q359&gt;0,SUMIF($AV$32:AV359,AV359,$I$32:I359)-SUMIF($AV$32:AV359,AV359,$Q$32:Q359)=0),COUNTIF($AV$32:AV359,AV359),0)</f>
        <v>0</v>
      </c>
      <c r="AZ359" s="69">
        <f>IF(Q359&gt;0,COUNTIF($AV$32:AV359,AV359),0)</f>
        <v>0</v>
      </c>
      <c r="BA359" s="69">
        <f t="shared" si="96"/>
        <v>0</v>
      </c>
      <c r="BC359" s="69" t="str">
        <f t="shared" si="97"/>
        <v xml:space="preserve">  0</v>
      </c>
      <c r="BD359" s="69" t="str">
        <f t="shared" si="98"/>
        <v/>
      </c>
      <c r="BF359" s="69"/>
      <c r="BG359" s="69"/>
    </row>
    <row r="360" spans="1:59" x14ac:dyDescent="0.25">
      <c r="A360" s="70" t="e">
        <f t="shared" si="105"/>
        <v>#REF!</v>
      </c>
      <c r="B360" s="83" t="str">
        <f>IFERROR(VLOOKUP(A360,[1]Tổng!$M$2:$AT$200,13,0),"")</f>
        <v/>
      </c>
      <c r="C360" s="71" t="e">
        <f t="shared" si="100"/>
        <v>#VALUE!</v>
      </c>
      <c r="D360" s="71">
        <f t="shared" si="101"/>
        <v>1</v>
      </c>
      <c r="E360" s="221" t="str">
        <f>IFERROR(VLOOKUP(A360,[1]Tổng!$M$2:$AT$200,14,0),"")</f>
        <v/>
      </c>
      <c r="F360" s="213" t="str">
        <f>IFERROR(VLOOKUP(A360,[1]Tổng!$M$2:$AT$200,15,0),"")</f>
        <v/>
      </c>
      <c r="G360" s="214" t="str">
        <f>IFERROR(VLOOKUP(A360,[1]Tổng!$M$2:$AT$200,25,0),"")</f>
        <v/>
      </c>
      <c r="H360" s="83" t="str">
        <f>IFERROR(VLOOKUP(A360,[1]Tổng!$M$2:$AQ$200,26,0),"")</f>
        <v/>
      </c>
      <c r="I360" s="77" t="str">
        <f>IFERROR(VLOOKUP(A360,[1]Tổng!$M$2:$AQ$200,27,0),"")</f>
        <v/>
      </c>
      <c r="J360" s="77">
        <v>1000000</v>
      </c>
      <c r="K360" s="78">
        <f t="shared" si="102"/>
        <v>0</v>
      </c>
      <c r="L360" s="88" t="str">
        <f>IFERROR(VLOOKUP(A360,[1]Tổng!$M$2:$AQ$200,30,0),"")</f>
        <v/>
      </c>
      <c r="M360" s="88">
        <f t="shared" si="103"/>
        <v>0</v>
      </c>
      <c r="N360" s="88" t="str">
        <f>IFERROR(VLOOKUP(A360,[1]Tổng!$M$2:$AT$200,18,0),"")</f>
        <v/>
      </c>
      <c r="O360" s="88" t="str">
        <f>IFERROR(VLOOKUP(A360,[1]Tổng!$M$2:$AT$200,22,0),"")</f>
        <v/>
      </c>
      <c r="P360" s="217">
        <f t="shared" si="104"/>
        <v>0</v>
      </c>
      <c r="Q360" s="217">
        <f>IFERROR(VLOOKUP(A360,[1]Tổng!$M$2:$AQ$200,29,0),0)</f>
        <v>0</v>
      </c>
      <c r="R360" s="81" t="str">
        <f>IFERROR(VLOOKUP(A360,[1]Tổng!$M$2:$AQ$200,31,0),"")</f>
        <v/>
      </c>
      <c r="S360" s="81">
        <f t="shared" si="93"/>
        <v>0</v>
      </c>
      <c r="T360" s="81">
        <f t="shared" si="94"/>
        <v>0</v>
      </c>
      <c r="U360" s="81" t="e">
        <f t="shared" si="106"/>
        <v>#REF!</v>
      </c>
      <c r="V360" s="81">
        <v>0</v>
      </c>
      <c r="W360" s="81" t="e">
        <f t="shared" si="99"/>
        <v>#REF!</v>
      </c>
      <c r="X360" s="83"/>
      <c r="Y360" s="99">
        <f t="shared" si="91"/>
        <v>0</v>
      </c>
      <c r="Z360" s="224"/>
      <c r="AA360" s="224"/>
      <c r="AB360" s="224"/>
      <c r="AC360" s="224"/>
      <c r="AE360" s="106" t="e">
        <f t="shared" si="58"/>
        <v>#VALUE!</v>
      </c>
      <c r="AF360" s="69"/>
      <c r="AG360" s="218"/>
      <c r="AH360" s="219"/>
      <c r="AI360" s="218"/>
      <c r="AJ360" s="63"/>
      <c r="AK360" s="63"/>
      <c r="AL360" s="63"/>
      <c r="AU360" s="69" t="e">
        <f t="shared" si="92"/>
        <v>#N/A</v>
      </c>
      <c r="AV360" s="69" t="e">
        <f t="shared" si="95"/>
        <v>#N/A</v>
      </c>
      <c r="AW360" s="69">
        <f>IF(I360&gt;0,COUNTIF($AV$32:AV360,AV360),0)</f>
        <v>328</v>
      </c>
      <c r="AX360" s="69">
        <f>IF(AND(AW360&gt;1,SUMIF($AV$32:AV359,AV360,$AX$32:AX359)-SUMIF($AV$32:AV359,AV360,$BA$32:BA359)=0),1,IF(AND(AW360&gt;1,SUMIF($AV$32:AV359,AV360,$AX$32:AX359)-SUMIF($AV$32:AV359,AV360,$BA$32:BA359)&gt;0),0,AW360))</f>
        <v>0</v>
      </c>
      <c r="AY360" s="69">
        <f>IF(AND(Q360&gt;0,SUMIF($AV$32:AV360,AV360,$I$32:I360)-SUMIF($AV$32:AV360,AV360,$Q$32:Q360)=0),COUNTIF($AV$32:AV360,AV360),0)</f>
        <v>0</v>
      </c>
      <c r="AZ360" s="69">
        <f>IF(Q360&gt;0,COUNTIF($AV$32:AV360,AV360),0)</f>
        <v>0</v>
      </c>
      <c r="BA360" s="69">
        <f t="shared" si="96"/>
        <v>0</v>
      </c>
      <c r="BC360" s="69" t="str">
        <f t="shared" si="97"/>
        <v xml:space="preserve">  0</v>
      </c>
      <c r="BD360" s="69" t="str">
        <f t="shared" si="98"/>
        <v/>
      </c>
      <c r="BF360" s="69"/>
      <c r="BG360" s="69"/>
    </row>
    <row r="361" spans="1:59" s="69" customFormat="1" x14ac:dyDescent="0.25">
      <c r="A361" s="70" t="e">
        <f t="shared" si="105"/>
        <v>#REF!</v>
      </c>
      <c r="B361" s="83" t="str">
        <f>IFERROR(VLOOKUP(A361,[1]Tổng!$M$2:$AT$200,13,0),"")</f>
        <v/>
      </c>
      <c r="C361" s="71" t="e">
        <f t="shared" si="100"/>
        <v>#VALUE!</v>
      </c>
      <c r="D361" s="71">
        <f t="shared" si="101"/>
        <v>1</v>
      </c>
      <c r="E361" s="221" t="str">
        <f>IFERROR(VLOOKUP(A361,[1]Tổng!$M$2:$AT$200,14,0),"")</f>
        <v/>
      </c>
      <c r="F361" s="213" t="str">
        <f>IFERROR(VLOOKUP(A361,[1]Tổng!$M$2:$AT$200,15,0),"")</f>
        <v/>
      </c>
      <c r="G361" s="214" t="str">
        <f>IFERROR(VLOOKUP(A361,[1]Tổng!$M$2:$AT$200,25,0),"")</f>
        <v/>
      </c>
      <c r="H361" s="83" t="str">
        <f>IFERROR(VLOOKUP(A361,[1]Tổng!$M$2:$AQ$200,26,0),"")</f>
        <v/>
      </c>
      <c r="I361" s="77" t="str">
        <f>IFERROR(VLOOKUP(A361,[1]Tổng!$M$2:$AQ$200,27,0),"")</f>
        <v/>
      </c>
      <c r="J361" s="77">
        <v>1000000</v>
      </c>
      <c r="K361" s="78">
        <f t="shared" si="102"/>
        <v>0</v>
      </c>
      <c r="L361" s="88" t="str">
        <f>IFERROR(VLOOKUP(A361,[1]Tổng!$M$2:$AQ$200,30,0),"")</f>
        <v/>
      </c>
      <c r="M361" s="88">
        <f t="shared" si="103"/>
        <v>0</v>
      </c>
      <c r="N361" s="88" t="str">
        <f>IFERROR(VLOOKUP(A361,[1]Tổng!$M$2:$AT$200,18,0),"")</f>
        <v/>
      </c>
      <c r="O361" s="88" t="str">
        <f>IFERROR(VLOOKUP(A361,[1]Tổng!$M$2:$AT$200,22,0),"")</f>
        <v/>
      </c>
      <c r="P361" s="217">
        <f t="shared" si="104"/>
        <v>0</v>
      </c>
      <c r="Q361" s="217">
        <f>IFERROR(VLOOKUP(A361,[1]Tổng!$M$2:$AQ$200,29,0),0)</f>
        <v>0</v>
      </c>
      <c r="R361" s="81" t="str">
        <f>IFERROR(VLOOKUP(A361,[1]Tổng!$M$2:$AQ$200,31,0),"")</f>
        <v/>
      </c>
      <c r="S361" s="81">
        <f t="shared" si="93"/>
        <v>0</v>
      </c>
      <c r="T361" s="81">
        <f t="shared" si="94"/>
        <v>0</v>
      </c>
      <c r="U361" s="81" t="e">
        <f t="shared" si="106"/>
        <v>#REF!</v>
      </c>
      <c r="V361" s="81">
        <v>0</v>
      </c>
      <c r="W361" s="81" t="e">
        <f t="shared" si="99"/>
        <v>#REF!</v>
      </c>
      <c r="X361" s="83"/>
      <c r="Y361" s="99">
        <f t="shared" si="91"/>
        <v>0</v>
      </c>
      <c r="Z361" s="224"/>
      <c r="AA361" s="224"/>
      <c r="AB361" s="224"/>
      <c r="AC361" s="224"/>
      <c r="AE361" s="106" t="e">
        <f t="shared" si="58"/>
        <v>#VALUE!</v>
      </c>
      <c r="AG361" s="218"/>
      <c r="AH361" s="219"/>
      <c r="AI361" s="218"/>
      <c r="AJ361" s="63"/>
      <c r="AK361" s="63"/>
      <c r="AL361" s="63"/>
      <c r="AU361" s="69" t="e">
        <f t="shared" si="92"/>
        <v>#N/A</v>
      </c>
      <c r="AV361" s="69" t="e">
        <f t="shared" si="95"/>
        <v>#N/A</v>
      </c>
      <c r="AW361" s="69">
        <f>IF(I361&gt;0,COUNTIF($AV$32:AV361,AV361),0)</f>
        <v>329</v>
      </c>
      <c r="AX361" s="69">
        <f>IF(AND(AW361&gt;1,SUMIF($AV$32:AV360,AV361,$AX$32:AX360)-SUMIF($AV$32:AV360,AV361,$BA$32:BA360)=0),1,IF(AND(AW361&gt;1,SUMIF($AV$32:AV360,AV361,$AX$32:AX360)-SUMIF($AV$32:AV360,AV361,$BA$32:BA360)&gt;0),0,AW361))</f>
        <v>0</v>
      </c>
      <c r="AY361" s="69">
        <f>IF(AND(Q361&gt;0,SUMIF($AV$32:AV361,AV361,$I$32:I361)-SUMIF($AV$32:AV361,AV361,$Q$32:Q361)=0),COUNTIF($AV$32:AV361,AV361),0)</f>
        <v>0</v>
      </c>
      <c r="AZ361" s="69">
        <f>IF(Q361&gt;0,COUNTIF($AV$32:AV361,AV361),0)</f>
        <v>0</v>
      </c>
      <c r="BA361" s="69">
        <f t="shared" si="96"/>
        <v>0</v>
      </c>
      <c r="BC361" s="69" t="str">
        <f t="shared" si="97"/>
        <v xml:space="preserve">  0</v>
      </c>
      <c r="BD361" s="69" t="str">
        <f t="shared" si="98"/>
        <v/>
      </c>
    </row>
    <row r="362" spans="1:59" x14ac:dyDescent="0.25">
      <c r="A362" s="70" t="e">
        <f t="shared" si="105"/>
        <v>#REF!</v>
      </c>
      <c r="B362" s="83" t="str">
        <f>IFERROR(VLOOKUP(A362,[1]Tổng!$M$2:$AT$200,13,0),"")</f>
        <v/>
      </c>
      <c r="C362" s="71" t="e">
        <f t="shared" si="100"/>
        <v>#VALUE!</v>
      </c>
      <c r="D362" s="71">
        <f t="shared" si="101"/>
        <v>1</v>
      </c>
      <c r="E362" s="221" t="str">
        <f>IFERROR(VLOOKUP(A362,[1]Tổng!$M$2:$AT$200,14,0),"")</f>
        <v/>
      </c>
      <c r="F362" s="213" t="str">
        <f>IFERROR(VLOOKUP(A362,[1]Tổng!$M$2:$AT$200,15,0),"")</f>
        <v/>
      </c>
      <c r="G362" s="214" t="str">
        <f>IFERROR(VLOOKUP(A362,[1]Tổng!$M$2:$AT$200,25,0),"")</f>
        <v/>
      </c>
      <c r="H362" s="83" t="str">
        <f>IFERROR(VLOOKUP(A362,[1]Tổng!$M$2:$AQ$200,26,0),"")</f>
        <v/>
      </c>
      <c r="I362" s="77" t="str">
        <f>IFERROR(VLOOKUP(A362,[1]Tổng!$M$2:$AQ$200,27,0),"")</f>
        <v/>
      </c>
      <c r="J362" s="77">
        <v>1000000</v>
      </c>
      <c r="K362" s="78">
        <f t="shared" si="102"/>
        <v>0</v>
      </c>
      <c r="L362" s="88" t="str">
        <f>IFERROR(VLOOKUP(A362,[1]Tổng!$M$2:$AQ$200,30,0),"")</f>
        <v/>
      </c>
      <c r="M362" s="88">
        <f t="shared" si="103"/>
        <v>0</v>
      </c>
      <c r="N362" s="88" t="str">
        <f>IFERROR(VLOOKUP(A362,[1]Tổng!$M$2:$AT$200,18,0),"")</f>
        <v/>
      </c>
      <c r="O362" s="88" t="str">
        <f>IFERROR(VLOOKUP(A362,[1]Tổng!$M$2:$AT$200,22,0),"")</f>
        <v/>
      </c>
      <c r="P362" s="217">
        <f t="shared" si="104"/>
        <v>0</v>
      </c>
      <c r="Q362" s="217">
        <f>IFERROR(VLOOKUP(A362,[1]Tổng!$M$2:$AQ$200,29,0),0)</f>
        <v>0</v>
      </c>
      <c r="R362" s="81" t="str">
        <f>IFERROR(VLOOKUP(A362,[1]Tổng!$M$2:$AQ$200,31,0),"")</f>
        <v/>
      </c>
      <c r="S362" s="81">
        <f t="shared" si="93"/>
        <v>0</v>
      </c>
      <c r="T362" s="81">
        <f t="shared" si="94"/>
        <v>0</v>
      </c>
      <c r="U362" s="81" t="e">
        <f t="shared" si="106"/>
        <v>#REF!</v>
      </c>
      <c r="V362" s="81">
        <v>0</v>
      </c>
      <c r="W362" s="81" t="e">
        <f t="shared" si="99"/>
        <v>#REF!</v>
      </c>
      <c r="X362" s="83"/>
      <c r="Y362" s="99">
        <f t="shared" si="91"/>
        <v>0</v>
      </c>
      <c r="Z362" s="224"/>
      <c r="AA362" s="224"/>
      <c r="AB362" s="224"/>
      <c r="AC362" s="224"/>
      <c r="AE362" s="106" t="e">
        <f t="shared" si="58"/>
        <v>#VALUE!</v>
      </c>
      <c r="AF362" s="69"/>
      <c r="AG362" s="218"/>
      <c r="AH362" s="219"/>
      <c r="AI362" s="218"/>
      <c r="AJ362" s="63"/>
      <c r="AK362" s="63"/>
      <c r="AL362" s="63"/>
      <c r="AU362" s="69" t="e">
        <f t="shared" si="92"/>
        <v>#N/A</v>
      </c>
      <c r="AV362" s="69" t="e">
        <f t="shared" si="95"/>
        <v>#N/A</v>
      </c>
      <c r="AW362" s="69">
        <f>IF(I362&gt;0,COUNTIF($AV$32:AV362,AV362),0)</f>
        <v>330</v>
      </c>
      <c r="AX362" s="69">
        <f>IF(AND(AW362&gt;1,SUMIF($AV$32:AV361,AV362,$AX$32:AX361)-SUMIF($AV$32:AV361,AV362,$BA$32:BA361)=0),1,IF(AND(AW362&gt;1,SUMIF($AV$32:AV361,AV362,$AX$32:AX361)-SUMIF($AV$32:AV361,AV362,$BA$32:BA361)&gt;0),0,AW362))</f>
        <v>0</v>
      </c>
      <c r="AY362" s="69">
        <f>IF(AND(Q362&gt;0,SUMIF($AV$32:AV362,AV362,$I$32:I362)-SUMIF($AV$32:AV362,AV362,$Q$32:Q362)=0),COUNTIF($AV$32:AV362,AV362),0)</f>
        <v>0</v>
      </c>
      <c r="AZ362" s="69">
        <f>IF(Q362&gt;0,COUNTIF($AV$32:AV362,AV362),0)</f>
        <v>0</v>
      </c>
      <c r="BA362" s="69">
        <f t="shared" si="96"/>
        <v>0</v>
      </c>
      <c r="BC362" s="69" t="str">
        <f t="shared" si="97"/>
        <v xml:space="preserve">  0</v>
      </c>
      <c r="BD362" s="69" t="str">
        <f t="shared" si="98"/>
        <v/>
      </c>
      <c r="BF362" s="69"/>
      <c r="BG362" s="69"/>
    </row>
    <row r="363" spans="1:59" x14ac:dyDescent="0.25">
      <c r="A363" s="70" t="e">
        <f t="shared" si="105"/>
        <v>#REF!</v>
      </c>
      <c r="B363" s="83" t="str">
        <f>IFERROR(VLOOKUP(A363,[1]Tổng!$M$2:$AT$200,13,0),"")</f>
        <v/>
      </c>
      <c r="C363" s="71" t="e">
        <f t="shared" si="100"/>
        <v>#VALUE!</v>
      </c>
      <c r="D363" s="71">
        <f t="shared" si="101"/>
        <v>1</v>
      </c>
      <c r="E363" s="221" t="str">
        <f>IFERROR(VLOOKUP(A363,[1]Tổng!$M$2:$AT$200,14,0),"")</f>
        <v/>
      </c>
      <c r="F363" s="213" t="str">
        <f>IFERROR(VLOOKUP(A363,[1]Tổng!$M$2:$AT$200,15,0),"")</f>
        <v/>
      </c>
      <c r="G363" s="214" t="str">
        <f>IFERROR(VLOOKUP(A363,[1]Tổng!$M$2:$AT$200,25,0),"")</f>
        <v/>
      </c>
      <c r="H363" s="83" t="str">
        <f>IFERROR(VLOOKUP(A363,[1]Tổng!$M$2:$AQ$200,26,0),"")</f>
        <v/>
      </c>
      <c r="I363" s="77" t="str">
        <f>IFERROR(VLOOKUP(A363,[1]Tổng!$M$2:$AQ$200,27,0),"")</f>
        <v/>
      </c>
      <c r="J363" s="77">
        <v>1000000</v>
      </c>
      <c r="K363" s="78">
        <f t="shared" si="102"/>
        <v>0</v>
      </c>
      <c r="L363" s="88" t="str">
        <f>IFERROR(VLOOKUP(A363,[1]Tổng!$M$2:$AQ$200,30,0),"")</f>
        <v/>
      </c>
      <c r="M363" s="88">
        <f t="shared" si="103"/>
        <v>0</v>
      </c>
      <c r="N363" s="88" t="str">
        <f>IFERROR(VLOOKUP(A363,[1]Tổng!$M$2:$AT$200,18,0),"")</f>
        <v/>
      </c>
      <c r="O363" s="88" t="str">
        <f>IFERROR(VLOOKUP(A363,[1]Tổng!$M$2:$AT$200,22,0),"")</f>
        <v/>
      </c>
      <c r="P363" s="217">
        <f t="shared" si="104"/>
        <v>0</v>
      </c>
      <c r="Q363" s="217">
        <f>IFERROR(VLOOKUP(A363,[1]Tổng!$M$2:$AQ$200,29,0),0)</f>
        <v>0</v>
      </c>
      <c r="R363" s="81" t="str">
        <f>IFERROR(VLOOKUP(A363,[1]Tổng!$M$2:$AQ$200,31,0),"")</f>
        <v/>
      </c>
      <c r="S363" s="81">
        <f t="shared" si="93"/>
        <v>0</v>
      </c>
      <c r="T363" s="81">
        <f t="shared" si="94"/>
        <v>0</v>
      </c>
      <c r="U363" s="81" t="e">
        <f t="shared" si="106"/>
        <v>#REF!</v>
      </c>
      <c r="V363" s="81">
        <v>0</v>
      </c>
      <c r="W363" s="81" t="e">
        <f t="shared" si="99"/>
        <v>#REF!</v>
      </c>
      <c r="X363" s="83"/>
      <c r="Y363" s="99">
        <f t="shared" si="91"/>
        <v>0</v>
      </c>
      <c r="Z363" s="224"/>
      <c r="AA363" s="224"/>
      <c r="AB363" s="224"/>
      <c r="AC363" s="224"/>
      <c r="AE363" s="106" t="e">
        <f t="shared" si="58"/>
        <v>#VALUE!</v>
      </c>
      <c r="AF363" s="69"/>
      <c r="AG363" s="218"/>
      <c r="AH363" s="219"/>
      <c r="AI363" s="218"/>
      <c r="AJ363" s="63"/>
      <c r="AK363" s="63"/>
      <c r="AL363" s="63"/>
      <c r="AU363" s="69" t="e">
        <f t="shared" si="92"/>
        <v>#N/A</v>
      </c>
      <c r="AV363" s="69" t="e">
        <f t="shared" si="95"/>
        <v>#N/A</v>
      </c>
      <c r="AW363" s="69">
        <f>IF(I363&gt;0,COUNTIF($AV$32:AV363,AV363),0)</f>
        <v>331</v>
      </c>
      <c r="AX363" s="69">
        <f>IF(AND(AW363&gt;1,SUMIF($AV$32:AV362,AV363,$AX$32:AX362)-SUMIF($AV$32:AV362,AV363,$BA$32:BA362)=0),1,IF(AND(AW363&gt;1,SUMIF($AV$32:AV362,AV363,$AX$32:AX362)-SUMIF($AV$32:AV362,AV363,$BA$32:BA362)&gt;0),0,AW363))</f>
        <v>0</v>
      </c>
      <c r="AY363" s="69">
        <f>IF(AND(Q363&gt;0,SUMIF($AV$32:AV363,AV363,$I$32:I363)-SUMIF($AV$32:AV363,AV363,$Q$32:Q363)=0),COUNTIF($AV$32:AV363,AV363),0)</f>
        <v>0</v>
      </c>
      <c r="AZ363" s="69">
        <f>IF(Q363&gt;0,COUNTIF($AV$32:AV363,AV363),0)</f>
        <v>0</v>
      </c>
      <c r="BA363" s="69">
        <f t="shared" si="96"/>
        <v>0</v>
      </c>
      <c r="BC363" s="69" t="str">
        <f t="shared" si="97"/>
        <v xml:space="preserve">  0</v>
      </c>
      <c r="BD363" s="69" t="str">
        <f t="shared" si="98"/>
        <v/>
      </c>
      <c r="BF363" s="69"/>
      <c r="BG363" s="69"/>
    </row>
    <row r="364" spans="1:59" x14ac:dyDescent="0.25">
      <c r="A364" s="70" t="e">
        <f t="shared" si="105"/>
        <v>#REF!</v>
      </c>
      <c r="B364" s="83" t="str">
        <f>IFERROR(VLOOKUP(A364,[1]Tổng!$M$2:$AT$200,13,0),"")</f>
        <v/>
      </c>
      <c r="C364" s="71" t="e">
        <f t="shared" si="100"/>
        <v>#VALUE!</v>
      </c>
      <c r="D364" s="71">
        <f t="shared" si="101"/>
        <v>1</v>
      </c>
      <c r="E364" s="221" t="str">
        <f>IFERROR(VLOOKUP(A364,[1]Tổng!$M$2:$AT$200,14,0),"")</f>
        <v/>
      </c>
      <c r="F364" s="213" t="str">
        <f>IFERROR(VLOOKUP(A364,[1]Tổng!$M$2:$AT$200,15,0),"")</f>
        <v/>
      </c>
      <c r="G364" s="214" t="str">
        <f>IFERROR(VLOOKUP(A364,[1]Tổng!$M$2:$AT$200,25,0),"")</f>
        <v/>
      </c>
      <c r="H364" s="83" t="str">
        <f>IFERROR(VLOOKUP(A364,[1]Tổng!$M$2:$AQ$200,26,0),"")</f>
        <v/>
      </c>
      <c r="I364" s="77" t="str">
        <f>IFERROR(VLOOKUP(A364,[1]Tổng!$M$2:$AQ$200,27,0),"")</f>
        <v/>
      </c>
      <c r="J364" s="77">
        <v>1000000</v>
      </c>
      <c r="K364" s="78">
        <f t="shared" si="102"/>
        <v>0</v>
      </c>
      <c r="L364" s="88" t="str">
        <f>IFERROR(VLOOKUP(A364,[1]Tổng!$M$2:$AQ$200,30,0),"")</f>
        <v/>
      </c>
      <c r="M364" s="88">
        <f t="shared" si="103"/>
        <v>0</v>
      </c>
      <c r="N364" s="88" t="str">
        <f>IFERROR(VLOOKUP(A364,[1]Tổng!$M$2:$AT$200,18,0),"")</f>
        <v/>
      </c>
      <c r="O364" s="88" t="str">
        <f>IFERROR(VLOOKUP(A364,[1]Tổng!$M$2:$AT$200,22,0),"")</f>
        <v/>
      </c>
      <c r="P364" s="217">
        <f t="shared" si="104"/>
        <v>0</v>
      </c>
      <c r="Q364" s="217">
        <f>IFERROR(VLOOKUP(A364,[1]Tổng!$M$2:$AQ$200,29,0),0)</f>
        <v>0</v>
      </c>
      <c r="R364" s="81" t="str">
        <f>IFERROR(VLOOKUP(A364,[1]Tổng!$M$2:$AQ$200,31,0),"")</f>
        <v/>
      </c>
      <c r="S364" s="81">
        <f t="shared" si="93"/>
        <v>0</v>
      </c>
      <c r="T364" s="81">
        <f t="shared" si="94"/>
        <v>0</v>
      </c>
      <c r="U364" s="81" t="e">
        <f t="shared" si="106"/>
        <v>#REF!</v>
      </c>
      <c r="V364" s="81">
        <v>0</v>
      </c>
      <c r="W364" s="81" t="e">
        <f t="shared" si="99"/>
        <v>#REF!</v>
      </c>
      <c r="X364" s="83"/>
      <c r="Y364" s="99">
        <f t="shared" si="91"/>
        <v>0</v>
      </c>
      <c r="Z364" s="224"/>
      <c r="AA364" s="224"/>
      <c r="AB364" s="224"/>
      <c r="AC364" s="224"/>
      <c r="AE364" s="106" t="e">
        <f t="shared" si="58"/>
        <v>#VALUE!</v>
      </c>
      <c r="AF364" s="69"/>
      <c r="AG364" s="218"/>
      <c r="AH364" s="219"/>
      <c r="AI364" s="218"/>
      <c r="AJ364" s="63"/>
      <c r="AK364" s="63"/>
      <c r="AL364" s="63"/>
      <c r="AU364" s="69" t="e">
        <f t="shared" si="92"/>
        <v>#N/A</v>
      </c>
      <c r="AV364" s="69" t="e">
        <f t="shared" si="95"/>
        <v>#N/A</v>
      </c>
      <c r="AW364" s="69">
        <f>IF(I364&gt;0,COUNTIF($AV$32:AV364,AV364),0)</f>
        <v>332</v>
      </c>
      <c r="AX364" s="69">
        <f>IF(AND(AW364&gt;1,SUMIF($AV$32:AV363,AV364,$AX$32:AX363)-SUMIF($AV$32:AV363,AV364,$BA$32:BA363)=0),1,IF(AND(AW364&gt;1,SUMIF($AV$32:AV363,AV364,$AX$32:AX363)-SUMIF($AV$32:AV363,AV364,$BA$32:BA363)&gt;0),0,AW364))</f>
        <v>0</v>
      </c>
      <c r="AY364" s="69">
        <f>IF(AND(Q364&gt;0,SUMIF($AV$32:AV364,AV364,$I$32:I364)-SUMIF($AV$32:AV364,AV364,$Q$32:Q364)=0),COUNTIF($AV$32:AV364,AV364),0)</f>
        <v>0</v>
      </c>
      <c r="AZ364" s="69">
        <f>IF(Q364&gt;0,COUNTIF($AV$32:AV364,AV364),0)</f>
        <v>0</v>
      </c>
      <c r="BA364" s="69">
        <f t="shared" si="96"/>
        <v>0</v>
      </c>
      <c r="BC364" s="69" t="str">
        <f t="shared" si="97"/>
        <v xml:space="preserve">  0</v>
      </c>
      <c r="BD364" s="69" t="str">
        <f t="shared" si="98"/>
        <v/>
      </c>
      <c r="BF364" s="69"/>
      <c r="BG364" s="69"/>
    </row>
    <row r="365" spans="1:59" s="69" customFormat="1" x14ac:dyDescent="0.25">
      <c r="A365" s="70" t="e">
        <f t="shared" si="105"/>
        <v>#REF!</v>
      </c>
      <c r="B365" s="83" t="str">
        <f>IFERROR(VLOOKUP(A365,[1]Tổng!$M$2:$AT$200,13,0),"")</f>
        <v/>
      </c>
      <c r="C365" s="71" t="e">
        <f t="shared" si="100"/>
        <v>#VALUE!</v>
      </c>
      <c r="D365" s="71">
        <f t="shared" si="101"/>
        <v>1</v>
      </c>
      <c r="E365" s="221" t="str">
        <f>IFERROR(VLOOKUP(A365,[1]Tổng!$M$2:$AT$200,14,0),"")</f>
        <v/>
      </c>
      <c r="F365" s="213" t="str">
        <f>IFERROR(VLOOKUP(A365,[1]Tổng!$M$2:$AT$200,15,0),"")</f>
        <v/>
      </c>
      <c r="G365" s="214" t="str">
        <f>IFERROR(VLOOKUP(A365,[1]Tổng!$M$2:$AT$200,25,0),"")</f>
        <v/>
      </c>
      <c r="H365" s="83" t="str">
        <f>IFERROR(VLOOKUP(A365,[1]Tổng!$M$2:$AQ$200,26,0),"")</f>
        <v/>
      </c>
      <c r="I365" s="77" t="str">
        <f>IFERROR(VLOOKUP(A365,[1]Tổng!$M$2:$AQ$200,27,0),"")</f>
        <v/>
      </c>
      <c r="J365" s="77">
        <v>1000000</v>
      </c>
      <c r="K365" s="78">
        <f t="shared" si="102"/>
        <v>0</v>
      </c>
      <c r="L365" s="88" t="str">
        <f>IFERROR(VLOOKUP(A365,[1]Tổng!$M$2:$AQ$200,30,0),"")</f>
        <v/>
      </c>
      <c r="M365" s="88">
        <f t="shared" si="103"/>
        <v>0</v>
      </c>
      <c r="N365" s="88" t="str">
        <f>IFERROR(VLOOKUP(A365,[1]Tổng!$M$2:$AT$200,18,0),"")</f>
        <v/>
      </c>
      <c r="O365" s="88" t="str">
        <f>IFERROR(VLOOKUP(A365,[1]Tổng!$M$2:$AT$200,22,0),"")</f>
        <v/>
      </c>
      <c r="P365" s="217">
        <f t="shared" si="104"/>
        <v>0</v>
      </c>
      <c r="Q365" s="217">
        <f>IFERROR(VLOOKUP(A365,[1]Tổng!$M$2:$AQ$200,29,0),0)</f>
        <v>0</v>
      </c>
      <c r="R365" s="81" t="str">
        <f>IFERROR(VLOOKUP(A365,[1]Tổng!$M$2:$AQ$200,31,0),"")</f>
        <v/>
      </c>
      <c r="S365" s="81">
        <f t="shared" si="93"/>
        <v>0</v>
      </c>
      <c r="T365" s="81">
        <f t="shared" si="94"/>
        <v>0</v>
      </c>
      <c r="U365" s="81" t="e">
        <f t="shared" si="106"/>
        <v>#REF!</v>
      </c>
      <c r="V365" s="81">
        <v>0</v>
      </c>
      <c r="W365" s="81" t="e">
        <f t="shared" si="99"/>
        <v>#REF!</v>
      </c>
      <c r="X365" s="83"/>
      <c r="Y365" s="99">
        <f t="shared" si="91"/>
        <v>0</v>
      </c>
      <c r="Z365" s="224"/>
      <c r="AA365" s="224"/>
      <c r="AB365" s="224"/>
      <c r="AC365" s="224"/>
      <c r="AE365" s="106" t="e">
        <f t="shared" si="58"/>
        <v>#VALUE!</v>
      </c>
      <c r="AG365" s="218"/>
      <c r="AH365" s="219"/>
      <c r="AI365" s="218"/>
      <c r="AJ365" s="63"/>
      <c r="AK365" s="63"/>
      <c r="AL365" s="63"/>
      <c r="AU365" s="69" t="e">
        <f t="shared" si="92"/>
        <v>#N/A</v>
      </c>
      <c r="AV365" s="69" t="e">
        <f t="shared" si="95"/>
        <v>#N/A</v>
      </c>
      <c r="AW365" s="69">
        <f>IF(I365&gt;0,COUNTIF($AV$32:AV365,AV365),0)</f>
        <v>333</v>
      </c>
      <c r="AX365" s="69">
        <f>IF(AND(AW365&gt;1,SUMIF($AV$32:AV364,AV365,$AX$32:AX364)-SUMIF($AV$32:AV364,AV365,$BA$32:BA364)=0),1,IF(AND(AW365&gt;1,SUMIF($AV$32:AV364,AV365,$AX$32:AX364)-SUMIF($AV$32:AV364,AV365,$BA$32:BA364)&gt;0),0,AW365))</f>
        <v>0</v>
      </c>
      <c r="AY365" s="69">
        <f>IF(AND(Q365&gt;0,SUMIF($AV$32:AV365,AV365,$I$32:I365)-SUMIF($AV$32:AV365,AV365,$Q$32:Q365)=0),COUNTIF($AV$32:AV365,AV365),0)</f>
        <v>0</v>
      </c>
      <c r="AZ365" s="69">
        <f>IF(Q365&gt;0,COUNTIF($AV$32:AV365,AV365),0)</f>
        <v>0</v>
      </c>
      <c r="BA365" s="69">
        <f t="shared" si="96"/>
        <v>0</v>
      </c>
      <c r="BC365" s="69" t="str">
        <f t="shared" si="97"/>
        <v xml:space="preserve">  0</v>
      </c>
      <c r="BD365" s="69" t="str">
        <f t="shared" si="98"/>
        <v/>
      </c>
    </row>
    <row r="366" spans="1:59" x14ac:dyDescent="0.25">
      <c r="A366" s="70" t="e">
        <f t="shared" si="105"/>
        <v>#REF!</v>
      </c>
      <c r="B366" s="83" t="str">
        <f>IFERROR(VLOOKUP(A366,[1]Tổng!$M$2:$AT$200,13,0),"")</f>
        <v/>
      </c>
      <c r="C366" s="71" t="e">
        <f t="shared" si="100"/>
        <v>#VALUE!</v>
      </c>
      <c r="D366" s="71">
        <f t="shared" si="101"/>
        <v>1</v>
      </c>
      <c r="E366" s="221" t="str">
        <f>IFERROR(VLOOKUP(A366,[1]Tổng!$M$2:$AT$200,14,0),"")</f>
        <v/>
      </c>
      <c r="F366" s="213" t="str">
        <f>IFERROR(VLOOKUP(A366,[1]Tổng!$M$2:$AT$200,15,0),"")</f>
        <v/>
      </c>
      <c r="G366" s="214" t="str">
        <f>IFERROR(VLOOKUP(A366,[1]Tổng!$M$2:$AT$200,25,0),"")</f>
        <v/>
      </c>
      <c r="H366" s="83" t="str">
        <f>IFERROR(VLOOKUP(A366,[1]Tổng!$M$2:$AQ$200,26,0),"")</f>
        <v/>
      </c>
      <c r="I366" s="77" t="str">
        <f>IFERROR(VLOOKUP(A366,[1]Tổng!$M$2:$AQ$200,27,0),"")</f>
        <v/>
      </c>
      <c r="J366" s="77">
        <v>1000000</v>
      </c>
      <c r="K366" s="78">
        <f t="shared" si="102"/>
        <v>0</v>
      </c>
      <c r="L366" s="88" t="str">
        <f>IFERROR(VLOOKUP(A366,[1]Tổng!$M$2:$AQ$200,30,0),"")</f>
        <v/>
      </c>
      <c r="M366" s="88">
        <f t="shared" si="103"/>
        <v>0</v>
      </c>
      <c r="N366" s="88" t="str">
        <f>IFERROR(VLOOKUP(A366,[1]Tổng!$M$2:$AT$200,18,0),"")</f>
        <v/>
      </c>
      <c r="O366" s="88" t="str">
        <f>IFERROR(VLOOKUP(A366,[1]Tổng!$M$2:$AT$200,22,0),"")</f>
        <v/>
      </c>
      <c r="P366" s="217">
        <f t="shared" si="104"/>
        <v>0</v>
      </c>
      <c r="Q366" s="217">
        <f>IFERROR(VLOOKUP(A366,[1]Tổng!$M$2:$AQ$200,29,0),0)</f>
        <v>0</v>
      </c>
      <c r="R366" s="81" t="str">
        <f>IFERROR(VLOOKUP(A366,[1]Tổng!$M$2:$AQ$200,31,0),"")</f>
        <v/>
      </c>
      <c r="S366" s="81">
        <f t="shared" si="93"/>
        <v>0</v>
      </c>
      <c r="T366" s="81">
        <f t="shared" si="94"/>
        <v>0</v>
      </c>
      <c r="U366" s="81" t="e">
        <f t="shared" si="106"/>
        <v>#REF!</v>
      </c>
      <c r="V366" s="81">
        <v>0</v>
      </c>
      <c r="W366" s="81" t="e">
        <f t="shared" si="99"/>
        <v>#REF!</v>
      </c>
      <c r="X366" s="83"/>
      <c r="Y366" s="99">
        <f t="shared" si="91"/>
        <v>0</v>
      </c>
      <c r="Z366" s="224"/>
      <c r="AA366" s="224"/>
      <c r="AB366" s="224"/>
      <c r="AC366" s="224"/>
      <c r="AE366" s="106" t="e">
        <f t="shared" si="58"/>
        <v>#VALUE!</v>
      </c>
      <c r="AF366" s="69"/>
      <c r="AG366" s="218"/>
      <c r="AH366" s="219"/>
      <c r="AI366" s="218"/>
      <c r="AJ366" s="63"/>
      <c r="AK366" s="63"/>
      <c r="AL366" s="63"/>
      <c r="AU366" s="69" t="e">
        <f t="shared" si="92"/>
        <v>#N/A</v>
      </c>
      <c r="AV366" s="69" t="e">
        <f t="shared" si="95"/>
        <v>#N/A</v>
      </c>
      <c r="AW366" s="69">
        <f>IF(I366&gt;0,COUNTIF($AV$32:AV366,AV366),0)</f>
        <v>334</v>
      </c>
      <c r="AX366" s="69">
        <f>IF(AND(AW366&gt;1,SUMIF($AV$32:AV365,AV366,$AX$32:AX365)-SUMIF($AV$32:AV365,AV366,$BA$32:BA365)=0),1,IF(AND(AW366&gt;1,SUMIF($AV$32:AV365,AV366,$AX$32:AX365)-SUMIF($AV$32:AV365,AV366,$BA$32:BA365)&gt;0),0,AW366))</f>
        <v>0</v>
      </c>
      <c r="AY366" s="69">
        <f>IF(AND(Q366&gt;0,SUMIF($AV$32:AV366,AV366,$I$32:I366)-SUMIF($AV$32:AV366,AV366,$Q$32:Q366)=0),COUNTIF($AV$32:AV366,AV366),0)</f>
        <v>0</v>
      </c>
      <c r="AZ366" s="69">
        <f>IF(Q366&gt;0,COUNTIF($AV$32:AV366,AV366),0)</f>
        <v>0</v>
      </c>
      <c r="BA366" s="69">
        <f t="shared" si="96"/>
        <v>0</v>
      </c>
      <c r="BC366" s="69" t="str">
        <f t="shared" si="97"/>
        <v xml:space="preserve">  0</v>
      </c>
      <c r="BD366" s="69" t="str">
        <f t="shared" si="98"/>
        <v/>
      </c>
      <c r="BF366" s="69"/>
      <c r="BG366" s="69"/>
    </row>
    <row r="367" spans="1:59" s="69" customFormat="1" x14ac:dyDescent="0.25">
      <c r="A367" s="70" t="e">
        <f t="shared" si="105"/>
        <v>#REF!</v>
      </c>
      <c r="B367" s="83" t="str">
        <f>IFERROR(VLOOKUP(A367,[1]Tổng!$M$2:$AT$200,13,0),"")</f>
        <v/>
      </c>
      <c r="C367" s="71" t="e">
        <f t="shared" si="100"/>
        <v>#VALUE!</v>
      </c>
      <c r="D367" s="71">
        <f t="shared" si="101"/>
        <v>1</v>
      </c>
      <c r="E367" s="221" t="str">
        <f>IFERROR(VLOOKUP(A367,[1]Tổng!$M$2:$AT$200,14,0),"")</f>
        <v/>
      </c>
      <c r="F367" s="213" t="str">
        <f>IFERROR(VLOOKUP(A367,[1]Tổng!$M$2:$AT$200,15,0),"")</f>
        <v/>
      </c>
      <c r="G367" s="214" t="str">
        <f>IFERROR(VLOOKUP(A367,[1]Tổng!$M$2:$AT$200,25,0),"")</f>
        <v/>
      </c>
      <c r="H367" s="83" t="str">
        <f>IFERROR(VLOOKUP(A367,[1]Tổng!$M$2:$AQ$200,26,0),"")</f>
        <v/>
      </c>
      <c r="I367" s="77" t="str">
        <f>IFERROR(VLOOKUP(A367,[1]Tổng!$M$2:$AQ$200,27,0),"")</f>
        <v/>
      </c>
      <c r="J367" s="77">
        <v>1000000</v>
      </c>
      <c r="K367" s="78">
        <f t="shared" si="102"/>
        <v>0</v>
      </c>
      <c r="L367" s="88" t="str">
        <f>IFERROR(VLOOKUP(A367,[1]Tổng!$M$2:$AQ$200,30,0),"")</f>
        <v/>
      </c>
      <c r="M367" s="88">
        <f t="shared" si="103"/>
        <v>0</v>
      </c>
      <c r="N367" s="88" t="str">
        <f>IFERROR(VLOOKUP(A367,[1]Tổng!$M$2:$AT$200,18,0),"")</f>
        <v/>
      </c>
      <c r="O367" s="88" t="str">
        <f>IFERROR(VLOOKUP(A367,[1]Tổng!$M$2:$AT$200,22,0),"")</f>
        <v/>
      </c>
      <c r="P367" s="217">
        <f t="shared" si="104"/>
        <v>0</v>
      </c>
      <c r="Q367" s="217">
        <f>IFERROR(VLOOKUP(A367,[1]Tổng!$M$2:$AQ$200,29,0),0)</f>
        <v>0</v>
      </c>
      <c r="R367" s="81" t="str">
        <f>IFERROR(VLOOKUP(A367,[1]Tổng!$M$2:$AQ$200,31,0),"")</f>
        <v/>
      </c>
      <c r="S367" s="81">
        <f t="shared" si="93"/>
        <v>0</v>
      </c>
      <c r="T367" s="81">
        <f t="shared" si="94"/>
        <v>0</v>
      </c>
      <c r="U367" s="81" t="e">
        <f t="shared" si="106"/>
        <v>#REF!</v>
      </c>
      <c r="V367" s="81">
        <v>0</v>
      </c>
      <c r="W367" s="81" t="e">
        <f t="shared" si="99"/>
        <v>#REF!</v>
      </c>
      <c r="X367" s="83"/>
      <c r="Y367" s="99">
        <f t="shared" si="91"/>
        <v>0</v>
      </c>
      <c r="Z367" s="224"/>
      <c r="AA367" s="224"/>
      <c r="AB367" s="224"/>
      <c r="AC367" s="224"/>
      <c r="AE367" s="106" t="e">
        <f t="shared" si="58"/>
        <v>#VALUE!</v>
      </c>
      <c r="AG367" s="218"/>
      <c r="AH367" s="219"/>
      <c r="AI367" s="218"/>
      <c r="AJ367" s="63"/>
      <c r="AK367" s="63"/>
      <c r="AL367" s="63"/>
      <c r="AU367" s="69" t="e">
        <f t="shared" si="92"/>
        <v>#N/A</v>
      </c>
      <c r="AV367" s="69" t="e">
        <f t="shared" si="95"/>
        <v>#N/A</v>
      </c>
      <c r="AW367" s="69">
        <f>IF(I367&gt;0,COUNTIF($AV$32:AV367,AV367),0)</f>
        <v>335</v>
      </c>
      <c r="AX367" s="69">
        <f>IF(AND(AW367&gt;1,SUMIF($AV$32:AV366,AV367,$AX$32:AX366)-SUMIF($AV$32:AV366,AV367,$BA$32:BA366)=0),1,IF(AND(AW367&gt;1,SUMIF($AV$32:AV366,AV367,$AX$32:AX366)-SUMIF($AV$32:AV366,AV367,$BA$32:BA366)&gt;0),0,AW367))</f>
        <v>0</v>
      </c>
      <c r="AY367" s="69">
        <f>IF(AND(Q367&gt;0,SUMIF($AV$32:AV367,AV367,$I$32:I367)-SUMIF($AV$32:AV367,AV367,$Q$32:Q367)=0),COUNTIF($AV$32:AV367,AV367),0)</f>
        <v>0</v>
      </c>
      <c r="AZ367" s="69">
        <f>IF(Q367&gt;0,COUNTIF($AV$32:AV367,AV367),0)</f>
        <v>0</v>
      </c>
      <c r="BA367" s="69">
        <f t="shared" si="96"/>
        <v>0</v>
      </c>
      <c r="BC367" s="69" t="str">
        <f t="shared" si="97"/>
        <v xml:space="preserve">  0</v>
      </c>
      <c r="BD367" s="69" t="str">
        <f t="shared" si="98"/>
        <v/>
      </c>
    </row>
    <row r="368" spans="1:59" x14ac:dyDescent="0.25">
      <c r="A368" s="70" t="e">
        <f t="shared" si="105"/>
        <v>#REF!</v>
      </c>
      <c r="B368" s="83" t="str">
        <f>IFERROR(VLOOKUP(A368,[1]Tổng!$M$2:$AT$200,13,0),"")</f>
        <v/>
      </c>
      <c r="C368" s="71" t="e">
        <f t="shared" si="100"/>
        <v>#VALUE!</v>
      </c>
      <c r="D368" s="71">
        <f t="shared" si="101"/>
        <v>1</v>
      </c>
      <c r="E368" s="221" t="str">
        <f>IFERROR(VLOOKUP(A368,[1]Tổng!$M$2:$AT$200,14,0),"")</f>
        <v/>
      </c>
      <c r="F368" s="213" t="str">
        <f>IFERROR(VLOOKUP(A368,[1]Tổng!$M$2:$AT$200,15,0),"")</f>
        <v/>
      </c>
      <c r="G368" s="214" t="str">
        <f>IFERROR(VLOOKUP(A368,[1]Tổng!$M$2:$AT$200,25,0),"")</f>
        <v/>
      </c>
      <c r="H368" s="83" t="str">
        <f>IFERROR(VLOOKUP(A368,[1]Tổng!$M$2:$AQ$200,26,0),"")</f>
        <v/>
      </c>
      <c r="I368" s="77" t="str">
        <f>IFERROR(VLOOKUP(A368,[1]Tổng!$M$2:$AQ$200,27,0),"")</f>
        <v/>
      </c>
      <c r="J368" s="77">
        <v>1000000</v>
      </c>
      <c r="K368" s="78">
        <f t="shared" si="102"/>
        <v>0</v>
      </c>
      <c r="L368" s="88" t="str">
        <f>IFERROR(VLOOKUP(A368,[1]Tổng!$M$2:$AQ$200,30,0),"")</f>
        <v/>
      </c>
      <c r="M368" s="88">
        <f t="shared" si="103"/>
        <v>0</v>
      </c>
      <c r="N368" s="88" t="str">
        <f>IFERROR(VLOOKUP(A368,[1]Tổng!$M$2:$AT$200,18,0),"")</f>
        <v/>
      </c>
      <c r="O368" s="88" t="str">
        <f>IFERROR(VLOOKUP(A368,[1]Tổng!$M$2:$AT$200,22,0),"")</f>
        <v/>
      </c>
      <c r="P368" s="217">
        <f t="shared" si="104"/>
        <v>0</v>
      </c>
      <c r="Q368" s="217">
        <f>IFERROR(VLOOKUP(A368,[1]Tổng!$M$2:$AQ$200,29,0),0)</f>
        <v>0</v>
      </c>
      <c r="R368" s="81" t="str">
        <f>IFERROR(VLOOKUP(A368,[1]Tổng!$M$2:$AQ$200,31,0),"")</f>
        <v/>
      </c>
      <c r="S368" s="81">
        <f t="shared" si="93"/>
        <v>0</v>
      </c>
      <c r="T368" s="81">
        <f t="shared" si="94"/>
        <v>0</v>
      </c>
      <c r="U368" s="81" t="e">
        <f t="shared" si="106"/>
        <v>#REF!</v>
      </c>
      <c r="V368" s="81">
        <v>0</v>
      </c>
      <c r="W368" s="81" t="e">
        <f t="shared" si="99"/>
        <v>#REF!</v>
      </c>
      <c r="X368" s="83"/>
      <c r="Y368" s="99">
        <f t="shared" si="91"/>
        <v>0</v>
      </c>
      <c r="Z368" s="224"/>
      <c r="AA368" s="224"/>
      <c r="AB368" s="224"/>
      <c r="AC368" s="224"/>
      <c r="AE368" s="106" t="e">
        <f t="shared" si="58"/>
        <v>#VALUE!</v>
      </c>
      <c r="AF368" s="69"/>
      <c r="AG368" s="218"/>
      <c r="AH368" s="219"/>
      <c r="AI368" s="218"/>
      <c r="AJ368" s="63"/>
      <c r="AK368" s="63"/>
      <c r="AL368" s="63"/>
      <c r="AU368" s="69" t="e">
        <f t="shared" si="92"/>
        <v>#N/A</v>
      </c>
      <c r="AV368" s="69" t="e">
        <f t="shared" si="95"/>
        <v>#N/A</v>
      </c>
      <c r="AW368" s="69">
        <f>IF(I368&gt;0,COUNTIF($AV$32:AV368,AV368),0)</f>
        <v>336</v>
      </c>
      <c r="AX368" s="69">
        <f>IF(AND(AW368&gt;1,SUMIF($AV$32:AV367,AV368,$AX$32:AX367)-SUMIF($AV$32:AV367,AV368,$BA$32:BA367)=0),1,IF(AND(AW368&gt;1,SUMIF($AV$32:AV367,AV368,$AX$32:AX367)-SUMIF($AV$32:AV367,AV368,$BA$32:BA367)&gt;0),0,AW368))</f>
        <v>0</v>
      </c>
      <c r="AY368" s="69">
        <f>IF(AND(Q368&gt;0,SUMIF($AV$32:AV368,AV368,$I$32:I368)-SUMIF($AV$32:AV368,AV368,$Q$32:Q368)=0),COUNTIF($AV$32:AV368,AV368),0)</f>
        <v>0</v>
      </c>
      <c r="AZ368" s="69">
        <f>IF(Q368&gt;0,COUNTIF($AV$32:AV368,AV368),0)</f>
        <v>0</v>
      </c>
      <c r="BA368" s="69">
        <f t="shared" si="96"/>
        <v>0</v>
      </c>
      <c r="BC368" s="69" t="str">
        <f t="shared" si="97"/>
        <v xml:space="preserve">  0</v>
      </c>
      <c r="BD368" s="69" t="str">
        <f t="shared" si="98"/>
        <v/>
      </c>
      <c r="BF368" s="69"/>
      <c r="BG368" s="69"/>
    </row>
    <row r="369" spans="1:59" x14ac:dyDescent="0.25">
      <c r="A369" s="70" t="e">
        <f t="shared" si="105"/>
        <v>#REF!</v>
      </c>
      <c r="B369" s="83" t="str">
        <f>IFERROR(VLOOKUP(A369,[1]Tổng!$M$2:$AT$200,13,0),"")</f>
        <v/>
      </c>
      <c r="C369" s="71" t="e">
        <f t="shared" si="100"/>
        <v>#VALUE!</v>
      </c>
      <c r="D369" s="71">
        <f t="shared" si="101"/>
        <v>1</v>
      </c>
      <c r="E369" s="221" t="str">
        <f>IFERROR(VLOOKUP(A369,[1]Tổng!$M$2:$AT$200,14,0),"")</f>
        <v/>
      </c>
      <c r="F369" s="213" t="str">
        <f>IFERROR(VLOOKUP(A369,[1]Tổng!$M$2:$AT$200,15,0),"")</f>
        <v/>
      </c>
      <c r="G369" s="214" t="str">
        <f>IFERROR(VLOOKUP(A369,[1]Tổng!$M$2:$AT$200,25,0),"")</f>
        <v/>
      </c>
      <c r="H369" s="83" t="str">
        <f>IFERROR(VLOOKUP(A369,[1]Tổng!$M$2:$AQ$200,26,0),"")</f>
        <v/>
      </c>
      <c r="I369" s="77" t="str">
        <f>IFERROR(VLOOKUP(A369,[1]Tổng!$M$2:$AQ$200,27,0),"")</f>
        <v/>
      </c>
      <c r="J369" s="77">
        <v>1000000</v>
      </c>
      <c r="K369" s="78">
        <f t="shared" si="102"/>
        <v>0</v>
      </c>
      <c r="L369" s="88" t="str">
        <f>IFERROR(VLOOKUP(A369,[1]Tổng!$M$2:$AQ$200,30,0),"")</f>
        <v/>
      </c>
      <c r="M369" s="88">
        <f t="shared" si="103"/>
        <v>0</v>
      </c>
      <c r="N369" s="88" t="str">
        <f>IFERROR(VLOOKUP(A369,[1]Tổng!$M$2:$AT$200,18,0),"")</f>
        <v/>
      </c>
      <c r="O369" s="88" t="str">
        <f>IFERROR(VLOOKUP(A369,[1]Tổng!$M$2:$AT$200,22,0),"")</f>
        <v/>
      </c>
      <c r="P369" s="217">
        <f t="shared" si="104"/>
        <v>0</v>
      </c>
      <c r="Q369" s="217">
        <f>IFERROR(VLOOKUP(A369,[1]Tổng!$M$2:$AQ$200,29,0),0)</f>
        <v>0</v>
      </c>
      <c r="R369" s="81" t="str">
        <f>IFERROR(VLOOKUP(A369,[1]Tổng!$M$2:$AQ$200,31,0),"")</f>
        <v/>
      </c>
      <c r="S369" s="81">
        <f t="shared" si="93"/>
        <v>0</v>
      </c>
      <c r="T369" s="81">
        <f t="shared" si="94"/>
        <v>0</v>
      </c>
      <c r="U369" s="81" t="e">
        <f t="shared" si="106"/>
        <v>#REF!</v>
      </c>
      <c r="V369" s="81">
        <v>0</v>
      </c>
      <c r="W369" s="81" t="e">
        <f t="shared" si="99"/>
        <v>#REF!</v>
      </c>
      <c r="X369" s="83"/>
      <c r="Y369" s="99">
        <f>Q371</f>
        <v>0</v>
      </c>
      <c r="Z369" s="224"/>
      <c r="AA369" s="224"/>
      <c r="AB369" s="224"/>
      <c r="AC369" s="224"/>
      <c r="AE369" s="106" t="e">
        <f>I371-SUM(Z371:AD371)</f>
        <v>#VALUE!</v>
      </c>
      <c r="AF369" s="69"/>
      <c r="AG369" s="218"/>
      <c r="AH369" s="219"/>
      <c r="AI369" s="218"/>
      <c r="AJ369" s="63"/>
      <c r="AK369" s="63"/>
      <c r="AL369" s="63"/>
      <c r="AU369" s="69" t="e">
        <f t="shared" si="92"/>
        <v>#N/A</v>
      </c>
      <c r="AV369" s="69" t="e">
        <f t="shared" si="95"/>
        <v>#N/A</v>
      </c>
      <c r="AW369" s="69">
        <f>IF(I369&gt;0,COUNTIF($AV$32:AV369,AV369),0)</f>
        <v>337</v>
      </c>
      <c r="AX369" s="69">
        <f>IF(AND(AW369&gt;1,SUMIF($AV$32:AV368,AV369,$AX$32:AX368)-SUMIF($AV$32:AV368,AV369,$BA$32:BA368)=0),1,IF(AND(AW369&gt;1,SUMIF($AV$32:AV368,AV369,$AX$32:AX368)-SUMIF($AV$32:AV368,AV369,$BA$32:BA368)&gt;0),0,AW369))</f>
        <v>0</v>
      </c>
      <c r="AY369" s="69">
        <f>IF(AND(Q369&gt;0,SUMIF($AV$32:AV369,AV369,$I$32:I369)-SUMIF($AV$32:AV369,AV369,$Q$32:Q369)=0),COUNTIF($AV$32:AV369,AV369),0)</f>
        <v>0</v>
      </c>
      <c r="AZ369" s="69">
        <f>IF(Q369&gt;0,COUNTIF($AV$32:AV369,AV369),0)</f>
        <v>0</v>
      </c>
      <c r="BA369" s="69">
        <f t="shared" si="96"/>
        <v>0</v>
      </c>
      <c r="BC369" s="69" t="str">
        <f t="shared" si="97"/>
        <v xml:space="preserve">  0</v>
      </c>
      <c r="BD369" s="69" t="str">
        <f t="shared" si="98"/>
        <v/>
      </c>
      <c r="BF369" s="69"/>
      <c r="BG369" s="69"/>
    </row>
    <row r="370" spans="1:59" x14ac:dyDescent="0.25">
      <c r="A370" s="70" t="e">
        <f t="shared" si="105"/>
        <v>#REF!</v>
      </c>
      <c r="B370" s="83" t="str">
        <f>IFERROR(VLOOKUP(A370,[1]Tổng!$M$2:$AT$200,13,0),"")</f>
        <v/>
      </c>
      <c r="C370" s="71" t="e">
        <f t="shared" si="100"/>
        <v>#VALUE!</v>
      </c>
      <c r="D370" s="71">
        <f t="shared" si="101"/>
        <v>1</v>
      </c>
      <c r="E370" s="221" t="str">
        <f>IFERROR(VLOOKUP(A370,[1]Tổng!$M$2:$AT$200,14,0),"")</f>
        <v/>
      </c>
      <c r="F370" s="213" t="str">
        <f>IFERROR(VLOOKUP(A370,[1]Tổng!$M$2:$AT$200,15,0),"")</f>
        <v/>
      </c>
      <c r="G370" s="214" t="str">
        <f>IFERROR(VLOOKUP(A370,[1]Tổng!$M$2:$AT$200,25,0),"")</f>
        <v/>
      </c>
      <c r="H370" s="83" t="str">
        <f>IFERROR(VLOOKUP(A370,[1]Tổng!$M$2:$AQ$200,26,0),"")</f>
        <v/>
      </c>
      <c r="I370" s="77" t="str">
        <f>IFERROR(VLOOKUP(A370,[1]Tổng!$M$2:$AQ$200,27,0),"")</f>
        <v/>
      </c>
      <c r="J370" s="77">
        <v>1000000</v>
      </c>
      <c r="K370" s="78">
        <f t="shared" si="102"/>
        <v>0</v>
      </c>
      <c r="L370" s="88" t="str">
        <f>IFERROR(VLOOKUP(A370,[1]Tổng!$M$2:$AQ$200,30,0),"")</f>
        <v/>
      </c>
      <c r="M370" s="88">
        <f t="shared" si="103"/>
        <v>0</v>
      </c>
      <c r="N370" s="88" t="str">
        <f>IFERROR(VLOOKUP(A370,[1]Tổng!$M$2:$AT$200,18,0),"")</f>
        <v/>
      </c>
      <c r="O370" s="88" t="str">
        <f>IFERROR(VLOOKUP(A370,[1]Tổng!$M$2:$AT$200,22,0),"")</f>
        <v/>
      </c>
      <c r="P370" s="217">
        <f t="shared" si="104"/>
        <v>0</v>
      </c>
      <c r="Q370" s="217">
        <f>IFERROR(VLOOKUP(A370,[1]Tổng!$M$2:$AQ$200,29,0),0)</f>
        <v>0</v>
      </c>
      <c r="R370" s="81" t="str">
        <f>IFERROR(VLOOKUP(A370,[1]Tổng!$M$2:$AQ$200,31,0),"")</f>
        <v/>
      </c>
      <c r="S370" s="81">
        <f t="shared" si="93"/>
        <v>0</v>
      </c>
      <c r="T370" s="81">
        <f t="shared" si="94"/>
        <v>0</v>
      </c>
      <c r="U370" s="81" t="e">
        <f t="shared" si="106"/>
        <v>#REF!</v>
      </c>
      <c r="V370" s="81">
        <v>0</v>
      </c>
      <c r="W370" s="81" t="e">
        <f t="shared" si="99"/>
        <v>#REF!</v>
      </c>
      <c r="X370" s="83"/>
      <c r="Y370" s="99">
        <f t="shared" si="91"/>
        <v>0</v>
      </c>
      <c r="Z370" s="224"/>
      <c r="AA370" s="224"/>
      <c r="AB370" s="224"/>
      <c r="AC370" s="224"/>
      <c r="AE370" s="106" t="e">
        <f t="shared" si="58"/>
        <v>#VALUE!</v>
      </c>
      <c r="AF370" s="69"/>
      <c r="AG370" s="218"/>
      <c r="AH370" s="219"/>
      <c r="AI370" s="218"/>
      <c r="AJ370" s="63"/>
      <c r="AK370" s="63"/>
      <c r="AL370" s="63"/>
      <c r="AU370" s="69" t="e">
        <f t="shared" si="92"/>
        <v>#N/A</v>
      </c>
      <c r="AV370" s="69" t="e">
        <f t="shared" si="95"/>
        <v>#N/A</v>
      </c>
      <c r="AW370" s="69">
        <f>IF(I370&gt;0,COUNTIF($AV$32:AV370,AV370),0)</f>
        <v>338</v>
      </c>
      <c r="AX370" s="69">
        <f>IF(AND(AW370&gt;1,SUMIF($AV$32:AV369,AV370,$AX$32:AX369)-SUMIF($AV$32:AV369,AV370,$BA$32:BA369)=0),1,IF(AND(AW370&gt;1,SUMIF($AV$32:AV369,AV370,$AX$32:AX369)-SUMIF($AV$32:AV369,AV370,$BA$32:BA369)&gt;0),0,AW370))</f>
        <v>0</v>
      </c>
      <c r="AY370" s="69">
        <f>IF(AND(Q370&gt;0,SUMIF($AV$32:AV370,AV370,$I$32:I370)-SUMIF($AV$32:AV370,AV370,$Q$32:Q370)=0),COUNTIF($AV$32:AV370,AV370),0)</f>
        <v>0</v>
      </c>
      <c r="AZ370" s="69">
        <f>IF(Q370&gt;0,COUNTIF($AV$32:AV370,AV370),0)</f>
        <v>0</v>
      </c>
      <c r="BA370" s="69">
        <f t="shared" si="96"/>
        <v>0</v>
      </c>
      <c r="BC370" s="69" t="str">
        <f t="shared" si="97"/>
        <v xml:space="preserve">  0</v>
      </c>
      <c r="BD370" s="69" t="str">
        <f t="shared" si="98"/>
        <v/>
      </c>
      <c r="BF370" s="69"/>
      <c r="BG370" s="69"/>
    </row>
    <row r="371" spans="1:59" s="69" customFormat="1" x14ac:dyDescent="0.25">
      <c r="A371" s="70" t="e">
        <f t="shared" si="105"/>
        <v>#REF!</v>
      </c>
      <c r="B371" s="83" t="str">
        <f>IFERROR(VLOOKUP(A371,[1]Tổng!$M$2:$AT$200,13,0),"")</f>
        <v/>
      </c>
      <c r="C371" s="71" t="e">
        <f t="shared" si="100"/>
        <v>#VALUE!</v>
      </c>
      <c r="D371" s="71">
        <f t="shared" si="101"/>
        <v>1</v>
      </c>
      <c r="E371" s="221" t="str">
        <f>IFERROR(VLOOKUP(A371,[1]Tổng!$M$2:$AT$200,14,0),"")</f>
        <v/>
      </c>
      <c r="F371" s="213" t="str">
        <f>IFERROR(VLOOKUP(A371,[1]Tổng!$M$2:$AT$200,15,0),"")</f>
        <v/>
      </c>
      <c r="G371" s="214" t="str">
        <f>IFERROR(VLOOKUP(A371,[1]Tổng!$M$2:$AT$200,25,0),"")</f>
        <v/>
      </c>
      <c r="H371" s="83" t="str">
        <f>IFERROR(VLOOKUP(A371,[1]Tổng!$M$2:$AQ$200,26,0),"")</f>
        <v/>
      </c>
      <c r="I371" s="77" t="str">
        <f>IFERROR(VLOOKUP(A371,[1]Tổng!$M$2:$AQ$200,27,0),"")</f>
        <v/>
      </c>
      <c r="J371" s="77">
        <v>1000000</v>
      </c>
      <c r="K371" s="78">
        <f t="shared" si="102"/>
        <v>0</v>
      </c>
      <c r="L371" s="88" t="str">
        <f>IFERROR(VLOOKUP(A371,[1]Tổng!$M$2:$AQ$200,30,0),"")</f>
        <v/>
      </c>
      <c r="M371" s="88">
        <f t="shared" si="103"/>
        <v>0</v>
      </c>
      <c r="N371" s="88" t="str">
        <f>IFERROR(VLOOKUP(A371,[1]Tổng!$M$2:$AT$200,18,0),"")</f>
        <v/>
      </c>
      <c r="O371" s="88" t="str">
        <f>IFERROR(VLOOKUP(A371,[1]Tổng!$M$2:$AT$200,22,0),"")</f>
        <v/>
      </c>
      <c r="P371" s="217">
        <f t="shared" si="104"/>
        <v>0</v>
      </c>
      <c r="Q371" s="217">
        <f>IFERROR(VLOOKUP(A371,[1]Tổng!$M$2:$AQ$200,29,0),0)</f>
        <v>0</v>
      </c>
      <c r="R371" s="81" t="str">
        <f>IFERROR(VLOOKUP(A371,[1]Tổng!$M$2:$AQ$200,31,0),"")</f>
        <v/>
      </c>
      <c r="S371" s="81">
        <f t="shared" si="93"/>
        <v>0</v>
      </c>
      <c r="T371" s="81">
        <f t="shared" si="94"/>
        <v>0</v>
      </c>
      <c r="U371" s="81" t="e">
        <f t="shared" si="106"/>
        <v>#REF!</v>
      </c>
      <c r="V371" s="81">
        <v>0</v>
      </c>
      <c r="W371" s="81" t="e">
        <f t="shared" si="99"/>
        <v>#REF!</v>
      </c>
      <c r="X371" s="83"/>
      <c r="Y371" s="99">
        <f t="shared" si="91"/>
        <v>0</v>
      </c>
      <c r="Z371" s="224"/>
      <c r="AA371" s="224"/>
      <c r="AB371" s="224"/>
      <c r="AC371" s="224"/>
      <c r="AE371" s="106" t="e">
        <f t="shared" si="58"/>
        <v>#VALUE!</v>
      </c>
      <c r="AG371" s="218"/>
      <c r="AH371" s="219"/>
      <c r="AI371" s="218"/>
      <c r="AJ371" s="63"/>
      <c r="AK371" s="63"/>
      <c r="AL371" s="63"/>
      <c r="AU371" s="69" t="e">
        <f t="shared" si="92"/>
        <v>#N/A</v>
      </c>
      <c r="AV371" s="69" t="e">
        <f t="shared" si="95"/>
        <v>#N/A</v>
      </c>
      <c r="AW371" s="69">
        <f>IF(I371&gt;0,COUNTIF($AV$32:AV371,AV371),0)</f>
        <v>339</v>
      </c>
      <c r="AX371" s="69">
        <f>IF(AND(AW371&gt;1,SUMIF($AV$32:AV370,AV371,$AX$32:AX370)-SUMIF($AV$32:AV370,AV371,$BA$32:BA370)=0),1,IF(AND(AW371&gt;1,SUMIF($AV$32:AV370,AV371,$AX$32:AX370)-SUMIF($AV$32:AV370,AV371,$BA$32:BA370)&gt;0),0,AW371))</f>
        <v>0</v>
      </c>
      <c r="AY371" s="69">
        <f>IF(AND(Q371&gt;0,SUMIF($AV$32:AV371,AV371,$I$32:I371)-SUMIF($AV$32:AV371,AV371,$Q$32:Q371)=0),COUNTIF($AV$32:AV371,AV371),0)</f>
        <v>0</v>
      </c>
      <c r="AZ371" s="69">
        <f>IF(Q371&gt;0,COUNTIF($AV$32:AV371,AV371),0)</f>
        <v>0</v>
      </c>
      <c r="BA371" s="69">
        <f t="shared" si="96"/>
        <v>0</v>
      </c>
      <c r="BC371" s="69" t="str">
        <f t="shared" si="97"/>
        <v xml:space="preserve">  0</v>
      </c>
      <c r="BD371" s="69" t="str">
        <f t="shared" si="98"/>
        <v/>
      </c>
    </row>
    <row r="372" spans="1:59" x14ac:dyDescent="0.25">
      <c r="A372" s="70" t="e">
        <f t="shared" si="105"/>
        <v>#REF!</v>
      </c>
      <c r="B372" s="83" t="str">
        <f>IFERROR(VLOOKUP(A372,[1]Tổng!$M$2:$AT$200,13,0),"")</f>
        <v/>
      </c>
      <c r="C372" s="71" t="e">
        <f t="shared" si="100"/>
        <v>#VALUE!</v>
      </c>
      <c r="D372" s="71">
        <f t="shared" si="101"/>
        <v>1</v>
      </c>
      <c r="E372" s="221" t="str">
        <f>IFERROR(VLOOKUP(A372,[1]Tổng!$M$2:$AT$200,14,0),"")</f>
        <v/>
      </c>
      <c r="F372" s="213" t="str">
        <f>IFERROR(VLOOKUP(A372,[1]Tổng!$M$2:$AT$200,15,0),"")</f>
        <v/>
      </c>
      <c r="G372" s="214" t="str">
        <f>IFERROR(VLOOKUP(A372,[1]Tổng!$M$2:$AT$200,25,0),"")</f>
        <v/>
      </c>
      <c r="H372" s="83" t="str">
        <f>IFERROR(VLOOKUP(A372,[1]Tổng!$M$2:$AQ$200,26,0),"")</f>
        <v/>
      </c>
      <c r="I372" s="77" t="str">
        <f>IFERROR(VLOOKUP(A372,[1]Tổng!$M$2:$AQ$200,27,0),"")</f>
        <v/>
      </c>
      <c r="J372" s="77">
        <v>1000000</v>
      </c>
      <c r="K372" s="78">
        <f t="shared" si="102"/>
        <v>0</v>
      </c>
      <c r="L372" s="88" t="str">
        <f>IFERROR(VLOOKUP(A372,[1]Tổng!$M$2:$AQ$200,30,0),"")</f>
        <v/>
      </c>
      <c r="M372" s="88">
        <f t="shared" si="103"/>
        <v>0</v>
      </c>
      <c r="N372" s="88" t="str">
        <f>IFERROR(VLOOKUP(A372,[1]Tổng!$M$2:$AT$200,18,0),"")</f>
        <v/>
      </c>
      <c r="O372" s="88" t="str">
        <f>IFERROR(VLOOKUP(A372,[1]Tổng!$M$2:$AT$200,22,0),"")</f>
        <v/>
      </c>
      <c r="P372" s="217">
        <f t="shared" si="104"/>
        <v>0</v>
      </c>
      <c r="Q372" s="217">
        <f>IFERROR(VLOOKUP(A372,[1]Tổng!$M$2:$AQ$200,29,0),0)</f>
        <v>0</v>
      </c>
      <c r="R372" s="81" t="str">
        <f>IFERROR(VLOOKUP(A372,[1]Tổng!$M$2:$AQ$200,31,0),"")</f>
        <v/>
      </c>
      <c r="S372" s="81">
        <f t="shared" si="93"/>
        <v>0</v>
      </c>
      <c r="T372" s="81">
        <f t="shared" si="94"/>
        <v>0</v>
      </c>
      <c r="U372" s="81" t="e">
        <f t="shared" si="106"/>
        <v>#REF!</v>
      </c>
      <c r="V372" s="81">
        <v>0</v>
      </c>
      <c r="W372" s="81" t="e">
        <f t="shared" si="99"/>
        <v>#REF!</v>
      </c>
      <c r="X372" s="83"/>
      <c r="Y372" s="99">
        <f t="shared" si="91"/>
        <v>0</v>
      </c>
      <c r="Z372" s="224"/>
      <c r="AA372" s="224"/>
      <c r="AB372" s="224"/>
      <c r="AC372" s="224"/>
      <c r="AE372" s="106" t="e">
        <f t="shared" si="58"/>
        <v>#VALUE!</v>
      </c>
      <c r="AF372" s="69"/>
      <c r="AG372" s="218"/>
      <c r="AH372" s="219"/>
      <c r="AI372" s="218"/>
      <c r="AJ372" s="63"/>
      <c r="AK372" s="63"/>
      <c r="AL372" s="63"/>
      <c r="AU372" s="69" t="e">
        <f t="shared" si="92"/>
        <v>#N/A</v>
      </c>
      <c r="AV372" s="69" t="e">
        <f t="shared" si="95"/>
        <v>#N/A</v>
      </c>
      <c r="AW372" s="69">
        <f>IF(I372&gt;0,COUNTIF($AV$32:AV372,AV372),0)</f>
        <v>340</v>
      </c>
      <c r="AX372" s="69">
        <f>IF(AND(AW372&gt;1,SUMIF($AV$32:AV371,AV372,$AX$32:AX371)-SUMIF($AV$32:AV371,AV372,$BA$32:BA371)=0),1,IF(AND(AW372&gt;1,SUMIF($AV$32:AV371,AV372,$AX$32:AX371)-SUMIF($AV$32:AV371,AV372,$BA$32:BA371)&gt;0),0,AW372))</f>
        <v>0</v>
      </c>
      <c r="AY372" s="69">
        <f>IF(AND(Q372&gt;0,SUMIF($AV$32:AV372,AV372,$I$32:I372)-SUMIF($AV$32:AV372,AV372,$Q$32:Q372)=0),COUNTIF($AV$32:AV372,AV372),0)</f>
        <v>0</v>
      </c>
      <c r="AZ372" s="69">
        <f>IF(Q372&gt;0,COUNTIF($AV$32:AV372,AV372),0)</f>
        <v>0</v>
      </c>
      <c r="BA372" s="69">
        <f t="shared" si="96"/>
        <v>0</v>
      </c>
      <c r="BC372" s="69" t="str">
        <f t="shared" si="97"/>
        <v xml:space="preserve">  0</v>
      </c>
      <c r="BD372" s="69" t="str">
        <f t="shared" si="98"/>
        <v/>
      </c>
      <c r="BF372" s="69"/>
      <c r="BG372" s="69"/>
    </row>
    <row r="373" spans="1:59" x14ac:dyDescent="0.25">
      <c r="A373" s="70" t="e">
        <f t="shared" si="105"/>
        <v>#REF!</v>
      </c>
      <c r="B373" s="83" t="str">
        <f>IFERROR(VLOOKUP(A373,[1]Tổng!$M$2:$AT$200,13,0),"")</f>
        <v/>
      </c>
      <c r="C373" s="71" t="e">
        <f t="shared" si="100"/>
        <v>#VALUE!</v>
      </c>
      <c r="D373" s="71">
        <f t="shared" si="101"/>
        <v>1</v>
      </c>
      <c r="E373" s="221" t="str">
        <f>IFERROR(VLOOKUP(A373,[1]Tổng!$M$2:$AT$200,14,0),"")</f>
        <v/>
      </c>
      <c r="F373" s="213" t="str">
        <f>IFERROR(VLOOKUP(A373,[1]Tổng!$M$2:$AT$200,15,0),"")</f>
        <v/>
      </c>
      <c r="G373" s="214" t="str">
        <f>IFERROR(VLOOKUP(A373,[1]Tổng!$M$2:$AT$200,25,0),"")</f>
        <v/>
      </c>
      <c r="H373" s="83" t="str">
        <f>IFERROR(VLOOKUP(A373,[1]Tổng!$M$2:$AQ$200,26,0),"")</f>
        <v/>
      </c>
      <c r="I373" s="77" t="str">
        <f>IFERROR(VLOOKUP(A373,[1]Tổng!$M$2:$AQ$200,27,0),"")</f>
        <v/>
      </c>
      <c r="J373" s="77">
        <v>1000000</v>
      </c>
      <c r="K373" s="78">
        <f t="shared" si="102"/>
        <v>0</v>
      </c>
      <c r="L373" s="88" t="str">
        <f>IFERROR(VLOOKUP(A373,[1]Tổng!$M$2:$AQ$200,30,0),"")</f>
        <v/>
      </c>
      <c r="M373" s="88">
        <f t="shared" si="103"/>
        <v>0</v>
      </c>
      <c r="N373" s="88" t="str">
        <f>IFERROR(VLOOKUP(A373,[1]Tổng!$M$2:$AT$200,18,0),"")</f>
        <v/>
      </c>
      <c r="O373" s="88" t="str">
        <f>IFERROR(VLOOKUP(A373,[1]Tổng!$M$2:$AT$200,22,0),"")</f>
        <v/>
      </c>
      <c r="P373" s="217">
        <f t="shared" si="104"/>
        <v>0</v>
      </c>
      <c r="Q373" s="217">
        <f>IFERROR(VLOOKUP(A373,[1]Tổng!$M$2:$AQ$200,29,0),0)</f>
        <v>0</v>
      </c>
      <c r="R373" s="81" t="str">
        <f>IFERROR(VLOOKUP(A373,[1]Tổng!$M$2:$AQ$200,31,0),"")</f>
        <v/>
      </c>
      <c r="S373" s="81">
        <f t="shared" si="93"/>
        <v>0</v>
      </c>
      <c r="T373" s="81">
        <f t="shared" si="94"/>
        <v>0</v>
      </c>
      <c r="U373" s="81" t="e">
        <f t="shared" si="106"/>
        <v>#REF!</v>
      </c>
      <c r="V373" s="81">
        <v>0</v>
      </c>
      <c r="W373" s="81" t="e">
        <f t="shared" si="99"/>
        <v>#REF!</v>
      </c>
      <c r="X373" s="83"/>
      <c r="Y373" s="99">
        <f t="shared" si="91"/>
        <v>0</v>
      </c>
      <c r="Z373" s="224"/>
      <c r="AA373" s="224"/>
      <c r="AB373" s="224"/>
      <c r="AC373" s="224"/>
      <c r="AE373" s="106" t="e">
        <f t="shared" si="58"/>
        <v>#VALUE!</v>
      </c>
      <c r="AF373" s="69"/>
      <c r="AG373" s="218"/>
      <c r="AH373" s="219"/>
      <c r="AI373" s="218"/>
      <c r="AJ373" s="63"/>
      <c r="AK373" s="63"/>
      <c r="AL373" s="63"/>
      <c r="AU373" s="69" t="e">
        <f t="shared" si="92"/>
        <v>#N/A</v>
      </c>
      <c r="AV373" s="69" t="e">
        <f t="shared" si="95"/>
        <v>#N/A</v>
      </c>
      <c r="AW373" s="69">
        <f>IF(I373&gt;0,COUNTIF($AV$32:AV373,AV373),0)</f>
        <v>341</v>
      </c>
      <c r="AX373" s="69">
        <f>IF(AND(AW373&gt;1,SUMIF($AV$32:AV372,AV373,$AX$32:AX372)-SUMIF($AV$32:AV372,AV373,$BA$32:BA372)=0),1,IF(AND(AW373&gt;1,SUMIF($AV$32:AV372,AV373,$AX$32:AX372)-SUMIF($AV$32:AV372,AV373,$BA$32:BA372)&gt;0),0,AW373))</f>
        <v>0</v>
      </c>
      <c r="AY373" s="69">
        <f>IF(AND(Q373&gt;0,SUMIF($AV$32:AV373,AV373,$I$32:I373)-SUMIF($AV$32:AV373,AV373,$Q$32:Q373)=0),COUNTIF($AV$32:AV373,AV373),0)</f>
        <v>0</v>
      </c>
      <c r="AZ373" s="69">
        <f>IF(Q373&gt;0,COUNTIF($AV$32:AV373,AV373),0)</f>
        <v>0</v>
      </c>
      <c r="BA373" s="69">
        <f t="shared" si="96"/>
        <v>0</v>
      </c>
      <c r="BC373" s="69" t="str">
        <f t="shared" si="97"/>
        <v xml:space="preserve">  0</v>
      </c>
      <c r="BD373" s="69" t="str">
        <f t="shared" si="98"/>
        <v/>
      </c>
      <c r="BF373" s="69"/>
      <c r="BG373" s="69"/>
    </row>
    <row r="374" spans="1:59" x14ac:dyDescent="0.25">
      <c r="A374" s="70" t="e">
        <f t="shared" si="105"/>
        <v>#REF!</v>
      </c>
      <c r="B374" s="83" t="str">
        <f>IFERROR(VLOOKUP(A374,[1]Tổng!$M$2:$AT$200,13,0),"")</f>
        <v/>
      </c>
      <c r="C374" s="71" t="e">
        <f t="shared" si="100"/>
        <v>#VALUE!</v>
      </c>
      <c r="D374" s="71">
        <f t="shared" si="101"/>
        <v>1</v>
      </c>
      <c r="E374" s="221" t="str">
        <f>IFERROR(VLOOKUP(A374,[1]Tổng!$M$2:$AT$200,14,0),"")</f>
        <v/>
      </c>
      <c r="F374" s="213" t="str">
        <f>IFERROR(VLOOKUP(A374,[1]Tổng!$M$2:$AT$200,15,0),"")</f>
        <v/>
      </c>
      <c r="G374" s="214" t="str">
        <f>IFERROR(VLOOKUP(A374,[1]Tổng!$M$2:$AT$200,25,0),"")</f>
        <v/>
      </c>
      <c r="H374" s="83" t="str">
        <f>IFERROR(VLOOKUP(A374,[1]Tổng!$M$2:$AQ$200,26,0),"")</f>
        <v/>
      </c>
      <c r="I374" s="77" t="str">
        <f>IFERROR(VLOOKUP(A374,[1]Tổng!$M$2:$AQ$200,27,0),"")</f>
        <v/>
      </c>
      <c r="J374" s="77">
        <v>1000000</v>
      </c>
      <c r="K374" s="78">
        <f t="shared" si="102"/>
        <v>0</v>
      </c>
      <c r="L374" s="88" t="str">
        <f>IFERROR(VLOOKUP(A374,[1]Tổng!$M$2:$AQ$200,30,0),"")</f>
        <v/>
      </c>
      <c r="M374" s="88">
        <f t="shared" si="103"/>
        <v>0</v>
      </c>
      <c r="N374" s="88" t="str">
        <f>IFERROR(VLOOKUP(A374,[1]Tổng!$M$2:$AT$200,18,0),"")</f>
        <v/>
      </c>
      <c r="O374" s="88" t="str">
        <f>IFERROR(VLOOKUP(A374,[1]Tổng!$M$2:$AT$200,22,0),"")</f>
        <v/>
      </c>
      <c r="P374" s="217">
        <f t="shared" si="104"/>
        <v>0</v>
      </c>
      <c r="Q374" s="217">
        <f>IFERROR(VLOOKUP(A374,[1]Tổng!$M$2:$AQ$200,29,0),0)</f>
        <v>0</v>
      </c>
      <c r="R374" s="81" t="str">
        <f>IFERROR(VLOOKUP(A374,[1]Tổng!$M$2:$AQ$200,31,0),"")</f>
        <v/>
      </c>
      <c r="S374" s="81">
        <f t="shared" si="93"/>
        <v>0</v>
      </c>
      <c r="T374" s="81">
        <f t="shared" si="94"/>
        <v>0</v>
      </c>
      <c r="U374" s="81" t="e">
        <f t="shared" si="106"/>
        <v>#REF!</v>
      </c>
      <c r="V374" s="81">
        <v>0</v>
      </c>
      <c r="W374" s="81" t="e">
        <f t="shared" si="99"/>
        <v>#REF!</v>
      </c>
      <c r="X374" s="83"/>
      <c r="Y374" s="99">
        <f t="shared" si="91"/>
        <v>0</v>
      </c>
      <c r="Z374" s="224"/>
      <c r="AA374" s="224"/>
      <c r="AB374" s="224"/>
      <c r="AC374" s="224"/>
      <c r="AE374" s="106" t="e">
        <f t="shared" si="58"/>
        <v>#VALUE!</v>
      </c>
      <c r="AF374" s="69"/>
      <c r="AG374" s="218"/>
      <c r="AH374" s="219"/>
      <c r="AI374" s="218"/>
      <c r="AJ374" s="63"/>
      <c r="AK374" s="63"/>
      <c r="AL374" s="63"/>
      <c r="AU374" s="69" t="e">
        <f t="shared" si="92"/>
        <v>#N/A</v>
      </c>
      <c r="AV374" s="69" t="e">
        <f t="shared" si="95"/>
        <v>#N/A</v>
      </c>
      <c r="AW374" s="69">
        <f>IF(I374&gt;0,COUNTIF($AV$32:AV374,AV374),0)</f>
        <v>342</v>
      </c>
      <c r="AX374" s="69">
        <f>IF(AND(AW374&gt;1,SUMIF($AV$32:AV373,AV374,$AX$32:AX373)-SUMIF($AV$32:AV373,AV374,$BA$32:BA373)=0),1,IF(AND(AW374&gt;1,SUMIF($AV$32:AV373,AV374,$AX$32:AX373)-SUMIF($AV$32:AV373,AV374,$BA$32:BA373)&gt;0),0,AW374))</f>
        <v>0</v>
      </c>
      <c r="AY374" s="69">
        <f>IF(AND(Q374&gt;0,SUMIF($AV$32:AV374,AV374,$I$32:I374)-SUMIF($AV$32:AV374,AV374,$Q$32:Q374)=0),COUNTIF($AV$32:AV374,AV374),0)</f>
        <v>0</v>
      </c>
      <c r="AZ374" s="69">
        <f>IF(Q374&gt;0,COUNTIF($AV$32:AV374,AV374),0)</f>
        <v>0</v>
      </c>
      <c r="BA374" s="69">
        <f t="shared" si="96"/>
        <v>0</v>
      </c>
      <c r="BC374" s="69" t="str">
        <f t="shared" si="97"/>
        <v xml:space="preserve">  0</v>
      </c>
      <c r="BD374" s="69" t="str">
        <f t="shared" si="98"/>
        <v/>
      </c>
      <c r="BF374" s="69"/>
      <c r="BG374" s="69"/>
    </row>
    <row r="375" spans="1:59" s="69" customFormat="1" x14ac:dyDescent="0.25">
      <c r="A375" s="70" t="e">
        <f t="shared" si="105"/>
        <v>#REF!</v>
      </c>
      <c r="B375" s="83" t="str">
        <f>IFERROR(VLOOKUP(A375,[1]Tổng!$M$2:$AT$200,13,0),"")</f>
        <v/>
      </c>
      <c r="C375" s="71" t="e">
        <f t="shared" si="100"/>
        <v>#VALUE!</v>
      </c>
      <c r="D375" s="71">
        <f t="shared" si="101"/>
        <v>1</v>
      </c>
      <c r="E375" s="221" t="str">
        <f>IFERROR(VLOOKUP(A375,[1]Tổng!$M$2:$AT$200,14,0),"")</f>
        <v/>
      </c>
      <c r="F375" s="213" t="str">
        <f>IFERROR(VLOOKUP(A375,[1]Tổng!$M$2:$AT$200,15,0),"")</f>
        <v/>
      </c>
      <c r="G375" s="214" t="str">
        <f>IFERROR(VLOOKUP(A375,[1]Tổng!$M$2:$AT$200,25,0),"")</f>
        <v/>
      </c>
      <c r="H375" s="83" t="str">
        <f>IFERROR(VLOOKUP(A375,[1]Tổng!$M$2:$AQ$200,26,0),"")</f>
        <v/>
      </c>
      <c r="I375" s="77" t="str">
        <f>IFERROR(VLOOKUP(A375,[1]Tổng!$M$2:$AQ$200,27,0),"")</f>
        <v/>
      </c>
      <c r="J375" s="77">
        <v>1000000</v>
      </c>
      <c r="K375" s="78">
        <f t="shared" si="102"/>
        <v>0</v>
      </c>
      <c r="L375" s="88" t="str">
        <f>IFERROR(VLOOKUP(A375,[1]Tổng!$M$2:$AQ$200,30,0),"")</f>
        <v/>
      </c>
      <c r="M375" s="88">
        <f t="shared" si="103"/>
        <v>0</v>
      </c>
      <c r="N375" s="88" t="str">
        <f>IFERROR(VLOOKUP(A375,[1]Tổng!$M$2:$AT$200,18,0),"")</f>
        <v/>
      </c>
      <c r="O375" s="88" t="str">
        <f>IFERROR(VLOOKUP(A375,[1]Tổng!$M$2:$AT$200,22,0),"")</f>
        <v/>
      </c>
      <c r="P375" s="217">
        <f t="shared" si="104"/>
        <v>0</v>
      </c>
      <c r="Q375" s="217">
        <f>IFERROR(VLOOKUP(A375,[1]Tổng!$M$2:$AQ$200,29,0),0)</f>
        <v>0</v>
      </c>
      <c r="R375" s="81" t="str">
        <f>IFERROR(VLOOKUP(A375,[1]Tổng!$M$2:$AQ$200,31,0),"")</f>
        <v/>
      </c>
      <c r="S375" s="81">
        <f t="shared" si="93"/>
        <v>0</v>
      </c>
      <c r="T375" s="81">
        <f t="shared" si="94"/>
        <v>0</v>
      </c>
      <c r="U375" s="81" t="e">
        <f t="shared" si="106"/>
        <v>#REF!</v>
      </c>
      <c r="V375" s="81">
        <v>0</v>
      </c>
      <c r="W375" s="81" t="e">
        <f t="shared" si="99"/>
        <v>#REF!</v>
      </c>
      <c r="X375" s="83"/>
      <c r="Y375" s="99">
        <f t="shared" si="91"/>
        <v>0</v>
      </c>
      <c r="Z375" s="224"/>
      <c r="AA375" s="224"/>
      <c r="AB375" s="224"/>
      <c r="AC375" s="224"/>
      <c r="AE375" s="106" t="e">
        <f t="shared" si="58"/>
        <v>#VALUE!</v>
      </c>
      <c r="AG375" s="218"/>
      <c r="AH375" s="219"/>
      <c r="AI375" s="218"/>
      <c r="AJ375" s="63"/>
      <c r="AK375" s="63"/>
      <c r="AL375" s="63"/>
      <c r="AU375" s="69" t="e">
        <f t="shared" si="92"/>
        <v>#N/A</v>
      </c>
      <c r="AV375" s="69" t="e">
        <f t="shared" si="95"/>
        <v>#N/A</v>
      </c>
      <c r="AW375" s="69">
        <f>IF(I375&gt;0,COUNTIF($AV$32:AV375,AV375),0)</f>
        <v>343</v>
      </c>
      <c r="AX375" s="69">
        <f>IF(AND(AW375&gt;1,SUMIF($AV$32:AV374,AV375,$AX$32:AX374)-SUMIF($AV$32:AV374,AV375,$BA$32:BA374)=0),1,IF(AND(AW375&gt;1,SUMIF($AV$32:AV374,AV375,$AX$32:AX374)-SUMIF($AV$32:AV374,AV375,$BA$32:BA374)&gt;0),0,AW375))</f>
        <v>0</v>
      </c>
      <c r="AY375" s="69">
        <f>IF(AND(Q375&gt;0,SUMIF($AV$32:AV375,AV375,$I$32:I375)-SUMIF($AV$32:AV375,AV375,$Q$32:Q375)=0),COUNTIF($AV$32:AV375,AV375),0)</f>
        <v>0</v>
      </c>
      <c r="AZ375" s="69">
        <f>IF(Q375&gt;0,COUNTIF($AV$32:AV375,AV375),0)</f>
        <v>0</v>
      </c>
      <c r="BA375" s="69">
        <f t="shared" si="96"/>
        <v>0</v>
      </c>
      <c r="BC375" s="69" t="str">
        <f t="shared" si="97"/>
        <v xml:space="preserve">  0</v>
      </c>
      <c r="BD375" s="69" t="str">
        <f t="shared" si="98"/>
        <v/>
      </c>
    </row>
    <row r="376" spans="1:59" x14ac:dyDescent="0.25">
      <c r="A376" s="70" t="e">
        <f t="shared" si="105"/>
        <v>#REF!</v>
      </c>
      <c r="B376" s="83" t="str">
        <f>IFERROR(VLOOKUP(A376,[1]Tổng!$M$2:$AT$200,13,0),"")</f>
        <v/>
      </c>
      <c r="C376" s="71" t="e">
        <f t="shared" si="100"/>
        <v>#VALUE!</v>
      </c>
      <c r="D376" s="71">
        <f t="shared" si="101"/>
        <v>1</v>
      </c>
      <c r="E376" s="221" t="str">
        <f>IFERROR(VLOOKUP(A376,[1]Tổng!$M$2:$AT$200,14,0),"")</f>
        <v/>
      </c>
      <c r="F376" s="213" t="str">
        <f>IFERROR(VLOOKUP(A376,[1]Tổng!$M$2:$AT$200,15,0),"")</f>
        <v/>
      </c>
      <c r="G376" s="214" t="str">
        <f>IFERROR(VLOOKUP(A376,[1]Tổng!$M$2:$AT$200,25,0),"")</f>
        <v/>
      </c>
      <c r="H376" s="83" t="str">
        <f>IFERROR(VLOOKUP(A376,[1]Tổng!$M$2:$AQ$200,26,0),"")</f>
        <v/>
      </c>
      <c r="I376" s="77" t="str">
        <f>IFERROR(VLOOKUP(A376,[1]Tổng!$M$2:$AQ$200,27,0),"")</f>
        <v/>
      </c>
      <c r="J376" s="77">
        <v>1000000</v>
      </c>
      <c r="K376" s="78">
        <f t="shared" si="102"/>
        <v>0</v>
      </c>
      <c r="L376" s="88" t="str">
        <f>IFERROR(VLOOKUP(A376,[1]Tổng!$M$2:$AQ$200,30,0),"")</f>
        <v/>
      </c>
      <c r="M376" s="88">
        <f t="shared" si="103"/>
        <v>0</v>
      </c>
      <c r="N376" s="88" t="str">
        <f>IFERROR(VLOOKUP(A376,[1]Tổng!$M$2:$AT$200,18,0),"")</f>
        <v/>
      </c>
      <c r="O376" s="88" t="str">
        <f>IFERROR(VLOOKUP(A376,[1]Tổng!$M$2:$AT$200,22,0),"")</f>
        <v/>
      </c>
      <c r="P376" s="217">
        <f t="shared" si="104"/>
        <v>0</v>
      </c>
      <c r="Q376" s="217">
        <f>IFERROR(VLOOKUP(A376,[1]Tổng!$M$2:$AQ$200,29,0),0)</f>
        <v>0</v>
      </c>
      <c r="R376" s="81" t="str">
        <f>IFERROR(VLOOKUP(A376,[1]Tổng!$M$2:$AQ$200,31,0),"")</f>
        <v/>
      </c>
      <c r="S376" s="81">
        <f t="shared" si="93"/>
        <v>0</v>
      </c>
      <c r="T376" s="81">
        <f t="shared" si="94"/>
        <v>0</v>
      </c>
      <c r="U376" s="81" t="e">
        <f t="shared" si="106"/>
        <v>#REF!</v>
      </c>
      <c r="V376" s="81">
        <v>0</v>
      </c>
      <c r="W376" s="81" t="e">
        <f t="shared" si="99"/>
        <v>#REF!</v>
      </c>
      <c r="X376" s="83"/>
      <c r="Y376" s="99">
        <f t="shared" si="91"/>
        <v>0</v>
      </c>
      <c r="Z376" s="224"/>
      <c r="AA376" s="224"/>
      <c r="AB376" s="224"/>
      <c r="AC376" s="224"/>
      <c r="AE376" s="106" t="e">
        <f t="shared" si="58"/>
        <v>#VALUE!</v>
      </c>
      <c r="AF376" s="69"/>
      <c r="AG376" s="218"/>
      <c r="AH376" s="219"/>
      <c r="AI376" s="218"/>
      <c r="AJ376" s="63"/>
      <c r="AK376" s="63"/>
      <c r="AL376" s="63"/>
      <c r="AU376" s="69" t="e">
        <f t="shared" si="92"/>
        <v>#N/A</v>
      </c>
      <c r="AV376" s="69" t="e">
        <f t="shared" si="95"/>
        <v>#N/A</v>
      </c>
      <c r="AW376" s="69">
        <f>IF(I376&gt;0,COUNTIF($AV$32:AV376,AV376),0)</f>
        <v>344</v>
      </c>
      <c r="AX376" s="69">
        <f>IF(AND(AW376&gt;1,SUMIF($AV$32:AV375,AV376,$AX$32:AX375)-SUMIF($AV$32:AV375,AV376,$BA$32:BA375)=0),1,IF(AND(AW376&gt;1,SUMIF($AV$32:AV375,AV376,$AX$32:AX375)-SUMIF($AV$32:AV375,AV376,$BA$32:BA375)&gt;0),0,AW376))</f>
        <v>0</v>
      </c>
      <c r="AY376" s="69">
        <f>IF(AND(Q376&gt;0,SUMIF($AV$32:AV376,AV376,$I$32:I376)-SUMIF($AV$32:AV376,AV376,$Q$32:Q376)=0),COUNTIF($AV$32:AV376,AV376),0)</f>
        <v>0</v>
      </c>
      <c r="AZ376" s="69">
        <f>IF(Q376&gt;0,COUNTIF($AV$32:AV376,AV376),0)</f>
        <v>0</v>
      </c>
      <c r="BA376" s="69">
        <f t="shared" si="96"/>
        <v>0</v>
      </c>
      <c r="BC376" s="69" t="str">
        <f t="shared" si="97"/>
        <v xml:space="preserve">  0</v>
      </c>
      <c r="BD376" s="69" t="str">
        <f t="shared" si="98"/>
        <v/>
      </c>
      <c r="BF376" s="69"/>
      <c r="BG376" s="69"/>
    </row>
    <row r="377" spans="1:59" x14ac:dyDescent="0.25">
      <c r="A377" s="70" t="e">
        <f t="shared" si="105"/>
        <v>#REF!</v>
      </c>
      <c r="B377" s="83" t="str">
        <f>IFERROR(VLOOKUP(A377,[1]Tổng!$M$2:$AT$200,13,0),"")</f>
        <v/>
      </c>
      <c r="C377" s="71" t="e">
        <f t="shared" si="100"/>
        <v>#VALUE!</v>
      </c>
      <c r="D377" s="71">
        <f t="shared" si="101"/>
        <v>1</v>
      </c>
      <c r="E377" s="221" t="str">
        <f>IFERROR(VLOOKUP(A377,[1]Tổng!$M$2:$AT$200,14,0),"")</f>
        <v/>
      </c>
      <c r="F377" s="213" t="str">
        <f>IFERROR(VLOOKUP(A377,[1]Tổng!$M$2:$AT$200,15,0),"")</f>
        <v/>
      </c>
      <c r="G377" s="214" t="str">
        <f>IFERROR(VLOOKUP(A377,[1]Tổng!$M$2:$AT$200,25,0),"")</f>
        <v/>
      </c>
      <c r="H377" s="83" t="str">
        <f>IFERROR(VLOOKUP(A377,[1]Tổng!$M$2:$AQ$200,26,0),"")</f>
        <v/>
      </c>
      <c r="I377" s="77" t="str">
        <f>IFERROR(VLOOKUP(A377,[1]Tổng!$M$2:$AQ$200,27,0),"")</f>
        <v/>
      </c>
      <c r="J377" s="77">
        <v>1000000</v>
      </c>
      <c r="K377" s="78">
        <f t="shared" si="102"/>
        <v>0</v>
      </c>
      <c r="L377" s="88" t="str">
        <f>IFERROR(VLOOKUP(A377,[1]Tổng!$M$2:$AQ$200,30,0),"")</f>
        <v/>
      </c>
      <c r="M377" s="88">
        <f t="shared" si="103"/>
        <v>0</v>
      </c>
      <c r="N377" s="88" t="str">
        <f>IFERROR(VLOOKUP(A377,[1]Tổng!$M$2:$AT$200,18,0),"")</f>
        <v/>
      </c>
      <c r="O377" s="88" t="str">
        <f>IFERROR(VLOOKUP(A377,[1]Tổng!$M$2:$AT$200,22,0),"")</f>
        <v/>
      </c>
      <c r="P377" s="217">
        <f t="shared" si="104"/>
        <v>0</v>
      </c>
      <c r="Q377" s="217">
        <f>IFERROR(VLOOKUP(A377,[1]Tổng!$M$2:$AQ$200,29,0),0)</f>
        <v>0</v>
      </c>
      <c r="R377" s="81" t="str">
        <f>IFERROR(VLOOKUP(A377,[1]Tổng!$M$2:$AQ$200,31,0),"")</f>
        <v/>
      </c>
      <c r="S377" s="81">
        <f t="shared" si="93"/>
        <v>0</v>
      </c>
      <c r="T377" s="81">
        <f t="shared" si="94"/>
        <v>0</v>
      </c>
      <c r="U377" s="81" t="e">
        <f t="shared" si="106"/>
        <v>#REF!</v>
      </c>
      <c r="V377" s="81">
        <v>0</v>
      </c>
      <c r="W377" s="81" t="e">
        <f t="shared" si="99"/>
        <v>#REF!</v>
      </c>
      <c r="X377" s="83"/>
      <c r="Y377" s="99">
        <f t="shared" si="91"/>
        <v>0</v>
      </c>
      <c r="Z377" s="224"/>
      <c r="AA377" s="224"/>
      <c r="AB377" s="224"/>
      <c r="AC377" s="224"/>
      <c r="AE377" s="106" t="e">
        <f t="shared" si="58"/>
        <v>#VALUE!</v>
      </c>
      <c r="AF377" s="69"/>
      <c r="AG377" s="218"/>
      <c r="AH377" s="219"/>
      <c r="AI377" s="218"/>
      <c r="AJ377" s="63"/>
      <c r="AK377" s="63"/>
      <c r="AL377" s="63"/>
      <c r="AU377" s="69" t="e">
        <f t="shared" si="92"/>
        <v>#N/A</v>
      </c>
      <c r="AV377" s="69" t="e">
        <f t="shared" si="95"/>
        <v>#N/A</v>
      </c>
      <c r="AW377" s="69">
        <f>IF(I377&gt;0,COUNTIF($AV$32:AV377,AV377),0)</f>
        <v>345</v>
      </c>
      <c r="AX377" s="69">
        <f>IF(AND(AW377&gt;1,SUMIF($AV$32:AV376,AV377,$AX$32:AX376)-SUMIF($AV$32:AV376,AV377,$BA$32:BA376)=0),1,IF(AND(AW377&gt;1,SUMIF($AV$32:AV376,AV377,$AX$32:AX376)-SUMIF($AV$32:AV376,AV377,$BA$32:BA376)&gt;0),0,AW377))</f>
        <v>0</v>
      </c>
      <c r="AY377" s="69">
        <f>IF(AND(Q377&gt;0,SUMIF($AV$32:AV377,AV377,$I$32:I377)-SUMIF($AV$32:AV377,AV377,$Q$32:Q377)=0),COUNTIF($AV$32:AV377,AV377),0)</f>
        <v>0</v>
      </c>
      <c r="AZ377" s="69">
        <f>IF(Q377&gt;0,COUNTIF($AV$32:AV377,AV377),0)</f>
        <v>0</v>
      </c>
      <c r="BA377" s="69">
        <f t="shared" si="96"/>
        <v>0</v>
      </c>
      <c r="BC377" s="69" t="str">
        <f t="shared" si="97"/>
        <v xml:space="preserve">  0</v>
      </c>
      <c r="BD377" s="69" t="str">
        <f t="shared" si="98"/>
        <v/>
      </c>
      <c r="BF377" s="69"/>
      <c r="BG377" s="69"/>
    </row>
    <row r="378" spans="1:59" s="69" customFormat="1" x14ac:dyDescent="0.25">
      <c r="A378" s="70" t="e">
        <f t="shared" si="105"/>
        <v>#REF!</v>
      </c>
      <c r="B378" s="83" t="str">
        <f>IFERROR(VLOOKUP(A378,[1]Tổng!$M$2:$AT$200,13,0),"")</f>
        <v/>
      </c>
      <c r="C378" s="71" t="e">
        <f t="shared" si="100"/>
        <v>#VALUE!</v>
      </c>
      <c r="D378" s="71">
        <f t="shared" si="101"/>
        <v>1</v>
      </c>
      <c r="E378" s="221" t="str">
        <f>IFERROR(VLOOKUP(A378,[1]Tổng!$M$2:$AT$200,14,0),"")</f>
        <v/>
      </c>
      <c r="F378" s="213" t="str">
        <f>IFERROR(VLOOKUP(A378,[1]Tổng!$M$2:$AT$200,15,0),"")</f>
        <v/>
      </c>
      <c r="G378" s="214" t="str">
        <f>IFERROR(VLOOKUP(A378,[1]Tổng!$M$2:$AT$200,25,0),"")</f>
        <v/>
      </c>
      <c r="H378" s="83" t="str">
        <f>IFERROR(VLOOKUP(A378,[1]Tổng!$M$2:$AQ$200,26,0),"")</f>
        <v/>
      </c>
      <c r="I378" s="77" t="str">
        <f>IFERROR(VLOOKUP(A378,[1]Tổng!$M$2:$AQ$200,27,0),"")</f>
        <v/>
      </c>
      <c r="J378" s="77">
        <v>1000000</v>
      </c>
      <c r="K378" s="78">
        <f t="shared" si="102"/>
        <v>0</v>
      </c>
      <c r="L378" s="88" t="str">
        <f>IFERROR(VLOOKUP(A378,[1]Tổng!$M$2:$AQ$200,30,0),"")</f>
        <v/>
      </c>
      <c r="M378" s="88">
        <f t="shared" si="103"/>
        <v>0</v>
      </c>
      <c r="N378" s="88" t="str">
        <f>IFERROR(VLOOKUP(A378,[1]Tổng!$M$2:$AT$200,18,0),"")</f>
        <v/>
      </c>
      <c r="O378" s="88" t="str">
        <f>IFERROR(VLOOKUP(A378,[1]Tổng!$M$2:$AT$200,22,0),"")</f>
        <v/>
      </c>
      <c r="P378" s="217">
        <f t="shared" si="104"/>
        <v>0</v>
      </c>
      <c r="Q378" s="217">
        <f>IFERROR(VLOOKUP(A378,[1]Tổng!$M$2:$AQ$200,29,0),0)</f>
        <v>0</v>
      </c>
      <c r="R378" s="81" t="str">
        <f>IFERROR(VLOOKUP(A378,[1]Tổng!$M$2:$AQ$200,31,0),"")</f>
        <v/>
      </c>
      <c r="S378" s="81">
        <f t="shared" si="93"/>
        <v>0</v>
      </c>
      <c r="T378" s="81">
        <f t="shared" si="94"/>
        <v>0</v>
      </c>
      <c r="U378" s="81" t="e">
        <f t="shared" si="106"/>
        <v>#REF!</v>
      </c>
      <c r="V378" s="81">
        <v>0</v>
      </c>
      <c r="W378" s="81" t="e">
        <f t="shared" si="99"/>
        <v>#REF!</v>
      </c>
      <c r="X378" s="83"/>
      <c r="Y378" s="99">
        <f t="shared" si="91"/>
        <v>0</v>
      </c>
      <c r="Z378" s="224"/>
      <c r="AA378" s="224"/>
      <c r="AB378" s="224"/>
      <c r="AC378" s="224"/>
      <c r="AE378" s="106" t="e">
        <f t="shared" si="58"/>
        <v>#VALUE!</v>
      </c>
      <c r="AG378" s="218"/>
      <c r="AH378" s="219"/>
      <c r="AI378" s="218"/>
      <c r="AJ378" s="63"/>
      <c r="AK378" s="63"/>
      <c r="AL378" s="63"/>
      <c r="AU378" s="69" t="e">
        <f t="shared" si="92"/>
        <v>#N/A</v>
      </c>
      <c r="AV378" s="69" t="e">
        <f t="shared" si="95"/>
        <v>#N/A</v>
      </c>
      <c r="AW378" s="69">
        <f>IF(I378&gt;0,COUNTIF($AV$32:AV378,AV378),0)</f>
        <v>346</v>
      </c>
      <c r="AX378" s="69">
        <f>IF(AND(AW378&gt;1,SUMIF($AV$32:AV377,AV378,$AX$32:AX377)-SUMIF($AV$32:AV377,AV378,$BA$32:BA377)=0),1,IF(AND(AW378&gt;1,SUMIF($AV$32:AV377,AV378,$AX$32:AX377)-SUMIF($AV$32:AV377,AV378,$BA$32:BA377)&gt;0),0,AW378))</f>
        <v>0</v>
      </c>
      <c r="AY378" s="69">
        <f>IF(AND(Q378&gt;0,SUMIF($AV$32:AV378,AV378,$I$32:I378)-SUMIF($AV$32:AV378,AV378,$Q$32:Q378)=0),COUNTIF($AV$32:AV378,AV378),0)</f>
        <v>0</v>
      </c>
      <c r="AZ378" s="69">
        <f>IF(Q378&gt;0,COUNTIF($AV$32:AV378,AV378),0)</f>
        <v>0</v>
      </c>
      <c r="BA378" s="69">
        <f t="shared" si="96"/>
        <v>0</v>
      </c>
      <c r="BC378" s="69" t="str">
        <f t="shared" si="97"/>
        <v xml:space="preserve">  0</v>
      </c>
      <c r="BD378" s="69" t="str">
        <f t="shared" si="98"/>
        <v/>
      </c>
    </row>
    <row r="379" spans="1:59" x14ac:dyDescent="0.25">
      <c r="A379" s="70" t="e">
        <f t="shared" si="105"/>
        <v>#REF!</v>
      </c>
      <c r="B379" s="83" t="str">
        <f>IFERROR(VLOOKUP(A379,[1]Tổng!$M$2:$AT$200,13,0),"")</f>
        <v/>
      </c>
      <c r="C379" s="71" t="e">
        <f t="shared" si="100"/>
        <v>#VALUE!</v>
      </c>
      <c r="D379" s="71">
        <f t="shared" si="101"/>
        <v>1</v>
      </c>
      <c r="E379" s="221" t="str">
        <f>IFERROR(VLOOKUP(A379,[1]Tổng!$M$2:$AT$200,14,0),"")</f>
        <v/>
      </c>
      <c r="F379" s="213" t="str">
        <f>IFERROR(VLOOKUP(A379,[1]Tổng!$M$2:$AT$200,15,0),"")</f>
        <v/>
      </c>
      <c r="G379" s="214" t="str">
        <f>IFERROR(VLOOKUP(A379,[1]Tổng!$M$2:$AT$200,25,0),"")</f>
        <v/>
      </c>
      <c r="H379" s="83" t="str">
        <f>IFERROR(VLOOKUP(A379,[1]Tổng!$M$2:$AQ$200,26,0),"")</f>
        <v/>
      </c>
      <c r="I379" s="77" t="str">
        <f>IFERROR(VLOOKUP(A379,[1]Tổng!$M$2:$AQ$200,27,0),"")</f>
        <v/>
      </c>
      <c r="J379" s="77">
        <v>1000000</v>
      </c>
      <c r="K379" s="78">
        <f t="shared" si="102"/>
        <v>0</v>
      </c>
      <c r="L379" s="88" t="str">
        <f>IFERROR(VLOOKUP(A379,[1]Tổng!$M$2:$AQ$200,30,0),"")</f>
        <v/>
      </c>
      <c r="M379" s="88">
        <f t="shared" si="103"/>
        <v>0</v>
      </c>
      <c r="N379" s="88" t="str">
        <f>IFERROR(VLOOKUP(A379,[1]Tổng!$M$2:$AT$200,18,0),"")</f>
        <v/>
      </c>
      <c r="O379" s="88" t="str">
        <f>IFERROR(VLOOKUP(A379,[1]Tổng!$M$2:$AT$200,22,0),"")</f>
        <v/>
      </c>
      <c r="P379" s="217">
        <f t="shared" si="104"/>
        <v>0</v>
      </c>
      <c r="Q379" s="217">
        <f>IFERROR(VLOOKUP(A379,[1]Tổng!$M$2:$AQ$200,29,0),0)</f>
        <v>0</v>
      </c>
      <c r="R379" s="81" t="str">
        <f>IFERROR(VLOOKUP(A379,[1]Tổng!$M$2:$AQ$200,31,0),"")</f>
        <v/>
      </c>
      <c r="S379" s="81">
        <f t="shared" si="93"/>
        <v>0</v>
      </c>
      <c r="T379" s="81">
        <f t="shared" si="94"/>
        <v>0</v>
      </c>
      <c r="U379" s="81" t="e">
        <f t="shared" si="106"/>
        <v>#REF!</v>
      </c>
      <c r="V379" s="81">
        <v>0</v>
      </c>
      <c r="W379" s="81" t="e">
        <f t="shared" si="99"/>
        <v>#REF!</v>
      </c>
      <c r="X379" s="83"/>
      <c r="Y379" s="99">
        <f>Q381</f>
        <v>0</v>
      </c>
      <c r="Z379" s="224"/>
      <c r="AA379" s="224"/>
      <c r="AB379" s="224"/>
      <c r="AC379" s="224"/>
      <c r="AE379" s="106" t="e">
        <f>I381-SUM(Z381:AD381)</f>
        <v>#VALUE!</v>
      </c>
      <c r="AF379" s="69"/>
      <c r="AG379" s="218"/>
      <c r="AH379" s="219"/>
      <c r="AI379" s="218"/>
      <c r="AJ379" s="63"/>
      <c r="AK379" s="63"/>
      <c r="AL379" s="63"/>
      <c r="AU379" s="69" t="e">
        <f t="shared" si="92"/>
        <v>#N/A</v>
      </c>
      <c r="AV379" s="69" t="e">
        <f t="shared" si="95"/>
        <v>#N/A</v>
      </c>
      <c r="AW379" s="69">
        <f>IF(I379&gt;0,COUNTIF($AV$32:AV379,AV379),0)</f>
        <v>347</v>
      </c>
      <c r="AX379" s="69">
        <f>IF(AND(AW379&gt;1,SUMIF($AV$32:AV378,AV379,$AX$32:AX378)-SUMIF($AV$32:AV378,AV379,$BA$32:BA378)=0),1,IF(AND(AW379&gt;1,SUMIF($AV$32:AV378,AV379,$AX$32:AX378)-SUMIF($AV$32:AV378,AV379,$BA$32:BA378)&gt;0),0,AW379))</f>
        <v>0</v>
      </c>
      <c r="AY379" s="69">
        <f>IF(AND(Q379&gt;0,SUMIF($AV$32:AV379,AV379,$I$32:I379)-SUMIF($AV$32:AV379,AV379,$Q$32:Q379)=0),COUNTIF($AV$32:AV379,AV379),0)</f>
        <v>0</v>
      </c>
      <c r="AZ379" s="69">
        <f>IF(Q379&gt;0,COUNTIF($AV$32:AV379,AV379),0)</f>
        <v>0</v>
      </c>
      <c r="BA379" s="69">
        <f t="shared" si="96"/>
        <v>0</v>
      </c>
      <c r="BC379" s="69" t="str">
        <f t="shared" si="97"/>
        <v xml:space="preserve">  0</v>
      </c>
      <c r="BD379" s="69" t="str">
        <f t="shared" si="98"/>
        <v/>
      </c>
      <c r="BF379" s="69"/>
      <c r="BG379" s="69"/>
    </row>
    <row r="380" spans="1:59" x14ac:dyDescent="0.25">
      <c r="A380" s="70" t="e">
        <f t="shared" si="105"/>
        <v>#REF!</v>
      </c>
      <c r="B380" s="83" t="str">
        <f>IFERROR(VLOOKUP(A380,[1]Tổng!$M$2:$AT$200,13,0),"")</f>
        <v/>
      </c>
      <c r="C380" s="71" t="e">
        <f t="shared" si="100"/>
        <v>#VALUE!</v>
      </c>
      <c r="D380" s="71">
        <f t="shared" si="101"/>
        <v>1</v>
      </c>
      <c r="E380" s="221" t="str">
        <f>IFERROR(VLOOKUP(A380,[1]Tổng!$M$2:$AT$200,14,0),"")</f>
        <v/>
      </c>
      <c r="F380" s="213" t="str">
        <f>IFERROR(VLOOKUP(A380,[1]Tổng!$M$2:$AT$200,15,0),"")</f>
        <v/>
      </c>
      <c r="G380" s="214" t="str">
        <f>IFERROR(VLOOKUP(A380,[1]Tổng!$M$2:$AT$200,25,0),"")</f>
        <v/>
      </c>
      <c r="H380" s="83" t="str">
        <f>IFERROR(VLOOKUP(A380,[1]Tổng!$M$2:$AQ$200,26,0),"")</f>
        <v/>
      </c>
      <c r="I380" s="77" t="str">
        <f>IFERROR(VLOOKUP(A380,[1]Tổng!$M$2:$AQ$200,27,0),"")</f>
        <v/>
      </c>
      <c r="J380" s="77">
        <v>1000000</v>
      </c>
      <c r="K380" s="78">
        <f t="shared" si="102"/>
        <v>0</v>
      </c>
      <c r="L380" s="88" t="str">
        <f>IFERROR(VLOOKUP(A380,[1]Tổng!$M$2:$AQ$200,30,0),"")</f>
        <v/>
      </c>
      <c r="M380" s="88">
        <f t="shared" si="103"/>
        <v>0</v>
      </c>
      <c r="N380" s="88" t="str">
        <f>IFERROR(VLOOKUP(A380,[1]Tổng!$M$2:$AT$200,18,0),"")</f>
        <v/>
      </c>
      <c r="O380" s="88" t="str">
        <f>IFERROR(VLOOKUP(A380,[1]Tổng!$M$2:$AT$200,22,0),"")</f>
        <v/>
      </c>
      <c r="P380" s="217">
        <f t="shared" si="104"/>
        <v>0</v>
      </c>
      <c r="Q380" s="217">
        <f>IFERROR(VLOOKUP(A380,[1]Tổng!$M$2:$AQ$200,29,0),0)</f>
        <v>0</v>
      </c>
      <c r="R380" s="81" t="str">
        <f>IFERROR(VLOOKUP(A380,[1]Tổng!$M$2:$AQ$200,31,0),"")</f>
        <v/>
      </c>
      <c r="S380" s="81">
        <f t="shared" si="93"/>
        <v>0</v>
      </c>
      <c r="T380" s="81">
        <f t="shared" si="94"/>
        <v>0</v>
      </c>
      <c r="U380" s="81" t="e">
        <f t="shared" si="106"/>
        <v>#REF!</v>
      </c>
      <c r="V380" s="81">
        <v>0</v>
      </c>
      <c r="W380" s="81" t="e">
        <f t="shared" si="99"/>
        <v>#REF!</v>
      </c>
      <c r="X380" s="83"/>
      <c r="Y380" s="99">
        <f t="shared" si="91"/>
        <v>0</v>
      </c>
      <c r="Z380" s="224"/>
      <c r="AA380" s="224"/>
      <c r="AB380" s="224"/>
      <c r="AC380" s="224"/>
      <c r="AE380" s="106" t="e">
        <f t="shared" si="58"/>
        <v>#VALUE!</v>
      </c>
      <c r="AF380" s="69"/>
      <c r="AG380" s="218"/>
      <c r="AH380" s="219"/>
      <c r="AI380" s="218"/>
      <c r="AJ380" s="63"/>
      <c r="AK380" s="63"/>
      <c r="AL380" s="63"/>
      <c r="AU380" s="69" t="e">
        <f t="shared" si="92"/>
        <v>#N/A</v>
      </c>
      <c r="AV380" s="69" t="e">
        <f t="shared" si="95"/>
        <v>#N/A</v>
      </c>
      <c r="AW380" s="69">
        <f>IF(I380&gt;0,COUNTIF($AV$32:AV380,AV380),0)</f>
        <v>348</v>
      </c>
      <c r="AX380" s="69">
        <f>IF(AND(AW380&gt;1,SUMIF($AV$32:AV379,AV380,$AX$32:AX379)-SUMIF($AV$32:AV379,AV380,$BA$32:BA379)=0),1,IF(AND(AW380&gt;1,SUMIF($AV$32:AV379,AV380,$AX$32:AX379)-SUMIF($AV$32:AV379,AV380,$BA$32:BA379)&gt;0),0,AW380))</f>
        <v>0</v>
      </c>
      <c r="AY380" s="69">
        <f>IF(AND(Q380&gt;0,SUMIF($AV$32:AV380,AV380,$I$32:I380)-SUMIF($AV$32:AV380,AV380,$Q$32:Q380)=0),COUNTIF($AV$32:AV380,AV380),0)</f>
        <v>0</v>
      </c>
      <c r="AZ380" s="69">
        <f>IF(Q380&gt;0,COUNTIF($AV$32:AV380,AV380),0)</f>
        <v>0</v>
      </c>
      <c r="BA380" s="69">
        <f t="shared" si="96"/>
        <v>0</v>
      </c>
      <c r="BC380" s="69" t="str">
        <f t="shared" si="97"/>
        <v xml:space="preserve">  0</v>
      </c>
      <c r="BD380" s="69" t="str">
        <f t="shared" si="98"/>
        <v/>
      </c>
      <c r="BF380" s="69"/>
      <c r="BG380" s="69"/>
    </row>
    <row r="381" spans="1:59" x14ac:dyDescent="0.25">
      <c r="A381" s="70" t="e">
        <f t="shared" si="105"/>
        <v>#REF!</v>
      </c>
      <c r="B381" s="83" t="str">
        <f>IFERROR(VLOOKUP(A381,[1]Tổng!$M$2:$AT$200,13,0),"")</f>
        <v/>
      </c>
      <c r="C381" s="71" t="e">
        <f t="shared" si="100"/>
        <v>#VALUE!</v>
      </c>
      <c r="D381" s="71">
        <f t="shared" si="101"/>
        <v>1</v>
      </c>
      <c r="E381" s="221" t="str">
        <f>IFERROR(VLOOKUP(A381,[1]Tổng!$M$2:$AT$200,14,0),"")</f>
        <v/>
      </c>
      <c r="F381" s="213" t="str">
        <f>IFERROR(VLOOKUP(A381,[1]Tổng!$M$2:$AT$200,15,0),"")</f>
        <v/>
      </c>
      <c r="G381" s="214" t="str">
        <f>IFERROR(VLOOKUP(A381,[1]Tổng!$M$2:$AT$200,25,0),"")</f>
        <v/>
      </c>
      <c r="H381" s="83" t="str">
        <f>IFERROR(VLOOKUP(A381,[1]Tổng!$M$2:$AQ$200,26,0),"")</f>
        <v/>
      </c>
      <c r="I381" s="77" t="str">
        <f>IFERROR(VLOOKUP(A381,[1]Tổng!$M$2:$AQ$200,27,0),"")</f>
        <v/>
      </c>
      <c r="J381" s="77">
        <v>1000000</v>
      </c>
      <c r="K381" s="78">
        <f t="shared" si="102"/>
        <v>0</v>
      </c>
      <c r="L381" s="88" t="str">
        <f>IFERROR(VLOOKUP(A381,[1]Tổng!$M$2:$AQ$200,30,0),"")</f>
        <v/>
      </c>
      <c r="M381" s="88">
        <f t="shared" si="103"/>
        <v>0</v>
      </c>
      <c r="N381" s="88" t="str">
        <f>IFERROR(VLOOKUP(A381,[1]Tổng!$M$2:$AT$200,18,0),"")</f>
        <v/>
      </c>
      <c r="O381" s="88" t="str">
        <f>IFERROR(VLOOKUP(A381,[1]Tổng!$M$2:$AT$200,22,0),"")</f>
        <v/>
      </c>
      <c r="P381" s="217">
        <f t="shared" si="104"/>
        <v>0</v>
      </c>
      <c r="Q381" s="217">
        <f>IFERROR(VLOOKUP(A381,[1]Tổng!$M$2:$AQ$200,29,0),0)</f>
        <v>0</v>
      </c>
      <c r="R381" s="81" t="str">
        <f>IFERROR(VLOOKUP(A381,[1]Tổng!$M$2:$AQ$200,31,0),"")</f>
        <v/>
      </c>
      <c r="S381" s="81">
        <f t="shared" si="93"/>
        <v>0</v>
      </c>
      <c r="T381" s="81">
        <f t="shared" si="94"/>
        <v>0</v>
      </c>
      <c r="U381" s="81" t="e">
        <f t="shared" si="106"/>
        <v>#REF!</v>
      </c>
      <c r="V381" s="81">
        <v>0</v>
      </c>
      <c r="W381" s="81" t="e">
        <f t="shared" si="99"/>
        <v>#REF!</v>
      </c>
      <c r="X381" s="83"/>
      <c r="Y381" s="99">
        <f t="shared" si="91"/>
        <v>0</v>
      </c>
      <c r="Z381" s="224"/>
      <c r="AA381" s="224"/>
      <c r="AB381" s="224"/>
      <c r="AC381" s="224"/>
      <c r="AE381" s="106" t="e">
        <f t="shared" si="58"/>
        <v>#VALUE!</v>
      </c>
      <c r="AF381" s="69"/>
      <c r="AG381" s="218"/>
      <c r="AH381" s="219"/>
      <c r="AI381" s="218"/>
      <c r="AJ381" s="63"/>
      <c r="AK381" s="63"/>
      <c r="AL381" s="63"/>
      <c r="AU381" s="69" t="e">
        <f t="shared" si="92"/>
        <v>#N/A</v>
      </c>
      <c r="AV381" s="69" t="e">
        <f t="shared" si="95"/>
        <v>#N/A</v>
      </c>
      <c r="AW381" s="69">
        <f>IF(I381&gt;0,COUNTIF($AV$32:AV381,AV381),0)</f>
        <v>349</v>
      </c>
      <c r="AX381" s="69">
        <f>IF(AND(AW381&gt;1,SUMIF($AV$32:AV380,AV381,$AX$32:AX380)-SUMIF($AV$32:AV380,AV381,$BA$32:BA380)=0),1,IF(AND(AW381&gt;1,SUMIF($AV$32:AV380,AV381,$AX$32:AX380)-SUMIF($AV$32:AV380,AV381,$BA$32:BA380)&gt;0),0,AW381))</f>
        <v>0</v>
      </c>
      <c r="AY381" s="69">
        <f>IF(AND(Q381&gt;0,SUMIF($AV$32:AV381,AV381,$I$32:I381)-SUMIF($AV$32:AV381,AV381,$Q$32:Q381)=0),COUNTIF($AV$32:AV381,AV381),0)</f>
        <v>0</v>
      </c>
      <c r="AZ381" s="69">
        <f>IF(Q381&gt;0,COUNTIF($AV$32:AV381,AV381),0)</f>
        <v>0</v>
      </c>
      <c r="BA381" s="69">
        <f t="shared" si="96"/>
        <v>0</v>
      </c>
      <c r="BC381" s="69" t="str">
        <f t="shared" si="97"/>
        <v xml:space="preserve">  0</v>
      </c>
      <c r="BD381" s="69" t="str">
        <f t="shared" si="98"/>
        <v/>
      </c>
      <c r="BF381" s="69"/>
      <c r="BG381" s="69"/>
    </row>
    <row r="382" spans="1:59" s="69" customFormat="1" x14ac:dyDescent="0.25">
      <c r="A382" s="70" t="e">
        <f t="shared" si="105"/>
        <v>#REF!</v>
      </c>
      <c r="B382" s="83" t="str">
        <f>IFERROR(VLOOKUP(A382,[1]Tổng!$M$2:$AT$200,13,0),"")</f>
        <v/>
      </c>
      <c r="C382" s="71" t="e">
        <f t="shared" si="100"/>
        <v>#VALUE!</v>
      </c>
      <c r="D382" s="71">
        <f t="shared" si="101"/>
        <v>1</v>
      </c>
      <c r="E382" s="221" t="str">
        <f>IFERROR(VLOOKUP(A382,[1]Tổng!$M$2:$AT$200,14,0),"")</f>
        <v/>
      </c>
      <c r="F382" s="213" t="str">
        <f>IFERROR(VLOOKUP(A382,[1]Tổng!$M$2:$AT$200,15,0),"")</f>
        <v/>
      </c>
      <c r="G382" s="214" t="str">
        <f>IFERROR(VLOOKUP(A382,[1]Tổng!$M$2:$AT$200,25,0),"")</f>
        <v/>
      </c>
      <c r="H382" s="83" t="str">
        <f>IFERROR(VLOOKUP(A382,[1]Tổng!$M$2:$AQ$200,26,0),"")</f>
        <v/>
      </c>
      <c r="I382" s="77" t="str">
        <f>IFERROR(VLOOKUP(A382,[1]Tổng!$M$2:$AQ$200,27,0),"")</f>
        <v/>
      </c>
      <c r="J382" s="77">
        <v>1000000</v>
      </c>
      <c r="K382" s="78">
        <f t="shared" si="102"/>
        <v>0</v>
      </c>
      <c r="L382" s="88" t="str">
        <f>IFERROR(VLOOKUP(A382,[1]Tổng!$M$2:$AQ$200,30,0),"")</f>
        <v/>
      </c>
      <c r="M382" s="88">
        <f t="shared" si="103"/>
        <v>0</v>
      </c>
      <c r="N382" s="88" t="str">
        <f>IFERROR(VLOOKUP(A382,[1]Tổng!$M$2:$AT$200,18,0),"")</f>
        <v/>
      </c>
      <c r="O382" s="88" t="str">
        <f>IFERROR(VLOOKUP(A382,[1]Tổng!$M$2:$AT$200,22,0),"")</f>
        <v/>
      </c>
      <c r="P382" s="217">
        <f t="shared" si="104"/>
        <v>0</v>
      </c>
      <c r="Q382" s="217">
        <f>IFERROR(VLOOKUP(A382,[1]Tổng!$M$2:$AQ$200,29,0),0)</f>
        <v>0</v>
      </c>
      <c r="R382" s="81" t="str">
        <f>IFERROR(VLOOKUP(A382,[1]Tổng!$M$2:$AQ$200,31,0),"")</f>
        <v/>
      </c>
      <c r="S382" s="81">
        <f t="shared" si="93"/>
        <v>0</v>
      </c>
      <c r="T382" s="81">
        <f t="shared" si="94"/>
        <v>0</v>
      </c>
      <c r="U382" s="81" t="e">
        <f t="shared" si="106"/>
        <v>#REF!</v>
      </c>
      <c r="V382" s="81">
        <v>0</v>
      </c>
      <c r="W382" s="81" t="e">
        <f t="shared" si="99"/>
        <v>#REF!</v>
      </c>
      <c r="X382" s="83"/>
      <c r="Y382" s="99">
        <f t="shared" si="91"/>
        <v>0</v>
      </c>
      <c r="Z382" s="224"/>
      <c r="AA382" s="224"/>
      <c r="AB382" s="224"/>
      <c r="AC382" s="224"/>
      <c r="AE382" s="106" t="e">
        <f t="shared" si="58"/>
        <v>#VALUE!</v>
      </c>
      <c r="AG382" s="218"/>
      <c r="AH382" s="219"/>
      <c r="AI382" s="218"/>
      <c r="AJ382" s="63"/>
      <c r="AK382" s="63"/>
      <c r="AL382" s="63"/>
      <c r="AU382" s="69" t="e">
        <f t="shared" si="92"/>
        <v>#N/A</v>
      </c>
      <c r="AV382" s="69" t="e">
        <f t="shared" si="95"/>
        <v>#N/A</v>
      </c>
      <c r="AW382" s="69">
        <f>IF(I382&gt;0,COUNTIF($AV$32:AV382,AV382),0)</f>
        <v>350</v>
      </c>
      <c r="AX382" s="69">
        <f>IF(AND(AW382&gt;1,SUMIF($AV$32:AV381,AV382,$AX$32:AX381)-SUMIF($AV$32:AV381,AV382,$BA$32:BA381)=0),1,IF(AND(AW382&gt;1,SUMIF($AV$32:AV381,AV382,$AX$32:AX381)-SUMIF($AV$32:AV381,AV382,$BA$32:BA381)&gt;0),0,AW382))</f>
        <v>0</v>
      </c>
      <c r="AY382" s="69">
        <f>IF(AND(Q382&gt;0,SUMIF($AV$32:AV382,AV382,$I$32:I382)-SUMIF($AV$32:AV382,AV382,$Q$32:Q382)=0),COUNTIF($AV$32:AV382,AV382),0)</f>
        <v>0</v>
      </c>
      <c r="AZ382" s="69">
        <f>IF(Q382&gt;0,COUNTIF($AV$32:AV382,AV382),0)</f>
        <v>0</v>
      </c>
      <c r="BA382" s="69">
        <f t="shared" si="96"/>
        <v>0</v>
      </c>
      <c r="BC382" s="69" t="str">
        <f t="shared" si="97"/>
        <v xml:space="preserve">  0</v>
      </c>
      <c r="BD382" s="69" t="str">
        <f t="shared" si="98"/>
        <v/>
      </c>
    </row>
    <row r="383" spans="1:59" x14ac:dyDescent="0.25">
      <c r="A383" s="70" t="e">
        <f t="shared" si="105"/>
        <v>#REF!</v>
      </c>
      <c r="B383" s="83" t="str">
        <f>IFERROR(VLOOKUP(A383,[1]Tổng!$M$2:$AT$200,13,0),"")</f>
        <v/>
      </c>
      <c r="C383" s="71" t="e">
        <f t="shared" si="100"/>
        <v>#VALUE!</v>
      </c>
      <c r="D383" s="71">
        <f t="shared" si="101"/>
        <v>1</v>
      </c>
      <c r="E383" s="221" t="str">
        <f>IFERROR(VLOOKUP(A383,[1]Tổng!$M$2:$AT$200,14,0),"")</f>
        <v/>
      </c>
      <c r="F383" s="213" t="str">
        <f>IFERROR(VLOOKUP(A383,[1]Tổng!$M$2:$AT$200,15,0),"")</f>
        <v/>
      </c>
      <c r="G383" s="214" t="str">
        <f>IFERROR(VLOOKUP(A383,[1]Tổng!$M$2:$AT$200,25,0),"")</f>
        <v/>
      </c>
      <c r="H383" s="83" t="str">
        <f>IFERROR(VLOOKUP(A383,[1]Tổng!$M$2:$AQ$200,26,0),"")</f>
        <v/>
      </c>
      <c r="I383" s="77" t="str">
        <f>IFERROR(VLOOKUP(A383,[1]Tổng!$M$2:$AQ$200,27,0),"")</f>
        <v/>
      </c>
      <c r="J383" s="77">
        <v>1000000</v>
      </c>
      <c r="K383" s="78">
        <f t="shared" si="102"/>
        <v>0</v>
      </c>
      <c r="L383" s="88" t="str">
        <f>IFERROR(VLOOKUP(A383,[1]Tổng!$M$2:$AQ$200,30,0),"")</f>
        <v/>
      </c>
      <c r="M383" s="88">
        <f t="shared" si="103"/>
        <v>0</v>
      </c>
      <c r="N383" s="88" t="str">
        <f>IFERROR(VLOOKUP(A383,[1]Tổng!$M$2:$AT$200,18,0),"")</f>
        <v/>
      </c>
      <c r="O383" s="88" t="str">
        <f>IFERROR(VLOOKUP(A383,[1]Tổng!$M$2:$AT$200,22,0),"")</f>
        <v/>
      </c>
      <c r="P383" s="217">
        <f t="shared" si="104"/>
        <v>0</v>
      </c>
      <c r="Q383" s="217">
        <f>IFERROR(VLOOKUP(A383,[1]Tổng!$M$2:$AQ$200,29,0),0)</f>
        <v>0</v>
      </c>
      <c r="R383" s="81" t="str">
        <f>IFERROR(VLOOKUP(A383,[1]Tổng!$M$2:$AQ$200,31,0),"")</f>
        <v/>
      </c>
      <c r="S383" s="81">
        <f t="shared" si="93"/>
        <v>0</v>
      </c>
      <c r="T383" s="81">
        <f t="shared" si="94"/>
        <v>0</v>
      </c>
      <c r="U383" s="81" t="e">
        <f t="shared" si="106"/>
        <v>#REF!</v>
      </c>
      <c r="V383" s="81">
        <v>0</v>
      </c>
      <c r="W383" s="81" t="e">
        <f t="shared" si="99"/>
        <v>#REF!</v>
      </c>
      <c r="X383" s="83"/>
      <c r="Y383" s="99">
        <f t="shared" si="91"/>
        <v>0</v>
      </c>
      <c r="Z383" s="224"/>
      <c r="AA383" s="224"/>
      <c r="AB383" s="224"/>
      <c r="AC383" s="224"/>
      <c r="AE383" s="106" t="e">
        <f t="shared" si="58"/>
        <v>#VALUE!</v>
      </c>
      <c r="AF383" s="69"/>
      <c r="AG383" s="218"/>
      <c r="AH383" s="219"/>
      <c r="AI383" s="218"/>
      <c r="AJ383" s="63"/>
      <c r="AK383" s="63"/>
      <c r="AL383" s="63"/>
      <c r="AU383" s="69" t="e">
        <f t="shared" si="92"/>
        <v>#N/A</v>
      </c>
      <c r="AV383" s="69" t="e">
        <f t="shared" si="95"/>
        <v>#N/A</v>
      </c>
      <c r="AW383" s="69">
        <f>IF(I383&gt;0,COUNTIF($AV$32:AV383,AV383),0)</f>
        <v>351</v>
      </c>
      <c r="AX383" s="69">
        <f>IF(AND(AW383&gt;1,SUMIF($AV$32:AV382,AV383,$AX$32:AX382)-SUMIF($AV$32:AV382,AV383,$BA$32:BA382)=0),1,IF(AND(AW383&gt;1,SUMIF($AV$32:AV382,AV383,$AX$32:AX382)-SUMIF($AV$32:AV382,AV383,$BA$32:BA382)&gt;0),0,AW383))</f>
        <v>0</v>
      </c>
      <c r="AY383" s="69">
        <f>IF(AND(Q383&gt;0,SUMIF($AV$32:AV383,AV383,$I$32:I383)-SUMIF($AV$32:AV383,AV383,$Q$32:Q383)=0),COUNTIF($AV$32:AV383,AV383),0)</f>
        <v>0</v>
      </c>
      <c r="AZ383" s="69">
        <f>IF(Q383&gt;0,COUNTIF($AV$32:AV383,AV383),0)</f>
        <v>0</v>
      </c>
      <c r="BA383" s="69">
        <f t="shared" si="96"/>
        <v>0</v>
      </c>
      <c r="BC383" s="69" t="str">
        <f t="shared" si="97"/>
        <v xml:space="preserve">  0</v>
      </c>
      <c r="BD383" s="69" t="str">
        <f t="shared" si="98"/>
        <v/>
      </c>
      <c r="BF383" s="69"/>
      <c r="BG383" s="69"/>
    </row>
    <row r="384" spans="1:59" s="69" customFormat="1" x14ac:dyDescent="0.25">
      <c r="A384" s="70" t="e">
        <f t="shared" si="105"/>
        <v>#REF!</v>
      </c>
      <c r="B384" s="83" t="str">
        <f>IFERROR(VLOOKUP(A384,[1]Tổng!$M$2:$AT$200,13,0),"")</f>
        <v/>
      </c>
      <c r="C384" s="71" t="e">
        <f t="shared" si="100"/>
        <v>#VALUE!</v>
      </c>
      <c r="D384" s="71">
        <f t="shared" si="101"/>
        <v>1</v>
      </c>
      <c r="E384" s="221" t="str">
        <f>IFERROR(VLOOKUP(A384,[1]Tổng!$M$2:$AT$200,14,0),"")</f>
        <v/>
      </c>
      <c r="F384" s="213" t="str">
        <f>IFERROR(VLOOKUP(A384,[1]Tổng!$M$2:$AT$200,15,0),"")</f>
        <v/>
      </c>
      <c r="G384" s="214" t="str">
        <f>IFERROR(VLOOKUP(A384,[1]Tổng!$M$2:$AT$200,25,0),"")</f>
        <v/>
      </c>
      <c r="H384" s="83" t="str">
        <f>IFERROR(VLOOKUP(A384,[1]Tổng!$M$2:$AQ$200,26,0),"")</f>
        <v/>
      </c>
      <c r="I384" s="77" t="str">
        <f>IFERROR(VLOOKUP(A384,[1]Tổng!$M$2:$AQ$200,27,0),"")</f>
        <v/>
      </c>
      <c r="J384" s="77">
        <v>1000000</v>
      </c>
      <c r="K384" s="78">
        <f t="shared" si="102"/>
        <v>0</v>
      </c>
      <c r="L384" s="88" t="str">
        <f>IFERROR(VLOOKUP(A384,[1]Tổng!$M$2:$AQ$200,30,0),"")</f>
        <v/>
      </c>
      <c r="M384" s="88">
        <f t="shared" si="103"/>
        <v>0</v>
      </c>
      <c r="N384" s="88" t="str">
        <f>IFERROR(VLOOKUP(A384,[1]Tổng!$M$2:$AT$200,18,0),"")</f>
        <v/>
      </c>
      <c r="O384" s="88" t="str">
        <f>IFERROR(VLOOKUP(A384,[1]Tổng!$M$2:$AT$200,22,0),"")</f>
        <v/>
      </c>
      <c r="P384" s="217">
        <f t="shared" si="104"/>
        <v>0</v>
      </c>
      <c r="Q384" s="217">
        <f>IFERROR(VLOOKUP(A384,[1]Tổng!$M$2:$AQ$200,29,0),0)</f>
        <v>0</v>
      </c>
      <c r="R384" s="81" t="str">
        <f>IFERROR(VLOOKUP(A384,[1]Tổng!$M$2:$AQ$200,31,0),"")</f>
        <v/>
      </c>
      <c r="S384" s="81">
        <f t="shared" si="93"/>
        <v>0</v>
      </c>
      <c r="T384" s="81">
        <f t="shared" si="94"/>
        <v>0</v>
      </c>
      <c r="U384" s="81" t="e">
        <f t="shared" si="106"/>
        <v>#REF!</v>
      </c>
      <c r="V384" s="81">
        <v>0</v>
      </c>
      <c r="W384" s="81" t="e">
        <f t="shared" si="99"/>
        <v>#REF!</v>
      </c>
      <c r="X384" s="83"/>
      <c r="Y384" s="99">
        <f t="shared" si="91"/>
        <v>0</v>
      </c>
      <c r="Z384" s="224"/>
      <c r="AA384" s="224"/>
      <c r="AB384" s="224"/>
      <c r="AC384" s="224"/>
      <c r="AE384" s="106" t="e">
        <f t="shared" si="58"/>
        <v>#VALUE!</v>
      </c>
      <c r="AG384" s="218"/>
      <c r="AH384" s="219"/>
      <c r="AI384" s="218"/>
      <c r="AJ384" s="63"/>
      <c r="AK384" s="63"/>
      <c r="AL384" s="63"/>
      <c r="AU384" s="69" t="e">
        <f t="shared" si="92"/>
        <v>#N/A</v>
      </c>
      <c r="AV384" s="69" t="e">
        <f t="shared" si="95"/>
        <v>#N/A</v>
      </c>
      <c r="AW384" s="69">
        <f>IF(I384&gt;0,COUNTIF($AV$32:AV384,AV384),0)</f>
        <v>352</v>
      </c>
      <c r="AX384" s="69">
        <f>IF(AND(AW384&gt;1,SUMIF($AV$32:AV383,AV384,$AX$32:AX383)-SUMIF($AV$32:AV383,AV384,$BA$32:BA383)=0),1,IF(AND(AW384&gt;1,SUMIF($AV$32:AV383,AV384,$AX$32:AX383)-SUMIF($AV$32:AV383,AV384,$BA$32:BA383)&gt;0),0,AW384))</f>
        <v>0</v>
      </c>
      <c r="AY384" s="69">
        <f>IF(AND(Q384&gt;0,SUMIF($AV$32:AV384,AV384,$I$32:I384)-SUMIF($AV$32:AV384,AV384,$Q$32:Q384)=0),COUNTIF($AV$32:AV384,AV384),0)</f>
        <v>0</v>
      </c>
      <c r="AZ384" s="69">
        <f>IF(Q384&gt;0,COUNTIF($AV$32:AV384,AV384),0)</f>
        <v>0</v>
      </c>
      <c r="BA384" s="69">
        <f t="shared" si="96"/>
        <v>0</v>
      </c>
      <c r="BC384" s="69" t="str">
        <f t="shared" si="97"/>
        <v xml:space="preserve">  0</v>
      </c>
      <c r="BD384" s="69" t="str">
        <f t="shared" si="98"/>
        <v/>
      </c>
    </row>
    <row r="385" spans="1:59" x14ac:dyDescent="0.25">
      <c r="A385" s="70" t="e">
        <f t="shared" si="105"/>
        <v>#REF!</v>
      </c>
      <c r="B385" s="83" t="str">
        <f>IFERROR(VLOOKUP(A385,[1]Tổng!$M$2:$AT$200,13,0),"")</f>
        <v/>
      </c>
      <c r="C385" s="71" t="e">
        <f t="shared" si="100"/>
        <v>#VALUE!</v>
      </c>
      <c r="D385" s="71">
        <f t="shared" si="101"/>
        <v>1</v>
      </c>
      <c r="E385" s="221" t="str">
        <f>IFERROR(VLOOKUP(A385,[1]Tổng!$M$2:$AT$200,14,0),"")</f>
        <v/>
      </c>
      <c r="F385" s="213" t="str">
        <f>IFERROR(VLOOKUP(A385,[1]Tổng!$M$2:$AT$200,15,0),"")</f>
        <v/>
      </c>
      <c r="G385" s="214" t="str">
        <f>IFERROR(VLOOKUP(A385,[1]Tổng!$M$2:$AT$200,25,0),"")</f>
        <v/>
      </c>
      <c r="H385" s="83" t="str">
        <f>IFERROR(VLOOKUP(A385,[1]Tổng!$M$2:$AQ$200,26,0),"")</f>
        <v/>
      </c>
      <c r="I385" s="77" t="str">
        <f>IFERROR(VLOOKUP(A385,[1]Tổng!$M$2:$AQ$200,27,0),"")</f>
        <v/>
      </c>
      <c r="J385" s="77">
        <v>1000000</v>
      </c>
      <c r="K385" s="78">
        <f t="shared" si="102"/>
        <v>0</v>
      </c>
      <c r="L385" s="88" t="str">
        <f>IFERROR(VLOOKUP(A385,[1]Tổng!$M$2:$AQ$200,30,0),"")</f>
        <v/>
      </c>
      <c r="M385" s="88">
        <f t="shared" si="103"/>
        <v>0</v>
      </c>
      <c r="N385" s="88" t="str">
        <f>IFERROR(VLOOKUP(A385,[1]Tổng!$M$2:$AT$200,18,0),"")</f>
        <v/>
      </c>
      <c r="O385" s="88" t="str">
        <f>IFERROR(VLOOKUP(A385,[1]Tổng!$M$2:$AT$200,22,0),"")</f>
        <v/>
      </c>
      <c r="P385" s="217">
        <f t="shared" si="104"/>
        <v>0</v>
      </c>
      <c r="Q385" s="217">
        <f>IFERROR(VLOOKUP(A385,[1]Tổng!$M$2:$AQ$200,29,0),0)</f>
        <v>0</v>
      </c>
      <c r="R385" s="81" t="str">
        <f>IFERROR(VLOOKUP(A385,[1]Tổng!$M$2:$AQ$200,31,0),"")</f>
        <v/>
      </c>
      <c r="S385" s="81">
        <f t="shared" si="93"/>
        <v>0</v>
      </c>
      <c r="T385" s="81">
        <f t="shared" si="94"/>
        <v>0</v>
      </c>
      <c r="U385" s="81" t="e">
        <f t="shared" si="106"/>
        <v>#REF!</v>
      </c>
      <c r="V385" s="81">
        <v>0</v>
      </c>
      <c r="W385" s="81" t="e">
        <f t="shared" si="99"/>
        <v>#REF!</v>
      </c>
      <c r="X385" s="83"/>
      <c r="Y385" s="99">
        <f t="shared" si="91"/>
        <v>0</v>
      </c>
      <c r="Z385" s="224"/>
      <c r="AA385" s="224"/>
      <c r="AB385" s="224"/>
      <c r="AC385" s="224"/>
      <c r="AE385" s="106" t="e">
        <f t="shared" si="58"/>
        <v>#VALUE!</v>
      </c>
      <c r="AF385" s="69"/>
      <c r="AG385" s="218"/>
      <c r="AH385" s="219"/>
      <c r="AI385" s="218"/>
      <c r="AJ385" s="63"/>
      <c r="AK385" s="63"/>
      <c r="AL385" s="63"/>
      <c r="AU385" s="69" t="e">
        <f t="shared" si="92"/>
        <v>#N/A</v>
      </c>
      <c r="AV385" s="69" t="e">
        <f t="shared" si="95"/>
        <v>#N/A</v>
      </c>
      <c r="AW385" s="69">
        <f>IF(I385&gt;0,COUNTIF($AV$32:AV385,AV385),0)</f>
        <v>353</v>
      </c>
      <c r="AX385" s="69">
        <f>IF(AND(AW385&gt;1,SUMIF($AV$32:AV384,AV385,$AX$32:AX384)-SUMIF($AV$32:AV384,AV385,$BA$32:BA384)=0),1,IF(AND(AW385&gt;1,SUMIF($AV$32:AV384,AV385,$AX$32:AX384)-SUMIF($AV$32:AV384,AV385,$BA$32:BA384)&gt;0),0,AW385))</f>
        <v>0</v>
      </c>
      <c r="AY385" s="69">
        <f>IF(AND(Q385&gt;0,SUMIF($AV$32:AV385,AV385,$I$32:I385)-SUMIF($AV$32:AV385,AV385,$Q$32:Q385)=0),COUNTIF($AV$32:AV385,AV385),0)</f>
        <v>0</v>
      </c>
      <c r="AZ385" s="69">
        <f>IF(Q385&gt;0,COUNTIF($AV$32:AV385,AV385),0)</f>
        <v>0</v>
      </c>
      <c r="BA385" s="69">
        <f t="shared" si="96"/>
        <v>0</v>
      </c>
      <c r="BC385" s="69" t="str">
        <f t="shared" si="97"/>
        <v xml:space="preserve">  0</v>
      </c>
      <c r="BD385" s="69" t="str">
        <f t="shared" si="98"/>
        <v/>
      </c>
      <c r="BF385" s="69"/>
      <c r="BG385" s="69"/>
    </row>
    <row r="386" spans="1:59" x14ac:dyDescent="0.25">
      <c r="A386" s="70" t="e">
        <f t="shared" si="105"/>
        <v>#REF!</v>
      </c>
      <c r="B386" s="83" t="str">
        <f>IFERROR(VLOOKUP(A386,[1]Tổng!$M$2:$AT$200,13,0),"")</f>
        <v/>
      </c>
      <c r="C386" s="71" t="e">
        <f t="shared" si="100"/>
        <v>#VALUE!</v>
      </c>
      <c r="D386" s="71">
        <f t="shared" si="101"/>
        <v>1</v>
      </c>
      <c r="E386" s="221" t="str">
        <f>IFERROR(VLOOKUP(A386,[1]Tổng!$M$2:$AT$200,14,0),"")</f>
        <v/>
      </c>
      <c r="F386" s="213" t="str">
        <f>IFERROR(VLOOKUP(A386,[1]Tổng!$M$2:$AT$200,15,0),"")</f>
        <v/>
      </c>
      <c r="G386" s="214" t="str">
        <f>IFERROR(VLOOKUP(A386,[1]Tổng!$M$2:$AT$200,25,0),"")</f>
        <v/>
      </c>
      <c r="H386" s="83" t="str">
        <f>IFERROR(VLOOKUP(A386,[1]Tổng!$M$2:$AQ$200,26,0),"")</f>
        <v/>
      </c>
      <c r="I386" s="77" t="str">
        <f>IFERROR(VLOOKUP(A386,[1]Tổng!$M$2:$AQ$200,27,0),"")</f>
        <v/>
      </c>
      <c r="J386" s="77">
        <v>1000000</v>
      </c>
      <c r="K386" s="78">
        <f t="shared" si="102"/>
        <v>0</v>
      </c>
      <c r="L386" s="88" t="str">
        <f>IFERROR(VLOOKUP(A386,[1]Tổng!$M$2:$AQ$200,30,0),"")</f>
        <v/>
      </c>
      <c r="M386" s="88">
        <f t="shared" si="103"/>
        <v>0</v>
      </c>
      <c r="N386" s="88" t="str">
        <f>IFERROR(VLOOKUP(A386,[1]Tổng!$M$2:$AT$200,18,0),"")</f>
        <v/>
      </c>
      <c r="O386" s="88" t="str">
        <f>IFERROR(VLOOKUP(A386,[1]Tổng!$M$2:$AT$200,22,0),"")</f>
        <v/>
      </c>
      <c r="P386" s="217">
        <f t="shared" si="104"/>
        <v>0</v>
      </c>
      <c r="Q386" s="217">
        <f>IFERROR(VLOOKUP(A386,[1]Tổng!$M$2:$AQ$200,29,0),0)</f>
        <v>0</v>
      </c>
      <c r="R386" s="81" t="str">
        <f>IFERROR(VLOOKUP(A386,[1]Tổng!$M$2:$AQ$200,31,0),"")</f>
        <v/>
      </c>
      <c r="S386" s="81">
        <f t="shared" si="93"/>
        <v>0</v>
      </c>
      <c r="T386" s="81">
        <f t="shared" si="94"/>
        <v>0</v>
      </c>
      <c r="U386" s="81" t="e">
        <f t="shared" si="106"/>
        <v>#REF!</v>
      </c>
      <c r="V386" s="81">
        <v>0</v>
      </c>
      <c r="W386" s="81" t="e">
        <f t="shared" si="99"/>
        <v>#REF!</v>
      </c>
      <c r="X386" s="83"/>
      <c r="Y386" s="99">
        <f t="shared" si="91"/>
        <v>0</v>
      </c>
      <c r="Z386" s="224"/>
      <c r="AA386" s="224"/>
      <c r="AB386" s="224"/>
      <c r="AC386" s="224"/>
      <c r="AE386" s="106" t="e">
        <f t="shared" si="58"/>
        <v>#VALUE!</v>
      </c>
      <c r="AF386" s="69"/>
      <c r="AG386" s="218"/>
      <c r="AH386" s="219"/>
      <c r="AI386" s="218"/>
      <c r="AJ386" s="63"/>
      <c r="AK386" s="63"/>
      <c r="AL386" s="63"/>
      <c r="AU386" s="69" t="e">
        <f t="shared" si="92"/>
        <v>#N/A</v>
      </c>
      <c r="AV386" s="69" t="e">
        <f t="shared" si="95"/>
        <v>#N/A</v>
      </c>
      <c r="AW386" s="69">
        <f>IF(I386&gt;0,COUNTIF($AV$32:AV386,AV386),0)</f>
        <v>354</v>
      </c>
      <c r="AX386" s="69">
        <f>IF(AND(AW386&gt;1,SUMIF($AV$32:AV385,AV386,$AX$32:AX385)-SUMIF($AV$32:AV385,AV386,$BA$32:BA385)=0),1,IF(AND(AW386&gt;1,SUMIF($AV$32:AV385,AV386,$AX$32:AX385)-SUMIF($AV$32:AV385,AV386,$BA$32:BA385)&gt;0),0,AW386))</f>
        <v>0</v>
      </c>
      <c r="AY386" s="69">
        <f>IF(AND(Q386&gt;0,SUMIF($AV$32:AV386,AV386,$I$32:I386)-SUMIF($AV$32:AV386,AV386,$Q$32:Q386)=0),COUNTIF($AV$32:AV386,AV386),0)</f>
        <v>0</v>
      </c>
      <c r="AZ386" s="69">
        <f>IF(Q386&gt;0,COUNTIF($AV$32:AV386,AV386),0)</f>
        <v>0</v>
      </c>
      <c r="BA386" s="69">
        <f t="shared" si="96"/>
        <v>0</v>
      </c>
      <c r="BC386" s="69" t="str">
        <f t="shared" si="97"/>
        <v xml:space="preserve">  0</v>
      </c>
      <c r="BD386" s="69" t="str">
        <f t="shared" si="98"/>
        <v/>
      </c>
      <c r="BF386" s="69"/>
      <c r="BG386" s="69"/>
    </row>
    <row r="387" spans="1:59" x14ac:dyDescent="0.25">
      <c r="A387" s="70" t="e">
        <f t="shared" si="105"/>
        <v>#REF!</v>
      </c>
      <c r="B387" s="83" t="str">
        <f>IFERROR(VLOOKUP(A387,[1]Tổng!$M$2:$AT$200,13,0),"")</f>
        <v/>
      </c>
      <c r="C387" s="71" t="e">
        <f t="shared" si="100"/>
        <v>#VALUE!</v>
      </c>
      <c r="D387" s="71">
        <f t="shared" si="101"/>
        <v>1</v>
      </c>
      <c r="E387" s="221" t="str">
        <f>IFERROR(VLOOKUP(A387,[1]Tổng!$M$2:$AT$200,14,0),"")</f>
        <v/>
      </c>
      <c r="F387" s="213" t="str">
        <f>IFERROR(VLOOKUP(A387,[1]Tổng!$M$2:$AT$200,15,0),"")</f>
        <v/>
      </c>
      <c r="G387" s="214" t="str">
        <f>IFERROR(VLOOKUP(A387,[1]Tổng!$M$2:$AT$200,25,0),"")</f>
        <v/>
      </c>
      <c r="H387" s="83" t="str">
        <f>IFERROR(VLOOKUP(A387,[1]Tổng!$M$2:$AQ$200,26,0),"")</f>
        <v/>
      </c>
      <c r="I387" s="77" t="str">
        <f>IFERROR(VLOOKUP(A387,[1]Tổng!$M$2:$AQ$200,27,0),"")</f>
        <v/>
      </c>
      <c r="J387" s="77">
        <v>1000000</v>
      </c>
      <c r="K387" s="78">
        <f t="shared" si="102"/>
        <v>0</v>
      </c>
      <c r="L387" s="88" t="str">
        <f>IFERROR(VLOOKUP(A387,[1]Tổng!$M$2:$AQ$200,30,0),"")</f>
        <v/>
      </c>
      <c r="M387" s="88">
        <f t="shared" si="103"/>
        <v>0</v>
      </c>
      <c r="N387" s="88" t="str">
        <f>IFERROR(VLOOKUP(A387,[1]Tổng!$M$2:$AT$200,18,0),"")</f>
        <v/>
      </c>
      <c r="O387" s="88" t="str">
        <f>IFERROR(VLOOKUP(A387,[1]Tổng!$M$2:$AT$200,22,0),"")</f>
        <v/>
      </c>
      <c r="P387" s="217">
        <f t="shared" si="104"/>
        <v>0</v>
      </c>
      <c r="Q387" s="217">
        <f>IFERROR(VLOOKUP(A387,[1]Tổng!$M$2:$AQ$200,29,0),0)</f>
        <v>0</v>
      </c>
      <c r="R387" s="81" t="str">
        <f>IFERROR(VLOOKUP(A387,[1]Tổng!$M$2:$AQ$200,31,0),"")</f>
        <v/>
      </c>
      <c r="S387" s="81">
        <f t="shared" si="93"/>
        <v>0</v>
      </c>
      <c r="T387" s="81">
        <f t="shared" si="94"/>
        <v>0</v>
      </c>
      <c r="U387" s="81" t="e">
        <f t="shared" si="106"/>
        <v>#REF!</v>
      </c>
      <c r="V387" s="81">
        <v>0</v>
      </c>
      <c r="W387" s="81" t="e">
        <f t="shared" si="99"/>
        <v>#REF!</v>
      </c>
      <c r="X387" s="83"/>
      <c r="Y387" s="99">
        <f t="shared" si="91"/>
        <v>0</v>
      </c>
      <c r="Z387" s="224"/>
      <c r="AA387" s="224"/>
      <c r="AB387" s="224"/>
      <c r="AC387" s="224"/>
      <c r="AE387" s="106" t="e">
        <f t="shared" si="58"/>
        <v>#VALUE!</v>
      </c>
      <c r="AF387" s="69"/>
      <c r="AG387" s="218"/>
      <c r="AH387" s="219"/>
      <c r="AI387" s="218"/>
      <c r="AJ387" s="63"/>
      <c r="AK387" s="63"/>
      <c r="AL387" s="63"/>
      <c r="AU387" s="69" t="e">
        <f t="shared" si="92"/>
        <v>#N/A</v>
      </c>
      <c r="AV387" s="69" t="e">
        <f t="shared" si="95"/>
        <v>#N/A</v>
      </c>
      <c r="AW387" s="69">
        <f>IF(I387&gt;0,COUNTIF($AV$32:AV387,AV387),0)</f>
        <v>355</v>
      </c>
      <c r="AX387" s="69">
        <f>IF(AND(AW387&gt;1,SUMIF($AV$32:AV386,AV387,$AX$32:AX386)-SUMIF($AV$32:AV386,AV387,$BA$32:BA386)=0),1,IF(AND(AW387&gt;1,SUMIF($AV$32:AV386,AV387,$AX$32:AX386)-SUMIF($AV$32:AV386,AV387,$BA$32:BA386)&gt;0),0,AW387))</f>
        <v>0</v>
      </c>
      <c r="AY387" s="69">
        <f>IF(AND(Q387&gt;0,SUMIF($AV$32:AV387,AV387,$I$32:I387)-SUMIF($AV$32:AV387,AV387,$Q$32:Q387)=0),COUNTIF($AV$32:AV387,AV387),0)</f>
        <v>0</v>
      </c>
      <c r="AZ387" s="69">
        <f>IF(Q387&gt;0,COUNTIF($AV$32:AV387,AV387),0)</f>
        <v>0</v>
      </c>
      <c r="BA387" s="69">
        <f t="shared" si="96"/>
        <v>0</v>
      </c>
      <c r="BC387" s="69" t="str">
        <f t="shared" si="97"/>
        <v xml:space="preserve">  0</v>
      </c>
      <c r="BD387" s="69" t="str">
        <f t="shared" si="98"/>
        <v/>
      </c>
      <c r="BF387" s="69"/>
      <c r="BG387" s="69"/>
    </row>
    <row r="388" spans="1:59" s="69" customFormat="1" x14ac:dyDescent="0.25">
      <c r="A388" s="70" t="e">
        <f t="shared" si="105"/>
        <v>#REF!</v>
      </c>
      <c r="B388" s="83" t="str">
        <f>IFERROR(VLOOKUP(A388,[1]Tổng!$M$2:$AT$200,13,0),"")</f>
        <v/>
      </c>
      <c r="C388" s="71" t="e">
        <f t="shared" si="100"/>
        <v>#VALUE!</v>
      </c>
      <c r="D388" s="71">
        <f t="shared" si="101"/>
        <v>1</v>
      </c>
      <c r="E388" s="221" t="str">
        <f>IFERROR(VLOOKUP(A388,[1]Tổng!$M$2:$AT$200,14,0),"")</f>
        <v/>
      </c>
      <c r="F388" s="213" t="str">
        <f>IFERROR(VLOOKUP(A388,[1]Tổng!$M$2:$AT$200,15,0),"")</f>
        <v/>
      </c>
      <c r="G388" s="214" t="str">
        <f>IFERROR(VLOOKUP(A388,[1]Tổng!$M$2:$AT$200,25,0),"")</f>
        <v/>
      </c>
      <c r="H388" s="83" t="str">
        <f>IFERROR(VLOOKUP(A388,[1]Tổng!$M$2:$AQ$200,26,0),"")</f>
        <v/>
      </c>
      <c r="I388" s="77" t="str">
        <f>IFERROR(VLOOKUP(A388,[1]Tổng!$M$2:$AQ$200,27,0),"")</f>
        <v/>
      </c>
      <c r="J388" s="77">
        <v>1000000</v>
      </c>
      <c r="K388" s="78">
        <f t="shared" si="102"/>
        <v>0</v>
      </c>
      <c r="L388" s="88" t="str">
        <f>IFERROR(VLOOKUP(A388,[1]Tổng!$M$2:$AQ$200,30,0),"")</f>
        <v/>
      </c>
      <c r="M388" s="88">
        <f t="shared" si="103"/>
        <v>0</v>
      </c>
      <c r="N388" s="88" t="str">
        <f>IFERROR(VLOOKUP(A388,[1]Tổng!$M$2:$AT$200,18,0),"")</f>
        <v/>
      </c>
      <c r="O388" s="88" t="str">
        <f>IFERROR(VLOOKUP(A388,[1]Tổng!$M$2:$AT$200,22,0),"")</f>
        <v/>
      </c>
      <c r="P388" s="217">
        <f t="shared" si="104"/>
        <v>0</v>
      </c>
      <c r="Q388" s="217">
        <f>IFERROR(VLOOKUP(A388,[1]Tổng!$M$2:$AQ$200,29,0),0)</f>
        <v>0</v>
      </c>
      <c r="R388" s="81" t="str">
        <f>IFERROR(VLOOKUP(A388,[1]Tổng!$M$2:$AQ$200,31,0),"")</f>
        <v/>
      </c>
      <c r="S388" s="81">
        <f t="shared" si="93"/>
        <v>0</v>
      </c>
      <c r="T388" s="81">
        <f t="shared" si="94"/>
        <v>0</v>
      </c>
      <c r="U388" s="81" t="e">
        <f t="shared" si="106"/>
        <v>#REF!</v>
      </c>
      <c r="V388" s="81">
        <v>0</v>
      </c>
      <c r="W388" s="81" t="e">
        <f t="shared" si="99"/>
        <v>#REF!</v>
      </c>
      <c r="X388" s="83"/>
      <c r="Y388" s="99">
        <f t="shared" si="91"/>
        <v>0</v>
      </c>
      <c r="Z388" s="224"/>
      <c r="AA388" s="224"/>
      <c r="AB388" s="224"/>
      <c r="AC388" s="224"/>
      <c r="AE388" s="106" t="e">
        <f t="shared" si="58"/>
        <v>#VALUE!</v>
      </c>
      <c r="AG388" s="218"/>
      <c r="AH388" s="219"/>
      <c r="AI388" s="218"/>
      <c r="AJ388" s="63"/>
      <c r="AK388" s="63"/>
      <c r="AL388" s="63"/>
      <c r="AU388" s="69" t="e">
        <f t="shared" si="92"/>
        <v>#N/A</v>
      </c>
      <c r="AV388" s="69" t="e">
        <f t="shared" si="95"/>
        <v>#N/A</v>
      </c>
      <c r="AW388" s="69">
        <f>IF(I388&gt;0,COUNTIF($AV$32:AV388,AV388),0)</f>
        <v>356</v>
      </c>
      <c r="AX388" s="69">
        <f>IF(AND(AW388&gt;1,SUMIF($AV$32:AV387,AV388,$AX$32:AX387)-SUMIF($AV$32:AV387,AV388,$BA$32:BA387)=0),1,IF(AND(AW388&gt;1,SUMIF($AV$32:AV387,AV388,$AX$32:AX387)-SUMIF($AV$32:AV387,AV388,$BA$32:BA387)&gt;0),0,AW388))</f>
        <v>0</v>
      </c>
      <c r="AY388" s="69">
        <f>IF(AND(Q388&gt;0,SUMIF($AV$32:AV388,AV388,$I$32:I388)-SUMIF($AV$32:AV388,AV388,$Q$32:Q388)=0),COUNTIF($AV$32:AV388,AV388),0)</f>
        <v>0</v>
      </c>
      <c r="AZ388" s="69">
        <f>IF(Q388&gt;0,COUNTIF($AV$32:AV388,AV388),0)</f>
        <v>0</v>
      </c>
      <c r="BA388" s="69">
        <f t="shared" si="96"/>
        <v>0</v>
      </c>
      <c r="BC388" s="69" t="str">
        <f t="shared" si="97"/>
        <v xml:space="preserve">  0</v>
      </c>
      <c r="BD388" s="69" t="str">
        <f t="shared" si="98"/>
        <v/>
      </c>
    </row>
    <row r="389" spans="1:59" x14ac:dyDescent="0.25">
      <c r="A389" s="70" t="e">
        <f t="shared" si="105"/>
        <v>#REF!</v>
      </c>
      <c r="B389" s="83" t="str">
        <f>IFERROR(VLOOKUP(A389,[1]Tổng!$M$2:$AT$200,13,0),"")</f>
        <v/>
      </c>
      <c r="C389" s="71" t="e">
        <f t="shared" si="100"/>
        <v>#VALUE!</v>
      </c>
      <c r="D389" s="71">
        <f t="shared" si="101"/>
        <v>1</v>
      </c>
      <c r="E389" s="221" t="str">
        <f>IFERROR(VLOOKUP(A389,[1]Tổng!$M$2:$AT$200,14,0),"")</f>
        <v/>
      </c>
      <c r="F389" s="213" t="str">
        <f>IFERROR(VLOOKUP(A389,[1]Tổng!$M$2:$AT$200,15,0),"")</f>
        <v/>
      </c>
      <c r="G389" s="214" t="str">
        <f>IFERROR(VLOOKUP(A389,[1]Tổng!$M$2:$AT$200,25,0),"")</f>
        <v/>
      </c>
      <c r="H389" s="83" t="str">
        <f>IFERROR(VLOOKUP(A389,[1]Tổng!$M$2:$AQ$200,26,0),"")</f>
        <v/>
      </c>
      <c r="I389" s="77" t="str">
        <f>IFERROR(VLOOKUP(A389,[1]Tổng!$M$2:$AQ$200,27,0),"")</f>
        <v/>
      </c>
      <c r="J389" s="77">
        <v>1000000</v>
      </c>
      <c r="K389" s="78">
        <f t="shared" si="102"/>
        <v>0</v>
      </c>
      <c r="L389" s="88" t="str">
        <f>IFERROR(VLOOKUP(A389,[1]Tổng!$M$2:$AQ$200,30,0),"")</f>
        <v/>
      </c>
      <c r="M389" s="88">
        <f t="shared" si="103"/>
        <v>0</v>
      </c>
      <c r="N389" s="88" t="str">
        <f>IFERROR(VLOOKUP(A389,[1]Tổng!$M$2:$AT$200,18,0),"")</f>
        <v/>
      </c>
      <c r="O389" s="88" t="str">
        <f>IFERROR(VLOOKUP(A389,[1]Tổng!$M$2:$AT$200,22,0),"")</f>
        <v/>
      </c>
      <c r="P389" s="217">
        <f t="shared" si="104"/>
        <v>0</v>
      </c>
      <c r="Q389" s="217">
        <f>IFERROR(VLOOKUP(A389,[1]Tổng!$M$2:$AQ$200,29,0),0)</f>
        <v>0</v>
      </c>
      <c r="R389" s="81" t="str">
        <f>IFERROR(VLOOKUP(A389,[1]Tổng!$M$2:$AQ$200,31,0),"")</f>
        <v/>
      </c>
      <c r="S389" s="81">
        <f t="shared" si="93"/>
        <v>0</v>
      </c>
      <c r="T389" s="81">
        <f t="shared" si="94"/>
        <v>0</v>
      </c>
      <c r="U389" s="81" t="e">
        <f t="shared" si="106"/>
        <v>#REF!</v>
      </c>
      <c r="V389" s="81">
        <v>0</v>
      </c>
      <c r="W389" s="81" t="e">
        <f t="shared" si="99"/>
        <v>#REF!</v>
      </c>
      <c r="X389" s="83"/>
      <c r="Y389" s="99">
        <f>Q391</f>
        <v>0</v>
      </c>
      <c r="Z389" s="224"/>
      <c r="AA389" s="224"/>
      <c r="AB389" s="224"/>
      <c r="AC389" s="224"/>
      <c r="AE389" s="106" t="e">
        <f>I391-SUM(Z391:AD391)</f>
        <v>#VALUE!</v>
      </c>
      <c r="AF389" s="69"/>
      <c r="AG389" s="218"/>
      <c r="AH389" s="219"/>
      <c r="AI389" s="218"/>
      <c r="AJ389" s="63"/>
      <c r="AK389" s="63"/>
      <c r="AL389" s="63"/>
      <c r="AU389" s="69" t="e">
        <f t="shared" si="92"/>
        <v>#N/A</v>
      </c>
      <c r="AV389" s="69" t="e">
        <f t="shared" si="95"/>
        <v>#N/A</v>
      </c>
      <c r="AW389" s="69">
        <f>IF(I389&gt;0,COUNTIF($AV$32:AV389,AV389),0)</f>
        <v>357</v>
      </c>
      <c r="AX389" s="69">
        <f>IF(AND(AW389&gt;1,SUMIF($AV$32:AV388,AV389,$AX$32:AX388)-SUMIF($AV$32:AV388,AV389,$BA$32:BA388)=0),1,IF(AND(AW389&gt;1,SUMIF($AV$32:AV388,AV389,$AX$32:AX388)-SUMIF($AV$32:AV388,AV389,$BA$32:BA388)&gt;0),0,AW389))</f>
        <v>0</v>
      </c>
      <c r="AY389" s="69">
        <f>IF(AND(Q389&gt;0,SUMIF($AV$32:AV389,AV389,$I$32:I389)-SUMIF($AV$32:AV389,AV389,$Q$32:Q389)=0),COUNTIF($AV$32:AV389,AV389),0)</f>
        <v>0</v>
      </c>
      <c r="AZ389" s="69">
        <f>IF(Q389&gt;0,COUNTIF($AV$32:AV389,AV389),0)</f>
        <v>0</v>
      </c>
      <c r="BA389" s="69">
        <f t="shared" si="96"/>
        <v>0</v>
      </c>
      <c r="BC389" s="69" t="str">
        <f t="shared" si="97"/>
        <v xml:space="preserve">  0</v>
      </c>
      <c r="BD389" s="69" t="str">
        <f t="shared" si="98"/>
        <v/>
      </c>
      <c r="BF389" s="69"/>
      <c r="BG389" s="69"/>
    </row>
    <row r="390" spans="1:59" s="69" customFormat="1" x14ac:dyDescent="0.25">
      <c r="A390" s="70" t="e">
        <f t="shared" si="105"/>
        <v>#REF!</v>
      </c>
      <c r="B390" s="83" t="str">
        <f>IFERROR(VLOOKUP(A390,[1]Tổng!$M$2:$AT$200,13,0),"")</f>
        <v/>
      </c>
      <c r="C390" s="71" t="e">
        <f t="shared" si="100"/>
        <v>#VALUE!</v>
      </c>
      <c r="D390" s="71">
        <f t="shared" si="101"/>
        <v>1</v>
      </c>
      <c r="E390" s="221" t="str">
        <f>IFERROR(VLOOKUP(A390,[1]Tổng!$M$2:$AT$200,14,0),"")</f>
        <v/>
      </c>
      <c r="F390" s="213" t="str">
        <f>IFERROR(VLOOKUP(A390,[1]Tổng!$M$2:$AT$200,15,0),"")</f>
        <v/>
      </c>
      <c r="G390" s="214" t="str">
        <f>IFERROR(VLOOKUP(A390,[1]Tổng!$M$2:$AT$200,25,0),"")</f>
        <v/>
      </c>
      <c r="H390" s="83" t="str">
        <f>IFERROR(VLOOKUP(A390,[1]Tổng!$M$2:$AQ$200,26,0),"")</f>
        <v/>
      </c>
      <c r="I390" s="77" t="str">
        <f>IFERROR(VLOOKUP(A390,[1]Tổng!$M$2:$AQ$200,27,0),"")</f>
        <v/>
      </c>
      <c r="J390" s="77">
        <v>1000000</v>
      </c>
      <c r="K390" s="78">
        <f t="shared" si="102"/>
        <v>0</v>
      </c>
      <c r="L390" s="88" t="str">
        <f>IFERROR(VLOOKUP(A390,[1]Tổng!$M$2:$AQ$200,30,0),"")</f>
        <v/>
      </c>
      <c r="M390" s="88">
        <f t="shared" si="103"/>
        <v>0</v>
      </c>
      <c r="N390" s="88" t="str">
        <f>IFERROR(VLOOKUP(A390,[1]Tổng!$M$2:$AT$200,18,0),"")</f>
        <v/>
      </c>
      <c r="O390" s="88" t="str">
        <f>IFERROR(VLOOKUP(A390,[1]Tổng!$M$2:$AT$200,22,0),"")</f>
        <v/>
      </c>
      <c r="P390" s="217">
        <f t="shared" si="104"/>
        <v>0</v>
      </c>
      <c r="Q390" s="217">
        <f>IFERROR(VLOOKUP(A390,[1]Tổng!$M$2:$AQ$200,29,0),0)</f>
        <v>0</v>
      </c>
      <c r="R390" s="81" t="str">
        <f>IFERROR(VLOOKUP(A390,[1]Tổng!$M$2:$AQ$200,31,0),"")</f>
        <v/>
      </c>
      <c r="S390" s="81">
        <f t="shared" si="93"/>
        <v>0</v>
      </c>
      <c r="T390" s="81">
        <f t="shared" si="94"/>
        <v>0</v>
      </c>
      <c r="U390" s="81" t="e">
        <f t="shared" si="106"/>
        <v>#REF!</v>
      </c>
      <c r="V390" s="81">
        <v>0</v>
      </c>
      <c r="W390" s="81" t="e">
        <f t="shared" si="99"/>
        <v>#REF!</v>
      </c>
      <c r="X390" s="83"/>
      <c r="Y390" s="99">
        <f t="shared" si="91"/>
        <v>0</v>
      </c>
      <c r="Z390" s="224"/>
      <c r="AA390" s="224"/>
      <c r="AB390" s="224"/>
      <c r="AC390" s="224"/>
      <c r="AE390" s="106" t="e">
        <f t="shared" si="58"/>
        <v>#VALUE!</v>
      </c>
      <c r="AG390" s="218"/>
      <c r="AH390" s="219"/>
      <c r="AI390" s="218"/>
      <c r="AJ390" s="63"/>
      <c r="AK390" s="63"/>
      <c r="AL390" s="63"/>
      <c r="AU390" s="69" t="e">
        <f t="shared" si="92"/>
        <v>#N/A</v>
      </c>
      <c r="AV390" s="69" t="e">
        <f t="shared" si="95"/>
        <v>#N/A</v>
      </c>
      <c r="AW390" s="69">
        <f>IF(I390&gt;0,COUNTIF($AV$32:AV390,AV390),0)</f>
        <v>358</v>
      </c>
      <c r="AX390" s="69">
        <f>IF(AND(AW390&gt;1,SUMIF($AV$32:AV389,AV390,$AX$32:AX389)-SUMIF($AV$32:AV389,AV390,$BA$32:BA389)=0),1,IF(AND(AW390&gt;1,SUMIF($AV$32:AV389,AV390,$AX$32:AX389)-SUMIF($AV$32:AV389,AV390,$BA$32:BA389)&gt;0),0,AW390))</f>
        <v>0</v>
      </c>
      <c r="AY390" s="69">
        <f>IF(AND(Q390&gt;0,SUMIF($AV$32:AV390,AV390,$I$32:I390)-SUMIF($AV$32:AV390,AV390,$Q$32:Q390)=0),COUNTIF($AV$32:AV390,AV390),0)</f>
        <v>0</v>
      </c>
      <c r="AZ390" s="69">
        <f>IF(Q390&gt;0,COUNTIF($AV$32:AV390,AV390),0)</f>
        <v>0</v>
      </c>
      <c r="BA390" s="69">
        <f t="shared" si="96"/>
        <v>0</v>
      </c>
      <c r="BC390" s="69" t="str">
        <f t="shared" si="97"/>
        <v xml:space="preserve">  0</v>
      </c>
      <c r="BD390" s="69" t="str">
        <f t="shared" si="98"/>
        <v/>
      </c>
    </row>
    <row r="391" spans="1:59" x14ac:dyDescent="0.25">
      <c r="A391" s="70" t="e">
        <f t="shared" si="105"/>
        <v>#REF!</v>
      </c>
      <c r="B391" s="83" t="str">
        <f>IFERROR(VLOOKUP(A391,[1]Tổng!$M$2:$AT$200,13,0),"")</f>
        <v/>
      </c>
      <c r="C391" s="71" t="e">
        <f t="shared" si="100"/>
        <v>#VALUE!</v>
      </c>
      <c r="D391" s="71">
        <f t="shared" si="101"/>
        <v>1</v>
      </c>
      <c r="E391" s="221" t="str">
        <f>IFERROR(VLOOKUP(A391,[1]Tổng!$M$2:$AT$200,14,0),"")</f>
        <v/>
      </c>
      <c r="F391" s="213" t="str">
        <f>IFERROR(VLOOKUP(A391,[1]Tổng!$M$2:$AT$200,15,0),"")</f>
        <v/>
      </c>
      <c r="G391" s="214" t="str">
        <f>IFERROR(VLOOKUP(A391,[1]Tổng!$M$2:$AT$200,25,0),"")</f>
        <v/>
      </c>
      <c r="H391" s="83" t="str">
        <f>IFERROR(VLOOKUP(A391,[1]Tổng!$M$2:$AQ$200,26,0),"")</f>
        <v/>
      </c>
      <c r="I391" s="77" t="str">
        <f>IFERROR(VLOOKUP(A391,[1]Tổng!$M$2:$AQ$200,27,0),"")</f>
        <v/>
      </c>
      <c r="J391" s="77">
        <v>1000000</v>
      </c>
      <c r="K391" s="78">
        <f t="shared" si="102"/>
        <v>0</v>
      </c>
      <c r="L391" s="88" t="str">
        <f>IFERROR(VLOOKUP(A391,[1]Tổng!$M$2:$AQ$200,30,0),"")</f>
        <v/>
      </c>
      <c r="M391" s="88">
        <f t="shared" si="103"/>
        <v>0</v>
      </c>
      <c r="N391" s="88" t="str">
        <f>IFERROR(VLOOKUP(A391,[1]Tổng!$M$2:$AT$200,18,0),"")</f>
        <v/>
      </c>
      <c r="O391" s="88" t="str">
        <f>IFERROR(VLOOKUP(A391,[1]Tổng!$M$2:$AT$200,22,0),"")</f>
        <v/>
      </c>
      <c r="P391" s="217">
        <f t="shared" si="104"/>
        <v>0</v>
      </c>
      <c r="Q391" s="217">
        <f>IFERROR(VLOOKUP(A391,[1]Tổng!$M$2:$AQ$200,29,0),0)</f>
        <v>0</v>
      </c>
      <c r="R391" s="81" t="str">
        <f>IFERROR(VLOOKUP(A391,[1]Tổng!$M$2:$AQ$200,31,0),"")</f>
        <v/>
      </c>
      <c r="S391" s="81">
        <f t="shared" si="93"/>
        <v>0</v>
      </c>
      <c r="T391" s="81">
        <f t="shared" si="94"/>
        <v>0</v>
      </c>
      <c r="U391" s="81" t="e">
        <f t="shared" si="106"/>
        <v>#REF!</v>
      </c>
      <c r="V391" s="81">
        <v>0</v>
      </c>
      <c r="W391" s="81" t="e">
        <f t="shared" si="99"/>
        <v>#REF!</v>
      </c>
      <c r="X391" s="83"/>
      <c r="Y391" s="99">
        <f t="shared" si="91"/>
        <v>0</v>
      </c>
      <c r="Z391" s="224"/>
      <c r="AA391" s="224"/>
      <c r="AB391" s="224"/>
      <c r="AC391" s="224"/>
      <c r="AE391" s="106" t="e">
        <f t="shared" si="58"/>
        <v>#VALUE!</v>
      </c>
      <c r="AF391" s="69"/>
      <c r="AG391" s="218"/>
      <c r="AH391" s="219"/>
      <c r="AI391" s="218"/>
      <c r="AJ391" s="63"/>
      <c r="AK391" s="63"/>
      <c r="AL391" s="63"/>
      <c r="AU391" s="69" t="e">
        <f t="shared" si="92"/>
        <v>#N/A</v>
      </c>
      <c r="AV391" s="69" t="e">
        <f t="shared" si="95"/>
        <v>#N/A</v>
      </c>
      <c r="AW391" s="69">
        <f>IF(I391&gt;0,COUNTIF($AV$32:AV391,AV391),0)</f>
        <v>359</v>
      </c>
      <c r="AX391" s="69">
        <f>IF(AND(AW391&gt;1,SUMIF($AV$32:AV390,AV391,$AX$32:AX390)-SUMIF($AV$32:AV390,AV391,$BA$32:BA390)=0),1,IF(AND(AW391&gt;1,SUMIF($AV$32:AV390,AV391,$AX$32:AX390)-SUMIF($AV$32:AV390,AV391,$BA$32:BA390)&gt;0),0,AW391))</f>
        <v>0</v>
      </c>
      <c r="AY391" s="69">
        <f>IF(AND(Q391&gt;0,SUMIF($AV$32:AV391,AV391,$I$32:I391)-SUMIF($AV$32:AV391,AV391,$Q$32:Q391)=0),COUNTIF($AV$32:AV391,AV391),0)</f>
        <v>0</v>
      </c>
      <c r="AZ391" s="69">
        <f>IF(Q391&gt;0,COUNTIF($AV$32:AV391,AV391),0)</f>
        <v>0</v>
      </c>
      <c r="BA391" s="69">
        <f t="shared" si="96"/>
        <v>0</v>
      </c>
      <c r="BC391" s="69" t="str">
        <f t="shared" si="97"/>
        <v xml:space="preserve">  0</v>
      </c>
      <c r="BD391" s="69" t="str">
        <f t="shared" si="98"/>
        <v/>
      </c>
      <c r="BF391" s="69"/>
      <c r="BG391" s="69"/>
    </row>
    <row r="392" spans="1:59" x14ac:dyDescent="0.25">
      <c r="A392" s="70" t="e">
        <f t="shared" si="105"/>
        <v>#REF!</v>
      </c>
      <c r="B392" s="83" t="str">
        <f>IFERROR(VLOOKUP(A392,[1]Tổng!$M$2:$AT$200,13,0),"")</f>
        <v/>
      </c>
      <c r="C392" s="71" t="e">
        <f t="shared" si="100"/>
        <v>#VALUE!</v>
      </c>
      <c r="D392" s="71">
        <f t="shared" si="101"/>
        <v>1</v>
      </c>
      <c r="E392" s="221" t="str">
        <f>IFERROR(VLOOKUP(A392,[1]Tổng!$M$2:$AT$200,14,0),"")</f>
        <v/>
      </c>
      <c r="F392" s="213" t="str">
        <f>IFERROR(VLOOKUP(A392,[1]Tổng!$M$2:$AT$200,15,0),"")</f>
        <v/>
      </c>
      <c r="G392" s="214" t="str">
        <f>IFERROR(VLOOKUP(A392,[1]Tổng!$M$2:$AT$200,25,0),"")</f>
        <v/>
      </c>
      <c r="H392" s="83" t="str">
        <f>IFERROR(VLOOKUP(A392,[1]Tổng!$M$2:$AQ$200,26,0),"")</f>
        <v/>
      </c>
      <c r="I392" s="77" t="str">
        <f>IFERROR(VLOOKUP(A392,[1]Tổng!$M$2:$AQ$200,27,0),"")</f>
        <v/>
      </c>
      <c r="J392" s="77">
        <v>1000000</v>
      </c>
      <c r="K392" s="78">
        <f t="shared" si="102"/>
        <v>0</v>
      </c>
      <c r="L392" s="88" t="str">
        <f>IFERROR(VLOOKUP(A392,[1]Tổng!$M$2:$AQ$200,30,0),"")</f>
        <v/>
      </c>
      <c r="M392" s="88">
        <f t="shared" si="103"/>
        <v>0</v>
      </c>
      <c r="N392" s="88" t="str">
        <f>IFERROR(VLOOKUP(A392,[1]Tổng!$M$2:$AT$200,18,0),"")</f>
        <v/>
      </c>
      <c r="O392" s="88" t="str">
        <f>IFERROR(VLOOKUP(A392,[1]Tổng!$M$2:$AT$200,22,0),"")</f>
        <v/>
      </c>
      <c r="P392" s="217">
        <f t="shared" si="104"/>
        <v>0</v>
      </c>
      <c r="Q392" s="217">
        <f>IFERROR(VLOOKUP(A392,[1]Tổng!$M$2:$AQ$200,29,0),0)</f>
        <v>0</v>
      </c>
      <c r="R392" s="81" t="str">
        <f>IFERROR(VLOOKUP(A392,[1]Tổng!$M$2:$AQ$200,31,0),"")</f>
        <v/>
      </c>
      <c r="S392" s="81">
        <f t="shared" si="93"/>
        <v>0</v>
      </c>
      <c r="T392" s="81">
        <f t="shared" si="94"/>
        <v>0</v>
      </c>
      <c r="U392" s="81" t="e">
        <f t="shared" si="106"/>
        <v>#REF!</v>
      </c>
      <c r="V392" s="81">
        <v>0</v>
      </c>
      <c r="W392" s="81" t="e">
        <f t="shared" si="99"/>
        <v>#REF!</v>
      </c>
      <c r="X392" s="83"/>
      <c r="Y392" s="99">
        <f t="shared" si="91"/>
        <v>0</v>
      </c>
      <c r="Z392" s="224"/>
      <c r="AA392" s="224"/>
      <c r="AB392" s="224"/>
      <c r="AC392" s="224"/>
      <c r="AE392" s="106" t="e">
        <f t="shared" si="58"/>
        <v>#VALUE!</v>
      </c>
      <c r="AF392" s="69"/>
      <c r="AG392" s="218"/>
      <c r="AH392" s="219"/>
      <c r="AI392" s="218"/>
      <c r="AJ392" s="63"/>
      <c r="AK392" s="63"/>
      <c r="AL392" s="63"/>
      <c r="AU392" s="69" t="e">
        <f t="shared" si="92"/>
        <v>#N/A</v>
      </c>
      <c r="AV392" s="69" t="e">
        <f t="shared" si="95"/>
        <v>#N/A</v>
      </c>
      <c r="AW392" s="69">
        <f>IF(I392&gt;0,COUNTIF($AV$32:AV392,AV392),0)</f>
        <v>360</v>
      </c>
      <c r="AX392" s="69">
        <f>IF(AND(AW392&gt;1,SUMIF($AV$32:AV391,AV392,$AX$32:AX391)-SUMIF($AV$32:AV391,AV392,$BA$32:BA391)=0),1,IF(AND(AW392&gt;1,SUMIF($AV$32:AV391,AV392,$AX$32:AX391)-SUMIF($AV$32:AV391,AV392,$BA$32:BA391)&gt;0),0,AW392))</f>
        <v>0</v>
      </c>
      <c r="AY392" s="69">
        <f>IF(AND(Q392&gt;0,SUMIF($AV$32:AV392,AV392,$I$32:I392)-SUMIF($AV$32:AV392,AV392,$Q$32:Q392)=0),COUNTIF($AV$32:AV392,AV392),0)</f>
        <v>0</v>
      </c>
      <c r="AZ392" s="69">
        <f>IF(Q392&gt;0,COUNTIF($AV$32:AV392,AV392),0)</f>
        <v>0</v>
      </c>
      <c r="BA392" s="69">
        <f t="shared" si="96"/>
        <v>0</v>
      </c>
      <c r="BC392" s="69" t="str">
        <f t="shared" si="97"/>
        <v xml:space="preserve">  0</v>
      </c>
      <c r="BD392" s="69" t="str">
        <f t="shared" si="98"/>
        <v/>
      </c>
      <c r="BF392" s="69"/>
      <c r="BG392" s="69"/>
    </row>
    <row r="393" spans="1:59" x14ac:dyDescent="0.25">
      <c r="A393" s="70" t="e">
        <f t="shared" si="105"/>
        <v>#REF!</v>
      </c>
      <c r="B393" s="83" t="str">
        <f>IFERROR(VLOOKUP(A393,[1]Tổng!$M$2:$AT$200,13,0),"")</f>
        <v/>
      </c>
      <c r="C393" s="71" t="e">
        <f t="shared" si="100"/>
        <v>#VALUE!</v>
      </c>
      <c r="D393" s="71">
        <f t="shared" si="101"/>
        <v>1</v>
      </c>
      <c r="E393" s="221" t="str">
        <f>IFERROR(VLOOKUP(A393,[1]Tổng!$M$2:$AT$200,14,0),"")</f>
        <v/>
      </c>
      <c r="F393" s="213" t="str">
        <f>IFERROR(VLOOKUP(A393,[1]Tổng!$M$2:$AT$200,15,0),"")</f>
        <v/>
      </c>
      <c r="G393" s="214" t="str">
        <f>IFERROR(VLOOKUP(A393,[1]Tổng!$M$2:$AT$200,25,0),"")</f>
        <v/>
      </c>
      <c r="H393" s="83" t="str">
        <f>IFERROR(VLOOKUP(A393,[1]Tổng!$M$2:$AQ$200,26,0),"")</f>
        <v/>
      </c>
      <c r="I393" s="77" t="str">
        <f>IFERROR(VLOOKUP(A393,[1]Tổng!$M$2:$AQ$200,27,0),"")</f>
        <v/>
      </c>
      <c r="J393" s="77">
        <v>1000000</v>
      </c>
      <c r="K393" s="78">
        <f t="shared" si="102"/>
        <v>0</v>
      </c>
      <c r="L393" s="88" t="str">
        <f>IFERROR(VLOOKUP(A393,[1]Tổng!$M$2:$AQ$200,30,0),"")</f>
        <v/>
      </c>
      <c r="M393" s="88">
        <f t="shared" si="103"/>
        <v>0</v>
      </c>
      <c r="N393" s="88" t="str">
        <f>IFERROR(VLOOKUP(A393,[1]Tổng!$M$2:$AT$200,18,0),"")</f>
        <v/>
      </c>
      <c r="O393" s="88" t="str">
        <f>IFERROR(VLOOKUP(A393,[1]Tổng!$M$2:$AT$200,22,0),"")</f>
        <v/>
      </c>
      <c r="P393" s="217">
        <f t="shared" si="104"/>
        <v>0</v>
      </c>
      <c r="Q393" s="217">
        <f>IFERROR(VLOOKUP(A393,[1]Tổng!$M$2:$AQ$200,29,0),0)</f>
        <v>0</v>
      </c>
      <c r="R393" s="81" t="str">
        <f>IFERROR(VLOOKUP(A393,[1]Tổng!$M$2:$AQ$200,31,0),"")</f>
        <v/>
      </c>
      <c r="S393" s="81">
        <f t="shared" si="93"/>
        <v>0</v>
      </c>
      <c r="T393" s="81">
        <f t="shared" si="94"/>
        <v>0</v>
      </c>
      <c r="U393" s="81" t="e">
        <f t="shared" si="106"/>
        <v>#REF!</v>
      </c>
      <c r="V393" s="81" t="e">
        <f>Z396*L396</f>
        <v>#VALUE!</v>
      </c>
      <c r="W393" s="81" t="e">
        <f t="shared" si="99"/>
        <v>#REF!</v>
      </c>
      <c r="X393" s="83">
        <v>44025</v>
      </c>
      <c r="Y393" s="99">
        <f>Q393-Z396</f>
        <v>-700</v>
      </c>
      <c r="Z393" s="224"/>
      <c r="AA393" s="224"/>
      <c r="AB393" s="224"/>
      <c r="AC393" s="224"/>
      <c r="AE393" s="106" t="e">
        <f t="shared" si="58"/>
        <v>#VALUE!</v>
      </c>
      <c r="AF393" s="69"/>
      <c r="AG393" s="218"/>
      <c r="AH393" s="219"/>
      <c r="AI393" s="218"/>
      <c r="AJ393" s="63"/>
      <c r="AK393" s="63"/>
      <c r="AL393" s="63"/>
      <c r="AU393" s="69" t="e">
        <f t="shared" si="92"/>
        <v>#N/A</v>
      </c>
      <c r="AV393" s="69" t="e">
        <f t="shared" si="95"/>
        <v>#N/A</v>
      </c>
      <c r="AW393" s="69">
        <f>IF(I393&gt;0,COUNTIF($AV$32:AV393,AV393),0)</f>
        <v>361</v>
      </c>
      <c r="AX393" s="69">
        <f>IF(AND(AW393&gt;1,SUMIF($AV$32:AV392,AV393,$AX$32:AX392)-SUMIF($AV$32:AV392,AV393,$BA$32:BA392)=0),1,IF(AND(AW393&gt;1,SUMIF($AV$32:AV392,AV393,$AX$32:AX392)-SUMIF($AV$32:AV392,AV393,$BA$32:BA392)&gt;0),0,AW393))</f>
        <v>0</v>
      </c>
      <c r="AY393" s="69">
        <f>IF(AND(Q393&gt;0,SUMIF($AV$32:AV393,AV393,$I$32:I393)-SUMIF($AV$32:AV393,AV393,$Q$32:Q393)=0),COUNTIF($AV$32:AV393,AV393),0)</f>
        <v>0</v>
      </c>
      <c r="AZ393" s="69">
        <f>IF(Q393&gt;0,COUNTIF($AV$32:AV393,AV393),0)</f>
        <v>0</v>
      </c>
      <c r="BA393" s="69">
        <f t="shared" si="96"/>
        <v>0</v>
      </c>
      <c r="BC393" s="69" t="str">
        <f t="shared" si="97"/>
        <v xml:space="preserve">  0</v>
      </c>
      <c r="BD393" s="69" t="str">
        <f t="shared" si="98"/>
        <v/>
      </c>
      <c r="BF393" s="69"/>
      <c r="BG393" s="69"/>
    </row>
    <row r="394" spans="1:59" s="69" customFormat="1" x14ac:dyDescent="0.25">
      <c r="A394" s="70" t="e">
        <f t="shared" si="105"/>
        <v>#REF!</v>
      </c>
      <c r="B394" s="83" t="str">
        <f>IFERROR(VLOOKUP(A394,[1]Tổng!$M$2:$AT$200,13,0),"")</f>
        <v/>
      </c>
      <c r="C394" s="71" t="e">
        <f t="shared" si="100"/>
        <v>#VALUE!</v>
      </c>
      <c r="D394" s="71">
        <f t="shared" si="101"/>
        <v>1</v>
      </c>
      <c r="E394" s="221" t="str">
        <f>IFERROR(VLOOKUP(A394,[1]Tổng!$M$2:$AT$200,14,0),"")</f>
        <v/>
      </c>
      <c r="F394" s="213" t="str">
        <f>IFERROR(VLOOKUP(A394,[1]Tổng!$M$2:$AT$200,15,0),"")</f>
        <v/>
      </c>
      <c r="G394" s="214" t="str">
        <f>IFERROR(VLOOKUP(A394,[1]Tổng!$M$2:$AT$200,25,0),"")</f>
        <v/>
      </c>
      <c r="H394" s="83" t="str">
        <f>IFERROR(VLOOKUP(A394,[1]Tổng!$M$2:$AQ$200,26,0),"")</f>
        <v/>
      </c>
      <c r="I394" s="77" t="str">
        <f>IFERROR(VLOOKUP(A394,[1]Tổng!$M$2:$AQ$200,27,0),"")</f>
        <v/>
      </c>
      <c r="J394" s="77">
        <v>1000000</v>
      </c>
      <c r="K394" s="78">
        <f t="shared" si="102"/>
        <v>0</v>
      </c>
      <c r="L394" s="88" t="str">
        <f>IFERROR(VLOOKUP(A394,[1]Tổng!$M$2:$AQ$200,30,0),"")</f>
        <v/>
      </c>
      <c r="M394" s="88">
        <f t="shared" si="103"/>
        <v>0</v>
      </c>
      <c r="N394" s="88" t="str">
        <f>IFERROR(VLOOKUP(A394,[1]Tổng!$M$2:$AT$200,18,0),"")</f>
        <v/>
      </c>
      <c r="O394" s="88" t="str">
        <f>IFERROR(VLOOKUP(A394,[1]Tổng!$M$2:$AT$200,22,0),"")</f>
        <v/>
      </c>
      <c r="P394" s="217">
        <f t="shared" si="104"/>
        <v>0</v>
      </c>
      <c r="Q394" s="217">
        <f>IFERROR(VLOOKUP(A394,[1]Tổng!$M$2:$AQ$200,29,0),0)</f>
        <v>0</v>
      </c>
      <c r="R394" s="81" t="str">
        <f>IFERROR(VLOOKUP(A394,[1]Tổng!$M$2:$AQ$200,31,0),"")</f>
        <v/>
      </c>
      <c r="S394" s="81">
        <f t="shared" si="93"/>
        <v>0</v>
      </c>
      <c r="T394" s="81">
        <f t="shared" si="94"/>
        <v>0</v>
      </c>
      <c r="U394" s="81" t="e">
        <f t="shared" si="106"/>
        <v>#REF!</v>
      </c>
      <c r="V394" s="81" t="e">
        <f>AA396*L396+Z397*L397</f>
        <v>#VALUE!</v>
      </c>
      <c r="W394" s="81" t="e">
        <f t="shared" si="99"/>
        <v>#REF!</v>
      </c>
      <c r="X394" s="83">
        <v>44025</v>
      </c>
      <c r="Y394" s="99">
        <f>Q394-AA396-Z397</f>
        <v>-1637</v>
      </c>
      <c r="Z394" s="224"/>
      <c r="AA394" s="224"/>
      <c r="AB394" s="224"/>
      <c r="AC394" s="224"/>
      <c r="AE394" s="106" t="e">
        <f t="shared" si="58"/>
        <v>#VALUE!</v>
      </c>
      <c r="AG394" s="218"/>
      <c r="AH394" s="219"/>
      <c r="AI394" s="218"/>
      <c r="AJ394" s="63"/>
      <c r="AK394" s="63"/>
      <c r="AL394" s="63"/>
      <c r="AU394" s="69" t="e">
        <f t="shared" si="92"/>
        <v>#N/A</v>
      </c>
      <c r="AV394" s="69" t="e">
        <f t="shared" si="95"/>
        <v>#N/A</v>
      </c>
      <c r="AW394" s="69">
        <f>IF(I394&gt;0,COUNTIF($AV$32:AV394,AV394),0)</f>
        <v>362</v>
      </c>
      <c r="AX394" s="69">
        <f>IF(AND(AW394&gt;1,SUMIF($AV$32:AV393,AV394,$AX$32:AX393)-SUMIF($AV$32:AV393,AV394,$BA$32:BA393)=0),1,IF(AND(AW394&gt;1,SUMIF($AV$32:AV393,AV394,$AX$32:AX393)-SUMIF($AV$32:AV393,AV394,$BA$32:BA393)&gt;0),0,AW394))</f>
        <v>0</v>
      </c>
      <c r="AY394" s="69">
        <f>IF(AND(Q394&gt;0,SUMIF($AV$32:AV394,AV394,$I$32:I394)-SUMIF($AV$32:AV394,AV394,$Q$32:Q394)=0),COUNTIF($AV$32:AV394,AV394),0)</f>
        <v>0</v>
      </c>
      <c r="AZ394" s="69">
        <f>IF(Q394&gt;0,COUNTIF($AV$32:AV394,AV394),0)</f>
        <v>0</v>
      </c>
      <c r="BA394" s="69">
        <f t="shared" si="96"/>
        <v>0</v>
      </c>
      <c r="BC394" s="69" t="str">
        <f t="shared" si="97"/>
        <v xml:space="preserve">  0</v>
      </c>
      <c r="BD394" s="69" t="str">
        <f t="shared" si="98"/>
        <v/>
      </c>
    </row>
    <row r="395" spans="1:59" x14ac:dyDescent="0.25">
      <c r="A395" s="70" t="e">
        <f t="shared" si="105"/>
        <v>#REF!</v>
      </c>
      <c r="B395" s="83" t="str">
        <f>IFERROR(VLOOKUP(A395,[1]Tổng!$M$2:$AT$200,13,0),"")</f>
        <v/>
      </c>
      <c r="C395" s="71" t="e">
        <f t="shared" si="100"/>
        <v>#VALUE!</v>
      </c>
      <c r="D395" s="71">
        <f t="shared" si="101"/>
        <v>1</v>
      </c>
      <c r="E395" s="221" t="str">
        <f>IFERROR(VLOOKUP(A395,[1]Tổng!$M$2:$AT$200,14,0),"")</f>
        <v/>
      </c>
      <c r="F395" s="213" t="str">
        <f>IFERROR(VLOOKUP(A395,[1]Tổng!$M$2:$AT$200,15,0),"")</f>
        <v/>
      </c>
      <c r="G395" s="214" t="str">
        <f>IFERROR(VLOOKUP(A395,[1]Tổng!$M$2:$AT$200,25,0),"")</f>
        <v/>
      </c>
      <c r="H395" s="83" t="str">
        <f>IFERROR(VLOOKUP(A395,[1]Tổng!$M$2:$AQ$200,26,0),"")</f>
        <v/>
      </c>
      <c r="I395" s="77" t="str">
        <f>IFERROR(VLOOKUP(A395,[1]Tổng!$M$2:$AQ$200,27,0),"")</f>
        <v/>
      </c>
      <c r="J395" s="77">
        <v>1000000</v>
      </c>
      <c r="K395" s="78">
        <f t="shared" si="102"/>
        <v>0</v>
      </c>
      <c r="L395" s="88" t="str">
        <f>IFERROR(VLOOKUP(A395,[1]Tổng!$M$2:$AQ$200,30,0),"")</f>
        <v/>
      </c>
      <c r="M395" s="88">
        <f t="shared" si="103"/>
        <v>0</v>
      </c>
      <c r="N395" s="88" t="str">
        <f>IFERROR(VLOOKUP(A395,[1]Tổng!$M$2:$AT$200,18,0),"")</f>
        <v/>
      </c>
      <c r="O395" s="88" t="str">
        <f>IFERROR(VLOOKUP(A395,[1]Tổng!$M$2:$AT$200,22,0),"")</f>
        <v/>
      </c>
      <c r="P395" s="217">
        <f t="shared" si="104"/>
        <v>0</v>
      </c>
      <c r="Q395" s="217">
        <f>IFERROR(VLOOKUP(A395,[1]Tổng!$M$2:$AQ$200,29,0),0)</f>
        <v>0</v>
      </c>
      <c r="R395" s="81" t="str">
        <f>IFERROR(VLOOKUP(A395,[1]Tổng!$M$2:$AQ$200,31,0),"")</f>
        <v/>
      </c>
      <c r="S395" s="81">
        <f t="shared" si="93"/>
        <v>0</v>
      </c>
      <c r="T395" s="81">
        <f t="shared" si="94"/>
        <v>0</v>
      </c>
      <c r="U395" s="81" t="e">
        <f t="shared" si="106"/>
        <v>#REF!</v>
      </c>
      <c r="V395" s="81" t="e">
        <f>AA397*L397+Z400*L400</f>
        <v>#VALUE!</v>
      </c>
      <c r="W395" s="81" t="e">
        <f t="shared" si="99"/>
        <v>#REF!</v>
      </c>
      <c r="X395" s="83">
        <v>44025</v>
      </c>
      <c r="Y395" s="99">
        <f>Q395-AA397-Z400</f>
        <v>-1896</v>
      </c>
      <c r="Z395" s="224"/>
      <c r="AA395" s="224"/>
      <c r="AB395" s="224"/>
      <c r="AC395" s="224"/>
      <c r="AE395" s="106" t="e">
        <f t="shared" si="58"/>
        <v>#VALUE!</v>
      </c>
      <c r="AF395" s="69"/>
      <c r="AG395" s="218"/>
      <c r="AH395" s="219"/>
      <c r="AI395" s="218"/>
      <c r="AJ395" s="63"/>
      <c r="AK395" s="63"/>
      <c r="AL395" s="63"/>
      <c r="AU395" s="69" t="e">
        <f t="shared" si="92"/>
        <v>#N/A</v>
      </c>
      <c r="AV395" s="69" t="e">
        <f t="shared" si="95"/>
        <v>#N/A</v>
      </c>
      <c r="AW395" s="69">
        <f>IF(I395&gt;0,COUNTIF($AV$32:AV395,AV395),0)</f>
        <v>363</v>
      </c>
      <c r="AX395" s="69">
        <f>IF(AND(AW395&gt;1,SUMIF($AV$32:AV394,AV395,$AX$32:AX394)-SUMIF($AV$32:AV394,AV395,$BA$32:BA394)=0),1,IF(AND(AW395&gt;1,SUMIF($AV$32:AV394,AV395,$AX$32:AX394)-SUMIF($AV$32:AV394,AV395,$BA$32:BA394)&gt;0),0,AW395))</f>
        <v>0</v>
      </c>
      <c r="AY395" s="69">
        <f>IF(AND(Q395&gt;0,SUMIF($AV$32:AV395,AV395,$I$32:I395)-SUMIF($AV$32:AV395,AV395,$Q$32:Q395)=0),COUNTIF($AV$32:AV395,AV395),0)</f>
        <v>0</v>
      </c>
      <c r="AZ395" s="69">
        <f>IF(Q395&gt;0,COUNTIF($AV$32:AV395,AV395),0)</f>
        <v>0</v>
      </c>
      <c r="BA395" s="69">
        <f t="shared" si="96"/>
        <v>0</v>
      </c>
      <c r="BC395" s="69" t="str">
        <f t="shared" si="97"/>
        <v xml:space="preserve">  0</v>
      </c>
      <c r="BD395" s="69" t="str">
        <f t="shared" si="98"/>
        <v/>
      </c>
      <c r="BF395" s="69"/>
      <c r="BG395" s="69"/>
    </row>
    <row r="396" spans="1:59" x14ac:dyDescent="0.25">
      <c r="A396" s="70" t="e">
        <f t="shared" si="105"/>
        <v>#REF!</v>
      </c>
      <c r="B396" s="83" t="str">
        <f>IFERROR(VLOOKUP(A396,[1]Tổng!$M$2:$AT$200,13,0),"")</f>
        <v/>
      </c>
      <c r="C396" s="71" t="e">
        <f t="shared" si="100"/>
        <v>#VALUE!</v>
      </c>
      <c r="D396" s="71">
        <f t="shared" si="101"/>
        <v>1</v>
      </c>
      <c r="E396" s="221" t="str">
        <f>IFERROR(VLOOKUP(A396,[1]Tổng!$M$2:$AT$200,14,0),"")</f>
        <v/>
      </c>
      <c r="F396" s="213" t="str">
        <f>IFERROR(VLOOKUP(A396,[1]Tổng!$M$2:$AT$200,15,0),"")</f>
        <v/>
      </c>
      <c r="G396" s="214" t="str">
        <f>IFERROR(VLOOKUP(A396,[1]Tổng!$M$2:$AT$200,25,0),"")</f>
        <v/>
      </c>
      <c r="H396" s="83" t="str">
        <f>IFERROR(VLOOKUP(A396,[1]Tổng!$M$2:$AQ$200,26,0),"")</f>
        <v/>
      </c>
      <c r="I396" s="77" t="str">
        <f>IFERROR(VLOOKUP(A396,[1]Tổng!$M$2:$AQ$200,27,0),"")</f>
        <v/>
      </c>
      <c r="J396" s="77">
        <v>1000000</v>
      </c>
      <c r="K396" s="78">
        <f t="shared" si="102"/>
        <v>0</v>
      </c>
      <c r="L396" s="88" t="str">
        <f>IFERROR(VLOOKUP(A396,[1]Tổng!$M$2:$AQ$200,30,0),"")</f>
        <v/>
      </c>
      <c r="M396" s="88">
        <f t="shared" si="103"/>
        <v>0</v>
      </c>
      <c r="N396" s="88" t="str">
        <f>IFERROR(VLOOKUP(A396,[1]Tổng!$M$2:$AT$200,18,0),"")</f>
        <v/>
      </c>
      <c r="O396" s="88" t="str">
        <f>IFERROR(VLOOKUP(A396,[1]Tổng!$M$2:$AT$200,22,0),"")</f>
        <v/>
      </c>
      <c r="P396" s="217">
        <f t="shared" si="104"/>
        <v>0</v>
      </c>
      <c r="Q396" s="217">
        <f>IFERROR(VLOOKUP(A396,[1]Tổng!$M$2:$AQ$200,29,0),0)</f>
        <v>0</v>
      </c>
      <c r="R396" s="81" t="str">
        <f>IFERROR(VLOOKUP(A396,[1]Tổng!$M$2:$AQ$200,31,0),"")</f>
        <v/>
      </c>
      <c r="S396" s="81">
        <f t="shared" si="93"/>
        <v>0</v>
      </c>
      <c r="T396" s="81">
        <f t="shared" si="94"/>
        <v>0</v>
      </c>
      <c r="U396" s="81" t="e">
        <f t="shared" si="106"/>
        <v>#REF!</v>
      </c>
      <c r="V396" s="81">
        <v>0</v>
      </c>
      <c r="W396" s="81" t="e">
        <f t="shared" si="99"/>
        <v>#REF!</v>
      </c>
      <c r="X396" s="83"/>
      <c r="Y396" s="99">
        <f t="shared" ref="Y396:Y423" si="107">Q396</f>
        <v>0</v>
      </c>
      <c r="Z396" s="224">
        <v>700</v>
      </c>
      <c r="AA396" s="224">
        <v>1600</v>
      </c>
      <c r="AB396" s="224"/>
      <c r="AC396" s="224"/>
      <c r="AE396" s="106" t="e">
        <f t="shared" si="58"/>
        <v>#VALUE!</v>
      </c>
      <c r="AF396" s="69"/>
      <c r="AG396" s="218"/>
      <c r="AH396" s="219"/>
      <c r="AI396" s="218"/>
      <c r="AJ396" s="63"/>
      <c r="AK396" s="63"/>
      <c r="AL396" s="63"/>
      <c r="AU396" s="69" t="e">
        <f t="shared" si="92"/>
        <v>#N/A</v>
      </c>
      <c r="AV396" s="69" t="e">
        <f t="shared" si="95"/>
        <v>#N/A</v>
      </c>
      <c r="AW396" s="69">
        <f>IF(I396&gt;0,COUNTIF($AV$32:AV396,AV396),0)</f>
        <v>364</v>
      </c>
      <c r="AX396" s="69">
        <f>IF(AND(AW396&gt;1,SUMIF($AV$32:AV395,AV396,$AX$32:AX395)-SUMIF($AV$32:AV395,AV396,$BA$32:BA395)=0),1,IF(AND(AW396&gt;1,SUMIF($AV$32:AV395,AV396,$AX$32:AX395)-SUMIF($AV$32:AV395,AV396,$BA$32:BA395)&gt;0),0,AW396))</f>
        <v>0</v>
      </c>
      <c r="AY396" s="69">
        <f>IF(AND(Q396&gt;0,SUMIF($AV$32:AV396,AV396,$I$32:I396)-SUMIF($AV$32:AV396,AV396,$Q$32:Q396)=0),COUNTIF($AV$32:AV396,AV396),0)</f>
        <v>0</v>
      </c>
      <c r="AZ396" s="69">
        <f>IF(Q396&gt;0,COUNTIF($AV$32:AV396,AV396),0)</f>
        <v>0</v>
      </c>
      <c r="BA396" s="69">
        <f t="shared" si="96"/>
        <v>0</v>
      </c>
      <c r="BC396" s="69" t="str">
        <f t="shared" si="97"/>
        <v xml:space="preserve">  0</v>
      </c>
      <c r="BD396" s="69" t="str">
        <f t="shared" si="98"/>
        <v/>
      </c>
      <c r="BF396" s="69"/>
      <c r="BG396" s="69"/>
    </row>
    <row r="397" spans="1:59" s="69" customFormat="1" x14ac:dyDescent="0.25">
      <c r="A397" s="70" t="e">
        <f t="shared" si="105"/>
        <v>#REF!</v>
      </c>
      <c r="B397" s="83" t="str">
        <f>IFERROR(VLOOKUP(A397,[1]Tổng!$M$2:$AT$200,13,0),"")</f>
        <v/>
      </c>
      <c r="C397" s="71" t="e">
        <f t="shared" si="100"/>
        <v>#VALUE!</v>
      </c>
      <c r="D397" s="71">
        <f t="shared" si="101"/>
        <v>1</v>
      </c>
      <c r="E397" s="221" t="str">
        <f>IFERROR(VLOOKUP(A397,[1]Tổng!$M$2:$AT$200,14,0),"")</f>
        <v/>
      </c>
      <c r="F397" s="213" t="str">
        <f>IFERROR(VLOOKUP(A397,[1]Tổng!$M$2:$AT$200,15,0),"")</f>
        <v/>
      </c>
      <c r="G397" s="214" t="str">
        <f>IFERROR(VLOOKUP(A397,[1]Tổng!$M$2:$AT$200,25,0),"")</f>
        <v/>
      </c>
      <c r="H397" s="83" t="str">
        <f>IFERROR(VLOOKUP(A397,[1]Tổng!$M$2:$AQ$200,26,0),"")</f>
        <v/>
      </c>
      <c r="I397" s="77" t="str">
        <f>IFERROR(VLOOKUP(A397,[1]Tổng!$M$2:$AQ$200,27,0),"")</f>
        <v/>
      </c>
      <c r="J397" s="77">
        <v>1000000</v>
      </c>
      <c r="K397" s="78">
        <f t="shared" si="102"/>
        <v>0</v>
      </c>
      <c r="L397" s="88" t="str">
        <f>IFERROR(VLOOKUP(A397,[1]Tổng!$M$2:$AQ$200,30,0),"")</f>
        <v/>
      </c>
      <c r="M397" s="88">
        <f t="shared" si="103"/>
        <v>0</v>
      </c>
      <c r="N397" s="88" t="str">
        <f>IFERROR(VLOOKUP(A397,[1]Tổng!$M$2:$AT$200,18,0),"")</f>
        <v/>
      </c>
      <c r="O397" s="88" t="str">
        <f>IFERROR(VLOOKUP(A397,[1]Tổng!$M$2:$AT$200,22,0),"")</f>
        <v/>
      </c>
      <c r="P397" s="217">
        <f t="shared" si="104"/>
        <v>0</v>
      </c>
      <c r="Q397" s="217">
        <f>IFERROR(VLOOKUP(A397,[1]Tổng!$M$2:$AQ$200,29,0),0)</f>
        <v>0</v>
      </c>
      <c r="R397" s="81" t="str">
        <f>IFERROR(VLOOKUP(A397,[1]Tổng!$M$2:$AQ$200,31,0),"")</f>
        <v/>
      </c>
      <c r="S397" s="81">
        <f t="shared" si="93"/>
        <v>0</v>
      </c>
      <c r="T397" s="81">
        <f t="shared" si="94"/>
        <v>0</v>
      </c>
      <c r="U397" s="81" t="e">
        <f t="shared" si="106"/>
        <v>#REF!</v>
      </c>
      <c r="V397" s="81">
        <v>0</v>
      </c>
      <c r="W397" s="81" t="e">
        <f t="shared" si="99"/>
        <v>#REF!</v>
      </c>
      <c r="X397" s="83"/>
      <c r="Y397" s="99">
        <f t="shared" si="107"/>
        <v>0</v>
      </c>
      <c r="Z397" s="224">
        <v>37</v>
      </c>
      <c r="AA397" s="224">
        <v>1178</v>
      </c>
      <c r="AB397" s="224"/>
      <c r="AC397" s="224"/>
      <c r="AE397" s="106" t="e">
        <f t="shared" si="58"/>
        <v>#VALUE!</v>
      </c>
      <c r="AG397" s="218"/>
      <c r="AH397" s="219"/>
      <c r="AI397" s="218"/>
      <c r="AJ397" s="63"/>
      <c r="AK397" s="63"/>
      <c r="AL397" s="63"/>
      <c r="AU397" s="69" t="e">
        <f t="shared" si="92"/>
        <v>#N/A</v>
      </c>
      <c r="AV397" s="69" t="e">
        <f t="shared" si="95"/>
        <v>#N/A</v>
      </c>
      <c r="AW397" s="69">
        <f>IF(I397&gt;0,COUNTIF($AV$32:AV397,AV397),0)</f>
        <v>365</v>
      </c>
      <c r="AX397" s="69">
        <f>IF(AND(AW397&gt;1,SUMIF($AV$32:AV396,AV397,$AX$32:AX396)-SUMIF($AV$32:AV396,AV397,$BA$32:BA396)=0),1,IF(AND(AW397&gt;1,SUMIF($AV$32:AV396,AV397,$AX$32:AX396)-SUMIF($AV$32:AV396,AV397,$BA$32:BA396)&gt;0),0,AW397))</f>
        <v>0</v>
      </c>
      <c r="AY397" s="69">
        <f>IF(AND(Q397&gt;0,SUMIF($AV$32:AV397,AV397,$I$32:I397)-SUMIF($AV$32:AV397,AV397,$Q$32:Q397)=0),COUNTIF($AV$32:AV397,AV397),0)</f>
        <v>0</v>
      </c>
      <c r="AZ397" s="69">
        <f>IF(Q397&gt;0,COUNTIF($AV$32:AV397,AV397),0)</f>
        <v>0</v>
      </c>
      <c r="BA397" s="69">
        <f t="shared" si="96"/>
        <v>0</v>
      </c>
      <c r="BC397" s="69" t="str">
        <f t="shared" si="97"/>
        <v xml:space="preserve">  0</v>
      </c>
      <c r="BD397" s="69" t="str">
        <f t="shared" si="98"/>
        <v/>
      </c>
    </row>
    <row r="398" spans="1:59" x14ac:dyDescent="0.25">
      <c r="A398" s="70" t="e">
        <f t="shared" si="105"/>
        <v>#REF!</v>
      </c>
      <c r="B398" s="83" t="str">
        <f>IFERROR(VLOOKUP(A398,[1]Tổng!$M$2:$AT$200,13,0),"")</f>
        <v/>
      </c>
      <c r="C398" s="71" t="e">
        <f t="shared" si="100"/>
        <v>#VALUE!</v>
      </c>
      <c r="D398" s="71">
        <f t="shared" si="101"/>
        <v>1</v>
      </c>
      <c r="E398" s="221" t="str">
        <f>IFERROR(VLOOKUP(A398,[1]Tổng!$M$2:$AT$200,14,0),"")</f>
        <v/>
      </c>
      <c r="F398" s="213" t="str">
        <f>IFERROR(VLOOKUP(A398,[1]Tổng!$M$2:$AT$200,15,0),"")</f>
        <v/>
      </c>
      <c r="G398" s="214" t="str">
        <f>IFERROR(VLOOKUP(A398,[1]Tổng!$M$2:$AT$200,25,0),"")</f>
        <v/>
      </c>
      <c r="H398" s="83" t="str">
        <f>IFERROR(VLOOKUP(A398,[1]Tổng!$M$2:$AQ$200,26,0),"")</f>
        <v/>
      </c>
      <c r="I398" s="77" t="str">
        <f>IFERROR(VLOOKUP(A398,[1]Tổng!$M$2:$AQ$200,27,0),"")</f>
        <v/>
      </c>
      <c r="J398" s="77">
        <v>1000000</v>
      </c>
      <c r="K398" s="78">
        <f t="shared" si="102"/>
        <v>0</v>
      </c>
      <c r="L398" s="88" t="str">
        <f>IFERROR(VLOOKUP(A398,[1]Tổng!$M$2:$AQ$200,30,0),"")</f>
        <v/>
      </c>
      <c r="M398" s="88">
        <f t="shared" si="103"/>
        <v>0</v>
      </c>
      <c r="N398" s="88" t="str">
        <f>IFERROR(VLOOKUP(A398,[1]Tổng!$M$2:$AT$200,18,0),"")</f>
        <v/>
      </c>
      <c r="O398" s="88" t="str">
        <f>IFERROR(VLOOKUP(A398,[1]Tổng!$M$2:$AT$200,22,0),"")</f>
        <v/>
      </c>
      <c r="P398" s="217">
        <f t="shared" si="104"/>
        <v>0</v>
      </c>
      <c r="Q398" s="217">
        <f>IFERROR(VLOOKUP(A398,[1]Tổng!$M$2:$AQ$200,29,0),0)</f>
        <v>0</v>
      </c>
      <c r="R398" s="81" t="str">
        <f>IFERROR(VLOOKUP(A398,[1]Tổng!$M$2:$AQ$200,31,0),"")</f>
        <v/>
      </c>
      <c r="S398" s="81">
        <f t="shared" si="93"/>
        <v>0</v>
      </c>
      <c r="T398" s="81">
        <f t="shared" si="94"/>
        <v>0</v>
      </c>
      <c r="U398" s="81" t="e">
        <f t="shared" si="106"/>
        <v>#REF!</v>
      </c>
      <c r="V398" s="81">
        <v>0</v>
      </c>
      <c r="W398" s="81" t="e">
        <f t="shared" si="99"/>
        <v>#REF!</v>
      </c>
      <c r="X398" s="83"/>
      <c r="Y398" s="99">
        <f t="shared" si="107"/>
        <v>0</v>
      </c>
      <c r="Z398" s="224"/>
      <c r="AA398" s="224"/>
      <c r="AB398" s="224"/>
      <c r="AC398" s="224"/>
      <c r="AE398" s="106" t="e">
        <f t="shared" si="58"/>
        <v>#VALUE!</v>
      </c>
      <c r="AF398" s="69"/>
      <c r="AG398" s="218"/>
      <c r="AH398" s="219"/>
      <c r="AI398" s="218"/>
      <c r="AJ398" s="63"/>
      <c r="AK398" s="63"/>
      <c r="AL398" s="63"/>
      <c r="AU398" s="69" t="e">
        <f t="shared" si="92"/>
        <v>#N/A</v>
      </c>
      <c r="AV398" s="69" t="e">
        <f t="shared" si="95"/>
        <v>#N/A</v>
      </c>
      <c r="AW398" s="69">
        <f>IF(I398&gt;0,COUNTIF($AV$32:AV398,AV398),0)</f>
        <v>366</v>
      </c>
      <c r="AX398" s="69">
        <f>IF(AND(AW398&gt;1,SUMIF($AV$32:AV397,AV398,$AX$32:AX397)-SUMIF($AV$32:AV397,AV398,$BA$32:BA397)=0),1,IF(AND(AW398&gt;1,SUMIF($AV$32:AV397,AV398,$AX$32:AX397)-SUMIF($AV$32:AV397,AV398,$BA$32:BA397)&gt;0),0,AW398))</f>
        <v>0</v>
      </c>
      <c r="AY398" s="69">
        <f>IF(AND(Q398&gt;0,SUMIF($AV$32:AV398,AV398,$I$32:I398)-SUMIF($AV$32:AV398,AV398,$Q$32:Q398)=0),COUNTIF($AV$32:AV398,AV398),0)</f>
        <v>0</v>
      </c>
      <c r="AZ398" s="69">
        <f>IF(Q398&gt;0,COUNTIF($AV$32:AV398,AV398),0)</f>
        <v>0</v>
      </c>
      <c r="BA398" s="69">
        <f t="shared" si="96"/>
        <v>0</v>
      </c>
      <c r="BC398" s="69" t="str">
        <f t="shared" si="97"/>
        <v xml:space="preserve">  0</v>
      </c>
      <c r="BD398" s="69" t="str">
        <f t="shared" si="98"/>
        <v/>
      </c>
      <c r="BF398" s="69"/>
      <c r="BG398" s="69"/>
    </row>
    <row r="399" spans="1:59" x14ac:dyDescent="0.25">
      <c r="A399" s="70" t="e">
        <f t="shared" si="105"/>
        <v>#REF!</v>
      </c>
      <c r="B399" s="83" t="str">
        <f>IFERROR(VLOOKUP(A399,[1]Tổng!$M$2:$AT$200,13,0),"")</f>
        <v/>
      </c>
      <c r="C399" s="71" t="e">
        <f t="shared" si="100"/>
        <v>#VALUE!</v>
      </c>
      <c r="D399" s="71">
        <f t="shared" si="101"/>
        <v>1</v>
      </c>
      <c r="E399" s="221" t="str">
        <f>IFERROR(VLOOKUP(A399,[1]Tổng!$M$2:$AT$200,14,0),"")</f>
        <v/>
      </c>
      <c r="F399" s="213" t="str">
        <f>IFERROR(VLOOKUP(A399,[1]Tổng!$M$2:$AT$200,15,0),"")</f>
        <v/>
      </c>
      <c r="G399" s="214" t="str">
        <f>IFERROR(VLOOKUP(A399,[1]Tổng!$M$2:$AT$200,25,0),"")</f>
        <v/>
      </c>
      <c r="H399" s="83" t="str">
        <f>IFERROR(VLOOKUP(A399,[1]Tổng!$M$2:$AQ$200,26,0),"")</f>
        <v/>
      </c>
      <c r="I399" s="77" t="str">
        <f>IFERROR(VLOOKUP(A399,[1]Tổng!$M$2:$AQ$200,27,0),"")</f>
        <v/>
      </c>
      <c r="J399" s="77">
        <v>1000000</v>
      </c>
      <c r="K399" s="78">
        <f t="shared" si="102"/>
        <v>0</v>
      </c>
      <c r="L399" s="88" t="str">
        <f>IFERROR(VLOOKUP(A399,[1]Tổng!$M$2:$AQ$200,30,0),"")</f>
        <v/>
      </c>
      <c r="M399" s="88">
        <f t="shared" si="103"/>
        <v>0</v>
      </c>
      <c r="N399" s="88" t="str">
        <f>IFERROR(VLOOKUP(A399,[1]Tổng!$M$2:$AT$200,18,0),"")</f>
        <v/>
      </c>
      <c r="O399" s="88" t="str">
        <f>IFERROR(VLOOKUP(A399,[1]Tổng!$M$2:$AT$200,22,0),"")</f>
        <v/>
      </c>
      <c r="P399" s="217">
        <f t="shared" si="104"/>
        <v>0</v>
      </c>
      <c r="Q399" s="217">
        <f>IFERROR(VLOOKUP(A399,[1]Tổng!$M$2:$AQ$200,29,0),0)</f>
        <v>0</v>
      </c>
      <c r="R399" s="81" t="str">
        <f>IFERROR(VLOOKUP(A399,[1]Tổng!$M$2:$AQ$200,31,0),"")</f>
        <v/>
      </c>
      <c r="S399" s="81">
        <f t="shared" si="93"/>
        <v>0</v>
      </c>
      <c r="T399" s="81">
        <f t="shared" si="94"/>
        <v>0</v>
      </c>
      <c r="U399" s="81" t="e">
        <f t="shared" si="106"/>
        <v>#REF!</v>
      </c>
      <c r="V399" s="81">
        <v>0</v>
      </c>
      <c r="W399" s="81" t="e">
        <f t="shared" si="99"/>
        <v>#REF!</v>
      </c>
      <c r="X399" s="83"/>
      <c r="Y399" s="99">
        <f>Q401</f>
        <v>0</v>
      </c>
      <c r="Z399" s="224"/>
      <c r="AA399" s="224"/>
      <c r="AB399" s="224"/>
      <c r="AC399" s="224"/>
      <c r="AE399" s="106" t="e">
        <f>I401-SUM(Z401:AD401)</f>
        <v>#VALUE!</v>
      </c>
      <c r="AF399" s="69"/>
      <c r="AG399" s="218"/>
      <c r="AH399" s="219"/>
      <c r="AI399" s="218"/>
      <c r="AJ399" s="63"/>
      <c r="AK399" s="63"/>
      <c r="AL399" s="63"/>
      <c r="AU399" s="69" t="e">
        <f t="shared" si="92"/>
        <v>#N/A</v>
      </c>
      <c r="AV399" s="69" t="e">
        <f t="shared" si="95"/>
        <v>#N/A</v>
      </c>
      <c r="AW399" s="69">
        <f>IF(I399&gt;0,COUNTIF($AV$32:AV399,AV399),0)</f>
        <v>367</v>
      </c>
      <c r="AX399" s="69">
        <f>IF(AND(AW399&gt;1,SUMIF($AV$32:AV398,AV399,$AX$32:AX398)-SUMIF($AV$32:AV398,AV399,$BA$32:BA398)=0),1,IF(AND(AW399&gt;1,SUMIF($AV$32:AV398,AV399,$AX$32:AX398)-SUMIF($AV$32:AV398,AV399,$BA$32:BA398)&gt;0),0,AW399))</f>
        <v>0</v>
      </c>
      <c r="AY399" s="69">
        <f>IF(AND(Q399&gt;0,SUMIF($AV$32:AV399,AV399,$I$32:I399)-SUMIF($AV$32:AV399,AV399,$Q$32:Q399)=0),COUNTIF($AV$32:AV399,AV399),0)</f>
        <v>0</v>
      </c>
      <c r="AZ399" s="69">
        <f>IF(Q399&gt;0,COUNTIF($AV$32:AV399,AV399),0)</f>
        <v>0</v>
      </c>
      <c r="BA399" s="69">
        <f t="shared" si="96"/>
        <v>0</v>
      </c>
      <c r="BC399" s="69" t="str">
        <f t="shared" si="97"/>
        <v xml:space="preserve">  0</v>
      </c>
      <c r="BD399" s="69" t="str">
        <f t="shared" si="98"/>
        <v/>
      </c>
      <c r="BF399" s="69"/>
      <c r="BG399" s="69"/>
    </row>
    <row r="400" spans="1:59" x14ac:dyDescent="0.25">
      <c r="A400" s="70" t="e">
        <f t="shared" si="105"/>
        <v>#REF!</v>
      </c>
      <c r="B400" s="83" t="str">
        <f>IFERROR(VLOOKUP(A400,[1]Tổng!$M$2:$AT$200,13,0),"")</f>
        <v/>
      </c>
      <c r="C400" s="71" t="e">
        <f t="shared" si="100"/>
        <v>#VALUE!</v>
      </c>
      <c r="D400" s="71">
        <f t="shared" si="101"/>
        <v>1</v>
      </c>
      <c r="E400" s="221" t="str">
        <f>IFERROR(VLOOKUP(A400,[1]Tổng!$M$2:$AT$200,14,0),"")</f>
        <v/>
      </c>
      <c r="F400" s="213" t="str">
        <f>IFERROR(VLOOKUP(A400,[1]Tổng!$M$2:$AT$200,15,0),"")</f>
        <v/>
      </c>
      <c r="G400" s="214" t="str">
        <f>IFERROR(VLOOKUP(A400,[1]Tổng!$M$2:$AT$200,25,0),"")</f>
        <v/>
      </c>
      <c r="H400" s="83" t="str">
        <f>IFERROR(VLOOKUP(A400,[1]Tổng!$M$2:$AQ$200,26,0),"")</f>
        <v/>
      </c>
      <c r="I400" s="77" t="str">
        <f>IFERROR(VLOOKUP(A400,[1]Tổng!$M$2:$AQ$200,27,0),"")</f>
        <v/>
      </c>
      <c r="J400" s="77">
        <v>1000000</v>
      </c>
      <c r="K400" s="78">
        <f t="shared" si="102"/>
        <v>0</v>
      </c>
      <c r="L400" s="88" t="str">
        <f>IFERROR(VLOOKUP(A400,[1]Tổng!$M$2:$AQ$200,30,0),"")</f>
        <v/>
      </c>
      <c r="M400" s="88">
        <f t="shared" si="103"/>
        <v>0</v>
      </c>
      <c r="N400" s="88" t="str">
        <f>IFERROR(VLOOKUP(A400,[1]Tổng!$M$2:$AT$200,18,0),"")</f>
        <v/>
      </c>
      <c r="O400" s="88" t="str">
        <f>IFERROR(VLOOKUP(A400,[1]Tổng!$M$2:$AT$200,22,0),"")</f>
        <v/>
      </c>
      <c r="P400" s="217">
        <f t="shared" si="104"/>
        <v>0</v>
      </c>
      <c r="Q400" s="217">
        <f>IFERROR(VLOOKUP(A400,[1]Tổng!$M$2:$AQ$200,29,0),0)</f>
        <v>0</v>
      </c>
      <c r="R400" s="81" t="str">
        <f>IFERROR(VLOOKUP(A400,[1]Tổng!$M$2:$AQ$200,31,0),"")</f>
        <v/>
      </c>
      <c r="S400" s="81">
        <f t="shared" si="93"/>
        <v>0</v>
      </c>
      <c r="T400" s="81">
        <f t="shared" si="94"/>
        <v>0</v>
      </c>
      <c r="U400" s="81" t="e">
        <f t="shared" si="106"/>
        <v>#REF!</v>
      </c>
      <c r="V400" s="81">
        <v>0</v>
      </c>
      <c r="W400" s="81" t="e">
        <f t="shared" si="99"/>
        <v>#REF!</v>
      </c>
      <c r="X400" s="83"/>
      <c r="Y400" s="99">
        <f t="shared" si="107"/>
        <v>0</v>
      </c>
      <c r="Z400" s="224">
        <v>718</v>
      </c>
      <c r="AA400" s="224">
        <v>217</v>
      </c>
      <c r="AB400" s="224"/>
      <c r="AC400" s="224"/>
      <c r="AE400" s="106" t="e">
        <f t="shared" si="58"/>
        <v>#VALUE!</v>
      </c>
      <c r="AF400" s="69"/>
      <c r="AG400" s="218"/>
      <c r="AH400" s="219"/>
      <c r="AI400" s="218"/>
      <c r="AJ400" s="63"/>
      <c r="AK400" s="63"/>
      <c r="AL400" s="63"/>
      <c r="AU400" s="69" t="e">
        <f t="shared" si="92"/>
        <v>#N/A</v>
      </c>
      <c r="AV400" s="69" t="e">
        <f t="shared" si="95"/>
        <v>#N/A</v>
      </c>
      <c r="AW400" s="69">
        <f>IF(I400&gt;0,COUNTIF($AV$32:AV400,AV400),0)</f>
        <v>368</v>
      </c>
      <c r="AX400" s="69">
        <f>IF(AND(AW400&gt;1,SUMIF($AV$32:AV399,AV400,$AX$32:AX399)-SUMIF($AV$32:AV399,AV400,$BA$32:BA399)=0),1,IF(AND(AW400&gt;1,SUMIF($AV$32:AV399,AV400,$AX$32:AX399)-SUMIF($AV$32:AV399,AV400,$BA$32:BA399)&gt;0),0,AW400))</f>
        <v>0</v>
      </c>
      <c r="AY400" s="69">
        <f>IF(AND(Q400&gt;0,SUMIF($AV$32:AV400,AV400,$I$32:I400)-SUMIF($AV$32:AV400,AV400,$Q$32:Q400)=0),COUNTIF($AV$32:AV400,AV400),0)</f>
        <v>0</v>
      </c>
      <c r="AZ400" s="69">
        <f>IF(Q400&gt;0,COUNTIF($AV$32:AV400,AV400),0)</f>
        <v>0</v>
      </c>
      <c r="BA400" s="69">
        <f t="shared" si="96"/>
        <v>0</v>
      </c>
      <c r="BC400" s="69" t="str">
        <f t="shared" si="97"/>
        <v xml:space="preserve">  0</v>
      </c>
      <c r="BD400" s="69" t="str">
        <f t="shared" si="98"/>
        <v/>
      </c>
      <c r="BF400" s="69"/>
      <c r="BG400" s="69"/>
    </row>
    <row r="401" spans="1:59" s="69" customFormat="1" x14ac:dyDescent="0.25">
      <c r="A401" s="70" t="e">
        <f t="shared" si="105"/>
        <v>#REF!</v>
      </c>
      <c r="B401" s="83" t="str">
        <f>IFERROR(VLOOKUP(A401,[1]Tổng!$M$2:$AT$200,13,0),"")</f>
        <v/>
      </c>
      <c r="C401" s="71" t="e">
        <f t="shared" si="100"/>
        <v>#VALUE!</v>
      </c>
      <c r="D401" s="71">
        <f t="shared" si="101"/>
        <v>1</v>
      </c>
      <c r="E401" s="221" t="str">
        <f>IFERROR(VLOOKUP(A401,[1]Tổng!$M$2:$AT$200,14,0),"")</f>
        <v/>
      </c>
      <c r="F401" s="213" t="str">
        <f>IFERROR(VLOOKUP(A401,[1]Tổng!$M$2:$AT$200,15,0),"")</f>
        <v/>
      </c>
      <c r="G401" s="214" t="str">
        <f>IFERROR(VLOOKUP(A401,[1]Tổng!$M$2:$AT$200,25,0),"")</f>
        <v/>
      </c>
      <c r="H401" s="83" t="str">
        <f>IFERROR(VLOOKUP(A401,[1]Tổng!$M$2:$AQ$200,26,0),"")</f>
        <v/>
      </c>
      <c r="I401" s="77" t="str">
        <f>IFERROR(VLOOKUP(A401,[1]Tổng!$M$2:$AQ$200,27,0),"")</f>
        <v/>
      </c>
      <c r="J401" s="77">
        <v>1000000</v>
      </c>
      <c r="K401" s="78">
        <f t="shared" si="102"/>
        <v>0</v>
      </c>
      <c r="L401" s="88" t="str">
        <f>IFERROR(VLOOKUP(A401,[1]Tổng!$M$2:$AQ$200,30,0),"")</f>
        <v/>
      </c>
      <c r="M401" s="88">
        <f t="shared" si="103"/>
        <v>0</v>
      </c>
      <c r="N401" s="88" t="str">
        <f>IFERROR(VLOOKUP(A401,[1]Tổng!$M$2:$AT$200,18,0),"")</f>
        <v/>
      </c>
      <c r="O401" s="88" t="str">
        <f>IFERROR(VLOOKUP(A401,[1]Tổng!$M$2:$AT$200,22,0),"")</f>
        <v/>
      </c>
      <c r="P401" s="217">
        <f t="shared" si="104"/>
        <v>0</v>
      </c>
      <c r="Q401" s="217">
        <f>IFERROR(VLOOKUP(A401,[1]Tổng!$M$2:$AQ$200,29,0),0)</f>
        <v>0</v>
      </c>
      <c r="R401" s="81" t="str">
        <f>IFERROR(VLOOKUP(A401,[1]Tổng!$M$2:$AQ$200,31,0),"")</f>
        <v/>
      </c>
      <c r="S401" s="81">
        <f t="shared" si="93"/>
        <v>0</v>
      </c>
      <c r="T401" s="81">
        <f t="shared" si="94"/>
        <v>0</v>
      </c>
      <c r="U401" s="81" t="e">
        <f t="shared" si="106"/>
        <v>#REF!</v>
      </c>
      <c r="V401" s="81">
        <v>0</v>
      </c>
      <c r="W401" s="81" t="e">
        <f t="shared" si="99"/>
        <v>#REF!</v>
      </c>
      <c r="X401" s="83"/>
      <c r="Y401" s="99">
        <f t="shared" si="107"/>
        <v>0</v>
      </c>
      <c r="Z401" s="224"/>
      <c r="AA401" s="224"/>
      <c r="AB401" s="224"/>
      <c r="AC401" s="224"/>
      <c r="AE401" s="106" t="e">
        <f t="shared" si="58"/>
        <v>#VALUE!</v>
      </c>
      <c r="AG401" s="218"/>
      <c r="AH401" s="219"/>
      <c r="AI401" s="218"/>
      <c r="AJ401" s="63"/>
      <c r="AK401" s="63"/>
      <c r="AL401" s="63"/>
      <c r="AU401" s="69" t="e">
        <f t="shared" si="92"/>
        <v>#N/A</v>
      </c>
      <c r="AV401" s="69" t="e">
        <f t="shared" si="95"/>
        <v>#N/A</v>
      </c>
      <c r="AW401" s="69">
        <f>IF(I401&gt;0,COUNTIF($AV$32:AV401,AV401),0)</f>
        <v>369</v>
      </c>
      <c r="AX401" s="69">
        <f>IF(AND(AW401&gt;1,SUMIF($AV$32:AV400,AV401,$AX$32:AX400)-SUMIF($AV$32:AV400,AV401,$BA$32:BA400)=0),1,IF(AND(AW401&gt;1,SUMIF($AV$32:AV400,AV401,$AX$32:AX400)-SUMIF($AV$32:AV400,AV401,$BA$32:BA400)&gt;0),0,AW401))</f>
        <v>0</v>
      </c>
      <c r="AY401" s="69">
        <f>IF(AND(Q401&gt;0,SUMIF($AV$32:AV401,AV401,$I$32:I401)-SUMIF($AV$32:AV401,AV401,$Q$32:Q401)=0),COUNTIF($AV$32:AV401,AV401),0)</f>
        <v>0</v>
      </c>
      <c r="AZ401" s="69">
        <f>IF(Q401&gt;0,COUNTIF($AV$32:AV401,AV401),0)</f>
        <v>0</v>
      </c>
      <c r="BA401" s="69">
        <f t="shared" si="96"/>
        <v>0</v>
      </c>
      <c r="BC401" s="69" t="str">
        <f t="shared" si="97"/>
        <v xml:space="preserve">  0</v>
      </c>
      <c r="BD401" s="69" t="str">
        <f t="shared" si="98"/>
        <v/>
      </c>
    </row>
    <row r="402" spans="1:59" x14ac:dyDescent="0.25">
      <c r="A402" s="70" t="e">
        <f t="shared" si="105"/>
        <v>#REF!</v>
      </c>
      <c r="B402" s="83" t="str">
        <f>IFERROR(VLOOKUP(A402,[1]Tổng!$M$2:$AT$200,13,0),"")</f>
        <v/>
      </c>
      <c r="C402" s="71" t="e">
        <f t="shared" si="100"/>
        <v>#VALUE!</v>
      </c>
      <c r="D402" s="71">
        <f t="shared" si="101"/>
        <v>1</v>
      </c>
      <c r="E402" s="221" t="str">
        <f>IFERROR(VLOOKUP(A402,[1]Tổng!$M$2:$AT$200,14,0),"")</f>
        <v/>
      </c>
      <c r="F402" s="213" t="str">
        <f>IFERROR(VLOOKUP(A402,[1]Tổng!$M$2:$AT$200,15,0),"")</f>
        <v/>
      </c>
      <c r="G402" s="214" t="str">
        <f>IFERROR(VLOOKUP(A402,[1]Tổng!$M$2:$AT$200,25,0),"")</f>
        <v/>
      </c>
      <c r="H402" s="83" t="str">
        <f>IFERROR(VLOOKUP(A402,[1]Tổng!$M$2:$AQ$200,26,0),"")</f>
        <v/>
      </c>
      <c r="I402" s="77" t="str">
        <f>IFERROR(VLOOKUP(A402,[1]Tổng!$M$2:$AQ$200,27,0),"")</f>
        <v/>
      </c>
      <c r="J402" s="77">
        <v>1000000</v>
      </c>
      <c r="K402" s="78">
        <f t="shared" si="102"/>
        <v>0</v>
      </c>
      <c r="L402" s="88" t="str">
        <f>IFERROR(VLOOKUP(A402,[1]Tổng!$M$2:$AQ$200,30,0),"")</f>
        <v/>
      </c>
      <c r="M402" s="88">
        <f t="shared" si="103"/>
        <v>0</v>
      </c>
      <c r="N402" s="88" t="str">
        <f>IFERROR(VLOOKUP(A402,[1]Tổng!$M$2:$AT$200,18,0),"")</f>
        <v/>
      </c>
      <c r="O402" s="88" t="str">
        <f>IFERROR(VLOOKUP(A402,[1]Tổng!$M$2:$AT$200,22,0),"")</f>
        <v/>
      </c>
      <c r="P402" s="217">
        <f t="shared" si="104"/>
        <v>0</v>
      </c>
      <c r="Q402" s="217">
        <f>IFERROR(VLOOKUP(A402,[1]Tổng!$M$2:$AQ$200,29,0),0)</f>
        <v>0</v>
      </c>
      <c r="R402" s="81" t="str">
        <f>IFERROR(VLOOKUP(A402,[1]Tổng!$M$2:$AQ$200,31,0),"")</f>
        <v/>
      </c>
      <c r="S402" s="81">
        <f t="shared" si="93"/>
        <v>0</v>
      </c>
      <c r="T402" s="81">
        <f t="shared" si="94"/>
        <v>0</v>
      </c>
      <c r="U402" s="81" t="e">
        <f t="shared" si="106"/>
        <v>#REF!</v>
      </c>
      <c r="V402" s="81">
        <v>0</v>
      </c>
      <c r="W402" s="81" t="e">
        <f t="shared" si="99"/>
        <v>#REF!</v>
      </c>
      <c r="X402" s="83"/>
      <c r="Y402" s="99">
        <f t="shared" si="107"/>
        <v>0</v>
      </c>
      <c r="Z402" s="224"/>
      <c r="AA402" s="224"/>
      <c r="AB402" s="224"/>
      <c r="AC402" s="224"/>
      <c r="AE402" s="106" t="e">
        <f t="shared" si="58"/>
        <v>#VALUE!</v>
      </c>
      <c r="AF402" s="69"/>
      <c r="AG402" s="218"/>
      <c r="AH402" s="219"/>
      <c r="AI402" s="218"/>
      <c r="AJ402" s="63"/>
      <c r="AK402" s="63"/>
      <c r="AL402" s="63"/>
      <c r="AU402" s="69" t="e">
        <f t="shared" si="92"/>
        <v>#N/A</v>
      </c>
      <c r="AV402" s="69" t="e">
        <f t="shared" si="95"/>
        <v>#N/A</v>
      </c>
      <c r="AW402" s="69">
        <f>IF(I402&gt;0,COUNTIF($AV$32:AV402,AV402),0)</f>
        <v>370</v>
      </c>
      <c r="AX402" s="69">
        <f>IF(AND(AW402&gt;1,SUMIF($AV$32:AV401,AV402,$AX$32:AX401)-SUMIF($AV$32:AV401,AV402,$BA$32:BA401)=0),1,IF(AND(AW402&gt;1,SUMIF($AV$32:AV401,AV402,$AX$32:AX401)-SUMIF($AV$32:AV401,AV402,$BA$32:BA401)&gt;0),0,AW402))</f>
        <v>0</v>
      </c>
      <c r="AY402" s="69">
        <f>IF(AND(Q402&gt;0,SUMIF($AV$32:AV402,AV402,$I$32:I402)-SUMIF($AV$32:AV402,AV402,$Q$32:Q402)=0),COUNTIF($AV$32:AV402,AV402),0)</f>
        <v>0</v>
      </c>
      <c r="AZ402" s="69">
        <f>IF(Q402&gt;0,COUNTIF($AV$32:AV402,AV402),0)</f>
        <v>0</v>
      </c>
      <c r="BA402" s="69">
        <f t="shared" si="96"/>
        <v>0</v>
      </c>
      <c r="BC402" s="69" t="str">
        <f t="shared" si="97"/>
        <v xml:space="preserve">  0</v>
      </c>
      <c r="BD402" s="69" t="str">
        <f t="shared" si="98"/>
        <v/>
      </c>
      <c r="BF402" s="69"/>
      <c r="BG402" s="69"/>
    </row>
    <row r="403" spans="1:59" s="69" customFormat="1" x14ac:dyDescent="0.25">
      <c r="A403" s="70" t="e">
        <f t="shared" si="105"/>
        <v>#REF!</v>
      </c>
      <c r="B403" s="83" t="str">
        <f>IFERROR(VLOOKUP(A403,[1]Tổng!$M$2:$AT$200,13,0),"")</f>
        <v/>
      </c>
      <c r="C403" s="71" t="e">
        <f t="shared" si="100"/>
        <v>#VALUE!</v>
      </c>
      <c r="D403" s="71">
        <f t="shared" si="101"/>
        <v>1</v>
      </c>
      <c r="E403" s="221" t="str">
        <f>IFERROR(VLOOKUP(A403,[1]Tổng!$M$2:$AT$200,14,0),"")</f>
        <v/>
      </c>
      <c r="F403" s="213" t="str">
        <f>IFERROR(VLOOKUP(A403,[1]Tổng!$M$2:$AT$200,15,0),"")</f>
        <v/>
      </c>
      <c r="G403" s="214" t="str">
        <f>IFERROR(VLOOKUP(A403,[1]Tổng!$M$2:$AT$200,25,0),"")</f>
        <v/>
      </c>
      <c r="H403" s="83" t="str">
        <f>IFERROR(VLOOKUP(A403,[1]Tổng!$M$2:$AQ$200,26,0),"")</f>
        <v/>
      </c>
      <c r="I403" s="77" t="str">
        <f>IFERROR(VLOOKUP(A403,[1]Tổng!$M$2:$AQ$200,27,0),"")</f>
        <v/>
      </c>
      <c r="J403" s="77">
        <v>1000000</v>
      </c>
      <c r="K403" s="78">
        <f t="shared" si="102"/>
        <v>0</v>
      </c>
      <c r="L403" s="88" t="str">
        <f>IFERROR(VLOOKUP(A403,[1]Tổng!$M$2:$AQ$200,30,0),"")</f>
        <v/>
      </c>
      <c r="M403" s="88">
        <f t="shared" si="103"/>
        <v>0</v>
      </c>
      <c r="N403" s="88" t="str">
        <f>IFERROR(VLOOKUP(A403,[1]Tổng!$M$2:$AT$200,18,0),"")</f>
        <v/>
      </c>
      <c r="O403" s="88" t="str">
        <f>IFERROR(VLOOKUP(A403,[1]Tổng!$M$2:$AT$200,22,0),"")</f>
        <v/>
      </c>
      <c r="P403" s="217">
        <f t="shared" si="104"/>
        <v>0</v>
      </c>
      <c r="Q403" s="217">
        <f>IFERROR(VLOOKUP(A403,[1]Tổng!$M$2:$AQ$200,29,0),0)</f>
        <v>0</v>
      </c>
      <c r="R403" s="81" t="str">
        <f>IFERROR(VLOOKUP(A403,[1]Tổng!$M$2:$AQ$200,31,0),"")</f>
        <v/>
      </c>
      <c r="S403" s="81">
        <f t="shared" si="93"/>
        <v>0</v>
      </c>
      <c r="T403" s="81">
        <f t="shared" si="94"/>
        <v>0</v>
      </c>
      <c r="U403" s="81" t="e">
        <f t="shared" si="106"/>
        <v>#REF!</v>
      </c>
      <c r="V403" s="81">
        <v>0</v>
      </c>
      <c r="W403" s="81" t="e">
        <f t="shared" si="99"/>
        <v>#REF!</v>
      </c>
      <c r="X403" s="83"/>
      <c r="Y403" s="99">
        <f t="shared" si="107"/>
        <v>0</v>
      </c>
      <c r="Z403" s="224"/>
      <c r="AA403" s="224"/>
      <c r="AB403" s="224"/>
      <c r="AC403" s="224"/>
      <c r="AE403" s="106" t="e">
        <f t="shared" si="58"/>
        <v>#VALUE!</v>
      </c>
      <c r="AG403" s="218"/>
      <c r="AH403" s="219"/>
      <c r="AI403" s="218"/>
      <c r="AJ403" s="63"/>
      <c r="AK403" s="63"/>
      <c r="AL403" s="63"/>
      <c r="AU403" s="69" t="e">
        <f t="shared" si="92"/>
        <v>#N/A</v>
      </c>
      <c r="AV403" s="69" t="e">
        <f t="shared" si="95"/>
        <v>#N/A</v>
      </c>
      <c r="AW403" s="69">
        <f>IF(I403&gt;0,COUNTIF($AV$32:AV403,AV403),0)</f>
        <v>371</v>
      </c>
      <c r="AX403" s="69">
        <f>IF(AND(AW403&gt;1,SUMIF($AV$32:AV402,AV403,$AX$32:AX402)-SUMIF($AV$32:AV402,AV403,$BA$32:BA402)=0),1,IF(AND(AW403&gt;1,SUMIF($AV$32:AV402,AV403,$AX$32:AX402)-SUMIF($AV$32:AV402,AV403,$BA$32:BA402)&gt;0),0,AW403))</f>
        <v>0</v>
      </c>
      <c r="AY403" s="69">
        <f>IF(AND(Q403&gt;0,SUMIF($AV$32:AV403,AV403,$I$32:I403)-SUMIF($AV$32:AV403,AV403,$Q$32:Q403)=0),COUNTIF($AV$32:AV403,AV403),0)</f>
        <v>0</v>
      </c>
      <c r="AZ403" s="69">
        <f>IF(Q403&gt;0,COUNTIF($AV$32:AV403,AV403),0)</f>
        <v>0</v>
      </c>
      <c r="BA403" s="69">
        <f t="shared" si="96"/>
        <v>0</v>
      </c>
      <c r="BC403" s="69" t="str">
        <f t="shared" si="97"/>
        <v xml:space="preserve">  0</v>
      </c>
      <c r="BD403" s="69" t="str">
        <f t="shared" si="98"/>
        <v/>
      </c>
    </row>
    <row r="404" spans="1:59" x14ac:dyDescent="0.25">
      <c r="A404" s="70" t="e">
        <f t="shared" si="105"/>
        <v>#REF!</v>
      </c>
      <c r="B404" s="83" t="str">
        <f>IFERROR(VLOOKUP(A404,[1]Tổng!$M$2:$AT$200,13,0),"")</f>
        <v/>
      </c>
      <c r="C404" s="71" t="e">
        <f t="shared" si="100"/>
        <v>#VALUE!</v>
      </c>
      <c r="D404" s="71">
        <f t="shared" si="101"/>
        <v>1</v>
      </c>
      <c r="E404" s="221" t="str">
        <f>IFERROR(VLOOKUP(A404,[1]Tổng!$M$2:$AT$200,14,0),"")</f>
        <v/>
      </c>
      <c r="F404" s="213" t="str">
        <f>IFERROR(VLOOKUP(A404,[1]Tổng!$M$2:$AT$200,15,0),"")</f>
        <v/>
      </c>
      <c r="G404" s="214" t="str">
        <f>IFERROR(VLOOKUP(A404,[1]Tổng!$M$2:$AT$200,25,0),"")</f>
        <v/>
      </c>
      <c r="H404" s="83" t="str">
        <f>IFERROR(VLOOKUP(A404,[1]Tổng!$M$2:$AQ$200,26,0),"")</f>
        <v/>
      </c>
      <c r="I404" s="77" t="str">
        <f>IFERROR(VLOOKUP(A404,[1]Tổng!$M$2:$AQ$200,27,0),"")</f>
        <v/>
      </c>
      <c r="J404" s="77">
        <v>1000000</v>
      </c>
      <c r="K404" s="78">
        <f t="shared" si="102"/>
        <v>0</v>
      </c>
      <c r="L404" s="88" t="str">
        <f>IFERROR(VLOOKUP(A404,[1]Tổng!$M$2:$AQ$200,30,0),"")</f>
        <v/>
      </c>
      <c r="M404" s="88">
        <f t="shared" si="103"/>
        <v>0</v>
      </c>
      <c r="N404" s="88" t="str">
        <f>IFERROR(VLOOKUP(A404,[1]Tổng!$M$2:$AT$200,18,0),"")</f>
        <v/>
      </c>
      <c r="O404" s="88" t="str">
        <f>IFERROR(VLOOKUP(A404,[1]Tổng!$M$2:$AT$200,22,0),"")</f>
        <v/>
      </c>
      <c r="P404" s="217">
        <f t="shared" si="104"/>
        <v>0</v>
      </c>
      <c r="Q404" s="217">
        <f>IFERROR(VLOOKUP(A404,[1]Tổng!$M$2:$AQ$200,29,0),0)</f>
        <v>0</v>
      </c>
      <c r="R404" s="81" t="str">
        <f>IFERROR(VLOOKUP(A404,[1]Tổng!$M$2:$AQ$200,31,0),"")</f>
        <v/>
      </c>
      <c r="S404" s="81">
        <f t="shared" si="93"/>
        <v>0</v>
      </c>
      <c r="T404" s="81">
        <f t="shared" si="94"/>
        <v>0</v>
      </c>
      <c r="U404" s="81" t="e">
        <f t="shared" si="106"/>
        <v>#REF!</v>
      </c>
      <c r="V404" s="81">
        <v>0</v>
      </c>
      <c r="W404" s="81" t="e">
        <f t="shared" si="99"/>
        <v>#REF!</v>
      </c>
      <c r="X404" s="83"/>
      <c r="Y404" s="99">
        <f t="shared" si="107"/>
        <v>0</v>
      </c>
      <c r="Z404" s="224"/>
      <c r="AA404" s="224"/>
      <c r="AB404" s="224"/>
      <c r="AC404" s="224"/>
      <c r="AE404" s="106" t="e">
        <f t="shared" si="58"/>
        <v>#VALUE!</v>
      </c>
      <c r="AF404" s="69"/>
      <c r="AG404" s="218"/>
      <c r="AH404" s="219"/>
      <c r="AI404" s="218"/>
      <c r="AJ404" s="63"/>
      <c r="AK404" s="63"/>
      <c r="AL404" s="63"/>
      <c r="AU404" s="69" t="e">
        <f t="shared" si="92"/>
        <v>#N/A</v>
      </c>
      <c r="AV404" s="69" t="e">
        <f t="shared" si="95"/>
        <v>#N/A</v>
      </c>
      <c r="AW404" s="69">
        <f>IF(I404&gt;0,COUNTIF($AV$32:AV404,AV404),0)</f>
        <v>372</v>
      </c>
      <c r="AX404" s="69">
        <f>IF(AND(AW404&gt;1,SUMIF($AV$32:AV403,AV404,$AX$32:AX403)-SUMIF($AV$32:AV403,AV404,$BA$32:BA403)=0),1,IF(AND(AW404&gt;1,SUMIF($AV$32:AV403,AV404,$AX$32:AX403)-SUMIF($AV$32:AV403,AV404,$BA$32:BA403)&gt;0),0,AW404))</f>
        <v>0</v>
      </c>
      <c r="AY404" s="69">
        <f>IF(AND(Q404&gt;0,SUMIF($AV$32:AV404,AV404,$I$32:I404)-SUMIF($AV$32:AV404,AV404,$Q$32:Q404)=0),COUNTIF($AV$32:AV404,AV404),0)</f>
        <v>0</v>
      </c>
      <c r="AZ404" s="69">
        <f>IF(Q404&gt;0,COUNTIF($AV$32:AV404,AV404),0)</f>
        <v>0</v>
      </c>
      <c r="BA404" s="69">
        <f t="shared" si="96"/>
        <v>0</v>
      </c>
      <c r="BC404" s="69" t="str">
        <f t="shared" si="97"/>
        <v xml:space="preserve">  0</v>
      </c>
      <c r="BD404" s="69" t="str">
        <f t="shared" si="98"/>
        <v/>
      </c>
      <c r="BF404" s="69"/>
      <c r="BG404" s="69"/>
    </row>
    <row r="405" spans="1:59" x14ac:dyDescent="0.25">
      <c r="A405" s="70" t="e">
        <f t="shared" si="105"/>
        <v>#REF!</v>
      </c>
      <c r="B405" s="83" t="str">
        <f>IFERROR(VLOOKUP(A405,[1]Tổng!$M$2:$AT$200,13,0),"")</f>
        <v/>
      </c>
      <c r="C405" s="71" t="e">
        <f t="shared" si="100"/>
        <v>#VALUE!</v>
      </c>
      <c r="D405" s="71">
        <f t="shared" si="101"/>
        <v>1</v>
      </c>
      <c r="E405" s="221" t="str">
        <f>IFERROR(VLOOKUP(A405,[1]Tổng!$M$2:$AT$200,14,0),"")</f>
        <v/>
      </c>
      <c r="F405" s="213" t="str">
        <f>IFERROR(VLOOKUP(A405,[1]Tổng!$M$2:$AT$200,15,0),"")</f>
        <v/>
      </c>
      <c r="G405" s="214" t="str">
        <f>IFERROR(VLOOKUP(A405,[1]Tổng!$M$2:$AT$200,25,0),"")</f>
        <v/>
      </c>
      <c r="H405" s="83" t="str">
        <f>IFERROR(VLOOKUP(A405,[1]Tổng!$M$2:$AQ$200,26,0),"")</f>
        <v/>
      </c>
      <c r="I405" s="77" t="str">
        <f>IFERROR(VLOOKUP(A405,[1]Tổng!$M$2:$AQ$200,27,0),"")</f>
        <v/>
      </c>
      <c r="J405" s="77">
        <v>1000000</v>
      </c>
      <c r="K405" s="78">
        <f t="shared" si="102"/>
        <v>0</v>
      </c>
      <c r="L405" s="88" t="str">
        <f>IFERROR(VLOOKUP(A405,[1]Tổng!$M$2:$AQ$200,30,0),"")</f>
        <v/>
      </c>
      <c r="M405" s="88">
        <f t="shared" si="103"/>
        <v>0</v>
      </c>
      <c r="N405" s="88" t="str">
        <f>IFERROR(VLOOKUP(A405,[1]Tổng!$M$2:$AT$200,18,0),"")</f>
        <v/>
      </c>
      <c r="O405" s="88" t="str">
        <f>IFERROR(VLOOKUP(A405,[1]Tổng!$M$2:$AT$200,22,0),"")</f>
        <v/>
      </c>
      <c r="P405" s="217">
        <f t="shared" si="104"/>
        <v>0</v>
      </c>
      <c r="Q405" s="217">
        <f>IFERROR(VLOOKUP(A405,[1]Tổng!$M$2:$AQ$200,29,0),0)</f>
        <v>0</v>
      </c>
      <c r="R405" s="81" t="str">
        <f>IFERROR(VLOOKUP(A405,[1]Tổng!$M$2:$AQ$200,31,0),"")</f>
        <v/>
      </c>
      <c r="S405" s="81">
        <f t="shared" si="93"/>
        <v>0</v>
      </c>
      <c r="T405" s="81">
        <f t="shared" si="94"/>
        <v>0</v>
      </c>
      <c r="U405" s="81" t="e">
        <f t="shared" si="106"/>
        <v>#REF!</v>
      </c>
      <c r="V405" s="81">
        <v>0</v>
      </c>
      <c r="W405" s="81" t="e">
        <f t="shared" si="99"/>
        <v>#REF!</v>
      </c>
      <c r="X405" s="83"/>
      <c r="Y405" s="99">
        <f t="shared" si="107"/>
        <v>0</v>
      </c>
      <c r="Z405" s="224"/>
      <c r="AA405" s="224"/>
      <c r="AB405" s="224"/>
      <c r="AC405" s="224"/>
      <c r="AE405" s="106" t="e">
        <f t="shared" si="58"/>
        <v>#VALUE!</v>
      </c>
      <c r="AF405" s="69"/>
      <c r="AG405" s="218"/>
      <c r="AH405" s="219"/>
      <c r="AI405" s="218"/>
      <c r="AJ405" s="63"/>
      <c r="AK405" s="63"/>
      <c r="AL405" s="63"/>
      <c r="AU405" s="69" t="e">
        <f t="shared" si="92"/>
        <v>#N/A</v>
      </c>
      <c r="AV405" s="69" t="e">
        <f t="shared" si="95"/>
        <v>#N/A</v>
      </c>
      <c r="AW405" s="69">
        <f>IF(I405&gt;0,COUNTIF($AV$32:AV405,AV405),0)</f>
        <v>373</v>
      </c>
      <c r="AX405" s="69">
        <f>IF(AND(AW405&gt;1,SUMIF($AV$32:AV404,AV405,$AX$32:AX404)-SUMIF($AV$32:AV404,AV405,$BA$32:BA404)=0),1,IF(AND(AW405&gt;1,SUMIF($AV$32:AV404,AV405,$AX$32:AX404)-SUMIF($AV$32:AV404,AV405,$BA$32:BA404)&gt;0),0,AW405))</f>
        <v>0</v>
      </c>
      <c r="AY405" s="69">
        <f>IF(AND(Q405&gt;0,SUMIF($AV$32:AV405,AV405,$I$32:I405)-SUMIF($AV$32:AV405,AV405,$Q$32:Q405)=0),COUNTIF($AV$32:AV405,AV405),0)</f>
        <v>0</v>
      </c>
      <c r="AZ405" s="69">
        <f>IF(Q405&gt;0,COUNTIF($AV$32:AV405,AV405),0)</f>
        <v>0</v>
      </c>
      <c r="BA405" s="69">
        <f t="shared" si="96"/>
        <v>0</v>
      </c>
      <c r="BC405" s="69" t="str">
        <f t="shared" si="97"/>
        <v xml:space="preserve">  0</v>
      </c>
      <c r="BD405" s="69" t="str">
        <f t="shared" si="98"/>
        <v/>
      </c>
      <c r="BF405" s="69"/>
      <c r="BG405" s="69"/>
    </row>
    <row r="406" spans="1:59" s="69" customFormat="1" x14ac:dyDescent="0.25">
      <c r="A406" s="70" t="e">
        <f t="shared" si="105"/>
        <v>#REF!</v>
      </c>
      <c r="B406" s="83" t="str">
        <f>IFERROR(VLOOKUP(A406,[1]Tổng!$M$2:$AT$200,13,0),"")</f>
        <v/>
      </c>
      <c r="C406" s="71" t="e">
        <f t="shared" si="100"/>
        <v>#VALUE!</v>
      </c>
      <c r="D406" s="71">
        <f t="shared" si="101"/>
        <v>1</v>
      </c>
      <c r="E406" s="221" t="str">
        <f>IFERROR(VLOOKUP(A406,[1]Tổng!$M$2:$AT$200,14,0),"")</f>
        <v/>
      </c>
      <c r="F406" s="213" t="str">
        <f>IFERROR(VLOOKUP(A406,[1]Tổng!$M$2:$AT$200,15,0),"")</f>
        <v/>
      </c>
      <c r="G406" s="214" t="str">
        <f>IFERROR(VLOOKUP(A406,[1]Tổng!$M$2:$AT$200,25,0),"")</f>
        <v/>
      </c>
      <c r="H406" s="83" t="str">
        <f>IFERROR(VLOOKUP(A406,[1]Tổng!$M$2:$AQ$200,26,0),"")</f>
        <v/>
      </c>
      <c r="I406" s="77" t="str">
        <f>IFERROR(VLOOKUP(A406,[1]Tổng!$M$2:$AQ$200,27,0),"")</f>
        <v/>
      </c>
      <c r="J406" s="77">
        <v>1000000</v>
      </c>
      <c r="K406" s="78">
        <f t="shared" si="102"/>
        <v>0</v>
      </c>
      <c r="L406" s="88" t="str">
        <f>IFERROR(VLOOKUP(A406,[1]Tổng!$M$2:$AQ$200,30,0),"")</f>
        <v/>
      </c>
      <c r="M406" s="88">
        <f t="shared" si="103"/>
        <v>0</v>
      </c>
      <c r="N406" s="88" t="str">
        <f>IFERROR(VLOOKUP(A406,[1]Tổng!$M$2:$AT$200,18,0),"")</f>
        <v/>
      </c>
      <c r="O406" s="88" t="str">
        <f>IFERROR(VLOOKUP(A406,[1]Tổng!$M$2:$AT$200,22,0),"")</f>
        <v/>
      </c>
      <c r="P406" s="217">
        <f t="shared" si="104"/>
        <v>0</v>
      </c>
      <c r="Q406" s="217">
        <f>IFERROR(VLOOKUP(A406,[1]Tổng!$M$2:$AQ$200,29,0),0)</f>
        <v>0</v>
      </c>
      <c r="R406" s="81" t="str">
        <f>IFERROR(VLOOKUP(A406,[1]Tổng!$M$2:$AQ$200,31,0),"")</f>
        <v/>
      </c>
      <c r="S406" s="81">
        <f t="shared" si="93"/>
        <v>0</v>
      </c>
      <c r="T406" s="81">
        <f t="shared" si="94"/>
        <v>0</v>
      </c>
      <c r="U406" s="81" t="e">
        <f t="shared" si="106"/>
        <v>#REF!</v>
      </c>
      <c r="V406" s="81">
        <v>0</v>
      </c>
      <c r="W406" s="81" t="e">
        <f t="shared" si="99"/>
        <v>#REF!</v>
      </c>
      <c r="X406" s="83"/>
      <c r="Y406" s="99">
        <f t="shared" si="107"/>
        <v>0</v>
      </c>
      <c r="Z406" s="224"/>
      <c r="AA406" s="224"/>
      <c r="AB406" s="224"/>
      <c r="AC406" s="224"/>
      <c r="AE406" s="106" t="e">
        <f t="shared" si="58"/>
        <v>#VALUE!</v>
      </c>
      <c r="AG406" s="218"/>
      <c r="AH406" s="219"/>
      <c r="AI406" s="218"/>
      <c r="AJ406" s="63"/>
      <c r="AK406" s="63"/>
      <c r="AL406" s="63"/>
      <c r="AU406" s="69" t="e">
        <f t="shared" si="92"/>
        <v>#N/A</v>
      </c>
      <c r="AV406" s="69" t="e">
        <f t="shared" si="95"/>
        <v>#N/A</v>
      </c>
      <c r="AW406" s="69">
        <f>IF(I406&gt;0,COUNTIF($AV$32:AV406,AV406),0)</f>
        <v>374</v>
      </c>
      <c r="AX406" s="69">
        <f>IF(AND(AW406&gt;1,SUMIF($AV$32:AV405,AV406,$AX$32:AX405)-SUMIF($AV$32:AV405,AV406,$BA$32:BA405)=0),1,IF(AND(AW406&gt;1,SUMIF($AV$32:AV405,AV406,$AX$32:AX405)-SUMIF($AV$32:AV405,AV406,$BA$32:BA405)&gt;0),0,AW406))</f>
        <v>0</v>
      </c>
      <c r="AY406" s="69">
        <f>IF(AND(Q406&gt;0,SUMIF($AV$32:AV406,AV406,$I$32:I406)-SUMIF($AV$32:AV406,AV406,$Q$32:Q406)=0),COUNTIF($AV$32:AV406,AV406),0)</f>
        <v>0</v>
      </c>
      <c r="AZ406" s="69">
        <f>IF(Q406&gt;0,COUNTIF($AV$32:AV406,AV406),0)</f>
        <v>0</v>
      </c>
      <c r="BA406" s="69">
        <f t="shared" si="96"/>
        <v>0</v>
      </c>
      <c r="BC406" s="69" t="str">
        <f t="shared" si="97"/>
        <v xml:space="preserve">  0</v>
      </c>
      <c r="BD406" s="69" t="str">
        <f t="shared" si="98"/>
        <v/>
      </c>
    </row>
    <row r="407" spans="1:59" x14ac:dyDescent="0.25">
      <c r="A407" s="70" t="e">
        <f t="shared" si="105"/>
        <v>#REF!</v>
      </c>
      <c r="B407" s="83" t="str">
        <f>IFERROR(VLOOKUP(A407,[1]Tổng!$M$2:$AT$200,13,0),"")</f>
        <v/>
      </c>
      <c r="C407" s="71" t="e">
        <f t="shared" si="100"/>
        <v>#VALUE!</v>
      </c>
      <c r="D407" s="71">
        <f t="shared" si="101"/>
        <v>1</v>
      </c>
      <c r="E407" s="221" t="str">
        <f>IFERROR(VLOOKUP(A407,[1]Tổng!$M$2:$AT$200,14,0),"")</f>
        <v/>
      </c>
      <c r="F407" s="213" t="str">
        <f>IFERROR(VLOOKUP(A407,[1]Tổng!$M$2:$AT$200,15,0),"")</f>
        <v/>
      </c>
      <c r="G407" s="214" t="str">
        <f>IFERROR(VLOOKUP(A407,[1]Tổng!$M$2:$AT$200,25,0),"")</f>
        <v/>
      </c>
      <c r="H407" s="83" t="str">
        <f>IFERROR(VLOOKUP(A407,[1]Tổng!$M$2:$AQ$200,26,0),"")</f>
        <v/>
      </c>
      <c r="I407" s="77" t="str">
        <f>IFERROR(VLOOKUP(A407,[1]Tổng!$M$2:$AQ$200,27,0),"")</f>
        <v/>
      </c>
      <c r="J407" s="77">
        <v>1000000</v>
      </c>
      <c r="K407" s="78">
        <f t="shared" si="102"/>
        <v>0</v>
      </c>
      <c r="L407" s="88" t="str">
        <f>IFERROR(VLOOKUP(A407,[1]Tổng!$M$2:$AQ$200,30,0),"")</f>
        <v/>
      </c>
      <c r="M407" s="88">
        <f t="shared" si="103"/>
        <v>0</v>
      </c>
      <c r="N407" s="88" t="str">
        <f>IFERROR(VLOOKUP(A407,[1]Tổng!$M$2:$AT$200,18,0),"")</f>
        <v/>
      </c>
      <c r="O407" s="88" t="str">
        <f>IFERROR(VLOOKUP(A407,[1]Tổng!$M$2:$AT$200,22,0),"")</f>
        <v/>
      </c>
      <c r="P407" s="217">
        <f t="shared" si="104"/>
        <v>0</v>
      </c>
      <c r="Q407" s="217">
        <f>IFERROR(VLOOKUP(A407,[1]Tổng!$M$2:$AQ$200,29,0),0)</f>
        <v>0</v>
      </c>
      <c r="R407" s="81" t="str">
        <f>IFERROR(VLOOKUP(A407,[1]Tổng!$M$2:$AQ$200,31,0),"")</f>
        <v/>
      </c>
      <c r="S407" s="81">
        <f t="shared" si="93"/>
        <v>0</v>
      </c>
      <c r="T407" s="81">
        <f t="shared" si="94"/>
        <v>0</v>
      </c>
      <c r="U407" s="81" t="e">
        <f t="shared" si="106"/>
        <v>#REF!</v>
      </c>
      <c r="V407" s="81">
        <v>0</v>
      </c>
      <c r="W407" s="81" t="e">
        <f t="shared" si="99"/>
        <v>#REF!</v>
      </c>
      <c r="X407" s="83"/>
      <c r="Y407" s="99">
        <f t="shared" si="107"/>
        <v>0</v>
      </c>
      <c r="Z407" s="224"/>
      <c r="AA407" s="224"/>
      <c r="AB407" s="224"/>
      <c r="AC407" s="224"/>
      <c r="AE407" s="106" t="e">
        <f t="shared" si="58"/>
        <v>#VALUE!</v>
      </c>
      <c r="AF407" s="69"/>
      <c r="AG407" s="218"/>
      <c r="AH407" s="219"/>
      <c r="AI407" s="218"/>
      <c r="AJ407" s="63"/>
      <c r="AK407" s="63"/>
      <c r="AL407" s="63"/>
      <c r="AU407" s="69" t="e">
        <f t="shared" si="92"/>
        <v>#N/A</v>
      </c>
      <c r="AV407" s="69" t="e">
        <f t="shared" si="95"/>
        <v>#N/A</v>
      </c>
      <c r="AW407" s="69">
        <f>IF(I407&gt;0,COUNTIF($AV$32:AV407,AV407),0)</f>
        <v>375</v>
      </c>
      <c r="AX407" s="69">
        <f>IF(AND(AW407&gt;1,SUMIF($AV$32:AV406,AV407,$AX$32:AX406)-SUMIF($AV$32:AV406,AV407,$BA$32:BA406)=0),1,IF(AND(AW407&gt;1,SUMIF($AV$32:AV406,AV407,$AX$32:AX406)-SUMIF($AV$32:AV406,AV407,$BA$32:BA406)&gt;0),0,AW407))</f>
        <v>0</v>
      </c>
      <c r="AY407" s="69">
        <f>IF(AND(Q407&gt;0,SUMIF($AV$32:AV407,AV407,$I$32:I407)-SUMIF($AV$32:AV407,AV407,$Q$32:Q407)=0),COUNTIF($AV$32:AV407,AV407),0)</f>
        <v>0</v>
      </c>
      <c r="AZ407" s="69">
        <f>IF(Q407&gt;0,COUNTIF($AV$32:AV407,AV407),0)</f>
        <v>0</v>
      </c>
      <c r="BA407" s="69">
        <f t="shared" si="96"/>
        <v>0</v>
      </c>
      <c r="BC407" s="69" t="str">
        <f t="shared" si="97"/>
        <v xml:space="preserve">  0</v>
      </c>
      <c r="BD407" s="69" t="str">
        <f t="shared" si="98"/>
        <v/>
      </c>
      <c r="BF407" s="69"/>
      <c r="BG407" s="69"/>
    </row>
    <row r="408" spans="1:59" x14ac:dyDescent="0.25">
      <c r="A408" s="70" t="e">
        <f t="shared" si="105"/>
        <v>#REF!</v>
      </c>
      <c r="B408" s="83" t="str">
        <f>IFERROR(VLOOKUP(A408,[1]Tổng!$M$2:$AT$200,13,0),"")</f>
        <v/>
      </c>
      <c r="C408" s="71" t="e">
        <f t="shared" si="100"/>
        <v>#VALUE!</v>
      </c>
      <c r="D408" s="71">
        <f t="shared" si="101"/>
        <v>1</v>
      </c>
      <c r="E408" s="221" t="str">
        <f>IFERROR(VLOOKUP(A408,[1]Tổng!$M$2:$AT$200,14,0),"")</f>
        <v/>
      </c>
      <c r="F408" s="213" t="str">
        <f>IFERROR(VLOOKUP(A408,[1]Tổng!$M$2:$AT$200,15,0),"")</f>
        <v/>
      </c>
      <c r="G408" s="214" t="str">
        <f>IFERROR(VLOOKUP(A408,[1]Tổng!$M$2:$AT$200,25,0),"")</f>
        <v/>
      </c>
      <c r="H408" s="83" t="str">
        <f>IFERROR(VLOOKUP(A408,[1]Tổng!$M$2:$AQ$200,26,0),"")</f>
        <v/>
      </c>
      <c r="I408" s="77" t="str">
        <f>IFERROR(VLOOKUP(A408,[1]Tổng!$M$2:$AQ$200,27,0),"")</f>
        <v/>
      </c>
      <c r="J408" s="77">
        <v>1000000</v>
      </c>
      <c r="K408" s="78">
        <f t="shared" si="102"/>
        <v>0</v>
      </c>
      <c r="L408" s="88" t="str">
        <f>IFERROR(VLOOKUP(A408,[1]Tổng!$M$2:$AQ$200,30,0),"")</f>
        <v/>
      </c>
      <c r="M408" s="88">
        <f t="shared" si="103"/>
        <v>0</v>
      </c>
      <c r="N408" s="88" t="str">
        <f>IFERROR(VLOOKUP(A408,[1]Tổng!$M$2:$AT$200,18,0),"")</f>
        <v/>
      </c>
      <c r="O408" s="88" t="str">
        <f>IFERROR(VLOOKUP(A408,[1]Tổng!$M$2:$AT$200,22,0),"")</f>
        <v/>
      </c>
      <c r="P408" s="217">
        <f t="shared" si="104"/>
        <v>0</v>
      </c>
      <c r="Q408" s="217">
        <f>IFERROR(VLOOKUP(A408,[1]Tổng!$M$2:$AQ$200,29,0),0)</f>
        <v>0</v>
      </c>
      <c r="R408" s="81" t="str">
        <f>IFERROR(VLOOKUP(A408,[1]Tổng!$M$2:$AQ$200,31,0),"")</f>
        <v/>
      </c>
      <c r="S408" s="81">
        <f t="shared" si="93"/>
        <v>0</v>
      </c>
      <c r="T408" s="81">
        <f t="shared" si="94"/>
        <v>0</v>
      </c>
      <c r="U408" s="81" t="e">
        <f t="shared" si="106"/>
        <v>#REF!</v>
      </c>
      <c r="V408" s="81">
        <v>0</v>
      </c>
      <c r="W408" s="81" t="e">
        <f t="shared" si="99"/>
        <v>#REF!</v>
      </c>
      <c r="X408" s="83"/>
      <c r="Y408" s="99">
        <f t="shared" si="107"/>
        <v>0</v>
      </c>
      <c r="Z408" s="224"/>
      <c r="AA408" s="224"/>
      <c r="AB408" s="224"/>
      <c r="AC408" s="224"/>
      <c r="AE408" s="106" t="e">
        <f t="shared" si="58"/>
        <v>#VALUE!</v>
      </c>
      <c r="AF408" s="69"/>
      <c r="AG408" s="218"/>
      <c r="AH408" s="219"/>
      <c r="AI408" s="218"/>
      <c r="AJ408" s="63"/>
      <c r="AK408" s="63"/>
      <c r="AL408" s="63"/>
      <c r="AU408" s="69" t="e">
        <f t="shared" si="92"/>
        <v>#N/A</v>
      </c>
      <c r="AV408" s="69" t="e">
        <f t="shared" si="95"/>
        <v>#N/A</v>
      </c>
      <c r="AW408" s="69">
        <f>IF(I408&gt;0,COUNTIF($AV$32:AV408,AV408),0)</f>
        <v>376</v>
      </c>
      <c r="AX408" s="69">
        <f>IF(AND(AW408&gt;1,SUMIF($AV$32:AV407,AV408,$AX$32:AX407)-SUMIF($AV$32:AV407,AV408,$BA$32:BA407)=0),1,IF(AND(AW408&gt;1,SUMIF($AV$32:AV407,AV408,$AX$32:AX407)-SUMIF($AV$32:AV407,AV408,$BA$32:BA407)&gt;0),0,AW408))</f>
        <v>0</v>
      </c>
      <c r="AY408" s="69">
        <f>IF(AND(Q408&gt;0,SUMIF($AV$32:AV408,AV408,$I$32:I408)-SUMIF($AV$32:AV408,AV408,$Q$32:Q408)=0),COUNTIF($AV$32:AV408,AV408),0)</f>
        <v>0</v>
      </c>
      <c r="AZ408" s="69">
        <f>IF(Q408&gt;0,COUNTIF($AV$32:AV408,AV408),0)</f>
        <v>0</v>
      </c>
      <c r="BA408" s="69">
        <f t="shared" si="96"/>
        <v>0</v>
      </c>
      <c r="BC408" s="69" t="str">
        <f t="shared" si="97"/>
        <v xml:space="preserve">  0</v>
      </c>
      <c r="BD408" s="69" t="str">
        <f t="shared" si="98"/>
        <v/>
      </c>
      <c r="BF408" s="69"/>
      <c r="BG408" s="69"/>
    </row>
    <row r="409" spans="1:59" x14ac:dyDescent="0.25">
      <c r="A409" s="70" t="e">
        <f t="shared" si="105"/>
        <v>#REF!</v>
      </c>
      <c r="B409" s="83" t="str">
        <f>IFERROR(VLOOKUP(A409,[1]Tổng!$M$2:$AT$200,13,0),"")</f>
        <v/>
      </c>
      <c r="C409" s="71" t="e">
        <f t="shared" si="100"/>
        <v>#VALUE!</v>
      </c>
      <c r="D409" s="71">
        <f t="shared" si="101"/>
        <v>1</v>
      </c>
      <c r="E409" s="221" t="str">
        <f>IFERROR(VLOOKUP(A409,[1]Tổng!$M$2:$AT$200,14,0),"")</f>
        <v/>
      </c>
      <c r="F409" s="213" t="str">
        <f>IFERROR(VLOOKUP(A409,[1]Tổng!$M$2:$AT$200,15,0),"")</f>
        <v/>
      </c>
      <c r="G409" s="214" t="str">
        <f>IFERROR(VLOOKUP(A409,[1]Tổng!$M$2:$AT$200,25,0),"")</f>
        <v/>
      </c>
      <c r="H409" s="83" t="str">
        <f>IFERROR(VLOOKUP(A409,[1]Tổng!$M$2:$AQ$200,26,0),"")</f>
        <v/>
      </c>
      <c r="I409" s="77" t="str">
        <f>IFERROR(VLOOKUP(A409,[1]Tổng!$M$2:$AQ$200,27,0),"")</f>
        <v/>
      </c>
      <c r="J409" s="77">
        <v>1000000</v>
      </c>
      <c r="K409" s="78">
        <f t="shared" si="102"/>
        <v>0</v>
      </c>
      <c r="L409" s="88" t="str">
        <f>IFERROR(VLOOKUP(A409,[1]Tổng!$M$2:$AQ$200,30,0),"")</f>
        <v/>
      </c>
      <c r="M409" s="88">
        <f t="shared" si="103"/>
        <v>0</v>
      </c>
      <c r="N409" s="88" t="str">
        <f>IFERROR(VLOOKUP(A409,[1]Tổng!$M$2:$AT$200,18,0),"")</f>
        <v/>
      </c>
      <c r="O409" s="88" t="str">
        <f>IFERROR(VLOOKUP(A409,[1]Tổng!$M$2:$AT$200,22,0),"")</f>
        <v/>
      </c>
      <c r="P409" s="217">
        <f t="shared" si="104"/>
        <v>0</v>
      </c>
      <c r="Q409" s="217">
        <f>IFERROR(VLOOKUP(A409,[1]Tổng!$M$2:$AQ$200,29,0),0)</f>
        <v>0</v>
      </c>
      <c r="R409" s="81" t="str">
        <f>IFERROR(VLOOKUP(A409,[1]Tổng!$M$2:$AQ$200,31,0),"")</f>
        <v/>
      </c>
      <c r="S409" s="81">
        <f t="shared" si="93"/>
        <v>0</v>
      </c>
      <c r="T409" s="81">
        <f t="shared" si="94"/>
        <v>0</v>
      </c>
      <c r="U409" s="81" t="e">
        <f t="shared" si="106"/>
        <v>#REF!</v>
      </c>
      <c r="V409" s="81">
        <v>0</v>
      </c>
      <c r="W409" s="81" t="e">
        <f t="shared" si="99"/>
        <v>#REF!</v>
      </c>
      <c r="X409" s="83"/>
      <c r="Y409" s="99">
        <f>Q411</f>
        <v>0</v>
      </c>
      <c r="Z409" s="224"/>
      <c r="AA409" s="224"/>
      <c r="AB409" s="224"/>
      <c r="AC409" s="224"/>
      <c r="AE409" s="106" t="e">
        <f>I411-SUM(Z411:AD411)</f>
        <v>#VALUE!</v>
      </c>
      <c r="AF409" s="69"/>
      <c r="AG409" s="218"/>
      <c r="AH409" s="219"/>
      <c r="AI409" s="218"/>
      <c r="AJ409" s="63"/>
      <c r="AK409" s="63"/>
      <c r="AL409" s="63"/>
      <c r="AU409" s="69" t="e">
        <f t="shared" si="92"/>
        <v>#N/A</v>
      </c>
      <c r="AV409" s="69" t="e">
        <f t="shared" si="95"/>
        <v>#N/A</v>
      </c>
      <c r="AW409" s="69">
        <f>IF(I409&gt;0,COUNTIF($AV$32:AV409,AV409),0)</f>
        <v>377</v>
      </c>
      <c r="AX409" s="69">
        <f>IF(AND(AW409&gt;1,SUMIF($AV$32:AV408,AV409,$AX$32:AX408)-SUMIF($AV$32:AV408,AV409,$BA$32:BA408)=0),1,IF(AND(AW409&gt;1,SUMIF($AV$32:AV408,AV409,$AX$32:AX408)-SUMIF($AV$32:AV408,AV409,$BA$32:BA408)&gt;0),0,AW409))</f>
        <v>0</v>
      </c>
      <c r="AY409" s="69">
        <f>IF(AND(Q409&gt;0,SUMIF($AV$32:AV409,AV409,$I$32:I409)-SUMIF($AV$32:AV409,AV409,$Q$32:Q409)=0),COUNTIF($AV$32:AV409,AV409),0)</f>
        <v>0</v>
      </c>
      <c r="AZ409" s="69">
        <f>IF(Q409&gt;0,COUNTIF($AV$32:AV409,AV409),0)</f>
        <v>0</v>
      </c>
      <c r="BA409" s="69">
        <f t="shared" si="96"/>
        <v>0</v>
      </c>
      <c r="BC409" s="69" t="str">
        <f t="shared" si="97"/>
        <v xml:space="preserve">  0</v>
      </c>
      <c r="BD409" s="69" t="str">
        <f t="shared" si="98"/>
        <v/>
      </c>
      <c r="BF409" s="69"/>
      <c r="BG409" s="69"/>
    </row>
    <row r="410" spans="1:59" s="69" customFormat="1" x14ac:dyDescent="0.25">
      <c r="A410" s="70" t="e">
        <f t="shared" si="105"/>
        <v>#REF!</v>
      </c>
      <c r="B410" s="83" t="str">
        <f>IFERROR(VLOOKUP(A410,[1]Tổng!$M$2:$AT$200,13,0),"")</f>
        <v/>
      </c>
      <c r="C410" s="71" t="e">
        <f t="shared" si="100"/>
        <v>#VALUE!</v>
      </c>
      <c r="D410" s="71">
        <f t="shared" si="101"/>
        <v>1</v>
      </c>
      <c r="E410" s="221" t="str">
        <f>IFERROR(VLOOKUP(A410,[1]Tổng!$M$2:$AT$200,14,0),"")</f>
        <v/>
      </c>
      <c r="F410" s="213" t="str">
        <f>IFERROR(VLOOKUP(A410,[1]Tổng!$M$2:$AT$200,15,0),"")</f>
        <v/>
      </c>
      <c r="G410" s="214" t="str">
        <f>IFERROR(VLOOKUP(A410,[1]Tổng!$M$2:$AT$200,25,0),"")</f>
        <v/>
      </c>
      <c r="H410" s="83" t="str">
        <f>IFERROR(VLOOKUP(A410,[1]Tổng!$M$2:$AQ$200,26,0),"")</f>
        <v/>
      </c>
      <c r="I410" s="77" t="str">
        <f>IFERROR(VLOOKUP(A410,[1]Tổng!$M$2:$AQ$200,27,0),"")</f>
        <v/>
      </c>
      <c r="J410" s="77">
        <v>1000000</v>
      </c>
      <c r="K410" s="78">
        <f t="shared" si="102"/>
        <v>0</v>
      </c>
      <c r="L410" s="88" t="str">
        <f>IFERROR(VLOOKUP(A410,[1]Tổng!$M$2:$AQ$200,30,0),"")</f>
        <v/>
      </c>
      <c r="M410" s="88">
        <f t="shared" si="103"/>
        <v>0</v>
      </c>
      <c r="N410" s="88" t="str">
        <f>IFERROR(VLOOKUP(A410,[1]Tổng!$M$2:$AT$200,18,0),"")</f>
        <v/>
      </c>
      <c r="O410" s="88" t="str">
        <f>IFERROR(VLOOKUP(A410,[1]Tổng!$M$2:$AT$200,22,0),"")</f>
        <v/>
      </c>
      <c r="P410" s="217">
        <f t="shared" si="104"/>
        <v>0</v>
      </c>
      <c r="Q410" s="217">
        <f>IFERROR(VLOOKUP(A410,[1]Tổng!$M$2:$AQ$200,29,0),0)</f>
        <v>0</v>
      </c>
      <c r="R410" s="81" t="str">
        <f>IFERROR(VLOOKUP(A410,[1]Tổng!$M$2:$AQ$200,31,0),"")</f>
        <v/>
      </c>
      <c r="S410" s="81">
        <f t="shared" si="93"/>
        <v>0</v>
      </c>
      <c r="T410" s="81">
        <f t="shared" si="94"/>
        <v>0</v>
      </c>
      <c r="U410" s="81" t="e">
        <f t="shared" si="106"/>
        <v>#REF!</v>
      </c>
      <c r="V410" s="81">
        <v>0</v>
      </c>
      <c r="W410" s="81" t="e">
        <f t="shared" si="99"/>
        <v>#REF!</v>
      </c>
      <c r="X410" s="83"/>
      <c r="Y410" s="99">
        <f t="shared" si="107"/>
        <v>0</v>
      </c>
      <c r="Z410" s="224"/>
      <c r="AA410" s="224"/>
      <c r="AB410" s="224"/>
      <c r="AC410" s="224"/>
      <c r="AE410" s="106" t="e">
        <f t="shared" si="58"/>
        <v>#VALUE!</v>
      </c>
      <c r="AG410" s="218"/>
      <c r="AH410" s="219"/>
      <c r="AI410" s="218"/>
      <c r="AJ410" s="63"/>
      <c r="AK410" s="63"/>
      <c r="AL410" s="63"/>
      <c r="AU410" s="69" t="e">
        <f t="shared" si="92"/>
        <v>#N/A</v>
      </c>
      <c r="AV410" s="69" t="e">
        <f t="shared" si="95"/>
        <v>#N/A</v>
      </c>
      <c r="AW410" s="69">
        <f>IF(I410&gt;0,COUNTIF($AV$32:AV410,AV410),0)</f>
        <v>378</v>
      </c>
      <c r="AX410" s="69">
        <f>IF(AND(AW410&gt;1,SUMIF($AV$32:AV409,AV410,$AX$32:AX409)-SUMIF($AV$32:AV409,AV410,$BA$32:BA409)=0),1,IF(AND(AW410&gt;1,SUMIF($AV$32:AV409,AV410,$AX$32:AX409)-SUMIF($AV$32:AV409,AV410,$BA$32:BA409)&gt;0),0,AW410))</f>
        <v>0</v>
      </c>
      <c r="AY410" s="69">
        <f>IF(AND(Q410&gt;0,SUMIF($AV$32:AV410,AV410,$I$32:I410)-SUMIF($AV$32:AV410,AV410,$Q$32:Q410)=0),COUNTIF($AV$32:AV410,AV410),0)</f>
        <v>0</v>
      </c>
      <c r="AZ410" s="69">
        <f>IF(Q410&gt;0,COUNTIF($AV$32:AV410,AV410),0)</f>
        <v>0</v>
      </c>
      <c r="BA410" s="69">
        <f t="shared" si="96"/>
        <v>0</v>
      </c>
      <c r="BC410" s="69" t="str">
        <f t="shared" si="97"/>
        <v xml:space="preserve">  0</v>
      </c>
      <c r="BD410" s="69" t="str">
        <f t="shared" si="98"/>
        <v/>
      </c>
    </row>
    <row r="411" spans="1:59" x14ac:dyDescent="0.25">
      <c r="A411" s="70" t="e">
        <f t="shared" si="105"/>
        <v>#REF!</v>
      </c>
      <c r="B411" s="83" t="str">
        <f>IFERROR(VLOOKUP(A411,[1]Tổng!$M$2:$AT$200,13,0),"")</f>
        <v/>
      </c>
      <c r="C411" s="71" t="e">
        <f t="shared" si="100"/>
        <v>#VALUE!</v>
      </c>
      <c r="D411" s="71">
        <f t="shared" si="101"/>
        <v>1</v>
      </c>
      <c r="E411" s="221" t="str">
        <f>IFERROR(VLOOKUP(A411,[1]Tổng!$M$2:$AT$200,14,0),"")</f>
        <v/>
      </c>
      <c r="F411" s="213" t="str">
        <f>IFERROR(VLOOKUP(A411,[1]Tổng!$M$2:$AT$200,15,0),"")</f>
        <v/>
      </c>
      <c r="G411" s="214" t="str">
        <f>IFERROR(VLOOKUP(A411,[1]Tổng!$M$2:$AT$200,25,0),"")</f>
        <v/>
      </c>
      <c r="H411" s="83" t="str">
        <f>IFERROR(VLOOKUP(A411,[1]Tổng!$M$2:$AQ$200,26,0),"")</f>
        <v/>
      </c>
      <c r="I411" s="77" t="str">
        <f>IFERROR(VLOOKUP(A411,[1]Tổng!$M$2:$AQ$200,27,0),"")</f>
        <v/>
      </c>
      <c r="J411" s="77">
        <v>1000000</v>
      </c>
      <c r="K411" s="78">
        <f t="shared" si="102"/>
        <v>0</v>
      </c>
      <c r="L411" s="88" t="str">
        <f>IFERROR(VLOOKUP(A411,[1]Tổng!$M$2:$AQ$200,30,0),"")</f>
        <v/>
      </c>
      <c r="M411" s="88">
        <f t="shared" si="103"/>
        <v>0</v>
      </c>
      <c r="N411" s="88" t="str">
        <f>IFERROR(VLOOKUP(A411,[1]Tổng!$M$2:$AT$200,18,0),"")</f>
        <v/>
      </c>
      <c r="O411" s="88" t="str">
        <f>IFERROR(VLOOKUP(A411,[1]Tổng!$M$2:$AT$200,22,0),"")</f>
        <v/>
      </c>
      <c r="P411" s="217">
        <f t="shared" si="104"/>
        <v>0</v>
      </c>
      <c r="Q411" s="217">
        <f>IFERROR(VLOOKUP(A411,[1]Tổng!$M$2:$AQ$200,29,0),0)</f>
        <v>0</v>
      </c>
      <c r="R411" s="81" t="str">
        <f>IFERROR(VLOOKUP(A411,[1]Tổng!$M$2:$AQ$200,31,0),"")</f>
        <v/>
      </c>
      <c r="S411" s="81">
        <f t="shared" si="93"/>
        <v>0</v>
      </c>
      <c r="T411" s="81">
        <f t="shared" si="94"/>
        <v>0</v>
      </c>
      <c r="U411" s="81" t="e">
        <f t="shared" si="106"/>
        <v>#REF!</v>
      </c>
      <c r="V411" s="81">
        <v>0</v>
      </c>
      <c r="W411" s="81" t="e">
        <f t="shared" si="99"/>
        <v>#REF!</v>
      </c>
      <c r="X411" s="83"/>
      <c r="Y411" s="99">
        <f t="shared" si="107"/>
        <v>0</v>
      </c>
      <c r="Z411" s="224"/>
      <c r="AA411" s="224"/>
      <c r="AB411" s="224"/>
      <c r="AC411" s="224"/>
      <c r="AE411" s="106" t="e">
        <f t="shared" si="58"/>
        <v>#VALUE!</v>
      </c>
      <c r="AF411" s="69"/>
      <c r="AG411" s="218"/>
      <c r="AH411" s="219"/>
      <c r="AI411" s="218"/>
      <c r="AJ411" s="63"/>
      <c r="AK411" s="63"/>
      <c r="AL411" s="63"/>
      <c r="AU411" s="69" t="e">
        <f t="shared" si="92"/>
        <v>#N/A</v>
      </c>
      <c r="AV411" s="69" t="e">
        <f t="shared" si="95"/>
        <v>#N/A</v>
      </c>
      <c r="AW411" s="69">
        <f>IF(I411&gt;0,COUNTIF($AV$32:AV411,AV411),0)</f>
        <v>379</v>
      </c>
      <c r="AX411" s="69">
        <f>IF(AND(AW411&gt;1,SUMIF($AV$32:AV410,AV411,$AX$32:AX410)-SUMIF($AV$32:AV410,AV411,$BA$32:BA410)=0),1,IF(AND(AW411&gt;1,SUMIF($AV$32:AV410,AV411,$AX$32:AX410)-SUMIF($AV$32:AV410,AV411,$BA$32:BA410)&gt;0),0,AW411))</f>
        <v>0</v>
      </c>
      <c r="AY411" s="69">
        <f>IF(AND(Q411&gt;0,SUMIF($AV$32:AV411,AV411,$I$32:I411)-SUMIF($AV$32:AV411,AV411,$Q$32:Q411)=0),COUNTIF($AV$32:AV411,AV411),0)</f>
        <v>0</v>
      </c>
      <c r="AZ411" s="69">
        <f>IF(Q411&gt;0,COUNTIF($AV$32:AV411,AV411),0)</f>
        <v>0</v>
      </c>
      <c r="BA411" s="69">
        <f t="shared" si="96"/>
        <v>0</v>
      </c>
      <c r="BC411" s="69" t="str">
        <f t="shared" si="97"/>
        <v xml:space="preserve">  0</v>
      </c>
      <c r="BD411" s="69" t="str">
        <f t="shared" si="98"/>
        <v/>
      </c>
      <c r="BF411" s="69"/>
      <c r="BG411" s="69"/>
    </row>
    <row r="412" spans="1:59" s="69" customFormat="1" x14ac:dyDescent="0.25">
      <c r="A412" s="70" t="e">
        <f t="shared" si="105"/>
        <v>#REF!</v>
      </c>
      <c r="B412" s="83" t="str">
        <f>IFERROR(VLOOKUP(A412,[1]Tổng!$M$2:$AT$200,13,0),"")</f>
        <v/>
      </c>
      <c r="C412" s="71" t="e">
        <f t="shared" si="100"/>
        <v>#VALUE!</v>
      </c>
      <c r="D412" s="71">
        <f t="shared" si="101"/>
        <v>1</v>
      </c>
      <c r="E412" s="221" t="str">
        <f>IFERROR(VLOOKUP(A412,[1]Tổng!$M$2:$AT$200,14,0),"")</f>
        <v/>
      </c>
      <c r="F412" s="213" t="str">
        <f>IFERROR(VLOOKUP(A412,[1]Tổng!$M$2:$AT$200,15,0),"")</f>
        <v/>
      </c>
      <c r="G412" s="214" t="str">
        <f>IFERROR(VLOOKUP(A412,[1]Tổng!$M$2:$AT$200,25,0),"")</f>
        <v/>
      </c>
      <c r="H412" s="83" t="str">
        <f>IFERROR(VLOOKUP(A412,[1]Tổng!$M$2:$AQ$200,26,0),"")</f>
        <v/>
      </c>
      <c r="I412" s="77" t="str">
        <f>IFERROR(VLOOKUP(A412,[1]Tổng!$M$2:$AQ$200,27,0),"")</f>
        <v/>
      </c>
      <c r="J412" s="77">
        <v>1000000</v>
      </c>
      <c r="K412" s="78">
        <f t="shared" si="102"/>
        <v>0</v>
      </c>
      <c r="L412" s="88" t="str">
        <f>IFERROR(VLOOKUP(A412,[1]Tổng!$M$2:$AQ$200,30,0),"")</f>
        <v/>
      </c>
      <c r="M412" s="88">
        <f t="shared" si="103"/>
        <v>0</v>
      </c>
      <c r="N412" s="88" t="str">
        <f>IFERROR(VLOOKUP(A412,[1]Tổng!$M$2:$AT$200,18,0),"")</f>
        <v/>
      </c>
      <c r="O412" s="88" t="str">
        <f>IFERROR(VLOOKUP(A412,[1]Tổng!$M$2:$AT$200,22,0),"")</f>
        <v/>
      </c>
      <c r="P412" s="217">
        <f t="shared" si="104"/>
        <v>0</v>
      </c>
      <c r="Q412" s="217">
        <f>IFERROR(VLOOKUP(A412,[1]Tổng!$M$2:$AQ$200,29,0),0)</f>
        <v>0</v>
      </c>
      <c r="R412" s="81" t="str">
        <f>IFERROR(VLOOKUP(A412,[1]Tổng!$M$2:$AQ$200,31,0),"")</f>
        <v/>
      </c>
      <c r="S412" s="81">
        <f t="shared" si="93"/>
        <v>0</v>
      </c>
      <c r="T412" s="81">
        <f t="shared" si="94"/>
        <v>0</v>
      </c>
      <c r="U412" s="81" t="e">
        <f t="shared" si="106"/>
        <v>#REF!</v>
      </c>
      <c r="V412" s="81">
        <v>0</v>
      </c>
      <c r="W412" s="81" t="e">
        <f t="shared" si="99"/>
        <v>#REF!</v>
      </c>
      <c r="X412" s="83"/>
      <c r="Y412" s="99">
        <f t="shared" si="107"/>
        <v>0</v>
      </c>
      <c r="Z412" s="224"/>
      <c r="AA412" s="224"/>
      <c r="AB412" s="224"/>
      <c r="AC412" s="224"/>
      <c r="AE412" s="106" t="e">
        <f t="shared" si="58"/>
        <v>#VALUE!</v>
      </c>
      <c r="AG412" s="218"/>
      <c r="AH412" s="219"/>
      <c r="AI412" s="218"/>
      <c r="AJ412" s="63"/>
      <c r="AK412" s="63"/>
      <c r="AL412" s="63"/>
      <c r="AU412" s="69" t="e">
        <f t="shared" si="92"/>
        <v>#N/A</v>
      </c>
      <c r="AV412" s="69" t="e">
        <f t="shared" si="95"/>
        <v>#N/A</v>
      </c>
      <c r="AW412" s="69">
        <f>IF(I412&gt;0,COUNTIF($AV$32:AV412,AV412),0)</f>
        <v>380</v>
      </c>
      <c r="AX412" s="69">
        <f>IF(AND(AW412&gt;1,SUMIF($AV$32:AV411,AV412,$AX$32:AX411)-SUMIF($AV$32:AV411,AV412,$BA$32:BA411)=0),1,IF(AND(AW412&gt;1,SUMIF($AV$32:AV411,AV412,$AX$32:AX411)-SUMIF($AV$32:AV411,AV412,$BA$32:BA411)&gt;0),0,AW412))</f>
        <v>0</v>
      </c>
      <c r="AY412" s="69">
        <f>IF(AND(Q412&gt;0,SUMIF($AV$32:AV412,AV412,$I$32:I412)-SUMIF($AV$32:AV412,AV412,$Q$32:Q412)=0),COUNTIF($AV$32:AV412,AV412),0)</f>
        <v>0</v>
      </c>
      <c r="AZ412" s="69">
        <f>IF(Q412&gt;0,COUNTIF($AV$32:AV412,AV412),0)</f>
        <v>0</v>
      </c>
      <c r="BA412" s="69">
        <f t="shared" si="96"/>
        <v>0</v>
      </c>
      <c r="BC412" s="69" t="str">
        <f t="shared" si="97"/>
        <v xml:space="preserve">  0</v>
      </c>
      <c r="BD412" s="69" t="str">
        <f t="shared" si="98"/>
        <v/>
      </c>
    </row>
    <row r="413" spans="1:59" x14ac:dyDescent="0.25">
      <c r="A413" s="70" t="e">
        <f t="shared" si="105"/>
        <v>#REF!</v>
      </c>
      <c r="B413" s="83" t="str">
        <f>IFERROR(VLOOKUP(A413,[1]Tổng!$M$2:$AT$200,13,0),"")</f>
        <v/>
      </c>
      <c r="C413" s="71" t="e">
        <f t="shared" si="100"/>
        <v>#VALUE!</v>
      </c>
      <c r="D413" s="71">
        <f t="shared" si="101"/>
        <v>1</v>
      </c>
      <c r="E413" s="221" t="str">
        <f>IFERROR(VLOOKUP(A413,[1]Tổng!$M$2:$AT$200,14,0),"")</f>
        <v/>
      </c>
      <c r="F413" s="213" t="str">
        <f>IFERROR(VLOOKUP(A413,[1]Tổng!$M$2:$AT$200,15,0),"")</f>
        <v/>
      </c>
      <c r="G413" s="214" t="str">
        <f>IFERROR(VLOOKUP(A413,[1]Tổng!$M$2:$AT$200,25,0),"")</f>
        <v/>
      </c>
      <c r="H413" s="83" t="str">
        <f>IFERROR(VLOOKUP(A413,[1]Tổng!$M$2:$AQ$200,26,0),"")</f>
        <v/>
      </c>
      <c r="I413" s="77" t="str">
        <f>IFERROR(VLOOKUP(A413,[1]Tổng!$M$2:$AQ$200,27,0),"")</f>
        <v/>
      </c>
      <c r="J413" s="77">
        <v>1000000</v>
      </c>
      <c r="K413" s="78">
        <f t="shared" si="102"/>
        <v>0</v>
      </c>
      <c r="L413" s="88" t="str">
        <f>IFERROR(VLOOKUP(A413,[1]Tổng!$M$2:$AQ$200,30,0),"")</f>
        <v/>
      </c>
      <c r="M413" s="88">
        <f t="shared" si="103"/>
        <v>0</v>
      </c>
      <c r="N413" s="88" t="str">
        <f>IFERROR(VLOOKUP(A413,[1]Tổng!$M$2:$AT$200,18,0),"")</f>
        <v/>
      </c>
      <c r="O413" s="88" t="str">
        <f>IFERROR(VLOOKUP(A413,[1]Tổng!$M$2:$AT$200,22,0),"")</f>
        <v/>
      </c>
      <c r="P413" s="217">
        <f t="shared" si="104"/>
        <v>0</v>
      </c>
      <c r="Q413" s="217">
        <f>IFERROR(VLOOKUP(A413,[1]Tổng!$M$2:$AQ$200,29,0),0)</f>
        <v>0</v>
      </c>
      <c r="R413" s="81" t="str">
        <f>IFERROR(VLOOKUP(A413,[1]Tổng!$M$2:$AQ$200,31,0),"")</f>
        <v/>
      </c>
      <c r="S413" s="81">
        <f t="shared" si="93"/>
        <v>0</v>
      </c>
      <c r="T413" s="81">
        <f t="shared" si="94"/>
        <v>0</v>
      </c>
      <c r="U413" s="81" t="e">
        <f t="shared" si="106"/>
        <v>#REF!</v>
      </c>
      <c r="V413" s="81">
        <v>0</v>
      </c>
      <c r="W413" s="81" t="e">
        <f t="shared" si="99"/>
        <v>#REF!</v>
      </c>
      <c r="X413" s="83"/>
      <c r="Y413" s="99">
        <f t="shared" si="107"/>
        <v>0</v>
      </c>
      <c r="Z413" s="224"/>
      <c r="AA413" s="224"/>
      <c r="AB413" s="224"/>
      <c r="AC413" s="224"/>
      <c r="AE413" s="106" t="e">
        <f t="shared" si="58"/>
        <v>#VALUE!</v>
      </c>
      <c r="AF413" s="69"/>
      <c r="AG413" s="218"/>
      <c r="AH413" s="219"/>
      <c r="AI413" s="218"/>
      <c r="AJ413" s="63"/>
      <c r="AK413" s="63"/>
      <c r="AL413" s="63"/>
      <c r="AU413" s="69" t="e">
        <f t="shared" si="92"/>
        <v>#N/A</v>
      </c>
      <c r="AV413" s="69" t="e">
        <f t="shared" si="95"/>
        <v>#N/A</v>
      </c>
      <c r="AW413" s="69">
        <f>IF(I413&gt;0,COUNTIF($AV$32:AV413,AV413),0)</f>
        <v>381</v>
      </c>
      <c r="AX413" s="69">
        <f>IF(AND(AW413&gt;1,SUMIF($AV$32:AV412,AV413,$AX$32:AX412)-SUMIF($AV$32:AV412,AV413,$BA$32:BA412)=0),1,IF(AND(AW413&gt;1,SUMIF($AV$32:AV412,AV413,$AX$32:AX412)-SUMIF($AV$32:AV412,AV413,$BA$32:BA412)&gt;0),0,AW413))</f>
        <v>0</v>
      </c>
      <c r="AY413" s="69">
        <f>IF(AND(Q413&gt;0,SUMIF($AV$32:AV413,AV413,$I$32:I413)-SUMIF($AV$32:AV413,AV413,$Q$32:Q413)=0),COUNTIF($AV$32:AV413,AV413),0)</f>
        <v>0</v>
      </c>
      <c r="AZ413" s="69">
        <f>IF(Q413&gt;0,COUNTIF($AV$32:AV413,AV413),0)</f>
        <v>0</v>
      </c>
      <c r="BA413" s="69">
        <f t="shared" si="96"/>
        <v>0</v>
      </c>
      <c r="BC413" s="69" t="str">
        <f t="shared" si="97"/>
        <v xml:space="preserve">  0</v>
      </c>
      <c r="BD413" s="69" t="str">
        <f t="shared" si="98"/>
        <v/>
      </c>
      <c r="BF413" s="69"/>
      <c r="BG413" s="69"/>
    </row>
    <row r="414" spans="1:59" x14ac:dyDescent="0.25">
      <c r="A414" s="70" t="e">
        <f t="shared" si="105"/>
        <v>#REF!</v>
      </c>
      <c r="B414" s="83" t="str">
        <f>IFERROR(VLOOKUP(A414,[1]Tổng!$M$2:$AT$200,13,0),"")</f>
        <v/>
      </c>
      <c r="C414" s="71" t="e">
        <f t="shared" si="100"/>
        <v>#VALUE!</v>
      </c>
      <c r="D414" s="71">
        <f t="shared" si="101"/>
        <v>1</v>
      </c>
      <c r="E414" s="221" t="str">
        <f>IFERROR(VLOOKUP(A414,[1]Tổng!$M$2:$AT$200,14,0),"")</f>
        <v/>
      </c>
      <c r="F414" s="213" t="str">
        <f>IFERROR(VLOOKUP(A414,[1]Tổng!$M$2:$AT$200,15,0),"")</f>
        <v/>
      </c>
      <c r="G414" s="214" t="str">
        <f>IFERROR(VLOOKUP(A414,[1]Tổng!$M$2:$AT$200,25,0),"")</f>
        <v/>
      </c>
      <c r="H414" s="83" t="str">
        <f>IFERROR(VLOOKUP(A414,[1]Tổng!$M$2:$AQ$200,26,0),"")</f>
        <v/>
      </c>
      <c r="I414" s="77" t="str">
        <f>IFERROR(VLOOKUP(A414,[1]Tổng!$M$2:$AQ$200,27,0),"")</f>
        <v/>
      </c>
      <c r="J414" s="77">
        <v>1000000</v>
      </c>
      <c r="K414" s="78">
        <f t="shared" si="102"/>
        <v>0</v>
      </c>
      <c r="L414" s="88" t="str">
        <f>IFERROR(VLOOKUP(A414,[1]Tổng!$M$2:$AQ$200,30,0),"")</f>
        <v/>
      </c>
      <c r="M414" s="88">
        <f t="shared" si="103"/>
        <v>0</v>
      </c>
      <c r="N414" s="88" t="str">
        <f>IFERROR(VLOOKUP(A414,[1]Tổng!$M$2:$AT$200,18,0),"")</f>
        <v/>
      </c>
      <c r="O414" s="88" t="str">
        <f>IFERROR(VLOOKUP(A414,[1]Tổng!$M$2:$AT$200,22,0),"")</f>
        <v/>
      </c>
      <c r="P414" s="217">
        <f t="shared" si="104"/>
        <v>0</v>
      </c>
      <c r="Q414" s="217">
        <f>IFERROR(VLOOKUP(A414,[1]Tổng!$M$2:$AQ$200,29,0),0)</f>
        <v>0</v>
      </c>
      <c r="R414" s="81" t="str">
        <f>IFERROR(VLOOKUP(A414,[1]Tổng!$M$2:$AQ$200,31,0),"")</f>
        <v/>
      </c>
      <c r="S414" s="81">
        <f t="shared" si="93"/>
        <v>0</v>
      </c>
      <c r="T414" s="81">
        <f t="shared" si="94"/>
        <v>0</v>
      </c>
      <c r="U414" s="81" t="e">
        <f t="shared" si="106"/>
        <v>#REF!</v>
      </c>
      <c r="V414" s="81">
        <v>0</v>
      </c>
      <c r="W414" s="81" t="e">
        <f t="shared" si="99"/>
        <v>#REF!</v>
      </c>
      <c r="X414" s="83"/>
      <c r="Y414" s="99">
        <f t="shared" si="107"/>
        <v>0</v>
      </c>
      <c r="Z414" s="224"/>
      <c r="AA414" s="224"/>
      <c r="AB414" s="224"/>
      <c r="AC414" s="224"/>
      <c r="AE414" s="106" t="e">
        <f t="shared" si="58"/>
        <v>#VALUE!</v>
      </c>
      <c r="AF414" s="69"/>
      <c r="AG414" s="218"/>
      <c r="AH414" s="219"/>
      <c r="AI414" s="218"/>
      <c r="AJ414" s="63"/>
      <c r="AK414" s="63"/>
      <c r="AL414" s="63"/>
      <c r="AU414" s="69" t="e">
        <f t="shared" si="92"/>
        <v>#N/A</v>
      </c>
      <c r="AV414" s="69" t="e">
        <f t="shared" si="95"/>
        <v>#N/A</v>
      </c>
      <c r="AW414" s="69">
        <f>IF(I414&gt;0,COUNTIF($AV$32:AV414,AV414),0)</f>
        <v>382</v>
      </c>
      <c r="AX414" s="69">
        <f>IF(AND(AW414&gt;1,SUMIF($AV$32:AV413,AV414,$AX$32:AX413)-SUMIF($AV$32:AV413,AV414,$BA$32:BA413)=0),1,IF(AND(AW414&gt;1,SUMIF($AV$32:AV413,AV414,$AX$32:AX413)-SUMIF($AV$32:AV413,AV414,$BA$32:BA413)&gt;0),0,AW414))</f>
        <v>0</v>
      </c>
      <c r="AY414" s="69">
        <f>IF(AND(Q414&gt;0,SUMIF($AV$32:AV414,AV414,$I$32:I414)-SUMIF($AV$32:AV414,AV414,$Q$32:Q414)=0),COUNTIF($AV$32:AV414,AV414),0)</f>
        <v>0</v>
      </c>
      <c r="AZ414" s="69">
        <f>IF(Q414&gt;0,COUNTIF($AV$32:AV414,AV414),0)</f>
        <v>0</v>
      </c>
      <c r="BA414" s="69">
        <f t="shared" si="96"/>
        <v>0</v>
      </c>
      <c r="BC414" s="69" t="str">
        <f t="shared" si="97"/>
        <v xml:space="preserve">  0</v>
      </c>
      <c r="BD414" s="69" t="str">
        <f t="shared" si="98"/>
        <v/>
      </c>
      <c r="BF414" s="69"/>
      <c r="BG414" s="69"/>
    </row>
    <row r="415" spans="1:59" x14ac:dyDescent="0.25">
      <c r="A415" s="70" t="e">
        <f t="shared" si="105"/>
        <v>#REF!</v>
      </c>
      <c r="B415" s="83" t="str">
        <f>IFERROR(VLOOKUP(A415,[1]Tổng!$M$2:$AT$200,13,0),"")</f>
        <v/>
      </c>
      <c r="C415" s="71" t="e">
        <f t="shared" si="100"/>
        <v>#VALUE!</v>
      </c>
      <c r="D415" s="71">
        <f t="shared" si="101"/>
        <v>1</v>
      </c>
      <c r="E415" s="221" t="str">
        <f>IFERROR(VLOOKUP(A415,[1]Tổng!$M$2:$AT$200,14,0),"")</f>
        <v/>
      </c>
      <c r="F415" s="213" t="str">
        <f>IFERROR(VLOOKUP(A415,[1]Tổng!$M$2:$AT$200,15,0),"")</f>
        <v/>
      </c>
      <c r="G415" s="214" t="str">
        <f>IFERROR(VLOOKUP(A415,[1]Tổng!$M$2:$AT$200,25,0),"")</f>
        <v/>
      </c>
      <c r="H415" s="83" t="str">
        <f>IFERROR(VLOOKUP(A415,[1]Tổng!$M$2:$AQ$200,26,0),"")</f>
        <v/>
      </c>
      <c r="I415" s="77" t="str">
        <f>IFERROR(VLOOKUP(A415,[1]Tổng!$M$2:$AQ$200,27,0),"")</f>
        <v/>
      </c>
      <c r="J415" s="77">
        <v>1000000</v>
      </c>
      <c r="K415" s="78">
        <f t="shared" si="102"/>
        <v>0</v>
      </c>
      <c r="L415" s="88" t="str">
        <f>IFERROR(VLOOKUP(A415,[1]Tổng!$M$2:$AQ$200,30,0),"")</f>
        <v/>
      </c>
      <c r="M415" s="88">
        <f t="shared" si="103"/>
        <v>0</v>
      </c>
      <c r="N415" s="88" t="str">
        <f>IFERROR(VLOOKUP(A415,[1]Tổng!$M$2:$AT$200,18,0),"")</f>
        <v/>
      </c>
      <c r="O415" s="88" t="str">
        <f>IFERROR(VLOOKUP(A415,[1]Tổng!$M$2:$AT$200,22,0),"")</f>
        <v/>
      </c>
      <c r="P415" s="217">
        <f t="shared" si="104"/>
        <v>0</v>
      </c>
      <c r="Q415" s="217">
        <f>IFERROR(VLOOKUP(A415,[1]Tổng!$M$2:$AQ$200,29,0),0)</f>
        <v>0</v>
      </c>
      <c r="R415" s="81" t="str">
        <f>IFERROR(VLOOKUP(A415,[1]Tổng!$M$2:$AQ$200,31,0),"")</f>
        <v/>
      </c>
      <c r="S415" s="81">
        <f t="shared" si="93"/>
        <v>0</v>
      </c>
      <c r="T415" s="81">
        <f t="shared" si="94"/>
        <v>0</v>
      </c>
      <c r="U415" s="81" t="e">
        <f t="shared" si="106"/>
        <v>#REF!</v>
      </c>
      <c r="V415" s="81">
        <v>0</v>
      </c>
      <c r="W415" s="81" t="e">
        <f t="shared" si="99"/>
        <v>#REF!</v>
      </c>
      <c r="X415" s="83"/>
      <c r="Y415" s="99">
        <f t="shared" si="107"/>
        <v>0</v>
      </c>
      <c r="Z415" s="224"/>
      <c r="AA415" s="224"/>
      <c r="AB415" s="224"/>
      <c r="AC415" s="224"/>
      <c r="AE415" s="106" t="e">
        <f t="shared" si="58"/>
        <v>#VALUE!</v>
      </c>
      <c r="AF415" s="69"/>
      <c r="AG415" s="218"/>
      <c r="AH415" s="219"/>
      <c r="AI415" s="218"/>
      <c r="AJ415" s="63"/>
      <c r="AK415" s="63"/>
      <c r="AL415" s="63"/>
      <c r="AU415" s="69" t="e">
        <f t="shared" si="92"/>
        <v>#N/A</v>
      </c>
      <c r="AV415" s="69" t="e">
        <f t="shared" si="95"/>
        <v>#N/A</v>
      </c>
      <c r="AW415" s="69">
        <f>IF(I415&gt;0,COUNTIF($AV$32:AV415,AV415),0)</f>
        <v>383</v>
      </c>
      <c r="AX415" s="69">
        <f>IF(AND(AW415&gt;1,SUMIF($AV$32:AV414,AV415,$AX$32:AX414)-SUMIF($AV$32:AV414,AV415,$BA$32:BA414)=0),1,IF(AND(AW415&gt;1,SUMIF($AV$32:AV414,AV415,$AX$32:AX414)-SUMIF($AV$32:AV414,AV415,$BA$32:BA414)&gt;0),0,AW415))</f>
        <v>0</v>
      </c>
      <c r="AY415" s="69">
        <f>IF(AND(Q415&gt;0,SUMIF($AV$32:AV415,AV415,$I$32:I415)-SUMIF($AV$32:AV415,AV415,$Q$32:Q415)=0),COUNTIF($AV$32:AV415,AV415),0)</f>
        <v>0</v>
      </c>
      <c r="AZ415" s="69">
        <f>IF(Q415&gt;0,COUNTIF($AV$32:AV415,AV415),0)</f>
        <v>0</v>
      </c>
      <c r="BA415" s="69">
        <f t="shared" si="96"/>
        <v>0</v>
      </c>
      <c r="BC415" s="69" t="str">
        <f t="shared" si="97"/>
        <v xml:space="preserve">  0</v>
      </c>
      <c r="BD415" s="69" t="str">
        <f t="shared" si="98"/>
        <v/>
      </c>
      <c r="BF415" s="69"/>
      <c r="BG415" s="69"/>
    </row>
    <row r="416" spans="1:59" s="69" customFormat="1" x14ac:dyDescent="0.25">
      <c r="A416" s="70" t="e">
        <f t="shared" si="105"/>
        <v>#REF!</v>
      </c>
      <c r="B416" s="83" t="str">
        <f>IFERROR(VLOOKUP(A416,[1]Tổng!$M$2:$AT$200,13,0),"")</f>
        <v/>
      </c>
      <c r="C416" s="71" t="e">
        <f t="shared" si="100"/>
        <v>#VALUE!</v>
      </c>
      <c r="D416" s="71">
        <f t="shared" si="101"/>
        <v>1</v>
      </c>
      <c r="E416" s="221" t="str">
        <f>IFERROR(VLOOKUP(A416,[1]Tổng!$M$2:$AT$200,14,0),"")</f>
        <v/>
      </c>
      <c r="F416" s="213" t="str">
        <f>IFERROR(VLOOKUP(A416,[1]Tổng!$M$2:$AT$200,15,0),"")</f>
        <v/>
      </c>
      <c r="G416" s="214" t="str">
        <f>IFERROR(VLOOKUP(A416,[1]Tổng!$M$2:$AT$200,25,0),"")</f>
        <v/>
      </c>
      <c r="H416" s="83" t="str">
        <f>IFERROR(VLOOKUP(A416,[1]Tổng!$M$2:$AQ$200,26,0),"")</f>
        <v/>
      </c>
      <c r="I416" s="77" t="str">
        <f>IFERROR(VLOOKUP(A416,[1]Tổng!$M$2:$AQ$200,27,0),"")</f>
        <v/>
      </c>
      <c r="J416" s="77">
        <v>1000000</v>
      </c>
      <c r="K416" s="78">
        <f t="shared" si="102"/>
        <v>0</v>
      </c>
      <c r="L416" s="88" t="str">
        <f>IFERROR(VLOOKUP(A416,[1]Tổng!$M$2:$AQ$200,30,0),"")</f>
        <v/>
      </c>
      <c r="M416" s="88">
        <f t="shared" si="103"/>
        <v>0</v>
      </c>
      <c r="N416" s="88" t="str">
        <f>IFERROR(VLOOKUP(A416,[1]Tổng!$M$2:$AT$200,18,0),"")</f>
        <v/>
      </c>
      <c r="O416" s="88" t="str">
        <f>IFERROR(VLOOKUP(A416,[1]Tổng!$M$2:$AT$200,22,0),"")</f>
        <v/>
      </c>
      <c r="P416" s="217">
        <f t="shared" si="104"/>
        <v>0</v>
      </c>
      <c r="Q416" s="217">
        <f>IFERROR(VLOOKUP(A416,[1]Tổng!$M$2:$AQ$200,29,0),0)</f>
        <v>0</v>
      </c>
      <c r="R416" s="81" t="str">
        <f>IFERROR(VLOOKUP(A416,[1]Tổng!$M$2:$AQ$200,31,0),"")</f>
        <v/>
      </c>
      <c r="S416" s="81">
        <f t="shared" si="93"/>
        <v>0</v>
      </c>
      <c r="T416" s="81">
        <f t="shared" si="94"/>
        <v>0</v>
      </c>
      <c r="U416" s="81" t="e">
        <f t="shared" si="106"/>
        <v>#REF!</v>
      </c>
      <c r="V416" s="81">
        <v>0</v>
      </c>
      <c r="W416" s="81" t="e">
        <f t="shared" si="99"/>
        <v>#REF!</v>
      </c>
      <c r="X416" s="83"/>
      <c r="Y416" s="99">
        <f t="shared" si="107"/>
        <v>0</v>
      </c>
      <c r="Z416" s="224"/>
      <c r="AA416" s="224"/>
      <c r="AB416" s="224"/>
      <c r="AC416" s="224"/>
      <c r="AE416" s="106" t="e">
        <f t="shared" si="58"/>
        <v>#VALUE!</v>
      </c>
      <c r="AG416" s="218"/>
      <c r="AH416" s="219"/>
      <c r="AI416" s="218"/>
      <c r="AJ416" s="63"/>
      <c r="AK416" s="63"/>
      <c r="AL416" s="63"/>
      <c r="AU416" s="69" t="e">
        <f t="shared" ref="AU416:AU479" si="108">VLOOKUP(G416,$AO$32:$AP$37,2,0)</f>
        <v>#N/A</v>
      </c>
      <c r="AV416" s="69" t="e">
        <f t="shared" si="95"/>
        <v>#N/A</v>
      </c>
      <c r="AW416" s="69">
        <f>IF(I416&gt;0,COUNTIF($AV$32:AV416,AV416),0)</f>
        <v>384</v>
      </c>
      <c r="AX416" s="69">
        <f>IF(AND(AW416&gt;1,SUMIF($AV$32:AV415,AV416,$AX$32:AX415)-SUMIF($AV$32:AV415,AV416,$BA$32:BA415)=0),1,IF(AND(AW416&gt;1,SUMIF($AV$32:AV415,AV416,$AX$32:AX415)-SUMIF($AV$32:AV415,AV416,$BA$32:BA415)&gt;0),0,AW416))</f>
        <v>0</v>
      </c>
      <c r="AY416" s="69">
        <f>IF(AND(Q416&gt;0,SUMIF($AV$32:AV416,AV416,$I$32:I416)-SUMIF($AV$32:AV416,AV416,$Q$32:Q416)=0),COUNTIF($AV$32:AV416,AV416),0)</f>
        <v>0</v>
      </c>
      <c r="AZ416" s="69">
        <f>IF(Q416&gt;0,COUNTIF($AV$32:AV416,AV416),0)</f>
        <v>0</v>
      </c>
      <c r="BA416" s="69">
        <f t="shared" si="96"/>
        <v>0</v>
      </c>
      <c r="BC416" s="69" t="str">
        <f t="shared" si="97"/>
        <v xml:space="preserve">  0</v>
      </c>
      <c r="BD416" s="69" t="str">
        <f t="shared" si="98"/>
        <v/>
      </c>
    </row>
    <row r="417" spans="1:59" x14ac:dyDescent="0.25">
      <c r="A417" s="70" t="e">
        <f t="shared" si="105"/>
        <v>#REF!</v>
      </c>
      <c r="B417" s="83" t="str">
        <f>IFERROR(VLOOKUP(A417,[1]Tổng!$M$2:$AT$200,13,0),"")</f>
        <v/>
      </c>
      <c r="C417" s="71" t="e">
        <f t="shared" si="100"/>
        <v>#VALUE!</v>
      </c>
      <c r="D417" s="71">
        <f t="shared" si="101"/>
        <v>1</v>
      </c>
      <c r="E417" s="221" t="str">
        <f>IFERROR(VLOOKUP(A417,[1]Tổng!$M$2:$AT$200,14,0),"")</f>
        <v/>
      </c>
      <c r="F417" s="213" t="str">
        <f>IFERROR(VLOOKUP(A417,[1]Tổng!$M$2:$AT$200,15,0),"")</f>
        <v/>
      </c>
      <c r="G417" s="214" t="str">
        <f>IFERROR(VLOOKUP(A417,[1]Tổng!$M$2:$AT$200,25,0),"")</f>
        <v/>
      </c>
      <c r="H417" s="83" t="str">
        <f>IFERROR(VLOOKUP(A417,[1]Tổng!$M$2:$AQ$200,26,0),"")</f>
        <v/>
      </c>
      <c r="I417" s="77" t="str">
        <f>IFERROR(VLOOKUP(A417,[1]Tổng!$M$2:$AQ$200,27,0),"")</f>
        <v/>
      </c>
      <c r="J417" s="77">
        <v>1000000</v>
      </c>
      <c r="K417" s="78">
        <f t="shared" si="102"/>
        <v>0</v>
      </c>
      <c r="L417" s="88" t="str">
        <f>IFERROR(VLOOKUP(A417,[1]Tổng!$M$2:$AQ$200,30,0),"")</f>
        <v/>
      </c>
      <c r="M417" s="88">
        <f t="shared" si="103"/>
        <v>0</v>
      </c>
      <c r="N417" s="88" t="str">
        <f>IFERROR(VLOOKUP(A417,[1]Tổng!$M$2:$AT$200,18,0),"")</f>
        <v/>
      </c>
      <c r="O417" s="88" t="str">
        <f>IFERROR(VLOOKUP(A417,[1]Tổng!$M$2:$AT$200,22,0),"")</f>
        <v/>
      </c>
      <c r="P417" s="217">
        <f t="shared" si="104"/>
        <v>0</v>
      </c>
      <c r="Q417" s="217">
        <f>IFERROR(VLOOKUP(A417,[1]Tổng!$M$2:$AQ$200,29,0),0)</f>
        <v>0</v>
      </c>
      <c r="R417" s="81" t="str">
        <f>IFERROR(VLOOKUP(A417,[1]Tổng!$M$2:$AQ$200,31,0),"")</f>
        <v/>
      </c>
      <c r="S417" s="81">
        <f t="shared" ref="S417:S480" si="109">Q417*J417</f>
        <v>0</v>
      </c>
      <c r="T417" s="81">
        <f t="shared" ref="T417:T480" si="110">IFERROR(Q417*R417,0)</f>
        <v>0</v>
      </c>
      <c r="U417" s="81" t="e">
        <f t="shared" si="106"/>
        <v>#REF!</v>
      </c>
      <c r="V417" s="81">
        <v>0</v>
      </c>
      <c r="W417" s="81" t="e">
        <f t="shared" si="99"/>
        <v>#REF!</v>
      </c>
      <c r="X417" s="83"/>
      <c r="Y417" s="99">
        <f t="shared" si="107"/>
        <v>0</v>
      </c>
      <c r="Z417" s="224"/>
      <c r="AA417" s="224"/>
      <c r="AB417" s="224"/>
      <c r="AC417" s="224"/>
      <c r="AE417" s="106" t="e">
        <f t="shared" si="58"/>
        <v>#VALUE!</v>
      </c>
      <c r="AF417" s="69"/>
      <c r="AG417" s="218"/>
      <c r="AH417" s="219"/>
      <c r="AI417" s="218"/>
      <c r="AJ417" s="63"/>
      <c r="AK417" s="63"/>
      <c r="AL417" s="63"/>
      <c r="AU417" s="69" t="e">
        <f t="shared" si="108"/>
        <v>#N/A</v>
      </c>
      <c r="AV417" s="69" t="e">
        <f t="shared" ref="AV417:AV480" si="111">AU417&amp;" "&amp;F417</f>
        <v>#N/A</v>
      </c>
      <c r="AW417" s="69">
        <f>IF(I417&gt;0,COUNTIF($AV$32:AV417,AV417),0)</f>
        <v>385</v>
      </c>
      <c r="AX417" s="69">
        <f>IF(AND(AW417&gt;1,SUMIF($AV$32:AV416,AV417,$AX$32:AX416)-SUMIF($AV$32:AV416,AV417,$BA$32:BA416)=0),1,IF(AND(AW417&gt;1,SUMIF($AV$32:AV416,AV417,$AX$32:AX416)-SUMIF($AV$32:AV416,AV417,$BA$32:BA416)&gt;0),0,AW417))</f>
        <v>0</v>
      </c>
      <c r="AY417" s="69">
        <f>IF(AND(Q417&gt;0,SUMIF($AV$32:AV417,AV417,$I$32:I417)-SUMIF($AV$32:AV417,AV417,$Q$32:Q417)=0),COUNTIF($AV$32:AV417,AV417),0)</f>
        <v>0</v>
      </c>
      <c r="AZ417" s="69">
        <f>IF(Q417&gt;0,COUNTIF($AV$32:AV417,AV417),0)</f>
        <v>0</v>
      </c>
      <c r="BA417" s="69">
        <f t="shared" ref="BA417:BA480" si="112">IF(AY417&gt;0,1,0)</f>
        <v>0</v>
      </c>
      <c r="BC417" s="69" t="str">
        <f t="shared" ref="BC417:BC480" si="113">E417&amp;" "&amp;H417&amp;" "&amp;Q417</f>
        <v xml:space="preserve">  0</v>
      </c>
      <c r="BD417" s="69" t="str">
        <f t="shared" ref="BD417:BD480" si="114">B417</f>
        <v/>
      </c>
      <c r="BF417" s="69"/>
      <c r="BG417" s="69"/>
    </row>
    <row r="418" spans="1:59" x14ac:dyDescent="0.25">
      <c r="A418" s="70" t="e">
        <f t="shared" si="105"/>
        <v>#REF!</v>
      </c>
      <c r="B418" s="83" t="str">
        <f>IFERROR(VLOOKUP(A418,[1]Tổng!$M$2:$AT$200,13,0),"")</f>
        <v/>
      </c>
      <c r="C418" s="71" t="e">
        <f t="shared" si="100"/>
        <v>#VALUE!</v>
      </c>
      <c r="D418" s="71">
        <f t="shared" si="101"/>
        <v>1</v>
      </c>
      <c r="E418" s="221" t="str">
        <f>IFERROR(VLOOKUP(A418,[1]Tổng!$M$2:$AT$200,14,0),"")</f>
        <v/>
      </c>
      <c r="F418" s="213" t="str">
        <f>IFERROR(VLOOKUP(A418,[1]Tổng!$M$2:$AT$200,15,0),"")</f>
        <v/>
      </c>
      <c r="G418" s="214" t="str">
        <f>IFERROR(VLOOKUP(A418,[1]Tổng!$M$2:$AT$200,25,0),"")</f>
        <v/>
      </c>
      <c r="H418" s="83" t="str">
        <f>IFERROR(VLOOKUP(A418,[1]Tổng!$M$2:$AQ$200,26,0),"")</f>
        <v/>
      </c>
      <c r="I418" s="77" t="str">
        <f>IFERROR(VLOOKUP(A418,[1]Tổng!$M$2:$AQ$200,27,0),"")</f>
        <v/>
      </c>
      <c r="J418" s="77">
        <v>1000000</v>
      </c>
      <c r="K418" s="78">
        <f t="shared" si="102"/>
        <v>0</v>
      </c>
      <c r="L418" s="88" t="str">
        <f>IFERROR(VLOOKUP(A418,[1]Tổng!$M$2:$AQ$200,30,0),"")</f>
        <v/>
      </c>
      <c r="M418" s="88">
        <f t="shared" si="103"/>
        <v>0</v>
      </c>
      <c r="N418" s="88" t="str">
        <f>IFERROR(VLOOKUP(A418,[1]Tổng!$M$2:$AT$200,18,0),"")</f>
        <v/>
      </c>
      <c r="O418" s="88" t="str">
        <f>IFERROR(VLOOKUP(A418,[1]Tổng!$M$2:$AT$200,22,0),"")</f>
        <v/>
      </c>
      <c r="P418" s="217">
        <f t="shared" si="104"/>
        <v>0</v>
      </c>
      <c r="Q418" s="217">
        <f>IFERROR(VLOOKUP(A418,[1]Tổng!$M$2:$AQ$200,29,0),0)</f>
        <v>0</v>
      </c>
      <c r="R418" s="81" t="str">
        <f>IFERROR(VLOOKUP(A418,[1]Tổng!$M$2:$AQ$200,31,0),"")</f>
        <v/>
      </c>
      <c r="S418" s="81">
        <f t="shared" si="109"/>
        <v>0</v>
      </c>
      <c r="T418" s="81">
        <f t="shared" si="110"/>
        <v>0</v>
      </c>
      <c r="U418" s="81" t="e">
        <f t="shared" si="106"/>
        <v>#REF!</v>
      </c>
      <c r="V418" s="81">
        <v>0</v>
      </c>
      <c r="W418" s="81" t="e">
        <f t="shared" si="99"/>
        <v>#REF!</v>
      </c>
      <c r="X418" s="83"/>
      <c r="Y418" s="99">
        <f t="shared" si="107"/>
        <v>0</v>
      </c>
      <c r="Z418" s="224"/>
      <c r="AA418" s="224"/>
      <c r="AB418" s="224"/>
      <c r="AC418" s="224"/>
      <c r="AE418" s="106" t="e">
        <f t="shared" si="58"/>
        <v>#VALUE!</v>
      </c>
      <c r="AF418" s="69"/>
      <c r="AG418" s="218"/>
      <c r="AH418" s="219"/>
      <c r="AI418" s="218"/>
      <c r="AJ418" s="63"/>
      <c r="AK418" s="63"/>
      <c r="AL418" s="63"/>
      <c r="AU418" s="69" t="e">
        <f t="shared" si="108"/>
        <v>#N/A</v>
      </c>
      <c r="AV418" s="69" t="e">
        <f t="shared" si="111"/>
        <v>#N/A</v>
      </c>
      <c r="AW418" s="69">
        <f>IF(I418&gt;0,COUNTIF($AV$32:AV418,AV418),0)</f>
        <v>386</v>
      </c>
      <c r="AX418" s="69">
        <f>IF(AND(AW418&gt;1,SUMIF($AV$32:AV417,AV418,$AX$32:AX417)-SUMIF($AV$32:AV417,AV418,$BA$32:BA417)=0),1,IF(AND(AW418&gt;1,SUMIF($AV$32:AV417,AV418,$AX$32:AX417)-SUMIF($AV$32:AV417,AV418,$BA$32:BA417)&gt;0),0,AW418))</f>
        <v>0</v>
      </c>
      <c r="AY418" s="69">
        <f>IF(AND(Q418&gt;0,SUMIF($AV$32:AV418,AV418,$I$32:I418)-SUMIF($AV$32:AV418,AV418,$Q$32:Q418)=0),COUNTIF($AV$32:AV418,AV418),0)</f>
        <v>0</v>
      </c>
      <c r="AZ418" s="69">
        <f>IF(Q418&gt;0,COUNTIF($AV$32:AV418,AV418),0)</f>
        <v>0</v>
      </c>
      <c r="BA418" s="69">
        <f t="shared" si="112"/>
        <v>0</v>
      </c>
      <c r="BC418" s="69" t="str">
        <f t="shared" si="113"/>
        <v xml:space="preserve">  0</v>
      </c>
      <c r="BD418" s="69" t="str">
        <f t="shared" si="114"/>
        <v/>
      </c>
      <c r="BF418" s="69"/>
      <c r="BG418" s="69"/>
    </row>
    <row r="419" spans="1:59" x14ac:dyDescent="0.25">
      <c r="A419" s="70" t="e">
        <f t="shared" si="105"/>
        <v>#REF!</v>
      </c>
      <c r="B419" s="83" t="str">
        <f>IFERROR(VLOOKUP(A419,[1]Tổng!$M$2:$AT$200,13,0),"")</f>
        <v/>
      </c>
      <c r="C419" s="71" t="e">
        <f t="shared" si="100"/>
        <v>#VALUE!</v>
      </c>
      <c r="D419" s="71">
        <f t="shared" si="101"/>
        <v>1</v>
      </c>
      <c r="E419" s="221" t="str">
        <f>IFERROR(VLOOKUP(A419,[1]Tổng!$M$2:$AT$200,14,0),"")</f>
        <v/>
      </c>
      <c r="F419" s="213" t="str">
        <f>IFERROR(VLOOKUP(A419,[1]Tổng!$M$2:$AT$200,15,0),"")</f>
        <v/>
      </c>
      <c r="G419" s="214" t="str">
        <f>IFERROR(VLOOKUP(A419,[1]Tổng!$M$2:$AT$200,25,0),"")</f>
        <v/>
      </c>
      <c r="H419" s="83" t="str">
        <f>IFERROR(VLOOKUP(A419,[1]Tổng!$M$2:$AQ$200,26,0),"")</f>
        <v/>
      </c>
      <c r="I419" s="77" t="str">
        <f>IFERROR(VLOOKUP(A419,[1]Tổng!$M$2:$AQ$200,27,0),"")</f>
        <v/>
      </c>
      <c r="J419" s="77">
        <v>1000000</v>
      </c>
      <c r="K419" s="78">
        <f t="shared" si="102"/>
        <v>0</v>
      </c>
      <c r="L419" s="88" t="str">
        <f>IFERROR(VLOOKUP(A419,[1]Tổng!$M$2:$AQ$200,30,0),"")</f>
        <v/>
      </c>
      <c r="M419" s="88">
        <f t="shared" si="103"/>
        <v>0</v>
      </c>
      <c r="N419" s="88" t="str">
        <f>IFERROR(VLOOKUP(A419,[1]Tổng!$M$2:$AT$200,18,0),"")</f>
        <v/>
      </c>
      <c r="O419" s="88" t="str">
        <f>IFERROR(VLOOKUP(A419,[1]Tổng!$M$2:$AT$200,22,0),"")</f>
        <v/>
      </c>
      <c r="P419" s="217">
        <f t="shared" si="104"/>
        <v>0</v>
      </c>
      <c r="Q419" s="217">
        <f>IFERROR(VLOOKUP(A419,[1]Tổng!$M$2:$AQ$200,29,0),0)</f>
        <v>0</v>
      </c>
      <c r="R419" s="81" t="str">
        <f>IFERROR(VLOOKUP(A419,[1]Tổng!$M$2:$AQ$200,31,0),"")</f>
        <v/>
      </c>
      <c r="S419" s="81">
        <f t="shared" si="109"/>
        <v>0</v>
      </c>
      <c r="T419" s="81">
        <f t="shared" si="110"/>
        <v>0</v>
      </c>
      <c r="U419" s="81" t="e">
        <f t="shared" si="106"/>
        <v>#REF!</v>
      </c>
      <c r="V419" s="81">
        <v>0</v>
      </c>
      <c r="W419" s="81" t="e">
        <f t="shared" ref="W419:W482" si="115">IF((U419-T419+V419)&gt;$U$32,$U$32,(U419-T419+V419))</f>
        <v>#REF!</v>
      </c>
      <c r="X419" s="83"/>
      <c r="Y419" s="99">
        <f>Q421</f>
        <v>0</v>
      </c>
      <c r="Z419" s="224"/>
      <c r="AA419" s="224"/>
      <c r="AB419" s="224"/>
      <c r="AC419" s="224"/>
      <c r="AE419" s="106" t="e">
        <f>I421-SUM(Z421:AD421)</f>
        <v>#VALUE!</v>
      </c>
      <c r="AF419" s="69"/>
      <c r="AG419" s="218"/>
      <c r="AH419" s="219"/>
      <c r="AI419" s="218"/>
      <c r="AJ419" s="63"/>
      <c r="AK419" s="63"/>
      <c r="AL419" s="63"/>
      <c r="AU419" s="69" t="e">
        <f t="shared" si="108"/>
        <v>#N/A</v>
      </c>
      <c r="AV419" s="69" t="e">
        <f t="shared" si="111"/>
        <v>#N/A</v>
      </c>
      <c r="AW419" s="69">
        <f>IF(I419&gt;0,COUNTIF($AV$32:AV419,AV419),0)</f>
        <v>387</v>
      </c>
      <c r="AX419" s="69">
        <f>IF(AND(AW419&gt;1,SUMIF($AV$32:AV418,AV419,$AX$32:AX418)-SUMIF($AV$32:AV418,AV419,$BA$32:BA418)=0),1,IF(AND(AW419&gt;1,SUMIF($AV$32:AV418,AV419,$AX$32:AX418)-SUMIF($AV$32:AV418,AV419,$BA$32:BA418)&gt;0),0,AW419))</f>
        <v>0</v>
      </c>
      <c r="AY419" s="69">
        <f>IF(AND(Q419&gt;0,SUMIF($AV$32:AV419,AV419,$I$32:I419)-SUMIF($AV$32:AV419,AV419,$Q$32:Q419)=0),COUNTIF($AV$32:AV419,AV419),0)</f>
        <v>0</v>
      </c>
      <c r="AZ419" s="69">
        <f>IF(Q419&gt;0,COUNTIF($AV$32:AV419,AV419),0)</f>
        <v>0</v>
      </c>
      <c r="BA419" s="69">
        <f t="shared" si="112"/>
        <v>0</v>
      </c>
      <c r="BC419" s="69" t="str">
        <f t="shared" si="113"/>
        <v xml:space="preserve">  0</v>
      </c>
      <c r="BD419" s="69" t="str">
        <f t="shared" si="114"/>
        <v/>
      </c>
      <c r="BF419" s="69"/>
      <c r="BG419" s="69"/>
    </row>
    <row r="420" spans="1:59" s="69" customFormat="1" x14ac:dyDescent="0.25">
      <c r="A420" s="70" t="e">
        <f t="shared" si="105"/>
        <v>#REF!</v>
      </c>
      <c r="B420" s="83" t="str">
        <f>IFERROR(VLOOKUP(A420,[1]Tổng!$M$2:$AT$200,13,0),"")</f>
        <v/>
      </c>
      <c r="C420" s="71" t="e">
        <f t="shared" si="100"/>
        <v>#VALUE!</v>
      </c>
      <c r="D420" s="71">
        <f t="shared" si="101"/>
        <v>1</v>
      </c>
      <c r="E420" s="221" t="str">
        <f>IFERROR(VLOOKUP(A420,[1]Tổng!$M$2:$AT$200,14,0),"")</f>
        <v/>
      </c>
      <c r="F420" s="213" t="str">
        <f>IFERROR(VLOOKUP(A420,[1]Tổng!$M$2:$AT$200,15,0),"")</f>
        <v/>
      </c>
      <c r="G420" s="214" t="str">
        <f>IFERROR(VLOOKUP(A420,[1]Tổng!$M$2:$AT$200,25,0),"")</f>
        <v/>
      </c>
      <c r="H420" s="83" t="str">
        <f>IFERROR(VLOOKUP(A420,[1]Tổng!$M$2:$AQ$200,26,0),"")</f>
        <v/>
      </c>
      <c r="I420" s="77" t="str">
        <f>IFERROR(VLOOKUP(A420,[1]Tổng!$M$2:$AQ$200,27,0),"")</f>
        <v/>
      </c>
      <c r="J420" s="77">
        <v>1000000</v>
      </c>
      <c r="K420" s="78">
        <f t="shared" si="102"/>
        <v>0</v>
      </c>
      <c r="L420" s="88" t="str">
        <f>IFERROR(VLOOKUP(A420,[1]Tổng!$M$2:$AQ$200,30,0),"")</f>
        <v/>
      </c>
      <c r="M420" s="88">
        <f t="shared" si="103"/>
        <v>0</v>
      </c>
      <c r="N420" s="88" t="str">
        <f>IFERROR(VLOOKUP(A420,[1]Tổng!$M$2:$AT$200,18,0),"")</f>
        <v/>
      </c>
      <c r="O420" s="88" t="str">
        <f>IFERROR(VLOOKUP(A420,[1]Tổng!$M$2:$AT$200,22,0),"")</f>
        <v/>
      </c>
      <c r="P420" s="217">
        <f t="shared" si="104"/>
        <v>0</v>
      </c>
      <c r="Q420" s="217">
        <f>IFERROR(VLOOKUP(A420,[1]Tổng!$M$2:$AQ$200,29,0),0)</f>
        <v>0</v>
      </c>
      <c r="R420" s="81" t="str">
        <f>IFERROR(VLOOKUP(A420,[1]Tổng!$M$2:$AQ$200,31,0),"")</f>
        <v/>
      </c>
      <c r="S420" s="81">
        <f t="shared" si="109"/>
        <v>0</v>
      </c>
      <c r="T420" s="81">
        <f t="shared" si="110"/>
        <v>0</v>
      </c>
      <c r="U420" s="81" t="e">
        <f t="shared" si="106"/>
        <v>#REF!</v>
      </c>
      <c r="V420" s="81">
        <v>0</v>
      </c>
      <c r="W420" s="81" t="e">
        <f t="shared" si="115"/>
        <v>#REF!</v>
      </c>
      <c r="X420" s="83"/>
      <c r="Y420" s="99">
        <f t="shared" si="107"/>
        <v>0</v>
      </c>
      <c r="Z420" s="224"/>
      <c r="AA420" s="224"/>
      <c r="AB420" s="224"/>
      <c r="AC420" s="224"/>
      <c r="AE420" s="106" t="e">
        <f t="shared" si="58"/>
        <v>#VALUE!</v>
      </c>
      <c r="AG420" s="218"/>
      <c r="AH420" s="219"/>
      <c r="AI420" s="218"/>
      <c r="AJ420" s="63"/>
      <c r="AK420" s="63"/>
      <c r="AL420" s="63"/>
      <c r="AU420" s="69" t="e">
        <f t="shared" si="108"/>
        <v>#N/A</v>
      </c>
      <c r="AV420" s="69" t="e">
        <f t="shared" si="111"/>
        <v>#N/A</v>
      </c>
      <c r="AW420" s="69">
        <f>IF(I420&gt;0,COUNTIF($AV$32:AV420,AV420),0)</f>
        <v>388</v>
      </c>
      <c r="AX420" s="69">
        <f>IF(AND(AW420&gt;1,SUMIF($AV$32:AV419,AV420,$AX$32:AX419)-SUMIF($AV$32:AV419,AV420,$BA$32:BA419)=0),1,IF(AND(AW420&gt;1,SUMIF($AV$32:AV419,AV420,$AX$32:AX419)-SUMIF($AV$32:AV419,AV420,$BA$32:BA419)&gt;0),0,AW420))</f>
        <v>0</v>
      </c>
      <c r="AY420" s="69">
        <f>IF(AND(Q420&gt;0,SUMIF($AV$32:AV420,AV420,$I$32:I420)-SUMIF($AV$32:AV420,AV420,$Q$32:Q420)=0),COUNTIF($AV$32:AV420,AV420),0)</f>
        <v>0</v>
      </c>
      <c r="AZ420" s="69">
        <f>IF(Q420&gt;0,COUNTIF($AV$32:AV420,AV420),0)</f>
        <v>0</v>
      </c>
      <c r="BA420" s="69">
        <f t="shared" si="112"/>
        <v>0</v>
      </c>
      <c r="BC420" s="69" t="str">
        <f t="shared" si="113"/>
        <v xml:space="preserve">  0</v>
      </c>
      <c r="BD420" s="69" t="str">
        <f t="shared" si="114"/>
        <v/>
      </c>
    </row>
    <row r="421" spans="1:59" x14ac:dyDescent="0.25">
      <c r="A421" s="70" t="e">
        <f t="shared" si="105"/>
        <v>#REF!</v>
      </c>
      <c r="B421" s="83" t="str">
        <f>IFERROR(VLOOKUP(A421,[1]Tổng!$M$2:$AT$200,13,0),"")</f>
        <v/>
      </c>
      <c r="C421" s="71" t="e">
        <f t="shared" si="100"/>
        <v>#VALUE!</v>
      </c>
      <c r="D421" s="71">
        <f t="shared" si="101"/>
        <v>1</v>
      </c>
      <c r="E421" s="221" t="str">
        <f>IFERROR(VLOOKUP(A421,[1]Tổng!$M$2:$AT$200,14,0),"")</f>
        <v/>
      </c>
      <c r="F421" s="213" t="str">
        <f>IFERROR(VLOOKUP(A421,[1]Tổng!$M$2:$AT$200,15,0),"")</f>
        <v/>
      </c>
      <c r="G421" s="214" t="str">
        <f>IFERROR(VLOOKUP(A421,[1]Tổng!$M$2:$AT$200,25,0),"")</f>
        <v/>
      </c>
      <c r="H421" s="83" t="str">
        <f>IFERROR(VLOOKUP(A421,[1]Tổng!$M$2:$AQ$200,26,0),"")</f>
        <v/>
      </c>
      <c r="I421" s="77" t="str">
        <f>IFERROR(VLOOKUP(A421,[1]Tổng!$M$2:$AQ$200,27,0),"")</f>
        <v/>
      </c>
      <c r="J421" s="77">
        <v>1000000</v>
      </c>
      <c r="K421" s="78">
        <f t="shared" si="102"/>
        <v>0</v>
      </c>
      <c r="L421" s="88" t="str">
        <f>IFERROR(VLOOKUP(A421,[1]Tổng!$M$2:$AQ$200,30,0),"")</f>
        <v/>
      </c>
      <c r="M421" s="88">
        <f t="shared" si="103"/>
        <v>0</v>
      </c>
      <c r="N421" s="88" t="str">
        <f>IFERROR(VLOOKUP(A421,[1]Tổng!$M$2:$AT$200,18,0),"")</f>
        <v/>
      </c>
      <c r="O421" s="88" t="str">
        <f>IFERROR(VLOOKUP(A421,[1]Tổng!$M$2:$AT$200,22,0),"")</f>
        <v/>
      </c>
      <c r="P421" s="217">
        <f t="shared" si="104"/>
        <v>0</v>
      </c>
      <c r="Q421" s="217">
        <f>IFERROR(VLOOKUP(A421,[1]Tổng!$M$2:$AQ$200,29,0),0)</f>
        <v>0</v>
      </c>
      <c r="R421" s="81" t="str">
        <f>IFERROR(VLOOKUP(A421,[1]Tổng!$M$2:$AQ$200,31,0),"")</f>
        <v/>
      </c>
      <c r="S421" s="81">
        <f t="shared" si="109"/>
        <v>0</v>
      </c>
      <c r="T421" s="81">
        <f t="shared" si="110"/>
        <v>0</v>
      </c>
      <c r="U421" s="81" t="e">
        <f t="shared" si="106"/>
        <v>#REF!</v>
      </c>
      <c r="V421" s="81">
        <v>0</v>
      </c>
      <c r="W421" s="81" t="e">
        <f t="shared" si="115"/>
        <v>#REF!</v>
      </c>
      <c r="X421" s="83"/>
      <c r="Y421" s="99">
        <f t="shared" si="107"/>
        <v>0</v>
      </c>
      <c r="Z421" s="224"/>
      <c r="AA421" s="224"/>
      <c r="AB421" s="224"/>
      <c r="AC421" s="224"/>
      <c r="AE421" s="106" t="e">
        <f t="shared" si="58"/>
        <v>#VALUE!</v>
      </c>
      <c r="AF421" s="69"/>
      <c r="AG421" s="218"/>
      <c r="AH421" s="219"/>
      <c r="AI421" s="218"/>
      <c r="AJ421" s="63"/>
      <c r="AK421" s="63"/>
      <c r="AL421" s="63"/>
      <c r="AU421" s="69" t="e">
        <f t="shared" si="108"/>
        <v>#N/A</v>
      </c>
      <c r="AV421" s="69" t="e">
        <f t="shared" si="111"/>
        <v>#N/A</v>
      </c>
      <c r="AW421" s="69">
        <f>IF(I421&gt;0,COUNTIF($AV$32:AV421,AV421),0)</f>
        <v>389</v>
      </c>
      <c r="AX421" s="69">
        <f>IF(AND(AW421&gt;1,SUMIF($AV$32:AV420,AV421,$AX$32:AX420)-SUMIF($AV$32:AV420,AV421,$BA$32:BA420)=0),1,IF(AND(AW421&gt;1,SUMIF($AV$32:AV420,AV421,$AX$32:AX420)-SUMIF($AV$32:AV420,AV421,$BA$32:BA420)&gt;0),0,AW421))</f>
        <v>0</v>
      </c>
      <c r="AY421" s="69">
        <f>IF(AND(Q421&gt;0,SUMIF($AV$32:AV421,AV421,$I$32:I421)-SUMIF($AV$32:AV421,AV421,$Q$32:Q421)=0),COUNTIF($AV$32:AV421,AV421),0)</f>
        <v>0</v>
      </c>
      <c r="AZ421" s="69">
        <f>IF(Q421&gt;0,COUNTIF($AV$32:AV421,AV421),0)</f>
        <v>0</v>
      </c>
      <c r="BA421" s="69">
        <f t="shared" si="112"/>
        <v>0</v>
      </c>
      <c r="BC421" s="69" t="str">
        <f t="shared" si="113"/>
        <v xml:space="preserve">  0</v>
      </c>
      <c r="BD421" s="69" t="str">
        <f t="shared" si="114"/>
        <v/>
      </c>
      <c r="BF421" s="69"/>
      <c r="BG421" s="69"/>
    </row>
    <row r="422" spans="1:59" x14ac:dyDescent="0.25">
      <c r="A422" s="70" t="e">
        <f t="shared" si="105"/>
        <v>#REF!</v>
      </c>
      <c r="B422" s="83" t="str">
        <f>IFERROR(VLOOKUP(A422,[1]Tổng!$M$2:$AT$200,13,0),"")</f>
        <v/>
      </c>
      <c r="C422" s="71" t="e">
        <f t="shared" ref="C422:C485" si="116">IF(I422&gt;0,MID(B422,SEARCH(".",B422,SEARCH(".",B422,SEARCH(".",B422)+1)+1)+1,SEARCH(".",B422,(SEARCH(".",B422,SEARCH(".",B422,SEARCH(".",B422)+1)+1))+1)-SEARCH(".",B422,SEARCH(".",B422,SEARCH(".",B422)+1)+1)-1),0)</f>
        <v>#VALUE!</v>
      </c>
      <c r="D422" s="71">
        <f t="shared" ref="D422:D485" si="117">IF(Q422&gt;0,MID(B422,SEARCH("-",B422,SEARCH("-",B422)+1)+1,SEARCH("/",B422,SEARCH("/",B422)+1)-SEARCH("-",B422,SEARCH("-",B422)+1)-1),1)</f>
        <v>1</v>
      </c>
      <c r="E422" s="221" t="str">
        <f>IFERROR(VLOOKUP(A422,[1]Tổng!$M$2:$AT$200,14,0),"")</f>
        <v/>
      </c>
      <c r="F422" s="213" t="str">
        <f>IFERROR(VLOOKUP(A422,[1]Tổng!$M$2:$AT$200,15,0),"")</f>
        <v/>
      </c>
      <c r="G422" s="214" t="str">
        <f>IFERROR(VLOOKUP(A422,[1]Tổng!$M$2:$AT$200,25,0),"")</f>
        <v/>
      </c>
      <c r="H422" s="83" t="str">
        <f>IFERROR(VLOOKUP(A422,[1]Tổng!$M$2:$AQ$200,26,0),"")</f>
        <v/>
      </c>
      <c r="I422" s="77" t="str">
        <f>IFERROR(VLOOKUP(A422,[1]Tổng!$M$2:$AQ$200,27,0),"")</f>
        <v/>
      </c>
      <c r="J422" s="77">
        <v>1000000</v>
      </c>
      <c r="K422" s="78">
        <f t="shared" ref="K422:K485" si="118">IFERROR(I422*J422,0)</f>
        <v>0</v>
      </c>
      <c r="L422" s="88" t="str">
        <f>IFERROR(VLOOKUP(A422,[1]Tổng!$M$2:$AQ$200,30,0),"")</f>
        <v/>
      </c>
      <c r="M422" s="88">
        <f t="shared" ref="M422:M485" si="119">IFERROR(I422*L422,0)</f>
        <v>0</v>
      </c>
      <c r="N422" s="88" t="str">
        <f>IFERROR(VLOOKUP(A422,[1]Tổng!$M$2:$AT$200,18,0),"")</f>
        <v/>
      </c>
      <c r="O422" s="88" t="str">
        <f>IFERROR(VLOOKUP(A422,[1]Tổng!$M$2:$AT$200,22,0),"")</f>
        <v/>
      </c>
      <c r="P422" s="217">
        <f t="shared" ref="P422:P485" si="120">IF(Q422&gt;0,VLOOKUP(D422,$C$32:$M$1452,7,0),0)</f>
        <v>0</v>
      </c>
      <c r="Q422" s="217">
        <f>IFERROR(VLOOKUP(A422,[1]Tổng!$M$2:$AQ$200,29,0),0)</f>
        <v>0</v>
      </c>
      <c r="R422" s="81" t="str">
        <f>IFERROR(VLOOKUP(A422,[1]Tổng!$M$2:$AQ$200,31,0),"")</f>
        <v/>
      </c>
      <c r="S422" s="81">
        <f t="shared" si="109"/>
        <v>0</v>
      </c>
      <c r="T422" s="81">
        <f t="shared" si="110"/>
        <v>0</v>
      </c>
      <c r="U422" s="81" t="e">
        <f t="shared" si="106"/>
        <v>#REF!</v>
      </c>
      <c r="V422" s="81">
        <v>0</v>
      </c>
      <c r="W422" s="81" t="e">
        <f t="shared" si="115"/>
        <v>#REF!</v>
      </c>
      <c r="X422" s="83"/>
      <c r="Y422" s="99">
        <f t="shared" si="107"/>
        <v>0</v>
      </c>
      <c r="Z422" s="224"/>
      <c r="AA422" s="224"/>
      <c r="AB422" s="224"/>
      <c r="AC422" s="224"/>
      <c r="AE422" s="106" t="e">
        <f t="shared" si="58"/>
        <v>#VALUE!</v>
      </c>
      <c r="AF422" s="69"/>
      <c r="AG422" s="218"/>
      <c r="AH422" s="219"/>
      <c r="AI422" s="218"/>
      <c r="AJ422" s="63"/>
      <c r="AK422" s="63"/>
      <c r="AL422" s="63"/>
      <c r="AU422" s="69" t="e">
        <f t="shared" si="108"/>
        <v>#N/A</v>
      </c>
      <c r="AV422" s="69" t="e">
        <f t="shared" si="111"/>
        <v>#N/A</v>
      </c>
      <c r="AW422" s="69">
        <f>IF(I422&gt;0,COUNTIF($AV$32:AV422,AV422),0)</f>
        <v>390</v>
      </c>
      <c r="AX422" s="69">
        <f>IF(AND(AW422&gt;1,SUMIF($AV$32:AV421,AV422,$AX$32:AX421)-SUMIF($AV$32:AV421,AV422,$BA$32:BA421)=0),1,IF(AND(AW422&gt;1,SUMIF($AV$32:AV421,AV422,$AX$32:AX421)-SUMIF($AV$32:AV421,AV422,$BA$32:BA421)&gt;0),0,AW422))</f>
        <v>0</v>
      </c>
      <c r="AY422" s="69">
        <f>IF(AND(Q422&gt;0,SUMIF($AV$32:AV422,AV422,$I$32:I422)-SUMIF($AV$32:AV422,AV422,$Q$32:Q422)=0),COUNTIF($AV$32:AV422,AV422),0)</f>
        <v>0</v>
      </c>
      <c r="AZ422" s="69">
        <f>IF(Q422&gt;0,COUNTIF($AV$32:AV422,AV422),0)</f>
        <v>0</v>
      </c>
      <c r="BA422" s="69">
        <f t="shared" si="112"/>
        <v>0</v>
      </c>
      <c r="BC422" s="69" t="str">
        <f t="shared" si="113"/>
        <v xml:space="preserve">  0</v>
      </c>
      <c r="BD422" s="69" t="str">
        <f t="shared" si="114"/>
        <v/>
      </c>
      <c r="BF422" s="69"/>
      <c r="BG422" s="69"/>
    </row>
    <row r="423" spans="1:59" s="69" customFormat="1" x14ac:dyDescent="0.25">
      <c r="A423" s="70" t="e">
        <f t="shared" ref="A423:A486" si="121">A422+1</f>
        <v>#REF!</v>
      </c>
      <c r="B423" s="83" t="str">
        <f>IFERROR(VLOOKUP(A423,[1]Tổng!$M$2:$AT$200,13,0),"")</f>
        <v/>
      </c>
      <c r="C423" s="71" t="e">
        <f t="shared" si="116"/>
        <v>#VALUE!</v>
      </c>
      <c r="D423" s="71">
        <f t="shared" si="117"/>
        <v>1</v>
      </c>
      <c r="E423" s="221" t="str">
        <f>IFERROR(VLOOKUP(A423,[1]Tổng!$M$2:$AT$200,14,0),"")</f>
        <v/>
      </c>
      <c r="F423" s="213" t="str">
        <f>IFERROR(VLOOKUP(A423,[1]Tổng!$M$2:$AT$200,15,0),"")</f>
        <v/>
      </c>
      <c r="G423" s="214" t="str">
        <f>IFERROR(VLOOKUP(A423,[1]Tổng!$M$2:$AT$200,25,0),"")</f>
        <v/>
      </c>
      <c r="H423" s="83" t="str">
        <f>IFERROR(VLOOKUP(A423,[1]Tổng!$M$2:$AQ$200,26,0),"")</f>
        <v/>
      </c>
      <c r="I423" s="77" t="str">
        <f>IFERROR(VLOOKUP(A423,[1]Tổng!$M$2:$AQ$200,27,0),"")</f>
        <v/>
      </c>
      <c r="J423" s="77">
        <v>1000000</v>
      </c>
      <c r="K423" s="78">
        <f t="shared" si="118"/>
        <v>0</v>
      </c>
      <c r="L423" s="88" t="str">
        <f>IFERROR(VLOOKUP(A423,[1]Tổng!$M$2:$AQ$200,30,0),"")</f>
        <v/>
      </c>
      <c r="M423" s="88">
        <f t="shared" si="119"/>
        <v>0</v>
      </c>
      <c r="N423" s="88" t="str">
        <f>IFERROR(VLOOKUP(A423,[1]Tổng!$M$2:$AT$200,18,0),"")</f>
        <v/>
      </c>
      <c r="O423" s="88" t="str">
        <f>IFERROR(VLOOKUP(A423,[1]Tổng!$M$2:$AT$200,22,0),"")</f>
        <v/>
      </c>
      <c r="P423" s="217">
        <f t="shared" si="120"/>
        <v>0</v>
      </c>
      <c r="Q423" s="217">
        <f>IFERROR(VLOOKUP(A423,[1]Tổng!$M$2:$AQ$200,29,0),0)</f>
        <v>0</v>
      </c>
      <c r="R423" s="81" t="str">
        <f>IFERROR(VLOOKUP(A423,[1]Tổng!$M$2:$AQ$200,31,0),"")</f>
        <v/>
      </c>
      <c r="S423" s="81">
        <f t="shared" si="109"/>
        <v>0</v>
      </c>
      <c r="T423" s="81">
        <f t="shared" si="110"/>
        <v>0</v>
      </c>
      <c r="U423" s="81" t="e">
        <f t="shared" ref="U423:U486" si="122">W422</f>
        <v>#REF!</v>
      </c>
      <c r="V423" s="81">
        <v>0</v>
      </c>
      <c r="W423" s="81" t="e">
        <f t="shared" si="115"/>
        <v>#REF!</v>
      </c>
      <c r="X423" s="83"/>
      <c r="Y423" s="99">
        <f t="shared" si="107"/>
        <v>0</v>
      </c>
      <c r="Z423" s="224"/>
      <c r="AA423" s="224"/>
      <c r="AB423" s="224"/>
      <c r="AC423" s="224"/>
      <c r="AE423" s="106" t="e">
        <f t="shared" si="58"/>
        <v>#VALUE!</v>
      </c>
      <c r="AG423" s="218"/>
      <c r="AH423" s="219"/>
      <c r="AI423" s="218"/>
      <c r="AJ423" s="63"/>
      <c r="AK423" s="63"/>
      <c r="AL423" s="63"/>
      <c r="AU423" s="69" t="e">
        <f t="shared" si="108"/>
        <v>#N/A</v>
      </c>
      <c r="AV423" s="69" t="e">
        <f t="shared" si="111"/>
        <v>#N/A</v>
      </c>
      <c r="AW423" s="69">
        <f>IF(I423&gt;0,COUNTIF($AV$32:AV423,AV423),0)</f>
        <v>391</v>
      </c>
      <c r="AX423" s="69">
        <f>IF(AND(AW423&gt;1,SUMIF($AV$32:AV422,AV423,$AX$32:AX422)-SUMIF($AV$32:AV422,AV423,$BA$32:BA422)=0),1,IF(AND(AW423&gt;1,SUMIF($AV$32:AV422,AV423,$AX$32:AX422)-SUMIF($AV$32:AV422,AV423,$BA$32:BA422)&gt;0),0,AW423))</f>
        <v>0</v>
      </c>
      <c r="AY423" s="69">
        <f>IF(AND(Q423&gt;0,SUMIF($AV$32:AV423,AV423,$I$32:I423)-SUMIF($AV$32:AV423,AV423,$Q$32:Q423)=0),COUNTIF($AV$32:AV423,AV423),0)</f>
        <v>0</v>
      </c>
      <c r="AZ423" s="69">
        <f>IF(Q423&gt;0,COUNTIF($AV$32:AV423,AV423),0)</f>
        <v>0</v>
      </c>
      <c r="BA423" s="69">
        <f t="shared" si="112"/>
        <v>0</v>
      </c>
      <c r="BC423" s="69" t="str">
        <f t="shared" si="113"/>
        <v xml:space="preserve">  0</v>
      </c>
      <c r="BD423" s="69" t="str">
        <f t="shared" si="114"/>
        <v/>
      </c>
    </row>
    <row r="424" spans="1:59" x14ac:dyDescent="0.25">
      <c r="A424" s="70" t="e">
        <f t="shared" si="121"/>
        <v>#REF!</v>
      </c>
      <c r="B424" s="83" t="str">
        <f>IFERROR(VLOOKUP(A424,[1]Tổng!$M$2:$AT$200,13,0),"")</f>
        <v/>
      </c>
      <c r="C424" s="71" t="e">
        <f t="shared" si="116"/>
        <v>#VALUE!</v>
      </c>
      <c r="D424" s="71">
        <f t="shared" si="117"/>
        <v>1</v>
      </c>
      <c r="E424" s="221" t="str">
        <f>IFERROR(VLOOKUP(A424,[1]Tổng!$M$2:$AT$200,14,0),"")</f>
        <v/>
      </c>
      <c r="F424" s="213" t="str">
        <f>IFERROR(VLOOKUP(A424,[1]Tổng!$M$2:$AT$200,15,0),"")</f>
        <v/>
      </c>
      <c r="G424" s="214" t="str">
        <f>IFERROR(VLOOKUP(A424,[1]Tổng!$M$2:$AT$200,25,0),"")</f>
        <v/>
      </c>
      <c r="H424" s="83" t="str">
        <f>IFERROR(VLOOKUP(A424,[1]Tổng!$M$2:$AQ$200,26,0),"")</f>
        <v/>
      </c>
      <c r="I424" s="77" t="str">
        <f>IFERROR(VLOOKUP(A424,[1]Tổng!$M$2:$AQ$200,27,0),"")</f>
        <v/>
      </c>
      <c r="J424" s="77">
        <v>1000000</v>
      </c>
      <c r="K424" s="78">
        <f t="shared" si="118"/>
        <v>0</v>
      </c>
      <c r="L424" s="88" t="str">
        <f>IFERROR(VLOOKUP(A424,[1]Tổng!$M$2:$AQ$200,30,0),"")</f>
        <v/>
      </c>
      <c r="M424" s="88">
        <f t="shared" si="119"/>
        <v>0</v>
      </c>
      <c r="N424" s="88" t="str">
        <f>IFERROR(VLOOKUP(A424,[1]Tổng!$M$2:$AT$200,18,0),"")</f>
        <v/>
      </c>
      <c r="O424" s="88" t="str">
        <f>IFERROR(VLOOKUP(A424,[1]Tổng!$M$2:$AT$200,22,0),"")</f>
        <v/>
      </c>
      <c r="P424" s="217">
        <f t="shared" si="120"/>
        <v>0</v>
      </c>
      <c r="Q424" s="217">
        <f>IFERROR(VLOOKUP(A424,[1]Tổng!$M$2:$AQ$200,29,0),0)</f>
        <v>0</v>
      </c>
      <c r="R424" s="81" t="str">
        <f>IFERROR(VLOOKUP(A424,[1]Tổng!$M$2:$AQ$200,31,0),"")</f>
        <v/>
      </c>
      <c r="S424" s="81">
        <f t="shared" si="109"/>
        <v>0</v>
      </c>
      <c r="T424" s="81">
        <f t="shared" si="110"/>
        <v>0</v>
      </c>
      <c r="U424" s="81" t="e">
        <f t="shared" si="122"/>
        <v>#REF!</v>
      </c>
      <c r="V424" s="81">
        <v>0</v>
      </c>
      <c r="W424" s="81" t="e">
        <f t="shared" si="115"/>
        <v>#REF!</v>
      </c>
      <c r="X424" s="83"/>
      <c r="Y424" s="99">
        <f>Q444</f>
        <v>0</v>
      </c>
      <c r="Z424" s="224"/>
      <c r="AA424" s="224"/>
      <c r="AB424" s="224"/>
      <c r="AC424" s="224"/>
      <c r="AE424" s="106" t="e">
        <f>I444-SUM(Z444:AD444)</f>
        <v>#VALUE!</v>
      </c>
      <c r="AF424" s="69"/>
      <c r="AG424" s="218"/>
      <c r="AH424" s="219"/>
      <c r="AI424" s="218"/>
      <c r="AJ424" s="63"/>
      <c r="AK424" s="63"/>
      <c r="AL424" s="63"/>
      <c r="AU424" s="69" t="e">
        <f t="shared" si="108"/>
        <v>#N/A</v>
      </c>
      <c r="AV424" s="69" t="e">
        <f t="shared" si="111"/>
        <v>#N/A</v>
      </c>
      <c r="AW424" s="69">
        <f>IF(I424&gt;0,COUNTIF($AV$32:AV424,AV424),0)</f>
        <v>392</v>
      </c>
      <c r="AX424" s="69">
        <f>IF(AND(AW424&gt;1,SUMIF($AV$32:AV423,AV424,$AX$32:AX423)-SUMIF($AV$32:AV423,AV424,$BA$32:BA423)=0),1,IF(AND(AW424&gt;1,SUMIF($AV$32:AV423,AV424,$AX$32:AX423)-SUMIF($AV$32:AV423,AV424,$BA$32:BA423)&gt;0),0,AW424))</f>
        <v>0</v>
      </c>
      <c r="AY424" s="69">
        <f>IF(AND(Q424&gt;0,SUMIF($AV$32:AV424,AV424,$I$32:I424)-SUMIF($AV$32:AV424,AV424,$Q$32:Q424)=0),COUNTIF($AV$32:AV424,AV424),0)</f>
        <v>0</v>
      </c>
      <c r="AZ424" s="69">
        <f>IF(Q424&gt;0,COUNTIF($AV$32:AV424,AV424),0)</f>
        <v>0</v>
      </c>
      <c r="BA424" s="69">
        <f t="shared" si="112"/>
        <v>0</v>
      </c>
      <c r="BC424" s="69" t="str">
        <f t="shared" si="113"/>
        <v xml:space="preserve">  0</v>
      </c>
      <c r="BD424" s="69" t="str">
        <f t="shared" si="114"/>
        <v/>
      </c>
      <c r="BF424" s="69"/>
      <c r="BG424" s="69"/>
    </row>
    <row r="425" spans="1:59" x14ac:dyDescent="0.25">
      <c r="A425" s="70" t="e">
        <f t="shared" si="121"/>
        <v>#REF!</v>
      </c>
      <c r="B425" s="83" t="str">
        <f>IFERROR(VLOOKUP(A425,[1]Tổng!$M$2:$AT$200,13,0),"")</f>
        <v/>
      </c>
      <c r="C425" s="71" t="e">
        <f t="shared" si="116"/>
        <v>#VALUE!</v>
      </c>
      <c r="D425" s="71">
        <f t="shared" si="117"/>
        <v>1</v>
      </c>
      <c r="E425" s="221" t="str">
        <f>IFERROR(VLOOKUP(A425,[1]Tổng!$M$2:$AT$200,14,0),"")</f>
        <v/>
      </c>
      <c r="F425" s="213" t="str">
        <f>IFERROR(VLOOKUP(A425,[1]Tổng!$M$2:$AT$200,15,0),"")</f>
        <v/>
      </c>
      <c r="G425" s="214" t="str">
        <f>IFERROR(VLOOKUP(A425,[1]Tổng!$M$2:$AT$200,25,0),"")</f>
        <v/>
      </c>
      <c r="H425" s="83" t="str">
        <f>IFERROR(VLOOKUP(A425,[1]Tổng!$M$2:$AQ$200,26,0),"")</f>
        <v/>
      </c>
      <c r="I425" s="77" t="str">
        <f>IFERROR(VLOOKUP(A425,[1]Tổng!$M$2:$AQ$200,27,0),"")</f>
        <v/>
      </c>
      <c r="J425" s="77">
        <v>1000000</v>
      </c>
      <c r="K425" s="78">
        <f t="shared" si="118"/>
        <v>0</v>
      </c>
      <c r="L425" s="88" t="str">
        <f>IFERROR(VLOOKUP(A425,[1]Tổng!$M$2:$AQ$200,30,0),"")</f>
        <v/>
      </c>
      <c r="M425" s="88">
        <f t="shared" si="119"/>
        <v>0</v>
      </c>
      <c r="N425" s="88" t="str">
        <f>IFERROR(VLOOKUP(A425,[1]Tổng!$M$2:$AT$200,18,0),"")</f>
        <v/>
      </c>
      <c r="O425" s="88" t="str">
        <f>IFERROR(VLOOKUP(A425,[1]Tổng!$M$2:$AT$200,22,0),"")</f>
        <v/>
      </c>
      <c r="P425" s="217">
        <f t="shared" si="120"/>
        <v>0</v>
      </c>
      <c r="Q425" s="217">
        <f>IFERROR(VLOOKUP(A425,[1]Tổng!$M$2:$AQ$200,29,0),0)</f>
        <v>0</v>
      </c>
      <c r="R425" s="81" t="str">
        <f>IFERROR(VLOOKUP(A425,[1]Tổng!$M$2:$AQ$200,31,0),"")</f>
        <v/>
      </c>
      <c r="S425" s="81">
        <f t="shared" si="109"/>
        <v>0</v>
      </c>
      <c r="T425" s="81">
        <f t="shared" si="110"/>
        <v>0</v>
      </c>
      <c r="U425" s="81" t="e">
        <f t="shared" si="122"/>
        <v>#REF!</v>
      </c>
      <c r="V425" s="81">
        <v>0</v>
      </c>
      <c r="W425" s="81" t="e">
        <f t="shared" si="115"/>
        <v>#REF!</v>
      </c>
      <c r="X425" s="83"/>
      <c r="Y425" s="99">
        <f>Q445</f>
        <v>0</v>
      </c>
      <c r="Z425" s="224"/>
      <c r="AA425" s="224"/>
      <c r="AB425" s="224"/>
      <c r="AC425" s="224"/>
      <c r="AE425" s="106" t="e">
        <f>I445-SUM(Z445:AD445)</f>
        <v>#VALUE!</v>
      </c>
      <c r="AF425" s="69"/>
      <c r="AG425" s="218"/>
      <c r="AH425" s="219"/>
      <c r="AI425" s="218"/>
      <c r="AJ425" s="63"/>
      <c r="AK425" s="63"/>
      <c r="AL425" s="63"/>
      <c r="AU425" s="69" t="e">
        <f t="shared" si="108"/>
        <v>#N/A</v>
      </c>
      <c r="AV425" s="69" t="e">
        <f t="shared" si="111"/>
        <v>#N/A</v>
      </c>
      <c r="AW425" s="69">
        <f>IF(I425&gt;0,COUNTIF($AV$32:AV425,AV425),0)</f>
        <v>393</v>
      </c>
      <c r="AX425" s="69">
        <f>IF(AND(AW425&gt;1,SUMIF($AV$32:AV424,AV425,$AX$32:AX424)-SUMIF($AV$32:AV424,AV425,$BA$32:BA424)=0),1,IF(AND(AW425&gt;1,SUMIF($AV$32:AV424,AV425,$AX$32:AX424)-SUMIF($AV$32:AV424,AV425,$BA$32:BA424)&gt;0),0,AW425))</f>
        <v>0</v>
      </c>
      <c r="AY425" s="69">
        <f>IF(AND(Q425&gt;0,SUMIF($AV$32:AV425,AV425,$I$32:I425)-SUMIF($AV$32:AV425,AV425,$Q$32:Q425)=0),COUNTIF($AV$32:AV425,AV425),0)</f>
        <v>0</v>
      </c>
      <c r="AZ425" s="69">
        <f>IF(Q425&gt;0,COUNTIF($AV$32:AV425,AV425),0)</f>
        <v>0</v>
      </c>
      <c r="BA425" s="69">
        <f t="shared" si="112"/>
        <v>0</v>
      </c>
      <c r="BC425" s="69" t="str">
        <f t="shared" si="113"/>
        <v xml:space="preserve">  0</v>
      </c>
      <c r="BD425" s="69" t="str">
        <f t="shared" si="114"/>
        <v/>
      </c>
      <c r="BF425" s="69"/>
      <c r="BG425" s="69"/>
    </row>
    <row r="426" spans="1:59" x14ac:dyDescent="0.25">
      <c r="A426" s="70" t="e">
        <f t="shared" si="121"/>
        <v>#REF!</v>
      </c>
      <c r="B426" s="83" t="str">
        <f>IFERROR(VLOOKUP(A426,[1]Tổng!$M$2:$AT$200,13,0),"")</f>
        <v/>
      </c>
      <c r="C426" s="71" t="e">
        <f t="shared" si="116"/>
        <v>#VALUE!</v>
      </c>
      <c r="D426" s="71">
        <f t="shared" si="117"/>
        <v>1</v>
      </c>
      <c r="E426" s="221" t="str">
        <f>IFERROR(VLOOKUP(A426,[1]Tổng!$M$2:$AT$200,14,0),"")</f>
        <v/>
      </c>
      <c r="F426" s="213" t="str">
        <f>IFERROR(VLOOKUP(A426,[1]Tổng!$M$2:$AT$200,15,0),"")</f>
        <v/>
      </c>
      <c r="G426" s="214" t="str">
        <f>IFERROR(VLOOKUP(A426,[1]Tổng!$M$2:$AT$200,25,0),"")</f>
        <v/>
      </c>
      <c r="H426" s="83" t="str">
        <f>IFERROR(VLOOKUP(A426,[1]Tổng!$M$2:$AQ$200,26,0),"")</f>
        <v/>
      </c>
      <c r="I426" s="77" t="str">
        <f>IFERROR(VLOOKUP(A426,[1]Tổng!$M$2:$AQ$200,27,0),"")</f>
        <v/>
      </c>
      <c r="J426" s="77">
        <v>1000000</v>
      </c>
      <c r="K426" s="78">
        <f t="shared" si="118"/>
        <v>0</v>
      </c>
      <c r="L426" s="88" t="str">
        <f>IFERROR(VLOOKUP(A426,[1]Tổng!$M$2:$AQ$200,30,0),"")</f>
        <v/>
      </c>
      <c r="M426" s="88">
        <f t="shared" si="119"/>
        <v>0</v>
      </c>
      <c r="N426" s="88" t="str">
        <f>IFERROR(VLOOKUP(A426,[1]Tổng!$M$2:$AT$200,18,0),"")</f>
        <v/>
      </c>
      <c r="O426" s="88" t="str">
        <f>IFERROR(VLOOKUP(A426,[1]Tổng!$M$2:$AT$200,22,0),"")</f>
        <v/>
      </c>
      <c r="P426" s="217">
        <f t="shared" si="120"/>
        <v>0</v>
      </c>
      <c r="Q426" s="217">
        <f>IFERROR(VLOOKUP(A426,[1]Tổng!$M$2:$AQ$200,29,0),0)</f>
        <v>0</v>
      </c>
      <c r="R426" s="81" t="str">
        <f>IFERROR(VLOOKUP(A426,[1]Tổng!$M$2:$AQ$200,31,0),"")</f>
        <v/>
      </c>
      <c r="S426" s="81">
        <f t="shared" si="109"/>
        <v>0</v>
      </c>
      <c r="T426" s="81">
        <f t="shared" si="110"/>
        <v>0</v>
      </c>
      <c r="U426" s="81" t="e">
        <f t="shared" si="122"/>
        <v>#REF!</v>
      </c>
      <c r="V426" s="81">
        <v>0</v>
      </c>
      <c r="W426" s="81" t="e">
        <f t="shared" si="115"/>
        <v>#REF!</v>
      </c>
      <c r="X426" s="83"/>
      <c r="Y426" s="99">
        <f>Q446</f>
        <v>0</v>
      </c>
      <c r="Z426" s="224"/>
      <c r="AA426" s="224"/>
      <c r="AB426" s="224"/>
      <c r="AC426" s="224"/>
      <c r="AE426" s="106" t="e">
        <f>I446-SUM(Z446:AD446)</f>
        <v>#VALUE!</v>
      </c>
      <c r="AF426" s="69"/>
      <c r="AG426" s="218"/>
      <c r="AH426" s="219"/>
      <c r="AI426" s="218"/>
      <c r="AJ426" s="63"/>
      <c r="AK426" s="63"/>
      <c r="AL426" s="63"/>
      <c r="AU426" s="69" t="e">
        <f t="shared" si="108"/>
        <v>#N/A</v>
      </c>
      <c r="AV426" s="69" t="e">
        <f t="shared" si="111"/>
        <v>#N/A</v>
      </c>
      <c r="AW426" s="69">
        <f>IF(I426&gt;0,COUNTIF($AV$32:AV426,AV426),0)</f>
        <v>394</v>
      </c>
      <c r="AX426" s="69">
        <f>IF(AND(AW426&gt;1,SUMIF($AV$32:AV425,AV426,$AX$32:AX425)-SUMIF($AV$32:AV425,AV426,$BA$32:BA425)=0),1,IF(AND(AW426&gt;1,SUMIF($AV$32:AV425,AV426,$AX$32:AX425)-SUMIF($AV$32:AV425,AV426,$BA$32:BA425)&gt;0),0,AW426))</f>
        <v>0</v>
      </c>
      <c r="AY426" s="69">
        <f>IF(AND(Q426&gt;0,SUMIF($AV$32:AV426,AV426,$I$32:I426)-SUMIF($AV$32:AV426,AV426,$Q$32:Q426)=0),COUNTIF($AV$32:AV426,AV426),0)</f>
        <v>0</v>
      </c>
      <c r="AZ426" s="69">
        <f>IF(Q426&gt;0,COUNTIF($AV$32:AV426,AV426),0)</f>
        <v>0</v>
      </c>
      <c r="BA426" s="69">
        <f t="shared" si="112"/>
        <v>0</v>
      </c>
      <c r="BC426" s="69" t="str">
        <f t="shared" si="113"/>
        <v xml:space="preserve">  0</v>
      </c>
      <c r="BD426" s="69" t="str">
        <f t="shared" si="114"/>
        <v/>
      </c>
      <c r="BF426" s="69"/>
      <c r="BG426" s="69"/>
    </row>
    <row r="427" spans="1:59" s="69" customFormat="1" x14ac:dyDescent="0.25">
      <c r="A427" s="70" t="e">
        <f t="shared" si="121"/>
        <v>#REF!</v>
      </c>
      <c r="B427" s="83" t="str">
        <f>IFERROR(VLOOKUP(A427,[1]Tổng!$M$2:$AT$200,13,0),"")</f>
        <v/>
      </c>
      <c r="C427" s="71" t="e">
        <f t="shared" si="116"/>
        <v>#VALUE!</v>
      </c>
      <c r="D427" s="71">
        <f t="shared" si="117"/>
        <v>1</v>
      </c>
      <c r="E427" s="221" t="str">
        <f>IFERROR(VLOOKUP(A427,[1]Tổng!$M$2:$AT$200,14,0),"")</f>
        <v/>
      </c>
      <c r="F427" s="213" t="str">
        <f>IFERROR(VLOOKUP(A427,[1]Tổng!$M$2:$AT$200,15,0),"")</f>
        <v/>
      </c>
      <c r="G427" s="214" t="str">
        <f>IFERROR(VLOOKUP(A427,[1]Tổng!$M$2:$AT$200,25,0),"")</f>
        <v/>
      </c>
      <c r="H427" s="83" t="str">
        <f>IFERROR(VLOOKUP(A427,[1]Tổng!$M$2:$AQ$200,26,0),"")</f>
        <v/>
      </c>
      <c r="I427" s="77" t="str">
        <f>IFERROR(VLOOKUP(A427,[1]Tổng!$M$2:$AQ$200,27,0),"")</f>
        <v/>
      </c>
      <c r="J427" s="77">
        <v>1000000</v>
      </c>
      <c r="K427" s="78">
        <f t="shared" si="118"/>
        <v>0</v>
      </c>
      <c r="L427" s="88" t="str">
        <f>IFERROR(VLOOKUP(A427,[1]Tổng!$M$2:$AQ$200,30,0),"")</f>
        <v/>
      </c>
      <c r="M427" s="88">
        <f t="shared" si="119"/>
        <v>0</v>
      </c>
      <c r="N427" s="88" t="str">
        <f>IFERROR(VLOOKUP(A427,[1]Tổng!$M$2:$AT$200,18,0),"")</f>
        <v/>
      </c>
      <c r="O427" s="88" t="str">
        <f>IFERROR(VLOOKUP(A427,[1]Tổng!$M$2:$AT$200,22,0),"")</f>
        <v/>
      </c>
      <c r="P427" s="217">
        <f t="shared" si="120"/>
        <v>0</v>
      </c>
      <c r="Q427" s="217">
        <f>IFERROR(VLOOKUP(A427,[1]Tổng!$M$2:$AQ$200,29,0),0)</f>
        <v>0</v>
      </c>
      <c r="R427" s="81" t="str">
        <f>IFERROR(VLOOKUP(A427,[1]Tổng!$M$2:$AQ$200,31,0),"")</f>
        <v/>
      </c>
      <c r="S427" s="81">
        <f t="shared" si="109"/>
        <v>0</v>
      </c>
      <c r="T427" s="81">
        <f t="shared" si="110"/>
        <v>0</v>
      </c>
      <c r="U427" s="81" t="e">
        <f t="shared" si="122"/>
        <v>#REF!</v>
      </c>
      <c r="V427" s="81">
        <v>0</v>
      </c>
      <c r="W427" s="81" t="e">
        <f t="shared" si="115"/>
        <v>#REF!</v>
      </c>
      <c r="X427" s="83"/>
      <c r="Y427" s="99">
        <f>Q447</f>
        <v>0</v>
      </c>
      <c r="Z427" s="224"/>
      <c r="AA427" s="224"/>
      <c r="AB427" s="224"/>
      <c r="AC427" s="224"/>
      <c r="AE427" s="106" t="e">
        <f>I447-SUM(Z447:AD447)</f>
        <v>#VALUE!</v>
      </c>
      <c r="AG427" s="218"/>
      <c r="AH427" s="219"/>
      <c r="AI427" s="218"/>
      <c r="AJ427" s="63"/>
      <c r="AK427" s="63"/>
      <c r="AL427" s="63"/>
      <c r="AU427" s="69" t="e">
        <f t="shared" si="108"/>
        <v>#N/A</v>
      </c>
      <c r="AV427" s="69" t="e">
        <f t="shared" si="111"/>
        <v>#N/A</v>
      </c>
      <c r="AW427" s="69">
        <f>IF(I427&gt;0,COUNTIF($AV$32:AV427,AV427),0)</f>
        <v>395</v>
      </c>
      <c r="AX427" s="69">
        <f>IF(AND(AW427&gt;1,SUMIF($AV$32:AV426,AV427,$AX$32:AX426)-SUMIF($AV$32:AV426,AV427,$BA$32:BA426)=0),1,IF(AND(AW427&gt;1,SUMIF($AV$32:AV426,AV427,$AX$32:AX426)-SUMIF($AV$32:AV426,AV427,$BA$32:BA426)&gt;0),0,AW427))</f>
        <v>0</v>
      </c>
      <c r="AY427" s="69">
        <f>IF(AND(Q427&gt;0,SUMIF($AV$32:AV427,AV427,$I$32:I427)-SUMIF($AV$32:AV427,AV427,$Q$32:Q427)=0),COUNTIF($AV$32:AV427,AV427),0)</f>
        <v>0</v>
      </c>
      <c r="AZ427" s="69">
        <f>IF(Q427&gt;0,COUNTIF($AV$32:AV427,AV427),0)</f>
        <v>0</v>
      </c>
      <c r="BA427" s="69">
        <f t="shared" si="112"/>
        <v>0</v>
      </c>
      <c r="BC427" s="69" t="str">
        <f t="shared" si="113"/>
        <v xml:space="preserve">  0</v>
      </c>
      <c r="BD427" s="69" t="str">
        <f t="shared" si="114"/>
        <v/>
      </c>
    </row>
    <row r="428" spans="1:59" x14ac:dyDescent="0.25">
      <c r="A428" s="70" t="e">
        <f t="shared" si="121"/>
        <v>#REF!</v>
      </c>
      <c r="B428" s="83" t="str">
        <f>IFERROR(VLOOKUP(A428,[1]Tổng!$M$2:$AT$200,13,0),"")</f>
        <v/>
      </c>
      <c r="C428" s="71" t="e">
        <f t="shared" si="116"/>
        <v>#VALUE!</v>
      </c>
      <c r="D428" s="71">
        <f t="shared" si="117"/>
        <v>1</v>
      </c>
      <c r="E428" s="221" t="str">
        <f>IFERROR(VLOOKUP(A428,[1]Tổng!$M$2:$AT$200,14,0),"")</f>
        <v/>
      </c>
      <c r="F428" s="213" t="str">
        <f>IFERROR(VLOOKUP(A428,[1]Tổng!$M$2:$AT$200,15,0),"")</f>
        <v/>
      </c>
      <c r="G428" s="214" t="str">
        <f>IFERROR(VLOOKUP(A428,[1]Tổng!$M$2:$AT$200,25,0),"")</f>
        <v/>
      </c>
      <c r="H428" s="83" t="str">
        <f>IFERROR(VLOOKUP(A428,[1]Tổng!$M$2:$AQ$200,26,0),"")</f>
        <v/>
      </c>
      <c r="I428" s="77" t="str">
        <f>IFERROR(VLOOKUP(A428,[1]Tổng!$M$2:$AQ$200,27,0),"")</f>
        <v/>
      </c>
      <c r="J428" s="77">
        <v>1000000</v>
      </c>
      <c r="K428" s="78">
        <f t="shared" si="118"/>
        <v>0</v>
      </c>
      <c r="L428" s="88" t="str">
        <f>IFERROR(VLOOKUP(A428,[1]Tổng!$M$2:$AQ$200,30,0),"")</f>
        <v/>
      </c>
      <c r="M428" s="88">
        <f t="shared" si="119"/>
        <v>0</v>
      </c>
      <c r="N428" s="88" t="str">
        <f>IFERROR(VLOOKUP(A428,[1]Tổng!$M$2:$AT$200,18,0),"")</f>
        <v/>
      </c>
      <c r="O428" s="88" t="str">
        <f>IFERROR(VLOOKUP(A428,[1]Tổng!$M$2:$AT$200,22,0),"")</f>
        <v/>
      </c>
      <c r="P428" s="217">
        <f t="shared" si="120"/>
        <v>0</v>
      </c>
      <c r="Q428" s="217">
        <f>IFERROR(VLOOKUP(A428,[1]Tổng!$M$2:$AQ$200,29,0),0)</f>
        <v>0</v>
      </c>
      <c r="R428" s="81" t="str">
        <f>IFERROR(VLOOKUP(A428,[1]Tổng!$M$2:$AQ$200,31,0),"")</f>
        <v/>
      </c>
      <c r="S428" s="81">
        <f t="shared" si="109"/>
        <v>0</v>
      </c>
      <c r="T428" s="81">
        <f t="shared" si="110"/>
        <v>0</v>
      </c>
      <c r="U428" s="81" t="e">
        <f t="shared" si="122"/>
        <v>#REF!</v>
      </c>
      <c r="V428" s="81">
        <v>0</v>
      </c>
      <c r="W428" s="81" t="e">
        <f t="shared" si="115"/>
        <v>#REF!</v>
      </c>
      <c r="X428" s="83"/>
      <c r="Y428" s="99">
        <f>Q448</f>
        <v>0</v>
      </c>
      <c r="Z428" s="224"/>
      <c r="AA428" s="224"/>
      <c r="AB428" s="224"/>
      <c r="AC428" s="224"/>
      <c r="AE428" s="106" t="e">
        <f>I448-SUM(Z448:AD448)</f>
        <v>#VALUE!</v>
      </c>
      <c r="AF428" s="69"/>
      <c r="AG428" s="218"/>
      <c r="AH428" s="219"/>
      <c r="AI428" s="218"/>
      <c r="AJ428" s="63"/>
      <c r="AK428" s="63"/>
      <c r="AL428" s="63"/>
      <c r="AU428" s="69" t="e">
        <f t="shared" si="108"/>
        <v>#N/A</v>
      </c>
      <c r="AV428" s="69" t="e">
        <f t="shared" si="111"/>
        <v>#N/A</v>
      </c>
      <c r="AW428" s="69">
        <f>IF(I428&gt;0,COUNTIF($AV$32:AV428,AV428),0)</f>
        <v>396</v>
      </c>
      <c r="AX428" s="69">
        <f>IF(AND(AW428&gt;1,SUMIF($AV$32:AV427,AV428,$AX$32:AX427)-SUMIF($AV$32:AV427,AV428,$BA$32:BA427)=0),1,IF(AND(AW428&gt;1,SUMIF($AV$32:AV427,AV428,$AX$32:AX427)-SUMIF($AV$32:AV427,AV428,$BA$32:BA427)&gt;0),0,AW428))</f>
        <v>0</v>
      </c>
      <c r="AY428" s="69">
        <f>IF(AND(Q428&gt;0,SUMIF($AV$32:AV428,AV428,$I$32:I428)-SUMIF($AV$32:AV428,AV428,$Q$32:Q428)=0),COUNTIF($AV$32:AV428,AV428),0)</f>
        <v>0</v>
      </c>
      <c r="AZ428" s="69">
        <f>IF(Q428&gt;0,COUNTIF($AV$32:AV428,AV428),0)</f>
        <v>0</v>
      </c>
      <c r="BA428" s="69">
        <f t="shared" si="112"/>
        <v>0</v>
      </c>
      <c r="BC428" s="69" t="str">
        <f t="shared" si="113"/>
        <v xml:space="preserve">  0</v>
      </c>
      <c r="BD428" s="69" t="str">
        <f t="shared" si="114"/>
        <v/>
      </c>
      <c r="BF428" s="69"/>
      <c r="BG428" s="69"/>
    </row>
    <row r="429" spans="1:59" x14ac:dyDescent="0.25">
      <c r="A429" s="70" t="e">
        <f t="shared" si="121"/>
        <v>#REF!</v>
      </c>
      <c r="B429" s="83" t="str">
        <f>IFERROR(VLOOKUP(A429,[1]Tổng!$M$2:$AT$200,13,0),"")</f>
        <v/>
      </c>
      <c r="C429" s="71" t="e">
        <f t="shared" si="116"/>
        <v>#VALUE!</v>
      </c>
      <c r="D429" s="71">
        <f t="shared" si="117"/>
        <v>1</v>
      </c>
      <c r="E429" s="221" t="str">
        <f>IFERROR(VLOOKUP(A429,[1]Tổng!$M$2:$AT$200,14,0),"")</f>
        <v/>
      </c>
      <c r="F429" s="213" t="str">
        <f>IFERROR(VLOOKUP(A429,[1]Tổng!$M$2:$AT$200,15,0),"")</f>
        <v/>
      </c>
      <c r="G429" s="214" t="str">
        <f>IFERROR(VLOOKUP(A429,[1]Tổng!$M$2:$AT$200,25,0),"")</f>
        <v/>
      </c>
      <c r="H429" s="83" t="str">
        <f>IFERROR(VLOOKUP(A429,[1]Tổng!$M$2:$AQ$200,26,0),"")</f>
        <v/>
      </c>
      <c r="I429" s="77" t="str">
        <f>IFERROR(VLOOKUP(A429,[1]Tổng!$M$2:$AQ$200,27,0),"")</f>
        <v/>
      </c>
      <c r="J429" s="77">
        <v>1000000</v>
      </c>
      <c r="K429" s="78">
        <f t="shared" si="118"/>
        <v>0</v>
      </c>
      <c r="L429" s="88" t="str">
        <f>IFERROR(VLOOKUP(A429,[1]Tổng!$M$2:$AQ$200,30,0),"")</f>
        <v/>
      </c>
      <c r="M429" s="88">
        <f t="shared" si="119"/>
        <v>0</v>
      </c>
      <c r="N429" s="88" t="str">
        <f>IFERROR(VLOOKUP(A429,[1]Tổng!$M$2:$AT$200,18,0),"")</f>
        <v/>
      </c>
      <c r="O429" s="88" t="str">
        <f>IFERROR(VLOOKUP(A429,[1]Tổng!$M$2:$AT$200,22,0),"")</f>
        <v/>
      </c>
      <c r="P429" s="217">
        <f t="shared" si="120"/>
        <v>0</v>
      </c>
      <c r="Q429" s="217">
        <f>IFERROR(VLOOKUP(A429,[1]Tổng!$M$2:$AQ$200,29,0),0)</f>
        <v>0</v>
      </c>
      <c r="R429" s="81" t="str">
        <f>IFERROR(VLOOKUP(A429,[1]Tổng!$M$2:$AQ$200,31,0),"")</f>
        <v/>
      </c>
      <c r="S429" s="81">
        <f t="shared" si="109"/>
        <v>0</v>
      </c>
      <c r="T429" s="81">
        <f t="shared" si="110"/>
        <v>0</v>
      </c>
      <c r="U429" s="81" t="e">
        <f t="shared" si="122"/>
        <v>#REF!</v>
      </c>
      <c r="V429" s="81" t="e">
        <f>Z452*L452</f>
        <v>#VALUE!</v>
      </c>
      <c r="W429" s="81" t="e">
        <f t="shared" si="115"/>
        <v>#REF!</v>
      </c>
      <c r="X429" s="83">
        <v>44025</v>
      </c>
      <c r="Y429" s="99">
        <f>Q451-Z452</f>
        <v>0</v>
      </c>
      <c r="Z429" s="224"/>
      <c r="AA429" s="224"/>
      <c r="AB429" s="224"/>
      <c r="AC429" s="224"/>
      <c r="AE429" s="106" t="e">
        <f>I451-SUM(Z451:AD451)</f>
        <v>#VALUE!</v>
      </c>
      <c r="AF429" s="69"/>
      <c r="AG429" s="218"/>
      <c r="AH429" s="219"/>
      <c r="AI429" s="218"/>
      <c r="AJ429" s="63"/>
      <c r="AK429" s="63"/>
      <c r="AL429" s="63"/>
      <c r="AU429" s="69" t="e">
        <f t="shared" si="108"/>
        <v>#N/A</v>
      </c>
      <c r="AV429" s="69" t="e">
        <f t="shared" si="111"/>
        <v>#N/A</v>
      </c>
      <c r="AW429" s="69">
        <f>IF(I429&gt;0,COUNTIF($AV$32:AV429,AV429),0)</f>
        <v>397</v>
      </c>
      <c r="AX429" s="69">
        <f>IF(AND(AW429&gt;1,SUMIF($AV$32:AV428,AV429,$AX$32:AX428)-SUMIF($AV$32:AV428,AV429,$BA$32:BA428)=0),1,IF(AND(AW429&gt;1,SUMIF($AV$32:AV428,AV429,$AX$32:AX428)-SUMIF($AV$32:AV428,AV429,$BA$32:BA428)&gt;0),0,AW429))</f>
        <v>0</v>
      </c>
      <c r="AY429" s="69">
        <f>IF(AND(Q429&gt;0,SUMIF($AV$32:AV429,AV429,$I$32:I429)-SUMIF($AV$32:AV429,AV429,$Q$32:Q429)=0),COUNTIF($AV$32:AV429,AV429),0)</f>
        <v>0</v>
      </c>
      <c r="AZ429" s="69">
        <f>IF(Q429&gt;0,COUNTIF($AV$32:AV429,AV429),0)</f>
        <v>0</v>
      </c>
      <c r="BA429" s="69">
        <f t="shared" si="112"/>
        <v>0</v>
      </c>
      <c r="BC429" s="69" t="str">
        <f t="shared" si="113"/>
        <v xml:space="preserve">  0</v>
      </c>
      <c r="BD429" s="69" t="str">
        <f t="shared" si="114"/>
        <v/>
      </c>
      <c r="BF429" s="69"/>
      <c r="BG429" s="69"/>
    </row>
    <row r="430" spans="1:59" s="69" customFormat="1" x14ac:dyDescent="0.25">
      <c r="A430" s="70" t="e">
        <f t="shared" si="121"/>
        <v>#REF!</v>
      </c>
      <c r="B430" s="83" t="str">
        <f>IFERROR(VLOOKUP(A430,[1]Tổng!$M$2:$AT$200,13,0),"")</f>
        <v/>
      </c>
      <c r="C430" s="71" t="e">
        <f t="shared" si="116"/>
        <v>#VALUE!</v>
      </c>
      <c r="D430" s="71">
        <f t="shared" si="117"/>
        <v>1</v>
      </c>
      <c r="E430" s="221" t="str">
        <f>IFERROR(VLOOKUP(A430,[1]Tổng!$M$2:$AT$200,14,0),"")</f>
        <v/>
      </c>
      <c r="F430" s="213" t="str">
        <f>IFERROR(VLOOKUP(A430,[1]Tổng!$M$2:$AT$200,15,0),"")</f>
        <v/>
      </c>
      <c r="G430" s="214" t="str">
        <f>IFERROR(VLOOKUP(A430,[1]Tổng!$M$2:$AT$200,25,0),"")</f>
        <v/>
      </c>
      <c r="H430" s="83" t="str">
        <f>IFERROR(VLOOKUP(A430,[1]Tổng!$M$2:$AQ$200,26,0),"")</f>
        <v/>
      </c>
      <c r="I430" s="77" t="str">
        <f>IFERROR(VLOOKUP(A430,[1]Tổng!$M$2:$AQ$200,27,0),"")</f>
        <v/>
      </c>
      <c r="J430" s="77">
        <v>1000000</v>
      </c>
      <c r="K430" s="78">
        <f t="shared" si="118"/>
        <v>0</v>
      </c>
      <c r="L430" s="88" t="str">
        <f>IFERROR(VLOOKUP(A430,[1]Tổng!$M$2:$AQ$200,30,0),"")</f>
        <v/>
      </c>
      <c r="M430" s="88">
        <f t="shared" si="119"/>
        <v>0</v>
      </c>
      <c r="N430" s="88" t="str">
        <f>IFERROR(VLOOKUP(A430,[1]Tổng!$M$2:$AT$200,18,0),"")</f>
        <v/>
      </c>
      <c r="O430" s="88" t="str">
        <f>IFERROR(VLOOKUP(A430,[1]Tổng!$M$2:$AT$200,22,0),"")</f>
        <v/>
      </c>
      <c r="P430" s="217">
        <f t="shared" si="120"/>
        <v>0</v>
      </c>
      <c r="Q430" s="217">
        <f>IFERROR(VLOOKUP(A430,[1]Tổng!$M$2:$AQ$200,29,0),0)</f>
        <v>0</v>
      </c>
      <c r="R430" s="81" t="str">
        <f>IFERROR(VLOOKUP(A430,[1]Tổng!$M$2:$AQ$200,31,0),"")</f>
        <v/>
      </c>
      <c r="S430" s="81">
        <f t="shared" si="109"/>
        <v>0</v>
      </c>
      <c r="T430" s="81">
        <f t="shared" si="110"/>
        <v>0</v>
      </c>
      <c r="U430" s="81" t="e">
        <f t="shared" si="122"/>
        <v>#REF!</v>
      </c>
      <c r="V430" s="81" t="e">
        <f>Z451*L451</f>
        <v>#VALUE!</v>
      </c>
      <c r="W430" s="81" t="e">
        <f t="shared" si="115"/>
        <v>#REF!</v>
      </c>
      <c r="X430" s="83">
        <v>44022</v>
      </c>
      <c r="Y430" s="99">
        <f>Q450-Z451</f>
        <v>0</v>
      </c>
      <c r="Z430" s="224"/>
      <c r="AA430" s="224"/>
      <c r="AB430" s="224"/>
      <c r="AC430" s="224"/>
      <c r="AE430" s="106" t="e">
        <f>I450-SUM(Z450:AD450)</f>
        <v>#VALUE!</v>
      </c>
      <c r="AG430" s="218"/>
      <c r="AH430" s="219"/>
      <c r="AI430" s="218"/>
      <c r="AJ430" s="63"/>
      <c r="AK430" s="63"/>
      <c r="AL430" s="63"/>
      <c r="AU430" s="69" t="e">
        <f t="shared" si="108"/>
        <v>#N/A</v>
      </c>
      <c r="AV430" s="69" t="e">
        <f t="shared" si="111"/>
        <v>#N/A</v>
      </c>
      <c r="AW430" s="69">
        <f>IF(I430&gt;0,COUNTIF($AV$32:AV430,AV430),0)</f>
        <v>398</v>
      </c>
      <c r="AX430" s="69">
        <f>IF(AND(AW430&gt;1,SUMIF($AV$32:AV429,AV430,$AX$32:AX429)-SUMIF($AV$32:AV429,AV430,$BA$32:BA429)=0),1,IF(AND(AW430&gt;1,SUMIF($AV$32:AV429,AV430,$AX$32:AX429)-SUMIF($AV$32:AV429,AV430,$BA$32:BA429)&gt;0),0,AW430))</f>
        <v>0</v>
      </c>
      <c r="AY430" s="69">
        <f>IF(AND(Q430&gt;0,SUMIF($AV$32:AV430,AV430,$I$32:I430)-SUMIF($AV$32:AV430,AV430,$Q$32:Q430)=0),COUNTIF($AV$32:AV430,AV430),0)</f>
        <v>0</v>
      </c>
      <c r="AZ430" s="69">
        <f>IF(Q430&gt;0,COUNTIF($AV$32:AV430,AV430),0)</f>
        <v>0</v>
      </c>
      <c r="BA430" s="69">
        <f t="shared" si="112"/>
        <v>0</v>
      </c>
      <c r="BC430" s="69" t="str">
        <f t="shared" si="113"/>
        <v xml:space="preserve">  0</v>
      </c>
      <c r="BD430" s="69" t="str">
        <f t="shared" si="114"/>
        <v/>
      </c>
    </row>
    <row r="431" spans="1:59" x14ac:dyDescent="0.25">
      <c r="A431" s="70" t="e">
        <f t="shared" si="121"/>
        <v>#REF!</v>
      </c>
      <c r="B431" s="83" t="str">
        <f>IFERROR(VLOOKUP(A431,[1]Tổng!$M$2:$AT$200,13,0),"")</f>
        <v/>
      </c>
      <c r="C431" s="71" t="e">
        <f t="shared" si="116"/>
        <v>#VALUE!</v>
      </c>
      <c r="D431" s="71">
        <f t="shared" si="117"/>
        <v>1</v>
      </c>
      <c r="E431" s="221" t="str">
        <f>IFERROR(VLOOKUP(A431,[1]Tổng!$M$2:$AT$200,14,0),"")</f>
        <v/>
      </c>
      <c r="F431" s="213" t="str">
        <f>IFERROR(VLOOKUP(A431,[1]Tổng!$M$2:$AT$200,15,0),"")</f>
        <v/>
      </c>
      <c r="G431" s="214" t="str">
        <f>IFERROR(VLOOKUP(A431,[1]Tổng!$M$2:$AT$200,25,0),"")</f>
        <v/>
      </c>
      <c r="H431" s="83" t="str">
        <f>IFERROR(VLOOKUP(A431,[1]Tổng!$M$2:$AQ$200,26,0),"")</f>
        <v/>
      </c>
      <c r="I431" s="77" t="str">
        <f>IFERROR(VLOOKUP(A431,[1]Tổng!$M$2:$AQ$200,27,0),"")</f>
        <v/>
      </c>
      <c r="J431" s="77">
        <v>1000000</v>
      </c>
      <c r="K431" s="78">
        <f t="shared" si="118"/>
        <v>0</v>
      </c>
      <c r="L431" s="88" t="str">
        <f>IFERROR(VLOOKUP(A431,[1]Tổng!$M$2:$AQ$200,30,0),"")</f>
        <v/>
      </c>
      <c r="M431" s="88">
        <f t="shared" si="119"/>
        <v>0</v>
      </c>
      <c r="N431" s="88" t="str">
        <f>IFERROR(VLOOKUP(A431,[1]Tổng!$M$2:$AT$200,18,0),"")</f>
        <v/>
      </c>
      <c r="O431" s="88" t="str">
        <f>IFERROR(VLOOKUP(A431,[1]Tổng!$M$2:$AT$200,22,0),"")</f>
        <v/>
      </c>
      <c r="P431" s="217">
        <f t="shared" si="120"/>
        <v>0</v>
      </c>
      <c r="Q431" s="217">
        <f>IFERROR(VLOOKUP(A431,[1]Tổng!$M$2:$AQ$200,29,0),0)</f>
        <v>0</v>
      </c>
      <c r="R431" s="81" t="str">
        <f>IFERROR(VLOOKUP(A431,[1]Tổng!$M$2:$AQ$200,31,0),"")</f>
        <v/>
      </c>
      <c r="S431" s="81">
        <f t="shared" si="109"/>
        <v>0</v>
      </c>
      <c r="T431" s="81">
        <f t="shared" si="110"/>
        <v>0</v>
      </c>
      <c r="U431" s="81" t="e">
        <f t="shared" si="122"/>
        <v>#REF!</v>
      </c>
      <c r="V431" s="81">
        <v>0</v>
      </c>
      <c r="W431" s="81" t="e">
        <f t="shared" si="115"/>
        <v>#REF!</v>
      </c>
      <c r="X431" s="83"/>
      <c r="Y431" s="99">
        <f>Q451</f>
        <v>0</v>
      </c>
      <c r="Z431" s="224">
        <v>443</v>
      </c>
      <c r="AA431" s="224">
        <v>40</v>
      </c>
      <c r="AB431" s="224"/>
      <c r="AC431" s="224"/>
      <c r="AE431" s="106" t="e">
        <f>I451-SUM(Z451:AD451)</f>
        <v>#VALUE!</v>
      </c>
      <c r="AF431" s="69"/>
      <c r="AG431" s="218"/>
      <c r="AH431" s="219"/>
      <c r="AI431" s="218"/>
      <c r="AJ431" s="63"/>
      <c r="AK431" s="63"/>
      <c r="AL431" s="63"/>
      <c r="AU431" s="69" t="e">
        <f t="shared" si="108"/>
        <v>#N/A</v>
      </c>
      <c r="AV431" s="69" t="e">
        <f t="shared" si="111"/>
        <v>#N/A</v>
      </c>
      <c r="AW431" s="69">
        <f>IF(I431&gt;0,COUNTIF($AV$32:AV431,AV431),0)</f>
        <v>399</v>
      </c>
      <c r="AX431" s="69">
        <f>IF(AND(AW431&gt;1,SUMIF($AV$32:AV430,AV431,$AX$32:AX430)-SUMIF($AV$32:AV430,AV431,$BA$32:BA430)=0),1,IF(AND(AW431&gt;1,SUMIF($AV$32:AV430,AV431,$AX$32:AX430)-SUMIF($AV$32:AV430,AV431,$BA$32:BA430)&gt;0),0,AW431))</f>
        <v>0</v>
      </c>
      <c r="AY431" s="69">
        <f>IF(AND(Q431&gt;0,SUMIF($AV$32:AV431,AV431,$I$32:I431)-SUMIF($AV$32:AV431,AV431,$Q$32:Q431)=0),COUNTIF($AV$32:AV431,AV431),0)</f>
        <v>0</v>
      </c>
      <c r="AZ431" s="69">
        <f>IF(Q431&gt;0,COUNTIF($AV$32:AV431,AV431),0)</f>
        <v>0</v>
      </c>
      <c r="BA431" s="69">
        <f t="shared" si="112"/>
        <v>0</v>
      </c>
      <c r="BC431" s="69" t="str">
        <f t="shared" si="113"/>
        <v xml:space="preserve">  0</v>
      </c>
      <c r="BD431" s="69" t="str">
        <f t="shared" si="114"/>
        <v/>
      </c>
      <c r="BF431" s="69"/>
      <c r="BG431" s="69"/>
    </row>
    <row r="432" spans="1:59" x14ac:dyDescent="0.25">
      <c r="A432" s="70" t="e">
        <f t="shared" si="121"/>
        <v>#REF!</v>
      </c>
      <c r="B432" s="83" t="str">
        <f>IFERROR(VLOOKUP(A432,[1]Tổng!$M$2:$AT$200,13,0),"")</f>
        <v/>
      </c>
      <c r="C432" s="71" t="e">
        <f t="shared" si="116"/>
        <v>#VALUE!</v>
      </c>
      <c r="D432" s="71">
        <f t="shared" si="117"/>
        <v>1</v>
      </c>
      <c r="E432" s="221" t="str">
        <f>IFERROR(VLOOKUP(A432,[1]Tổng!$M$2:$AT$200,14,0),"")</f>
        <v/>
      </c>
      <c r="F432" s="213" t="str">
        <f>IFERROR(VLOOKUP(A432,[1]Tổng!$M$2:$AT$200,15,0),"")</f>
        <v/>
      </c>
      <c r="G432" s="214" t="str">
        <f>IFERROR(VLOOKUP(A432,[1]Tổng!$M$2:$AT$200,25,0),"")</f>
        <v/>
      </c>
      <c r="H432" s="83" t="str">
        <f>IFERROR(VLOOKUP(A432,[1]Tổng!$M$2:$AQ$200,26,0),"")</f>
        <v/>
      </c>
      <c r="I432" s="77" t="str">
        <f>IFERROR(VLOOKUP(A432,[1]Tổng!$M$2:$AQ$200,27,0),"")</f>
        <v/>
      </c>
      <c r="J432" s="77">
        <v>1000000</v>
      </c>
      <c r="K432" s="78">
        <f t="shared" si="118"/>
        <v>0</v>
      </c>
      <c r="L432" s="88" t="str">
        <f>IFERROR(VLOOKUP(A432,[1]Tổng!$M$2:$AQ$200,30,0),"")</f>
        <v/>
      </c>
      <c r="M432" s="88">
        <f t="shared" si="119"/>
        <v>0</v>
      </c>
      <c r="N432" s="88" t="str">
        <f>IFERROR(VLOOKUP(A432,[1]Tổng!$M$2:$AT$200,18,0),"")</f>
        <v/>
      </c>
      <c r="O432" s="88" t="str">
        <f>IFERROR(VLOOKUP(A432,[1]Tổng!$M$2:$AT$200,22,0),"")</f>
        <v/>
      </c>
      <c r="P432" s="217">
        <f t="shared" si="120"/>
        <v>0</v>
      </c>
      <c r="Q432" s="217">
        <f>IFERROR(VLOOKUP(A432,[1]Tổng!$M$2:$AQ$200,29,0),0)</f>
        <v>0</v>
      </c>
      <c r="R432" s="81" t="str">
        <f>IFERROR(VLOOKUP(A432,[1]Tổng!$M$2:$AQ$200,31,0),"")</f>
        <v/>
      </c>
      <c r="S432" s="81">
        <f t="shared" si="109"/>
        <v>0</v>
      </c>
      <c r="T432" s="81">
        <f t="shared" si="110"/>
        <v>0</v>
      </c>
      <c r="U432" s="81" t="e">
        <f t="shared" si="122"/>
        <v>#REF!</v>
      </c>
      <c r="V432" s="81">
        <v>0</v>
      </c>
      <c r="W432" s="81" t="e">
        <f t="shared" si="115"/>
        <v>#REF!</v>
      </c>
      <c r="X432" s="83"/>
      <c r="Y432" s="99">
        <f>Q452</f>
        <v>0</v>
      </c>
      <c r="Z432" s="224">
        <v>990</v>
      </c>
      <c r="AA432" s="224">
        <v>210</v>
      </c>
      <c r="AB432" s="224"/>
      <c r="AC432" s="224"/>
      <c r="AE432" s="106" t="e">
        <f>I452-SUM(Z452:AD452)</f>
        <v>#VALUE!</v>
      </c>
      <c r="AF432" s="69"/>
      <c r="AG432" s="218"/>
      <c r="AH432" s="219"/>
      <c r="AI432" s="218"/>
      <c r="AJ432" s="63"/>
      <c r="AK432" s="63"/>
      <c r="AL432" s="63"/>
      <c r="AU432" s="69" t="e">
        <f t="shared" si="108"/>
        <v>#N/A</v>
      </c>
      <c r="AV432" s="69" t="e">
        <f t="shared" si="111"/>
        <v>#N/A</v>
      </c>
      <c r="AW432" s="69">
        <f>IF(I432&gt;0,COUNTIF($AV$32:AV432,AV432),0)</f>
        <v>400</v>
      </c>
      <c r="AX432" s="69">
        <f>IF(AND(AW432&gt;1,SUMIF($AV$32:AV431,AV432,$AX$32:AX431)-SUMIF($AV$32:AV431,AV432,$BA$32:BA431)=0),1,IF(AND(AW432&gt;1,SUMIF($AV$32:AV431,AV432,$AX$32:AX431)-SUMIF($AV$32:AV431,AV432,$BA$32:BA431)&gt;0),0,AW432))</f>
        <v>0</v>
      </c>
      <c r="AY432" s="69">
        <f>IF(AND(Q432&gt;0,SUMIF($AV$32:AV432,AV432,$I$32:I432)-SUMIF($AV$32:AV432,AV432,$Q$32:Q432)=0),COUNTIF($AV$32:AV432,AV432),0)</f>
        <v>0</v>
      </c>
      <c r="AZ432" s="69">
        <f>IF(Q432&gt;0,COUNTIF($AV$32:AV432,AV432),0)</f>
        <v>0</v>
      </c>
      <c r="BA432" s="69">
        <f t="shared" si="112"/>
        <v>0</v>
      </c>
      <c r="BC432" s="69" t="str">
        <f t="shared" si="113"/>
        <v xml:space="preserve">  0</v>
      </c>
      <c r="BD432" s="69" t="str">
        <f t="shared" si="114"/>
        <v/>
      </c>
      <c r="BF432" s="69"/>
      <c r="BG432" s="69"/>
    </row>
    <row r="433" spans="1:59" s="69" customFormat="1" x14ac:dyDescent="0.25">
      <c r="A433" s="70" t="e">
        <f t="shared" si="121"/>
        <v>#REF!</v>
      </c>
      <c r="B433" s="83" t="str">
        <f>IFERROR(VLOOKUP(A433,[1]Tổng!$M$2:$AT$200,13,0),"")</f>
        <v/>
      </c>
      <c r="C433" s="71" t="e">
        <f t="shared" si="116"/>
        <v>#VALUE!</v>
      </c>
      <c r="D433" s="71">
        <f t="shared" si="117"/>
        <v>1</v>
      </c>
      <c r="E433" s="221" t="str">
        <f>IFERROR(VLOOKUP(A433,[1]Tổng!$M$2:$AT$200,14,0),"")</f>
        <v/>
      </c>
      <c r="F433" s="213" t="str">
        <f>IFERROR(VLOOKUP(A433,[1]Tổng!$M$2:$AT$200,15,0),"")</f>
        <v/>
      </c>
      <c r="G433" s="214" t="str">
        <f>IFERROR(VLOOKUP(A433,[1]Tổng!$M$2:$AT$200,25,0),"")</f>
        <v/>
      </c>
      <c r="H433" s="83" t="str">
        <f>IFERROR(VLOOKUP(A433,[1]Tổng!$M$2:$AQ$200,26,0),"")</f>
        <v/>
      </c>
      <c r="I433" s="77" t="str">
        <f>IFERROR(VLOOKUP(A433,[1]Tổng!$M$2:$AQ$200,27,0),"")</f>
        <v/>
      </c>
      <c r="J433" s="77">
        <v>1000000</v>
      </c>
      <c r="K433" s="78">
        <f t="shared" si="118"/>
        <v>0</v>
      </c>
      <c r="L433" s="88" t="str">
        <f>IFERROR(VLOOKUP(A433,[1]Tổng!$M$2:$AQ$200,30,0),"")</f>
        <v/>
      </c>
      <c r="M433" s="88">
        <f t="shared" si="119"/>
        <v>0</v>
      </c>
      <c r="N433" s="88" t="str">
        <f>IFERROR(VLOOKUP(A433,[1]Tổng!$M$2:$AT$200,18,0),"")</f>
        <v/>
      </c>
      <c r="O433" s="88" t="str">
        <f>IFERROR(VLOOKUP(A433,[1]Tổng!$M$2:$AT$200,22,0),"")</f>
        <v/>
      </c>
      <c r="P433" s="217">
        <f t="shared" si="120"/>
        <v>0</v>
      </c>
      <c r="Q433" s="217">
        <f>IFERROR(VLOOKUP(A433,[1]Tổng!$M$2:$AQ$200,29,0),0)</f>
        <v>0</v>
      </c>
      <c r="R433" s="81" t="str">
        <f>IFERROR(VLOOKUP(A433,[1]Tổng!$M$2:$AQ$200,31,0),"")</f>
        <v/>
      </c>
      <c r="S433" s="81">
        <f t="shared" si="109"/>
        <v>0</v>
      </c>
      <c r="T433" s="81">
        <f t="shared" si="110"/>
        <v>0</v>
      </c>
      <c r="U433" s="81" t="e">
        <f t="shared" si="122"/>
        <v>#REF!</v>
      </c>
      <c r="V433" s="81">
        <v>0</v>
      </c>
      <c r="W433" s="81" t="e">
        <f t="shared" si="115"/>
        <v>#REF!</v>
      </c>
      <c r="X433" s="83"/>
      <c r="Y433" s="99">
        <f>Q453</f>
        <v>0</v>
      </c>
      <c r="Z433" s="224"/>
      <c r="AA433" s="224"/>
      <c r="AB433" s="224"/>
      <c r="AC433" s="224"/>
      <c r="AE433" s="106" t="e">
        <f>I453-SUM(Z453:AD453)</f>
        <v>#VALUE!</v>
      </c>
      <c r="AG433" s="218"/>
      <c r="AH433" s="219"/>
      <c r="AI433" s="218"/>
      <c r="AJ433" s="63"/>
      <c r="AK433" s="63"/>
      <c r="AL433" s="63"/>
      <c r="AU433" s="69" t="e">
        <f t="shared" si="108"/>
        <v>#N/A</v>
      </c>
      <c r="AV433" s="69" t="e">
        <f t="shared" si="111"/>
        <v>#N/A</v>
      </c>
      <c r="AW433" s="69">
        <f>IF(I433&gt;0,COUNTIF($AV$32:AV433,AV433),0)</f>
        <v>401</v>
      </c>
      <c r="AX433" s="69">
        <f>IF(AND(AW433&gt;1,SUMIF($AV$32:AV432,AV433,$AX$32:AX432)-SUMIF($AV$32:AV432,AV433,$BA$32:BA432)=0),1,IF(AND(AW433&gt;1,SUMIF($AV$32:AV432,AV433,$AX$32:AX432)-SUMIF($AV$32:AV432,AV433,$BA$32:BA432)&gt;0),0,AW433))</f>
        <v>0</v>
      </c>
      <c r="AY433" s="69">
        <f>IF(AND(Q433&gt;0,SUMIF($AV$32:AV433,AV433,$I$32:I433)-SUMIF($AV$32:AV433,AV433,$Q$32:Q433)=0),COUNTIF($AV$32:AV433,AV433),0)</f>
        <v>0</v>
      </c>
      <c r="AZ433" s="69">
        <f>IF(Q433&gt;0,COUNTIF($AV$32:AV433,AV433),0)</f>
        <v>0</v>
      </c>
      <c r="BA433" s="69">
        <f t="shared" si="112"/>
        <v>0</v>
      </c>
      <c r="BC433" s="69" t="str">
        <f t="shared" si="113"/>
        <v xml:space="preserve">  0</v>
      </c>
      <c r="BD433" s="69" t="str">
        <f t="shared" si="114"/>
        <v/>
      </c>
    </row>
    <row r="434" spans="1:59" x14ac:dyDescent="0.25">
      <c r="A434" s="70" t="e">
        <f t="shared" si="121"/>
        <v>#REF!</v>
      </c>
      <c r="B434" s="83" t="str">
        <f>IFERROR(VLOOKUP(A434,[1]Tổng!$M$2:$AT$200,13,0),"")</f>
        <v/>
      </c>
      <c r="C434" s="71" t="e">
        <f t="shared" si="116"/>
        <v>#VALUE!</v>
      </c>
      <c r="D434" s="71">
        <f t="shared" si="117"/>
        <v>1</v>
      </c>
      <c r="E434" s="221" t="str">
        <f>IFERROR(VLOOKUP(A434,[1]Tổng!$M$2:$AT$200,14,0),"")</f>
        <v/>
      </c>
      <c r="F434" s="213" t="str">
        <f>IFERROR(VLOOKUP(A434,[1]Tổng!$M$2:$AT$200,15,0),"")</f>
        <v/>
      </c>
      <c r="G434" s="214" t="str">
        <f>IFERROR(VLOOKUP(A434,[1]Tổng!$M$2:$AT$200,25,0),"")</f>
        <v/>
      </c>
      <c r="H434" s="83" t="str">
        <f>IFERROR(VLOOKUP(A434,[1]Tổng!$M$2:$AQ$200,26,0),"")</f>
        <v/>
      </c>
      <c r="I434" s="77" t="str">
        <f>IFERROR(VLOOKUP(A434,[1]Tổng!$M$2:$AQ$200,27,0),"")</f>
        <v/>
      </c>
      <c r="J434" s="77">
        <v>1000000</v>
      </c>
      <c r="K434" s="78">
        <f t="shared" si="118"/>
        <v>0</v>
      </c>
      <c r="L434" s="88" t="str">
        <f>IFERROR(VLOOKUP(A434,[1]Tổng!$M$2:$AQ$200,30,0),"")</f>
        <v/>
      </c>
      <c r="M434" s="88">
        <f t="shared" si="119"/>
        <v>0</v>
      </c>
      <c r="N434" s="88" t="str">
        <f>IFERROR(VLOOKUP(A434,[1]Tổng!$M$2:$AT$200,18,0),"")</f>
        <v/>
      </c>
      <c r="O434" s="88" t="str">
        <f>IFERROR(VLOOKUP(A434,[1]Tổng!$M$2:$AT$200,22,0),"")</f>
        <v/>
      </c>
      <c r="P434" s="217">
        <f t="shared" si="120"/>
        <v>0</v>
      </c>
      <c r="Q434" s="217">
        <f>IFERROR(VLOOKUP(A434,[1]Tổng!$M$2:$AQ$200,29,0),0)</f>
        <v>0</v>
      </c>
      <c r="R434" s="81" t="str">
        <f>IFERROR(VLOOKUP(A434,[1]Tổng!$M$2:$AQ$200,31,0),"")</f>
        <v/>
      </c>
      <c r="S434" s="81">
        <f t="shared" si="109"/>
        <v>0</v>
      </c>
      <c r="T434" s="81">
        <f t="shared" si="110"/>
        <v>0</v>
      </c>
      <c r="U434" s="81" t="e">
        <f t="shared" si="122"/>
        <v>#REF!</v>
      </c>
      <c r="V434" s="81">
        <v>0</v>
      </c>
      <c r="W434" s="81" t="e">
        <f t="shared" si="115"/>
        <v>#REF!</v>
      </c>
      <c r="X434" s="83"/>
      <c r="Y434" s="99">
        <f t="shared" ref="Y434:Y497" si="123">Q434</f>
        <v>0</v>
      </c>
      <c r="Z434" s="224"/>
      <c r="AA434" s="224"/>
      <c r="AB434" s="224"/>
      <c r="AC434" s="224"/>
      <c r="AE434" s="106" t="e">
        <f t="shared" si="58"/>
        <v>#VALUE!</v>
      </c>
      <c r="AF434" s="69"/>
      <c r="AG434" s="218"/>
      <c r="AH434" s="219"/>
      <c r="AI434" s="218"/>
      <c r="AJ434" s="63"/>
      <c r="AK434" s="63"/>
      <c r="AL434" s="63"/>
      <c r="AU434" s="69" t="e">
        <f t="shared" si="108"/>
        <v>#N/A</v>
      </c>
      <c r="AV434" s="69" t="e">
        <f t="shared" si="111"/>
        <v>#N/A</v>
      </c>
      <c r="AW434" s="69">
        <f>IF(I434&gt;0,COUNTIF($AV$32:AV434,AV434),0)</f>
        <v>402</v>
      </c>
      <c r="AX434" s="69">
        <f>IF(AND(AW434&gt;1,SUMIF($AV$32:AV433,AV434,$AX$32:AX433)-SUMIF($AV$32:AV433,AV434,$BA$32:BA433)=0),1,IF(AND(AW434&gt;1,SUMIF($AV$32:AV433,AV434,$AX$32:AX433)-SUMIF($AV$32:AV433,AV434,$BA$32:BA433)&gt;0),0,AW434))</f>
        <v>0</v>
      </c>
      <c r="AY434" s="69">
        <f>IF(AND(Q434&gt;0,SUMIF($AV$32:AV434,AV434,$I$32:I434)-SUMIF($AV$32:AV434,AV434,$Q$32:Q434)=0),COUNTIF($AV$32:AV434,AV434),0)</f>
        <v>0</v>
      </c>
      <c r="AZ434" s="69">
        <f>IF(Q434&gt;0,COUNTIF($AV$32:AV434,AV434),0)</f>
        <v>0</v>
      </c>
      <c r="BA434" s="69">
        <f t="shared" si="112"/>
        <v>0</v>
      </c>
      <c r="BC434" s="69" t="str">
        <f t="shared" si="113"/>
        <v xml:space="preserve">  0</v>
      </c>
      <c r="BD434" s="69" t="str">
        <f t="shared" si="114"/>
        <v/>
      </c>
      <c r="BF434" s="69"/>
      <c r="BG434" s="69"/>
    </row>
    <row r="435" spans="1:59" x14ac:dyDescent="0.25">
      <c r="A435" s="70" t="e">
        <f t="shared" si="121"/>
        <v>#REF!</v>
      </c>
      <c r="B435" s="83" t="str">
        <f>IFERROR(VLOOKUP(A435,[1]Tổng!$M$2:$AT$200,13,0),"")</f>
        <v/>
      </c>
      <c r="C435" s="71" t="e">
        <f t="shared" si="116"/>
        <v>#VALUE!</v>
      </c>
      <c r="D435" s="71">
        <f t="shared" si="117"/>
        <v>1</v>
      </c>
      <c r="E435" s="221" t="str">
        <f>IFERROR(VLOOKUP(A435,[1]Tổng!$M$2:$AT$200,14,0),"")</f>
        <v/>
      </c>
      <c r="F435" s="213" t="str">
        <f>IFERROR(VLOOKUP(A435,[1]Tổng!$M$2:$AT$200,15,0),"")</f>
        <v/>
      </c>
      <c r="G435" s="214" t="str">
        <f>IFERROR(VLOOKUP(A435,[1]Tổng!$M$2:$AT$200,25,0),"")</f>
        <v/>
      </c>
      <c r="H435" s="83" t="str">
        <f>IFERROR(VLOOKUP(A435,[1]Tổng!$M$2:$AQ$200,26,0),"")</f>
        <v/>
      </c>
      <c r="I435" s="77" t="str">
        <f>IFERROR(VLOOKUP(A435,[1]Tổng!$M$2:$AQ$200,27,0),"")</f>
        <v/>
      </c>
      <c r="J435" s="77">
        <v>1000000</v>
      </c>
      <c r="K435" s="78">
        <f t="shared" si="118"/>
        <v>0</v>
      </c>
      <c r="L435" s="88" t="str">
        <f>IFERROR(VLOOKUP(A435,[1]Tổng!$M$2:$AQ$200,30,0),"")</f>
        <v/>
      </c>
      <c r="M435" s="88">
        <f t="shared" si="119"/>
        <v>0</v>
      </c>
      <c r="N435" s="88" t="str">
        <f>IFERROR(VLOOKUP(A435,[1]Tổng!$M$2:$AT$200,18,0),"")</f>
        <v/>
      </c>
      <c r="O435" s="88" t="str">
        <f>IFERROR(VLOOKUP(A435,[1]Tổng!$M$2:$AT$200,22,0),"")</f>
        <v/>
      </c>
      <c r="P435" s="217">
        <f t="shared" si="120"/>
        <v>0</v>
      </c>
      <c r="Q435" s="217">
        <f>IFERROR(VLOOKUP(A435,[1]Tổng!$M$2:$AQ$200,29,0),0)</f>
        <v>0</v>
      </c>
      <c r="R435" s="81" t="str">
        <f>IFERROR(VLOOKUP(A435,[1]Tổng!$M$2:$AQ$200,31,0),"")</f>
        <v/>
      </c>
      <c r="S435" s="81">
        <f t="shared" si="109"/>
        <v>0</v>
      </c>
      <c r="T435" s="81">
        <f t="shared" si="110"/>
        <v>0</v>
      </c>
      <c r="U435" s="81" t="e">
        <f t="shared" si="122"/>
        <v>#REF!</v>
      </c>
      <c r="V435" s="81">
        <v>0</v>
      </c>
      <c r="W435" s="81" t="e">
        <f t="shared" si="115"/>
        <v>#REF!</v>
      </c>
      <c r="X435" s="83"/>
      <c r="Y435" s="99">
        <f t="shared" si="123"/>
        <v>0</v>
      </c>
      <c r="Z435" s="224"/>
      <c r="AA435" s="224"/>
      <c r="AB435" s="224"/>
      <c r="AC435" s="224"/>
      <c r="AE435" s="106" t="e">
        <f t="shared" si="58"/>
        <v>#VALUE!</v>
      </c>
      <c r="AF435" s="69"/>
      <c r="AG435" s="218"/>
      <c r="AH435" s="219"/>
      <c r="AI435" s="218"/>
      <c r="AJ435" s="63"/>
      <c r="AK435" s="63"/>
      <c r="AL435" s="63"/>
      <c r="AU435" s="69" t="e">
        <f t="shared" si="108"/>
        <v>#N/A</v>
      </c>
      <c r="AV435" s="69" t="e">
        <f t="shared" si="111"/>
        <v>#N/A</v>
      </c>
      <c r="AW435" s="69">
        <f>IF(I435&gt;0,COUNTIF($AV$32:AV435,AV435),0)</f>
        <v>403</v>
      </c>
      <c r="AX435" s="69">
        <f>IF(AND(AW435&gt;1,SUMIF($AV$32:AV434,AV435,$AX$32:AX434)-SUMIF($AV$32:AV434,AV435,$BA$32:BA434)=0),1,IF(AND(AW435&gt;1,SUMIF($AV$32:AV434,AV435,$AX$32:AX434)-SUMIF($AV$32:AV434,AV435,$BA$32:BA434)&gt;0),0,AW435))</f>
        <v>0</v>
      </c>
      <c r="AY435" s="69">
        <f>IF(AND(Q435&gt;0,SUMIF($AV$32:AV435,AV435,$I$32:I435)-SUMIF($AV$32:AV435,AV435,$Q$32:Q435)=0),COUNTIF($AV$32:AV435,AV435),0)</f>
        <v>0</v>
      </c>
      <c r="AZ435" s="69">
        <f>IF(Q435&gt;0,COUNTIF($AV$32:AV435,AV435),0)</f>
        <v>0</v>
      </c>
      <c r="BA435" s="69">
        <f t="shared" si="112"/>
        <v>0</v>
      </c>
      <c r="BC435" s="69" t="str">
        <f t="shared" si="113"/>
        <v xml:space="preserve">  0</v>
      </c>
      <c r="BD435" s="69" t="str">
        <f t="shared" si="114"/>
        <v/>
      </c>
      <c r="BF435" s="69"/>
      <c r="BG435" s="69"/>
    </row>
    <row r="436" spans="1:59" x14ac:dyDescent="0.25">
      <c r="A436" s="70" t="e">
        <f t="shared" si="121"/>
        <v>#REF!</v>
      </c>
      <c r="B436" s="83" t="str">
        <f>IFERROR(VLOOKUP(A436,[1]Tổng!$M$2:$AT$200,13,0),"")</f>
        <v/>
      </c>
      <c r="C436" s="71" t="e">
        <f t="shared" si="116"/>
        <v>#VALUE!</v>
      </c>
      <c r="D436" s="71">
        <f t="shared" si="117"/>
        <v>1</v>
      </c>
      <c r="E436" s="221" t="str">
        <f>IFERROR(VLOOKUP(A436,[1]Tổng!$M$2:$AT$200,14,0),"")</f>
        <v/>
      </c>
      <c r="F436" s="213" t="str">
        <f>IFERROR(VLOOKUP(A436,[1]Tổng!$M$2:$AT$200,15,0),"")</f>
        <v/>
      </c>
      <c r="G436" s="214" t="str">
        <f>IFERROR(VLOOKUP(A436,[1]Tổng!$M$2:$AT$200,25,0),"")</f>
        <v/>
      </c>
      <c r="H436" s="83" t="str">
        <f>IFERROR(VLOOKUP(A436,[1]Tổng!$M$2:$AQ$200,26,0),"")</f>
        <v/>
      </c>
      <c r="I436" s="77" t="str">
        <f>IFERROR(VLOOKUP(A436,[1]Tổng!$M$2:$AQ$200,27,0),"")</f>
        <v/>
      </c>
      <c r="J436" s="77">
        <v>1000000</v>
      </c>
      <c r="K436" s="78">
        <f t="shared" si="118"/>
        <v>0</v>
      </c>
      <c r="L436" s="88" t="str">
        <f>IFERROR(VLOOKUP(A436,[1]Tổng!$M$2:$AQ$200,30,0),"")</f>
        <v/>
      </c>
      <c r="M436" s="88">
        <f t="shared" si="119"/>
        <v>0</v>
      </c>
      <c r="N436" s="88" t="str">
        <f>IFERROR(VLOOKUP(A436,[1]Tổng!$M$2:$AT$200,18,0),"")</f>
        <v/>
      </c>
      <c r="O436" s="88" t="str">
        <f>IFERROR(VLOOKUP(A436,[1]Tổng!$M$2:$AT$200,22,0),"")</f>
        <v/>
      </c>
      <c r="P436" s="217">
        <f t="shared" si="120"/>
        <v>0</v>
      </c>
      <c r="Q436" s="217">
        <f>IFERROR(VLOOKUP(A436,[1]Tổng!$M$2:$AQ$200,29,0),0)</f>
        <v>0</v>
      </c>
      <c r="R436" s="81" t="str">
        <f>IFERROR(VLOOKUP(A436,[1]Tổng!$M$2:$AQ$200,31,0),"")</f>
        <v/>
      </c>
      <c r="S436" s="81">
        <f t="shared" si="109"/>
        <v>0</v>
      </c>
      <c r="T436" s="81">
        <f t="shared" si="110"/>
        <v>0</v>
      </c>
      <c r="U436" s="81" t="e">
        <f t="shared" si="122"/>
        <v>#REF!</v>
      </c>
      <c r="V436" s="81">
        <v>0</v>
      </c>
      <c r="W436" s="81" t="e">
        <f t="shared" si="115"/>
        <v>#REF!</v>
      </c>
      <c r="X436" s="83"/>
      <c r="Y436" s="99">
        <f t="shared" si="123"/>
        <v>0</v>
      </c>
      <c r="Z436" s="224"/>
      <c r="AA436" s="224"/>
      <c r="AB436" s="224"/>
      <c r="AC436" s="224"/>
      <c r="AE436" s="106" t="e">
        <f t="shared" si="58"/>
        <v>#VALUE!</v>
      </c>
      <c r="AF436" s="69"/>
      <c r="AG436" s="218"/>
      <c r="AH436" s="219"/>
      <c r="AI436" s="218"/>
      <c r="AJ436" s="63"/>
      <c r="AK436" s="63"/>
      <c r="AL436" s="63"/>
      <c r="AU436" s="69" t="e">
        <f t="shared" si="108"/>
        <v>#N/A</v>
      </c>
      <c r="AV436" s="69" t="e">
        <f t="shared" si="111"/>
        <v>#N/A</v>
      </c>
      <c r="AW436" s="69">
        <f>IF(I436&gt;0,COUNTIF($AV$32:AV436,AV436),0)</f>
        <v>404</v>
      </c>
      <c r="AX436" s="69">
        <f>IF(AND(AW436&gt;1,SUMIF($AV$32:AV435,AV436,$AX$32:AX435)-SUMIF($AV$32:AV435,AV436,$BA$32:BA435)=0),1,IF(AND(AW436&gt;1,SUMIF($AV$32:AV435,AV436,$AX$32:AX435)-SUMIF($AV$32:AV435,AV436,$BA$32:BA435)&gt;0),0,AW436))</f>
        <v>0</v>
      </c>
      <c r="AY436" s="69">
        <f>IF(AND(Q436&gt;0,SUMIF($AV$32:AV436,AV436,$I$32:I436)-SUMIF($AV$32:AV436,AV436,$Q$32:Q436)=0),COUNTIF($AV$32:AV436,AV436),0)</f>
        <v>0</v>
      </c>
      <c r="AZ436" s="69">
        <f>IF(Q436&gt;0,COUNTIF($AV$32:AV436,AV436),0)</f>
        <v>0</v>
      </c>
      <c r="BA436" s="69">
        <f t="shared" si="112"/>
        <v>0</v>
      </c>
      <c r="BC436" s="69" t="str">
        <f t="shared" si="113"/>
        <v xml:space="preserve">  0</v>
      </c>
      <c r="BD436" s="69" t="str">
        <f t="shared" si="114"/>
        <v/>
      </c>
      <c r="BF436" s="69"/>
      <c r="BG436" s="69"/>
    </row>
    <row r="437" spans="1:59" s="69" customFormat="1" x14ac:dyDescent="0.25">
      <c r="A437" s="70" t="e">
        <f t="shared" si="121"/>
        <v>#REF!</v>
      </c>
      <c r="B437" s="83" t="str">
        <f>IFERROR(VLOOKUP(A437,[1]Tổng!$M$2:$AT$200,13,0),"")</f>
        <v/>
      </c>
      <c r="C437" s="71" t="e">
        <f t="shared" si="116"/>
        <v>#VALUE!</v>
      </c>
      <c r="D437" s="71">
        <f t="shared" si="117"/>
        <v>1</v>
      </c>
      <c r="E437" s="221" t="str">
        <f>IFERROR(VLOOKUP(A437,[1]Tổng!$M$2:$AT$200,14,0),"")</f>
        <v/>
      </c>
      <c r="F437" s="213" t="str">
        <f>IFERROR(VLOOKUP(A437,[1]Tổng!$M$2:$AT$200,15,0),"")</f>
        <v/>
      </c>
      <c r="G437" s="214" t="str">
        <f>IFERROR(VLOOKUP(A437,[1]Tổng!$M$2:$AT$200,25,0),"")</f>
        <v/>
      </c>
      <c r="H437" s="83" t="str">
        <f>IFERROR(VLOOKUP(A437,[1]Tổng!$M$2:$AQ$200,26,0),"")</f>
        <v/>
      </c>
      <c r="I437" s="77" t="str">
        <f>IFERROR(VLOOKUP(A437,[1]Tổng!$M$2:$AQ$200,27,0),"")</f>
        <v/>
      </c>
      <c r="J437" s="77">
        <v>1000000</v>
      </c>
      <c r="K437" s="78">
        <f t="shared" si="118"/>
        <v>0</v>
      </c>
      <c r="L437" s="88" t="str">
        <f>IFERROR(VLOOKUP(A437,[1]Tổng!$M$2:$AQ$200,30,0),"")</f>
        <v/>
      </c>
      <c r="M437" s="88">
        <f t="shared" si="119"/>
        <v>0</v>
      </c>
      <c r="N437" s="88" t="str">
        <f>IFERROR(VLOOKUP(A437,[1]Tổng!$M$2:$AT$200,18,0),"")</f>
        <v/>
      </c>
      <c r="O437" s="88" t="str">
        <f>IFERROR(VLOOKUP(A437,[1]Tổng!$M$2:$AT$200,22,0),"")</f>
        <v/>
      </c>
      <c r="P437" s="217">
        <f t="shared" si="120"/>
        <v>0</v>
      </c>
      <c r="Q437" s="217">
        <f>IFERROR(VLOOKUP(A437,[1]Tổng!$M$2:$AQ$200,29,0),0)</f>
        <v>0</v>
      </c>
      <c r="R437" s="81" t="str">
        <f>IFERROR(VLOOKUP(A437,[1]Tổng!$M$2:$AQ$200,31,0),"")</f>
        <v/>
      </c>
      <c r="S437" s="81">
        <f t="shared" si="109"/>
        <v>0</v>
      </c>
      <c r="T437" s="81">
        <f t="shared" si="110"/>
        <v>0</v>
      </c>
      <c r="U437" s="81" t="e">
        <f t="shared" si="122"/>
        <v>#REF!</v>
      </c>
      <c r="V437" s="81">
        <v>0</v>
      </c>
      <c r="W437" s="81" t="e">
        <f t="shared" si="115"/>
        <v>#REF!</v>
      </c>
      <c r="X437" s="83"/>
      <c r="Y437" s="99">
        <f t="shared" si="123"/>
        <v>0</v>
      </c>
      <c r="Z437" s="224"/>
      <c r="AA437" s="224"/>
      <c r="AB437" s="224"/>
      <c r="AC437" s="224"/>
      <c r="AE437" s="106" t="e">
        <f t="shared" si="58"/>
        <v>#VALUE!</v>
      </c>
      <c r="AG437" s="218"/>
      <c r="AH437" s="219"/>
      <c r="AI437" s="218"/>
      <c r="AJ437" s="63"/>
      <c r="AK437" s="63"/>
      <c r="AL437" s="63"/>
      <c r="AU437" s="69" t="e">
        <f t="shared" si="108"/>
        <v>#N/A</v>
      </c>
      <c r="AV437" s="69" t="e">
        <f t="shared" si="111"/>
        <v>#N/A</v>
      </c>
      <c r="AW437" s="69">
        <f>IF(I437&gt;0,COUNTIF($AV$32:AV437,AV437),0)</f>
        <v>405</v>
      </c>
      <c r="AX437" s="69">
        <f>IF(AND(AW437&gt;1,SUMIF($AV$32:AV436,AV437,$AX$32:AX436)-SUMIF($AV$32:AV436,AV437,$BA$32:BA436)=0),1,IF(AND(AW437&gt;1,SUMIF($AV$32:AV436,AV437,$AX$32:AX436)-SUMIF($AV$32:AV436,AV437,$BA$32:BA436)&gt;0),0,AW437))</f>
        <v>0</v>
      </c>
      <c r="AY437" s="69">
        <f>IF(AND(Q437&gt;0,SUMIF($AV$32:AV437,AV437,$I$32:I437)-SUMIF($AV$32:AV437,AV437,$Q$32:Q437)=0),COUNTIF($AV$32:AV437,AV437),0)</f>
        <v>0</v>
      </c>
      <c r="AZ437" s="69">
        <f>IF(Q437&gt;0,COUNTIF($AV$32:AV437,AV437),0)</f>
        <v>0</v>
      </c>
      <c r="BA437" s="69">
        <f t="shared" si="112"/>
        <v>0</v>
      </c>
      <c r="BC437" s="69" t="str">
        <f t="shared" si="113"/>
        <v xml:space="preserve">  0</v>
      </c>
      <c r="BD437" s="69" t="str">
        <f t="shared" si="114"/>
        <v/>
      </c>
    </row>
    <row r="438" spans="1:59" x14ac:dyDescent="0.25">
      <c r="A438" s="70" t="e">
        <f t="shared" si="121"/>
        <v>#REF!</v>
      </c>
      <c r="B438" s="83" t="str">
        <f>IFERROR(VLOOKUP(A438,[1]Tổng!$M$2:$AT$200,13,0),"")</f>
        <v/>
      </c>
      <c r="C438" s="71" t="e">
        <f t="shared" si="116"/>
        <v>#VALUE!</v>
      </c>
      <c r="D438" s="71">
        <f t="shared" si="117"/>
        <v>1</v>
      </c>
      <c r="E438" s="221" t="str">
        <f>IFERROR(VLOOKUP(A438,[1]Tổng!$M$2:$AT$200,14,0),"")</f>
        <v/>
      </c>
      <c r="F438" s="213" t="str">
        <f>IFERROR(VLOOKUP(A438,[1]Tổng!$M$2:$AT$200,15,0),"")</f>
        <v/>
      </c>
      <c r="G438" s="214" t="str">
        <f>IFERROR(VLOOKUP(A438,[1]Tổng!$M$2:$AT$200,25,0),"")</f>
        <v/>
      </c>
      <c r="H438" s="83" t="str">
        <f>IFERROR(VLOOKUP(A438,[1]Tổng!$M$2:$AQ$200,26,0),"")</f>
        <v/>
      </c>
      <c r="I438" s="77" t="str">
        <f>IFERROR(VLOOKUP(A438,[1]Tổng!$M$2:$AQ$200,27,0),"")</f>
        <v/>
      </c>
      <c r="J438" s="77">
        <v>1000000</v>
      </c>
      <c r="K438" s="78">
        <f t="shared" si="118"/>
        <v>0</v>
      </c>
      <c r="L438" s="88" t="str">
        <f>IFERROR(VLOOKUP(A438,[1]Tổng!$M$2:$AQ$200,30,0),"")</f>
        <v/>
      </c>
      <c r="M438" s="88">
        <f t="shared" si="119"/>
        <v>0</v>
      </c>
      <c r="N438" s="88" t="str">
        <f>IFERROR(VLOOKUP(A438,[1]Tổng!$M$2:$AT$200,18,0),"")</f>
        <v/>
      </c>
      <c r="O438" s="88" t="str">
        <f>IFERROR(VLOOKUP(A438,[1]Tổng!$M$2:$AT$200,22,0),"")</f>
        <v/>
      </c>
      <c r="P438" s="217">
        <f t="shared" si="120"/>
        <v>0</v>
      </c>
      <c r="Q438" s="217">
        <f>IFERROR(VLOOKUP(A438,[1]Tổng!$M$2:$AQ$200,29,0),0)</f>
        <v>0</v>
      </c>
      <c r="R438" s="81" t="str">
        <f>IFERROR(VLOOKUP(A438,[1]Tổng!$M$2:$AQ$200,31,0),"")</f>
        <v/>
      </c>
      <c r="S438" s="81">
        <f t="shared" si="109"/>
        <v>0</v>
      </c>
      <c r="T438" s="81">
        <f t="shared" si="110"/>
        <v>0</v>
      </c>
      <c r="U438" s="81" t="e">
        <f t="shared" si="122"/>
        <v>#REF!</v>
      </c>
      <c r="V438" s="81">
        <v>0</v>
      </c>
      <c r="W438" s="81" t="e">
        <f t="shared" si="115"/>
        <v>#REF!</v>
      </c>
      <c r="X438" s="83"/>
      <c r="Y438" s="99">
        <f t="shared" si="123"/>
        <v>0</v>
      </c>
      <c r="Z438" s="224"/>
      <c r="AA438" s="224"/>
      <c r="AB438" s="224"/>
      <c r="AC438" s="224"/>
      <c r="AE438" s="106" t="e">
        <f t="shared" si="58"/>
        <v>#VALUE!</v>
      </c>
      <c r="AF438" s="69"/>
      <c r="AG438" s="218"/>
      <c r="AH438" s="219"/>
      <c r="AI438" s="218"/>
      <c r="AJ438" s="63"/>
      <c r="AK438" s="63"/>
      <c r="AL438" s="63"/>
      <c r="AU438" s="69" t="e">
        <f t="shared" si="108"/>
        <v>#N/A</v>
      </c>
      <c r="AV438" s="69" t="e">
        <f t="shared" si="111"/>
        <v>#N/A</v>
      </c>
      <c r="AW438" s="69">
        <f>IF(I438&gt;0,COUNTIF($AV$32:AV438,AV438),0)</f>
        <v>406</v>
      </c>
      <c r="AX438" s="69">
        <f>IF(AND(AW438&gt;1,SUMIF($AV$32:AV437,AV438,$AX$32:AX437)-SUMIF($AV$32:AV437,AV438,$BA$32:BA437)=0),1,IF(AND(AW438&gt;1,SUMIF($AV$32:AV437,AV438,$AX$32:AX437)-SUMIF($AV$32:AV437,AV438,$BA$32:BA437)&gt;0),0,AW438))</f>
        <v>0</v>
      </c>
      <c r="AY438" s="69">
        <f>IF(AND(Q438&gt;0,SUMIF($AV$32:AV438,AV438,$I$32:I438)-SUMIF($AV$32:AV438,AV438,$Q$32:Q438)=0),COUNTIF($AV$32:AV438,AV438),0)</f>
        <v>0</v>
      </c>
      <c r="AZ438" s="69">
        <f>IF(Q438&gt;0,COUNTIF($AV$32:AV438,AV438),0)</f>
        <v>0</v>
      </c>
      <c r="BA438" s="69">
        <f t="shared" si="112"/>
        <v>0</v>
      </c>
      <c r="BC438" s="69" t="str">
        <f t="shared" si="113"/>
        <v xml:space="preserve">  0</v>
      </c>
      <c r="BD438" s="69" t="str">
        <f t="shared" si="114"/>
        <v/>
      </c>
      <c r="BF438" s="69"/>
      <c r="BG438" s="69"/>
    </row>
    <row r="439" spans="1:59" s="69" customFormat="1" x14ac:dyDescent="0.25">
      <c r="A439" s="70" t="e">
        <f t="shared" si="121"/>
        <v>#REF!</v>
      </c>
      <c r="B439" s="83" t="str">
        <f>IFERROR(VLOOKUP(A439,[1]Tổng!$M$2:$AT$200,13,0),"")</f>
        <v/>
      </c>
      <c r="C439" s="71" t="e">
        <f t="shared" si="116"/>
        <v>#VALUE!</v>
      </c>
      <c r="D439" s="71">
        <f t="shared" si="117"/>
        <v>1</v>
      </c>
      <c r="E439" s="221" t="str">
        <f>IFERROR(VLOOKUP(A439,[1]Tổng!$M$2:$AT$200,14,0),"")</f>
        <v/>
      </c>
      <c r="F439" s="213" t="str">
        <f>IFERROR(VLOOKUP(A439,[1]Tổng!$M$2:$AT$200,15,0),"")</f>
        <v/>
      </c>
      <c r="G439" s="214" t="str">
        <f>IFERROR(VLOOKUP(A439,[1]Tổng!$M$2:$AT$200,25,0),"")</f>
        <v/>
      </c>
      <c r="H439" s="83" t="str">
        <f>IFERROR(VLOOKUP(A439,[1]Tổng!$M$2:$AQ$200,26,0),"")</f>
        <v/>
      </c>
      <c r="I439" s="77" t="str">
        <f>IFERROR(VLOOKUP(A439,[1]Tổng!$M$2:$AQ$200,27,0),"")</f>
        <v/>
      </c>
      <c r="J439" s="77">
        <v>1000000</v>
      </c>
      <c r="K439" s="78">
        <f t="shared" si="118"/>
        <v>0</v>
      </c>
      <c r="L439" s="88" t="str">
        <f>IFERROR(VLOOKUP(A439,[1]Tổng!$M$2:$AQ$200,30,0),"")</f>
        <v/>
      </c>
      <c r="M439" s="88">
        <f t="shared" si="119"/>
        <v>0</v>
      </c>
      <c r="N439" s="88" t="str">
        <f>IFERROR(VLOOKUP(A439,[1]Tổng!$M$2:$AT$200,18,0),"")</f>
        <v/>
      </c>
      <c r="O439" s="88" t="str">
        <f>IFERROR(VLOOKUP(A439,[1]Tổng!$M$2:$AT$200,22,0),"")</f>
        <v/>
      </c>
      <c r="P439" s="217">
        <f t="shared" si="120"/>
        <v>0</v>
      </c>
      <c r="Q439" s="217">
        <f>IFERROR(VLOOKUP(A439,[1]Tổng!$M$2:$AQ$200,29,0),0)</f>
        <v>0</v>
      </c>
      <c r="R439" s="81" t="str">
        <f>IFERROR(VLOOKUP(A439,[1]Tổng!$M$2:$AQ$200,31,0),"")</f>
        <v/>
      </c>
      <c r="S439" s="81">
        <f t="shared" si="109"/>
        <v>0</v>
      </c>
      <c r="T439" s="81">
        <f t="shared" si="110"/>
        <v>0</v>
      </c>
      <c r="U439" s="81" t="e">
        <f t="shared" si="122"/>
        <v>#REF!</v>
      </c>
      <c r="V439" s="81">
        <v>0</v>
      </c>
      <c r="W439" s="81" t="e">
        <f t="shared" si="115"/>
        <v>#REF!</v>
      </c>
      <c r="X439" s="83"/>
      <c r="Y439" s="99">
        <f>Q441</f>
        <v>0</v>
      </c>
      <c r="Z439" s="224"/>
      <c r="AA439" s="224"/>
      <c r="AB439" s="224"/>
      <c r="AC439" s="224"/>
      <c r="AE439" s="106" t="e">
        <f>I441-SUM(Z441:AD441)</f>
        <v>#VALUE!</v>
      </c>
      <c r="AG439" s="218"/>
      <c r="AH439" s="219"/>
      <c r="AI439" s="218"/>
      <c r="AJ439" s="63"/>
      <c r="AK439" s="63"/>
      <c r="AL439" s="63"/>
      <c r="AU439" s="69" t="e">
        <f t="shared" si="108"/>
        <v>#N/A</v>
      </c>
      <c r="AV439" s="69" t="e">
        <f t="shared" si="111"/>
        <v>#N/A</v>
      </c>
      <c r="AW439" s="69">
        <f>IF(I439&gt;0,COUNTIF($AV$32:AV439,AV439),0)</f>
        <v>407</v>
      </c>
      <c r="AX439" s="69">
        <f>IF(AND(AW439&gt;1,SUMIF($AV$32:AV438,AV439,$AX$32:AX438)-SUMIF($AV$32:AV438,AV439,$BA$32:BA438)=0),1,IF(AND(AW439&gt;1,SUMIF($AV$32:AV438,AV439,$AX$32:AX438)-SUMIF($AV$32:AV438,AV439,$BA$32:BA438)&gt;0),0,AW439))</f>
        <v>0</v>
      </c>
      <c r="AY439" s="69">
        <f>IF(AND(Q439&gt;0,SUMIF($AV$32:AV439,AV439,$I$32:I439)-SUMIF($AV$32:AV439,AV439,$Q$32:Q439)=0),COUNTIF($AV$32:AV439,AV439),0)</f>
        <v>0</v>
      </c>
      <c r="AZ439" s="69">
        <f>IF(Q439&gt;0,COUNTIF($AV$32:AV439,AV439),0)</f>
        <v>0</v>
      </c>
      <c r="BA439" s="69">
        <f t="shared" si="112"/>
        <v>0</v>
      </c>
      <c r="BC439" s="69" t="str">
        <f t="shared" si="113"/>
        <v xml:space="preserve">  0</v>
      </c>
      <c r="BD439" s="69" t="str">
        <f t="shared" si="114"/>
        <v/>
      </c>
    </row>
    <row r="440" spans="1:59" x14ac:dyDescent="0.25">
      <c r="A440" s="70" t="e">
        <f t="shared" si="121"/>
        <v>#REF!</v>
      </c>
      <c r="B440" s="83" t="str">
        <f>IFERROR(VLOOKUP(A440,[1]Tổng!$M$2:$AT$200,13,0),"")</f>
        <v/>
      </c>
      <c r="C440" s="71" t="e">
        <f t="shared" si="116"/>
        <v>#VALUE!</v>
      </c>
      <c r="D440" s="71">
        <f t="shared" si="117"/>
        <v>1</v>
      </c>
      <c r="E440" s="221" t="str">
        <f>IFERROR(VLOOKUP(A440,[1]Tổng!$M$2:$AT$200,14,0),"")</f>
        <v/>
      </c>
      <c r="F440" s="213" t="str">
        <f>IFERROR(VLOOKUP(A440,[1]Tổng!$M$2:$AT$200,15,0),"")</f>
        <v/>
      </c>
      <c r="G440" s="214" t="str">
        <f>IFERROR(VLOOKUP(A440,[1]Tổng!$M$2:$AT$200,25,0),"")</f>
        <v/>
      </c>
      <c r="H440" s="83" t="str">
        <f>IFERROR(VLOOKUP(A440,[1]Tổng!$M$2:$AQ$200,26,0),"")</f>
        <v/>
      </c>
      <c r="I440" s="77" t="str">
        <f>IFERROR(VLOOKUP(A440,[1]Tổng!$M$2:$AQ$200,27,0),"")</f>
        <v/>
      </c>
      <c r="J440" s="77">
        <v>1000000</v>
      </c>
      <c r="K440" s="78">
        <f t="shared" si="118"/>
        <v>0</v>
      </c>
      <c r="L440" s="88" t="str">
        <f>IFERROR(VLOOKUP(A440,[1]Tổng!$M$2:$AQ$200,30,0),"")</f>
        <v/>
      </c>
      <c r="M440" s="88">
        <f t="shared" si="119"/>
        <v>0</v>
      </c>
      <c r="N440" s="88" t="str">
        <f>IFERROR(VLOOKUP(A440,[1]Tổng!$M$2:$AT$200,18,0),"")</f>
        <v/>
      </c>
      <c r="O440" s="88" t="str">
        <f>IFERROR(VLOOKUP(A440,[1]Tổng!$M$2:$AT$200,22,0),"")</f>
        <v/>
      </c>
      <c r="P440" s="217">
        <f t="shared" si="120"/>
        <v>0</v>
      </c>
      <c r="Q440" s="217">
        <f>IFERROR(VLOOKUP(A440,[1]Tổng!$M$2:$AQ$200,29,0),0)</f>
        <v>0</v>
      </c>
      <c r="R440" s="81" t="str">
        <f>IFERROR(VLOOKUP(A440,[1]Tổng!$M$2:$AQ$200,31,0),"")</f>
        <v/>
      </c>
      <c r="S440" s="81">
        <f t="shared" si="109"/>
        <v>0</v>
      </c>
      <c r="T440" s="81">
        <f t="shared" si="110"/>
        <v>0</v>
      </c>
      <c r="U440" s="81" t="e">
        <f t="shared" si="122"/>
        <v>#REF!</v>
      </c>
      <c r="V440" s="81">
        <v>0</v>
      </c>
      <c r="W440" s="81" t="e">
        <f t="shared" si="115"/>
        <v>#REF!</v>
      </c>
      <c r="X440" s="83"/>
      <c r="Y440" s="99">
        <f t="shared" si="123"/>
        <v>0</v>
      </c>
      <c r="Z440" s="224"/>
      <c r="AA440" s="224"/>
      <c r="AB440" s="224"/>
      <c r="AC440" s="224"/>
      <c r="AE440" s="106" t="e">
        <f t="shared" si="58"/>
        <v>#VALUE!</v>
      </c>
      <c r="AF440" s="69"/>
      <c r="AG440" s="218"/>
      <c r="AH440" s="219"/>
      <c r="AI440" s="218"/>
      <c r="AJ440" s="63"/>
      <c r="AK440" s="63"/>
      <c r="AL440" s="63"/>
      <c r="AU440" s="69" t="e">
        <f t="shared" si="108"/>
        <v>#N/A</v>
      </c>
      <c r="AV440" s="69" t="e">
        <f t="shared" si="111"/>
        <v>#N/A</v>
      </c>
      <c r="AW440" s="69">
        <f>IF(I440&gt;0,COUNTIF($AV$32:AV440,AV440),0)</f>
        <v>408</v>
      </c>
      <c r="AX440" s="69">
        <f>IF(AND(AW440&gt;1,SUMIF($AV$32:AV439,AV440,$AX$32:AX439)-SUMIF($AV$32:AV439,AV440,$BA$32:BA439)=0),1,IF(AND(AW440&gt;1,SUMIF($AV$32:AV439,AV440,$AX$32:AX439)-SUMIF($AV$32:AV439,AV440,$BA$32:BA439)&gt;0),0,AW440))</f>
        <v>0</v>
      </c>
      <c r="AY440" s="69">
        <f>IF(AND(Q440&gt;0,SUMIF($AV$32:AV440,AV440,$I$32:I440)-SUMIF($AV$32:AV440,AV440,$Q$32:Q440)=0),COUNTIF($AV$32:AV440,AV440),0)</f>
        <v>0</v>
      </c>
      <c r="AZ440" s="69">
        <f>IF(Q440&gt;0,COUNTIF($AV$32:AV440,AV440),0)</f>
        <v>0</v>
      </c>
      <c r="BA440" s="69">
        <f t="shared" si="112"/>
        <v>0</v>
      </c>
      <c r="BC440" s="69" t="str">
        <f t="shared" si="113"/>
        <v xml:space="preserve">  0</v>
      </c>
      <c r="BD440" s="69" t="str">
        <f t="shared" si="114"/>
        <v/>
      </c>
      <c r="BF440" s="69"/>
      <c r="BG440" s="69"/>
    </row>
    <row r="441" spans="1:59" x14ac:dyDescent="0.25">
      <c r="A441" s="70" t="e">
        <f t="shared" si="121"/>
        <v>#REF!</v>
      </c>
      <c r="B441" s="83" t="str">
        <f>IFERROR(VLOOKUP(A441,[1]Tổng!$M$2:$AT$200,13,0),"")</f>
        <v/>
      </c>
      <c r="C441" s="71" t="e">
        <f t="shared" si="116"/>
        <v>#VALUE!</v>
      </c>
      <c r="D441" s="71">
        <f t="shared" si="117"/>
        <v>1</v>
      </c>
      <c r="E441" s="221" t="str">
        <f>IFERROR(VLOOKUP(A441,[1]Tổng!$M$2:$AT$200,14,0),"")</f>
        <v/>
      </c>
      <c r="F441" s="213" t="str">
        <f>IFERROR(VLOOKUP(A441,[1]Tổng!$M$2:$AT$200,15,0),"")</f>
        <v/>
      </c>
      <c r="G441" s="214" t="str">
        <f>IFERROR(VLOOKUP(A441,[1]Tổng!$M$2:$AT$200,25,0),"")</f>
        <v/>
      </c>
      <c r="H441" s="83" t="str">
        <f>IFERROR(VLOOKUP(A441,[1]Tổng!$M$2:$AQ$200,26,0),"")</f>
        <v/>
      </c>
      <c r="I441" s="77" t="str">
        <f>IFERROR(VLOOKUP(A441,[1]Tổng!$M$2:$AQ$200,27,0),"")</f>
        <v/>
      </c>
      <c r="J441" s="77">
        <v>1000000</v>
      </c>
      <c r="K441" s="78">
        <f t="shared" si="118"/>
        <v>0</v>
      </c>
      <c r="L441" s="88" t="str">
        <f>IFERROR(VLOOKUP(A441,[1]Tổng!$M$2:$AQ$200,30,0),"")</f>
        <v/>
      </c>
      <c r="M441" s="88">
        <f t="shared" si="119"/>
        <v>0</v>
      </c>
      <c r="N441" s="88" t="str">
        <f>IFERROR(VLOOKUP(A441,[1]Tổng!$M$2:$AT$200,18,0),"")</f>
        <v/>
      </c>
      <c r="O441" s="88" t="str">
        <f>IFERROR(VLOOKUP(A441,[1]Tổng!$M$2:$AT$200,22,0),"")</f>
        <v/>
      </c>
      <c r="P441" s="217">
        <f t="shared" si="120"/>
        <v>0</v>
      </c>
      <c r="Q441" s="217">
        <f>IFERROR(VLOOKUP(A441,[1]Tổng!$M$2:$AQ$200,29,0),0)</f>
        <v>0</v>
      </c>
      <c r="R441" s="81" t="str">
        <f>IFERROR(VLOOKUP(A441,[1]Tổng!$M$2:$AQ$200,31,0),"")</f>
        <v/>
      </c>
      <c r="S441" s="81">
        <f t="shared" si="109"/>
        <v>0</v>
      </c>
      <c r="T441" s="81">
        <f t="shared" si="110"/>
        <v>0</v>
      </c>
      <c r="U441" s="81" t="e">
        <f t="shared" si="122"/>
        <v>#REF!</v>
      </c>
      <c r="V441" s="81">
        <v>0</v>
      </c>
      <c r="W441" s="81" t="e">
        <f t="shared" si="115"/>
        <v>#REF!</v>
      </c>
      <c r="X441" s="83"/>
      <c r="Y441" s="99">
        <f t="shared" si="123"/>
        <v>0</v>
      </c>
      <c r="Z441" s="224"/>
      <c r="AA441" s="224"/>
      <c r="AB441" s="224"/>
      <c r="AC441" s="224"/>
      <c r="AE441" s="106" t="e">
        <f t="shared" si="58"/>
        <v>#VALUE!</v>
      </c>
      <c r="AF441" s="69"/>
      <c r="AG441" s="218"/>
      <c r="AH441" s="219"/>
      <c r="AI441" s="218"/>
      <c r="AJ441" s="63"/>
      <c r="AK441" s="63"/>
      <c r="AL441" s="63"/>
      <c r="AU441" s="69" t="e">
        <f t="shared" si="108"/>
        <v>#N/A</v>
      </c>
      <c r="AV441" s="69" t="e">
        <f t="shared" si="111"/>
        <v>#N/A</v>
      </c>
      <c r="AW441" s="69">
        <f>IF(I441&gt;0,COUNTIF($AV$32:AV441,AV441),0)</f>
        <v>409</v>
      </c>
      <c r="AX441" s="69">
        <f>IF(AND(AW441&gt;1,SUMIF($AV$32:AV440,AV441,$AX$32:AX440)-SUMIF($AV$32:AV440,AV441,$BA$32:BA440)=0),1,IF(AND(AW441&gt;1,SUMIF($AV$32:AV440,AV441,$AX$32:AX440)-SUMIF($AV$32:AV440,AV441,$BA$32:BA440)&gt;0),0,AW441))</f>
        <v>0</v>
      </c>
      <c r="AY441" s="69">
        <f>IF(AND(Q441&gt;0,SUMIF($AV$32:AV441,AV441,$I$32:I441)-SUMIF($AV$32:AV441,AV441,$Q$32:Q441)=0),COUNTIF($AV$32:AV441,AV441),0)</f>
        <v>0</v>
      </c>
      <c r="AZ441" s="69">
        <f>IF(Q441&gt;0,COUNTIF($AV$32:AV441,AV441),0)</f>
        <v>0</v>
      </c>
      <c r="BA441" s="69">
        <f t="shared" si="112"/>
        <v>0</v>
      </c>
      <c r="BC441" s="69" t="str">
        <f t="shared" si="113"/>
        <v xml:space="preserve">  0</v>
      </c>
      <c r="BD441" s="69" t="str">
        <f t="shared" si="114"/>
        <v/>
      </c>
      <c r="BF441" s="69"/>
      <c r="BG441" s="69"/>
    </row>
    <row r="442" spans="1:59" s="69" customFormat="1" x14ac:dyDescent="0.25">
      <c r="A442" s="70" t="e">
        <f t="shared" si="121"/>
        <v>#REF!</v>
      </c>
      <c r="B442" s="83" t="str">
        <f>IFERROR(VLOOKUP(A442,[1]Tổng!$M$2:$AT$200,13,0),"")</f>
        <v/>
      </c>
      <c r="C442" s="71" t="e">
        <f t="shared" si="116"/>
        <v>#VALUE!</v>
      </c>
      <c r="D442" s="71">
        <f t="shared" si="117"/>
        <v>1</v>
      </c>
      <c r="E442" s="221" t="str">
        <f>IFERROR(VLOOKUP(A442,[1]Tổng!$M$2:$AT$200,14,0),"")</f>
        <v/>
      </c>
      <c r="F442" s="213" t="str">
        <f>IFERROR(VLOOKUP(A442,[1]Tổng!$M$2:$AT$200,15,0),"")</f>
        <v/>
      </c>
      <c r="G442" s="214" t="str">
        <f>IFERROR(VLOOKUP(A442,[1]Tổng!$M$2:$AT$200,25,0),"")</f>
        <v/>
      </c>
      <c r="H442" s="83" t="str">
        <f>IFERROR(VLOOKUP(A442,[1]Tổng!$M$2:$AQ$200,26,0),"")</f>
        <v/>
      </c>
      <c r="I442" s="77" t="str">
        <f>IFERROR(VLOOKUP(A442,[1]Tổng!$M$2:$AQ$200,27,0),"")</f>
        <v/>
      </c>
      <c r="J442" s="77">
        <v>1000000</v>
      </c>
      <c r="K442" s="78">
        <f t="shared" si="118"/>
        <v>0</v>
      </c>
      <c r="L442" s="88" t="str">
        <f>IFERROR(VLOOKUP(A442,[1]Tổng!$M$2:$AQ$200,30,0),"")</f>
        <v/>
      </c>
      <c r="M442" s="88">
        <f t="shared" si="119"/>
        <v>0</v>
      </c>
      <c r="N442" s="88" t="str">
        <f>IFERROR(VLOOKUP(A442,[1]Tổng!$M$2:$AT$200,18,0),"")</f>
        <v/>
      </c>
      <c r="O442" s="88" t="str">
        <f>IFERROR(VLOOKUP(A442,[1]Tổng!$M$2:$AT$200,22,0),"")</f>
        <v/>
      </c>
      <c r="P442" s="217">
        <f t="shared" si="120"/>
        <v>0</v>
      </c>
      <c r="Q442" s="217">
        <f>IFERROR(VLOOKUP(A442,[1]Tổng!$M$2:$AQ$200,29,0),0)</f>
        <v>0</v>
      </c>
      <c r="R442" s="81" t="str">
        <f>IFERROR(VLOOKUP(A442,[1]Tổng!$M$2:$AQ$200,31,0),"")</f>
        <v/>
      </c>
      <c r="S442" s="81">
        <f t="shared" si="109"/>
        <v>0</v>
      </c>
      <c r="T442" s="81">
        <f t="shared" si="110"/>
        <v>0</v>
      </c>
      <c r="U442" s="81" t="e">
        <f t="shared" si="122"/>
        <v>#REF!</v>
      </c>
      <c r="V442" s="81">
        <v>0</v>
      </c>
      <c r="W442" s="81" t="e">
        <f t="shared" si="115"/>
        <v>#REF!</v>
      </c>
      <c r="X442" s="83"/>
      <c r="Y442" s="99">
        <f t="shared" si="123"/>
        <v>0</v>
      </c>
      <c r="Z442" s="224"/>
      <c r="AA442" s="224"/>
      <c r="AB442" s="224"/>
      <c r="AC442" s="224"/>
      <c r="AE442" s="106" t="e">
        <f t="shared" ref="AE442:AE696" si="124">I442-SUM(Z442:AD442)</f>
        <v>#VALUE!</v>
      </c>
      <c r="AG442" s="218"/>
      <c r="AH442" s="219"/>
      <c r="AI442" s="218"/>
      <c r="AJ442" s="63"/>
      <c r="AK442" s="63"/>
      <c r="AL442" s="63"/>
      <c r="AU442" s="69" t="e">
        <f t="shared" si="108"/>
        <v>#N/A</v>
      </c>
      <c r="AV442" s="69" t="e">
        <f t="shared" si="111"/>
        <v>#N/A</v>
      </c>
      <c r="AW442" s="69">
        <f>IF(I442&gt;0,COUNTIF($AV$32:AV442,AV442),0)</f>
        <v>410</v>
      </c>
      <c r="AX442" s="69">
        <f>IF(AND(AW442&gt;1,SUMIF($AV$32:AV441,AV442,$AX$32:AX441)-SUMIF($AV$32:AV441,AV442,$BA$32:BA441)=0),1,IF(AND(AW442&gt;1,SUMIF($AV$32:AV441,AV442,$AX$32:AX441)-SUMIF($AV$32:AV441,AV442,$BA$32:BA441)&gt;0),0,AW442))</f>
        <v>0</v>
      </c>
      <c r="AY442" s="69">
        <f>IF(AND(Q442&gt;0,SUMIF($AV$32:AV442,AV442,$I$32:I442)-SUMIF($AV$32:AV442,AV442,$Q$32:Q442)=0),COUNTIF($AV$32:AV442,AV442),0)</f>
        <v>0</v>
      </c>
      <c r="AZ442" s="69">
        <f>IF(Q442&gt;0,COUNTIF($AV$32:AV442,AV442),0)</f>
        <v>0</v>
      </c>
      <c r="BA442" s="69">
        <f t="shared" si="112"/>
        <v>0</v>
      </c>
      <c r="BC442" s="69" t="str">
        <f t="shared" si="113"/>
        <v xml:space="preserve">  0</v>
      </c>
      <c r="BD442" s="69" t="str">
        <f t="shared" si="114"/>
        <v/>
      </c>
    </row>
    <row r="443" spans="1:59" x14ac:dyDescent="0.25">
      <c r="A443" s="70" t="e">
        <f t="shared" si="121"/>
        <v>#REF!</v>
      </c>
      <c r="B443" s="83" t="str">
        <f>IFERROR(VLOOKUP(A443,[1]Tổng!$M$2:$AT$200,13,0),"")</f>
        <v/>
      </c>
      <c r="C443" s="71" t="e">
        <f t="shared" si="116"/>
        <v>#VALUE!</v>
      </c>
      <c r="D443" s="71">
        <f t="shared" si="117"/>
        <v>1</v>
      </c>
      <c r="E443" s="221" t="str">
        <f>IFERROR(VLOOKUP(A443,[1]Tổng!$M$2:$AT$200,14,0),"")</f>
        <v/>
      </c>
      <c r="F443" s="213" t="str">
        <f>IFERROR(VLOOKUP(A443,[1]Tổng!$M$2:$AT$200,15,0),"")</f>
        <v/>
      </c>
      <c r="G443" s="214" t="str">
        <f>IFERROR(VLOOKUP(A443,[1]Tổng!$M$2:$AT$200,25,0),"")</f>
        <v/>
      </c>
      <c r="H443" s="83" t="str">
        <f>IFERROR(VLOOKUP(A443,[1]Tổng!$M$2:$AQ$200,26,0),"")</f>
        <v/>
      </c>
      <c r="I443" s="77" t="str">
        <f>IFERROR(VLOOKUP(A443,[1]Tổng!$M$2:$AQ$200,27,0),"")</f>
        <v/>
      </c>
      <c r="J443" s="77">
        <v>1000000</v>
      </c>
      <c r="K443" s="78">
        <f t="shared" si="118"/>
        <v>0</v>
      </c>
      <c r="L443" s="88" t="str">
        <f>IFERROR(VLOOKUP(A443,[1]Tổng!$M$2:$AQ$200,30,0),"")</f>
        <v/>
      </c>
      <c r="M443" s="88">
        <f t="shared" si="119"/>
        <v>0</v>
      </c>
      <c r="N443" s="88" t="str">
        <f>IFERROR(VLOOKUP(A443,[1]Tổng!$M$2:$AT$200,18,0),"")</f>
        <v/>
      </c>
      <c r="O443" s="88" t="str">
        <f>IFERROR(VLOOKUP(A443,[1]Tổng!$M$2:$AT$200,22,0),"")</f>
        <v/>
      </c>
      <c r="P443" s="217">
        <f t="shared" si="120"/>
        <v>0</v>
      </c>
      <c r="Q443" s="217">
        <f>IFERROR(VLOOKUP(A443,[1]Tổng!$M$2:$AQ$200,29,0),0)</f>
        <v>0</v>
      </c>
      <c r="R443" s="81" t="str">
        <f>IFERROR(VLOOKUP(A443,[1]Tổng!$M$2:$AQ$200,31,0),"")</f>
        <v/>
      </c>
      <c r="S443" s="81">
        <f t="shared" si="109"/>
        <v>0</v>
      </c>
      <c r="T443" s="81">
        <f t="shared" si="110"/>
        <v>0</v>
      </c>
      <c r="U443" s="81" t="e">
        <f t="shared" si="122"/>
        <v>#REF!</v>
      </c>
      <c r="V443" s="81">
        <v>0</v>
      </c>
      <c r="W443" s="81" t="e">
        <f t="shared" si="115"/>
        <v>#REF!</v>
      </c>
      <c r="X443" s="83"/>
      <c r="Y443" s="99">
        <f t="shared" si="123"/>
        <v>0</v>
      </c>
      <c r="Z443" s="224"/>
      <c r="AA443" s="224"/>
      <c r="AB443" s="224"/>
      <c r="AC443" s="224"/>
      <c r="AE443" s="106" t="e">
        <f t="shared" si="124"/>
        <v>#VALUE!</v>
      </c>
      <c r="AF443" s="69"/>
      <c r="AG443" s="218"/>
      <c r="AH443" s="219"/>
      <c r="AI443" s="218"/>
      <c r="AJ443" s="63"/>
      <c r="AK443" s="63"/>
      <c r="AL443" s="63"/>
      <c r="AU443" s="69" t="e">
        <f t="shared" si="108"/>
        <v>#N/A</v>
      </c>
      <c r="AV443" s="69" t="e">
        <f t="shared" si="111"/>
        <v>#N/A</v>
      </c>
      <c r="AW443" s="69">
        <f>IF(I443&gt;0,COUNTIF($AV$32:AV443,AV443),0)</f>
        <v>411</v>
      </c>
      <c r="AX443" s="69">
        <f>IF(AND(AW443&gt;1,SUMIF($AV$32:AV442,AV443,$AX$32:AX442)-SUMIF($AV$32:AV442,AV443,$BA$32:BA442)=0),1,IF(AND(AW443&gt;1,SUMIF($AV$32:AV442,AV443,$AX$32:AX442)-SUMIF($AV$32:AV442,AV443,$BA$32:BA442)&gt;0),0,AW443))</f>
        <v>0</v>
      </c>
      <c r="AY443" s="69">
        <f>IF(AND(Q443&gt;0,SUMIF($AV$32:AV443,AV443,$I$32:I443)-SUMIF($AV$32:AV443,AV443,$Q$32:Q443)=0),COUNTIF($AV$32:AV443,AV443),0)</f>
        <v>0</v>
      </c>
      <c r="AZ443" s="69">
        <f>IF(Q443&gt;0,COUNTIF($AV$32:AV443,AV443),0)</f>
        <v>0</v>
      </c>
      <c r="BA443" s="69">
        <f t="shared" si="112"/>
        <v>0</v>
      </c>
      <c r="BC443" s="69" t="str">
        <f t="shared" si="113"/>
        <v xml:space="preserve">  0</v>
      </c>
      <c r="BD443" s="69" t="str">
        <f t="shared" si="114"/>
        <v/>
      </c>
      <c r="BF443" s="69"/>
      <c r="BG443" s="69"/>
    </row>
    <row r="444" spans="1:59" x14ac:dyDescent="0.25">
      <c r="A444" s="70" t="e">
        <f t="shared" si="121"/>
        <v>#REF!</v>
      </c>
      <c r="B444" s="83" t="str">
        <f>IFERROR(VLOOKUP(A444,[1]Tổng!$M$2:$AT$200,13,0),"")</f>
        <v/>
      </c>
      <c r="C444" s="71" t="e">
        <f t="shared" si="116"/>
        <v>#VALUE!</v>
      </c>
      <c r="D444" s="71">
        <f t="shared" si="117"/>
        <v>1</v>
      </c>
      <c r="E444" s="221" t="str">
        <f>IFERROR(VLOOKUP(A444,[1]Tổng!$M$2:$AT$200,14,0),"")</f>
        <v/>
      </c>
      <c r="F444" s="213" t="str">
        <f>IFERROR(VLOOKUP(A444,[1]Tổng!$M$2:$AT$200,15,0),"")</f>
        <v/>
      </c>
      <c r="G444" s="214" t="str">
        <f>IFERROR(VLOOKUP(A444,[1]Tổng!$M$2:$AT$200,25,0),"")</f>
        <v/>
      </c>
      <c r="H444" s="83" t="str">
        <f>IFERROR(VLOOKUP(A444,[1]Tổng!$M$2:$AQ$200,26,0),"")</f>
        <v/>
      </c>
      <c r="I444" s="77" t="str">
        <f>IFERROR(VLOOKUP(A444,[1]Tổng!$M$2:$AQ$200,27,0),"")</f>
        <v/>
      </c>
      <c r="J444" s="77">
        <v>1000000</v>
      </c>
      <c r="K444" s="78">
        <f t="shared" si="118"/>
        <v>0</v>
      </c>
      <c r="L444" s="88" t="str">
        <f>IFERROR(VLOOKUP(A444,[1]Tổng!$M$2:$AQ$200,30,0),"")</f>
        <v/>
      </c>
      <c r="M444" s="88">
        <f t="shared" si="119"/>
        <v>0</v>
      </c>
      <c r="N444" s="88" t="str">
        <f>IFERROR(VLOOKUP(A444,[1]Tổng!$M$2:$AT$200,18,0),"")</f>
        <v/>
      </c>
      <c r="O444" s="88" t="str">
        <f>IFERROR(VLOOKUP(A444,[1]Tổng!$M$2:$AT$200,22,0),"")</f>
        <v/>
      </c>
      <c r="P444" s="217">
        <f t="shared" si="120"/>
        <v>0</v>
      </c>
      <c r="Q444" s="217">
        <f>IFERROR(VLOOKUP(A444,[1]Tổng!$M$2:$AQ$200,29,0),0)</f>
        <v>0</v>
      </c>
      <c r="R444" s="81" t="str">
        <f>IFERROR(VLOOKUP(A444,[1]Tổng!$M$2:$AQ$200,31,0),"")</f>
        <v/>
      </c>
      <c r="S444" s="81">
        <f t="shared" si="109"/>
        <v>0</v>
      </c>
      <c r="T444" s="81">
        <f t="shared" si="110"/>
        <v>0</v>
      </c>
      <c r="U444" s="81" t="e">
        <f t="shared" si="122"/>
        <v>#REF!</v>
      </c>
      <c r="V444" s="81">
        <v>0</v>
      </c>
      <c r="W444" s="81" t="e">
        <f t="shared" si="115"/>
        <v>#REF!</v>
      </c>
      <c r="X444" s="83"/>
      <c r="Y444" s="99">
        <f t="shared" si="123"/>
        <v>0</v>
      </c>
      <c r="Z444" s="224"/>
      <c r="AA444" s="224"/>
      <c r="AB444" s="224"/>
      <c r="AC444" s="224"/>
      <c r="AE444" s="106" t="e">
        <f t="shared" si="124"/>
        <v>#VALUE!</v>
      </c>
      <c r="AF444" s="69"/>
      <c r="AG444" s="218"/>
      <c r="AH444" s="219"/>
      <c r="AI444" s="218"/>
      <c r="AJ444" s="63"/>
      <c r="AK444" s="63"/>
      <c r="AL444" s="63"/>
      <c r="AU444" s="69" t="e">
        <f t="shared" si="108"/>
        <v>#N/A</v>
      </c>
      <c r="AV444" s="69" t="e">
        <f t="shared" si="111"/>
        <v>#N/A</v>
      </c>
      <c r="AW444" s="69">
        <f>IF(I444&gt;0,COUNTIF($AV$32:AV444,AV444),0)</f>
        <v>412</v>
      </c>
      <c r="AX444" s="69">
        <f>IF(AND(AW444&gt;1,SUMIF($AV$32:AV443,AV444,$AX$32:AX443)-SUMIF($AV$32:AV443,AV444,$BA$32:BA443)=0),1,IF(AND(AW444&gt;1,SUMIF($AV$32:AV443,AV444,$AX$32:AX443)-SUMIF($AV$32:AV443,AV444,$BA$32:BA443)&gt;0),0,AW444))</f>
        <v>0</v>
      </c>
      <c r="AY444" s="69">
        <f>IF(AND(Q444&gt;0,SUMIF($AV$32:AV444,AV444,$I$32:I444)-SUMIF($AV$32:AV444,AV444,$Q$32:Q444)=0),COUNTIF($AV$32:AV444,AV444),0)</f>
        <v>0</v>
      </c>
      <c r="AZ444" s="69">
        <f>IF(Q444&gt;0,COUNTIF($AV$32:AV444,AV444),0)</f>
        <v>0</v>
      </c>
      <c r="BA444" s="69">
        <f t="shared" si="112"/>
        <v>0</v>
      </c>
      <c r="BC444" s="69" t="str">
        <f t="shared" si="113"/>
        <v xml:space="preserve">  0</v>
      </c>
      <c r="BD444" s="69" t="str">
        <f t="shared" si="114"/>
        <v/>
      </c>
      <c r="BF444" s="69"/>
      <c r="BG444" s="69"/>
    </row>
    <row r="445" spans="1:59" x14ac:dyDescent="0.25">
      <c r="A445" s="70" t="e">
        <f t="shared" si="121"/>
        <v>#REF!</v>
      </c>
      <c r="B445" s="83" t="str">
        <f>IFERROR(VLOOKUP(A445,[1]Tổng!$M$2:$AT$200,13,0),"")</f>
        <v/>
      </c>
      <c r="C445" s="71" t="e">
        <f t="shared" si="116"/>
        <v>#VALUE!</v>
      </c>
      <c r="D445" s="71">
        <f t="shared" si="117"/>
        <v>1</v>
      </c>
      <c r="E445" s="221" t="str">
        <f>IFERROR(VLOOKUP(A445,[1]Tổng!$M$2:$AT$200,14,0),"")</f>
        <v/>
      </c>
      <c r="F445" s="213" t="str">
        <f>IFERROR(VLOOKUP(A445,[1]Tổng!$M$2:$AT$200,15,0),"")</f>
        <v/>
      </c>
      <c r="G445" s="214" t="str">
        <f>IFERROR(VLOOKUP(A445,[1]Tổng!$M$2:$AT$200,25,0),"")</f>
        <v/>
      </c>
      <c r="H445" s="83" t="str">
        <f>IFERROR(VLOOKUP(A445,[1]Tổng!$M$2:$AQ$200,26,0),"")</f>
        <v/>
      </c>
      <c r="I445" s="77" t="str">
        <f>IFERROR(VLOOKUP(A445,[1]Tổng!$M$2:$AQ$200,27,0),"")</f>
        <v/>
      </c>
      <c r="J445" s="77">
        <v>1000000</v>
      </c>
      <c r="K445" s="78">
        <f t="shared" si="118"/>
        <v>0</v>
      </c>
      <c r="L445" s="88" t="str">
        <f>IFERROR(VLOOKUP(A445,[1]Tổng!$M$2:$AQ$200,30,0),"")</f>
        <v/>
      </c>
      <c r="M445" s="88">
        <f t="shared" si="119"/>
        <v>0</v>
      </c>
      <c r="N445" s="88" t="str">
        <f>IFERROR(VLOOKUP(A445,[1]Tổng!$M$2:$AT$200,18,0),"")</f>
        <v/>
      </c>
      <c r="O445" s="88" t="str">
        <f>IFERROR(VLOOKUP(A445,[1]Tổng!$M$2:$AT$200,22,0),"")</f>
        <v/>
      </c>
      <c r="P445" s="217">
        <f t="shared" si="120"/>
        <v>0</v>
      </c>
      <c r="Q445" s="217">
        <f>IFERROR(VLOOKUP(A445,[1]Tổng!$M$2:$AQ$200,29,0),0)</f>
        <v>0</v>
      </c>
      <c r="R445" s="81" t="str">
        <f>IFERROR(VLOOKUP(A445,[1]Tổng!$M$2:$AQ$200,31,0),"")</f>
        <v/>
      </c>
      <c r="S445" s="81">
        <f t="shared" si="109"/>
        <v>0</v>
      </c>
      <c r="T445" s="81">
        <f t="shared" si="110"/>
        <v>0</v>
      </c>
      <c r="U445" s="81" t="e">
        <f t="shared" si="122"/>
        <v>#REF!</v>
      </c>
      <c r="V445" s="81">
        <v>0</v>
      </c>
      <c r="W445" s="81" t="e">
        <f t="shared" si="115"/>
        <v>#REF!</v>
      </c>
      <c r="X445" s="83"/>
      <c r="Y445" s="99">
        <f t="shared" si="123"/>
        <v>0</v>
      </c>
      <c r="Z445" s="224"/>
      <c r="AA445" s="224"/>
      <c r="AB445" s="224"/>
      <c r="AC445" s="224"/>
      <c r="AE445" s="106" t="e">
        <f t="shared" si="124"/>
        <v>#VALUE!</v>
      </c>
      <c r="AF445" s="69"/>
      <c r="AG445" s="218"/>
      <c r="AH445" s="219"/>
      <c r="AI445" s="218"/>
      <c r="AJ445" s="63"/>
      <c r="AK445" s="63"/>
      <c r="AL445" s="63"/>
      <c r="AU445" s="69" t="e">
        <f t="shared" si="108"/>
        <v>#N/A</v>
      </c>
      <c r="AV445" s="69" t="e">
        <f t="shared" si="111"/>
        <v>#N/A</v>
      </c>
      <c r="AW445" s="69">
        <f>IF(I445&gt;0,COUNTIF($AV$32:AV445,AV445),0)</f>
        <v>413</v>
      </c>
      <c r="AX445" s="69">
        <f>IF(AND(AW445&gt;1,SUMIF($AV$32:AV444,AV445,$AX$32:AX444)-SUMIF($AV$32:AV444,AV445,$BA$32:BA444)=0),1,IF(AND(AW445&gt;1,SUMIF($AV$32:AV444,AV445,$AX$32:AX444)-SUMIF($AV$32:AV444,AV445,$BA$32:BA444)&gt;0),0,AW445))</f>
        <v>0</v>
      </c>
      <c r="AY445" s="69">
        <f>IF(AND(Q445&gt;0,SUMIF($AV$32:AV445,AV445,$I$32:I445)-SUMIF($AV$32:AV445,AV445,$Q$32:Q445)=0),COUNTIF($AV$32:AV445,AV445),0)</f>
        <v>0</v>
      </c>
      <c r="AZ445" s="69">
        <f>IF(Q445&gt;0,COUNTIF($AV$32:AV445,AV445),0)</f>
        <v>0</v>
      </c>
      <c r="BA445" s="69">
        <f t="shared" si="112"/>
        <v>0</v>
      </c>
      <c r="BC445" s="69" t="str">
        <f t="shared" si="113"/>
        <v xml:space="preserve">  0</v>
      </c>
      <c r="BD445" s="69" t="str">
        <f t="shared" si="114"/>
        <v/>
      </c>
      <c r="BF445" s="69"/>
      <c r="BG445" s="69"/>
    </row>
    <row r="446" spans="1:59" s="69" customFormat="1" x14ac:dyDescent="0.25">
      <c r="A446" s="70" t="e">
        <f t="shared" si="121"/>
        <v>#REF!</v>
      </c>
      <c r="B446" s="83" t="str">
        <f>IFERROR(VLOOKUP(A446,[1]Tổng!$M$2:$AT$200,13,0),"")</f>
        <v/>
      </c>
      <c r="C446" s="71" t="e">
        <f t="shared" si="116"/>
        <v>#VALUE!</v>
      </c>
      <c r="D446" s="71">
        <f t="shared" si="117"/>
        <v>1</v>
      </c>
      <c r="E446" s="221" t="str">
        <f>IFERROR(VLOOKUP(A446,[1]Tổng!$M$2:$AT$200,14,0),"")</f>
        <v/>
      </c>
      <c r="F446" s="213" t="str">
        <f>IFERROR(VLOOKUP(A446,[1]Tổng!$M$2:$AT$200,15,0),"")</f>
        <v/>
      </c>
      <c r="G446" s="214" t="str">
        <f>IFERROR(VLOOKUP(A446,[1]Tổng!$M$2:$AT$200,25,0),"")</f>
        <v/>
      </c>
      <c r="H446" s="83" t="str">
        <f>IFERROR(VLOOKUP(A446,[1]Tổng!$M$2:$AQ$200,26,0),"")</f>
        <v/>
      </c>
      <c r="I446" s="77" t="str">
        <f>IFERROR(VLOOKUP(A446,[1]Tổng!$M$2:$AQ$200,27,0),"")</f>
        <v/>
      </c>
      <c r="J446" s="77">
        <v>1000000</v>
      </c>
      <c r="K446" s="78">
        <f t="shared" si="118"/>
        <v>0</v>
      </c>
      <c r="L446" s="88" t="str">
        <f>IFERROR(VLOOKUP(A446,[1]Tổng!$M$2:$AQ$200,30,0),"")</f>
        <v/>
      </c>
      <c r="M446" s="88">
        <f t="shared" si="119"/>
        <v>0</v>
      </c>
      <c r="N446" s="88" t="str">
        <f>IFERROR(VLOOKUP(A446,[1]Tổng!$M$2:$AT$200,18,0),"")</f>
        <v/>
      </c>
      <c r="O446" s="88" t="str">
        <f>IFERROR(VLOOKUP(A446,[1]Tổng!$M$2:$AT$200,22,0),"")</f>
        <v/>
      </c>
      <c r="P446" s="217">
        <f t="shared" si="120"/>
        <v>0</v>
      </c>
      <c r="Q446" s="217">
        <f>IFERROR(VLOOKUP(A446,[1]Tổng!$M$2:$AQ$200,29,0),0)</f>
        <v>0</v>
      </c>
      <c r="R446" s="81" t="str">
        <f>IFERROR(VLOOKUP(A446,[1]Tổng!$M$2:$AQ$200,31,0),"")</f>
        <v/>
      </c>
      <c r="S446" s="81">
        <f t="shared" si="109"/>
        <v>0</v>
      </c>
      <c r="T446" s="81">
        <f t="shared" si="110"/>
        <v>0</v>
      </c>
      <c r="U446" s="81" t="e">
        <f t="shared" si="122"/>
        <v>#REF!</v>
      </c>
      <c r="V446" s="81" t="e">
        <f>Z458*L458</f>
        <v>#VALUE!</v>
      </c>
      <c r="W446" s="81" t="e">
        <f t="shared" si="115"/>
        <v>#REF!</v>
      </c>
      <c r="X446" s="83">
        <v>44025</v>
      </c>
      <c r="Y446" s="99">
        <f>Q446-Z458</f>
        <v>-878</v>
      </c>
      <c r="Z446" s="224"/>
      <c r="AA446" s="224"/>
      <c r="AB446" s="224"/>
      <c r="AC446" s="224"/>
      <c r="AE446" s="106" t="e">
        <f t="shared" si="124"/>
        <v>#VALUE!</v>
      </c>
      <c r="AG446" s="218"/>
      <c r="AH446" s="219"/>
      <c r="AI446" s="218"/>
      <c r="AJ446" s="63"/>
      <c r="AK446" s="63"/>
      <c r="AL446" s="63"/>
      <c r="AU446" s="69" t="e">
        <f t="shared" si="108"/>
        <v>#N/A</v>
      </c>
      <c r="AV446" s="69" t="e">
        <f t="shared" si="111"/>
        <v>#N/A</v>
      </c>
      <c r="AW446" s="69">
        <f>IF(I446&gt;0,COUNTIF($AV$32:AV446,AV446),0)</f>
        <v>414</v>
      </c>
      <c r="AX446" s="69">
        <f>IF(AND(AW446&gt;1,SUMIF($AV$32:AV445,AV446,$AX$32:AX445)-SUMIF($AV$32:AV445,AV446,$BA$32:BA445)=0),1,IF(AND(AW446&gt;1,SUMIF($AV$32:AV445,AV446,$AX$32:AX445)-SUMIF($AV$32:AV445,AV446,$BA$32:BA445)&gt;0),0,AW446))</f>
        <v>0</v>
      </c>
      <c r="AY446" s="69">
        <f>IF(AND(Q446&gt;0,SUMIF($AV$32:AV446,AV446,$I$32:I446)-SUMIF($AV$32:AV446,AV446,$Q$32:Q446)=0),COUNTIF($AV$32:AV446,AV446),0)</f>
        <v>0</v>
      </c>
      <c r="AZ446" s="69">
        <f>IF(Q446&gt;0,COUNTIF($AV$32:AV446,AV446),0)</f>
        <v>0</v>
      </c>
      <c r="BA446" s="69">
        <f t="shared" si="112"/>
        <v>0</v>
      </c>
      <c r="BC446" s="69" t="str">
        <f t="shared" si="113"/>
        <v xml:space="preserve">  0</v>
      </c>
      <c r="BD446" s="69" t="str">
        <f t="shared" si="114"/>
        <v/>
      </c>
    </row>
    <row r="447" spans="1:59" x14ac:dyDescent="0.25">
      <c r="A447" s="70" t="e">
        <f t="shared" si="121"/>
        <v>#REF!</v>
      </c>
      <c r="B447" s="83" t="str">
        <f>IFERROR(VLOOKUP(A447,[1]Tổng!$M$2:$AT$200,13,0),"")</f>
        <v/>
      </c>
      <c r="C447" s="71" t="e">
        <f t="shared" si="116"/>
        <v>#VALUE!</v>
      </c>
      <c r="D447" s="71">
        <f t="shared" si="117"/>
        <v>1</v>
      </c>
      <c r="E447" s="221" t="str">
        <f>IFERROR(VLOOKUP(A447,[1]Tổng!$M$2:$AT$200,14,0),"")</f>
        <v/>
      </c>
      <c r="F447" s="213" t="str">
        <f>IFERROR(VLOOKUP(A447,[1]Tổng!$M$2:$AT$200,15,0),"")</f>
        <v/>
      </c>
      <c r="G447" s="214" t="str">
        <f>IFERROR(VLOOKUP(A447,[1]Tổng!$M$2:$AT$200,25,0),"")</f>
        <v/>
      </c>
      <c r="H447" s="83" t="str">
        <f>IFERROR(VLOOKUP(A447,[1]Tổng!$M$2:$AQ$200,26,0),"")</f>
        <v/>
      </c>
      <c r="I447" s="77" t="str">
        <f>IFERROR(VLOOKUP(A447,[1]Tổng!$M$2:$AQ$200,27,0),"")</f>
        <v/>
      </c>
      <c r="J447" s="77">
        <v>1000000</v>
      </c>
      <c r="K447" s="78">
        <f t="shared" si="118"/>
        <v>0</v>
      </c>
      <c r="L447" s="88" t="str">
        <f>IFERROR(VLOOKUP(A447,[1]Tổng!$M$2:$AQ$200,30,0),"")</f>
        <v/>
      </c>
      <c r="M447" s="88">
        <f t="shared" si="119"/>
        <v>0</v>
      </c>
      <c r="N447" s="88" t="str">
        <f>IFERROR(VLOOKUP(A447,[1]Tổng!$M$2:$AT$200,18,0),"")</f>
        <v/>
      </c>
      <c r="O447" s="88" t="str">
        <f>IFERROR(VLOOKUP(A447,[1]Tổng!$M$2:$AT$200,22,0),"")</f>
        <v/>
      </c>
      <c r="P447" s="217">
        <f t="shared" si="120"/>
        <v>0</v>
      </c>
      <c r="Q447" s="217">
        <f>IFERROR(VLOOKUP(A447,[1]Tổng!$M$2:$AQ$200,29,0),0)</f>
        <v>0</v>
      </c>
      <c r="R447" s="81" t="str">
        <f>IFERROR(VLOOKUP(A447,[1]Tổng!$M$2:$AQ$200,31,0),"")</f>
        <v/>
      </c>
      <c r="S447" s="81">
        <f t="shared" si="109"/>
        <v>0</v>
      </c>
      <c r="T447" s="81">
        <f t="shared" si="110"/>
        <v>0</v>
      </c>
      <c r="U447" s="81" t="e">
        <f t="shared" si="122"/>
        <v>#REF!</v>
      </c>
      <c r="V447" s="81" t="e">
        <f>Z460*L460</f>
        <v>#VALUE!</v>
      </c>
      <c r="W447" s="81" t="e">
        <f t="shared" si="115"/>
        <v>#REF!</v>
      </c>
      <c r="X447" s="83">
        <v>44029</v>
      </c>
      <c r="Y447" s="99">
        <f>Q447-Z460</f>
        <v>-2079</v>
      </c>
      <c r="Z447" s="224"/>
      <c r="AA447" s="224"/>
      <c r="AB447" s="224"/>
      <c r="AC447" s="224"/>
      <c r="AE447" s="106" t="e">
        <f t="shared" si="124"/>
        <v>#VALUE!</v>
      </c>
      <c r="AF447" s="69"/>
      <c r="AG447" s="218"/>
      <c r="AH447" s="219"/>
      <c r="AI447" s="218"/>
      <c r="AJ447" s="63"/>
      <c r="AK447" s="63"/>
      <c r="AL447" s="63"/>
      <c r="AU447" s="69" t="e">
        <f t="shared" si="108"/>
        <v>#N/A</v>
      </c>
      <c r="AV447" s="69" t="e">
        <f t="shared" si="111"/>
        <v>#N/A</v>
      </c>
      <c r="AW447" s="69">
        <f>IF(I447&gt;0,COUNTIF($AV$32:AV447,AV447),0)</f>
        <v>415</v>
      </c>
      <c r="AX447" s="69">
        <f>IF(AND(AW447&gt;1,SUMIF($AV$32:AV446,AV447,$AX$32:AX446)-SUMIF($AV$32:AV446,AV447,$BA$32:BA446)=0),1,IF(AND(AW447&gt;1,SUMIF($AV$32:AV446,AV447,$AX$32:AX446)-SUMIF($AV$32:AV446,AV447,$BA$32:BA446)&gt;0),0,AW447))</f>
        <v>0</v>
      </c>
      <c r="AY447" s="69">
        <f>IF(AND(Q447&gt;0,SUMIF($AV$32:AV447,AV447,$I$32:I447)-SUMIF($AV$32:AV447,AV447,$Q$32:Q447)=0),COUNTIF($AV$32:AV447,AV447),0)</f>
        <v>0</v>
      </c>
      <c r="AZ447" s="69">
        <f>IF(Q447&gt;0,COUNTIF($AV$32:AV447,AV447),0)</f>
        <v>0</v>
      </c>
      <c r="BA447" s="69">
        <f t="shared" si="112"/>
        <v>0</v>
      </c>
      <c r="BC447" s="69" t="str">
        <f t="shared" si="113"/>
        <v xml:space="preserve">  0</v>
      </c>
      <c r="BD447" s="69" t="str">
        <f t="shared" si="114"/>
        <v/>
      </c>
      <c r="BF447" s="69"/>
      <c r="BG447" s="69"/>
    </row>
    <row r="448" spans="1:59" s="69" customFormat="1" x14ac:dyDescent="0.25">
      <c r="A448" s="70" t="e">
        <f t="shared" si="121"/>
        <v>#REF!</v>
      </c>
      <c r="B448" s="83" t="str">
        <f>IFERROR(VLOOKUP(A448,[1]Tổng!$M$2:$AT$200,13,0),"")</f>
        <v/>
      </c>
      <c r="C448" s="71" t="e">
        <f t="shared" si="116"/>
        <v>#VALUE!</v>
      </c>
      <c r="D448" s="71">
        <f t="shared" si="117"/>
        <v>1</v>
      </c>
      <c r="E448" s="221" t="str">
        <f>IFERROR(VLOOKUP(A448,[1]Tổng!$M$2:$AT$200,14,0),"")</f>
        <v/>
      </c>
      <c r="F448" s="213" t="str">
        <f>IFERROR(VLOOKUP(A448,[1]Tổng!$M$2:$AT$200,15,0),"")</f>
        <v/>
      </c>
      <c r="G448" s="214" t="str">
        <f>IFERROR(VLOOKUP(A448,[1]Tổng!$M$2:$AT$200,25,0),"")</f>
        <v/>
      </c>
      <c r="H448" s="83" t="str">
        <f>IFERROR(VLOOKUP(A448,[1]Tổng!$M$2:$AQ$200,26,0),"")</f>
        <v/>
      </c>
      <c r="I448" s="77" t="str">
        <f>IFERROR(VLOOKUP(A448,[1]Tổng!$M$2:$AQ$200,27,0),"")</f>
        <v/>
      </c>
      <c r="J448" s="77">
        <v>1000000</v>
      </c>
      <c r="K448" s="78">
        <f t="shared" si="118"/>
        <v>0</v>
      </c>
      <c r="L448" s="88" t="str">
        <f>IFERROR(VLOOKUP(A448,[1]Tổng!$M$2:$AQ$200,30,0),"")</f>
        <v/>
      </c>
      <c r="M448" s="88">
        <f t="shared" si="119"/>
        <v>0</v>
      </c>
      <c r="N448" s="88" t="str">
        <f>IFERROR(VLOOKUP(A448,[1]Tổng!$M$2:$AT$200,18,0),"")</f>
        <v/>
      </c>
      <c r="O448" s="88" t="str">
        <f>IFERROR(VLOOKUP(A448,[1]Tổng!$M$2:$AT$200,22,0),"")</f>
        <v/>
      </c>
      <c r="P448" s="217">
        <f t="shared" si="120"/>
        <v>0</v>
      </c>
      <c r="Q448" s="217">
        <f>IFERROR(VLOOKUP(A448,[1]Tổng!$M$2:$AQ$200,29,0),0)</f>
        <v>0</v>
      </c>
      <c r="R448" s="81" t="str">
        <f>IFERROR(VLOOKUP(A448,[1]Tổng!$M$2:$AQ$200,31,0),"")</f>
        <v/>
      </c>
      <c r="S448" s="81">
        <f t="shared" si="109"/>
        <v>0</v>
      </c>
      <c r="T448" s="81">
        <f t="shared" si="110"/>
        <v>0</v>
      </c>
      <c r="U448" s="81" t="e">
        <f t="shared" si="122"/>
        <v>#REF!</v>
      </c>
      <c r="V448" s="81" t="e">
        <f>AA458*L458</f>
        <v>#VALUE!</v>
      </c>
      <c r="W448" s="81" t="e">
        <f t="shared" si="115"/>
        <v>#REF!</v>
      </c>
      <c r="X448" s="83">
        <v>44028</v>
      </c>
      <c r="Y448" s="99">
        <f>Q448-AA458</f>
        <v>-793</v>
      </c>
      <c r="Z448" s="224"/>
      <c r="AA448" s="224"/>
      <c r="AB448" s="224"/>
      <c r="AC448" s="224"/>
      <c r="AE448" s="106" t="e">
        <f t="shared" si="124"/>
        <v>#VALUE!</v>
      </c>
      <c r="AG448" s="218"/>
      <c r="AH448" s="219"/>
      <c r="AI448" s="218"/>
      <c r="AJ448" s="63"/>
      <c r="AK448" s="63"/>
      <c r="AL448" s="63"/>
      <c r="AU448" s="69" t="e">
        <f t="shared" si="108"/>
        <v>#N/A</v>
      </c>
      <c r="AV448" s="69" t="e">
        <f t="shared" si="111"/>
        <v>#N/A</v>
      </c>
      <c r="AW448" s="69">
        <f>IF(I448&gt;0,COUNTIF($AV$32:AV448,AV448),0)</f>
        <v>416</v>
      </c>
      <c r="AX448" s="69">
        <f>IF(AND(AW448&gt;1,SUMIF($AV$32:AV447,AV448,$AX$32:AX447)-SUMIF($AV$32:AV447,AV448,$BA$32:BA447)=0),1,IF(AND(AW448&gt;1,SUMIF($AV$32:AV447,AV448,$AX$32:AX447)-SUMIF($AV$32:AV447,AV448,$BA$32:BA447)&gt;0),0,AW448))</f>
        <v>0</v>
      </c>
      <c r="AY448" s="69">
        <f>IF(AND(Q448&gt;0,SUMIF($AV$32:AV448,AV448,$I$32:I448)-SUMIF($AV$32:AV448,AV448,$Q$32:Q448)=0),COUNTIF($AV$32:AV448,AV448),0)</f>
        <v>0</v>
      </c>
      <c r="AZ448" s="69">
        <f>IF(Q448&gt;0,COUNTIF($AV$32:AV448,AV448),0)</f>
        <v>0</v>
      </c>
      <c r="BA448" s="69">
        <f t="shared" si="112"/>
        <v>0</v>
      </c>
      <c r="BC448" s="69" t="str">
        <f t="shared" si="113"/>
        <v xml:space="preserve">  0</v>
      </c>
      <c r="BD448" s="69" t="str">
        <f t="shared" si="114"/>
        <v/>
      </c>
    </row>
    <row r="449" spans="1:59" x14ac:dyDescent="0.25">
      <c r="A449" s="70" t="e">
        <f t="shared" si="121"/>
        <v>#REF!</v>
      </c>
      <c r="B449" s="83" t="str">
        <f>IFERROR(VLOOKUP(A449,[1]Tổng!$M$2:$AT$200,13,0),"")</f>
        <v/>
      </c>
      <c r="C449" s="71" t="e">
        <f t="shared" si="116"/>
        <v>#VALUE!</v>
      </c>
      <c r="D449" s="71">
        <f t="shared" si="117"/>
        <v>1</v>
      </c>
      <c r="E449" s="221" t="str">
        <f>IFERROR(VLOOKUP(A449,[1]Tổng!$M$2:$AT$200,14,0),"")</f>
        <v/>
      </c>
      <c r="F449" s="213" t="str">
        <f>IFERROR(VLOOKUP(A449,[1]Tổng!$M$2:$AT$200,15,0),"")</f>
        <v/>
      </c>
      <c r="G449" s="214" t="str">
        <f>IFERROR(VLOOKUP(A449,[1]Tổng!$M$2:$AT$200,25,0),"")</f>
        <v/>
      </c>
      <c r="H449" s="83" t="str">
        <f>IFERROR(VLOOKUP(A449,[1]Tổng!$M$2:$AQ$200,26,0),"")</f>
        <v/>
      </c>
      <c r="I449" s="77" t="str">
        <f>IFERROR(VLOOKUP(A449,[1]Tổng!$M$2:$AQ$200,27,0),"")</f>
        <v/>
      </c>
      <c r="J449" s="77">
        <v>1000000</v>
      </c>
      <c r="K449" s="78">
        <f t="shared" si="118"/>
        <v>0</v>
      </c>
      <c r="L449" s="88" t="str">
        <f>IFERROR(VLOOKUP(A449,[1]Tổng!$M$2:$AQ$200,30,0),"")</f>
        <v/>
      </c>
      <c r="M449" s="88">
        <f t="shared" si="119"/>
        <v>0</v>
      </c>
      <c r="N449" s="88" t="str">
        <f>IFERROR(VLOOKUP(A449,[1]Tổng!$M$2:$AT$200,18,0),"")</f>
        <v/>
      </c>
      <c r="O449" s="88" t="str">
        <f>IFERROR(VLOOKUP(A449,[1]Tổng!$M$2:$AT$200,22,0),"")</f>
        <v/>
      </c>
      <c r="P449" s="217">
        <f t="shared" si="120"/>
        <v>0</v>
      </c>
      <c r="Q449" s="217">
        <f>IFERROR(VLOOKUP(A449,[1]Tổng!$M$2:$AQ$200,29,0),0)</f>
        <v>0</v>
      </c>
      <c r="R449" s="81" t="str">
        <f>IFERROR(VLOOKUP(A449,[1]Tổng!$M$2:$AQ$200,31,0),"")</f>
        <v/>
      </c>
      <c r="S449" s="81">
        <f t="shared" si="109"/>
        <v>0</v>
      </c>
      <c r="T449" s="81">
        <f t="shared" si="110"/>
        <v>0</v>
      </c>
      <c r="U449" s="81" t="e">
        <f t="shared" si="122"/>
        <v>#REF!</v>
      </c>
      <c r="V449" s="81" t="e">
        <f>AB458*L458+AC461*L461+AA460*L460</f>
        <v>#VALUE!</v>
      </c>
      <c r="W449" s="81" t="e">
        <f t="shared" si="115"/>
        <v>#REF!</v>
      </c>
      <c r="X449" s="83">
        <v>44019</v>
      </c>
      <c r="Y449" s="99">
        <f>Q451-AB458-AC461-AA460</f>
        <v>-959</v>
      </c>
      <c r="Z449" s="224"/>
      <c r="AA449" s="224"/>
      <c r="AB449" s="224"/>
      <c r="AC449" s="224"/>
      <c r="AE449" s="106" t="e">
        <f>I451-SUM(Z451:AD451)</f>
        <v>#VALUE!</v>
      </c>
      <c r="AF449" s="69"/>
      <c r="AG449" s="218"/>
      <c r="AH449" s="219"/>
      <c r="AI449" s="218"/>
      <c r="AJ449" s="63"/>
      <c r="AK449" s="63"/>
      <c r="AL449" s="63"/>
      <c r="AU449" s="69" t="e">
        <f t="shared" si="108"/>
        <v>#N/A</v>
      </c>
      <c r="AV449" s="69" t="e">
        <f t="shared" si="111"/>
        <v>#N/A</v>
      </c>
      <c r="AW449" s="69">
        <f>IF(I449&gt;0,COUNTIF($AV$32:AV449,AV449),0)</f>
        <v>417</v>
      </c>
      <c r="AX449" s="69">
        <f>IF(AND(AW449&gt;1,SUMIF($AV$32:AV448,AV449,$AX$32:AX448)-SUMIF($AV$32:AV448,AV449,$BA$32:BA448)=0),1,IF(AND(AW449&gt;1,SUMIF($AV$32:AV448,AV449,$AX$32:AX448)-SUMIF($AV$32:AV448,AV449,$BA$32:BA448)&gt;0),0,AW449))</f>
        <v>0</v>
      </c>
      <c r="AY449" s="69">
        <f>IF(AND(Q449&gt;0,SUMIF($AV$32:AV449,AV449,$I$32:I449)-SUMIF($AV$32:AV449,AV449,$Q$32:Q449)=0),COUNTIF($AV$32:AV449,AV449),0)</f>
        <v>0</v>
      </c>
      <c r="AZ449" s="69">
        <f>IF(Q449&gt;0,COUNTIF($AV$32:AV449,AV449),0)</f>
        <v>0</v>
      </c>
      <c r="BA449" s="69">
        <f t="shared" si="112"/>
        <v>0</v>
      </c>
      <c r="BC449" s="69" t="str">
        <f t="shared" si="113"/>
        <v xml:space="preserve">  0</v>
      </c>
      <c r="BD449" s="69" t="str">
        <f t="shared" si="114"/>
        <v/>
      </c>
      <c r="BF449" s="69"/>
      <c r="BG449" s="69"/>
    </row>
    <row r="450" spans="1:59" x14ac:dyDescent="0.25">
      <c r="A450" s="70" t="e">
        <f t="shared" si="121"/>
        <v>#REF!</v>
      </c>
      <c r="B450" s="83" t="str">
        <f>IFERROR(VLOOKUP(A450,[1]Tổng!$M$2:$AT$200,13,0),"")</f>
        <v/>
      </c>
      <c r="C450" s="71" t="e">
        <f t="shared" si="116"/>
        <v>#VALUE!</v>
      </c>
      <c r="D450" s="71">
        <f t="shared" si="117"/>
        <v>1</v>
      </c>
      <c r="E450" s="221" t="str">
        <f>IFERROR(VLOOKUP(A450,[1]Tổng!$M$2:$AT$200,14,0),"")</f>
        <v/>
      </c>
      <c r="F450" s="213" t="str">
        <f>IFERROR(VLOOKUP(A450,[1]Tổng!$M$2:$AT$200,15,0),"")</f>
        <v/>
      </c>
      <c r="G450" s="214" t="str">
        <f>IFERROR(VLOOKUP(A450,[1]Tổng!$M$2:$AT$200,25,0),"")</f>
        <v/>
      </c>
      <c r="H450" s="83" t="str">
        <f>IFERROR(VLOOKUP(A450,[1]Tổng!$M$2:$AQ$200,26,0),"")</f>
        <v/>
      </c>
      <c r="I450" s="77" t="str">
        <f>IFERROR(VLOOKUP(A450,[1]Tổng!$M$2:$AQ$200,27,0),"")</f>
        <v/>
      </c>
      <c r="J450" s="77">
        <v>1000000</v>
      </c>
      <c r="K450" s="78">
        <f t="shared" si="118"/>
        <v>0</v>
      </c>
      <c r="L450" s="88" t="str">
        <f>IFERROR(VLOOKUP(A450,[1]Tổng!$M$2:$AQ$200,30,0),"")</f>
        <v/>
      </c>
      <c r="M450" s="88">
        <f t="shared" si="119"/>
        <v>0</v>
      </c>
      <c r="N450" s="88" t="str">
        <f>IFERROR(VLOOKUP(A450,[1]Tổng!$M$2:$AT$200,18,0),"")</f>
        <v/>
      </c>
      <c r="O450" s="88" t="str">
        <f>IFERROR(VLOOKUP(A450,[1]Tổng!$M$2:$AT$200,22,0),"")</f>
        <v/>
      </c>
      <c r="P450" s="217">
        <f t="shared" si="120"/>
        <v>0</v>
      </c>
      <c r="Q450" s="217">
        <f>IFERROR(VLOOKUP(A450,[1]Tổng!$M$2:$AQ$200,29,0),0)</f>
        <v>0</v>
      </c>
      <c r="R450" s="81" t="str">
        <f>IFERROR(VLOOKUP(A450,[1]Tổng!$M$2:$AQ$200,31,0),"")</f>
        <v/>
      </c>
      <c r="S450" s="81">
        <f t="shared" si="109"/>
        <v>0</v>
      </c>
      <c r="T450" s="81">
        <f t="shared" si="110"/>
        <v>0</v>
      </c>
      <c r="U450" s="81" t="e">
        <f t="shared" si="122"/>
        <v>#REF!</v>
      </c>
      <c r="V450" s="81" t="e">
        <f>Z461*L461</f>
        <v>#VALUE!</v>
      </c>
      <c r="W450" s="81" t="e">
        <f t="shared" si="115"/>
        <v>#REF!</v>
      </c>
      <c r="X450" s="83">
        <v>44028</v>
      </c>
      <c r="Y450" s="99">
        <f>Q450-Z461</f>
        <v>-1367</v>
      </c>
      <c r="Z450" s="224"/>
      <c r="AA450" s="224"/>
      <c r="AB450" s="224"/>
      <c r="AC450" s="224"/>
      <c r="AE450" s="106" t="e">
        <f t="shared" si="124"/>
        <v>#VALUE!</v>
      </c>
      <c r="AF450" s="69"/>
      <c r="AG450" s="218"/>
      <c r="AH450" s="219"/>
      <c r="AI450" s="218"/>
      <c r="AJ450" s="63"/>
      <c r="AK450" s="63"/>
      <c r="AL450" s="63"/>
      <c r="AU450" s="69" t="e">
        <f t="shared" si="108"/>
        <v>#N/A</v>
      </c>
      <c r="AV450" s="69" t="e">
        <f t="shared" si="111"/>
        <v>#N/A</v>
      </c>
      <c r="AW450" s="69">
        <f>IF(I450&gt;0,COUNTIF($AV$32:AV450,AV450),0)</f>
        <v>418</v>
      </c>
      <c r="AX450" s="69">
        <f>IF(AND(AW450&gt;1,SUMIF($AV$32:AV449,AV450,$AX$32:AX449)-SUMIF($AV$32:AV449,AV450,$BA$32:BA449)=0),1,IF(AND(AW450&gt;1,SUMIF($AV$32:AV449,AV450,$AX$32:AX449)-SUMIF($AV$32:AV449,AV450,$BA$32:BA449)&gt;0),0,AW450))</f>
        <v>0</v>
      </c>
      <c r="AY450" s="69">
        <f>IF(AND(Q450&gt;0,SUMIF($AV$32:AV450,AV450,$I$32:I450)-SUMIF($AV$32:AV450,AV450,$Q$32:Q450)=0),COUNTIF($AV$32:AV450,AV450),0)</f>
        <v>0</v>
      </c>
      <c r="AZ450" s="69">
        <f>IF(Q450&gt;0,COUNTIF($AV$32:AV450,AV450),0)</f>
        <v>0</v>
      </c>
      <c r="BA450" s="69">
        <f t="shared" si="112"/>
        <v>0</v>
      </c>
      <c r="BC450" s="69" t="str">
        <f t="shared" si="113"/>
        <v xml:space="preserve">  0</v>
      </c>
      <c r="BD450" s="69" t="str">
        <f t="shared" si="114"/>
        <v/>
      </c>
      <c r="BF450" s="69"/>
      <c r="BG450" s="69"/>
    </row>
    <row r="451" spans="1:59" x14ac:dyDescent="0.25">
      <c r="A451" s="70" t="e">
        <f t="shared" si="121"/>
        <v>#REF!</v>
      </c>
      <c r="B451" s="83" t="str">
        <f>IFERROR(VLOOKUP(A451,[1]Tổng!$M$2:$AT$200,13,0),"")</f>
        <v/>
      </c>
      <c r="C451" s="71" t="e">
        <f t="shared" si="116"/>
        <v>#VALUE!</v>
      </c>
      <c r="D451" s="71">
        <f t="shared" si="117"/>
        <v>1</v>
      </c>
      <c r="E451" s="221" t="str">
        <f>IFERROR(VLOOKUP(A451,[1]Tổng!$M$2:$AT$200,14,0),"")</f>
        <v/>
      </c>
      <c r="F451" s="213" t="str">
        <f>IFERROR(VLOOKUP(A451,[1]Tổng!$M$2:$AT$200,15,0),"")</f>
        <v/>
      </c>
      <c r="G451" s="214" t="str">
        <f>IFERROR(VLOOKUP(A451,[1]Tổng!$M$2:$AT$200,25,0),"")</f>
        <v/>
      </c>
      <c r="H451" s="83" t="str">
        <f>IFERROR(VLOOKUP(A451,[1]Tổng!$M$2:$AQ$200,26,0),"")</f>
        <v/>
      </c>
      <c r="I451" s="77" t="str">
        <f>IFERROR(VLOOKUP(A451,[1]Tổng!$M$2:$AQ$200,27,0),"")</f>
        <v/>
      </c>
      <c r="J451" s="77">
        <v>1000000</v>
      </c>
      <c r="K451" s="78">
        <f t="shared" si="118"/>
        <v>0</v>
      </c>
      <c r="L451" s="88" t="str">
        <f>IFERROR(VLOOKUP(A451,[1]Tổng!$M$2:$AQ$200,30,0),"")</f>
        <v/>
      </c>
      <c r="M451" s="88">
        <f t="shared" si="119"/>
        <v>0</v>
      </c>
      <c r="N451" s="88" t="str">
        <f>IFERROR(VLOOKUP(A451,[1]Tổng!$M$2:$AT$200,18,0),"")</f>
        <v/>
      </c>
      <c r="O451" s="88" t="str">
        <f>IFERROR(VLOOKUP(A451,[1]Tổng!$M$2:$AT$200,22,0),"")</f>
        <v/>
      </c>
      <c r="P451" s="217">
        <f t="shared" si="120"/>
        <v>0</v>
      </c>
      <c r="Q451" s="217">
        <f>IFERROR(VLOOKUP(A451,[1]Tổng!$M$2:$AQ$200,29,0),0)</f>
        <v>0</v>
      </c>
      <c r="R451" s="81" t="str">
        <f>IFERROR(VLOOKUP(A451,[1]Tổng!$M$2:$AQ$200,31,0),"")</f>
        <v/>
      </c>
      <c r="S451" s="81">
        <f t="shared" si="109"/>
        <v>0</v>
      </c>
      <c r="T451" s="81">
        <f t="shared" si="110"/>
        <v>0</v>
      </c>
      <c r="U451" s="81" t="e">
        <f t="shared" si="122"/>
        <v>#REF!</v>
      </c>
      <c r="V451" s="81" t="e">
        <f>Z461*L461</f>
        <v>#VALUE!</v>
      </c>
      <c r="W451" s="81" t="e">
        <f t="shared" si="115"/>
        <v>#REF!</v>
      </c>
      <c r="X451" s="83">
        <v>44026</v>
      </c>
      <c r="Y451" s="99">
        <f>Q451-Z461</f>
        <v>-1367</v>
      </c>
      <c r="Z451" s="224"/>
      <c r="AA451" s="224"/>
      <c r="AB451" s="224"/>
      <c r="AC451" s="224"/>
      <c r="AE451" s="106" t="e">
        <f t="shared" si="124"/>
        <v>#VALUE!</v>
      </c>
      <c r="AF451" s="69"/>
      <c r="AG451" s="218"/>
      <c r="AH451" s="219"/>
      <c r="AI451" s="218"/>
      <c r="AJ451" s="63"/>
      <c r="AK451" s="63"/>
      <c r="AL451" s="63"/>
      <c r="AU451" s="69" t="e">
        <f t="shared" si="108"/>
        <v>#N/A</v>
      </c>
      <c r="AV451" s="69" t="e">
        <f t="shared" si="111"/>
        <v>#N/A</v>
      </c>
      <c r="AW451" s="69">
        <f>IF(I451&gt;0,COUNTIF($AV$32:AV451,AV451),0)</f>
        <v>419</v>
      </c>
      <c r="AX451" s="69">
        <f>IF(AND(AW451&gt;1,SUMIF($AV$32:AV450,AV451,$AX$32:AX450)-SUMIF($AV$32:AV450,AV451,$BA$32:BA450)=0),1,IF(AND(AW451&gt;1,SUMIF($AV$32:AV450,AV451,$AX$32:AX450)-SUMIF($AV$32:AV450,AV451,$BA$32:BA450)&gt;0),0,AW451))</f>
        <v>0</v>
      </c>
      <c r="AY451" s="69">
        <f>IF(AND(Q451&gt;0,SUMIF($AV$32:AV451,AV451,$I$32:I451)-SUMIF($AV$32:AV451,AV451,$Q$32:Q451)=0),COUNTIF($AV$32:AV451,AV451),0)</f>
        <v>0</v>
      </c>
      <c r="AZ451" s="69">
        <f>IF(Q451&gt;0,COUNTIF($AV$32:AV451,AV451),0)</f>
        <v>0</v>
      </c>
      <c r="BA451" s="69">
        <f t="shared" si="112"/>
        <v>0</v>
      </c>
      <c r="BC451" s="69" t="str">
        <f t="shared" si="113"/>
        <v xml:space="preserve">  0</v>
      </c>
      <c r="BD451" s="69" t="str">
        <f t="shared" si="114"/>
        <v/>
      </c>
      <c r="BF451" s="69"/>
      <c r="BG451" s="69"/>
    </row>
    <row r="452" spans="1:59" s="69" customFormat="1" x14ac:dyDescent="0.25">
      <c r="A452" s="70" t="e">
        <f t="shared" si="121"/>
        <v>#REF!</v>
      </c>
      <c r="B452" s="83" t="str">
        <f>IFERROR(VLOOKUP(A452,[1]Tổng!$M$2:$AT$200,13,0),"")</f>
        <v/>
      </c>
      <c r="C452" s="71" t="e">
        <f t="shared" si="116"/>
        <v>#VALUE!</v>
      </c>
      <c r="D452" s="71">
        <f t="shared" si="117"/>
        <v>1</v>
      </c>
      <c r="E452" s="221" t="str">
        <f>IFERROR(VLOOKUP(A452,[1]Tổng!$M$2:$AT$200,14,0),"")</f>
        <v/>
      </c>
      <c r="F452" s="213" t="str">
        <f>IFERROR(VLOOKUP(A452,[1]Tổng!$M$2:$AT$200,15,0),"")</f>
        <v/>
      </c>
      <c r="G452" s="214" t="str">
        <f>IFERROR(VLOOKUP(A452,[1]Tổng!$M$2:$AT$200,25,0),"")</f>
        <v/>
      </c>
      <c r="H452" s="83" t="str">
        <f>IFERROR(VLOOKUP(A452,[1]Tổng!$M$2:$AQ$200,26,0),"")</f>
        <v/>
      </c>
      <c r="I452" s="77" t="str">
        <f>IFERROR(VLOOKUP(A452,[1]Tổng!$M$2:$AQ$200,27,0),"")</f>
        <v/>
      </c>
      <c r="J452" s="77">
        <v>1000000</v>
      </c>
      <c r="K452" s="78">
        <f t="shared" si="118"/>
        <v>0</v>
      </c>
      <c r="L452" s="88" t="str">
        <f>IFERROR(VLOOKUP(A452,[1]Tổng!$M$2:$AQ$200,30,0),"")</f>
        <v/>
      </c>
      <c r="M452" s="88">
        <f t="shared" si="119"/>
        <v>0</v>
      </c>
      <c r="N452" s="88" t="str">
        <f>IFERROR(VLOOKUP(A452,[1]Tổng!$M$2:$AT$200,18,0),"")</f>
        <v/>
      </c>
      <c r="O452" s="88" t="str">
        <f>IFERROR(VLOOKUP(A452,[1]Tổng!$M$2:$AT$200,22,0),"")</f>
        <v/>
      </c>
      <c r="P452" s="217">
        <f t="shared" si="120"/>
        <v>0</v>
      </c>
      <c r="Q452" s="217">
        <f>IFERROR(VLOOKUP(A452,[1]Tổng!$M$2:$AQ$200,29,0),0)</f>
        <v>0</v>
      </c>
      <c r="R452" s="81" t="str">
        <f>IFERROR(VLOOKUP(A452,[1]Tổng!$M$2:$AQ$200,31,0),"")</f>
        <v/>
      </c>
      <c r="S452" s="81">
        <f t="shared" si="109"/>
        <v>0</v>
      </c>
      <c r="T452" s="81">
        <f t="shared" si="110"/>
        <v>0</v>
      </c>
      <c r="U452" s="81" t="e">
        <f t="shared" si="122"/>
        <v>#REF!</v>
      </c>
      <c r="V452" s="81" t="e">
        <f>AA461*L461</f>
        <v>#VALUE!</v>
      </c>
      <c r="W452" s="81" t="e">
        <f t="shared" si="115"/>
        <v>#REF!</v>
      </c>
      <c r="X452" s="83">
        <v>44025</v>
      </c>
      <c r="Y452" s="99">
        <f>Q452-AA461</f>
        <v>-712</v>
      </c>
      <c r="Z452" s="224"/>
      <c r="AA452" s="224"/>
      <c r="AB452" s="224"/>
      <c r="AC452" s="224"/>
      <c r="AE452" s="106" t="e">
        <f t="shared" si="124"/>
        <v>#VALUE!</v>
      </c>
      <c r="AG452" s="218"/>
      <c r="AH452" s="219"/>
      <c r="AI452" s="218"/>
      <c r="AJ452" s="63"/>
      <c r="AK452" s="63"/>
      <c r="AL452" s="63"/>
      <c r="AU452" s="69" t="e">
        <f t="shared" si="108"/>
        <v>#N/A</v>
      </c>
      <c r="AV452" s="69" t="e">
        <f t="shared" si="111"/>
        <v>#N/A</v>
      </c>
      <c r="AW452" s="69">
        <f>IF(I452&gt;0,COUNTIF($AV$32:AV452,AV452),0)</f>
        <v>420</v>
      </c>
      <c r="AX452" s="69">
        <f>IF(AND(AW452&gt;1,SUMIF($AV$32:AV451,AV452,$AX$32:AX451)-SUMIF($AV$32:AV451,AV452,$BA$32:BA451)=0),1,IF(AND(AW452&gt;1,SUMIF($AV$32:AV451,AV452,$AX$32:AX451)-SUMIF($AV$32:AV451,AV452,$BA$32:BA451)&gt;0),0,AW452))</f>
        <v>0</v>
      </c>
      <c r="AY452" s="69">
        <f>IF(AND(Q452&gt;0,SUMIF($AV$32:AV452,AV452,$I$32:I452)-SUMIF($AV$32:AV452,AV452,$Q$32:Q452)=0),COUNTIF($AV$32:AV452,AV452),0)</f>
        <v>0</v>
      </c>
      <c r="AZ452" s="69">
        <f>IF(Q452&gt;0,COUNTIF($AV$32:AV452,AV452),0)</f>
        <v>0</v>
      </c>
      <c r="BA452" s="69">
        <f t="shared" si="112"/>
        <v>0</v>
      </c>
      <c r="BC452" s="69" t="str">
        <f t="shared" si="113"/>
        <v xml:space="preserve">  0</v>
      </c>
      <c r="BD452" s="69" t="str">
        <f t="shared" si="114"/>
        <v/>
      </c>
    </row>
    <row r="453" spans="1:59" x14ac:dyDescent="0.25">
      <c r="A453" s="70" t="e">
        <f t="shared" si="121"/>
        <v>#REF!</v>
      </c>
      <c r="B453" s="83" t="str">
        <f>IFERROR(VLOOKUP(A453,[1]Tổng!$M$2:$AT$200,13,0),"")</f>
        <v/>
      </c>
      <c r="C453" s="71" t="e">
        <f t="shared" si="116"/>
        <v>#VALUE!</v>
      </c>
      <c r="D453" s="71">
        <f t="shared" si="117"/>
        <v>1</v>
      </c>
      <c r="E453" s="221" t="str">
        <f>IFERROR(VLOOKUP(A453,[1]Tổng!$M$2:$AT$200,14,0),"")</f>
        <v/>
      </c>
      <c r="F453" s="213" t="str">
        <f>IFERROR(VLOOKUP(A453,[1]Tổng!$M$2:$AT$200,15,0),"")</f>
        <v/>
      </c>
      <c r="G453" s="214" t="str">
        <f>IFERROR(VLOOKUP(A453,[1]Tổng!$M$2:$AT$200,25,0),"")</f>
        <v/>
      </c>
      <c r="H453" s="83" t="str">
        <f>IFERROR(VLOOKUP(A453,[1]Tổng!$M$2:$AQ$200,26,0),"")</f>
        <v/>
      </c>
      <c r="I453" s="77" t="str">
        <f>IFERROR(VLOOKUP(A453,[1]Tổng!$M$2:$AQ$200,27,0),"")</f>
        <v/>
      </c>
      <c r="J453" s="77">
        <v>1000000</v>
      </c>
      <c r="K453" s="78">
        <f t="shared" si="118"/>
        <v>0</v>
      </c>
      <c r="L453" s="88" t="str">
        <f>IFERROR(VLOOKUP(A453,[1]Tổng!$M$2:$AQ$200,30,0),"")</f>
        <v/>
      </c>
      <c r="M453" s="88">
        <f t="shared" si="119"/>
        <v>0</v>
      </c>
      <c r="N453" s="88" t="str">
        <f>IFERROR(VLOOKUP(A453,[1]Tổng!$M$2:$AT$200,18,0),"")</f>
        <v/>
      </c>
      <c r="O453" s="88" t="str">
        <f>IFERROR(VLOOKUP(A453,[1]Tổng!$M$2:$AT$200,22,0),"")</f>
        <v/>
      </c>
      <c r="P453" s="217">
        <f t="shared" si="120"/>
        <v>0</v>
      </c>
      <c r="Q453" s="217">
        <f>IFERROR(VLOOKUP(A453,[1]Tổng!$M$2:$AQ$200,29,0),0)</f>
        <v>0</v>
      </c>
      <c r="R453" s="81" t="str">
        <f>IFERROR(VLOOKUP(A453,[1]Tổng!$M$2:$AQ$200,31,0),"")</f>
        <v/>
      </c>
      <c r="S453" s="81">
        <f t="shared" si="109"/>
        <v>0</v>
      </c>
      <c r="T453" s="81">
        <f t="shared" si="110"/>
        <v>0</v>
      </c>
      <c r="U453" s="81" t="e">
        <f t="shared" si="122"/>
        <v>#REF!</v>
      </c>
      <c r="V453" s="81" t="e">
        <f>AB461*L461</f>
        <v>#VALUE!</v>
      </c>
      <c r="W453" s="81" t="e">
        <f t="shared" si="115"/>
        <v>#REF!</v>
      </c>
      <c r="X453" s="83">
        <v>44025</v>
      </c>
      <c r="Y453" s="99">
        <f>Q453-AB461</f>
        <v>-123</v>
      </c>
      <c r="Z453" s="224"/>
      <c r="AA453" s="224"/>
      <c r="AB453" s="224"/>
      <c r="AC453" s="224"/>
      <c r="AE453" s="106" t="e">
        <f t="shared" si="124"/>
        <v>#VALUE!</v>
      </c>
      <c r="AF453" s="69"/>
      <c r="AG453" s="218"/>
      <c r="AH453" s="219"/>
      <c r="AI453" s="218"/>
      <c r="AJ453" s="63"/>
      <c r="AK453" s="63"/>
      <c r="AL453" s="63"/>
      <c r="AU453" s="69" t="e">
        <f t="shared" si="108"/>
        <v>#N/A</v>
      </c>
      <c r="AV453" s="69" t="e">
        <f t="shared" si="111"/>
        <v>#N/A</v>
      </c>
      <c r="AW453" s="69">
        <f>IF(I453&gt;0,COUNTIF($AV$32:AV453,AV453),0)</f>
        <v>421</v>
      </c>
      <c r="AX453" s="69">
        <f>IF(AND(AW453&gt;1,SUMIF($AV$32:AV452,AV453,$AX$32:AX452)-SUMIF($AV$32:AV452,AV453,$BA$32:BA452)=0),1,IF(AND(AW453&gt;1,SUMIF($AV$32:AV452,AV453,$AX$32:AX452)-SUMIF($AV$32:AV452,AV453,$BA$32:BA452)&gt;0),0,AW453))</f>
        <v>0</v>
      </c>
      <c r="AY453" s="69">
        <f>IF(AND(Q453&gt;0,SUMIF($AV$32:AV453,AV453,$I$32:I453)-SUMIF($AV$32:AV453,AV453,$Q$32:Q453)=0),COUNTIF($AV$32:AV453,AV453),0)</f>
        <v>0</v>
      </c>
      <c r="AZ453" s="69">
        <f>IF(Q453&gt;0,COUNTIF($AV$32:AV453,AV453),0)</f>
        <v>0</v>
      </c>
      <c r="BA453" s="69">
        <f t="shared" si="112"/>
        <v>0</v>
      </c>
      <c r="BC453" s="69" t="str">
        <f t="shared" si="113"/>
        <v xml:space="preserve">  0</v>
      </c>
      <c r="BD453" s="69" t="str">
        <f t="shared" si="114"/>
        <v/>
      </c>
      <c r="BF453" s="69"/>
      <c r="BG453" s="69"/>
    </row>
    <row r="454" spans="1:59" x14ac:dyDescent="0.25">
      <c r="A454" s="70" t="e">
        <f t="shared" si="121"/>
        <v>#REF!</v>
      </c>
      <c r="B454" s="83" t="str">
        <f>IFERROR(VLOOKUP(A454,[1]Tổng!$M$2:$AT$200,13,0),"")</f>
        <v/>
      </c>
      <c r="C454" s="71" t="e">
        <f t="shared" si="116"/>
        <v>#VALUE!</v>
      </c>
      <c r="D454" s="71">
        <f t="shared" si="117"/>
        <v>1</v>
      </c>
      <c r="E454" s="221" t="str">
        <f>IFERROR(VLOOKUP(A454,[1]Tổng!$M$2:$AT$200,14,0),"")</f>
        <v/>
      </c>
      <c r="F454" s="213" t="str">
        <f>IFERROR(VLOOKUP(A454,[1]Tổng!$M$2:$AT$200,15,0),"")</f>
        <v/>
      </c>
      <c r="G454" s="214" t="str">
        <f>IFERROR(VLOOKUP(A454,[1]Tổng!$M$2:$AT$200,25,0),"")</f>
        <v/>
      </c>
      <c r="H454" s="83" t="str">
        <f>IFERROR(VLOOKUP(A454,[1]Tổng!$M$2:$AQ$200,26,0),"")</f>
        <v/>
      </c>
      <c r="I454" s="77" t="str">
        <f>IFERROR(VLOOKUP(A454,[1]Tổng!$M$2:$AQ$200,27,0),"")</f>
        <v/>
      </c>
      <c r="J454" s="77">
        <v>1000000</v>
      </c>
      <c r="K454" s="78">
        <f t="shared" si="118"/>
        <v>0</v>
      </c>
      <c r="L454" s="88" t="str">
        <f>IFERROR(VLOOKUP(A454,[1]Tổng!$M$2:$AQ$200,30,0),"")</f>
        <v/>
      </c>
      <c r="M454" s="88">
        <f t="shared" si="119"/>
        <v>0</v>
      </c>
      <c r="N454" s="88" t="str">
        <f>IFERROR(VLOOKUP(A454,[1]Tổng!$M$2:$AT$200,18,0),"")</f>
        <v/>
      </c>
      <c r="O454" s="88" t="str">
        <f>IFERROR(VLOOKUP(A454,[1]Tổng!$M$2:$AT$200,22,0),"")</f>
        <v/>
      </c>
      <c r="P454" s="217">
        <f t="shared" si="120"/>
        <v>0</v>
      </c>
      <c r="Q454" s="217">
        <f>IFERROR(VLOOKUP(A454,[1]Tổng!$M$2:$AQ$200,29,0),0)</f>
        <v>0</v>
      </c>
      <c r="R454" s="81" t="str">
        <f>IFERROR(VLOOKUP(A454,[1]Tổng!$M$2:$AQ$200,31,0),"")</f>
        <v/>
      </c>
      <c r="S454" s="81">
        <f t="shared" si="109"/>
        <v>0</v>
      </c>
      <c r="T454" s="81">
        <f t="shared" si="110"/>
        <v>0</v>
      </c>
      <c r="U454" s="81" t="e">
        <f t="shared" si="122"/>
        <v>#REF!</v>
      </c>
      <c r="V454" s="81" t="e">
        <f>Z463*L463</f>
        <v>#VALUE!</v>
      </c>
      <c r="W454" s="81" t="e">
        <f t="shared" si="115"/>
        <v>#REF!</v>
      </c>
      <c r="X454" s="83">
        <v>44014</v>
      </c>
      <c r="Y454" s="99">
        <f>Q454-Z463</f>
        <v>-1047</v>
      </c>
      <c r="Z454" s="224"/>
      <c r="AA454" s="224"/>
      <c r="AB454" s="224"/>
      <c r="AC454" s="224"/>
      <c r="AE454" s="106" t="e">
        <f t="shared" si="124"/>
        <v>#VALUE!</v>
      </c>
      <c r="AF454" s="69"/>
      <c r="AG454" s="218"/>
      <c r="AH454" s="219"/>
      <c r="AI454" s="218"/>
      <c r="AJ454" s="63"/>
      <c r="AK454" s="63"/>
      <c r="AL454" s="63"/>
      <c r="AU454" s="69" t="e">
        <f t="shared" si="108"/>
        <v>#N/A</v>
      </c>
      <c r="AV454" s="69" t="e">
        <f t="shared" si="111"/>
        <v>#N/A</v>
      </c>
      <c r="AW454" s="69">
        <f>IF(I454&gt;0,COUNTIF($AV$32:AV454,AV454),0)</f>
        <v>422</v>
      </c>
      <c r="AX454" s="69">
        <f>IF(AND(AW454&gt;1,SUMIF($AV$32:AV453,AV454,$AX$32:AX453)-SUMIF($AV$32:AV453,AV454,$BA$32:BA453)=0),1,IF(AND(AW454&gt;1,SUMIF($AV$32:AV453,AV454,$AX$32:AX453)-SUMIF($AV$32:AV453,AV454,$BA$32:BA453)&gt;0),0,AW454))</f>
        <v>0</v>
      </c>
      <c r="AY454" s="69">
        <f>IF(AND(Q454&gt;0,SUMIF($AV$32:AV454,AV454,$I$32:I454)-SUMIF($AV$32:AV454,AV454,$Q$32:Q454)=0),COUNTIF($AV$32:AV454,AV454),0)</f>
        <v>0</v>
      </c>
      <c r="AZ454" s="69">
        <f>IF(Q454&gt;0,COUNTIF($AV$32:AV454,AV454),0)</f>
        <v>0</v>
      </c>
      <c r="BA454" s="69">
        <f t="shared" si="112"/>
        <v>0</v>
      </c>
      <c r="BC454" s="69" t="str">
        <f t="shared" si="113"/>
        <v xml:space="preserve">  0</v>
      </c>
      <c r="BD454" s="69" t="str">
        <f t="shared" si="114"/>
        <v/>
      </c>
      <c r="BF454" s="69"/>
      <c r="BG454" s="69"/>
    </row>
    <row r="455" spans="1:59" x14ac:dyDescent="0.25">
      <c r="A455" s="70" t="e">
        <f t="shared" si="121"/>
        <v>#REF!</v>
      </c>
      <c r="B455" s="83" t="str">
        <f>IFERROR(VLOOKUP(A455,[1]Tổng!$M$2:$AT$200,13,0),"")</f>
        <v/>
      </c>
      <c r="C455" s="71" t="e">
        <f t="shared" si="116"/>
        <v>#VALUE!</v>
      </c>
      <c r="D455" s="71">
        <f t="shared" si="117"/>
        <v>1</v>
      </c>
      <c r="E455" s="221" t="str">
        <f>IFERROR(VLOOKUP(A455,[1]Tổng!$M$2:$AT$200,14,0),"")</f>
        <v/>
      </c>
      <c r="F455" s="213" t="str">
        <f>IFERROR(VLOOKUP(A455,[1]Tổng!$M$2:$AT$200,15,0),"")</f>
        <v/>
      </c>
      <c r="G455" s="214" t="str">
        <f>IFERROR(VLOOKUP(A455,[1]Tổng!$M$2:$AT$200,25,0),"")</f>
        <v/>
      </c>
      <c r="H455" s="83" t="str">
        <f>IFERROR(VLOOKUP(A455,[1]Tổng!$M$2:$AQ$200,26,0),"")</f>
        <v/>
      </c>
      <c r="I455" s="77" t="str">
        <f>IFERROR(VLOOKUP(A455,[1]Tổng!$M$2:$AQ$200,27,0),"")</f>
        <v/>
      </c>
      <c r="J455" s="77">
        <v>1000000</v>
      </c>
      <c r="K455" s="78">
        <f t="shared" si="118"/>
        <v>0</v>
      </c>
      <c r="L455" s="88" t="str">
        <f>IFERROR(VLOOKUP(A455,[1]Tổng!$M$2:$AQ$200,30,0),"")</f>
        <v/>
      </c>
      <c r="M455" s="88">
        <f t="shared" si="119"/>
        <v>0</v>
      </c>
      <c r="N455" s="88" t="str">
        <f>IFERROR(VLOOKUP(A455,[1]Tổng!$M$2:$AT$200,18,0),"")</f>
        <v/>
      </c>
      <c r="O455" s="88" t="str">
        <f>IFERROR(VLOOKUP(A455,[1]Tổng!$M$2:$AT$200,22,0),"")</f>
        <v/>
      </c>
      <c r="P455" s="217">
        <f t="shared" si="120"/>
        <v>0</v>
      </c>
      <c r="Q455" s="217">
        <f>IFERROR(VLOOKUP(A455,[1]Tổng!$M$2:$AQ$200,29,0),0)</f>
        <v>0</v>
      </c>
      <c r="R455" s="81" t="str">
        <f>IFERROR(VLOOKUP(A455,[1]Tổng!$M$2:$AQ$200,31,0),"")</f>
        <v/>
      </c>
      <c r="S455" s="81">
        <f t="shared" si="109"/>
        <v>0</v>
      </c>
      <c r="T455" s="81">
        <f t="shared" si="110"/>
        <v>0</v>
      </c>
      <c r="U455" s="81" t="e">
        <f t="shared" si="122"/>
        <v>#REF!</v>
      </c>
      <c r="V455" s="81" t="e">
        <f>Z464*L464+Z465*L465+Z467*L467+AA468*L468+Z471*L471+Z470*L470+Z471*L471+Z472*L472+Z473*L473+Z474*L474+Z475*L475+Z476*L476</f>
        <v>#VALUE!</v>
      </c>
      <c r="W455" s="81" t="e">
        <f t="shared" si="115"/>
        <v>#REF!</v>
      </c>
      <c r="X455" s="83">
        <v>44029</v>
      </c>
      <c r="Y455" s="99">
        <f>Q455-Z464-Z465-Z467-AA468-Z471-Z470-Z471-Z472-Z473-Z474-Z475-Z476</f>
        <v>-17652</v>
      </c>
      <c r="Z455" s="224"/>
      <c r="AA455" s="224"/>
      <c r="AB455" s="224"/>
      <c r="AC455" s="224"/>
      <c r="AE455" s="106" t="e">
        <f t="shared" si="124"/>
        <v>#VALUE!</v>
      </c>
      <c r="AF455" s="69"/>
      <c r="AG455" s="218"/>
      <c r="AH455" s="219"/>
      <c r="AI455" s="218"/>
      <c r="AJ455" s="63"/>
      <c r="AK455" s="63"/>
      <c r="AL455" s="63"/>
      <c r="AU455" s="69" t="e">
        <f t="shared" si="108"/>
        <v>#N/A</v>
      </c>
      <c r="AV455" s="69" t="e">
        <f t="shared" si="111"/>
        <v>#N/A</v>
      </c>
      <c r="AW455" s="69">
        <f>IF(I455&gt;0,COUNTIF($AV$32:AV455,AV455),0)</f>
        <v>423</v>
      </c>
      <c r="AX455" s="69">
        <f>IF(AND(AW455&gt;1,SUMIF($AV$32:AV454,AV455,$AX$32:AX454)-SUMIF($AV$32:AV454,AV455,$BA$32:BA454)=0),1,IF(AND(AW455&gt;1,SUMIF($AV$32:AV454,AV455,$AX$32:AX454)-SUMIF($AV$32:AV454,AV455,$BA$32:BA454)&gt;0),0,AW455))</f>
        <v>0</v>
      </c>
      <c r="AY455" s="69">
        <f>IF(AND(Q455&gt;0,SUMIF($AV$32:AV455,AV455,$I$32:I455)-SUMIF($AV$32:AV455,AV455,$Q$32:Q455)=0),COUNTIF($AV$32:AV455,AV455),0)</f>
        <v>0</v>
      </c>
      <c r="AZ455" s="69">
        <f>IF(Q455&gt;0,COUNTIF($AV$32:AV455,AV455),0)</f>
        <v>0</v>
      </c>
      <c r="BA455" s="69">
        <f t="shared" si="112"/>
        <v>0</v>
      </c>
      <c r="BC455" s="69" t="str">
        <f t="shared" si="113"/>
        <v xml:space="preserve">  0</v>
      </c>
      <c r="BD455" s="69" t="str">
        <f t="shared" si="114"/>
        <v/>
      </c>
      <c r="BF455" s="69"/>
      <c r="BG455" s="69"/>
    </row>
    <row r="456" spans="1:59" s="69" customFormat="1" x14ac:dyDescent="0.25">
      <c r="A456" s="70" t="e">
        <f t="shared" si="121"/>
        <v>#REF!</v>
      </c>
      <c r="B456" s="83" t="str">
        <f>IFERROR(VLOOKUP(A456,[1]Tổng!$M$2:$AT$200,13,0),"")</f>
        <v/>
      </c>
      <c r="C456" s="71" t="e">
        <f t="shared" si="116"/>
        <v>#VALUE!</v>
      </c>
      <c r="D456" s="71">
        <f t="shared" si="117"/>
        <v>1</v>
      </c>
      <c r="E456" s="221" t="str">
        <f>IFERROR(VLOOKUP(A456,[1]Tổng!$M$2:$AT$200,14,0),"")</f>
        <v/>
      </c>
      <c r="F456" s="213" t="str">
        <f>IFERROR(VLOOKUP(A456,[1]Tổng!$M$2:$AT$200,15,0),"")</f>
        <v/>
      </c>
      <c r="G456" s="214" t="str">
        <f>IFERROR(VLOOKUP(A456,[1]Tổng!$M$2:$AT$200,25,0),"")</f>
        <v/>
      </c>
      <c r="H456" s="83" t="str">
        <f>IFERROR(VLOOKUP(A456,[1]Tổng!$M$2:$AQ$200,26,0),"")</f>
        <v/>
      </c>
      <c r="I456" s="77" t="str">
        <f>IFERROR(VLOOKUP(A456,[1]Tổng!$M$2:$AQ$200,27,0),"")</f>
        <v/>
      </c>
      <c r="J456" s="77">
        <v>1000000</v>
      </c>
      <c r="K456" s="78">
        <f t="shared" si="118"/>
        <v>0</v>
      </c>
      <c r="L456" s="88" t="str">
        <f>IFERROR(VLOOKUP(A456,[1]Tổng!$M$2:$AQ$200,30,0),"")</f>
        <v/>
      </c>
      <c r="M456" s="88">
        <f t="shared" si="119"/>
        <v>0</v>
      </c>
      <c r="N456" s="88" t="str">
        <f>IFERROR(VLOOKUP(A456,[1]Tổng!$M$2:$AT$200,18,0),"")</f>
        <v/>
      </c>
      <c r="O456" s="88" t="str">
        <f>IFERROR(VLOOKUP(A456,[1]Tổng!$M$2:$AT$200,22,0),"")</f>
        <v/>
      </c>
      <c r="P456" s="217">
        <f t="shared" si="120"/>
        <v>0</v>
      </c>
      <c r="Q456" s="217">
        <f>IFERROR(VLOOKUP(A456,[1]Tổng!$M$2:$AQ$200,29,0),0)</f>
        <v>0</v>
      </c>
      <c r="R456" s="81" t="str">
        <f>IFERROR(VLOOKUP(A456,[1]Tổng!$M$2:$AQ$200,31,0),"")</f>
        <v/>
      </c>
      <c r="S456" s="81">
        <f t="shared" si="109"/>
        <v>0</v>
      </c>
      <c r="T456" s="81">
        <f t="shared" si="110"/>
        <v>0</v>
      </c>
      <c r="U456" s="81" t="e">
        <f t="shared" si="122"/>
        <v>#REF!</v>
      </c>
      <c r="V456" s="81" t="e">
        <f>AA461*L461</f>
        <v>#VALUE!</v>
      </c>
      <c r="W456" s="81" t="e">
        <f t="shared" si="115"/>
        <v>#REF!</v>
      </c>
      <c r="X456" s="83">
        <v>44029</v>
      </c>
      <c r="Y456" s="99">
        <f>Q456-AA461</f>
        <v>-712</v>
      </c>
      <c r="Z456" s="224"/>
      <c r="AA456" s="224"/>
      <c r="AB456" s="224"/>
      <c r="AC456" s="224"/>
      <c r="AE456" s="106" t="e">
        <f t="shared" si="124"/>
        <v>#VALUE!</v>
      </c>
      <c r="AG456" s="218"/>
      <c r="AH456" s="219"/>
      <c r="AI456" s="218"/>
      <c r="AJ456" s="63"/>
      <c r="AK456" s="63"/>
      <c r="AL456" s="63"/>
      <c r="AU456" s="69" t="e">
        <f t="shared" si="108"/>
        <v>#N/A</v>
      </c>
      <c r="AV456" s="69" t="e">
        <f t="shared" si="111"/>
        <v>#N/A</v>
      </c>
      <c r="AW456" s="69">
        <f>IF(I456&gt;0,COUNTIF($AV$32:AV456,AV456),0)</f>
        <v>424</v>
      </c>
      <c r="AX456" s="69">
        <f>IF(AND(AW456&gt;1,SUMIF($AV$32:AV455,AV456,$AX$32:AX455)-SUMIF($AV$32:AV455,AV456,$BA$32:BA455)=0),1,IF(AND(AW456&gt;1,SUMIF($AV$32:AV455,AV456,$AX$32:AX455)-SUMIF($AV$32:AV455,AV456,$BA$32:BA455)&gt;0),0,AW456))</f>
        <v>0</v>
      </c>
      <c r="AY456" s="69">
        <f>IF(AND(Q456&gt;0,SUMIF($AV$32:AV456,AV456,$I$32:I456)-SUMIF($AV$32:AV456,AV456,$Q$32:Q456)=0),COUNTIF($AV$32:AV456,AV456),0)</f>
        <v>0</v>
      </c>
      <c r="AZ456" s="69">
        <f>IF(Q456&gt;0,COUNTIF($AV$32:AV456,AV456),0)</f>
        <v>0</v>
      </c>
      <c r="BA456" s="69">
        <f t="shared" si="112"/>
        <v>0</v>
      </c>
      <c r="BC456" s="69" t="str">
        <f t="shared" si="113"/>
        <v xml:space="preserve">  0</v>
      </c>
      <c r="BD456" s="69" t="str">
        <f t="shared" si="114"/>
        <v/>
      </c>
    </row>
    <row r="457" spans="1:59" x14ac:dyDescent="0.25">
      <c r="A457" s="70" t="e">
        <f t="shared" si="121"/>
        <v>#REF!</v>
      </c>
      <c r="B457" s="83" t="str">
        <f>IFERROR(VLOOKUP(A457,[1]Tổng!$M$2:$AT$200,13,0),"")</f>
        <v/>
      </c>
      <c r="C457" s="71" t="e">
        <f t="shared" si="116"/>
        <v>#VALUE!</v>
      </c>
      <c r="D457" s="71">
        <f t="shared" si="117"/>
        <v>1</v>
      </c>
      <c r="E457" s="221" t="str">
        <f>IFERROR(VLOOKUP(A457,[1]Tổng!$M$2:$AT$200,14,0),"")</f>
        <v/>
      </c>
      <c r="F457" s="213" t="str">
        <f>IFERROR(VLOOKUP(A457,[1]Tổng!$M$2:$AT$200,15,0),"")</f>
        <v/>
      </c>
      <c r="G457" s="214" t="str">
        <f>IFERROR(VLOOKUP(A457,[1]Tổng!$M$2:$AT$200,25,0),"")</f>
        <v/>
      </c>
      <c r="H457" s="83" t="str">
        <f>IFERROR(VLOOKUP(A457,[1]Tổng!$M$2:$AQ$200,26,0),"")</f>
        <v/>
      </c>
      <c r="I457" s="77" t="str">
        <f>IFERROR(VLOOKUP(A457,[1]Tổng!$M$2:$AQ$200,27,0),"")</f>
        <v/>
      </c>
      <c r="J457" s="77">
        <v>1000000</v>
      </c>
      <c r="K457" s="78">
        <f t="shared" si="118"/>
        <v>0</v>
      </c>
      <c r="L457" s="88" t="str">
        <f>IFERROR(VLOOKUP(A457,[1]Tổng!$M$2:$AQ$200,30,0),"")</f>
        <v/>
      </c>
      <c r="M457" s="88">
        <f t="shared" si="119"/>
        <v>0</v>
      </c>
      <c r="N457" s="88" t="str">
        <f>IFERROR(VLOOKUP(A457,[1]Tổng!$M$2:$AT$200,18,0),"")</f>
        <v/>
      </c>
      <c r="O457" s="88" t="str">
        <f>IFERROR(VLOOKUP(A457,[1]Tổng!$M$2:$AT$200,22,0),"")</f>
        <v/>
      </c>
      <c r="P457" s="217">
        <f t="shared" si="120"/>
        <v>0</v>
      </c>
      <c r="Q457" s="217">
        <f>IFERROR(VLOOKUP(A457,[1]Tổng!$M$2:$AQ$200,29,0),0)</f>
        <v>0</v>
      </c>
      <c r="R457" s="81" t="str">
        <f>IFERROR(VLOOKUP(A457,[1]Tổng!$M$2:$AQ$200,31,0),"")</f>
        <v/>
      </c>
      <c r="S457" s="81">
        <f t="shared" si="109"/>
        <v>0</v>
      </c>
      <c r="T457" s="81">
        <f t="shared" si="110"/>
        <v>0</v>
      </c>
      <c r="U457" s="81" t="e">
        <f t="shared" si="122"/>
        <v>#REF!</v>
      </c>
      <c r="V457" s="81" t="e">
        <f>AB460*L460+AB461*L461+AA463*L463+Z468*L468</f>
        <v>#VALUE!</v>
      </c>
      <c r="W457" s="81" t="e">
        <f t="shared" si="115"/>
        <v>#REF!</v>
      </c>
      <c r="X457" s="83">
        <v>44025</v>
      </c>
      <c r="Y457" s="99">
        <f>Q457-AB460-AB461-AA463-Z468</f>
        <v>-500</v>
      </c>
      <c r="Z457" s="224"/>
      <c r="AA457" s="224"/>
      <c r="AB457" s="224"/>
      <c r="AC457" s="224"/>
      <c r="AE457" s="106" t="e">
        <f t="shared" si="124"/>
        <v>#VALUE!</v>
      </c>
      <c r="AF457" s="69"/>
      <c r="AG457" s="218"/>
      <c r="AH457" s="219"/>
      <c r="AI457" s="218"/>
      <c r="AJ457" s="63"/>
      <c r="AK457" s="63"/>
      <c r="AL457" s="63"/>
      <c r="AU457" s="69" t="e">
        <f t="shared" si="108"/>
        <v>#N/A</v>
      </c>
      <c r="AV457" s="69" t="e">
        <f t="shared" si="111"/>
        <v>#N/A</v>
      </c>
      <c r="AW457" s="69">
        <f>IF(I457&gt;0,COUNTIF($AV$32:AV457,AV457),0)</f>
        <v>425</v>
      </c>
      <c r="AX457" s="69">
        <f>IF(AND(AW457&gt;1,SUMIF($AV$32:AV456,AV457,$AX$32:AX456)-SUMIF($AV$32:AV456,AV457,$BA$32:BA456)=0),1,IF(AND(AW457&gt;1,SUMIF($AV$32:AV456,AV457,$AX$32:AX456)-SUMIF($AV$32:AV456,AV457,$BA$32:BA456)&gt;0),0,AW457))</f>
        <v>0</v>
      </c>
      <c r="AY457" s="69">
        <f>IF(AND(Q457&gt;0,SUMIF($AV$32:AV457,AV457,$I$32:I457)-SUMIF($AV$32:AV457,AV457,$Q$32:Q457)=0),COUNTIF($AV$32:AV457,AV457),0)</f>
        <v>0</v>
      </c>
      <c r="AZ457" s="69">
        <f>IF(Q457&gt;0,COUNTIF($AV$32:AV457,AV457),0)</f>
        <v>0</v>
      </c>
      <c r="BA457" s="69">
        <f t="shared" si="112"/>
        <v>0</v>
      </c>
      <c r="BC457" s="69" t="str">
        <f t="shared" si="113"/>
        <v xml:space="preserve">  0</v>
      </c>
      <c r="BD457" s="69" t="str">
        <f t="shared" si="114"/>
        <v/>
      </c>
      <c r="BF457" s="69"/>
      <c r="BG457" s="69"/>
    </row>
    <row r="458" spans="1:59" x14ac:dyDescent="0.25">
      <c r="A458" s="70" t="e">
        <f t="shared" si="121"/>
        <v>#REF!</v>
      </c>
      <c r="B458" s="83" t="str">
        <f>IFERROR(VLOOKUP(A458,[1]Tổng!$M$2:$AT$200,13,0),"")</f>
        <v/>
      </c>
      <c r="C458" s="71" t="e">
        <f t="shared" si="116"/>
        <v>#VALUE!</v>
      </c>
      <c r="D458" s="71">
        <f t="shared" si="117"/>
        <v>1</v>
      </c>
      <c r="E458" s="221" t="str">
        <f>IFERROR(VLOOKUP(A458,[1]Tổng!$M$2:$AT$200,14,0),"")</f>
        <v/>
      </c>
      <c r="F458" s="213" t="str">
        <f>IFERROR(VLOOKUP(A458,[1]Tổng!$M$2:$AT$200,15,0),"")</f>
        <v/>
      </c>
      <c r="G458" s="214" t="str">
        <f>IFERROR(VLOOKUP(A458,[1]Tổng!$M$2:$AT$200,25,0),"")</f>
        <v/>
      </c>
      <c r="H458" s="83" t="str">
        <f>IFERROR(VLOOKUP(A458,[1]Tổng!$M$2:$AQ$200,26,0),"")</f>
        <v/>
      </c>
      <c r="I458" s="77" t="str">
        <f>IFERROR(VLOOKUP(A458,[1]Tổng!$M$2:$AQ$200,27,0),"")</f>
        <v/>
      </c>
      <c r="J458" s="77">
        <v>1000000</v>
      </c>
      <c r="K458" s="78">
        <f t="shared" si="118"/>
        <v>0</v>
      </c>
      <c r="L458" s="88" t="str">
        <f>IFERROR(VLOOKUP(A458,[1]Tổng!$M$2:$AQ$200,30,0),"")</f>
        <v/>
      </c>
      <c r="M458" s="88">
        <f t="shared" si="119"/>
        <v>0</v>
      </c>
      <c r="N458" s="88" t="str">
        <f>IFERROR(VLOOKUP(A458,[1]Tổng!$M$2:$AT$200,18,0),"")</f>
        <v/>
      </c>
      <c r="O458" s="88" t="str">
        <f>IFERROR(VLOOKUP(A458,[1]Tổng!$M$2:$AT$200,22,0),"")</f>
        <v/>
      </c>
      <c r="P458" s="217">
        <f t="shared" si="120"/>
        <v>0</v>
      </c>
      <c r="Q458" s="217">
        <f>IFERROR(VLOOKUP(A458,[1]Tổng!$M$2:$AQ$200,29,0),0)</f>
        <v>0</v>
      </c>
      <c r="R458" s="81" t="str">
        <f>IFERROR(VLOOKUP(A458,[1]Tổng!$M$2:$AQ$200,31,0),"")</f>
        <v/>
      </c>
      <c r="S458" s="81">
        <f t="shared" si="109"/>
        <v>0</v>
      </c>
      <c r="T458" s="81">
        <f t="shared" si="110"/>
        <v>0</v>
      </c>
      <c r="U458" s="81" t="e">
        <f t="shared" si="122"/>
        <v>#REF!</v>
      </c>
      <c r="V458" s="81">
        <v>0</v>
      </c>
      <c r="W458" s="81" t="e">
        <f t="shared" si="115"/>
        <v>#REF!</v>
      </c>
      <c r="X458" s="83"/>
      <c r="Y458" s="99">
        <f t="shared" ref="Y458:Y464" si="125">Q458</f>
        <v>0</v>
      </c>
      <c r="Z458" s="224">
        <v>878</v>
      </c>
      <c r="AA458" s="224">
        <v>793</v>
      </c>
      <c r="AB458" s="224">
        <v>183</v>
      </c>
      <c r="AC458" s="224"/>
      <c r="AE458" s="106" t="e">
        <f t="shared" si="124"/>
        <v>#VALUE!</v>
      </c>
      <c r="AF458" s="69"/>
      <c r="AG458" s="218"/>
      <c r="AH458" s="219"/>
      <c r="AI458" s="218"/>
      <c r="AJ458" s="63"/>
      <c r="AK458" s="63"/>
      <c r="AL458" s="63"/>
      <c r="AU458" s="69" t="e">
        <f t="shared" si="108"/>
        <v>#N/A</v>
      </c>
      <c r="AV458" s="69" t="e">
        <f t="shared" si="111"/>
        <v>#N/A</v>
      </c>
      <c r="AW458" s="69">
        <f>IF(I458&gt;0,COUNTIF($AV$32:AV458,AV458),0)</f>
        <v>426</v>
      </c>
      <c r="AX458" s="69">
        <f>IF(AND(AW458&gt;1,SUMIF($AV$32:AV457,AV458,$AX$32:AX457)-SUMIF($AV$32:AV457,AV458,$BA$32:BA457)=0),1,IF(AND(AW458&gt;1,SUMIF($AV$32:AV457,AV458,$AX$32:AX457)-SUMIF($AV$32:AV457,AV458,$BA$32:BA457)&gt;0),0,AW458))</f>
        <v>0</v>
      </c>
      <c r="AY458" s="69">
        <f>IF(AND(Q458&gt;0,SUMIF($AV$32:AV458,AV458,$I$32:I458)-SUMIF($AV$32:AV458,AV458,$Q$32:Q458)=0),COUNTIF($AV$32:AV458,AV458),0)</f>
        <v>0</v>
      </c>
      <c r="AZ458" s="69">
        <f>IF(Q458&gt;0,COUNTIF($AV$32:AV458,AV458),0)</f>
        <v>0</v>
      </c>
      <c r="BA458" s="69">
        <f t="shared" si="112"/>
        <v>0</v>
      </c>
      <c r="BC458" s="69" t="str">
        <f t="shared" si="113"/>
        <v xml:space="preserve">  0</v>
      </c>
      <c r="BD458" s="69" t="str">
        <f t="shared" si="114"/>
        <v/>
      </c>
      <c r="BF458" s="69"/>
      <c r="BG458" s="69"/>
    </row>
    <row r="459" spans="1:59" s="69" customFormat="1" x14ac:dyDescent="0.25">
      <c r="A459" s="70" t="e">
        <f t="shared" si="121"/>
        <v>#REF!</v>
      </c>
      <c r="B459" s="83" t="str">
        <f>IFERROR(VLOOKUP(A459,[1]Tổng!$M$2:$AT$200,13,0),"")</f>
        <v/>
      </c>
      <c r="C459" s="71" t="e">
        <f t="shared" si="116"/>
        <v>#VALUE!</v>
      </c>
      <c r="D459" s="71">
        <f t="shared" si="117"/>
        <v>1</v>
      </c>
      <c r="E459" s="221" t="str">
        <f>IFERROR(VLOOKUP(A459,[1]Tổng!$M$2:$AT$200,14,0),"")</f>
        <v/>
      </c>
      <c r="F459" s="213" t="str">
        <f>IFERROR(VLOOKUP(A459,[1]Tổng!$M$2:$AT$200,15,0),"")</f>
        <v/>
      </c>
      <c r="G459" s="214" t="str">
        <f>IFERROR(VLOOKUP(A459,[1]Tổng!$M$2:$AT$200,25,0),"")</f>
        <v/>
      </c>
      <c r="H459" s="83" t="str">
        <f>IFERROR(VLOOKUP(A459,[1]Tổng!$M$2:$AQ$200,26,0),"")</f>
        <v/>
      </c>
      <c r="I459" s="77" t="str">
        <f>IFERROR(VLOOKUP(A459,[1]Tổng!$M$2:$AQ$200,27,0),"")</f>
        <v/>
      </c>
      <c r="J459" s="77">
        <v>1000000</v>
      </c>
      <c r="K459" s="78">
        <f t="shared" si="118"/>
        <v>0</v>
      </c>
      <c r="L459" s="88" t="str">
        <f>IFERROR(VLOOKUP(A459,[1]Tổng!$M$2:$AQ$200,30,0),"")</f>
        <v/>
      </c>
      <c r="M459" s="88">
        <f t="shared" si="119"/>
        <v>0</v>
      </c>
      <c r="N459" s="88" t="str">
        <f>IFERROR(VLOOKUP(A459,[1]Tổng!$M$2:$AT$200,18,0),"")</f>
        <v/>
      </c>
      <c r="O459" s="88" t="str">
        <f>IFERROR(VLOOKUP(A459,[1]Tổng!$M$2:$AT$200,22,0),"")</f>
        <v/>
      </c>
      <c r="P459" s="217">
        <f t="shared" si="120"/>
        <v>0</v>
      </c>
      <c r="Q459" s="217">
        <f>IFERROR(VLOOKUP(A459,[1]Tổng!$M$2:$AQ$200,29,0),0)</f>
        <v>0</v>
      </c>
      <c r="R459" s="81" t="str">
        <f>IFERROR(VLOOKUP(A459,[1]Tổng!$M$2:$AQ$200,31,0),"")</f>
        <v/>
      </c>
      <c r="S459" s="81">
        <f t="shared" si="109"/>
        <v>0</v>
      </c>
      <c r="T459" s="81">
        <f t="shared" si="110"/>
        <v>0</v>
      </c>
      <c r="U459" s="81" t="e">
        <f t="shared" si="122"/>
        <v>#REF!</v>
      </c>
      <c r="V459" s="81">
        <v>0</v>
      </c>
      <c r="W459" s="81" t="e">
        <f t="shared" si="115"/>
        <v>#REF!</v>
      </c>
      <c r="X459" s="83"/>
      <c r="Y459" s="99">
        <f>Q461</f>
        <v>0</v>
      </c>
      <c r="Z459" s="224">
        <v>677</v>
      </c>
      <c r="AA459" s="224">
        <v>381</v>
      </c>
      <c r="AB459" s="224">
        <v>443</v>
      </c>
      <c r="AC459" s="224">
        <v>110</v>
      </c>
      <c r="AE459" s="106" t="e">
        <f>I461-SUM(Z461:AD461)</f>
        <v>#VALUE!</v>
      </c>
      <c r="AG459" s="218"/>
      <c r="AH459" s="219"/>
      <c r="AI459" s="218"/>
      <c r="AJ459" s="63"/>
      <c r="AK459" s="63"/>
      <c r="AL459" s="63"/>
      <c r="AU459" s="69" t="e">
        <f t="shared" si="108"/>
        <v>#N/A</v>
      </c>
      <c r="AV459" s="69" t="e">
        <f t="shared" si="111"/>
        <v>#N/A</v>
      </c>
      <c r="AW459" s="69">
        <f>IF(I459&gt;0,COUNTIF($AV$32:AV459,AV459),0)</f>
        <v>427</v>
      </c>
      <c r="AX459" s="69">
        <f>IF(AND(AW459&gt;1,SUMIF($AV$32:AV458,AV459,$AX$32:AX458)-SUMIF($AV$32:AV458,AV459,$BA$32:BA458)=0),1,IF(AND(AW459&gt;1,SUMIF($AV$32:AV458,AV459,$AX$32:AX458)-SUMIF($AV$32:AV458,AV459,$BA$32:BA458)&gt;0),0,AW459))</f>
        <v>0</v>
      </c>
      <c r="AY459" s="69">
        <f>IF(AND(Q459&gt;0,SUMIF($AV$32:AV459,AV459,$I$32:I459)-SUMIF($AV$32:AV459,AV459,$Q$32:Q459)=0),COUNTIF($AV$32:AV459,AV459),0)</f>
        <v>0</v>
      </c>
      <c r="AZ459" s="69">
        <f>IF(Q459&gt;0,COUNTIF($AV$32:AV459,AV459),0)</f>
        <v>0</v>
      </c>
      <c r="BA459" s="69">
        <f t="shared" si="112"/>
        <v>0</v>
      </c>
      <c r="BC459" s="69" t="str">
        <f t="shared" si="113"/>
        <v xml:space="preserve">  0</v>
      </c>
      <c r="BD459" s="69" t="str">
        <f t="shared" si="114"/>
        <v/>
      </c>
    </row>
    <row r="460" spans="1:59" x14ac:dyDescent="0.25">
      <c r="A460" s="70" t="e">
        <f t="shared" si="121"/>
        <v>#REF!</v>
      </c>
      <c r="B460" s="83" t="str">
        <f>IFERROR(VLOOKUP(A460,[1]Tổng!$M$2:$AT$200,13,0),"")</f>
        <v/>
      </c>
      <c r="C460" s="71" t="e">
        <f t="shared" si="116"/>
        <v>#VALUE!</v>
      </c>
      <c r="D460" s="71">
        <f t="shared" si="117"/>
        <v>1</v>
      </c>
      <c r="E460" s="221" t="str">
        <f>IFERROR(VLOOKUP(A460,[1]Tổng!$M$2:$AT$200,14,0),"")</f>
        <v/>
      </c>
      <c r="F460" s="213" t="str">
        <f>IFERROR(VLOOKUP(A460,[1]Tổng!$M$2:$AT$200,15,0),"")</f>
        <v/>
      </c>
      <c r="G460" s="214" t="str">
        <f>IFERROR(VLOOKUP(A460,[1]Tổng!$M$2:$AT$200,25,0),"")</f>
        <v/>
      </c>
      <c r="H460" s="83" t="str">
        <f>IFERROR(VLOOKUP(A460,[1]Tổng!$M$2:$AQ$200,26,0),"")</f>
        <v/>
      </c>
      <c r="I460" s="77" t="str">
        <f>IFERROR(VLOOKUP(A460,[1]Tổng!$M$2:$AQ$200,27,0),"")</f>
        <v/>
      </c>
      <c r="J460" s="77">
        <v>1000000</v>
      </c>
      <c r="K460" s="78">
        <f t="shared" si="118"/>
        <v>0</v>
      </c>
      <c r="L460" s="88" t="str">
        <f>IFERROR(VLOOKUP(A460,[1]Tổng!$M$2:$AQ$200,30,0),"")</f>
        <v/>
      </c>
      <c r="M460" s="88">
        <f t="shared" si="119"/>
        <v>0</v>
      </c>
      <c r="N460" s="88" t="str">
        <f>IFERROR(VLOOKUP(A460,[1]Tổng!$M$2:$AT$200,18,0),"")</f>
        <v/>
      </c>
      <c r="O460" s="88" t="str">
        <f>IFERROR(VLOOKUP(A460,[1]Tổng!$M$2:$AT$200,22,0),"")</f>
        <v/>
      </c>
      <c r="P460" s="217">
        <f t="shared" si="120"/>
        <v>0</v>
      </c>
      <c r="Q460" s="217">
        <f>IFERROR(VLOOKUP(A460,[1]Tổng!$M$2:$AQ$200,29,0),0)</f>
        <v>0</v>
      </c>
      <c r="R460" s="81" t="str">
        <f>IFERROR(VLOOKUP(A460,[1]Tổng!$M$2:$AQ$200,31,0),"")</f>
        <v/>
      </c>
      <c r="S460" s="81">
        <f t="shared" si="109"/>
        <v>0</v>
      </c>
      <c r="T460" s="81">
        <f t="shared" si="110"/>
        <v>0</v>
      </c>
      <c r="U460" s="81" t="e">
        <f t="shared" si="122"/>
        <v>#REF!</v>
      </c>
      <c r="V460" s="81">
        <v>0</v>
      </c>
      <c r="W460" s="81" t="e">
        <f t="shared" si="115"/>
        <v>#REF!</v>
      </c>
      <c r="X460" s="83"/>
      <c r="Y460" s="99">
        <f t="shared" si="125"/>
        <v>0</v>
      </c>
      <c r="Z460" s="224">
        <v>2079</v>
      </c>
      <c r="AA460" s="224">
        <v>776</v>
      </c>
      <c r="AB460" s="224">
        <v>249</v>
      </c>
      <c r="AC460" s="224"/>
      <c r="AE460" s="106" t="e">
        <f t="shared" si="124"/>
        <v>#VALUE!</v>
      </c>
      <c r="AF460" s="69"/>
      <c r="AG460" s="218"/>
      <c r="AH460" s="219"/>
      <c r="AI460" s="218"/>
      <c r="AJ460" s="63"/>
      <c r="AK460" s="63"/>
      <c r="AL460" s="63"/>
      <c r="AU460" s="69" t="e">
        <f t="shared" si="108"/>
        <v>#N/A</v>
      </c>
      <c r="AV460" s="69" t="e">
        <f t="shared" si="111"/>
        <v>#N/A</v>
      </c>
      <c r="AW460" s="69">
        <f>IF(I460&gt;0,COUNTIF($AV$32:AV460,AV460),0)</f>
        <v>428</v>
      </c>
      <c r="AX460" s="69">
        <f>IF(AND(AW460&gt;1,SUMIF($AV$32:AV459,AV460,$AX$32:AX459)-SUMIF($AV$32:AV459,AV460,$BA$32:BA459)=0),1,IF(AND(AW460&gt;1,SUMIF($AV$32:AV459,AV460,$AX$32:AX459)-SUMIF($AV$32:AV459,AV460,$BA$32:BA459)&gt;0),0,AW460))</f>
        <v>0</v>
      </c>
      <c r="AY460" s="69">
        <f>IF(AND(Q460&gt;0,SUMIF($AV$32:AV460,AV460,$I$32:I460)-SUMIF($AV$32:AV460,AV460,$Q$32:Q460)=0),COUNTIF($AV$32:AV460,AV460),0)</f>
        <v>0</v>
      </c>
      <c r="AZ460" s="69">
        <f>IF(Q460&gt;0,COUNTIF($AV$32:AV460,AV460),0)</f>
        <v>0</v>
      </c>
      <c r="BA460" s="69">
        <f t="shared" si="112"/>
        <v>0</v>
      </c>
      <c r="BC460" s="69" t="str">
        <f t="shared" si="113"/>
        <v xml:space="preserve">  0</v>
      </c>
      <c r="BD460" s="69" t="str">
        <f t="shared" si="114"/>
        <v/>
      </c>
      <c r="BF460" s="69"/>
      <c r="BG460" s="69"/>
    </row>
    <row r="461" spans="1:59" x14ac:dyDescent="0.25">
      <c r="A461" s="70" t="e">
        <f t="shared" si="121"/>
        <v>#REF!</v>
      </c>
      <c r="B461" s="83" t="str">
        <f>IFERROR(VLOOKUP(A461,[1]Tổng!$M$2:$AT$200,13,0),"")</f>
        <v/>
      </c>
      <c r="C461" s="71" t="e">
        <f t="shared" si="116"/>
        <v>#VALUE!</v>
      </c>
      <c r="D461" s="71">
        <f t="shared" si="117"/>
        <v>1</v>
      </c>
      <c r="E461" s="221" t="str">
        <f>IFERROR(VLOOKUP(A461,[1]Tổng!$M$2:$AT$200,14,0),"")</f>
        <v/>
      </c>
      <c r="F461" s="213" t="str">
        <f>IFERROR(VLOOKUP(A461,[1]Tổng!$M$2:$AT$200,15,0),"")</f>
        <v/>
      </c>
      <c r="G461" s="214" t="str">
        <f>IFERROR(VLOOKUP(A461,[1]Tổng!$M$2:$AT$200,25,0),"")</f>
        <v/>
      </c>
      <c r="H461" s="83" t="str">
        <f>IFERROR(VLOOKUP(A461,[1]Tổng!$M$2:$AQ$200,26,0),"")</f>
        <v/>
      </c>
      <c r="I461" s="77" t="str">
        <f>IFERROR(VLOOKUP(A461,[1]Tổng!$M$2:$AQ$200,27,0),"")</f>
        <v/>
      </c>
      <c r="J461" s="77">
        <v>1000000</v>
      </c>
      <c r="K461" s="78">
        <f t="shared" si="118"/>
        <v>0</v>
      </c>
      <c r="L461" s="88" t="str">
        <f>IFERROR(VLOOKUP(A461,[1]Tổng!$M$2:$AQ$200,30,0),"")</f>
        <v/>
      </c>
      <c r="M461" s="88">
        <f t="shared" si="119"/>
        <v>0</v>
      </c>
      <c r="N461" s="88" t="str">
        <f>IFERROR(VLOOKUP(A461,[1]Tổng!$M$2:$AT$200,18,0),"")</f>
        <v/>
      </c>
      <c r="O461" s="88" t="str">
        <f>IFERROR(VLOOKUP(A461,[1]Tổng!$M$2:$AT$200,22,0),"")</f>
        <v/>
      </c>
      <c r="P461" s="217">
        <f t="shared" si="120"/>
        <v>0</v>
      </c>
      <c r="Q461" s="217">
        <f>IFERROR(VLOOKUP(A461,[1]Tổng!$M$2:$AQ$200,29,0),0)</f>
        <v>0</v>
      </c>
      <c r="R461" s="81" t="str">
        <f>IFERROR(VLOOKUP(A461,[1]Tổng!$M$2:$AQ$200,31,0),"")</f>
        <v/>
      </c>
      <c r="S461" s="81">
        <f t="shared" si="109"/>
        <v>0</v>
      </c>
      <c r="T461" s="81">
        <f t="shared" si="110"/>
        <v>0</v>
      </c>
      <c r="U461" s="81" t="e">
        <f t="shared" si="122"/>
        <v>#REF!</v>
      </c>
      <c r="V461" s="81">
        <v>0</v>
      </c>
      <c r="W461" s="81" t="e">
        <f t="shared" si="115"/>
        <v>#REF!</v>
      </c>
      <c r="X461" s="83"/>
      <c r="Y461" s="99">
        <f t="shared" si="125"/>
        <v>0</v>
      </c>
      <c r="Z461" s="224">
        <v>1367</v>
      </c>
      <c r="AA461" s="224">
        <v>712</v>
      </c>
      <c r="AB461" s="224">
        <v>123</v>
      </c>
      <c r="AC461" s="224"/>
      <c r="AE461" s="106" t="e">
        <f t="shared" si="124"/>
        <v>#VALUE!</v>
      </c>
      <c r="AF461" s="69"/>
      <c r="AG461" s="218"/>
      <c r="AH461" s="219"/>
      <c r="AI461" s="218"/>
      <c r="AJ461" s="63"/>
      <c r="AK461" s="63"/>
      <c r="AL461" s="63"/>
      <c r="AU461" s="69" t="e">
        <f t="shared" si="108"/>
        <v>#N/A</v>
      </c>
      <c r="AV461" s="69" t="e">
        <f t="shared" si="111"/>
        <v>#N/A</v>
      </c>
      <c r="AW461" s="69">
        <f>IF(I461&gt;0,COUNTIF($AV$32:AV461,AV461),0)</f>
        <v>429</v>
      </c>
      <c r="AX461" s="69">
        <f>IF(AND(AW461&gt;1,SUMIF($AV$32:AV460,AV461,$AX$32:AX460)-SUMIF($AV$32:AV460,AV461,$BA$32:BA460)=0),1,IF(AND(AW461&gt;1,SUMIF($AV$32:AV460,AV461,$AX$32:AX460)-SUMIF($AV$32:AV460,AV461,$BA$32:BA460)&gt;0),0,AW461))</f>
        <v>0</v>
      </c>
      <c r="AY461" s="69">
        <f>IF(AND(Q461&gt;0,SUMIF($AV$32:AV461,AV461,$I$32:I461)-SUMIF($AV$32:AV461,AV461,$Q$32:Q461)=0),COUNTIF($AV$32:AV461,AV461),0)</f>
        <v>0</v>
      </c>
      <c r="AZ461" s="69">
        <f>IF(Q461&gt;0,COUNTIF($AV$32:AV461,AV461),0)</f>
        <v>0</v>
      </c>
      <c r="BA461" s="69">
        <f t="shared" si="112"/>
        <v>0</v>
      </c>
      <c r="BC461" s="69" t="str">
        <f t="shared" si="113"/>
        <v xml:space="preserve">  0</v>
      </c>
      <c r="BD461" s="69" t="str">
        <f t="shared" si="114"/>
        <v/>
      </c>
      <c r="BF461" s="69"/>
      <c r="BG461" s="69"/>
    </row>
    <row r="462" spans="1:59" x14ac:dyDescent="0.25">
      <c r="A462" s="70" t="e">
        <f t="shared" si="121"/>
        <v>#REF!</v>
      </c>
      <c r="B462" s="83" t="str">
        <f>IFERROR(VLOOKUP(A462,[1]Tổng!$M$2:$AT$200,13,0),"")</f>
        <v/>
      </c>
      <c r="C462" s="71" t="e">
        <f t="shared" si="116"/>
        <v>#VALUE!</v>
      </c>
      <c r="D462" s="71">
        <f t="shared" si="117"/>
        <v>1</v>
      </c>
      <c r="E462" s="221" t="str">
        <f>IFERROR(VLOOKUP(A462,[1]Tổng!$M$2:$AT$200,14,0),"")</f>
        <v/>
      </c>
      <c r="F462" s="213" t="str">
        <f>IFERROR(VLOOKUP(A462,[1]Tổng!$M$2:$AT$200,15,0),"")</f>
        <v/>
      </c>
      <c r="G462" s="214" t="str">
        <f>IFERROR(VLOOKUP(A462,[1]Tổng!$M$2:$AT$200,25,0),"")</f>
        <v/>
      </c>
      <c r="H462" s="83" t="str">
        <f>IFERROR(VLOOKUP(A462,[1]Tổng!$M$2:$AQ$200,26,0),"")</f>
        <v/>
      </c>
      <c r="I462" s="77" t="str">
        <f>IFERROR(VLOOKUP(A462,[1]Tổng!$M$2:$AQ$200,27,0),"")</f>
        <v/>
      </c>
      <c r="J462" s="77">
        <v>1000000</v>
      </c>
      <c r="K462" s="78">
        <f t="shared" si="118"/>
        <v>0</v>
      </c>
      <c r="L462" s="88" t="str">
        <f>IFERROR(VLOOKUP(A462,[1]Tổng!$M$2:$AQ$200,30,0),"")</f>
        <v/>
      </c>
      <c r="M462" s="88">
        <f t="shared" si="119"/>
        <v>0</v>
      </c>
      <c r="N462" s="88" t="str">
        <f>IFERROR(VLOOKUP(A462,[1]Tổng!$M$2:$AT$200,18,0),"")</f>
        <v/>
      </c>
      <c r="O462" s="88" t="str">
        <f>IFERROR(VLOOKUP(A462,[1]Tổng!$M$2:$AT$200,22,0),"")</f>
        <v/>
      </c>
      <c r="P462" s="217">
        <f t="shared" si="120"/>
        <v>0</v>
      </c>
      <c r="Q462" s="217">
        <f>IFERROR(VLOOKUP(A462,[1]Tổng!$M$2:$AQ$200,29,0),0)</f>
        <v>0</v>
      </c>
      <c r="R462" s="81" t="str">
        <f>IFERROR(VLOOKUP(A462,[1]Tổng!$M$2:$AQ$200,31,0),"")</f>
        <v/>
      </c>
      <c r="S462" s="81">
        <f t="shared" si="109"/>
        <v>0</v>
      </c>
      <c r="T462" s="81">
        <f t="shared" si="110"/>
        <v>0</v>
      </c>
      <c r="U462" s="81" t="e">
        <f t="shared" si="122"/>
        <v>#REF!</v>
      </c>
      <c r="V462" s="81" t="e">
        <f>Z477*L477</f>
        <v>#VALUE!</v>
      </c>
      <c r="W462" s="81" t="e">
        <f t="shared" si="115"/>
        <v>#REF!</v>
      </c>
      <c r="X462" s="83">
        <v>44022</v>
      </c>
      <c r="Y462" s="99">
        <f>Q462-Z477</f>
        <v>-700</v>
      </c>
      <c r="Z462" s="224"/>
      <c r="AA462" s="224"/>
      <c r="AB462" s="224"/>
      <c r="AC462" s="224"/>
      <c r="AE462" s="106" t="e">
        <f t="shared" si="124"/>
        <v>#VALUE!</v>
      </c>
      <c r="AF462" s="69"/>
      <c r="AG462" s="218"/>
      <c r="AH462" s="219"/>
      <c r="AI462" s="218"/>
      <c r="AJ462" s="63"/>
      <c r="AK462" s="63"/>
      <c r="AL462" s="63"/>
      <c r="AU462" s="69" t="e">
        <f t="shared" si="108"/>
        <v>#N/A</v>
      </c>
      <c r="AV462" s="69" t="e">
        <f t="shared" si="111"/>
        <v>#N/A</v>
      </c>
      <c r="AW462" s="69">
        <f>IF(I462&gt;0,COUNTIF($AV$32:AV462,AV462),0)</f>
        <v>430</v>
      </c>
      <c r="AX462" s="69">
        <f>IF(AND(AW462&gt;1,SUMIF($AV$32:AV461,AV462,$AX$32:AX461)-SUMIF($AV$32:AV461,AV462,$BA$32:BA461)=0),1,IF(AND(AW462&gt;1,SUMIF($AV$32:AV461,AV462,$AX$32:AX461)-SUMIF($AV$32:AV461,AV462,$BA$32:BA461)&gt;0),0,AW462))</f>
        <v>0</v>
      </c>
      <c r="AY462" s="69">
        <f>IF(AND(Q462&gt;0,SUMIF($AV$32:AV462,AV462,$I$32:I462)-SUMIF($AV$32:AV462,AV462,$Q$32:Q462)=0),COUNTIF($AV$32:AV462,AV462),0)</f>
        <v>0</v>
      </c>
      <c r="AZ462" s="69">
        <f>IF(Q462&gt;0,COUNTIF($AV$32:AV462,AV462),0)</f>
        <v>0</v>
      </c>
      <c r="BA462" s="69">
        <f t="shared" si="112"/>
        <v>0</v>
      </c>
      <c r="BC462" s="69" t="str">
        <f t="shared" si="113"/>
        <v xml:space="preserve">  0</v>
      </c>
      <c r="BD462" s="69" t="str">
        <f t="shared" si="114"/>
        <v/>
      </c>
      <c r="BF462" s="69"/>
      <c r="BG462" s="69"/>
    </row>
    <row r="463" spans="1:59" s="69" customFormat="1" x14ac:dyDescent="0.25">
      <c r="A463" s="70" t="e">
        <f t="shared" si="121"/>
        <v>#REF!</v>
      </c>
      <c r="B463" s="83" t="str">
        <f>IFERROR(VLOOKUP(A463,[1]Tổng!$M$2:$AT$200,13,0),"")</f>
        <v/>
      </c>
      <c r="C463" s="71" t="e">
        <f t="shared" si="116"/>
        <v>#VALUE!</v>
      </c>
      <c r="D463" s="71">
        <f t="shared" si="117"/>
        <v>1</v>
      </c>
      <c r="E463" s="221" t="str">
        <f>IFERROR(VLOOKUP(A463,[1]Tổng!$M$2:$AT$200,14,0),"")</f>
        <v/>
      </c>
      <c r="F463" s="213" t="str">
        <f>IFERROR(VLOOKUP(A463,[1]Tổng!$M$2:$AT$200,15,0),"")</f>
        <v/>
      </c>
      <c r="G463" s="214" t="str">
        <f>IFERROR(VLOOKUP(A463,[1]Tổng!$M$2:$AT$200,25,0),"")</f>
        <v/>
      </c>
      <c r="H463" s="83" t="str">
        <f>IFERROR(VLOOKUP(A463,[1]Tổng!$M$2:$AQ$200,26,0),"")</f>
        <v/>
      </c>
      <c r="I463" s="77" t="str">
        <f>IFERROR(VLOOKUP(A463,[1]Tổng!$M$2:$AQ$200,27,0),"")</f>
        <v/>
      </c>
      <c r="J463" s="77">
        <v>1000000</v>
      </c>
      <c r="K463" s="78">
        <f t="shared" si="118"/>
        <v>0</v>
      </c>
      <c r="L463" s="88" t="str">
        <f>IFERROR(VLOOKUP(A463,[1]Tổng!$M$2:$AQ$200,30,0),"")</f>
        <v/>
      </c>
      <c r="M463" s="88">
        <f t="shared" si="119"/>
        <v>0</v>
      </c>
      <c r="N463" s="88" t="str">
        <f>IFERROR(VLOOKUP(A463,[1]Tổng!$M$2:$AT$200,18,0),"")</f>
        <v/>
      </c>
      <c r="O463" s="88" t="str">
        <f>IFERROR(VLOOKUP(A463,[1]Tổng!$M$2:$AT$200,22,0),"")</f>
        <v/>
      </c>
      <c r="P463" s="217">
        <f t="shared" si="120"/>
        <v>0</v>
      </c>
      <c r="Q463" s="217">
        <f>IFERROR(VLOOKUP(A463,[1]Tổng!$M$2:$AQ$200,29,0),0)</f>
        <v>0</v>
      </c>
      <c r="R463" s="81" t="str">
        <f>IFERROR(VLOOKUP(A463,[1]Tổng!$M$2:$AQ$200,31,0),"")</f>
        <v/>
      </c>
      <c r="S463" s="81">
        <f t="shared" si="109"/>
        <v>0</v>
      </c>
      <c r="T463" s="81">
        <f t="shared" si="110"/>
        <v>0</v>
      </c>
      <c r="U463" s="81" t="e">
        <f t="shared" si="122"/>
        <v>#REF!</v>
      </c>
      <c r="V463" s="81">
        <v>0</v>
      </c>
      <c r="W463" s="81" t="e">
        <f t="shared" si="115"/>
        <v>#REF!</v>
      </c>
      <c r="X463" s="83"/>
      <c r="Y463" s="99">
        <f t="shared" si="125"/>
        <v>0</v>
      </c>
      <c r="Z463" s="224">
        <v>1047</v>
      </c>
      <c r="AA463" s="224">
        <v>80</v>
      </c>
      <c r="AB463" s="224"/>
      <c r="AC463" s="224"/>
      <c r="AE463" s="106" t="e">
        <f t="shared" si="124"/>
        <v>#VALUE!</v>
      </c>
      <c r="AG463" s="218"/>
      <c r="AH463" s="219"/>
      <c r="AI463" s="218"/>
      <c r="AJ463" s="63"/>
      <c r="AK463" s="63"/>
      <c r="AL463" s="63"/>
      <c r="AU463" s="69" t="e">
        <f t="shared" si="108"/>
        <v>#N/A</v>
      </c>
      <c r="AV463" s="69" t="e">
        <f t="shared" si="111"/>
        <v>#N/A</v>
      </c>
      <c r="AW463" s="69">
        <f>IF(I463&gt;0,COUNTIF($AV$32:AV463,AV463),0)</f>
        <v>431</v>
      </c>
      <c r="AX463" s="69">
        <f>IF(AND(AW463&gt;1,SUMIF($AV$32:AV462,AV463,$AX$32:AX462)-SUMIF($AV$32:AV462,AV463,$BA$32:BA462)=0),1,IF(AND(AW463&gt;1,SUMIF($AV$32:AV462,AV463,$AX$32:AX462)-SUMIF($AV$32:AV462,AV463,$BA$32:BA462)&gt;0),0,AW463))</f>
        <v>0</v>
      </c>
      <c r="AY463" s="69">
        <f>IF(AND(Q463&gt;0,SUMIF($AV$32:AV463,AV463,$I$32:I463)-SUMIF($AV$32:AV463,AV463,$Q$32:Q463)=0),COUNTIF($AV$32:AV463,AV463),0)</f>
        <v>0</v>
      </c>
      <c r="AZ463" s="69">
        <f>IF(Q463&gt;0,COUNTIF($AV$32:AV463,AV463),0)</f>
        <v>0</v>
      </c>
      <c r="BA463" s="69">
        <f t="shared" si="112"/>
        <v>0</v>
      </c>
      <c r="BC463" s="69" t="str">
        <f t="shared" si="113"/>
        <v xml:space="preserve">  0</v>
      </c>
      <c r="BD463" s="69" t="str">
        <f t="shared" si="114"/>
        <v/>
      </c>
    </row>
    <row r="464" spans="1:59" x14ac:dyDescent="0.25">
      <c r="A464" s="70" t="e">
        <f t="shared" si="121"/>
        <v>#REF!</v>
      </c>
      <c r="B464" s="83" t="str">
        <f>IFERROR(VLOOKUP(A464,[1]Tổng!$M$2:$AT$200,13,0),"")</f>
        <v/>
      </c>
      <c r="C464" s="71" t="e">
        <f t="shared" si="116"/>
        <v>#VALUE!</v>
      </c>
      <c r="D464" s="71">
        <f t="shared" si="117"/>
        <v>1</v>
      </c>
      <c r="E464" s="221" t="str">
        <f>IFERROR(VLOOKUP(A464,[1]Tổng!$M$2:$AT$200,14,0),"")</f>
        <v/>
      </c>
      <c r="F464" s="213" t="str">
        <f>IFERROR(VLOOKUP(A464,[1]Tổng!$M$2:$AT$200,15,0),"")</f>
        <v/>
      </c>
      <c r="G464" s="214" t="str">
        <f>IFERROR(VLOOKUP(A464,[1]Tổng!$M$2:$AT$200,25,0),"")</f>
        <v/>
      </c>
      <c r="H464" s="83" t="str">
        <f>IFERROR(VLOOKUP(A464,[1]Tổng!$M$2:$AQ$200,26,0),"")</f>
        <v/>
      </c>
      <c r="I464" s="77" t="str">
        <f>IFERROR(VLOOKUP(A464,[1]Tổng!$M$2:$AQ$200,27,0),"")</f>
        <v/>
      </c>
      <c r="J464" s="77">
        <v>1000000</v>
      </c>
      <c r="K464" s="78">
        <f t="shared" si="118"/>
        <v>0</v>
      </c>
      <c r="L464" s="88" t="str">
        <f>IFERROR(VLOOKUP(A464,[1]Tổng!$M$2:$AQ$200,30,0),"")</f>
        <v/>
      </c>
      <c r="M464" s="88">
        <f t="shared" si="119"/>
        <v>0</v>
      </c>
      <c r="N464" s="88" t="str">
        <f>IFERROR(VLOOKUP(A464,[1]Tổng!$M$2:$AT$200,18,0),"")</f>
        <v/>
      </c>
      <c r="O464" s="88" t="str">
        <f>IFERROR(VLOOKUP(A464,[1]Tổng!$M$2:$AT$200,22,0),"")</f>
        <v/>
      </c>
      <c r="P464" s="217">
        <f t="shared" si="120"/>
        <v>0</v>
      </c>
      <c r="Q464" s="217">
        <f>IFERROR(VLOOKUP(A464,[1]Tổng!$M$2:$AQ$200,29,0),0)</f>
        <v>0</v>
      </c>
      <c r="R464" s="81" t="str">
        <f>IFERROR(VLOOKUP(A464,[1]Tổng!$M$2:$AQ$200,31,0),"")</f>
        <v/>
      </c>
      <c r="S464" s="81">
        <f t="shared" si="109"/>
        <v>0</v>
      </c>
      <c r="T464" s="81">
        <f t="shared" si="110"/>
        <v>0</v>
      </c>
      <c r="U464" s="81" t="e">
        <f t="shared" si="122"/>
        <v>#REF!</v>
      </c>
      <c r="V464" s="81">
        <v>0</v>
      </c>
      <c r="W464" s="81" t="e">
        <f t="shared" si="115"/>
        <v>#REF!</v>
      </c>
      <c r="X464" s="83"/>
      <c r="Y464" s="99">
        <f t="shared" si="125"/>
        <v>0</v>
      </c>
      <c r="Z464" s="224">
        <v>1887</v>
      </c>
      <c r="AA464" s="224"/>
      <c r="AB464" s="224"/>
      <c r="AC464" s="224"/>
      <c r="AE464" s="106" t="e">
        <f t="shared" si="124"/>
        <v>#VALUE!</v>
      </c>
      <c r="AF464" s="69"/>
      <c r="AG464" s="218"/>
      <c r="AH464" s="219"/>
      <c r="AI464" s="218"/>
      <c r="AJ464" s="63"/>
      <c r="AK464" s="63"/>
      <c r="AL464" s="63"/>
      <c r="AU464" s="69" t="e">
        <f t="shared" si="108"/>
        <v>#N/A</v>
      </c>
      <c r="AV464" s="69" t="e">
        <f t="shared" si="111"/>
        <v>#N/A</v>
      </c>
      <c r="AW464" s="69">
        <f>IF(I464&gt;0,COUNTIF($AV$32:AV464,AV464),0)</f>
        <v>432</v>
      </c>
      <c r="AX464" s="69">
        <f>IF(AND(AW464&gt;1,SUMIF($AV$32:AV463,AV464,$AX$32:AX463)-SUMIF($AV$32:AV463,AV464,$BA$32:BA463)=0),1,IF(AND(AW464&gt;1,SUMIF($AV$32:AV463,AV464,$AX$32:AX463)-SUMIF($AV$32:AV463,AV464,$BA$32:BA463)&gt;0),0,AW464))</f>
        <v>0</v>
      </c>
      <c r="AY464" s="69">
        <f>IF(AND(Q464&gt;0,SUMIF($AV$32:AV464,AV464,$I$32:I464)-SUMIF($AV$32:AV464,AV464,$Q$32:Q464)=0),COUNTIF($AV$32:AV464,AV464),0)</f>
        <v>0</v>
      </c>
      <c r="AZ464" s="69">
        <f>IF(Q464&gt;0,COUNTIF($AV$32:AV464,AV464),0)</f>
        <v>0</v>
      </c>
      <c r="BA464" s="69">
        <f t="shared" si="112"/>
        <v>0</v>
      </c>
      <c r="BC464" s="69" t="str">
        <f t="shared" si="113"/>
        <v xml:space="preserve">  0</v>
      </c>
      <c r="BD464" s="69" t="str">
        <f t="shared" si="114"/>
        <v/>
      </c>
      <c r="BF464" s="69"/>
      <c r="BG464" s="69"/>
    </row>
    <row r="465" spans="1:59" s="69" customFormat="1" x14ac:dyDescent="0.25">
      <c r="A465" s="70" t="e">
        <f t="shared" si="121"/>
        <v>#REF!</v>
      </c>
      <c r="B465" s="83" t="str">
        <f>IFERROR(VLOOKUP(A465,[1]Tổng!$M$2:$AT$200,13,0),"")</f>
        <v/>
      </c>
      <c r="C465" s="71" t="e">
        <f t="shared" si="116"/>
        <v>#VALUE!</v>
      </c>
      <c r="D465" s="71">
        <f t="shared" si="117"/>
        <v>1</v>
      </c>
      <c r="E465" s="221" t="str">
        <f>IFERROR(VLOOKUP(A465,[1]Tổng!$M$2:$AT$200,14,0),"")</f>
        <v/>
      </c>
      <c r="F465" s="213" t="str">
        <f>IFERROR(VLOOKUP(A465,[1]Tổng!$M$2:$AT$200,15,0),"")</f>
        <v/>
      </c>
      <c r="G465" s="214" t="str">
        <f>IFERROR(VLOOKUP(A465,[1]Tổng!$M$2:$AT$200,25,0),"")</f>
        <v/>
      </c>
      <c r="H465" s="83" t="str">
        <f>IFERROR(VLOOKUP(A465,[1]Tổng!$M$2:$AQ$200,26,0),"")</f>
        <v/>
      </c>
      <c r="I465" s="77" t="str">
        <f>IFERROR(VLOOKUP(A465,[1]Tổng!$M$2:$AQ$200,27,0),"")</f>
        <v/>
      </c>
      <c r="J465" s="77">
        <v>1000000</v>
      </c>
      <c r="K465" s="78">
        <f t="shared" si="118"/>
        <v>0</v>
      </c>
      <c r="L465" s="88" t="str">
        <f>IFERROR(VLOOKUP(A465,[1]Tổng!$M$2:$AQ$200,30,0),"")</f>
        <v/>
      </c>
      <c r="M465" s="88">
        <f t="shared" si="119"/>
        <v>0</v>
      </c>
      <c r="N465" s="88" t="str">
        <f>IFERROR(VLOOKUP(A465,[1]Tổng!$M$2:$AT$200,18,0),"")</f>
        <v/>
      </c>
      <c r="O465" s="88" t="str">
        <f>IFERROR(VLOOKUP(A465,[1]Tổng!$M$2:$AT$200,22,0),"")</f>
        <v/>
      </c>
      <c r="P465" s="217">
        <f t="shared" si="120"/>
        <v>0</v>
      </c>
      <c r="Q465" s="217">
        <f>IFERROR(VLOOKUP(A465,[1]Tổng!$M$2:$AQ$200,29,0),0)</f>
        <v>0</v>
      </c>
      <c r="R465" s="81" t="str">
        <f>IFERROR(VLOOKUP(A465,[1]Tổng!$M$2:$AQ$200,31,0),"")</f>
        <v/>
      </c>
      <c r="S465" s="81">
        <f t="shared" si="109"/>
        <v>0</v>
      </c>
      <c r="T465" s="81">
        <f t="shared" si="110"/>
        <v>0</v>
      </c>
      <c r="U465" s="81" t="e">
        <f t="shared" si="122"/>
        <v>#REF!</v>
      </c>
      <c r="V465" s="81">
        <v>0</v>
      </c>
      <c r="W465" s="81" t="e">
        <f t="shared" si="115"/>
        <v>#REF!</v>
      </c>
      <c r="X465" s="83"/>
      <c r="Y465" s="99">
        <f t="shared" si="123"/>
        <v>0</v>
      </c>
      <c r="Z465" s="224">
        <v>1000</v>
      </c>
      <c r="AA465" s="224"/>
      <c r="AB465" s="224"/>
      <c r="AC465" s="224"/>
      <c r="AE465" s="106" t="e">
        <f t="shared" si="124"/>
        <v>#VALUE!</v>
      </c>
      <c r="AG465" s="218"/>
      <c r="AH465" s="219"/>
      <c r="AI465" s="218"/>
      <c r="AJ465" s="63"/>
      <c r="AK465" s="63"/>
      <c r="AL465" s="63"/>
      <c r="AU465" s="69" t="e">
        <f t="shared" si="108"/>
        <v>#N/A</v>
      </c>
      <c r="AV465" s="69" t="e">
        <f t="shared" si="111"/>
        <v>#N/A</v>
      </c>
      <c r="AW465" s="69">
        <f>IF(I465&gt;0,COUNTIF($AV$32:AV465,AV465),0)</f>
        <v>433</v>
      </c>
      <c r="AX465" s="69">
        <f>IF(AND(AW465&gt;1,SUMIF($AV$32:AV464,AV465,$AX$32:AX464)-SUMIF($AV$32:AV464,AV465,$BA$32:BA464)=0),1,IF(AND(AW465&gt;1,SUMIF($AV$32:AV464,AV465,$AX$32:AX464)-SUMIF($AV$32:AV464,AV465,$BA$32:BA464)&gt;0),0,AW465))</f>
        <v>0</v>
      </c>
      <c r="AY465" s="69">
        <f>IF(AND(Q465&gt;0,SUMIF($AV$32:AV465,AV465,$I$32:I465)-SUMIF($AV$32:AV465,AV465,$Q$32:Q465)=0),COUNTIF($AV$32:AV465,AV465),0)</f>
        <v>0</v>
      </c>
      <c r="AZ465" s="69">
        <f>IF(Q465&gt;0,COUNTIF($AV$32:AV465,AV465),0)</f>
        <v>0</v>
      </c>
      <c r="BA465" s="69">
        <f t="shared" si="112"/>
        <v>0</v>
      </c>
      <c r="BC465" s="69" t="str">
        <f t="shared" si="113"/>
        <v xml:space="preserve">  0</v>
      </c>
      <c r="BD465" s="69" t="str">
        <f t="shared" si="114"/>
        <v/>
      </c>
    </row>
    <row r="466" spans="1:59" x14ac:dyDescent="0.25">
      <c r="A466" s="70" t="e">
        <f t="shared" si="121"/>
        <v>#REF!</v>
      </c>
      <c r="B466" s="83" t="str">
        <f>IFERROR(VLOOKUP(A466,[1]Tổng!$M$2:$AT$200,13,0),"")</f>
        <v/>
      </c>
      <c r="C466" s="71" t="e">
        <f t="shared" si="116"/>
        <v>#VALUE!</v>
      </c>
      <c r="D466" s="71">
        <f t="shared" si="117"/>
        <v>1</v>
      </c>
      <c r="E466" s="221" t="str">
        <f>IFERROR(VLOOKUP(A466,[1]Tổng!$M$2:$AT$200,14,0),"")</f>
        <v/>
      </c>
      <c r="F466" s="213" t="str">
        <f>IFERROR(VLOOKUP(A466,[1]Tổng!$M$2:$AT$200,15,0),"")</f>
        <v/>
      </c>
      <c r="G466" s="214" t="str">
        <f>IFERROR(VLOOKUP(A466,[1]Tổng!$M$2:$AT$200,25,0),"")</f>
        <v/>
      </c>
      <c r="H466" s="83" t="str">
        <f>IFERROR(VLOOKUP(A466,[1]Tổng!$M$2:$AQ$200,26,0),"")</f>
        <v/>
      </c>
      <c r="I466" s="77" t="str">
        <f>IFERROR(VLOOKUP(A466,[1]Tổng!$M$2:$AQ$200,27,0),"")</f>
        <v/>
      </c>
      <c r="J466" s="77">
        <v>1000000</v>
      </c>
      <c r="K466" s="78">
        <f t="shared" si="118"/>
        <v>0</v>
      </c>
      <c r="L466" s="88" t="str">
        <f>IFERROR(VLOOKUP(A466,[1]Tổng!$M$2:$AQ$200,30,0),"")</f>
        <v/>
      </c>
      <c r="M466" s="88">
        <f t="shared" si="119"/>
        <v>0</v>
      </c>
      <c r="N466" s="88" t="str">
        <f>IFERROR(VLOOKUP(A466,[1]Tổng!$M$2:$AT$200,18,0),"")</f>
        <v/>
      </c>
      <c r="O466" s="88" t="str">
        <f>IFERROR(VLOOKUP(A466,[1]Tổng!$M$2:$AT$200,22,0),"")</f>
        <v/>
      </c>
      <c r="P466" s="217">
        <f t="shared" si="120"/>
        <v>0</v>
      </c>
      <c r="Q466" s="217">
        <f>IFERROR(VLOOKUP(A466,[1]Tổng!$M$2:$AQ$200,29,0),0)</f>
        <v>0</v>
      </c>
      <c r="R466" s="81" t="str">
        <f>IFERROR(VLOOKUP(A466,[1]Tổng!$M$2:$AQ$200,31,0),"")</f>
        <v/>
      </c>
      <c r="S466" s="81">
        <f t="shared" si="109"/>
        <v>0</v>
      </c>
      <c r="T466" s="81">
        <f t="shared" si="110"/>
        <v>0</v>
      </c>
      <c r="U466" s="81" t="e">
        <f t="shared" si="122"/>
        <v>#REF!</v>
      </c>
      <c r="V466" s="81" t="e">
        <f>AA477*L477</f>
        <v>#VALUE!</v>
      </c>
      <c r="W466" s="81" t="e">
        <f t="shared" si="115"/>
        <v>#REF!</v>
      </c>
      <c r="X466" s="83">
        <v>44018</v>
      </c>
      <c r="Y466" s="99">
        <f>Q466-AA477</f>
        <v>-400</v>
      </c>
      <c r="Z466" s="224"/>
      <c r="AA466" s="224"/>
      <c r="AB466" s="224"/>
      <c r="AC466" s="224"/>
      <c r="AE466" s="106" t="e">
        <f t="shared" si="124"/>
        <v>#VALUE!</v>
      </c>
      <c r="AF466" s="69"/>
      <c r="AG466" s="218"/>
      <c r="AH466" s="219"/>
      <c r="AI466" s="218"/>
      <c r="AJ466" s="63"/>
      <c r="AK466" s="63"/>
      <c r="AL466" s="63"/>
      <c r="AU466" s="69" t="e">
        <f t="shared" si="108"/>
        <v>#N/A</v>
      </c>
      <c r="AV466" s="69" t="e">
        <f t="shared" si="111"/>
        <v>#N/A</v>
      </c>
      <c r="AW466" s="69">
        <f>IF(I466&gt;0,COUNTIF($AV$32:AV466,AV466),0)</f>
        <v>434</v>
      </c>
      <c r="AX466" s="69">
        <f>IF(AND(AW466&gt;1,SUMIF($AV$32:AV465,AV466,$AX$32:AX465)-SUMIF($AV$32:AV465,AV466,$BA$32:BA465)=0),1,IF(AND(AW466&gt;1,SUMIF($AV$32:AV465,AV466,$AX$32:AX465)-SUMIF($AV$32:AV465,AV466,$BA$32:BA465)&gt;0),0,AW466))</f>
        <v>0</v>
      </c>
      <c r="AY466" s="69">
        <f>IF(AND(Q466&gt;0,SUMIF($AV$32:AV466,AV466,$I$32:I466)-SUMIF($AV$32:AV466,AV466,$Q$32:Q466)=0),COUNTIF($AV$32:AV466,AV466),0)</f>
        <v>0</v>
      </c>
      <c r="AZ466" s="69">
        <f>IF(Q466&gt;0,COUNTIF($AV$32:AV466,AV466),0)</f>
        <v>0</v>
      </c>
      <c r="BA466" s="69">
        <f t="shared" si="112"/>
        <v>0</v>
      </c>
      <c r="BC466" s="69" t="str">
        <f t="shared" si="113"/>
        <v xml:space="preserve">  0</v>
      </c>
      <c r="BD466" s="69" t="str">
        <f t="shared" si="114"/>
        <v/>
      </c>
      <c r="BF466" s="69"/>
      <c r="BG466" s="69"/>
    </row>
    <row r="467" spans="1:59" s="69" customFormat="1" x14ac:dyDescent="0.25">
      <c r="A467" s="70" t="e">
        <f t="shared" si="121"/>
        <v>#REF!</v>
      </c>
      <c r="B467" s="83" t="str">
        <f>IFERROR(VLOOKUP(A467,[1]Tổng!$M$2:$AT$200,13,0),"")</f>
        <v/>
      </c>
      <c r="C467" s="71" t="e">
        <f t="shared" si="116"/>
        <v>#VALUE!</v>
      </c>
      <c r="D467" s="71">
        <f t="shared" si="117"/>
        <v>1</v>
      </c>
      <c r="E467" s="221" t="str">
        <f>IFERROR(VLOOKUP(A467,[1]Tổng!$M$2:$AT$200,14,0),"")</f>
        <v/>
      </c>
      <c r="F467" s="213" t="str">
        <f>IFERROR(VLOOKUP(A467,[1]Tổng!$M$2:$AT$200,15,0),"")</f>
        <v/>
      </c>
      <c r="G467" s="214" t="str">
        <f>IFERROR(VLOOKUP(A467,[1]Tổng!$M$2:$AT$200,25,0),"")</f>
        <v/>
      </c>
      <c r="H467" s="83" t="str">
        <f>IFERROR(VLOOKUP(A467,[1]Tổng!$M$2:$AQ$200,26,0),"")</f>
        <v/>
      </c>
      <c r="I467" s="77" t="str">
        <f>IFERROR(VLOOKUP(A467,[1]Tổng!$M$2:$AQ$200,27,0),"")</f>
        <v/>
      </c>
      <c r="J467" s="77">
        <v>1000000</v>
      </c>
      <c r="K467" s="78">
        <f t="shared" si="118"/>
        <v>0</v>
      </c>
      <c r="L467" s="88" t="str">
        <f>IFERROR(VLOOKUP(A467,[1]Tổng!$M$2:$AQ$200,30,0),"")</f>
        <v/>
      </c>
      <c r="M467" s="88">
        <f t="shared" si="119"/>
        <v>0</v>
      </c>
      <c r="N467" s="88" t="str">
        <f>IFERROR(VLOOKUP(A467,[1]Tổng!$M$2:$AT$200,18,0),"")</f>
        <v/>
      </c>
      <c r="O467" s="88" t="str">
        <f>IFERROR(VLOOKUP(A467,[1]Tổng!$M$2:$AT$200,22,0),"")</f>
        <v/>
      </c>
      <c r="P467" s="217">
        <f t="shared" si="120"/>
        <v>0</v>
      </c>
      <c r="Q467" s="217">
        <f>IFERROR(VLOOKUP(A467,[1]Tổng!$M$2:$AQ$200,29,0),0)</f>
        <v>0</v>
      </c>
      <c r="R467" s="81" t="str">
        <f>IFERROR(VLOOKUP(A467,[1]Tổng!$M$2:$AQ$200,31,0),"")</f>
        <v/>
      </c>
      <c r="S467" s="81">
        <f t="shared" si="109"/>
        <v>0</v>
      </c>
      <c r="T467" s="81">
        <f t="shared" si="110"/>
        <v>0</v>
      </c>
      <c r="U467" s="81" t="e">
        <f t="shared" si="122"/>
        <v>#REF!</v>
      </c>
      <c r="V467" s="81">
        <v>0</v>
      </c>
      <c r="W467" s="81" t="e">
        <f t="shared" si="115"/>
        <v>#REF!</v>
      </c>
      <c r="X467" s="83"/>
      <c r="Y467" s="99">
        <f t="shared" si="123"/>
        <v>0</v>
      </c>
      <c r="Z467" s="224">
        <v>1127</v>
      </c>
      <c r="AA467" s="224"/>
      <c r="AB467" s="224"/>
      <c r="AC467" s="224"/>
      <c r="AE467" s="106" t="e">
        <f t="shared" si="124"/>
        <v>#VALUE!</v>
      </c>
      <c r="AG467" s="218"/>
      <c r="AH467" s="219"/>
      <c r="AI467" s="218"/>
      <c r="AJ467" s="63"/>
      <c r="AK467" s="63"/>
      <c r="AL467" s="63"/>
      <c r="AU467" s="69" t="e">
        <f t="shared" si="108"/>
        <v>#N/A</v>
      </c>
      <c r="AV467" s="69" t="e">
        <f t="shared" si="111"/>
        <v>#N/A</v>
      </c>
      <c r="AW467" s="69">
        <f>IF(I467&gt;0,COUNTIF($AV$32:AV467,AV467),0)</f>
        <v>435</v>
      </c>
      <c r="AX467" s="69">
        <f>IF(AND(AW467&gt;1,SUMIF($AV$32:AV466,AV467,$AX$32:AX466)-SUMIF($AV$32:AV466,AV467,$BA$32:BA466)=0),1,IF(AND(AW467&gt;1,SUMIF($AV$32:AV466,AV467,$AX$32:AX466)-SUMIF($AV$32:AV466,AV467,$BA$32:BA466)&gt;0),0,AW467))</f>
        <v>0</v>
      </c>
      <c r="AY467" s="69">
        <f>IF(AND(Q467&gt;0,SUMIF($AV$32:AV467,AV467,$I$32:I467)-SUMIF($AV$32:AV467,AV467,$Q$32:Q467)=0),COUNTIF($AV$32:AV467,AV467),0)</f>
        <v>0</v>
      </c>
      <c r="AZ467" s="69">
        <f>IF(Q467&gt;0,COUNTIF($AV$32:AV467,AV467),0)</f>
        <v>0</v>
      </c>
      <c r="BA467" s="69">
        <f t="shared" si="112"/>
        <v>0</v>
      </c>
      <c r="BC467" s="69" t="str">
        <f t="shared" si="113"/>
        <v xml:space="preserve">  0</v>
      </c>
      <c r="BD467" s="69" t="str">
        <f t="shared" si="114"/>
        <v/>
      </c>
    </row>
    <row r="468" spans="1:59" x14ac:dyDescent="0.25">
      <c r="A468" s="70" t="e">
        <f t="shared" si="121"/>
        <v>#REF!</v>
      </c>
      <c r="B468" s="83" t="str">
        <f>IFERROR(VLOOKUP(A468,[1]Tổng!$M$2:$AT$200,13,0),"")</f>
        <v/>
      </c>
      <c r="C468" s="71" t="e">
        <f t="shared" si="116"/>
        <v>#VALUE!</v>
      </c>
      <c r="D468" s="71">
        <f t="shared" si="117"/>
        <v>1</v>
      </c>
      <c r="E468" s="221" t="str">
        <f>IFERROR(VLOOKUP(A468,[1]Tổng!$M$2:$AT$200,14,0),"")</f>
        <v/>
      </c>
      <c r="F468" s="213" t="str">
        <f>IFERROR(VLOOKUP(A468,[1]Tổng!$M$2:$AT$200,15,0),"")</f>
        <v/>
      </c>
      <c r="G468" s="214" t="str">
        <f>IFERROR(VLOOKUP(A468,[1]Tổng!$M$2:$AT$200,25,0),"")</f>
        <v/>
      </c>
      <c r="H468" s="83" t="str">
        <f>IFERROR(VLOOKUP(A468,[1]Tổng!$M$2:$AQ$200,26,0),"")</f>
        <v/>
      </c>
      <c r="I468" s="77" t="str">
        <f>IFERROR(VLOOKUP(A468,[1]Tổng!$M$2:$AQ$200,27,0),"")</f>
        <v/>
      </c>
      <c r="J468" s="77">
        <v>1000000</v>
      </c>
      <c r="K468" s="78">
        <f t="shared" si="118"/>
        <v>0</v>
      </c>
      <c r="L468" s="88" t="str">
        <f>IFERROR(VLOOKUP(A468,[1]Tổng!$M$2:$AQ$200,30,0),"")</f>
        <v/>
      </c>
      <c r="M468" s="88">
        <f t="shared" si="119"/>
        <v>0</v>
      </c>
      <c r="N468" s="88" t="str">
        <f>IFERROR(VLOOKUP(A468,[1]Tổng!$M$2:$AT$200,18,0),"")</f>
        <v/>
      </c>
      <c r="O468" s="88" t="str">
        <f>IFERROR(VLOOKUP(A468,[1]Tổng!$M$2:$AT$200,22,0),"")</f>
        <v/>
      </c>
      <c r="P468" s="217">
        <f t="shared" si="120"/>
        <v>0</v>
      </c>
      <c r="Q468" s="217">
        <f>IFERROR(VLOOKUP(A468,[1]Tổng!$M$2:$AQ$200,29,0),0)</f>
        <v>0</v>
      </c>
      <c r="R468" s="81" t="str">
        <f>IFERROR(VLOOKUP(A468,[1]Tổng!$M$2:$AQ$200,31,0),"")</f>
        <v/>
      </c>
      <c r="S468" s="81">
        <f t="shared" si="109"/>
        <v>0</v>
      </c>
      <c r="T468" s="81">
        <f t="shared" si="110"/>
        <v>0</v>
      </c>
      <c r="U468" s="81" t="e">
        <f t="shared" si="122"/>
        <v>#REF!</v>
      </c>
      <c r="V468" s="81">
        <v>0</v>
      </c>
      <c r="W468" s="81" t="e">
        <f t="shared" si="115"/>
        <v>#REF!</v>
      </c>
      <c r="X468" s="83"/>
      <c r="Y468" s="99">
        <f t="shared" si="123"/>
        <v>0</v>
      </c>
      <c r="Z468" s="224">
        <v>48</v>
      </c>
      <c r="AA468" s="224">
        <v>692</v>
      </c>
      <c r="AB468" s="224"/>
      <c r="AC468" s="224"/>
      <c r="AE468" s="106" t="e">
        <f t="shared" si="124"/>
        <v>#VALUE!</v>
      </c>
      <c r="AF468" s="69"/>
      <c r="AG468" s="218"/>
      <c r="AH468" s="219"/>
      <c r="AI468" s="218"/>
      <c r="AJ468" s="63"/>
      <c r="AK468" s="63"/>
      <c r="AL468" s="63"/>
      <c r="AU468" s="69" t="e">
        <f t="shared" si="108"/>
        <v>#N/A</v>
      </c>
      <c r="AV468" s="69" t="e">
        <f t="shared" si="111"/>
        <v>#N/A</v>
      </c>
      <c r="AW468" s="69">
        <f>IF(I468&gt;0,COUNTIF($AV$32:AV468,AV468),0)</f>
        <v>436</v>
      </c>
      <c r="AX468" s="69">
        <f>IF(AND(AW468&gt;1,SUMIF($AV$32:AV467,AV468,$AX$32:AX467)-SUMIF($AV$32:AV467,AV468,$BA$32:BA467)=0),1,IF(AND(AW468&gt;1,SUMIF($AV$32:AV467,AV468,$AX$32:AX467)-SUMIF($AV$32:AV467,AV468,$BA$32:BA467)&gt;0),0,AW468))</f>
        <v>0</v>
      </c>
      <c r="AY468" s="69">
        <f>IF(AND(Q468&gt;0,SUMIF($AV$32:AV468,AV468,$I$32:I468)-SUMIF($AV$32:AV468,AV468,$Q$32:Q468)=0),COUNTIF($AV$32:AV468,AV468),0)</f>
        <v>0</v>
      </c>
      <c r="AZ468" s="69">
        <f>IF(Q468&gt;0,COUNTIF($AV$32:AV468,AV468),0)</f>
        <v>0</v>
      </c>
      <c r="BA468" s="69">
        <f t="shared" si="112"/>
        <v>0</v>
      </c>
      <c r="BC468" s="69" t="str">
        <f t="shared" si="113"/>
        <v xml:space="preserve">  0</v>
      </c>
      <c r="BD468" s="69" t="str">
        <f t="shared" si="114"/>
        <v/>
      </c>
      <c r="BF468" s="69"/>
      <c r="BG468" s="69"/>
    </row>
    <row r="469" spans="1:59" x14ac:dyDescent="0.25">
      <c r="A469" s="70" t="e">
        <f t="shared" si="121"/>
        <v>#REF!</v>
      </c>
      <c r="B469" s="83" t="str">
        <f>IFERROR(VLOOKUP(A469,[1]Tổng!$M$2:$AT$200,13,0),"")</f>
        <v/>
      </c>
      <c r="C469" s="71" t="e">
        <f t="shared" si="116"/>
        <v>#VALUE!</v>
      </c>
      <c r="D469" s="71">
        <f t="shared" si="117"/>
        <v>1</v>
      </c>
      <c r="E469" s="221" t="str">
        <f>IFERROR(VLOOKUP(A469,[1]Tổng!$M$2:$AT$200,14,0),"")</f>
        <v/>
      </c>
      <c r="F469" s="213" t="str">
        <f>IFERROR(VLOOKUP(A469,[1]Tổng!$M$2:$AT$200,15,0),"")</f>
        <v/>
      </c>
      <c r="G469" s="214" t="str">
        <f>IFERROR(VLOOKUP(A469,[1]Tổng!$M$2:$AT$200,25,0),"")</f>
        <v/>
      </c>
      <c r="H469" s="83" t="str">
        <f>IFERROR(VLOOKUP(A469,[1]Tổng!$M$2:$AQ$200,26,0),"")</f>
        <v/>
      </c>
      <c r="I469" s="77" t="str">
        <f>IFERROR(VLOOKUP(A469,[1]Tổng!$M$2:$AQ$200,27,0),"")</f>
        <v/>
      </c>
      <c r="J469" s="77">
        <v>1000000</v>
      </c>
      <c r="K469" s="78">
        <f t="shared" si="118"/>
        <v>0</v>
      </c>
      <c r="L469" s="88" t="str">
        <f>IFERROR(VLOOKUP(A469,[1]Tổng!$M$2:$AQ$200,30,0),"")</f>
        <v/>
      </c>
      <c r="M469" s="88">
        <f t="shared" si="119"/>
        <v>0</v>
      </c>
      <c r="N469" s="88" t="str">
        <f>IFERROR(VLOOKUP(A469,[1]Tổng!$M$2:$AT$200,18,0),"")</f>
        <v/>
      </c>
      <c r="O469" s="88" t="str">
        <f>IFERROR(VLOOKUP(A469,[1]Tổng!$M$2:$AT$200,22,0),"")</f>
        <v/>
      </c>
      <c r="P469" s="217">
        <f t="shared" si="120"/>
        <v>0</v>
      </c>
      <c r="Q469" s="217">
        <f>IFERROR(VLOOKUP(A469,[1]Tổng!$M$2:$AQ$200,29,0),0)</f>
        <v>0</v>
      </c>
      <c r="R469" s="81" t="str">
        <f>IFERROR(VLOOKUP(A469,[1]Tổng!$M$2:$AQ$200,31,0),"")</f>
        <v/>
      </c>
      <c r="S469" s="81">
        <f t="shared" si="109"/>
        <v>0</v>
      </c>
      <c r="T469" s="81">
        <f t="shared" si="110"/>
        <v>0</v>
      </c>
      <c r="U469" s="81" t="e">
        <f t="shared" si="122"/>
        <v>#REF!</v>
      </c>
      <c r="V469" s="81">
        <v>0</v>
      </c>
      <c r="W469" s="81" t="e">
        <f t="shared" si="115"/>
        <v>#REF!</v>
      </c>
      <c r="X469" s="83"/>
      <c r="Y469" s="99">
        <f>Q471</f>
        <v>0</v>
      </c>
      <c r="Z469" s="224">
        <v>726</v>
      </c>
      <c r="AA469" s="224"/>
      <c r="AB469" s="224"/>
      <c r="AC469" s="224"/>
      <c r="AE469" s="106" t="e">
        <f>I471-SUM(Z471:AD471)</f>
        <v>#VALUE!</v>
      </c>
      <c r="AF469" s="69"/>
      <c r="AG469" s="218"/>
      <c r="AH469" s="219"/>
      <c r="AI469" s="218"/>
      <c r="AJ469" s="63"/>
      <c r="AK469" s="63"/>
      <c r="AL469" s="63"/>
      <c r="AU469" s="69" t="e">
        <f t="shared" si="108"/>
        <v>#N/A</v>
      </c>
      <c r="AV469" s="69" t="e">
        <f t="shared" si="111"/>
        <v>#N/A</v>
      </c>
      <c r="AW469" s="69">
        <f>IF(I469&gt;0,COUNTIF($AV$32:AV469,AV469),0)</f>
        <v>437</v>
      </c>
      <c r="AX469" s="69">
        <f>IF(AND(AW469&gt;1,SUMIF($AV$32:AV468,AV469,$AX$32:AX468)-SUMIF($AV$32:AV468,AV469,$BA$32:BA468)=0),1,IF(AND(AW469&gt;1,SUMIF($AV$32:AV468,AV469,$AX$32:AX468)-SUMIF($AV$32:AV468,AV469,$BA$32:BA468)&gt;0),0,AW469))</f>
        <v>0</v>
      </c>
      <c r="AY469" s="69">
        <f>IF(AND(Q469&gt;0,SUMIF($AV$32:AV469,AV469,$I$32:I469)-SUMIF($AV$32:AV469,AV469,$Q$32:Q469)=0),COUNTIF($AV$32:AV469,AV469),0)</f>
        <v>0</v>
      </c>
      <c r="AZ469" s="69">
        <f>IF(Q469&gt;0,COUNTIF($AV$32:AV469,AV469),0)</f>
        <v>0</v>
      </c>
      <c r="BA469" s="69">
        <f t="shared" si="112"/>
        <v>0</v>
      </c>
      <c r="BC469" s="69" t="str">
        <f t="shared" si="113"/>
        <v xml:space="preserve">  0</v>
      </c>
      <c r="BD469" s="69" t="str">
        <f t="shared" si="114"/>
        <v/>
      </c>
      <c r="BF469" s="69"/>
      <c r="BG469" s="69"/>
    </row>
    <row r="470" spans="1:59" x14ac:dyDescent="0.25">
      <c r="A470" s="70" t="e">
        <f t="shared" si="121"/>
        <v>#REF!</v>
      </c>
      <c r="B470" s="83" t="str">
        <f>IFERROR(VLOOKUP(A470,[1]Tổng!$M$2:$AT$200,13,0),"")</f>
        <v/>
      </c>
      <c r="C470" s="71" t="e">
        <f t="shared" si="116"/>
        <v>#VALUE!</v>
      </c>
      <c r="D470" s="71">
        <f t="shared" si="117"/>
        <v>1</v>
      </c>
      <c r="E470" s="221" t="str">
        <f>IFERROR(VLOOKUP(A470,[1]Tổng!$M$2:$AT$200,14,0),"")</f>
        <v/>
      </c>
      <c r="F470" s="213" t="str">
        <f>IFERROR(VLOOKUP(A470,[1]Tổng!$M$2:$AT$200,15,0),"")</f>
        <v/>
      </c>
      <c r="G470" s="214" t="str">
        <f>IFERROR(VLOOKUP(A470,[1]Tổng!$M$2:$AT$200,25,0),"")</f>
        <v/>
      </c>
      <c r="H470" s="83" t="str">
        <f>IFERROR(VLOOKUP(A470,[1]Tổng!$M$2:$AQ$200,26,0),"")</f>
        <v/>
      </c>
      <c r="I470" s="77" t="str">
        <f>IFERROR(VLOOKUP(A470,[1]Tổng!$M$2:$AQ$200,27,0),"")</f>
        <v/>
      </c>
      <c r="J470" s="77">
        <v>1000000</v>
      </c>
      <c r="K470" s="78">
        <f t="shared" si="118"/>
        <v>0</v>
      </c>
      <c r="L470" s="88" t="str">
        <f>IFERROR(VLOOKUP(A470,[1]Tổng!$M$2:$AQ$200,30,0),"")</f>
        <v/>
      </c>
      <c r="M470" s="88">
        <f t="shared" si="119"/>
        <v>0</v>
      </c>
      <c r="N470" s="88" t="str">
        <f>IFERROR(VLOOKUP(A470,[1]Tổng!$M$2:$AT$200,18,0),"")</f>
        <v/>
      </c>
      <c r="O470" s="88" t="str">
        <f>IFERROR(VLOOKUP(A470,[1]Tổng!$M$2:$AT$200,22,0),"")</f>
        <v/>
      </c>
      <c r="P470" s="217">
        <f t="shared" si="120"/>
        <v>0</v>
      </c>
      <c r="Q470" s="217">
        <f>IFERROR(VLOOKUP(A470,[1]Tổng!$M$2:$AQ$200,29,0),0)</f>
        <v>0</v>
      </c>
      <c r="R470" s="81" t="str">
        <f>IFERROR(VLOOKUP(A470,[1]Tổng!$M$2:$AQ$200,31,0),"")</f>
        <v/>
      </c>
      <c r="S470" s="81">
        <f t="shared" si="109"/>
        <v>0</v>
      </c>
      <c r="T470" s="81">
        <f t="shared" si="110"/>
        <v>0</v>
      </c>
      <c r="U470" s="81" t="e">
        <f t="shared" si="122"/>
        <v>#REF!</v>
      </c>
      <c r="V470" s="81">
        <v>0</v>
      </c>
      <c r="W470" s="81" t="e">
        <f t="shared" si="115"/>
        <v>#REF!</v>
      </c>
      <c r="X470" s="83"/>
      <c r="Y470" s="99">
        <f t="shared" si="123"/>
        <v>0</v>
      </c>
      <c r="Z470" s="224">
        <v>7210</v>
      </c>
      <c r="AA470" s="224"/>
      <c r="AB470" s="224"/>
      <c r="AC470" s="224"/>
      <c r="AE470" s="106" t="e">
        <f t="shared" si="124"/>
        <v>#VALUE!</v>
      </c>
      <c r="AF470" s="69"/>
      <c r="AG470" s="218"/>
      <c r="AH470" s="219"/>
      <c r="AI470" s="218"/>
      <c r="AJ470" s="63"/>
      <c r="AK470" s="63"/>
      <c r="AL470" s="63"/>
      <c r="AU470" s="69" t="e">
        <f t="shared" si="108"/>
        <v>#N/A</v>
      </c>
      <c r="AV470" s="69" t="e">
        <f t="shared" si="111"/>
        <v>#N/A</v>
      </c>
      <c r="AW470" s="69">
        <f>IF(I470&gt;0,COUNTIF($AV$32:AV470,AV470),0)</f>
        <v>438</v>
      </c>
      <c r="AX470" s="69">
        <f>IF(AND(AW470&gt;1,SUMIF($AV$32:AV469,AV470,$AX$32:AX469)-SUMIF($AV$32:AV469,AV470,$BA$32:BA469)=0),1,IF(AND(AW470&gt;1,SUMIF($AV$32:AV469,AV470,$AX$32:AX469)-SUMIF($AV$32:AV469,AV470,$BA$32:BA469)&gt;0),0,AW470))</f>
        <v>0</v>
      </c>
      <c r="AY470" s="69">
        <f>IF(AND(Q470&gt;0,SUMIF($AV$32:AV470,AV470,$I$32:I470)-SUMIF($AV$32:AV470,AV470,$Q$32:Q470)=0),COUNTIF($AV$32:AV470,AV470),0)</f>
        <v>0</v>
      </c>
      <c r="AZ470" s="69">
        <f>IF(Q470&gt;0,COUNTIF($AV$32:AV470,AV470),0)</f>
        <v>0</v>
      </c>
      <c r="BA470" s="69">
        <f t="shared" si="112"/>
        <v>0</v>
      </c>
      <c r="BC470" s="69" t="str">
        <f t="shared" si="113"/>
        <v xml:space="preserve">  0</v>
      </c>
      <c r="BD470" s="69" t="str">
        <f t="shared" si="114"/>
        <v/>
      </c>
      <c r="BF470" s="69"/>
      <c r="BG470" s="69"/>
    </row>
    <row r="471" spans="1:59" s="69" customFormat="1" x14ac:dyDescent="0.25">
      <c r="A471" s="70" t="e">
        <f t="shared" si="121"/>
        <v>#REF!</v>
      </c>
      <c r="B471" s="83" t="str">
        <f>IFERROR(VLOOKUP(A471,[1]Tổng!$M$2:$AT$200,13,0),"")</f>
        <v/>
      </c>
      <c r="C471" s="71" t="e">
        <f t="shared" si="116"/>
        <v>#VALUE!</v>
      </c>
      <c r="D471" s="71">
        <f t="shared" si="117"/>
        <v>1</v>
      </c>
      <c r="E471" s="221" t="str">
        <f>IFERROR(VLOOKUP(A471,[1]Tổng!$M$2:$AT$200,14,0),"")</f>
        <v/>
      </c>
      <c r="F471" s="213" t="str">
        <f>IFERROR(VLOOKUP(A471,[1]Tổng!$M$2:$AT$200,15,0),"")</f>
        <v/>
      </c>
      <c r="G471" s="214" t="str">
        <f>IFERROR(VLOOKUP(A471,[1]Tổng!$M$2:$AT$200,25,0),"")</f>
        <v/>
      </c>
      <c r="H471" s="83" t="str">
        <f>IFERROR(VLOOKUP(A471,[1]Tổng!$M$2:$AQ$200,26,0),"")</f>
        <v/>
      </c>
      <c r="I471" s="77" t="str">
        <f>IFERROR(VLOOKUP(A471,[1]Tổng!$M$2:$AQ$200,27,0),"")</f>
        <v/>
      </c>
      <c r="J471" s="77">
        <v>1000000</v>
      </c>
      <c r="K471" s="78">
        <f t="shared" si="118"/>
        <v>0</v>
      </c>
      <c r="L471" s="88" t="str">
        <f>IFERROR(VLOOKUP(A471,[1]Tổng!$M$2:$AQ$200,30,0),"")</f>
        <v/>
      </c>
      <c r="M471" s="88">
        <f t="shared" si="119"/>
        <v>0</v>
      </c>
      <c r="N471" s="88" t="str">
        <f>IFERROR(VLOOKUP(A471,[1]Tổng!$M$2:$AT$200,18,0),"")</f>
        <v/>
      </c>
      <c r="O471" s="88" t="str">
        <f>IFERROR(VLOOKUP(A471,[1]Tổng!$M$2:$AT$200,22,0),"")</f>
        <v/>
      </c>
      <c r="P471" s="217">
        <f t="shared" si="120"/>
        <v>0</v>
      </c>
      <c r="Q471" s="217">
        <f>IFERROR(VLOOKUP(A471,[1]Tổng!$M$2:$AQ$200,29,0),0)</f>
        <v>0</v>
      </c>
      <c r="R471" s="81" t="str">
        <f>IFERROR(VLOOKUP(A471,[1]Tổng!$M$2:$AQ$200,31,0),"")</f>
        <v/>
      </c>
      <c r="S471" s="81">
        <f t="shared" si="109"/>
        <v>0</v>
      </c>
      <c r="T471" s="81">
        <f t="shared" si="110"/>
        <v>0</v>
      </c>
      <c r="U471" s="81" t="e">
        <f t="shared" si="122"/>
        <v>#REF!</v>
      </c>
      <c r="V471" s="81">
        <v>0</v>
      </c>
      <c r="W471" s="81" t="e">
        <f t="shared" si="115"/>
        <v>#REF!</v>
      </c>
      <c r="X471" s="83"/>
      <c r="Y471" s="99">
        <f t="shared" si="123"/>
        <v>0</v>
      </c>
      <c r="Z471" s="224">
        <v>1176</v>
      </c>
      <c r="AA471" s="224"/>
      <c r="AB471" s="224"/>
      <c r="AC471" s="224"/>
      <c r="AE471" s="106" t="e">
        <f t="shared" si="124"/>
        <v>#VALUE!</v>
      </c>
      <c r="AG471" s="218"/>
      <c r="AH471" s="219"/>
      <c r="AI471" s="218"/>
      <c r="AJ471" s="63"/>
      <c r="AK471" s="63"/>
      <c r="AL471" s="63"/>
      <c r="AU471" s="69" t="e">
        <f t="shared" si="108"/>
        <v>#N/A</v>
      </c>
      <c r="AV471" s="69" t="e">
        <f t="shared" si="111"/>
        <v>#N/A</v>
      </c>
      <c r="AW471" s="69">
        <f>IF(I471&gt;0,COUNTIF($AV$32:AV471,AV471),0)</f>
        <v>439</v>
      </c>
      <c r="AX471" s="69">
        <f>IF(AND(AW471&gt;1,SUMIF($AV$32:AV470,AV471,$AX$32:AX470)-SUMIF($AV$32:AV470,AV471,$BA$32:BA470)=0),1,IF(AND(AW471&gt;1,SUMIF($AV$32:AV470,AV471,$AX$32:AX470)-SUMIF($AV$32:AV470,AV471,$BA$32:BA470)&gt;0),0,AW471))</f>
        <v>0</v>
      </c>
      <c r="AY471" s="69">
        <f>IF(AND(Q471&gt;0,SUMIF($AV$32:AV471,AV471,$I$32:I471)-SUMIF($AV$32:AV471,AV471,$Q$32:Q471)=0),COUNTIF($AV$32:AV471,AV471),0)</f>
        <v>0</v>
      </c>
      <c r="AZ471" s="69">
        <f>IF(Q471&gt;0,COUNTIF($AV$32:AV471,AV471),0)</f>
        <v>0</v>
      </c>
      <c r="BA471" s="69">
        <f t="shared" si="112"/>
        <v>0</v>
      </c>
      <c r="BC471" s="69" t="str">
        <f t="shared" si="113"/>
        <v xml:space="preserve">  0</v>
      </c>
      <c r="BD471" s="69" t="str">
        <f t="shared" si="114"/>
        <v/>
      </c>
    </row>
    <row r="472" spans="1:59" x14ac:dyDescent="0.25">
      <c r="A472" s="70" t="e">
        <f t="shared" si="121"/>
        <v>#REF!</v>
      </c>
      <c r="B472" s="83" t="str">
        <f>IFERROR(VLOOKUP(A472,[1]Tổng!$M$2:$AT$200,13,0),"")</f>
        <v/>
      </c>
      <c r="C472" s="71" t="e">
        <f t="shared" si="116"/>
        <v>#VALUE!</v>
      </c>
      <c r="D472" s="71">
        <f t="shared" si="117"/>
        <v>1</v>
      </c>
      <c r="E472" s="221" t="str">
        <f>IFERROR(VLOOKUP(A472,[1]Tổng!$M$2:$AT$200,14,0),"")</f>
        <v/>
      </c>
      <c r="F472" s="213" t="str">
        <f>IFERROR(VLOOKUP(A472,[1]Tổng!$M$2:$AT$200,15,0),"")</f>
        <v/>
      </c>
      <c r="G472" s="214" t="str">
        <f>IFERROR(VLOOKUP(A472,[1]Tổng!$M$2:$AT$200,25,0),"")</f>
        <v/>
      </c>
      <c r="H472" s="83" t="str">
        <f>IFERROR(VLOOKUP(A472,[1]Tổng!$M$2:$AQ$200,26,0),"")</f>
        <v/>
      </c>
      <c r="I472" s="77" t="str">
        <f>IFERROR(VLOOKUP(A472,[1]Tổng!$M$2:$AQ$200,27,0),"")</f>
        <v/>
      </c>
      <c r="J472" s="77">
        <v>1000000</v>
      </c>
      <c r="K472" s="78">
        <f t="shared" si="118"/>
        <v>0</v>
      </c>
      <c r="L472" s="88" t="str">
        <f>IFERROR(VLOOKUP(A472,[1]Tổng!$M$2:$AQ$200,30,0),"")</f>
        <v/>
      </c>
      <c r="M472" s="88">
        <f t="shared" si="119"/>
        <v>0</v>
      </c>
      <c r="N472" s="88" t="str">
        <f>IFERROR(VLOOKUP(A472,[1]Tổng!$M$2:$AT$200,18,0),"")</f>
        <v/>
      </c>
      <c r="O472" s="88" t="str">
        <f>IFERROR(VLOOKUP(A472,[1]Tổng!$M$2:$AT$200,22,0),"")</f>
        <v/>
      </c>
      <c r="P472" s="217">
        <f t="shared" si="120"/>
        <v>0</v>
      </c>
      <c r="Q472" s="217">
        <f>IFERROR(VLOOKUP(A472,[1]Tổng!$M$2:$AQ$200,29,0),0)</f>
        <v>0</v>
      </c>
      <c r="R472" s="81" t="str">
        <f>IFERROR(VLOOKUP(A472,[1]Tổng!$M$2:$AQ$200,31,0),"")</f>
        <v/>
      </c>
      <c r="S472" s="81">
        <f t="shared" si="109"/>
        <v>0</v>
      </c>
      <c r="T472" s="81">
        <f t="shared" si="110"/>
        <v>0</v>
      </c>
      <c r="U472" s="81" t="e">
        <f t="shared" si="122"/>
        <v>#REF!</v>
      </c>
      <c r="V472" s="81">
        <v>0</v>
      </c>
      <c r="W472" s="81" t="e">
        <f t="shared" si="115"/>
        <v>#REF!</v>
      </c>
      <c r="X472" s="83"/>
      <c r="Y472" s="99">
        <f t="shared" si="123"/>
        <v>0</v>
      </c>
      <c r="Z472" s="224">
        <v>84</v>
      </c>
      <c r="AA472" s="224"/>
      <c r="AB472" s="224"/>
      <c r="AC472" s="224"/>
      <c r="AE472" s="106" t="e">
        <f t="shared" si="124"/>
        <v>#VALUE!</v>
      </c>
      <c r="AF472" s="69"/>
      <c r="AG472" s="218"/>
      <c r="AH472" s="219"/>
      <c r="AI472" s="218"/>
      <c r="AJ472" s="63"/>
      <c r="AK472" s="63"/>
      <c r="AL472" s="63"/>
      <c r="AU472" s="69" t="e">
        <f t="shared" si="108"/>
        <v>#N/A</v>
      </c>
      <c r="AV472" s="69" t="e">
        <f t="shared" si="111"/>
        <v>#N/A</v>
      </c>
      <c r="AW472" s="69">
        <f>IF(I472&gt;0,COUNTIF($AV$32:AV472,AV472),0)</f>
        <v>440</v>
      </c>
      <c r="AX472" s="69">
        <f>IF(AND(AW472&gt;1,SUMIF($AV$32:AV471,AV472,$AX$32:AX471)-SUMIF($AV$32:AV471,AV472,$BA$32:BA471)=0),1,IF(AND(AW472&gt;1,SUMIF($AV$32:AV471,AV472,$AX$32:AX471)-SUMIF($AV$32:AV471,AV472,$BA$32:BA471)&gt;0),0,AW472))</f>
        <v>0</v>
      </c>
      <c r="AY472" s="69">
        <f>IF(AND(Q472&gt;0,SUMIF($AV$32:AV472,AV472,$I$32:I472)-SUMIF($AV$32:AV472,AV472,$Q$32:Q472)=0),COUNTIF($AV$32:AV472,AV472),0)</f>
        <v>0</v>
      </c>
      <c r="AZ472" s="69">
        <f>IF(Q472&gt;0,COUNTIF($AV$32:AV472,AV472),0)</f>
        <v>0</v>
      </c>
      <c r="BA472" s="69">
        <f t="shared" si="112"/>
        <v>0</v>
      </c>
      <c r="BC472" s="69" t="str">
        <f t="shared" si="113"/>
        <v xml:space="preserve">  0</v>
      </c>
      <c r="BD472" s="69" t="str">
        <f t="shared" si="114"/>
        <v/>
      </c>
      <c r="BF472" s="69"/>
      <c r="BG472" s="69"/>
    </row>
    <row r="473" spans="1:59" x14ac:dyDescent="0.25">
      <c r="A473" s="70" t="e">
        <f t="shared" si="121"/>
        <v>#REF!</v>
      </c>
      <c r="B473" s="83" t="str">
        <f>IFERROR(VLOOKUP(A473,[1]Tổng!$M$2:$AT$200,13,0),"")</f>
        <v/>
      </c>
      <c r="C473" s="71" t="e">
        <f t="shared" si="116"/>
        <v>#VALUE!</v>
      </c>
      <c r="D473" s="71">
        <f t="shared" si="117"/>
        <v>1</v>
      </c>
      <c r="E473" s="221" t="str">
        <f>IFERROR(VLOOKUP(A473,[1]Tổng!$M$2:$AT$200,14,0),"")</f>
        <v/>
      </c>
      <c r="F473" s="213" t="str">
        <f>IFERROR(VLOOKUP(A473,[1]Tổng!$M$2:$AT$200,15,0),"")</f>
        <v/>
      </c>
      <c r="G473" s="214" t="str">
        <f>IFERROR(VLOOKUP(A473,[1]Tổng!$M$2:$AT$200,25,0),"")</f>
        <v/>
      </c>
      <c r="H473" s="83" t="str">
        <f>IFERROR(VLOOKUP(A473,[1]Tổng!$M$2:$AQ$200,26,0),"")</f>
        <v/>
      </c>
      <c r="I473" s="77" t="str">
        <f>IFERROR(VLOOKUP(A473,[1]Tổng!$M$2:$AQ$200,27,0),"")</f>
        <v/>
      </c>
      <c r="J473" s="77">
        <v>1000000</v>
      </c>
      <c r="K473" s="78">
        <f t="shared" si="118"/>
        <v>0</v>
      </c>
      <c r="L473" s="88" t="str">
        <f>IFERROR(VLOOKUP(A473,[1]Tổng!$M$2:$AQ$200,30,0),"")</f>
        <v/>
      </c>
      <c r="M473" s="88">
        <f t="shared" si="119"/>
        <v>0</v>
      </c>
      <c r="N473" s="88" t="str">
        <f>IFERROR(VLOOKUP(A473,[1]Tổng!$M$2:$AT$200,18,0),"")</f>
        <v/>
      </c>
      <c r="O473" s="88" t="str">
        <f>IFERROR(VLOOKUP(A473,[1]Tổng!$M$2:$AT$200,22,0),"")</f>
        <v/>
      </c>
      <c r="P473" s="217">
        <f t="shared" si="120"/>
        <v>0</v>
      </c>
      <c r="Q473" s="217">
        <f>IFERROR(VLOOKUP(A473,[1]Tổng!$M$2:$AQ$200,29,0),0)</f>
        <v>0</v>
      </c>
      <c r="R473" s="81" t="str">
        <f>IFERROR(VLOOKUP(A473,[1]Tổng!$M$2:$AQ$200,31,0),"")</f>
        <v/>
      </c>
      <c r="S473" s="81">
        <f t="shared" si="109"/>
        <v>0</v>
      </c>
      <c r="T473" s="81">
        <f t="shared" si="110"/>
        <v>0</v>
      </c>
      <c r="U473" s="81" t="e">
        <f t="shared" si="122"/>
        <v>#REF!</v>
      </c>
      <c r="V473" s="81">
        <v>0</v>
      </c>
      <c r="W473" s="81" t="e">
        <f t="shared" si="115"/>
        <v>#REF!</v>
      </c>
      <c r="X473" s="83"/>
      <c r="Y473" s="99">
        <f t="shared" si="123"/>
        <v>0</v>
      </c>
      <c r="Z473" s="224">
        <v>788</v>
      </c>
      <c r="AA473" s="224"/>
      <c r="AB473" s="224"/>
      <c r="AC473" s="224"/>
      <c r="AE473" s="106" t="e">
        <f t="shared" si="124"/>
        <v>#VALUE!</v>
      </c>
      <c r="AF473" s="69"/>
      <c r="AG473" s="218"/>
      <c r="AH473" s="219"/>
      <c r="AI473" s="218"/>
      <c r="AJ473" s="63"/>
      <c r="AK473" s="63"/>
      <c r="AL473" s="63"/>
      <c r="AU473" s="69" t="e">
        <f t="shared" si="108"/>
        <v>#N/A</v>
      </c>
      <c r="AV473" s="69" t="e">
        <f t="shared" si="111"/>
        <v>#N/A</v>
      </c>
      <c r="AW473" s="69">
        <f>IF(I473&gt;0,COUNTIF($AV$32:AV473,AV473),0)</f>
        <v>441</v>
      </c>
      <c r="AX473" s="69">
        <f>IF(AND(AW473&gt;1,SUMIF($AV$32:AV472,AV473,$AX$32:AX472)-SUMIF($AV$32:AV472,AV473,$BA$32:BA472)=0),1,IF(AND(AW473&gt;1,SUMIF($AV$32:AV472,AV473,$AX$32:AX472)-SUMIF($AV$32:AV472,AV473,$BA$32:BA472)&gt;0),0,AW473))</f>
        <v>0</v>
      </c>
      <c r="AY473" s="69">
        <f>IF(AND(Q473&gt;0,SUMIF($AV$32:AV473,AV473,$I$32:I473)-SUMIF($AV$32:AV473,AV473,$Q$32:Q473)=0),COUNTIF($AV$32:AV473,AV473),0)</f>
        <v>0</v>
      </c>
      <c r="AZ473" s="69">
        <f>IF(Q473&gt;0,COUNTIF($AV$32:AV473,AV473),0)</f>
        <v>0</v>
      </c>
      <c r="BA473" s="69">
        <f t="shared" si="112"/>
        <v>0</v>
      </c>
      <c r="BC473" s="69" t="str">
        <f t="shared" si="113"/>
        <v xml:space="preserve">  0</v>
      </c>
      <c r="BD473" s="69" t="str">
        <f t="shared" si="114"/>
        <v/>
      </c>
      <c r="BF473" s="69"/>
      <c r="BG473" s="69"/>
    </row>
    <row r="474" spans="1:59" x14ac:dyDescent="0.25">
      <c r="A474" s="70" t="e">
        <f t="shared" si="121"/>
        <v>#REF!</v>
      </c>
      <c r="B474" s="83" t="str">
        <f>IFERROR(VLOOKUP(A474,[1]Tổng!$M$2:$AT$200,13,0),"")</f>
        <v/>
      </c>
      <c r="C474" s="71" t="e">
        <f t="shared" si="116"/>
        <v>#VALUE!</v>
      </c>
      <c r="D474" s="71">
        <f t="shared" si="117"/>
        <v>1</v>
      </c>
      <c r="E474" s="221" t="str">
        <f>IFERROR(VLOOKUP(A474,[1]Tổng!$M$2:$AT$200,14,0),"")</f>
        <v/>
      </c>
      <c r="F474" s="213" t="str">
        <f>IFERROR(VLOOKUP(A474,[1]Tổng!$M$2:$AT$200,15,0),"")</f>
        <v/>
      </c>
      <c r="G474" s="214" t="str">
        <f>IFERROR(VLOOKUP(A474,[1]Tổng!$M$2:$AT$200,25,0),"")</f>
        <v/>
      </c>
      <c r="H474" s="83" t="str">
        <f>IFERROR(VLOOKUP(A474,[1]Tổng!$M$2:$AQ$200,26,0),"")</f>
        <v/>
      </c>
      <c r="I474" s="77" t="str">
        <f>IFERROR(VLOOKUP(A474,[1]Tổng!$M$2:$AQ$200,27,0),"")</f>
        <v/>
      </c>
      <c r="J474" s="77">
        <v>1000000</v>
      </c>
      <c r="K474" s="78">
        <f t="shared" si="118"/>
        <v>0</v>
      </c>
      <c r="L474" s="88" t="str">
        <f>IFERROR(VLOOKUP(A474,[1]Tổng!$M$2:$AQ$200,30,0),"")</f>
        <v/>
      </c>
      <c r="M474" s="88">
        <f t="shared" si="119"/>
        <v>0</v>
      </c>
      <c r="N474" s="88" t="str">
        <f>IFERROR(VLOOKUP(A474,[1]Tổng!$M$2:$AT$200,18,0),"")</f>
        <v/>
      </c>
      <c r="O474" s="88" t="str">
        <f>IFERROR(VLOOKUP(A474,[1]Tổng!$M$2:$AT$200,22,0),"")</f>
        <v/>
      </c>
      <c r="P474" s="217">
        <f t="shared" si="120"/>
        <v>0</v>
      </c>
      <c r="Q474" s="217">
        <f>IFERROR(VLOOKUP(A474,[1]Tổng!$M$2:$AQ$200,29,0),0)</f>
        <v>0</v>
      </c>
      <c r="R474" s="81" t="str">
        <f>IFERROR(VLOOKUP(A474,[1]Tổng!$M$2:$AQ$200,31,0),"")</f>
        <v/>
      </c>
      <c r="S474" s="81">
        <f t="shared" si="109"/>
        <v>0</v>
      </c>
      <c r="T474" s="81">
        <f t="shared" si="110"/>
        <v>0</v>
      </c>
      <c r="U474" s="81" t="e">
        <f t="shared" si="122"/>
        <v>#REF!</v>
      </c>
      <c r="V474" s="81">
        <v>0</v>
      </c>
      <c r="W474" s="81" t="e">
        <f t="shared" si="115"/>
        <v>#REF!</v>
      </c>
      <c r="X474" s="83"/>
      <c r="Y474" s="99">
        <f t="shared" si="123"/>
        <v>0</v>
      </c>
      <c r="Z474" s="224">
        <v>1072</v>
      </c>
      <c r="AA474" s="224"/>
      <c r="AB474" s="224"/>
      <c r="AC474" s="224"/>
      <c r="AE474" s="106" t="e">
        <f t="shared" si="124"/>
        <v>#VALUE!</v>
      </c>
      <c r="AF474" s="69"/>
      <c r="AG474" s="218"/>
      <c r="AH474" s="219"/>
      <c r="AI474" s="218"/>
      <c r="AJ474" s="63"/>
      <c r="AK474" s="63"/>
      <c r="AL474" s="63"/>
      <c r="AU474" s="69" t="e">
        <f t="shared" si="108"/>
        <v>#N/A</v>
      </c>
      <c r="AV474" s="69" t="e">
        <f t="shared" si="111"/>
        <v>#N/A</v>
      </c>
      <c r="AW474" s="69">
        <f>IF(I474&gt;0,COUNTIF($AV$32:AV474,AV474),0)</f>
        <v>442</v>
      </c>
      <c r="AX474" s="69">
        <f>IF(AND(AW474&gt;1,SUMIF($AV$32:AV473,AV474,$AX$32:AX473)-SUMIF($AV$32:AV473,AV474,$BA$32:BA473)=0),1,IF(AND(AW474&gt;1,SUMIF($AV$32:AV473,AV474,$AX$32:AX473)-SUMIF($AV$32:AV473,AV474,$BA$32:BA473)&gt;0),0,AW474))</f>
        <v>0</v>
      </c>
      <c r="AY474" s="69">
        <f>IF(AND(Q474&gt;0,SUMIF($AV$32:AV474,AV474,$I$32:I474)-SUMIF($AV$32:AV474,AV474,$Q$32:Q474)=0),COUNTIF($AV$32:AV474,AV474),0)</f>
        <v>0</v>
      </c>
      <c r="AZ474" s="69">
        <f>IF(Q474&gt;0,COUNTIF($AV$32:AV474,AV474),0)</f>
        <v>0</v>
      </c>
      <c r="BA474" s="69">
        <f t="shared" si="112"/>
        <v>0</v>
      </c>
      <c r="BC474" s="69" t="str">
        <f t="shared" si="113"/>
        <v xml:space="preserve">  0</v>
      </c>
      <c r="BD474" s="69" t="str">
        <f t="shared" si="114"/>
        <v/>
      </c>
      <c r="BF474" s="69"/>
      <c r="BG474" s="69"/>
    </row>
    <row r="475" spans="1:59" s="69" customFormat="1" x14ac:dyDescent="0.25">
      <c r="A475" s="70" t="e">
        <f t="shared" si="121"/>
        <v>#REF!</v>
      </c>
      <c r="B475" s="83" t="str">
        <f>IFERROR(VLOOKUP(A475,[1]Tổng!$M$2:$AT$200,13,0),"")</f>
        <v/>
      </c>
      <c r="C475" s="71" t="e">
        <f t="shared" si="116"/>
        <v>#VALUE!</v>
      </c>
      <c r="D475" s="71">
        <f t="shared" si="117"/>
        <v>1</v>
      </c>
      <c r="E475" s="221" t="str">
        <f>IFERROR(VLOOKUP(A475,[1]Tổng!$M$2:$AT$200,14,0),"")</f>
        <v/>
      </c>
      <c r="F475" s="213" t="str">
        <f>IFERROR(VLOOKUP(A475,[1]Tổng!$M$2:$AT$200,15,0),"")</f>
        <v/>
      </c>
      <c r="G475" s="214" t="str">
        <f>IFERROR(VLOOKUP(A475,[1]Tổng!$M$2:$AT$200,25,0),"")</f>
        <v/>
      </c>
      <c r="H475" s="83" t="str">
        <f>IFERROR(VLOOKUP(A475,[1]Tổng!$M$2:$AQ$200,26,0),"")</f>
        <v/>
      </c>
      <c r="I475" s="77" t="str">
        <f>IFERROR(VLOOKUP(A475,[1]Tổng!$M$2:$AQ$200,27,0),"")</f>
        <v/>
      </c>
      <c r="J475" s="77">
        <v>1000000</v>
      </c>
      <c r="K475" s="78">
        <f t="shared" si="118"/>
        <v>0</v>
      </c>
      <c r="L475" s="88" t="str">
        <f>IFERROR(VLOOKUP(A475,[1]Tổng!$M$2:$AQ$200,30,0),"")</f>
        <v/>
      </c>
      <c r="M475" s="88">
        <f t="shared" si="119"/>
        <v>0</v>
      </c>
      <c r="N475" s="88" t="str">
        <f>IFERROR(VLOOKUP(A475,[1]Tổng!$M$2:$AT$200,18,0),"")</f>
        <v/>
      </c>
      <c r="O475" s="88" t="str">
        <f>IFERROR(VLOOKUP(A475,[1]Tổng!$M$2:$AT$200,22,0),"")</f>
        <v/>
      </c>
      <c r="P475" s="217">
        <f t="shared" si="120"/>
        <v>0</v>
      </c>
      <c r="Q475" s="217">
        <f>IFERROR(VLOOKUP(A475,[1]Tổng!$M$2:$AQ$200,29,0),0)</f>
        <v>0</v>
      </c>
      <c r="R475" s="81" t="str">
        <f>IFERROR(VLOOKUP(A475,[1]Tổng!$M$2:$AQ$200,31,0),"")</f>
        <v/>
      </c>
      <c r="S475" s="81">
        <f t="shared" si="109"/>
        <v>0</v>
      </c>
      <c r="T475" s="81">
        <f t="shared" si="110"/>
        <v>0</v>
      </c>
      <c r="U475" s="81" t="e">
        <f t="shared" si="122"/>
        <v>#REF!</v>
      </c>
      <c r="V475" s="81">
        <v>0</v>
      </c>
      <c r="W475" s="81" t="e">
        <f t="shared" si="115"/>
        <v>#REF!</v>
      </c>
      <c r="X475" s="83"/>
      <c r="Y475" s="99">
        <f t="shared" si="123"/>
        <v>0</v>
      </c>
      <c r="Z475" s="224">
        <v>840</v>
      </c>
      <c r="AA475" s="224"/>
      <c r="AB475" s="224"/>
      <c r="AC475" s="224"/>
      <c r="AE475" s="106" t="e">
        <f t="shared" si="124"/>
        <v>#VALUE!</v>
      </c>
      <c r="AG475" s="218"/>
      <c r="AH475" s="219"/>
      <c r="AI475" s="218"/>
      <c r="AJ475" s="63"/>
      <c r="AK475" s="63"/>
      <c r="AL475" s="63"/>
      <c r="AU475" s="69" t="e">
        <f t="shared" si="108"/>
        <v>#N/A</v>
      </c>
      <c r="AV475" s="69" t="e">
        <f t="shared" si="111"/>
        <v>#N/A</v>
      </c>
      <c r="AW475" s="69">
        <f>IF(I475&gt;0,COUNTIF($AV$32:AV475,AV475),0)</f>
        <v>443</v>
      </c>
      <c r="AX475" s="69">
        <f>IF(AND(AW475&gt;1,SUMIF($AV$32:AV474,AV475,$AX$32:AX474)-SUMIF($AV$32:AV474,AV475,$BA$32:BA474)=0),1,IF(AND(AW475&gt;1,SUMIF($AV$32:AV474,AV475,$AX$32:AX474)-SUMIF($AV$32:AV474,AV475,$BA$32:BA474)&gt;0),0,AW475))</f>
        <v>0</v>
      </c>
      <c r="AY475" s="69">
        <f>IF(AND(Q475&gt;0,SUMIF($AV$32:AV475,AV475,$I$32:I475)-SUMIF($AV$32:AV475,AV475,$Q$32:Q475)=0),COUNTIF($AV$32:AV475,AV475),0)</f>
        <v>0</v>
      </c>
      <c r="AZ475" s="69">
        <f>IF(Q475&gt;0,COUNTIF($AV$32:AV475,AV475),0)</f>
        <v>0</v>
      </c>
      <c r="BA475" s="69">
        <f t="shared" si="112"/>
        <v>0</v>
      </c>
      <c r="BC475" s="69" t="str">
        <f t="shared" si="113"/>
        <v xml:space="preserve">  0</v>
      </c>
      <c r="BD475" s="69" t="str">
        <f t="shared" si="114"/>
        <v/>
      </c>
    </row>
    <row r="476" spans="1:59" x14ac:dyDescent="0.25">
      <c r="A476" s="70" t="e">
        <f t="shared" si="121"/>
        <v>#REF!</v>
      </c>
      <c r="B476" s="83" t="str">
        <f>IFERROR(VLOOKUP(A476,[1]Tổng!$M$2:$AT$200,13,0),"")</f>
        <v/>
      </c>
      <c r="C476" s="71" t="e">
        <f t="shared" si="116"/>
        <v>#VALUE!</v>
      </c>
      <c r="D476" s="71">
        <f t="shared" si="117"/>
        <v>1</v>
      </c>
      <c r="E476" s="221" t="str">
        <f>IFERROR(VLOOKUP(A476,[1]Tổng!$M$2:$AT$200,14,0),"")</f>
        <v/>
      </c>
      <c r="F476" s="213" t="str">
        <f>IFERROR(VLOOKUP(A476,[1]Tổng!$M$2:$AT$200,15,0),"")</f>
        <v/>
      </c>
      <c r="G476" s="214" t="str">
        <f>IFERROR(VLOOKUP(A476,[1]Tổng!$M$2:$AT$200,25,0),"")</f>
        <v/>
      </c>
      <c r="H476" s="83" t="str">
        <f>IFERROR(VLOOKUP(A476,[1]Tổng!$M$2:$AQ$200,26,0),"")</f>
        <v/>
      </c>
      <c r="I476" s="77" t="str">
        <f>IFERROR(VLOOKUP(A476,[1]Tổng!$M$2:$AQ$200,27,0),"")</f>
        <v/>
      </c>
      <c r="J476" s="77">
        <v>1000000</v>
      </c>
      <c r="K476" s="78">
        <f t="shared" si="118"/>
        <v>0</v>
      </c>
      <c r="L476" s="88" t="str">
        <f>IFERROR(VLOOKUP(A476,[1]Tổng!$M$2:$AQ$200,30,0),"")</f>
        <v/>
      </c>
      <c r="M476" s="88">
        <f t="shared" si="119"/>
        <v>0</v>
      </c>
      <c r="N476" s="88" t="str">
        <f>IFERROR(VLOOKUP(A476,[1]Tổng!$M$2:$AT$200,18,0),"")</f>
        <v/>
      </c>
      <c r="O476" s="88" t="str">
        <f>IFERROR(VLOOKUP(A476,[1]Tổng!$M$2:$AT$200,22,0),"")</f>
        <v/>
      </c>
      <c r="P476" s="217">
        <f t="shared" si="120"/>
        <v>0</v>
      </c>
      <c r="Q476" s="217">
        <f>IFERROR(VLOOKUP(A476,[1]Tổng!$M$2:$AQ$200,29,0),0)</f>
        <v>0</v>
      </c>
      <c r="R476" s="81" t="str">
        <f>IFERROR(VLOOKUP(A476,[1]Tổng!$M$2:$AQ$200,31,0),"")</f>
        <v/>
      </c>
      <c r="S476" s="81">
        <f t="shared" si="109"/>
        <v>0</v>
      </c>
      <c r="T476" s="81">
        <f t="shared" si="110"/>
        <v>0</v>
      </c>
      <c r="U476" s="81" t="e">
        <f t="shared" si="122"/>
        <v>#REF!</v>
      </c>
      <c r="V476" s="81">
        <v>0</v>
      </c>
      <c r="W476" s="81" t="e">
        <f t="shared" si="115"/>
        <v>#REF!</v>
      </c>
      <c r="X476" s="83"/>
      <c r="Y476" s="99">
        <f t="shared" si="123"/>
        <v>0</v>
      </c>
      <c r="Z476" s="224">
        <v>600</v>
      </c>
      <c r="AA476" s="224">
        <v>120</v>
      </c>
      <c r="AB476" s="224"/>
      <c r="AC476" s="224"/>
      <c r="AE476" s="106" t="e">
        <f t="shared" si="124"/>
        <v>#VALUE!</v>
      </c>
      <c r="AF476" s="69"/>
      <c r="AG476" s="218"/>
      <c r="AH476" s="219"/>
      <c r="AI476" s="218"/>
      <c r="AJ476" s="63"/>
      <c r="AK476" s="63"/>
      <c r="AL476" s="63"/>
      <c r="AU476" s="69" t="e">
        <f t="shared" si="108"/>
        <v>#N/A</v>
      </c>
      <c r="AV476" s="69" t="e">
        <f t="shared" si="111"/>
        <v>#N/A</v>
      </c>
      <c r="AW476" s="69">
        <f>IF(I476&gt;0,COUNTIF($AV$32:AV476,AV476),0)</f>
        <v>444</v>
      </c>
      <c r="AX476" s="69">
        <f>IF(AND(AW476&gt;1,SUMIF($AV$32:AV475,AV476,$AX$32:AX475)-SUMIF($AV$32:AV475,AV476,$BA$32:BA475)=0),1,IF(AND(AW476&gt;1,SUMIF($AV$32:AV475,AV476,$AX$32:AX475)-SUMIF($AV$32:AV475,AV476,$BA$32:BA475)&gt;0),0,AW476))</f>
        <v>0</v>
      </c>
      <c r="AY476" s="69">
        <f>IF(AND(Q476&gt;0,SUMIF($AV$32:AV476,AV476,$I$32:I476)-SUMIF($AV$32:AV476,AV476,$Q$32:Q476)=0),COUNTIF($AV$32:AV476,AV476),0)</f>
        <v>0</v>
      </c>
      <c r="AZ476" s="69">
        <f>IF(Q476&gt;0,COUNTIF($AV$32:AV476,AV476),0)</f>
        <v>0</v>
      </c>
      <c r="BA476" s="69">
        <f t="shared" si="112"/>
        <v>0</v>
      </c>
      <c r="BC476" s="69" t="str">
        <f t="shared" si="113"/>
        <v xml:space="preserve">  0</v>
      </c>
      <c r="BD476" s="69" t="str">
        <f t="shared" si="114"/>
        <v/>
      </c>
      <c r="BF476" s="69"/>
      <c r="BG476" s="69"/>
    </row>
    <row r="477" spans="1:59" x14ac:dyDescent="0.25">
      <c r="A477" s="70" t="e">
        <f t="shared" si="121"/>
        <v>#REF!</v>
      </c>
      <c r="B477" s="83" t="str">
        <f>IFERROR(VLOOKUP(A477,[1]Tổng!$M$2:$AT$200,13,0),"")</f>
        <v/>
      </c>
      <c r="C477" s="71" t="e">
        <f t="shared" si="116"/>
        <v>#VALUE!</v>
      </c>
      <c r="D477" s="71">
        <f t="shared" si="117"/>
        <v>1</v>
      </c>
      <c r="E477" s="221" t="str">
        <f>IFERROR(VLOOKUP(A477,[1]Tổng!$M$2:$AT$200,14,0),"")</f>
        <v/>
      </c>
      <c r="F477" s="213" t="str">
        <f>IFERROR(VLOOKUP(A477,[1]Tổng!$M$2:$AT$200,15,0),"")</f>
        <v/>
      </c>
      <c r="G477" s="214" t="str">
        <f>IFERROR(VLOOKUP(A477,[1]Tổng!$M$2:$AT$200,25,0),"")</f>
        <v/>
      </c>
      <c r="H477" s="83" t="str">
        <f>IFERROR(VLOOKUP(A477,[1]Tổng!$M$2:$AQ$200,26,0),"")</f>
        <v/>
      </c>
      <c r="I477" s="77" t="str">
        <f>IFERROR(VLOOKUP(A477,[1]Tổng!$M$2:$AQ$200,27,0),"")</f>
        <v/>
      </c>
      <c r="J477" s="77">
        <v>1000000</v>
      </c>
      <c r="K477" s="78">
        <f t="shared" si="118"/>
        <v>0</v>
      </c>
      <c r="L477" s="88" t="str">
        <f>IFERROR(VLOOKUP(A477,[1]Tổng!$M$2:$AQ$200,30,0),"")</f>
        <v/>
      </c>
      <c r="M477" s="88">
        <f t="shared" si="119"/>
        <v>0</v>
      </c>
      <c r="N477" s="88" t="str">
        <f>IFERROR(VLOOKUP(A477,[1]Tổng!$M$2:$AT$200,18,0),"")</f>
        <v/>
      </c>
      <c r="O477" s="88" t="str">
        <f>IFERROR(VLOOKUP(A477,[1]Tổng!$M$2:$AT$200,22,0),"")</f>
        <v/>
      </c>
      <c r="P477" s="217">
        <f t="shared" si="120"/>
        <v>0</v>
      </c>
      <c r="Q477" s="217">
        <f>IFERROR(VLOOKUP(A477,[1]Tổng!$M$2:$AQ$200,29,0),0)</f>
        <v>0</v>
      </c>
      <c r="R477" s="81" t="str">
        <f>IFERROR(VLOOKUP(A477,[1]Tổng!$M$2:$AQ$200,31,0),"")</f>
        <v/>
      </c>
      <c r="S477" s="81">
        <f t="shared" si="109"/>
        <v>0</v>
      </c>
      <c r="T477" s="81">
        <f t="shared" si="110"/>
        <v>0</v>
      </c>
      <c r="U477" s="81" t="e">
        <f t="shared" si="122"/>
        <v>#REF!</v>
      </c>
      <c r="V477" s="81">
        <v>0</v>
      </c>
      <c r="W477" s="81" t="e">
        <f t="shared" si="115"/>
        <v>#REF!</v>
      </c>
      <c r="X477" s="83"/>
      <c r="Y477" s="99">
        <f t="shared" si="123"/>
        <v>0</v>
      </c>
      <c r="Z477" s="224">
        <v>700</v>
      </c>
      <c r="AA477" s="224">
        <v>400</v>
      </c>
      <c r="AB477" s="224">
        <v>91</v>
      </c>
      <c r="AC477" s="224"/>
      <c r="AE477" s="106" t="e">
        <f t="shared" si="124"/>
        <v>#VALUE!</v>
      </c>
      <c r="AF477" s="69"/>
      <c r="AG477" s="218"/>
      <c r="AH477" s="219"/>
      <c r="AI477" s="218"/>
      <c r="AJ477" s="63"/>
      <c r="AK477" s="63"/>
      <c r="AL477" s="63"/>
      <c r="AU477" s="69" t="e">
        <f t="shared" si="108"/>
        <v>#N/A</v>
      </c>
      <c r="AV477" s="69" t="e">
        <f t="shared" si="111"/>
        <v>#N/A</v>
      </c>
      <c r="AW477" s="69">
        <f>IF(I477&gt;0,COUNTIF($AV$32:AV477,AV477),0)</f>
        <v>445</v>
      </c>
      <c r="AX477" s="69">
        <f>IF(AND(AW477&gt;1,SUMIF($AV$32:AV476,AV477,$AX$32:AX476)-SUMIF($AV$32:AV476,AV477,$BA$32:BA476)=0),1,IF(AND(AW477&gt;1,SUMIF($AV$32:AV476,AV477,$AX$32:AX476)-SUMIF($AV$32:AV476,AV477,$BA$32:BA476)&gt;0),0,AW477))</f>
        <v>0</v>
      </c>
      <c r="AY477" s="69">
        <f>IF(AND(Q477&gt;0,SUMIF($AV$32:AV477,AV477,$I$32:I477)-SUMIF($AV$32:AV477,AV477,$Q$32:Q477)=0),COUNTIF($AV$32:AV477,AV477),0)</f>
        <v>0</v>
      </c>
      <c r="AZ477" s="69">
        <f>IF(Q477&gt;0,COUNTIF($AV$32:AV477,AV477),0)</f>
        <v>0</v>
      </c>
      <c r="BA477" s="69">
        <f t="shared" si="112"/>
        <v>0</v>
      </c>
      <c r="BC477" s="69" t="str">
        <f t="shared" si="113"/>
        <v xml:space="preserve">  0</v>
      </c>
      <c r="BD477" s="69" t="str">
        <f t="shared" si="114"/>
        <v/>
      </c>
      <c r="BF477" s="69"/>
      <c r="BG477" s="69"/>
    </row>
    <row r="478" spans="1:59" s="69" customFormat="1" x14ac:dyDescent="0.25">
      <c r="A478" s="70" t="e">
        <f t="shared" si="121"/>
        <v>#REF!</v>
      </c>
      <c r="B478" s="83" t="str">
        <f>IFERROR(VLOOKUP(A478,[1]Tổng!$M$2:$AT$200,13,0),"")</f>
        <v/>
      </c>
      <c r="C478" s="71" t="e">
        <f t="shared" si="116"/>
        <v>#VALUE!</v>
      </c>
      <c r="D478" s="71">
        <f t="shared" si="117"/>
        <v>1</v>
      </c>
      <c r="E478" s="221" t="str">
        <f>IFERROR(VLOOKUP(A478,[1]Tổng!$M$2:$AT$200,14,0),"")</f>
        <v/>
      </c>
      <c r="F478" s="213" t="str">
        <f>IFERROR(VLOOKUP(A478,[1]Tổng!$M$2:$AT$200,15,0),"")</f>
        <v/>
      </c>
      <c r="G478" s="214" t="str">
        <f>IFERROR(VLOOKUP(A478,[1]Tổng!$M$2:$AT$200,25,0),"")</f>
        <v/>
      </c>
      <c r="H478" s="83" t="str">
        <f>IFERROR(VLOOKUP(A478,[1]Tổng!$M$2:$AQ$200,26,0),"")</f>
        <v/>
      </c>
      <c r="I478" s="77" t="str">
        <f>IFERROR(VLOOKUP(A478,[1]Tổng!$M$2:$AQ$200,27,0),"")</f>
        <v/>
      </c>
      <c r="J478" s="77">
        <v>1000000</v>
      </c>
      <c r="K478" s="78">
        <f t="shared" si="118"/>
        <v>0</v>
      </c>
      <c r="L478" s="88" t="str">
        <f>IFERROR(VLOOKUP(A478,[1]Tổng!$M$2:$AQ$200,30,0),"")</f>
        <v/>
      </c>
      <c r="M478" s="88">
        <f t="shared" si="119"/>
        <v>0</v>
      </c>
      <c r="N478" s="88" t="str">
        <f>IFERROR(VLOOKUP(A478,[1]Tổng!$M$2:$AT$200,18,0),"")</f>
        <v/>
      </c>
      <c r="O478" s="88" t="str">
        <f>IFERROR(VLOOKUP(A478,[1]Tổng!$M$2:$AT$200,22,0),"")</f>
        <v/>
      </c>
      <c r="P478" s="217">
        <f t="shared" si="120"/>
        <v>0</v>
      </c>
      <c r="Q478" s="217">
        <f>IFERROR(VLOOKUP(A478,[1]Tổng!$M$2:$AQ$200,29,0),0)</f>
        <v>0</v>
      </c>
      <c r="R478" s="81" t="str">
        <f>IFERROR(VLOOKUP(A478,[1]Tổng!$M$2:$AQ$200,31,0),"")</f>
        <v/>
      </c>
      <c r="S478" s="81">
        <f t="shared" si="109"/>
        <v>0</v>
      </c>
      <c r="T478" s="81">
        <f t="shared" si="110"/>
        <v>0</v>
      </c>
      <c r="U478" s="81" t="e">
        <f t="shared" si="122"/>
        <v>#REF!</v>
      </c>
      <c r="V478" s="81">
        <v>0</v>
      </c>
      <c r="W478" s="81" t="e">
        <f t="shared" si="115"/>
        <v>#REF!</v>
      </c>
      <c r="X478" s="83"/>
      <c r="Y478" s="99">
        <f t="shared" si="123"/>
        <v>0</v>
      </c>
      <c r="Z478" s="224"/>
      <c r="AA478" s="224"/>
      <c r="AB478" s="224"/>
      <c r="AC478" s="224"/>
      <c r="AE478" s="106" t="e">
        <f t="shared" si="124"/>
        <v>#VALUE!</v>
      </c>
      <c r="AG478" s="218"/>
      <c r="AH478" s="219"/>
      <c r="AI478" s="218"/>
      <c r="AJ478" s="63"/>
      <c r="AK478" s="63"/>
      <c r="AL478" s="63"/>
      <c r="AU478" s="69" t="e">
        <f t="shared" si="108"/>
        <v>#N/A</v>
      </c>
      <c r="AV478" s="69" t="e">
        <f t="shared" si="111"/>
        <v>#N/A</v>
      </c>
      <c r="AW478" s="69">
        <f>IF(I478&gt;0,COUNTIF($AV$32:AV478,AV478),0)</f>
        <v>446</v>
      </c>
      <c r="AX478" s="69">
        <f>IF(AND(AW478&gt;1,SUMIF($AV$32:AV477,AV478,$AX$32:AX477)-SUMIF($AV$32:AV477,AV478,$BA$32:BA477)=0),1,IF(AND(AW478&gt;1,SUMIF($AV$32:AV477,AV478,$AX$32:AX477)-SUMIF($AV$32:AV477,AV478,$BA$32:BA477)&gt;0),0,AW478))</f>
        <v>0</v>
      </c>
      <c r="AY478" s="69">
        <f>IF(AND(Q478&gt;0,SUMIF($AV$32:AV478,AV478,$I$32:I478)-SUMIF($AV$32:AV478,AV478,$Q$32:Q478)=0),COUNTIF($AV$32:AV478,AV478),0)</f>
        <v>0</v>
      </c>
      <c r="AZ478" s="69">
        <f>IF(Q478&gt;0,COUNTIF($AV$32:AV478,AV478),0)</f>
        <v>0</v>
      </c>
      <c r="BA478" s="69">
        <f t="shared" si="112"/>
        <v>0</v>
      </c>
      <c r="BC478" s="69" t="str">
        <f t="shared" si="113"/>
        <v xml:space="preserve">  0</v>
      </c>
      <c r="BD478" s="69" t="str">
        <f t="shared" si="114"/>
        <v/>
      </c>
    </row>
    <row r="479" spans="1:59" x14ac:dyDescent="0.25">
      <c r="A479" s="70" t="e">
        <f t="shared" si="121"/>
        <v>#REF!</v>
      </c>
      <c r="B479" s="83" t="str">
        <f>IFERROR(VLOOKUP(A479,[1]Tổng!$M$2:$AT$200,13,0),"")</f>
        <v/>
      </c>
      <c r="C479" s="71" t="e">
        <f t="shared" si="116"/>
        <v>#VALUE!</v>
      </c>
      <c r="D479" s="71">
        <f t="shared" si="117"/>
        <v>1</v>
      </c>
      <c r="E479" s="221" t="str">
        <f>IFERROR(VLOOKUP(A479,[1]Tổng!$M$2:$AT$200,14,0),"")</f>
        <v/>
      </c>
      <c r="F479" s="213" t="str">
        <f>IFERROR(VLOOKUP(A479,[1]Tổng!$M$2:$AT$200,15,0),"")</f>
        <v/>
      </c>
      <c r="G479" s="214" t="str">
        <f>IFERROR(VLOOKUP(A479,[1]Tổng!$M$2:$AT$200,25,0),"")</f>
        <v/>
      </c>
      <c r="H479" s="83" t="str">
        <f>IFERROR(VLOOKUP(A479,[1]Tổng!$M$2:$AQ$200,26,0),"")</f>
        <v/>
      </c>
      <c r="I479" s="77" t="str">
        <f>IFERROR(VLOOKUP(A479,[1]Tổng!$M$2:$AQ$200,27,0),"")</f>
        <v/>
      </c>
      <c r="J479" s="77">
        <v>1000000</v>
      </c>
      <c r="K479" s="78">
        <f t="shared" si="118"/>
        <v>0</v>
      </c>
      <c r="L479" s="88" t="str">
        <f>IFERROR(VLOOKUP(A479,[1]Tổng!$M$2:$AQ$200,30,0),"")</f>
        <v/>
      </c>
      <c r="M479" s="88">
        <f t="shared" si="119"/>
        <v>0</v>
      </c>
      <c r="N479" s="88" t="str">
        <f>IFERROR(VLOOKUP(A479,[1]Tổng!$M$2:$AT$200,18,0),"")</f>
        <v/>
      </c>
      <c r="O479" s="88" t="str">
        <f>IFERROR(VLOOKUP(A479,[1]Tổng!$M$2:$AT$200,22,0),"")</f>
        <v/>
      </c>
      <c r="P479" s="217">
        <f t="shared" si="120"/>
        <v>0</v>
      </c>
      <c r="Q479" s="217">
        <f>IFERROR(VLOOKUP(A479,[1]Tổng!$M$2:$AQ$200,29,0),0)</f>
        <v>0</v>
      </c>
      <c r="R479" s="81" t="str">
        <f>IFERROR(VLOOKUP(A479,[1]Tổng!$M$2:$AQ$200,31,0),"")</f>
        <v/>
      </c>
      <c r="S479" s="81">
        <f t="shared" si="109"/>
        <v>0</v>
      </c>
      <c r="T479" s="81">
        <f t="shared" si="110"/>
        <v>0</v>
      </c>
      <c r="U479" s="81" t="e">
        <f t="shared" si="122"/>
        <v>#REF!</v>
      </c>
      <c r="V479" s="81">
        <v>0</v>
      </c>
      <c r="W479" s="81" t="e">
        <f t="shared" si="115"/>
        <v>#REF!</v>
      </c>
      <c r="X479" s="83"/>
      <c r="Y479" s="99">
        <f>Q481</f>
        <v>0</v>
      </c>
      <c r="Z479" s="224">
        <v>844</v>
      </c>
      <c r="AA479" s="224">
        <v>428</v>
      </c>
      <c r="AB479" s="224"/>
      <c r="AC479" s="224"/>
      <c r="AE479" s="106" t="e">
        <f>I481-SUM(Z481:AD481)</f>
        <v>#VALUE!</v>
      </c>
      <c r="AF479" s="69"/>
      <c r="AG479" s="218"/>
      <c r="AH479" s="219"/>
      <c r="AI479" s="218"/>
      <c r="AJ479" s="63"/>
      <c r="AK479" s="63"/>
      <c r="AL479" s="63"/>
      <c r="AU479" s="69" t="e">
        <f t="shared" si="108"/>
        <v>#N/A</v>
      </c>
      <c r="AV479" s="69" t="e">
        <f t="shared" si="111"/>
        <v>#N/A</v>
      </c>
      <c r="AW479" s="69">
        <f>IF(I479&gt;0,COUNTIF($AV$32:AV479,AV479),0)</f>
        <v>447</v>
      </c>
      <c r="AX479" s="69">
        <f>IF(AND(AW479&gt;1,SUMIF($AV$32:AV478,AV479,$AX$32:AX478)-SUMIF($AV$32:AV478,AV479,$BA$32:BA478)=0),1,IF(AND(AW479&gt;1,SUMIF($AV$32:AV478,AV479,$AX$32:AX478)-SUMIF($AV$32:AV478,AV479,$BA$32:BA478)&gt;0),0,AW479))</f>
        <v>0</v>
      </c>
      <c r="AY479" s="69">
        <f>IF(AND(Q479&gt;0,SUMIF($AV$32:AV479,AV479,$I$32:I479)-SUMIF($AV$32:AV479,AV479,$Q$32:Q479)=0),COUNTIF($AV$32:AV479,AV479),0)</f>
        <v>0</v>
      </c>
      <c r="AZ479" s="69">
        <f>IF(Q479&gt;0,COUNTIF($AV$32:AV479,AV479),0)</f>
        <v>0</v>
      </c>
      <c r="BA479" s="69">
        <f t="shared" si="112"/>
        <v>0</v>
      </c>
      <c r="BC479" s="69" t="str">
        <f t="shared" si="113"/>
        <v xml:space="preserve">  0</v>
      </c>
      <c r="BD479" s="69" t="str">
        <f t="shared" si="114"/>
        <v/>
      </c>
      <c r="BF479" s="69"/>
      <c r="BG479" s="69"/>
    </row>
    <row r="480" spans="1:59" x14ac:dyDescent="0.25">
      <c r="A480" s="70" t="e">
        <f t="shared" si="121"/>
        <v>#REF!</v>
      </c>
      <c r="B480" s="83" t="str">
        <f>IFERROR(VLOOKUP(A480,[1]Tổng!$M$2:$AT$200,13,0),"")</f>
        <v/>
      </c>
      <c r="C480" s="71" t="e">
        <f t="shared" si="116"/>
        <v>#VALUE!</v>
      </c>
      <c r="D480" s="71">
        <f t="shared" si="117"/>
        <v>1</v>
      </c>
      <c r="E480" s="221" t="str">
        <f>IFERROR(VLOOKUP(A480,[1]Tổng!$M$2:$AT$200,14,0),"")</f>
        <v/>
      </c>
      <c r="F480" s="213" t="str">
        <f>IFERROR(VLOOKUP(A480,[1]Tổng!$M$2:$AT$200,15,0),"")</f>
        <v/>
      </c>
      <c r="G480" s="214" t="str">
        <f>IFERROR(VLOOKUP(A480,[1]Tổng!$M$2:$AT$200,25,0),"")</f>
        <v/>
      </c>
      <c r="H480" s="83" t="str">
        <f>IFERROR(VLOOKUP(A480,[1]Tổng!$M$2:$AQ$200,26,0),"")</f>
        <v/>
      </c>
      <c r="I480" s="77" t="str">
        <f>IFERROR(VLOOKUP(A480,[1]Tổng!$M$2:$AQ$200,27,0),"")</f>
        <v/>
      </c>
      <c r="J480" s="77">
        <v>1000000</v>
      </c>
      <c r="K480" s="78">
        <f t="shared" si="118"/>
        <v>0</v>
      </c>
      <c r="L480" s="88" t="str">
        <f>IFERROR(VLOOKUP(A480,[1]Tổng!$M$2:$AQ$200,30,0),"")</f>
        <v/>
      </c>
      <c r="M480" s="88">
        <f t="shared" si="119"/>
        <v>0</v>
      </c>
      <c r="N480" s="88" t="str">
        <f>IFERROR(VLOOKUP(A480,[1]Tổng!$M$2:$AT$200,18,0),"")</f>
        <v/>
      </c>
      <c r="O480" s="88" t="str">
        <f>IFERROR(VLOOKUP(A480,[1]Tổng!$M$2:$AT$200,22,0),"")</f>
        <v/>
      </c>
      <c r="P480" s="217">
        <f t="shared" si="120"/>
        <v>0</v>
      </c>
      <c r="Q480" s="217">
        <f>IFERROR(VLOOKUP(A480,[1]Tổng!$M$2:$AQ$200,29,0),0)</f>
        <v>0</v>
      </c>
      <c r="R480" s="81" t="str">
        <f>IFERROR(VLOOKUP(A480,[1]Tổng!$M$2:$AQ$200,31,0),"")</f>
        <v/>
      </c>
      <c r="S480" s="81">
        <f t="shared" si="109"/>
        <v>0</v>
      </c>
      <c r="T480" s="81">
        <f t="shared" si="110"/>
        <v>0</v>
      </c>
      <c r="U480" s="81" t="e">
        <f t="shared" si="122"/>
        <v>#REF!</v>
      </c>
      <c r="V480" s="81">
        <v>0</v>
      </c>
      <c r="W480" s="81" t="e">
        <f t="shared" si="115"/>
        <v>#REF!</v>
      </c>
      <c r="X480" s="83"/>
      <c r="Y480" s="99">
        <f t="shared" si="123"/>
        <v>0</v>
      </c>
      <c r="Z480" s="224"/>
      <c r="AA480" s="224"/>
      <c r="AB480" s="224"/>
      <c r="AC480" s="224"/>
      <c r="AE480" s="106" t="e">
        <f t="shared" si="124"/>
        <v>#VALUE!</v>
      </c>
      <c r="AF480" s="69"/>
      <c r="AG480" s="218"/>
      <c r="AH480" s="219"/>
      <c r="AI480" s="218"/>
      <c r="AJ480" s="63"/>
      <c r="AK480" s="63"/>
      <c r="AL480" s="63"/>
      <c r="AU480" s="69" t="e">
        <f t="shared" ref="AU480:AU543" si="126">VLOOKUP(G480,$AO$32:$AP$37,2,0)</f>
        <v>#N/A</v>
      </c>
      <c r="AV480" s="69" t="e">
        <f t="shared" si="111"/>
        <v>#N/A</v>
      </c>
      <c r="AW480" s="69">
        <f>IF(I480&gt;0,COUNTIF($AV$32:AV480,AV480),0)</f>
        <v>448</v>
      </c>
      <c r="AX480" s="69">
        <f>IF(AND(AW480&gt;1,SUMIF($AV$32:AV479,AV480,$AX$32:AX479)-SUMIF($AV$32:AV479,AV480,$BA$32:BA479)=0),1,IF(AND(AW480&gt;1,SUMIF($AV$32:AV479,AV480,$AX$32:AX479)-SUMIF($AV$32:AV479,AV480,$BA$32:BA479)&gt;0),0,AW480))</f>
        <v>0</v>
      </c>
      <c r="AY480" s="69">
        <f>IF(AND(Q480&gt;0,SUMIF($AV$32:AV480,AV480,$I$32:I480)-SUMIF($AV$32:AV480,AV480,$Q$32:Q480)=0),COUNTIF($AV$32:AV480,AV480),0)</f>
        <v>0</v>
      </c>
      <c r="AZ480" s="69">
        <f>IF(Q480&gt;0,COUNTIF($AV$32:AV480,AV480),0)</f>
        <v>0</v>
      </c>
      <c r="BA480" s="69">
        <f t="shared" si="112"/>
        <v>0</v>
      </c>
      <c r="BC480" s="69" t="str">
        <f t="shared" si="113"/>
        <v xml:space="preserve">  0</v>
      </c>
      <c r="BD480" s="69" t="str">
        <f t="shared" si="114"/>
        <v/>
      </c>
      <c r="BF480" s="69"/>
      <c r="BG480" s="69"/>
    </row>
    <row r="481" spans="1:59" x14ac:dyDescent="0.25">
      <c r="A481" s="70" t="e">
        <f t="shared" si="121"/>
        <v>#REF!</v>
      </c>
      <c r="B481" s="83" t="str">
        <f>IFERROR(VLOOKUP(A481,[1]Tổng!$M$2:$AT$200,13,0),"")</f>
        <v/>
      </c>
      <c r="C481" s="71" t="e">
        <f t="shared" si="116"/>
        <v>#VALUE!</v>
      </c>
      <c r="D481" s="71">
        <f t="shared" si="117"/>
        <v>1</v>
      </c>
      <c r="E481" s="221" t="str">
        <f>IFERROR(VLOOKUP(A481,[1]Tổng!$M$2:$AT$200,14,0),"")</f>
        <v/>
      </c>
      <c r="F481" s="213" t="str">
        <f>IFERROR(VLOOKUP(A481,[1]Tổng!$M$2:$AT$200,15,0),"")</f>
        <v/>
      </c>
      <c r="G481" s="214" t="str">
        <f>IFERROR(VLOOKUP(A481,[1]Tổng!$M$2:$AT$200,25,0),"")</f>
        <v/>
      </c>
      <c r="H481" s="83" t="str">
        <f>IFERROR(VLOOKUP(A481,[1]Tổng!$M$2:$AQ$200,26,0),"")</f>
        <v/>
      </c>
      <c r="I481" s="77" t="str">
        <f>IFERROR(VLOOKUP(A481,[1]Tổng!$M$2:$AQ$200,27,0),"")</f>
        <v/>
      </c>
      <c r="J481" s="77">
        <v>1000000</v>
      </c>
      <c r="K481" s="78">
        <f t="shared" si="118"/>
        <v>0</v>
      </c>
      <c r="L481" s="88" t="str">
        <f>IFERROR(VLOOKUP(A481,[1]Tổng!$M$2:$AQ$200,30,0),"")</f>
        <v/>
      </c>
      <c r="M481" s="88">
        <f t="shared" si="119"/>
        <v>0</v>
      </c>
      <c r="N481" s="88" t="str">
        <f>IFERROR(VLOOKUP(A481,[1]Tổng!$M$2:$AT$200,18,0),"")</f>
        <v/>
      </c>
      <c r="O481" s="88" t="str">
        <f>IFERROR(VLOOKUP(A481,[1]Tổng!$M$2:$AT$200,22,0),"")</f>
        <v/>
      </c>
      <c r="P481" s="217">
        <f t="shared" si="120"/>
        <v>0</v>
      </c>
      <c r="Q481" s="217">
        <f>IFERROR(VLOOKUP(A481,[1]Tổng!$M$2:$AQ$200,29,0),0)</f>
        <v>0</v>
      </c>
      <c r="R481" s="81" t="str">
        <f>IFERROR(VLOOKUP(A481,[1]Tổng!$M$2:$AQ$200,31,0),"")</f>
        <v/>
      </c>
      <c r="S481" s="81">
        <f t="shared" ref="S481:S544" si="127">Q481*J481</f>
        <v>0</v>
      </c>
      <c r="T481" s="81">
        <f t="shared" ref="T481:T544" si="128">IFERROR(Q481*R481,0)</f>
        <v>0</v>
      </c>
      <c r="U481" s="81" t="e">
        <f t="shared" si="122"/>
        <v>#REF!</v>
      </c>
      <c r="V481" s="81">
        <v>0</v>
      </c>
      <c r="W481" s="81" t="e">
        <f t="shared" si="115"/>
        <v>#REF!</v>
      </c>
      <c r="X481" s="83"/>
      <c r="Y481" s="99">
        <f t="shared" si="123"/>
        <v>0</v>
      </c>
      <c r="Z481" s="224"/>
      <c r="AA481" s="224"/>
      <c r="AB481" s="224"/>
      <c r="AC481" s="224"/>
      <c r="AE481" s="106" t="e">
        <f t="shared" si="124"/>
        <v>#VALUE!</v>
      </c>
      <c r="AF481" s="69"/>
      <c r="AG481" s="218"/>
      <c r="AH481" s="219"/>
      <c r="AI481" s="218"/>
      <c r="AJ481" s="63"/>
      <c r="AK481" s="63"/>
      <c r="AL481" s="63"/>
      <c r="AU481" s="69" t="e">
        <f t="shared" si="126"/>
        <v>#N/A</v>
      </c>
      <c r="AV481" s="69" t="e">
        <f t="shared" ref="AV481:AV544" si="129">AU481&amp;" "&amp;F481</f>
        <v>#N/A</v>
      </c>
      <c r="AW481" s="69">
        <f>IF(I481&gt;0,COUNTIF($AV$32:AV481,AV481),0)</f>
        <v>449</v>
      </c>
      <c r="AX481" s="69">
        <f>IF(AND(AW481&gt;1,SUMIF($AV$32:AV480,AV481,$AX$32:AX480)-SUMIF($AV$32:AV480,AV481,$BA$32:BA480)=0),1,IF(AND(AW481&gt;1,SUMIF($AV$32:AV480,AV481,$AX$32:AX480)-SUMIF($AV$32:AV480,AV481,$BA$32:BA480)&gt;0),0,AW481))</f>
        <v>0</v>
      </c>
      <c r="AY481" s="69">
        <f>IF(AND(Q481&gt;0,SUMIF($AV$32:AV481,AV481,$I$32:I481)-SUMIF($AV$32:AV481,AV481,$Q$32:Q481)=0),COUNTIF($AV$32:AV481,AV481),0)</f>
        <v>0</v>
      </c>
      <c r="AZ481" s="69">
        <f>IF(Q481&gt;0,COUNTIF($AV$32:AV481,AV481),0)</f>
        <v>0</v>
      </c>
      <c r="BA481" s="69">
        <f t="shared" ref="BA481:BA544" si="130">IF(AY481&gt;0,1,0)</f>
        <v>0</v>
      </c>
      <c r="BC481" s="69" t="str">
        <f t="shared" ref="BC481:BC544" si="131">E481&amp;" "&amp;H481&amp;" "&amp;Q481</f>
        <v xml:space="preserve">  0</v>
      </c>
      <c r="BD481" s="69" t="str">
        <f t="shared" ref="BD481:BD544" si="132">B481</f>
        <v/>
      </c>
      <c r="BF481" s="69"/>
      <c r="BG481" s="69"/>
    </row>
    <row r="482" spans="1:59" s="69" customFormat="1" x14ac:dyDescent="0.25">
      <c r="A482" s="70" t="e">
        <f t="shared" si="121"/>
        <v>#REF!</v>
      </c>
      <c r="B482" s="83" t="str">
        <f>IFERROR(VLOOKUP(A482,[1]Tổng!$M$2:$AT$200,13,0),"")</f>
        <v/>
      </c>
      <c r="C482" s="71" t="e">
        <f t="shared" si="116"/>
        <v>#VALUE!</v>
      </c>
      <c r="D482" s="71">
        <f t="shared" si="117"/>
        <v>1</v>
      </c>
      <c r="E482" s="221" t="str">
        <f>IFERROR(VLOOKUP(A482,[1]Tổng!$M$2:$AT$200,14,0),"")</f>
        <v/>
      </c>
      <c r="F482" s="213" t="str">
        <f>IFERROR(VLOOKUP(A482,[1]Tổng!$M$2:$AT$200,15,0),"")</f>
        <v/>
      </c>
      <c r="G482" s="214" t="str">
        <f>IFERROR(VLOOKUP(A482,[1]Tổng!$M$2:$AT$200,25,0),"")</f>
        <v/>
      </c>
      <c r="H482" s="83" t="str">
        <f>IFERROR(VLOOKUP(A482,[1]Tổng!$M$2:$AQ$200,26,0),"")</f>
        <v/>
      </c>
      <c r="I482" s="77" t="str">
        <f>IFERROR(VLOOKUP(A482,[1]Tổng!$M$2:$AQ$200,27,0),"")</f>
        <v/>
      </c>
      <c r="J482" s="77">
        <v>1000000</v>
      </c>
      <c r="K482" s="78">
        <f t="shared" si="118"/>
        <v>0</v>
      </c>
      <c r="L482" s="88" t="str">
        <f>IFERROR(VLOOKUP(A482,[1]Tổng!$M$2:$AQ$200,30,0),"")</f>
        <v/>
      </c>
      <c r="M482" s="88">
        <f t="shared" si="119"/>
        <v>0</v>
      </c>
      <c r="N482" s="88" t="str">
        <f>IFERROR(VLOOKUP(A482,[1]Tổng!$M$2:$AT$200,18,0),"")</f>
        <v/>
      </c>
      <c r="O482" s="88" t="str">
        <f>IFERROR(VLOOKUP(A482,[1]Tổng!$M$2:$AT$200,22,0),"")</f>
        <v/>
      </c>
      <c r="P482" s="217">
        <f t="shared" si="120"/>
        <v>0</v>
      </c>
      <c r="Q482" s="217">
        <f>IFERROR(VLOOKUP(A482,[1]Tổng!$M$2:$AQ$200,29,0),0)</f>
        <v>0</v>
      </c>
      <c r="R482" s="81" t="str">
        <f>IFERROR(VLOOKUP(A482,[1]Tổng!$M$2:$AQ$200,31,0),"")</f>
        <v/>
      </c>
      <c r="S482" s="81">
        <f t="shared" si="127"/>
        <v>0</v>
      </c>
      <c r="T482" s="81">
        <f t="shared" si="128"/>
        <v>0</v>
      </c>
      <c r="U482" s="81" t="e">
        <f t="shared" si="122"/>
        <v>#REF!</v>
      </c>
      <c r="V482" s="81" t="e">
        <f>Z481*L481</f>
        <v>#VALUE!</v>
      </c>
      <c r="W482" s="81" t="e">
        <f t="shared" si="115"/>
        <v>#REF!</v>
      </c>
      <c r="X482" s="83">
        <v>44029</v>
      </c>
      <c r="Y482" s="99">
        <f>Q482-Z481</f>
        <v>0</v>
      </c>
      <c r="Z482" s="224"/>
      <c r="AA482" s="224"/>
      <c r="AB482" s="224"/>
      <c r="AC482" s="224"/>
      <c r="AE482" s="106" t="e">
        <f t="shared" si="124"/>
        <v>#VALUE!</v>
      </c>
      <c r="AG482" s="218"/>
      <c r="AH482" s="219"/>
      <c r="AI482" s="218"/>
      <c r="AJ482" s="63"/>
      <c r="AK482" s="63"/>
      <c r="AL482" s="63"/>
      <c r="AU482" s="69" t="e">
        <f t="shared" si="126"/>
        <v>#N/A</v>
      </c>
      <c r="AV482" s="69" t="e">
        <f t="shared" si="129"/>
        <v>#N/A</v>
      </c>
      <c r="AW482" s="69">
        <f>IF(I482&gt;0,COUNTIF($AV$32:AV482,AV482),0)</f>
        <v>450</v>
      </c>
      <c r="AX482" s="69">
        <f>IF(AND(AW482&gt;1,SUMIF($AV$32:AV481,AV482,$AX$32:AX481)-SUMIF($AV$32:AV481,AV482,$BA$32:BA481)=0),1,IF(AND(AW482&gt;1,SUMIF($AV$32:AV481,AV482,$AX$32:AX481)-SUMIF($AV$32:AV481,AV482,$BA$32:BA481)&gt;0),0,AW482))</f>
        <v>0</v>
      </c>
      <c r="AY482" s="69">
        <f>IF(AND(Q482&gt;0,SUMIF($AV$32:AV482,AV482,$I$32:I482)-SUMIF($AV$32:AV482,AV482,$Q$32:Q482)=0),COUNTIF($AV$32:AV482,AV482),0)</f>
        <v>0</v>
      </c>
      <c r="AZ482" s="69">
        <f>IF(Q482&gt;0,COUNTIF($AV$32:AV482,AV482),0)</f>
        <v>0</v>
      </c>
      <c r="BA482" s="69">
        <f t="shared" si="130"/>
        <v>0</v>
      </c>
      <c r="BC482" s="69" t="str">
        <f t="shared" si="131"/>
        <v xml:space="preserve">  0</v>
      </c>
      <c r="BD482" s="69" t="str">
        <f t="shared" si="132"/>
        <v/>
      </c>
    </row>
    <row r="483" spans="1:59" x14ac:dyDescent="0.25">
      <c r="A483" s="70" t="e">
        <f t="shared" si="121"/>
        <v>#REF!</v>
      </c>
      <c r="B483" s="83" t="str">
        <f>IFERROR(VLOOKUP(A483,[1]Tổng!$M$2:$AT$200,13,0),"")</f>
        <v/>
      </c>
      <c r="C483" s="71" t="e">
        <f t="shared" si="116"/>
        <v>#VALUE!</v>
      </c>
      <c r="D483" s="71">
        <f t="shared" si="117"/>
        <v>1</v>
      </c>
      <c r="E483" s="221" t="str">
        <f>IFERROR(VLOOKUP(A483,[1]Tổng!$M$2:$AT$200,14,0),"")</f>
        <v/>
      </c>
      <c r="F483" s="213" t="str">
        <f>IFERROR(VLOOKUP(A483,[1]Tổng!$M$2:$AT$200,15,0),"")</f>
        <v/>
      </c>
      <c r="G483" s="214" t="str">
        <f>IFERROR(VLOOKUP(A483,[1]Tổng!$M$2:$AT$200,25,0),"")</f>
        <v/>
      </c>
      <c r="H483" s="83" t="str">
        <f>IFERROR(VLOOKUP(A483,[1]Tổng!$M$2:$AQ$200,26,0),"")</f>
        <v/>
      </c>
      <c r="I483" s="77" t="str">
        <f>IFERROR(VLOOKUP(A483,[1]Tổng!$M$2:$AQ$200,27,0),"")</f>
        <v/>
      </c>
      <c r="J483" s="77">
        <v>1000000</v>
      </c>
      <c r="K483" s="78">
        <f t="shared" si="118"/>
        <v>0</v>
      </c>
      <c r="L483" s="88" t="str">
        <f>IFERROR(VLOOKUP(A483,[1]Tổng!$M$2:$AQ$200,30,0),"")</f>
        <v/>
      </c>
      <c r="M483" s="88">
        <f t="shared" si="119"/>
        <v>0</v>
      </c>
      <c r="N483" s="88" t="str">
        <f>IFERROR(VLOOKUP(A483,[1]Tổng!$M$2:$AT$200,18,0),"")</f>
        <v/>
      </c>
      <c r="O483" s="88" t="str">
        <f>IFERROR(VLOOKUP(A483,[1]Tổng!$M$2:$AT$200,22,0),"")</f>
        <v/>
      </c>
      <c r="P483" s="217">
        <f t="shared" si="120"/>
        <v>0</v>
      </c>
      <c r="Q483" s="217">
        <f>IFERROR(VLOOKUP(A483,[1]Tổng!$M$2:$AQ$200,29,0),0)</f>
        <v>0</v>
      </c>
      <c r="R483" s="81" t="str">
        <f>IFERROR(VLOOKUP(A483,[1]Tổng!$M$2:$AQ$200,31,0),"")</f>
        <v/>
      </c>
      <c r="S483" s="81">
        <f t="shared" si="127"/>
        <v>0</v>
      </c>
      <c r="T483" s="81">
        <f t="shared" si="128"/>
        <v>0</v>
      </c>
      <c r="U483" s="81" t="e">
        <f t="shared" si="122"/>
        <v>#REF!</v>
      </c>
      <c r="V483" s="81">
        <v>0</v>
      </c>
      <c r="W483" s="81" t="e">
        <f t="shared" ref="W483:W546" si="133">IF((U483-T483+V483)&gt;$U$32,$U$32,(U483-T483+V483))</f>
        <v>#REF!</v>
      </c>
      <c r="X483" s="83"/>
      <c r="Y483" s="99">
        <f t="shared" si="123"/>
        <v>0</v>
      </c>
      <c r="Z483" s="224"/>
      <c r="AA483" s="224"/>
      <c r="AB483" s="224"/>
      <c r="AC483" s="224"/>
      <c r="AE483" s="106" t="e">
        <f t="shared" si="124"/>
        <v>#VALUE!</v>
      </c>
      <c r="AF483" s="69"/>
      <c r="AG483" s="218"/>
      <c r="AH483" s="219"/>
      <c r="AI483" s="218"/>
      <c r="AJ483" s="63"/>
      <c r="AK483" s="63"/>
      <c r="AL483" s="63"/>
      <c r="AU483" s="69" t="e">
        <f t="shared" si="126"/>
        <v>#N/A</v>
      </c>
      <c r="AV483" s="69" t="e">
        <f t="shared" si="129"/>
        <v>#N/A</v>
      </c>
      <c r="AW483" s="69">
        <f>IF(I483&gt;0,COUNTIF($AV$32:AV483,AV483),0)</f>
        <v>451</v>
      </c>
      <c r="AX483" s="69">
        <f>IF(AND(AW483&gt;1,SUMIF($AV$32:AV482,AV483,$AX$32:AX482)-SUMIF($AV$32:AV482,AV483,$BA$32:BA482)=0),1,IF(AND(AW483&gt;1,SUMIF($AV$32:AV482,AV483,$AX$32:AX482)-SUMIF($AV$32:AV482,AV483,$BA$32:BA482)&gt;0),0,AW483))</f>
        <v>0</v>
      </c>
      <c r="AY483" s="69">
        <f>IF(AND(Q483&gt;0,SUMIF($AV$32:AV483,AV483,$I$32:I483)-SUMIF($AV$32:AV483,AV483,$Q$32:Q483)=0),COUNTIF($AV$32:AV483,AV483),0)</f>
        <v>0</v>
      </c>
      <c r="AZ483" s="69">
        <f>IF(Q483&gt;0,COUNTIF($AV$32:AV483,AV483),0)</f>
        <v>0</v>
      </c>
      <c r="BA483" s="69">
        <f t="shared" si="130"/>
        <v>0</v>
      </c>
      <c r="BC483" s="69" t="str">
        <f t="shared" si="131"/>
        <v xml:space="preserve">  0</v>
      </c>
      <c r="BD483" s="69" t="str">
        <f t="shared" si="132"/>
        <v/>
      </c>
      <c r="BF483" s="69"/>
      <c r="BG483" s="69"/>
    </row>
    <row r="484" spans="1:59" s="69" customFormat="1" x14ac:dyDescent="0.25">
      <c r="A484" s="70" t="e">
        <f t="shared" si="121"/>
        <v>#REF!</v>
      </c>
      <c r="B484" s="83" t="str">
        <f>IFERROR(VLOOKUP(A484,[1]Tổng!$M$2:$AT$200,13,0),"")</f>
        <v/>
      </c>
      <c r="C484" s="71" t="e">
        <f t="shared" si="116"/>
        <v>#VALUE!</v>
      </c>
      <c r="D484" s="71">
        <f t="shared" si="117"/>
        <v>1</v>
      </c>
      <c r="E484" s="221" t="str">
        <f>IFERROR(VLOOKUP(A484,[1]Tổng!$M$2:$AT$200,14,0),"")</f>
        <v/>
      </c>
      <c r="F484" s="213" t="str">
        <f>IFERROR(VLOOKUP(A484,[1]Tổng!$M$2:$AT$200,15,0),"")</f>
        <v/>
      </c>
      <c r="G484" s="214" t="str">
        <f>IFERROR(VLOOKUP(A484,[1]Tổng!$M$2:$AT$200,25,0),"")</f>
        <v/>
      </c>
      <c r="H484" s="83" t="str">
        <f>IFERROR(VLOOKUP(A484,[1]Tổng!$M$2:$AQ$200,26,0),"")</f>
        <v/>
      </c>
      <c r="I484" s="77" t="str">
        <f>IFERROR(VLOOKUP(A484,[1]Tổng!$M$2:$AQ$200,27,0),"")</f>
        <v/>
      </c>
      <c r="J484" s="77">
        <v>1000000</v>
      </c>
      <c r="K484" s="78">
        <f t="shared" si="118"/>
        <v>0</v>
      </c>
      <c r="L484" s="88" t="str">
        <f>IFERROR(VLOOKUP(A484,[1]Tổng!$M$2:$AQ$200,30,0),"")</f>
        <v/>
      </c>
      <c r="M484" s="88">
        <f t="shared" si="119"/>
        <v>0</v>
      </c>
      <c r="N484" s="88" t="str">
        <f>IFERROR(VLOOKUP(A484,[1]Tổng!$M$2:$AT$200,18,0),"")</f>
        <v/>
      </c>
      <c r="O484" s="88" t="str">
        <f>IFERROR(VLOOKUP(A484,[1]Tổng!$M$2:$AT$200,22,0),"")</f>
        <v/>
      </c>
      <c r="P484" s="217">
        <f t="shared" si="120"/>
        <v>0</v>
      </c>
      <c r="Q484" s="217">
        <f>IFERROR(VLOOKUP(A484,[1]Tổng!$M$2:$AQ$200,29,0),0)</f>
        <v>0</v>
      </c>
      <c r="R484" s="81" t="str">
        <f>IFERROR(VLOOKUP(A484,[1]Tổng!$M$2:$AQ$200,31,0),"")</f>
        <v/>
      </c>
      <c r="S484" s="81">
        <f t="shared" si="127"/>
        <v>0</v>
      </c>
      <c r="T484" s="81">
        <f t="shared" si="128"/>
        <v>0</v>
      </c>
      <c r="U484" s="81" t="e">
        <f t="shared" si="122"/>
        <v>#REF!</v>
      </c>
      <c r="V484" s="81">
        <v>0</v>
      </c>
      <c r="W484" s="81" t="e">
        <f t="shared" si="133"/>
        <v>#REF!</v>
      </c>
      <c r="X484" s="83"/>
      <c r="Y484" s="99">
        <f t="shared" si="123"/>
        <v>0</v>
      </c>
      <c r="Z484" s="224"/>
      <c r="AA484" s="224"/>
      <c r="AB484" s="224"/>
      <c r="AC484" s="224"/>
      <c r="AE484" s="106" t="e">
        <f t="shared" si="124"/>
        <v>#VALUE!</v>
      </c>
      <c r="AG484" s="218"/>
      <c r="AH484" s="219"/>
      <c r="AI484" s="218"/>
      <c r="AJ484" s="63"/>
      <c r="AK484" s="63"/>
      <c r="AL484" s="63"/>
      <c r="AU484" s="69" t="e">
        <f t="shared" si="126"/>
        <v>#N/A</v>
      </c>
      <c r="AV484" s="69" t="e">
        <f t="shared" si="129"/>
        <v>#N/A</v>
      </c>
      <c r="AW484" s="69">
        <f>IF(I484&gt;0,COUNTIF($AV$32:AV484,AV484),0)</f>
        <v>452</v>
      </c>
      <c r="AX484" s="69">
        <f>IF(AND(AW484&gt;1,SUMIF($AV$32:AV483,AV484,$AX$32:AX483)-SUMIF($AV$32:AV483,AV484,$BA$32:BA483)=0),1,IF(AND(AW484&gt;1,SUMIF($AV$32:AV483,AV484,$AX$32:AX483)-SUMIF($AV$32:AV483,AV484,$BA$32:BA483)&gt;0),0,AW484))</f>
        <v>0</v>
      </c>
      <c r="AY484" s="69">
        <f>IF(AND(Q484&gt;0,SUMIF($AV$32:AV484,AV484,$I$32:I484)-SUMIF($AV$32:AV484,AV484,$Q$32:Q484)=0),COUNTIF($AV$32:AV484,AV484),0)</f>
        <v>0</v>
      </c>
      <c r="AZ484" s="69">
        <f>IF(Q484&gt;0,COUNTIF($AV$32:AV484,AV484),0)</f>
        <v>0</v>
      </c>
      <c r="BA484" s="69">
        <f t="shared" si="130"/>
        <v>0</v>
      </c>
      <c r="BC484" s="69" t="str">
        <f t="shared" si="131"/>
        <v xml:space="preserve">  0</v>
      </c>
      <c r="BD484" s="69" t="str">
        <f t="shared" si="132"/>
        <v/>
      </c>
    </row>
    <row r="485" spans="1:59" x14ac:dyDescent="0.25">
      <c r="A485" s="70" t="e">
        <f t="shared" si="121"/>
        <v>#REF!</v>
      </c>
      <c r="B485" s="83" t="str">
        <f>IFERROR(VLOOKUP(A485,[1]Tổng!$M$2:$AT$200,13,0),"")</f>
        <v/>
      </c>
      <c r="C485" s="71" t="e">
        <f t="shared" si="116"/>
        <v>#VALUE!</v>
      </c>
      <c r="D485" s="71">
        <f t="shared" si="117"/>
        <v>1</v>
      </c>
      <c r="E485" s="221" t="str">
        <f>IFERROR(VLOOKUP(A485,[1]Tổng!$M$2:$AT$200,14,0),"")</f>
        <v/>
      </c>
      <c r="F485" s="213" t="str">
        <f>IFERROR(VLOOKUP(A485,[1]Tổng!$M$2:$AT$200,15,0),"")</f>
        <v/>
      </c>
      <c r="G485" s="214" t="str">
        <f>IFERROR(VLOOKUP(A485,[1]Tổng!$M$2:$AT$200,25,0),"")</f>
        <v/>
      </c>
      <c r="H485" s="83" t="str">
        <f>IFERROR(VLOOKUP(A485,[1]Tổng!$M$2:$AQ$200,26,0),"")</f>
        <v/>
      </c>
      <c r="I485" s="77" t="str">
        <f>IFERROR(VLOOKUP(A485,[1]Tổng!$M$2:$AQ$200,27,0),"")</f>
        <v/>
      </c>
      <c r="J485" s="77">
        <v>1000000</v>
      </c>
      <c r="K485" s="78">
        <f t="shared" si="118"/>
        <v>0</v>
      </c>
      <c r="L485" s="88" t="str">
        <f>IFERROR(VLOOKUP(A485,[1]Tổng!$M$2:$AQ$200,30,0),"")</f>
        <v/>
      </c>
      <c r="M485" s="88">
        <f t="shared" si="119"/>
        <v>0</v>
      </c>
      <c r="N485" s="88" t="str">
        <f>IFERROR(VLOOKUP(A485,[1]Tổng!$M$2:$AT$200,18,0),"")</f>
        <v/>
      </c>
      <c r="O485" s="88" t="str">
        <f>IFERROR(VLOOKUP(A485,[1]Tổng!$M$2:$AT$200,22,0),"")</f>
        <v/>
      </c>
      <c r="P485" s="217">
        <f t="shared" si="120"/>
        <v>0</v>
      </c>
      <c r="Q485" s="217">
        <f>IFERROR(VLOOKUP(A485,[1]Tổng!$M$2:$AQ$200,29,0),0)</f>
        <v>0</v>
      </c>
      <c r="R485" s="81" t="str">
        <f>IFERROR(VLOOKUP(A485,[1]Tổng!$M$2:$AQ$200,31,0),"")</f>
        <v/>
      </c>
      <c r="S485" s="81">
        <f t="shared" si="127"/>
        <v>0</v>
      </c>
      <c r="T485" s="81">
        <f t="shared" si="128"/>
        <v>0</v>
      </c>
      <c r="U485" s="81" t="e">
        <f t="shared" si="122"/>
        <v>#REF!</v>
      </c>
      <c r="V485" s="81">
        <v>0</v>
      </c>
      <c r="W485" s="81" t="e">
        <f t="shared" si="133"/>
        <v>#REF!</v>
      </c>
      <c r="X485" s="83"/>
      <c r="Y485" s="99">
        <f t="shared" si="123"/>
        <v>0</v>
      </c>
      <c r="Z485" s="224"/>
      <c r="AA485" s="224"/>
      <c r="AB485" s="224"/>
      <c r="AC485" s="224"/>
      <c r="AE485" s="106" t="e">
        <f t="shared" si="124"/>
        <v>#VALUE!</v>
      </c>
      <c r="AF485" s="69"/>
      <c r="AG485" s="218"/>
      <c r="AH485" s="219"/>
      <c r="AI485" s="218"/>
      <c r="AJ485" s="63"/>
      <c r="AK485" s="63"/>
      <c r="AL485" s="63"/>
      <c r="AU485" s="69" t="e">
        <f t="shared" si="126"/>
        <v>#N/A</v>
      </c>
      <c r="AV485" s="69" t="e">
        <f t="shared" si="129"/>
        <v>#N/A</v>
      </c>
      <c r="AW485" s="69">
        <f>IF(I485&gt;0,COUNTIF($AV$32:AV485,AV485),0)</f>
        <v>453</v>
      </c>
      <c r="AX485" s="69">
        <f>IF(AND(AW485&gt;1,SUMIF($AV$32:AV484,AV485,$AX$32:AX484)-SUMIF($AV$32:AV484,AV485,$BA$32:BA484)=0),1,IF(AND(AW485&gt;1,SUMIF($AV$32:AV484,AV485,$AX$32:AX484)-SUMIF($AV$32:AV484,AV485,$BA$32:BA484)&gt;0),0,AW485))</f>
        <v>0</v>
      </c>
      <c r="AY485" s="69">
        <f>IF(AND(Q485&gt;0,SUMIF($AV$32:AV485,AV485,$I$32:I485)-SUMIF($AV$32:AV485,AV485,$Q$32:Q485)=0),COUNTIF($AV$32:AV485,AV485),0)</f>
        <v>0</v>
      </c>
      <c r="AZ485" s="69">
        <f>IF(Q485&gt;0,COUNTIF($AV$32:AV485,AV485),0)</f>
        <v>0</v>
      </c>
      <c r="BA485" s="69">
        <f t="shared" si="130"/>
        <v>0</v>
      </c>
      <c r="BC485" s="69" t="str">
        <f t="shared" si="131"/>
        <v xml:space="preserve">  0</v>
      </c>
      <c r="BD485" s="69" t="str">
        <f t="shared" si="132"/>
        <v/>
      </c>
      <c r="BF485" s="69"/>
      <c r="BG485" s="69"/>
    </row>
    <row r="486" spans="1:59" s="69" customFormat="1" x14ac:dyDescent="0.25">
      <c r="A486" s="70" t="e">
        <f t="shared" si="121"/>
        <v>#REF!</v>
      </c>
      <c r="B486" s="83" t="str">
        <f>IFERROR(VLOOKUP(A486,[1]Tổng!$M$2:$AT$200,13,0),"")</f>
        <v/>
      </c>
      <c r="C486" s="71" t="e">
        <f t="shared" ref="C486:C549" si="134">IF(I486&gt;0,MID(B486,SEARCH(".",B486,SEARCH(".",B486,SEARCH(".",B486)+1)+1)+1,SEARCH(".",B486,(SEARCH(".",B486,SEARCH(".",B486,SEARCH(".",B486)+1)+1))+1)-SEARCH(".",B486,SEARCH(".",B486,SEARCH(".",B486)+1)+1)-1),0)</f>
        <v>#VALUE!</v>
      </c>
      <c r="D486" s="71">
        <f t="shared" ref="D486:D549" si="135">IF(Q486&gt;0,MID(B486,SEARCH("-",B486,SEARCH("-",B486)+1)+1,SEARCH("/",B486,SEARCH("/",B486)+1)-SEARCH("-",B486,SEARCH("-",B486)+1)-1),1)</f>
        <v>1</v>
      </c>
      <c r="E486" s="221" t="str">
        <f>IFERROR(VLOOKUP(A486,[1]Tổng!$M$2:$AT$200,14,0),"")</f>
        <v/>
      </c>
      <c r="F486" s="213" t="str">
        <f>IFERROR(VLOOKUP(A486,[1]Tổng!$M$2:$AT$200,15,0),"")</f>
        <v/>
      </c>
      <c r="G486" s="214" t="str">
        <f>IFERROR(VLOOKUP(A486,[1]Tổng!$M$2:$AT$200,25,0),"")</f>
        <v/>
      </c>
      <c r="H486" s="83" t="str">
        <f>IFERROR(VLOOKUP(A486,[1]Tổng!$M$2:$AQ$200,26,0),"")</f>
        <v/>
      </c>
      <c r="I486" s="77" t="str">
        <f>IFERROR(VLOOKUP(A486,[1]Tổng!$M$2:$AQ$200,27,0),"")</f>
        <v/>
      </c>
      <c r="J486" s="77">
        <v>1000000</v>
      </c>
      <c r="K486" s="78">
        <f t="shared" ref="K486:K549" si="136">IFERROR(I486*J486,0)</f>
        <v>0</v>
      </c>
      <c r="L486" s="88" t="str">
        <f>IFERROR(VLOOKUP(A486,[1]Tổng!$M$2:$AQ$200,30,0),"")</f>
        <v/>
      </c>
      <c r="M486" s="88">
        <f t="shared" ref="M486:M549" si="137">IFERROR(I486*L486,0)</f>
        <v>0</v>
      </c>
      <c r="N486" s="88" t="str">
        <f>IFERROR(VLOOKUP(A486,[1]Tổng!$M$2:$AT$200,18,0),"")</f>
        <v/>
      </c>
      <c r="O486" s="88" t="str">
        <f>IFERROR(VLOOKUP(A486,[1]Tổng!$M$2:$AT$200,22,0),"")</f>
        <v/>
      </c>
      <c r="P486" s="217">
        <f t="shared" ref="P486:P549" si="138">IF(Q486&gt;0,VLOOKUP(D486,$C$32:$M$1452,7,0),0)</f>
        <v>0</v>
      </c>
      <c r="Q486" s="217">
        <f>IFERROR(VLOOKUP(A486,[1]Tổng!$M$2:$AQ$200,29,0),0)</f>
        <v>0</v>
      </c>
      <c r="R486" s="81" t="str">
        <f>IFERROR(VLOOKUP(A486,[1]Tổng!$M$2:$AQ$200,31,0),"")</f>
        <v/>
      </c>
      <c r="S486" s="81">
        <f t="shared" si="127"/>
        <v>0</v>
      </c>
      <c r="T486" s="81">
        <f t="shared" si="128"/>
        <v>0</v>
      </c>
      <c r="U486" s="81" t="e">
        <f t="shared" si="122"/>
        <v>#REF!</v>
      </c>
      <c r="V486" s="81">
        <v>0</v>
      </c>
      <c r="W486" s="81" t="e">
        <f t="shared" si="133"/>
        <v>#REF!</v>
      </c>
      <c r="X486" s="83"/>
      <c r="Y486" s="99">
        <f t="shared" si="123"/>
        <v>0</v>
      </c>
      <c r="Z486" s="224"/>
      <c r="AA486" s="224"/>
      <c r="AB486" s="224"/>
      <c r="AC486" s="224"/>
      <c r="AE486" s="106" t="e">
        <f t="shared" si="124"/>
        <v>#VALUE!</v>
      </c>
      <c r="AG486" s="218"/>
      <c r="AH486" s="219"/>
      <c r="AI486" s="218"/>
      <c r="AJ486" s="63"/>
      <c r="AK486" s="63"/>
      <c r="AL486" s="63"/>
      <c r="AU486" s="69" t="e">
        <f t="shared" si="126"/>
        <v>#N/A</v>
      </c>
      <c r="AV486" s="69" t="e">
        <f t="shared" si="129"/>
        <v>#N/A</v>
      </c>
      <c r="AW486" s="69">
        <f>IF(I486&gt;0,COUNTIF($AV$32:AV486,AV486),0)</f>
        <v>454</v>
      </c>
      <c r="AX486" s="69">
        <f>IF(AND(AW486&gt;1,SUMIF($AV$32:AV485,AV486,$AX$32:AX485)-SUMIF($AV$32:AV485,AV486,$BA$32:BA485)=0),1,IF(AND(AW486&gt;1,SUMIF($AV$32:AV485,AV486,$AX$32:AX485)-SUMIF($AV$32:AV485,AV486,$BA$32:BA485)&gt;0),0,AW486))</f>
        <v>0</v>
      </c>
      <c r="AY486" s="69">
        <f>IF(AND(Q486&gt;0,SUMIF($AV$32:AV486,AV486,$I$32:I486)-SUMIF($AV$32:AV486,AV486,$Q$32:Q486)=0),COUNTIF($AV$32:AV486,AV486),0)</f>
        <v>0</v>
      </c>
      <c r="AZ486" s="69">
        <f>IF(Q486&gt;0,COUNTIF($AV$32:AV486,AV486),0)</f>
        <v>0</v>
      </c>
      <c r="BA486" s="69">
        <f t="shared" si="130"/>
        <v>0</v>
      </c>
      <c r="BC486" s="69" t="str">
        <f t="shared" si="131"/>
        <v xml:space="preserve">  0</v>
      </c>
      <c r="BD486" s="69" t="str">
        <f t="shared" si="132"/>
        <v/>
      </c>
    </row>
    <row r="487" spans="1:59" x14ac:dyDescent="0.25">
      <c r="A487" s="70" t="e">
        <f t="shared" ref="A487:A550" si="139">A486+1</f>
        <v>#REF!</v>
      </c>
      <c r="B487" s="83" t="str">
        <f>IFERROR(VLOOKUP(A487,[1]Tổng!$M$2:$AT$200,13,0),"")</f>
        <v/>
      </c>
      <c r="C487" s="71" t="e">
        <f t="shared" si="134"/>
        <v>#VALUE!</v>
      </c>
      <c r="D487" s="71">
        <f t="shared" si="135"/>
        <v>1</v>
      </c>
      <c r="E487" s="221" t="str">
        <f>IFERROR(VLOOKUP(A487,[1]Tổng!$M$2:$AT$200,14,0),"")</f>
        <v/>
      </c>
      <c r="F487" s="213" t="str">
        <f>IFERROR(VLOOKUP(A487,[1]Tổng!$M$2:$AT$200,15,0),"")</f>
        <v/>
      </c>
      <c r="G487" s="214" t="str">
        <f>IFERROR(VLOOKUP(A487,[1]Tổng!$M$2:$AT$200,25,0),"")</f>
        <v/>
      </c>
      <c r="H487" s="83" t="str">
        <f>IFERROR(VLOOKUP(A487,[1]Tổng!$M$2:$AQ$200,26,0),"")</f>
        <v/>
      </c>
      <c r="I487" s="77" t="str">
        <f>IFERROR(VLOOKUP(A487,[1]Tổng!$M$2:$AQ$200,27,0),"")</f>
        <v/>
      </c>
      <c r="J487" s="77">
        <v>1000000</v>
      </c>
      <c r="K487" s="78">
        <f t="shared" si="136"/>
        <v>0</v>
      </c>
      <c r="L487" s="88" t="str">
        <f>IFERROR(VLOOKUP(A487,[1]Tổng!$M$2:$AQ$200,30,0),"")</f>
        <v/>
      </c>
      <c r="M487" s="88">
        <f t="shared" si="137"/>
        <v>0</v>
      </c>
      <c r="N487" s="88" t="str">
        <f>IFERROR(VLOOKUP(A487,[1]Tổng!$M$2:$AT$200,18,0),"")</f>
        <v/>
      </c>
      <c r="O487" s="88" t="str">
        <f>IFERROR(VLOOKUP(A487,[1]Tổng!$M$2:$AT$200,22,0),"")</f>
        <v/>
      </c>
      <c r="P487" s="217">
        <f t="shared" si="138"/>
        <v>0</v>
      </c>
      <c r="Q487" s="217">
        <f>IFERROR(VLOOKUP(A487,[1]Tổng!$M$2:$AQ$200,29,0),0)</f>
        <v>0</v>
      </c>
      <c r="R487" s="81" t="str">
        <f>IFERROR(VLOOKUP(A487,[1]Tổng!$M$2:$AQ$200,31,0),"")</f>
        <v/>
      </c>
      <c r="S487" s="81">
        <f t="shared" si="127"/>
        <v>0</v>
      </c>
      <c r="T487" s="81">
        <f t="shared" si="128"/>
        <v>0</v>
      </c>
      <c r="U487" s="81" t="e">
        <f t="shared" ref="U487:U550" si="140">W486</f>
        <v>#REF!</v>
      </c>
      <c r="V487" s="81">
        <v>0</v>
      </c>
      <c r="W487" s="81" t="e">
        <f t="shared" si="133"/>
        <v>#REF!</v>
      </c>
      <c r="X487" s="83"/>
      <c r="Y487" s="99">
        <f t="shared" si="123"/>
        <v>0</v>
      </c>
      <c r="Z487" s="224"/>
      <c r="AA487" s="224"/>
      <c r="AB487" s="224"/>
      <c r="AC487" s="224"/>
      <c r="AE487" s="106" t="e">
        <f t="shared" si="124"/>
        <v>#VALUE!</v>
      </c>
      <c r="AF487" s="69"/>
      <c r="AG487" s="218"/>
      <c r="AH487" s="219"/>
      <c r="AI487" s="218"/>
      <c r="AJ487" s="63"/>
      <c r="AK487" s="63"/>
      <c r="AL487" s="63"/>
      <c r="AU487" s="69" t="e">
        <f t="shared" si="126"/>
        <v>#N/A</v>
      </c>
      <c r="AV487" s="69" t="e">
        <f t="shared" si="129"/>
        <v>#N/A</v>
      </c>
      <c r="AW487" s="69">
        <f>IF(I487&gt;0,COUNTIF($AV$32:AV487,AV487),0)</f>
        <v>455</v>
      </c>
      <c r="AX487" s="69">
        <f>IF(AND(AW487&gt;1,SUMIF($AV$32:AV486,AV487,$AX$32:AX486)-SUMIF($AV$32:AV486,AV487,$BA$32:BA486)=0),1,IF(AND(AW487&gt;1,SUMIF($AV$32:AV486,AV487,$AX$32:AX486)-SUMIF($AV$32:AV486,AV487,$BA$32:BA486)&gt;0),0,AW487))</f>
        <v>0</v>
      </c>
      <c r="AY487" s="69">
        <f>IF(AND(Q487&gt;0,SUMIF($AV$32:AV487,AV487,$I$32:I487)-SUMIF($AV$32:AV487,AV487,$Q$32:Q487)=0),COUNTIF($AV$32:AV487,AV487),0)</f>
        <v>0</v>
      </c>
      <c r="AZ487" s="69">
        <f>IF(Q487&gt;0,COUNTIF($AV$32:AV487,AV487),0)</f>
        <v>0</v>
      </c>
      <c r="BA487" s="69">
        <f t="shared" si="130"/>
        <v>0</v>
      </c>
      <c r="BC487" s="69" t="str">
        <f t="shared" si="131"/>
        <v xml:space="preserve">  0</v>
      </c>
      <c r="BD487" s="69" t="str">
        <f t="shared" si="132"/>
        <v/>
      </c>
      <c r="BF487" s="69"/>
      <c r="BG487" s="69"/>
    </row>
    <row r="488" spans="1:59" x14ac:dyDescent="0.25">
      <c r="A488" s="70" t="e">
        <f t="shared" si="139"/>
        <v>#REF!</v>
      </c>
      <c r="B488" s="83" t="str">
        <f>IFERROR(VLOOKUP(A488,[1]Tổng!$M$2:$AT$200,13,0),"")</f>
        <v/>
      </c>
      <c r="C488" s="71" t="e">
        <f t="shared" si="134"/>
        <v>#VALUE!</v>
      </c>
      <c r="D488" s="71">
        <f t="shared" si="135"/>
        <v>1</v>
      </c>
      <c r="E488" s="221" t="str">
        <f>IFERROR(VLOOKUP(A488,[1]Tổng!$M$2:$AT$200,14,0),"")</f>
        <v/>
      </c>
      <c r="F488" s="213" t="str">
        <f>IFERROR(VLOOKUP(A488,[1]Tổng!$M$2:$AT$200,15,0),"")</f>
        <v/>
      </c>
      <c r="G488" s="214" t="str">
        <f>IFERROR(VLOOKUP(A488,[1]Tổng!$M$2:$AT$200,25,0),"")</f>
        <v/>
      </c>
      <c r="H488" s="83" t="str">
        <f>IFERROR(VLOOKUP(A488,[1]Tổng!$M$2:$AQ$200,26,0),"")</f>
        <v/>
      </c>
      <c r="I488" s="77" t="str">
        <f>IFERROR(VLOOKUP(A488,[1]Tổng!$M$2:$AQ$200,27,0),"")</f>
        <v/>
      </c>
      <c r="J488" s="77">
        <v>1000000</v>
      </c>
      <c r="K488" s="78">
        <f t="shared" si="136"/>
        <v>0</v>
      </c>
      <c r="L488" s="88" t="str">
        <f>IFERROR(VLOOKUP(A488,[1]Tổng!$M$2:$AQ$200,30,0),"")</f>
        <v/>
      </c>
      <c r="M488" s="88">
        <f t="shared" si="137"/>
        <v>0</v>
      </c>
      <c r="N488" s="88" t="str">
        <f>IFERROR(VLOOKUP(A488,[1]Tổng!$M$2:$AT$200,18,0),"")</f>
        <v/>
      </c>
      <c r="O488" s="88" t="str">
        <f>IFERROR(VLOOKUP(A488,[1]Tổng!$M$2:$AT$200,22,0),"")</f>
        <v/>
      </c>
      <c r="P488" s="217">
        <f t="shared" si="138"/>
        <v>0</v>
      </c>
      <c r="Q488" s="217">
        <f>IFERROR(VLOOKUP(A488,[1]Tổng!$M$2:$AQ$200,29,0),0)</f>
        <v>0</v>
      </c>
      <c r="R488" s="81" t="str">
        <f>IFERROR(VLOOKUP(A488,[1]Tổng!$M$2:$AQ$200,31,0),"")</f>
        <v/>
      </c>
      <c r="S488" s="81">
        <f t="shared" si="127"/>
        <v>0</v>
      </c>
      <c r="T488" s="81">
        <f t="shared" si="128"/>
        <v>0</v>
      </c>
      <c r="U488" s="81" t="e">
        <f t="shared" si="140"/>
        <v>#REF!</v>
      </c>
      <c r="V488" s="81">
        <v>0</v>
      </c>
      <c r="W488" s="81" t="e">
        <f t="shared" si="133"/>
        <v>#REF!</v>
      </c>
      <c r="X488" s="83"/>
      <c r="Y488" s="99">
        <f t="shared" si="123"/>
        <v>0</v>
      </c>
      <c r="Z488" s="224"/>
      <c r="AA488" s="224"/>
      <c r="AB488" s="224"/>
      <c r="AC488" s="224"/>
      <c r="AE488" s="106" t="e">
        <f t="shared" si="124"/>
        <v>#VALUE!</v>
      </c>
      <c r="AF488" s="69"/>
      <c r="AG488" s="218"/>
      <c r="AH488" s="219"/>
      <c r="AI488" s="218"/>
      <c r="AJ488" s="63"/>
      <c r="AK488" s="63"/>
      <c r="AL488" s="63"/>
      <c r="AU488" s="69" t="e">
        <f t="shared" si="126"/>
        <v>#N/A</v>
      </c>
      <c r="AV488" s="69" t="e">
        <f t="shared" si="129"/>
        <v>#N/A</v>
      </c>
      <c r="AW488" s="69">
        <f>IF(I488&gt;0,COUNTIF($AV$32:AV488,AV488),0)</f>
        <v>456</v>
      </c>
      <c r="AX488" s="69">
        <f>IF(AND(AW488&gt;1,SUMIF($AV$32:AV487,AV488,$AX$32:AX487)-SUMIF($AV$32:AV487,AV488,$BA$32:BA487)=0),1,IF(AND(AW488&gt;1,SUMIF($AV$32:AV487,AV488,$AX$32:AX487)-SUMIF($AV$32:AV487,AV488,$BA$32:BA487)&gt;0),0,AW488))</f>
        <v>0</v>
      </c>
      <c r="AY488" s="69">
        <f>IF(AND(Q488&gt;0,SUMIF($AV$32:AV488,AV488,$I$32:I488)-SUMIF($AV$32:AV488,AV488,$Q$32:Q488)=0),COUNTIF($AV$32:AV488,AV488),0)</f>
        <v>0</v>
      </c>
      <c r="AZ488" s="69">
        <f>IF(Q488&gt;0,COUNTIF($AV$32:AV488,AV488),0)</f>
        <v>0</v>
      </c>
      <c r="BA488" s="69">
        <f t="shared" si="130"/>
        <v>0</v>
      </c>
      <c r="BC488" s="69" t="str">
        <f t="shared" si="131"/>
        <v xml:space="preserve">  0</v>
      </c>
      <c r="BD488" s="69" t="str">
        <f t="shared" si="132"/>
        <v/>
      </c>
      <c r="BF488" s="69"/>
      <c r="BG488" s="69"/>
    </row>
    <row r="489" spans="1:59" x14ac:dyDescent="0.25">
      <c r="A489" s="70" t="e">
        <f t="shared" si="139"/>
        <v>#REF!</v>
      </c>
      <c r="B489" s="83" t="str">
        <f>IFERROR(VLOOKUP(A489,[1]Tổng!$M$2:$AT$200,13,0),"")</f>
        <v/>
      </c>
      <c r="C489" s="71" t="e">
        <f t="shared" si="134"/>
        <v>#VALUE!</v>
      </c>
      <c r="D489" s="71">
        <f t="shared" si="135"/>
        <v>1</v>
      </c>
      <c r="E489" s="221" t="str">
        <f>IFERROR(VLOOKUP(A489,[1]Tổng!$M$2:$AT$200,14,0),"")</f>
        <v/>
      </c>
      <c r="F489" s="213" t="str">
        <f>IFERROR(VLOOKUP(A489,[1]Tổng!$M$2:$AT$200,15,0),"")</f>
        <v/>
      </c>
      <c r="G489" s="214" t="str">
        <f>IFERROR(VLOOKUP(A489,[1]Tổng!$M$2:$AT$200,25,0),"")</f>
        <v/>
      </c>
      <c r="H489" s="83" t="str">
        <f>IFERROR(VLOOKUP(A489,[1]Tổng!$M$2:$AQ$200,26,0),"")</f>
        <v/>
      </c>
      <c r="I489" s="77" t="str">
        <f>IFERROR(VLOOKUP(A489,[1]Tổng!$M$2:$AQ$200,27,0),"")</f>
        <v/>
      </c>
      <c r="J489" s="77">
        <v>1000000</v>
      </c>
      <c r="K489" s="78">
        <f t="shared" si="136"/>
        <v>0</v>
      </c>
      <c r="L489" s="88" t="str">
        <f>IFERROR(VLOOKUP(A489,[1]Tổng!$M$2:$AQ$200,30,0),"")</f>
        <v/>
      </c>
      <c r="M489" s="88">
        <f t="shared" si="137"/>
        <v>0</v>
      </c>
      <c r="N489" s="88" t="str">
        <f>IFERROR(VLOOKUP(A489,[1]Tổng!$M$2:$AT$200,18,0),"")</f>
        <v/>
      </c>
      <c r="O489" s="88" t="str">
        <f>IFERROR(VLOOKUP(A489,[1]Tổng!$M$2:$AT$200,22,0),"")</f>
        <v/>
      </c>
      <c r="P489" s="217">
        <f t="shared" si="138"/>
        <v>0</v>
      </c>
      <c r="Q489" s="217">
        <f>IFERROR(VLOOKUP(A489,[1]Tổng!$M$2:$AQ$200,29,0),0)</f>
        <v>0</v>
      </c>
      <c r="R489" s="81" t="str">
        <f>IFERROR(VLOOKUP(A489,[1]Tổng!$M$2:$AQ$200,31,0),"")</f>
        <v/>
      </c>
      <c r="S489" s="81">
        <f t="shared" si="127"/>
        <v>0</v>
      </c>
      <c r="T489" s="81">
        <f t="shared" si="128"/>
        <v>0</v>
      </c>
      <c r="U489" s="81" t="e">
        <f t="shared" si="140"/>
        <v>#REF!</v>
      </c>
      <c r="V489" s="81">
        <v>0</v>
      </c>
      <c r="W489" s="81" t="e">
        <f t="shared" si="133"/>
        <v>#REF!</v>
      </c>
      <c r="X489" s="83"/>
      <c r="Y489" s="99">
        <f>Q491</f>
        <v>0</v>
      </c>
      <c r="Z489" s="224"/>
      <c r="AA489" s="224"/>
      <c r="AB489" s="224"/>
      <c r="AC489" s="224"/>
      <c r="AE489" s="106" t="e">
        <f>I491-SUM(Z491:AD491)</f>
        <v>#VALUE!</v>
      </c>
      <c r="AF489" s="69"/>
      <c r="AG489" s="218"/>
      <c r="AH489" s="219"/>
      <c r="AI489" s="218"/>
      <c r="AJ489" s="63"/>
      <c r="AK489" s="63"/>
      <c r="AL489" s="63"/>
      <c r="AU489" s="69" t="e">
        <f t="shared" si="126"/>
        <v>#N/A</v>
      </c>
      <c r="AV489" s="69" t="e">
        <f t="shared" si="129"/>
        <v>#N/A</v>
      </c>
      <c r="AW489" s="69">
        <f>IF(I489&gt;0,COUNTIF($AV$32:AV489,AV489),0)</f>
        <v>457</v>
      </c>
      <c r="AX489" s="69">
        <f>IF(AND(AW489&gt;1,SUMIF($AV$32:AV488,AV489,$AX$32:AX488)-SUMIF($AV$32:AV488,AV489,$BA$32:BA488)=0),1,IF(AND(AW489&gt;1,SUMIF($AV$32:AV488,AV489,$AX$32:AX488)-SUMIF($AV$32:AV488,AV489,$BA$32:BA488)&gt;0),0,AW489))</f>
        <v>0</v>
      </c>
      <c r="AY489" s="69">
        <f>IF(AND(Q489&gt;0,SUMIF($AV$32:AV489,AV489,$I$32:I489)-SUMIF($AV$32:AV489,AV489,$Q$32:Q489)=0),COUNTIF($AV$32:AV489,AV489),0)</f>
        <v>0</v>
      </c>
      <c r="AZ489" s="69">
        <f>IF(Q489&gt;0,COUNTIF($AV$32:AV489,AV489),0)</f>
        <v>0</v>
      </c>
      <c r="BA489" s="69">
        <f t="shared" si="130"/>
        <v>0</v>
      </c>
      <c r="BC489" s="69" t="str">
        <f t="shared" si="131"/>
        <v xml:space="preserve">  0</v>
      </c>
      <c r="BD489" s="69" t="str">
        <f t="shared" si="132"/>
        <v/>
      </c>
      <c r="BF489" s="69"/>
      <c r="BG489" s="69"/>
    </row>
    <row r="490" spans="1:59" s="69" customFormat="1" x14ac:dyDescent="0.25">
      <c r="A490" s="70" t="e">
        <f t="shared" si="139"/>
        <v>#REF!</v>
      </c>
      <c r="B490" s="83" t="str">
        <f>IFERROR(VLOOKUP(A490,[1]Tổng!$M$2:$AT$200,13,0),"")</f>
        <v/>
      </c>
      <c r="C490" s="71" t="e">
        <f t="shared" si="134"/>
        <v>#VALUE!</v>
      </c>
      <c r="D490" s="71">
        <f t="shared" si="135"/>
        <v>1</v>
      </c>
      <c r="E490" s="221" t="str">
        <f>IFERROR(VLOOKUP(A490,[1]Tổng!$M$2:$AT$200,14,0),"")</f>
        <v/>
      </c>
      <c r="F490" s="213" t="str">
        <f>IFERROR(VLOOKUP(A490,[1]Tổng!$M$2:$AT$200,15,0),"")</f>
        <v/>
      </c>
      <c r="G490" s="214" t="str">
        <f>IFERROR(VLOOKUP(A490,[1]Tổng!$M$2:$AT$200,25,0),"")</f>
        <v/>
      </c>
      <c r="H490" s="83" t="str">
        <f>IFERROR(VLOOKUP(A490,[1]Tổng!$M$2:$AQ$200,26,0),"")</f>
        <v/>
      </c>
      <c r="I490" s="77" t="str">
        <f>IFERROR(VLOOKUP(A490,[1]Tổng!$M$2:$AQ$200,27,0),"")</f>
        <v/>
      </c>
      <c r="J490" s="77">
        <v>1000000</v>
      </c>
      <c r="K490" s="78">
        <f t="shared" si="136"/>
        <v>0</v>
      </c>
      <c r="L490" s="88" t="str">
        <f>IFERROR(VLOOKUP(A490,[1]Tổng!$M$2:$AQ$200,30,0),"")</f>
        <v/>
      </c>
      <c r="M490" s="88">
        <f t="shared" si="137"/>
        <v>0</v>
      </c>
      <c r="N490" s="88" t="str">
        <f>IFERROR(VLOOKUP(A490,[1]Tổng!$M$2:$AT$200,18,0),"")</f>
        <v/>
      </c>
      <c r="O490" s="88" t="str">
        <f>IFERROR(VLOOKUP(A490,[1]Tổng!$M$2:$AT$200,22,0),"")</f>
        <v/>
      </c>
      <c r="P490" s="217">
        <f t="shared" si="138"/>
        <v>0</v>
      </c>
      <c r="Q490" s="217">
        <f>IFERROR(VLOOKUP(A490,[1]Tổng!$M$2:$AQ$200,29,0),0)</f>
        <v>0</v>
      </c>
      <c r="R490" s="81" t="str">
        <f>IFERROR(VLOOKUP(A490,[1]Tổng!$M$2:$AQ$200,31,0),"")</f>
        <v/>
      </c>
      <c r="S490" s="81">
        <f t="shared" si="127"/>
        <v>0</v>
      </c>
      <c r="T490" s="81">
        <f t="shared" si="128"/>
        <v>0</v>
      </c>
      <c r="U490" s="81" t="e">
        <f t="shared" si="140"/>
        <v>#REF!</v>
      </c>
      <c r="V490" s="81">
        <v>0</v>
      </c>
      <c r="W490" s="81" t="e">
        <f t="shared" si="133"/>
        <v>#REF!</v>
      </c>
      <c r="X490" s="83"/>
      <c r="Y490" s="99">
        <f t="shared" si="123"/>
        <v>0</v>
      </c>
      <c r="Z490" s="224"/>
      <c r="AA490" s="224"/>
      <c r="AB490" s="224"/>
      <c r="AC490" s="224"/>
      <c r="AE490" s="106" t="e">
        <f t="shared" si="124"/>
        <v>#VALUE!</v>
      </c>
      <c r="AG490" s="218"/>
      <c r="AH490" s="219"/>
      <c r="AI490" s="218"/>
      <c r="AJ490" s="63"/>
      <c r="AK490" s="63"/>
      <c r="AL490" s="63"/>
      <c r="AU490" s="69" t="e">
        <f t="shared" si="126"/>
        <v>#N/A</v>
      </c>
      <c r="AV490" s="69" t="e">
        <f t="shared" si="129"/>
        <v>#N/A</v>
      </c>
      <c r="AW490" s="69">
        <f>IF(I490&gt;0,COUNTIF($AV$32:AV490,AV490),0)</f>
        <v>458</v>
      </c>
      <c r="AX490" s="69">
        <f>IF(AND(AW490&gt;1,SUMIF($AV$32:AV489,AV490,$AX$32:AX489)-SUMIF($AV$32:AV489,AV490,$BA$32:BA489)=0),1,IF(AND(AW490&gt;1,SUMIF($AV$32:AV489,AV490,$AX$32:AX489)-SUMIF($AV$32:AV489,AV490,$BA$32:BA489)&gt;0),0,AW490))</f>
        <v>0</v>
      </c>
      <c r="AY490" s="69">
        <f>IF(AND(Q490&gt;0,SUMIF($AV$32:AV490,AV490,$I$32:I490)-SUMIF($AV$32:AV490,AV490,$Q$32:Q490)=0),COUNTIF($AV$32:AV490,AV490),0)</f>
        <v>0</v>
      </c>
      <c r="AZ490" s="69">
        <f>IF(Q490&gt;0,COUNTIF($AV$32:AV490,AV490),0)</f>
        <v>0</v>
      </c>
      <c r="BA490" s="69">
        <f t="shared" si="130"/>
        <v>0</v>
      </c>
      <c r="BC490" s="69" t="str">
        <f t="shared" si="131"/>
        <v xml:space="preserve">  0</v>
      </c>
      <c r="BD490" s="69" t="str">
        <f t="shared" si="132"/>
        <v/>
      </c>
    </row>
    <row r="491" spans="1:59" x14ac:dyDescent="0.25">
      <c r="A491" s="70" t="e">
        <f t="shared" si="139"/>
        <v>#REF!</v>
      </c>
      <c r="B491" s="83" t="str">
        <f>IFERROR(VLOOKUP(A491,[1]Tổng!$M$2:$AT$200,13,0),"")</f>
        <v/>
      </c>
      <c r="C491" s="71" t="e">
        <f t="shared" si="134"/>
        <v>#VALUE!</v>
      </c>
      <c r="D491" s="71">
        <f t="shared" si="135"/>
        <v>1</v>
      </c>
      <c r="E491" s="221" t="str">
        <f>IFERROR(VLOOKUP(A491,[1]Tổng!$M$2:$AT$200,14,0),"")</f>
        <v/>
      </c>
      <c r="F491" s="213" t="str">
        <f>IFERROR(VLOOKUP(A491,[1]Tổng!$M$2:$AT$200,15,0),"")</f>
        <v/>
      </c>
      <c r="G491" s="214" t="str">
        <f>IFERROR(VLOOKUP(A491,[1]Tổng!$M$2:$AT$200,25,0),"")</f>
        <v/>
      </c>
      <c r="H491" s="83" t="str">
        <f>IFERROR(VLOOKUP(A491,[1]Tổng!$M$2:$AQ$200,26,0),"")</f>
        <v/>
      </c>
      <c r="I491" s="77" t="str">
        <f>IFERROR(VLOOKUP(A491,[1]Tổng!$M$2:$AQ$200,27,0),"")</f>
        <v/>
      </c>
      <c r="J491" s="77">
        <v>1000000</v>
      </c>
      <c r="K491" s="78">
        <f t="shared" si="136"/>
        <v>0</v>
      </c>
      <c r="L491" s="88" t="str">
        <f>IFERROR(VLOOKUP(A491,[1]Tổng!$M$2:$AQ$200,30,0),"")</f>
        <v/>
      </c>
      <c r="M491" s="88">
        <f t="shared" si="137"/>
        <v>0</v>
      </c>
      <c r="N491" s="88" t="str">
        <f>IFERROR(VLOOKUP(A491,[1]Tổng!$M$2:$AT$200,18,0),"")</f>
        <v/>
      </c>
      <c r="O491" s="88" t="str">
        <f>IFERROR(VLOOKUP(A491,[1]Tổng!$M$2:$AT$200,22,0),"")</f>
        <v/>
      </c>
      <c r="P491" s="217">
        <f t="shared" si="138"/>
        <v>0</v>
      </c>
      <c r="Q491" s="217">
        <f>IFERROR(VLOOKUP(A491,[1]Tổng!$M$2:$AQ$200,29,0),0)</f>
        <v>0</v>
      </c>
      <c r="R491" s="81" t="str">
        <f>IFERROR(VLOOKUP(A491,[1]Tổng!$M$2:$AQ$200,31,0),"")</f>
        <v/>
      </c>
      <c r="S491" s="81">
        <f t="shared" si="127"/>
        <v>0</v>
      </c>
      <c r="T491" s="81">
        <f t="shared" si="128"/>
        <v>0</v>
      </c>
      <c r="U491" s="81" t="e">
        <f t="shared" si="140"/>
        <v>#REF!</v>
      </c>
      <c r="V491" s="81">
        <v>0</v>
      </c>
      <c r="W491" s="81" t="e">
        <f t="shared" si="133"/>
        <v>#REF!</v>
      </c>
      <c r="X491" s="83"/>
      <c r="Y491" s="99">
        <f t="shared" si="123"/>
        <v>0</v>
      </c>
      <c r="Z491" s="224"/>
      <c r="AA491" s="224"/>
      <c r="AB491" s="224"/>
      <c r="AC491" s="224"/>
      <c r="AE491" s="106" t="e">
        <f t="shared" si="124"/>
        <v>#VALUE!</v>
      </c>
      <c r="AF491" s="69"/>
      <c r="AG491" s="218"/>
      <c r="AH491" s="219"/>
      <c r="AI491" s="218"/>
      <c r="AJ491" s="63"/>
      <c r="AK491" s="63"/>
      <c r="AL491" s="63"/>
      <c r="AU491" s="69" t="e">
        <f t="shared" si="126"/>
        <v>#N/A</v>
      </c>
      <c r="AV491" s="69" t="e">
        <f t="shared" si="129"/>
        <v>#N/A</v>
      </c>
      <c r="AW491" s="69">
        <f>IF(I491&gt;0,COUNTIF($AV$32:AV491,AV491),0)</f>
        <v>459</v>
      </c>
      <c r="AX491" s="69">
        <f>IF(AND(AW491&gt;1,SUMIF($AV$32:AV490,AV491,$AX$32:AX490)-SUMIF($AV$32:AV490,AV491,$BA$32:BA490)=0),1,IF(AND(AW491&gt;1,SUMIF($AV$32:AV490,AV491,$AX$32:AX490)-SUMIF($AV$32:AV490,AV491,$BA$32:BA490)&gt;0),0,AW491))</f>
        <v>0</v>
      </c>
      <c r="AY491" s="69">
        <f>IF(AND(Q491&gt;0,SUMIF($AV$32:AV491,AV491,$I$32:I491)-SUMIF($AV$32:AV491,AV491,$Q$32:Q491)=0),COUNTIF($AV$32:AV491,AV491),0)</f>
        <v>0</v>
      </c>
      <c r="AZ491" s="69">
        <f>IF(Q491&gt;0,COUNTIF($AV$32:AV491,AV491),0)</f>
        <v>0</v>
      </c>
      <c r="BA491" s="69">
        <f t="shared" si="130"/>
        <v>0</v>
      </c>
      <c r="BC491" s="69" t="str">
        <f t="shared" si="131"/>
        <v xml:space="preserve">  0</v>
      </c>
      <c r="BD491" s="69" t="str">
        <f t="shared" si="132"/>
        <v/>
      </c>
      <c r="BF491" s="69"/>
      <c r="BG491" s="69"/>
    </row>
    <row r="492" spans="1:59" x14ac:dyDescent="0.25">
      <c r="A492" s="70" t="e">
        <f t="shared" si="139"/>
        <v>#REF!</v>
      </c>
      <c r="B492" s="83" t="str">
        <f>IFERROR(VLOOKUP(A492,[1]Tổng!$M$2:$AT$200,13,0),"")</f>
        <v/>
      </c>
      <c r="C492" s="71" t="e">
        <f t="shared" si="134"/>
        <v>#VALUE!</v>
      </c>
      <c r="D492" s="71">
        <f t="shared" si="135"/>
        <v>1</v>
      </c>
      <c r="E492" s="221" t="str">
        <f>IFERROR(VLOOKUP(A492,[1]Tổng!$M$2:$AT$200,14,0),"")</f>
        <v/>
      </c>
      <c r="F492" s="213" t="str">
        <f>IFERROR(VLOOKUP(A492,[1]Tổng!$M$2:$AT$200,15,0),"")</f>
        <v/>
      </c>
      <c r="G492" s="214" t="str">
        <f>IFERROR(VLOOKUP(A492,[1]Tổng!$M$2:$AT$200,25,0),"")</f>
        <v/>
      </c>
      <c r="H492" s="83" t="str">
        <f>IFERROR(VLOOKUP(A492,[1]Tổng!$M$2:$AQ$200,26,0),"")</f>
        <v/>
      </c>
      <c r="I492" s="77" t="str">
        <f>IFERROR(VLOOKUP(A492,[1]Tổng!$M$2:$AQ$200,27,0),"")</f>
        <v/>
      </c>
      <c r="J492" s="77">
        <v>1000000</v>
      </c>
      <c r="K492" s="78">
        <f t="shared" si="136"/>
        <v>0</v>
      </c>
      <c r="L492" s="88" t="str">
        <f>IFERROR(VLOOKUP(A492,[1]Tổng!$M$2:$AQ$200,30,0),"")</f>
        <v/>
      </c>
      <c r="M492" s="88">
        <f t="shared" si="137"/>
        <v>0</v>
      </c>
      <c r="N492" s="88" t="str">
        <f>IFERROR(VLOOKUP(A492,[1]Tổng!$M$2:$AT$200,18,0),"")</f>
        <v/>
      </c>
      <c r="O492" s="88" t="str">
        <f>IFERROR(VLOOKUP(A492,[1]Tổng!$M$2:$AT$200,22,0),"")</f>
        <v/>
      </c>
      <c r="P492" s="217">
        <f t="shared" si="138"/>
        <v>0</v>
      </c>
      <c r="Q492" s="217">
        <f>IFERROR(VLOOKUP(A492,[1]Tổng!$M$2:$AQ$200,29,0),0)</f>
        <v>0</v>
      </c>
      <c r="R492" s="81" t="str">
        <f>IFERROR(VLOOKUP(A492,[1]Tổng!$M$2:$AQ$200,31,0),"")</f>
        <v/>
      </c>
      <c r="S492" s="81">
        <f t="shared" si="127"/>
        <v>0</v>
      </c>
      <c r="T492" s="81">
        <f t="shared" si="128"/>
        <v>0</v>
      </c>
      <c r="U492" s="81" t="e">
        <f t="shared" si="140"/>
        <v>#REF!</v>
      </c>
      <c r="V492" s="81">
        <v>0</v>
      </c>
      <c r="W492" s="81" t="e">
        <f t="shared" si="133"/>
        <v>#REF!</v>
      </c>
      <c r="X492" s="83"/>
      <c r="Y492" s="99">
        <f t="shared" si="123"/>
        <v>0</v>
      </c>
      <c r="Z492" s="224"/>
      <c r="AA492" s="224"/>
      <c r="AB492" s="224"/>
      <c r="AC492" s="224"/>
      <c r="AE492" s="106" t="e">
        <f t="shared" si="124"/>
        <v>#VALUE!</v>
      </c>
      <c r="AF492" s="69"/>
      <c r="AG492" s="218"/>
      <c r="AH492" s="219"/>
      <c r="AI492" s="218"/>
      <c r="AJ492" s="63"/>
      <c r="AK492" s="63"/>
      <c r="AL492" s="63"/>
      <c r="AU492" s="69" t="e">
        <f t="shared" si="126"/>
        <v>#N/A</v>
      </c>
      <c r="AV492" s="69" t="e">
        <f t="shared" si="129"/>
        <v>#N/A</v>
      </c>
      <c r="AW492" s="69">
        <f>IF(I492&gt;0,COUNTIF($AV$32:AV492,AV492),0)</f>
        <v>460</v>
      </c>
      <c r="AX492" s="69">
        <f>IF(AND(AW492&gt;1,SUMIF($AV$32:AV491,AV492,$AX$32:AX491)-SUMIF($AV$32:AV491,AV492,$BA$32:BA491)=0),1,IF(AND(AW492&gt;1,SUMIF($AV$32:AV491,AV492,$AX$32:AX491)-SUMIF($AV$32:AV491,AV492,$BA$32:BA491)&gt;0),0,AW492))</f>
        <v>0</v>
      </c>
      <c r="AY492" s="69">
        <f>IF(AND(Q492&gt;0,SUMIF($AV$32:AV492,AV492,$I$32:I492)-SUMIF($AV$32:AV492,AV492,$Q$32:Q492)=0),COUNTIF($AV$32:AV492,AV492),0)</f>
        <v>0</v>
      </c>
      <c r="AZ492" s="69">
        <f>IF(Q492&gt;0,COUNTIF($AV$32:AV492,AV492),0)</f>
        <v>0</v>
      </c>
      <c r="BA492" s="69">
        <f t="shared" si="130"/>
        <v>0</v>
      </c>
      <c r="BC492" s="69" t="str">
        <f t="shared" si="131"/>
        <v xml:space="preserve">  0</v>
      </c>
      <c r="BD492" s="69" t="str">
        <f t="shared" si="132"/>
        <v/>
      </c>
      <c r="BF492" s="69"/>
      <c r="BG492" s="69"/>
    </row>
    <row r="493" spans="1:59" x14ac:dyDescent="0.25">
      <c r="A493" s="70" t="e">
        <f t="shared" si="139"/>
        <v>#REF!</v>
      </c>
      <c r="B493" s="83" t="str">
        <f>IFERROR(VLOOKUP(A493,[1]Tổng!$M$2:$AT$200,13,0),"")</f>
        <v/>
      </c>
      <c r="C493" s="71" t="e">
        <f t="shared" si="134"/>
        <v>#VALUE!</v>
      </c>
      <c r="D493" s="71">
        <f t="shared" si="135"/>
        <v>1</v>
      </c>
      <c r="E493" s="221" t="str">
        <f>IFERROR(VLOOKUP(A493,[1]Tổng!$M$2:$AT$200,14,0),"")</f>
        <v/>
      </c>
      <c r="F493" s="213" t="str">
        <f>IFERROR(VLOOKUP(A493,[1]Tổng!$M$2:$AT$200,15,0),"")</f>
        <v/>
      </c>
      <c r="G493" s="214" t="str">
        <f>IFERROR(VLOOKUP(A493,[1]Tổng!$M$2:$AT$200,25,0),"")</f>
        <v/>
      </c>
      <c r="H493" s="83" t="str">
        <f>IFERROR(VLOOKUP(A493,[1]Tổng!$M$2:$AQ$200,26,0),"")</f>
        <v/>
      </c>
      <c r="I493" s="77" t="str">
        <f>IFERROR(VLOOKUP(A493,[1]Tổng!$M$2:$AQ$200,27,0),"")</f>
        <v/>
      </c>
      <c r="J493" s="77">
        <v>1000000</v>
      </c>
      <c r="K493" s="78">
        <f t="shared" si="136"/>
        <v>0</v>
      </c>
      <c r="L493" s="88" t="str">
        <f>IFERROR(VLOOKUP(A493,[1]Tổng!$M$2:$AQ$200,30,0),"")</f>
        <v/>
      </c>
      <c r="M493" s="88">
        <f t="shared" si="137"/>
        <v>0</v>
      </c>
      <c r="N493" s="88" t="str">
        <f>IFERROR(VLOOKUP(A493,[1]Tổng!$M$2:$AT$200,18,0),"")</f>
        <v/>
      </c>
      <c r="O493" s="88" t="str">
        <f>IFERROR(VLOOKUP(A493,[1]Tổng!$M$2:$AT$200,22,0),"")</f>
        <v/>
      </c>
      <c r="P493" s="217">
        <f t="shared" si="138"/>
        <v>0</v>
      </c>
      <c r="Q493" s="217">
        <f>IFERROR(VLOOKUP(A493,[1]Tổng!$M$2:$AQ$200,29,0),0)</f>
        <v>0</v>
      </c>
      <c r="R493" s="81" t="str">
        <f>IFERROR(VLOOKUP(A493,[1]Tổng!$M$2:$AQ$200,31,0),"")</f>
        <v/>
      </c>
      <c r="S493" s="81">
        <f t="shared" si="127"/>
        <v>0</v>
      </c>
      <c r="T493" s="81">
        <f t="shared" si="128"/>
        <v>0</v>
      </c>
      <c r="U493" s="81" t="e">
        <f t="shared" si="140"/>
        <v>#REF!</v>
      </c>
      <c r="V493" s="81">
        <v>0</v>
      </c>
      <c r="W493" s="81" t="e">
        <f t="shared" si="133"/>
        <v>#REF!</v>
      </c>
      <c r="X493" s="83"/>
      <c r="Y493" s="99">
        <f t="shared" si="123"/>
        <v>0</v>
      </c>
      <c r="Z493" s="224"/>
      <c r="AA493" s="224"/>
      <c r="AB493" s="224"/>
      <c r="AC493" s="224"/>
      <c r="AE493" s="106" t="e">
        <f t="shared" si="124"/>
        <v>#VALUE!</v>
      </c>
      <c r="AF493" s="69"/>
      <c r="AG493" s="218"/>
      <c r="AH493" s="219"/>
      <c r="AI493" s="218"/>
      <c r="AJ493" s="63"/>
      <c r="AK493" s="63"/>
      <c r="AL493" s="63"/>
      <c r="AU493" s="69" t="e">
        <f t="shared" si="126"/>
        <v>#N/A</v>
      </c>
      <c r="AV493" s="69" t="e">
        <f t="shared" si="129"/>
        <v>#N/A</v>
      </c>
      <c r="AW493" s="69">
        <f>IF(I493&gt;0,COUNTIF($AV$32:AV493,AV493),0)</f>
        <v>461</v>
      </c>
      <c r="AX493" s="69">
        <f>IF(AND(AW493&gt;1,SUMIF($AV$32:AV492,AV493,$AX$32:AX492)-SUMIF($AV$32:AV492,AV493,$BA$32:BA492)=0),1,IF(AND(AW493&gt;1,SUMIF($AV$32:AV492,AV493,$AX$32:AX492)-SUMIF($AV$32:AV492,AV493,$BA$32:BA492)&gt;0),0,AW493))</f>
        <v>0</v>
      </c>
      <c r="AY493" s="69">
        <f>IF(AND(Q493&gt;0,SUMIF($AV$32:AV493,AV493,$I$32:I493)-SUMIF($AV$32:AV493,AV493,$Q$32:Q493)=0),COUNTIF($AV$32:AV493,AV493),0)</f>
        <v>0</v>
      </c>
      <c r="AZ493" s="69">
        <f>IF(Q493&gt;0,COUNTIF($AV$32:AV493,AV493),0)</f>
        <v>0</v>
      </c>
      <c r="BA493" s="69">
        <f t="shared" si="130"/>
        <v>0</v>
      </c>
      <c r="BC493" s="69" t="str">
        <f t="shared" si="131"/>
        <v xml:space="preserve">  0</v>
      </c>
      <c r="BD493" s="69" t="str">
        <f t="shared" si="132"/>
        <v/>
      </c>
      <c r="BF493" s="69"/>
      <c r="BG493" s="69"/>
    </row>
    <row r="494" spans="1:59" s="69" customFormat="1" x14ac:dyDescent="0.25">
      <c r="A494" s="70" t="e">
        <f t="shared" si="139"/>
        <v>#REF!</v>
      </c>
      <c r="B494" s="83" t="str">
        <f>IFERROR(VLOOKUP(A494,[1]Tổng!$M$2:$AT$200,13,0),"")</f>
        <v/>
      </c>
      <c r="C494" s="71" t="e">
        <f t="shared" si="134"/>
        <v>#VALUE!</v>
      </c>
      <c r="D494" s="71">
        <f t="shared" si="135"/>
        <v>1</v>
      </c>
      <c r="E494" s="221" t="str">
        <f>IFERROR(VLOOKUP(A494,[1]Tổng!$M$2:$AT$200,14,0),"")</f>
        <v/>
      </c>
      <c r="F494" s="213" t="str">
        <f>IFERROR(VLOOKUP(A494,[1]Tổng!$M$2:$AT$200,15,0),"")</f>
        <v/>
      </c>
      <c r="G494" s="214" t="str">
        <f>IFERROR(VLOOKUP(A494,[1]Tổng!$M$2:$AT$200,25,0),"")</f>
        <v/>
      </c>
      <c r="H494" s="83" t="str">
        <f>IFERROR(VLOOKUP(A494,[1]Tổng!$M$2:$AQ$200,26,0),"")</f>
        <v/>
      </c>
      <c r="I494" s="77" t="str">
        <f>IFERROR(VLOOKUP(A494,[1]Tổng!$M$2:$AQ$200,27,0),"")</f>
        <v/>
      </c>
      <c r="J494" s="77">
        <v>1000000</v>
      </c>
      <c r="K494" s="78">
        <f t="shared" si="136"/>
        <v>0</v>
      </c>
      <c r="L494" s="88" t="str">
        <f>IFERROR(VLOOKUP(A494,[1]Tổng!$M$2:$AQ$200,30,0),"")</f>
        <v/>
      </c>
      <c r="M494" s="88">
        <f t="shared" si="137"/>
        <v>0</v>
      </c>
      <c r="N494" s="88" t="str">
        <f>IFERROR(VLOOKUP(A494,[1]Tổng!$M$2:$AT$200,18,0),"")</f>
        <v/>
      </c>
      <c r="O494" s="88" t="str">
        <f>IFERROR(VLOOKUP(A494,[1]Tổng!$M$2:$AT$200,22,0),"")</f>
        <v/>
      </c>
      <c r="P494" s="217">
        <f t="shared" si="138"/>
        <v>0</v>
      </c>
      <c r="Q494" s="217">
        <f>IFERROR(VLOOKUP(A494,[1]Tổng!$M$2:$AQ$200,29,0),0)</f>
        <v>0</v>
      </c>
      <c r="R494" s="81" t="str">
        <f>IFERROR(VLOOKUP(A494,[1]Tổng!$M$2:$AQ$200,31,0),"")</f>
        <v/>
      </c>
      <c r="S494" s="81">
        <f t="shared" si="127"/>
        <v>0</v>
      </c>
      <c r="T494" s="81">
        <f t="shared" si="128"/>
        <v>0</v>
      </c>
      <c r="U494" s="81" t="e">
        <f t="shared" si="140"/>
        <v>#REF!</v>
      </c>
      <c r="V494" s="81">
        <v>0</v>
      </c>
      <c r="W494" s="81" t="e">
        <f t="shared" si="133"/>
        <v>#REF!</v>
      </c>
      <c r="X494" s="83"/>
      <c r="Y494" s="99">
        <f t="shared" si="123"/>
        <v>0</v>
      </c>
      <c r="Z494" s="224"/>
      <c r="AA494" s="224"/>
      <c r="AB494" s="224"/>
      <c r="AC494" s="224"/>
      <c r="AE494" s="106" t="e">
        <f t="shared" si="124"/>
        <v>#VALUE!</v>
      </c>
      <c r="AG494" s="218"/>
      <c r="AH494" s="219"/>
      <c r="AI494" s="218"/>
      <c r="AJ494" s="63"/>
      <c r="AK494" s="63"/>
      <c r="AL494" s="63"/>
      <c r="AU494" s="69" t="e">
        <f t="shared" si="126"/>
        <v>#N/A</v>
      </c>
      <c r="AV494" s="69" t="e">
        <f t="shared" si="129"/>
        <v>#N/A</v>
      </c>
      <c r="AW494" s="69">
        <f>IF(I494&gt;0,COUNTIF($AV$32:AV494,AV494),0)</f>
        <v>462</v>
      </c>
      <c r="AX494" s="69">
        <f>IF(AND(AW494&gt;1,SUMIF($AV$32:AV493,AV494,$AX$32:AX493)-SUMIF($AV$32:AV493,AV494,$BA$32:BA493)=0),1,IF(AND(AW494&gt;1,SUMIF($AV$32:AV493,AV494,$AX$32:AX493)-SUMIF($AV$32:AV493,AV494,$BA$32:BA493)&gt;0),0,AW494))</f>
        <v>0</v>
      </c>
      <c r="AY494" s="69">
        <f>IF(AND(Q494&gt;0,SUMIF($AV$32:AV494,AV494,$I$32:I494)-SUMIF($AV$32:AV494,AV494,$Q$32:Q494)=0),COUNTIF($AV$32:AV494,AV494),0)</f>
        <v>0</v>
      </c>
      <c r="AZ494" s="69">
        <f>IF(Q494&gt;0,COUNTIF($AV$32:AV494,AV494),0)</f>
        <v>0</v>
      </c>
      <c r="BA494" s="69">
        <f t="shared" si="130"/>
        <v>0</v>
      </c>
      <c r="BC494" s="69" t="str">
        <f t="shared" si="131"/>
        <v xml:space="preserve">  0</v>
      </c>
      <c r="BD494" s="69" t="str">
        <f t="shared" si="132"/>
        <v/>
      </c>
    </row>
    <row r="495" spans="1:59" x14ac:dyDescent="0.25">
      <c r="A495" s="70" t="e">
        <f t="shared" si="139"/>
        <v>#REF!</v>
      </c>
      <c r="B495" s="83" t="str">
        <f>IFERROR(VLOOKUP(A495,[1]Tổng!$M$2:$AT$200,13,0),"")</f>
        <v/>
      </c>
      <c r="C495" s="71" t="e">
        <f t="shared" si="134"/>
        <v>#VALUE!</v>
      </c>
      <c r="D495" s="71">
        <f t="shared" si="135"/>
        <v>1</v>
      </c>
      <c r="E495" s="221" t="str">
        <f>IFERROR(VLOOKUP(A495,[1]Tổng!$M$2:$AT$200,14,0),"")</f>
        <v/>
      </c>
      <c r="F495" s="213" t="str">
        <f>IFERROR(VLOOKUP(A495,[1]Tổng!$M$2:$AT$200,15,0),"")</f>
        <v/>
      </c>
      <c r="G495" s="214" t="str">
        <f>IFERROR(VLOOKUP(A495,[1]Tổng!$M$2:$AT$200,25,0),"")</f>
        <v/>
      </c>
      <c r="H495" s="83" t="str">
        <f>IFERROR(VLOOKUP(A495,[1]Tổng!$M$2:$AQ$200,26,0),"")</f>
        <v/>
      </c>
      <c r="I495" s="77" t="str">
        <f>IFERROR(VLOOKUP(A495,[1]Tổng!$M$2:$AQ$200,27,0),"")</f>
        <v/>
      </c>
      <c r="J495" s="77">
        <v>1000000</v>
      </c>
      <c r="K495" s="78">
        <f t="shared" si="136"/>
        <v>0</v>
      </c>
      <c r="L495" s="88" t="str">
        <f>IFERROR(VLOOKUP(A495,[1]Tổng!$M$2:$AQ$200,30,0),"")</f>
        <v/>
      </c>
      <c r="M495" s="88">
        <f t="shared" si="137"/>
        <v>0</v>
      </c>
      <c r="N495" s="88" t="str">
        <f>IFERROR(VLOOKUP(A495,[1]Tổng!$M$2:$AT$200,18,0),"")</f>
        <v/>
      </c>
      <c r="O495" s="88" t="str">
        <f>IFERROR(VLOOKUP(A495,[1]Tổng!$M$2:$AT$200,22,0),"")</f>
        <v/>
      </c>
      <c r="P495" s="217">
        <f t="shared" si="138"/>
        <v>0</v>
      </c>
      <c r="Q495" s="217">
        <f>IFERROR(VLOOKUP(A495,[1]Tổng!$M$2:$AQ$200,29,0),0)</f>
        <v>0</v>
      </c>
      <c r="R495" s="81" t="str">
        <f>IFERROR(VLOOKUP(A495,[1]Tổng!$M$2:$AQ$200,31,0),"")</f>
        <v/>
      </c>
      <c r="S495" s="81">
        <f t="shared" si="127"/>
        <v>0</v>
      </c>
      <c r="T495" s="81">
        <f t="shared" si="128"/>
        <v>0</v>
      </c>
      <c r="U495" s="81" t="e">
        <f t="shared" si="140"/>
        <v>#REF!</v>
      </c>
      <c r="V495" s="81">
        <v>0</v>
      </c>
      <c r="W495" s="81" t="e">
        <f t="shared" si="133"/>
        <v>#REF!</v>
      </c>
      <c r="X495" s="83"/>
      <c r="Y495" s="99">
        <f t="shared" si="123"/>
        <v>0</v>
      </c>
      <c r="Z495" s="224"/>
      <c r="AA495" s="224"/>
      <c r="AB495" s="224"/>
      <c r="AC495" s="224"/>
      <c r="AE495" s="106" t="e">
        <f t="shared" si="124"/>
        <v>#VALUE!</v>
      </c>
      <c r="AF495" s="69"/>
      <c r="AG495" s="218"/>
      <c r="AH495" s="219"/>
      <c r="AI495" s="218"/>
      <c r="AJ495" s="63"/>
      <c r="AK495" s="63"/>
      <c r="AL495" s="63"/>
      <c r="AU495" s="69" t="e">
        <f t="shared" si="126"/>
        <v>#N/A</v>
      </c>
      <c r="AV495" s="69" t="e">
        <f t="shared" si="129"/>
        <v>#N/A</v>
      </c>
      <c r="AW495" s="69">
        <f>IF(I495&gt;0,COUNTIF($AV$32:AV495,AV495),0)</f>
        <v>463</v>
      </c>
      <c r="AX495" s="69">
        <f>IF(AND(AW495&gt;1,SUMIF($AV$32:AV494,AV495,$AX$32:AX494)-SUMIF($AV$32:AV494,AV495,$BA$32:BA494)=0),1,IF(AND(AW495&gt;1,SUMIF($AV$32:AV494,AV495,$AX$32:AX494)-SUMIF($AV$32:AV494,AV495,$BA$32:BA494)&gt;0),0,AW495))</f>
        <v>0</v>
      </c>
      <c r="AY495" s="69">
        <f>IF(AND(Q495&gt;0,SUMIF($AV$32:AV495,AV495,$I$32:I495)-SUMIF($AV$32:AV495,AV495,$Q$32:Q495)=0),COUNTIF($AV$32:AV495,AV495),0)</f>
        <v>0</v>
      </c>
      <c r="AZ495" s="69">
        <f>IF(Q495&gt;0,COUNTIF($AV$32:AV495,AV495),0)</f>
        <v>0</v>
      </c>
      <c r="BA495" s="69">
        <f t="shared" si="130"/>
        <v>0</v>
      </c>
      <c r="BC495" s="69" t="str">
        <f t="shared" si="131"/>
        <v xml:space="preserve">  0</v>
      </c>
      <c r="BD495" s="69" t="str">
        <f t="shared" si="132"/>
        <v/>
      </c>
      <c r="BF495" s="69"/>
      <c r="BG495" s="69"/>
    </row>
    <row r="496" spans="1:59" x14ac:dyDescent="0.25">
      <c r="A496" s="70" t="e">
        <f t="shared" si="139"/>
        <v>#REF!</v>
      </c>
      <c r="B496" s="83" t="str">
        <f>IFERROR(VLOOKUP(A496,[1]Tổng!$M$2:$AT$200,13,0),"")</f>
        <v/>
      </c>
      <c r="C496" s="71" t="e">
        <f t="shared" si="134"/>
        <v>#VALUE!</v>
      </c>
      <c r="D496" s="71">
        <f t="shared" si="135"/>
        <v>1</v>
      </c>
      <c r="E496" s="221" t="str">
        <f>IFERROR(VLOOKUP(A496,[1]Tổng!$M$2:$AT$200,14,0),"")</f>
        <v/>
      </c>
      <c r="F496" s="213" t="str">
        <f>IFERROR(VLOOKUP(A496,[1]Tổng!$M$2:$AT$200,15,0),"")</f>
        <v/>
      </c>
      <c r="G496" s="214" t="str">
        <f>IFERROR(VLOOKUP(A496,[1]Tổng!$M$2:$AT$200,25,0),"")</f>
        <v/>
      </c>
      <c r="H496" s="83" t="str">
        <f>IFERROR(VLOOKUP(A496,[1]Tổng!$M$2:$AQ$200,26,0),"")</f>
        <v/>
      </c>
      <c r="I496" s="77" t="str">
        <f>IFERROR(VLOOKUP(A496,[1]Tổng!$M$2:$AQ$200,27,0),"")</f>
        <v/>
      </c>
      <c r="J496" s="77">
        <v>1000000</v>
      </c>
      <c r="K496" s="78">
        <f t="shared" si="136"/>
        <v>0</v>
      </c>
      <c r="L496" s="88" t="str">
        <f>IFERROR(VLOOKUP(A496,[1]Tổng!$M$2:$AQ$200,30,0),"")</f>
        <v/>
      </c>
      <c r="M496" s="88">
        <f t="shared" si="137"/>
        <v>0</v>
      </c>
      <c r="N496" s="88" t="str">
        <f>IFERROR(VLOOKUP(A496,[1]Tổng!$M$2:$AT$200,18,0),"")</f>
        <v/>
      </c>
      <c r="O496" s="88" t="str">
        <f>IFERROR(VLOOKUP(A496,[1]Tổng!$M$2:$AT$200,22,0),"")</f>
        <v/>
      </c>
      <c r="P496" s="217">
        <f t="shared" si="138"/>
        <v>0</v>
      </c>
      <c r="Q496" s="217">
        <f>IFERROR(VLOOKUP(A496,[1]Tổng!$M$2:$AQ$200,29,0),0)</f>
        <v>0</v>
      </c>
      <c r="R496" s="81" t="str">
        <f>IFERROR(VLOOKUP(A496,[1]Tổng!$M$2:$AQ$200,31,0),"")</f>
        <v/>
      </c>
      <c r="S496" s="81">
        <f t="shared" si="127"/>
        <v>0</v>
      </c>
      <c r="T496" s="81">
        <f t="shared" si="128"/>
        <v>0</v>
      </c>
      <c r="U496" s="81" t="e">
        <f t="shared" si="140"/>
        <v>#REF!</v>
      </c>
      <c r="V496" s="81">
        <v>0</v>
      </c>
      <c r="W496" s="81" t="e">
        <f t="shared" si="133"/>
        <v>#REF!</v>
      </c>
      <c r="X496" s="83"/>
      <c r="Y496" s="99">
        <f t="shared" si="123"/>
        <v>0</v>
      </c>
      <c r="Z496" s="224"/>
      <c r="AA496" s="224"/>
      <c r="AB496" s="224"/>
      <c r="AC496" s="224"/>
      <c r="AE496" s="106" t="e">
        <f t="shared" si="124"/>
        <v>#VALUE!</v>
      </c>
      <c r="AF496" s="69"/>
      <c r="AG496" s="218"/>
      <c r="AH496" s="219"/>
      <c r="AI496" s="218"/>
      <c r="AJ496" s="63"/>
      <c r="AK496" s="63"/>
      <c r="AL496" s="63"/>
      <c r="AU496" s="69" t="e">
        <f t="shared" si="126"/>
        <v>#N/A</v>
      </c>
      <c r="AV496" s="69" t="e">
        <f t="shared" si="129"/>
        <v>#N/A</v>
      </c>
      <c r="AW496" s="69">
        <f>IF(I496&gt;0,COUNTIF($AV$32:AV496,AV496),0)</f>
        <v>464</v>
      </c>
      <c r="AX496" s="69">
        <f>IF(AND(AW496&gt;1,SUMIF($AV$32:AV495,AV496,$AX$32:AX495)-SUMIF($AV$32:AV495,AV496,$BA$32:BA495)=0),1,IF(AND(AW496&gt;1,SUMIF($AV$32:AV495,AV496,$AX$32:AX495)-SUMIF($AV$32:AV495,AV496,$BA$32:BA495)&gt;0),0,AW496))</f>
        <v>0</v>
      </c>
      <c r="AY496" s="69">
        <f>IF(AND(Q496&gt;0,SUMIF($AV$32:AV496,AV496,$I$32:I496)-SUMIF($AV$32:AV496,AV496,$Q$32:Q496)=0),COUNTIF($AV$32:AV496,AV496),0)</f>
        <v>0</v>
      </c>
      <c r="AZ496" s="69">
        <f>IF(Q496&gt;0,COUNTIF($AV$32:AV496,AV496),0)</f>
        <v>0</v>
      </c>
      <c r="BA496" s="69">
        <f t="shared" si="130"/>
        <v>0</v>
      </c>
      <c r="BC496" s="69" t="str">
        <f t="shared" si="131"/>
        <v xml:space="preserve">  0</v>
      </c>
      <c r="BD496" s="69" t="str">
        <f t="shared" si="132"/>
        <v/>
      </c>
      <c r="BF496" s="69"/>
      <c r="BG496" s="69"/>
    </row>
    <row r="497" spans="1:59" s="69" customFormat="1" x14ac:dyDescent="0.25">
      <c r="A497" s="70" t="e">
        <f t="shared" si="139"/>
        <v>#REF!</v>
      </c>
      <c r="B497" s="83" t="str">
        <f>IFERROR(VLOOKUP(A497,[1]Tổng!$M$2:$AT$200,13,0),"")</f>
        <v/>
      </c>
      <c r="C497" s="71" t="e">
        <f t="shared" si="134"/>
        <v>#VALUE!</v>
      </c>
      <c r="D497" s="71">
        <f t="shared" si="135"/>
        <v>1</v>
      </c>
      <c r="E497" s="221" t="str">
        <f>IFERROR(VLOOKUP(A497,[1]Tổng!$M$2:$AT$200,14,0),"")</f>
        <v/>
      </c>
      <c r="F497" s="213" t="str">
        <f>IFERROR(VLOOKUP(A497,[1]Tổng!$M$2:$AT$200,15,0),"")</f>
        <v/>
      </c>
      <c r="G497" s="214" t="str">
        <f>IFERROR(VLOOKUP(A497,[1]Tổng!$M$2:$AT$200,25,0),"")</f>
        <v/>
      </c>
      <c r="H497" s="83" t="str">
        <f>IFERROR(VLOOKUP(A497,[1]Tổng!$M$2:$AQ$200,26,0),"")</f>
        <v/>
      </c>
      <c r="I497" s="77" t="str">
        <f>IFERROR(VLOOKUP(A497,[1]Tổng!$M$2:$AQ$200,27,0),"")</f>
        <v/>
      </c>
      <c r="J497" s="77">
        <v>1000000</v>
      </c>
      <c r="K497" s="78">
        <f t="shared" si="136"/>
        <v>0</v>
      </c>
      <c r="L497" s="88" t="str">
        <f>IFERROR(VLOOKUP(A497,[1]Tổng!$M$2:$AQ$200,30,0),"")</f>
        <v/>
      </c>
      <c r="M497" s="88">
        <f t="shared" si="137"/>
        <v>0</v>
      </c>
      <c r="N497" s="88" t="str">
        <f>IFERROR(VLOOKUP(A497,[1]Tổng!$M$2:$AT$200,18,0),"")</f>
        <v/>
      </c>
      <c r="O497" s="88" t="str">
        <f>IFERROR(VLOOKUP(A497,[1]Tổng!$M$2:$AT$200,22,0),"")</f>
        <v/>
      </c>
      <c r="P497" s="217">
        <f t="shared" si="138"/>
        <v>0</v>
      </c>
      <c r="Q497" s="217">
        <f>IFERROR(VLOOKUP(A497,[1]Tổng!$M$2:$AQ$200,29,0),0)</f>
        <v>0</v>
      </c>
      <c r="R497" s="81" t="str">
        <f>IFERROR(VLOOKUP(A497,[1]Tổng!$M$2:$AQ$200,31,0),"")</f>
        <v/>
      </c>
      <c r="S497" s="81">
        <f t="shared" si="127"/>
        <v>0</v>
      </c>
      <c r="T497" s="81">
        <f t="shared" si="128"/>
        <v>0</v>
      </c>
      <c r="U497" s="81" t="e">
        <f t="shared" si="140"/>
        <v>#REF!</v>
      </c>
      <c r="V497" s="81">
        <v>0</v>
      </c>
      <c r="W497" s="81" t="e">
        <f t="shared" si="133"/>
        <v>#REF!</v>
      </c>
      <c r="X497" s="83"/>
      <c r="Y497" s="99">
        <f t="shared" si="123"/>
        <v>0</v>
      </c>
      <c r="Z497" s="224"/>
      <c r="AA497" s="224"/>
      <c r="AB497" s="224"/>
      <c r="AC497" s="224"/>
      <c r="AE497" s="106" t="e">
        <f t="shared" si="124"/>
        <v>#VALUE!</v>
      </c>
      <c r="AG497" s="218"/>
      <c r="AH497" s="219"/>
      <c r="AI497" s="218"/>
      <c r="AJ497" s="63"/>
      <c r="AK497" s="63"/>
      <c r="AL497" s="63"/>
      <c r="AU497" s="69" t="e">
        <f t="shared" si="126"/>
        <v>#N/A</v>
      </c>
      <c r="AV497" s="69" t="e">
        <f t="shared" si="129"/>
        <v>#N/A</v>
      </c>
      <c r="AW497" s="69">
        <f>IF(I497&gt;0,COUNTIF($AV$32:AV497,AV497),0)</f>
        <v>465</v>
      </c>
      <c r="AX497" s="69">
        <f>IF(AND(AW497&gt;1,SUMIF($AV$32:AV496,AV497,$AX$32:AX496)-SUMIF($AV$32:AV496,AV497,$BA$32:BA496)=0),1,IF(AND(AW497&gt;1,SUMIF($AV$32:AV496,AV497,$AX$32:AX496)-SUMIF($AV$32:AV496,AV497,$BA$32:BA496)&gt;0),0,AW497))</f>
        <v>0</v>
      </c>
      <c r="AY497" s="69">
        <f>IF(AND(Q497&gt;0,SUMIF($AV$32:AV497,AV497,$I$32:I497)-SUMIF($AV$32:AV497,AV497,$Q$32:Q497)=0),COUNTIF($AV$32:AV497,AV497),0)</f>
        <v>0</v>
      </c>
      <c r="AZ497" s="69">
        <f>IF(Q497&gt;0,COUNTIF($AV$32:AV497,AV497),0)</f>
        <v>0</v>
      </c>
      <c r="BA497" s="69">
        <f t="shared" si="130"/>
        <v>0</v>
      </c>
      <c r="BC497" s="69" t="str">
        <f t="shared" si="131"/>
        <v xml:space="preserve">  0</v>
      </c>
      <c r="BD497" s="69" t="str">
        <f t="shared" si="132"/>
        <v/>
      </c>
    </row>
    <row r="498" spans="1:59" x14ac:dyDescent="0.25">
      <c r="A498" s="70" t="e">
        <f t="shared" si="139"/>
        <v>#REF!</v>
      </c>
      <c r="B498" s="83" t="str">
        <f>IFERROR(VLOOKUP(A498,[1]Tổng!$M$2:$AT$200,13,0),"")</f>
        <v/>
      </c>
      <c r="C498" s="71" t="e">
        <f t="shared" si="134"/>
        <v>#VALUE!</v>
      </c>
      <c r="D498" s="71">
        <f t="shared" si="135"/>
        <v>1</v>
      </c>
      <c r="E498" s="221" t="str">
        <f>IFERROR(VLOOKUP(A498,[1]Tổng!$M$2:$AT$200,14,0),"")</f>
        <v/>
      </c>
      <c r="F498" s="213" t="str">
        <f>IFERROR(VLOOKUP(A498,[1]Tổng!$M$2:$AT$200,15,0),"")</f>
        <v/>
      </c>
      <c r="G498" s="214" t="str">
        <f>IFERROR(VLOOKUP(A498,[1]Tổng!$M$2:$AT$200,25,0),"")</f>
        <v/>
      </c>
      <c r="H498" s="83" t="str">
        <f>IFERROR(VLOOKUP(A498,[1]Tổng!$M$2:$AQ$200,26,0),"")</f>
        <v/>
      </c>
      <c r="I498" s="77" t="str">
        <f>IFERROR(VLOOKUP(A498,[1]Tổng!$M$2:$AQ$200,27,0),"")</f>
        <v/>
      </c>
      <c r="J498" s="77">
        <v>1000000</v>
      </c>
      <c r="K498" s="78">
        <f t="shared" si="136"/>
        <v>0</v>
      </c>
      <c r="L498" s="88" t="str">
        <f>IFERROR(VLOOKUP(A498,[1]Tổng!$M$2:$AQ$200,30,0),"")</f>
        <v/>
      </c>
      <c r="M498" s="88">
        <f t="shared" si="137"/>
        <v>0</v>
      </c>
      <c r="N498" s="88" t="str">
        <f>IFERROR(VLOOKUP(A498,[1]Tổng!$M$2:$AT$200,18,0),"")</f>
        <v/>
      </c>
      <c r="O498" s="88" t="str">
        <f>IFERROR(VLOOKUP(A498,[1]Tổng!$M$2:$AT$200,22,0),"")</f>
        <v/>
      </c>
      <c r="P498" s="217">
        <f t="shared" si="138"/>
        <v>0</v>
      </c>
      <c r="Q498" s="217">
        <f>IFERROR(VLOOKUP(A498,[1]Tổng!$M$2:$AQ$200,29,0),0)</f>
        <v>0</v>
      </c>
      <c r="R498" s="81" t="str">
        <f>IFERROR(VLOOKUP(A498,[1]Tổng!$M$2:$AQ$200,31,0),"")</f>
        <v/>
      </c>
      <c r="S498" s="81">
        <f t="shared" si="127"/>
        <v>0</v>
      </c>
      <c r="T498" s="81">
        <f t="shared" si="128"/>
        <v>0</v>
      </c>
      <c r="U498" s="81" t="e">
        <f t="shared" si="140"/>
        <v>#REF!</v>
      </c>
      <c r="V498" s="81">
        <v>0</v>
      </c>
      <c r="W498" s="81" t="e">
        <f t="shared" si="133"/>
        <v>#REF!</v>
      </c>
      <c r="X498" s="83"/>
      <c r="Y498" s="99">
        <f t="shared" ref="Y498:Y786" si="141">Q498</f>
        <v>0</v>
      </c>
      <c r="Z498" s="224"/>
      <c r="AA498" s="224"/>
      <c r="AB498" s="224"/>
      <c r="AC498" s="224"/>
      <c r="AE498" s="106" t="e">
        <f t="shared" si="124"/>
        <v>#VALUE!</v>
      </c>
      <c r="AF498" s="69"/>
      <c r="AG498" s="218"/>
      <c r="AH498" s="219"/>
      <c r="AI498" s="218"/>
      <c r="AJ498" s="63"/>
      <c r="AK498" s="63"/>
      <c r="AL498" s="63"/>
      <c r="AU498" s="69" t="e">
        <f t="shared" si="126"/>
        <v>#N/A</v>
      </c>
      <c r="AV498" s="69" t="e">
        <f t="shared" si="129"/>
        <v>#N/A</v>
      </c>
      <c r="AW498" s="69">
        <f>IF(I498&gt;0,COUNTIF($AV$32:AV498,AV498),0)</f>
        <v>466</v>
      </c>
      <c r="AX498" s="69">
        <f>IF(AND(AW498&gt;1,SUMIF($AV$32:AV497,AV498,$AX$32:AX497)-SUMIF($AV$32:AV497,AV498,$BA$32:BA497)=0),1,IF(AND(AW498&gt;1,SUMIF($AV$32:AV497,AV498,$AX$32:AX497)-SUMIF($AV$32:AV497,AV498,$BA$32:BA497)&gt;0),0,AW498))</f>
        <v>0</v>
      </c>
      <c r="AY498" s="69">
        <f>IF(AND(Q498&gt;0,SUMIF($AV$32:AV498,AV498,$I$32:I498)-SUMIF($AV$32:AV498,AV498,$Q$32:Q498)=0),COUNTIF($AV$32:AV498,AV498),0)</f>
        <v>0</v>
      </c>
      <c r="AZ498" s="69">
        <f>IF(Q498&gt;0,COUNTIF($AV$32:AV498,AV498),0)</f>
        <v>0</v>
      </c>
      <c r="BA498" s="69">
        <f t="shared" si="130"/>
        <v>0</v>
      </c>
      <c r="BC498" s="69" t="str">
        <f t="shared" si="131"/>
        <v xml:space="preserve">  0</v>
      </c>
      <c r="BD498" s="69" t="str">
        <f t="shared" si="132"/>
        <v/>
      </c>
      <c r="BF498" s="69"/>
      <c r="BG498" s="69"/>
    </row>
    <row r="499" spans="1:59" x14ac:dyDescent="0.25">
      <c r="A499" s="70" t="e">
        <f t="shared" si="139"/>
        <v>#REF!</v>
      </c>
      <c r="B499" s="83" t="str">
        <f>IFERROR(VLOOKUP(A499,[1]Tổng!$M$2:$AT$200,13,0),"")</f>
        <v/>
      </c>
      <c r="C499" s="71" t="e">
        <f t="shared" si="134"/>
        <v>#VALUE!</v>
      </c>
      <c r="D499" s="71">
        <f t="shared" si="135"/>
        <v>1</v>
      </c>
      <c r="E499" s="221" t="str">
        <f>IFERROR(VLOOKUP(A499,[1]Tổng!$M$2:$AT$200,14,0),"")</f>
        <v/>
      </c>
      <c r="F499" s="213" t="str">
        <f>IFERROR(VLOOKUP(A499,[1]Tổng!$M$2:$AT$200,15,0),"")</f>
        <v/>
      </c>
      <c r="G499" s="214" t="str">
        <f>IFERROR(VLOOKUP(A499,[1]Tổng!$M$2:$AT$200,25,0),"")</f>
        <v/>
      </c>
      <c r="H499" s="83" t="str">
        <f>IFERROR(VLOOKUP(A499,[1]Tổng!$M$2:$AQ$200,26,0),"")</f>
        <v/>
      </c>
      <c r="I499" s="77" t="str">
        <f>IFERROR(VLOOKUP(A499,[1]Tổng!$M$2:$AQ$200,27,0),"")</f>
        <v/>
      </c>
      <c r="J499" s="77">
        <v>1000000</v>
      </c>
      <c r="K499" s="78">
        <f t="shared" si="136"/>
        <v>0</v>
      </c>
      <c r="L499" s="88" t="str">
        <f>IFERROR(VLOOKUP(A499,[1]Tổng!$M$2:$AQ$200,30,0),"")</f>
        <v/>
      </c>
      <c r="M499" s="88">
        <f t="shared" si="137"/>
        <v>0</v>
      </c>
      <c r="N499" s="88" t="str">
        <f>IFERROR(VLOOKUP(A499,[1]Tổng!$M$2:$AT$200,18,0),"")</f>
        <v/>
      </c>
      <c r="O499" s="88" t="str">
        <f>IFERROR(VLOOKUP(A499,[1]Tổng!$M$2:$AT$200,22,0),"")</f>
        <v/>
      </c>
      <c r="P499" s="217">
        <f t="shared" si="138"/>
        <v>0</v>
      </c>
      <c r="Q499" s="217">
        <f>IFERROR(VLOOKUP(A499,[1]Tổng!$M$2:$AQ$200,29,0),0)</f>
        <v>0</v>
      </c>
      <c r="R499" s="81" t="str">
        <f>IFERROR(VLOOKUP(A499,[1]Tổng!$M$2:$AQ$200,31,0),"")</f>
        <v/>
      </c>
      <c r="S499" s="81">
        <f t="shared" si="127"/>
        <v>0</v>
      </c>
      <c r="T499" s="81">
        <f t="shared" si="128"/>
        <v>0</v>
      </c>
      <c r="U499" s="81" t="e">
        <f t="shared" si="140"/>
        <v>#REF!</v>
      </c>
      <c r="V499" s="81">
        <v>0</v>
      </c>
      <c r="W499" s="81" t="e">
        <f t="shared" si="133"/>
        <v>#REF!</v>
      </c>
      <c r="X499" s="83"/>
      <c r="Y499" s="99">
        <f>Q501</f>
        <v>0</v>
      </c>
      <c r="Z499" s="224"/>
      <c r="AA499" s="224"/>
      <c r="AB499" s="224"/>
      <c r="AC499" s="224"/>
      <c r="AE499" s="106" t="e">
        <f>I501-SUM(Z501:AD501)</f>
        <v>#VALUE!</v>
      </c>
      <c r="AF499" s="69"/>
      <c r="AG499" s="218"/>
      <c r="AH499" s="219"/>
      <c r="AI499" s="218"/>
      <c r="AJ499" s="63"/>
      <c r="AK499" s="63"/>
      <c r="AL499" s="63"/>
      <c r="AU499" s="69" t="e">
        <f t="shared" si="126"/>
        <v>#N/A</v>
      </c>
      <c r="AV499" s="69" t="e">
        <f t="shared" si="129"/>
        <v>#N/A</v>
      </c>
      <c r="AW499" s="69">
        <f>IF(I499&gt;0,COUNTIF($AV$32:AV499,AV499),0)</f>
        <v>467</v>
      </c>
      <c r="AX499" s="69">
        <f>IF(AND(AW499&gt;1,SUMIF($AV$32:AV498,AV499,$AX$32:AX498)-SUMIF($AV$32:AV498,AV499,$BA$32:BA498)=0),1,IF(AND(AW499&gt;1,SUMIF($AV$32:AV498,AV499,$AX$32:AX498)-SUMIF($AV$32:AV498,AV499,$BA$32:BA498)&gt;0),0,AW499))</f>
        <v>0</v>
      </c>
      <c r="AY499" s="69">
        <f>IF(AND(Q499&gt;0,SUMIF($AV$32:AV499,AV499,$I$32:I499)-SUMIF($AV$32:AV499,AV499,$Q$32:Q499)=0),COUNTIF($AV$32:AV499,AV499),0)</f>
        <v>0</v>
      </c>
      <c r="AZ499" s="69">
        <f>IF(Q499&gt;0,COUNTIF($AV$32:AV499,AV499),0)</f>
        <v>0</v>
      </c>
      <c r="BA499" s="69">
        <f t="shared" si="130"/>
        <v>0</v>
      </c>
      <c r="BC499" s="69" t="str">
        <f t="shared" si="131"/>
        <v xml:space="preserve">  0</v>
      </c>
      <c r="BD499" s="69" t="str">
        <f t="shared" si="132"/>
        <v/>
      </c>
      <c r="BF499" s="69"/>
      <c r="BG499" s="69"/>
    </row>
    <row r="500" spans="1:59" x14ac:dyDescent="0.25">
      <c r="A500" s="70" t="e">
        <f t="shared" si="139"/>
        <v>#REF!</v>
      </c>
      <c r="B500" s="83" t="str">
        <f>IFERROR(VLOOKUP(A500,[1]Tổng!$M$2:$AT$200,13,0),"")</f>
        <v/>
      </c>
      <c r="C500" s="71" t="e">
        <f t="shared" si="134"/>
        <v>#VALUE!</v>
      </c>
      <c r="D500" s="71">
        <f t="shared" si="135"/>
        <v>1</v>
      </c>
      <c r="E500" s="221" t="str">
        <f>IFERROR(VLOOKUP(A500,[1]Tổng!$M$2:$AT$200,14,0),"")</f>
        <v/>
      </c>
      <c r="F500" s="213" t="str">
        <f>IFERROR(VLOOKUP(A500,[1]Tổng!$M$2:$AT$200,15,0),"")</f>
        <v/>
      </c>
      <c r="G500" s="214" t="str">
        <f>IFERROR(VLOOKUP(A500,[1]Tổng!$M$2:$AT$200,25,0),"")</f>
        <v/>
      </c>
      <c r="H500" s="83" t="str">
        <f>IFERROR(VLOOKUP(A500,[1]Tổng!$M$2:$AQ$200,26,0),"")</f>
        <v/>
      </c>
      <c r="I500" s="77" t="str">
        <f>IFERROR(VLOOKUP(A500,[1]Tổng!$M$2:$AQ$200,27,0),"")</f>
        <v/>
      </c>
      <c r="J500" s="77">
        <v>1000000</v>
      </c>
      <c r="K500" s="78">
        <f t="shared" si="136"/>
        <v>0</v>
      </c>
      <c r="L500" s="88" t="str">
        <f>IFERROR(VLOOKUP(A500,[1]Tổng!$M$2:$AQ$200,30,0),"")</f>
        <v/>
      </c>
      <c r="M500" s="88">
        <f t="shared" si="137"/>
        <v>0</v>
      </c>
      <c r="N500" s="88" t="str">
        <f>IFERROR(VLOOKUP(A500,[1]Tổng!$M$2:$AT$200,18,0),"")</f>
        <v/>
      </c>
      <c r="O500" s="88" t="str">
        <f>IFERROR(VLOOKUP(A500,[1]Tổng!$M$2:$AT$200,22,0),"")</f>
        <v/>
      </c>
      <c r="P500" s="217">
        <f t="shared" si="138"/>
        <v>0</v>
      </c>
      <c r="Q500" s="217">
        <f>IFERROR(VLOOKUP(A500,[1]Tổng!$M$2:$AQ$200,29,0),0)</f>
        <v>0</v>
      </c>
      <c r="R500" s="81" t="str">
        <f>IFERROR(VLOOKUP(A500,[1]Tổng!$M$2:$AQ$200,31,0),"")</f>
        <v/>
      </c>
      <c r="S500" s="81">
        <f t="shared" si="127"/>
        <v>0</v>
      </c>
      <c r="T500" s="81">
        <f t="shared" si="128"/>
        <v>0</v>
      </c>
      <c r="U500" s="81" t="e">
        <f t="shared" si="140"/>
        <v>#REF!</v>
      </c>
      <c r="V500" s="81">
        <v>0</v>
      </c>
      <c r="W500" s="81" t="e">
        <f t="shared" si="133"/>
        <v>#REF!</v>
      </c>
      <c r="X500" s="83"/>
      <c r="Y500" s="99">
        <f t="shared" si="141"/>
        <v>0</v>
      </c>
      <c r="Z500" s="224"/>
      <c r="AA500" s="224"/>
      <c r="AB500" s="224"/>
      <c r="AC500" s="224"/>
      <c r="AE500" s="106" t="e">
        <f t="shared" si="124"/>
        <v>#VALUE!</v>
      </c>
      <c r="AF500" s="69"/>
      <c r="AG500" s="218"/>
      <c r="AH500" s="219"/>
      <c r="AI500" s="218"/>
      <c r="AJ500" s="63"/>
      <c r="AK500" s="63"/>
      <c r="AL500" s="63"/>
      <c r="AU500" s="69" t="e">
        <f t="shared" si="126"/>
        <v>#N/A</v>
      </c>
      <c r="AV500" s="69" t="e">
        <f t="shared" si="129"/>
        <v>#N/A</v>
      </c>
      <c r="AW500" s="69">
        <f>IF(I500&gt;0,COUNTIF($AV$32:AV500,AV500),0)</f>
        <v>468</v>
      </c>
      <c r="AX500" s="69">
        <f>IF(AND(AW500&gt;1,SUMIF($AV$32:AV499,AV500,$AX$32:AX499)-SUMIF($AV$32:AV499,AV500,$BA$32:BA499)=0),1,IF(AND(AW500&gt;1,SUMIF($AV$32:AV499,AV500,$AX$32:AX499)-SUMIF($AV$32:AV499,AV500,$BA$32:BA499)&gt;0),0,AW500))</f>
        <v>0</v>
      </c>
      <c r="AY500" s="69">
        <f>IF(AND(Q500&gt;0,SUMIF($AV$32:AV500,AV500,$I$32:I500)-SUMIF($AV$32:AV500,AV500,$Q$32:Q500)=0),COUNTIF($AV$32:AV500,AV500),0)</f>
        <v>0</v>
      </c>
      <c r="AZ500" s="69">
        <f>IF(Q500&gt;0,COUNTIF($AV$32:AV500,AV500),0)</f>
        <v>0</v>
      </c>
      <c r="BA500" s="69">
        <f t="shared" si="130"/>
        <v>0</v>
      </c>
      <c r="BC500" s="69" t="str">
        <f t="shared" si="131"/>
        <v xml:space="preserve">  0</v>
      </c>
      <c r="BD500" s="69" t="str">
        <f t="shared" si="132"/>
        <v/>
      </c>
      <c r="BF500" s="69"/>
      <c r="BG500" s="69"/>
    </row>
    <row r="501" spans="1:59" s="69" customFormat="1" x14ac:dyDescent="0.25">
      <c r="A501" s="70" t="e">
        <f t="shared" si="139"/>
        <v>#REF!</v>
      </c>
      <c r="B501" s="83" t="str">
        <f>IFERROR(VLOOKUP(A501,[1]Tổng!$M$2:$AT$200,13,0),"")</f>
        <v/>
      </c>
      <c r="C501" s="71" t="e">
        <f t="shared" si="134"/>
        <v>#VALUE!</v>
      </c>
      <c r="D501" s="71">
        <f t="shared" si="135"/>
        <v>1</v>
      </c>
      <c r="E501" s="221" t="str">
        <f>IFERROR(VLOOKUP(A501,[1]Tổng!$M$2:$AT$200,14,0),"")</f>
        <v/>
      </c>
      <c r="F501" s="213" t="str">
        <f>IFERROR(VLOOKUP(A501,[1]Tổng!$M$2:$AT$200,15,0),"")</f>
        <v/>
      </c>
      <c r="G501" s="214" t="str">
        <f>IFERROR(VLOOKUP(A501,[1]Tổng!$M$2:$AT$200,25,0),"")</f>
        <v/>
      </c>
      <c r="H501" s="83" t="str">
        <f>IFERROR(VLOOKUP(A501,[1]Tổng!$M$2:$AQ$200,26,0),"")</f>
        <v/>
      </c>
      <c r="I501" s="77" t="str">
        <f>IFERROR(VLOOKUP(A501,[1]Tổng!$M$2:$AQ$200,27,0),"")</f>
        <v/>
      </c>
      <c r="J501" s="77">
        <v>1000000</v>
      </c>
      <c r="K501" s="78">
        <f t="shared" si="136"/>
        <v>0</v>
      </c>
      <c r="L501" s="88" t="str">
        <f>IFERROR(VLOOKUP(A501,[1]Tổng!$M$2:$AQ$200,30,0),"")</f>
        <v/>
      </c>
      <c r="M501" s="88">
        <f t="shared" si="137"/>
        <v>0</v>
      </c>
      <c r="N501" s="88" t="str">
        <f>IFERROR(VLOOKUP(A501,[1]Tổng!$M$2:$AT$200,18,0),"")</f>
        <v/>
      </c>
      <c r="O501" s="88" t="str">
        <f>IFERROR(VLOOKUP(A501,[1]Tổng!$M$2:$AT$200,22,0),"")</f>
        <v/>
      </c>
      <c r="P501" s="217">
        <f t="shared" si="138"/>
        <v>0</v>
      </c>
      <c r="Q501" s="217">
        <f>IFERROR(VLOOKUP(A501,[1]Tổng!$M$2:$AQ$200,29,0),0)</f>
        <v>0</v>
      </c>
      <c r="R501" s="81" t="str">
        <f>IFERROR(VLOOKUP(A501,[1]Tổng!$M$2:$AQ$200,31,0),"")</f>
        <v/>
      </c>
      <c r="S501" s="81">
        <f t="shared" si="127"/>
        <v>0</v>
      </c>
      <c r="T501" s="81">
        <f t="shared" si="128"/>
        <v>0</v>
      </c>
      <c r="U501" s="81" t="e">
        <f t="shared" si="140"/>
        <v>#REF!</v>
      </c>
      <c r="V501" s="81">
        <v>0</v>
      </c>
      <c r="W501" s="81" t="e">
        <f t="shared" si="133"/>
        <v>#REF!</v>
      </c>
      <c r="X501" s="83"/>
      <c r="Y501" s="99">
        <f t="shared" si="141"/>
        <v>0</v>
      </c>
      <c r="Z501" s="224"/>
      <c r="AA501" s="224"/>
      <c r="AB501" s="224"/>
      <c r="AC501" s="224"/>
      <c r="AE501" s="106" t="e">
        <f t="shared" si="124"/>
        <v>#VALUE!</v>
      </c>
      <c r="AG501" s="218"/>
      <c r="AH501" s="219"/>
      <c r="AI501" s="218"/>
      <c r="AJ501" s="63"/>
      <c r="AK501" s="63"/>
      <c r="AL501" s="63"/>
      <c r="AU501" s="69" t="e">
        <f t="shared" si="126"/>
        <v>#N/A</v>
      </c>
      <c r="AV501" s="69" t="e">
        <f t="shared" si="129"/>
        <v>#N/A</v>
      </c>
      <c r="AW501" s="69">
        <f>IF(I501&gt;0,COUNTIF($AV$32:AV501,AV501),0)</f>
        <v>469</v>
      </c>
      <c r="AX501" s="69">
        <f>IF(AND(AW501&gt;1,SUMIF($AV$32:AV500,AV501,$AX$32:AX500)-SUMIF($AV$32:AV500,AV501,$BA$32:BA500)=0),1,IF(AND(AW501&gt;1,SUMIF($AV$32:AV500,AV501,$AX$32:AX500)-SUMIF($AV$32:AV500,AV501,$BA$32:BA500)&gt;0),0,AW501))</f>
        <v>0</v>
      </c>
      <c r="AY501" s="69">
        <f>IF(AND(Q501&gt;0,SUMIF($AV$32:AV501,AV501,$I$32:I501)-SUMIF($AV$32:AV501,AV501,$Q$32:Q501)=0),COUNTIF($AV$32:AV501,AV501),0)</f>
        <v>0</v>
      </c>
      <c r="AZ501" s="69">
        <f>IF(Q501&gt;0,COUNTIF($AV$32:AV501,AV501),0)</f>
        <v>0</v>
      </c>
      <c r="BA501" s="69">
        <f t="shared" si="130"/>
        <v>0</v>
      </c>
      <c r="BC501" s="69" t="str">
        <f t="shared" si="131"/>
        <v xml:space="preserve">  0</v>
      </c>
      <c r="BD501" s="69" t="str">
        <f t="shared" si="132"/>
        <v/>
      </c>
    </row>
    <row r="502" spans="1:59" x14ac:dyDescent="0.25">
      <c r="A502" s="70" t="e">
        <f t="shared" si="139"/>
        <v>#REF!</v>
      </c>
      <c r="B502" s="83" t="str">
        <f>IFERROR(VLOOKUP(A502,[1]Tổng!$M$2:$AT$200,13,0),"")</f>
        <v/>
      </c>
      <c r="C502" s="71" t="e">
        <f t="shared" si="134"/>
        <v>#VALUE!</v>
      </c>
      <c r="D502" s="71">
        <f t="shared" si="135"/>
        <v>1</v>
      </c>
      <c r="E502" s="221" t="str">
        <f>IFERROR(VLOOKUP(A502,[1]Tổng!$M$2:$AT$200,14,0),"")</f>
        <v/>
      </c>
      <c r="F502" s="213" t="str">
        <f>IFERROR(VLOOKUP(A502,[1]Tổng!$M$2:$AT$200,15,0),"")</f>
        <v/>
      </c>
      <c r="G502" s="214" t="str">
        <f>IFERROR(VLOOKUP(A502,[1]Tổng!$M$2:$AT$200,25,0),"")</f>
        <v/>
      </c>
      <c r="H502" s="83" t="str">
        <f>IFERROR(VLOOKUP(A502,[1]Tổng!$M$2:$AQ$200,26,0),"")</f>
        <v/>
      </c>
      <c r="I502" s="77" t="str">
        <f>IFERROR(VLOOKUP(A502,[1]Tổng!$M$2:$AQ$200,27,0),"")</f>
        <v/>
      </c>
      <c r="J502" s="77">
        <v>1000000</v>
      </c>
      <c r="K502" s="78">
        <f t="shared" si="136"/>
        <v>0</v>
      </c>
      <c r="L502" s="88" t="str">
        <f>IFERROR(VLOOKUP(A502,[1]Tổng!$M$2:$AQ$200,30,0),"")</f>
        <v/>
      </c>
      <c r="M502" s="88">
        <f t="shared" si="137"/>
        <v>0</v>
      </c>
      <c r="N502" s="88" t="str">
        <f>IFERROR(VLOOKUP(A502,[1]Tổng!$M$2:$AT$200,18,0),"")</f>
        <v/>
      </c>
      <c r="O502" s="88" t="str">
        <f>IFERROR(VLOOKUP(A502,[1]Tổng!$M$2:$AT$200,22,0),"")</f>
        <v/>
      </c>
      <c r="P502" s="217">
        <f t="shared" si="138"/>
        <v>0</v>
      </c>
      <c r="Q502" s="217">
        <f>IFERROR(VLOOKUP(A502,[1]Tổng!$M$2:$AQ$200,29,0),0)</f>
        <v>0</v>
      </c>
      <c r="R502" s="81" t="str">
        <f>IFERROR(VLOOKUP(A502,[1]Tổng!$M$2:$AQ$200,31,0),"")</f>
        <v/>
      </c>
      <c r="S502" s="81">
        <f t="shared" si="127"/>
        <v>0</v>
      </c>
      <c r="T502" s="81">
        <f t="shared" si="128"/>
        <v>0</v>
      </c>
      <c r="U502" s="81" t="e">
        <f t="shared" si="140"/>
        <v>#REF!</v>
      </c>
      <c r="V502" s="81" t="e">
        <f>Z503*L503</f>
        <v>#VALUE!</v>
      </c>
      <c r="W502" s="81" t="e">
        <f t="shared" si="133"/>
        <v>#REF!</v>
      </c>
      <c r="X502" s="83">
        <v>44026</v>
      </c>
      <c r="Y502" s="99">
        <f>Q502-Z503</f>
        <v>-443</v>
      </c>
      <c r="Z502" s="224"/>
      <c r="AA502" s="224"/>
      <c r="AB502" s="224"/>
      <c r="AC502" s="224"/>
      <c r="AE502" s="106" t="e">
        <f t="shared" si="124"/>
        <v>#VALUE!</v>
      </c>
      <c r="AF502" s="69"/>
      <c r="AG502" s="218"/>
      <c r="AH502" s="219"/>
      <c r="AI502" s="218"/>
      <c r="AJ502" s="63"/>
      <c r="AK502" s="63"/>
      <c r="AL502" s="63"/>
      <c r="AU502" s="69" t="e">
        <f t="shared" si="126"/>
        <v>#N/A</v>
      </c>
      <c r="AV502" s="69" t="e">
        <f t="shared" si="129"/>
        <v>#N/A</v>
      </c>
      <c r="AW502" s="69">
        <f>IF(I502&gt;0,COUNTIF($AV$32:AV502,AV502),0)</f>
        <v>470</v>
      </c>
      <c r="AX502" s="69">
        <f>IF(AND(AW502&gt;1,SUMIF($AV$32:AV501,AV502,$AX$32:AX501)-SUMIF($AV$32:AV501,AV502,$BA$32:BA501)=0),1,IF(AND(AW502&gt;1,SUMIF($AV$32:AV501,AV502,$AX$32:AX501)-SUMIF($AV$32:AV501,AV502,$BA$32:BA501)&gt;0),0,AW502))</f>
        <v>0</v>
      </c>
      <c r="AY502" s="69">
        <f>IF(AND(Q502&gt;0,SUMIF($AV$32:AV502,AV502,$I$32:I502)-SUMIF($AV$32:AV502,AV502,$Q$32:Q502)=0),COUNTIF($AV$32:AV502,AV502),0)</f>
        <v>0</v>
      </c>
      <c r="AZ502" s="69">
        <f>IF(Q502&gt;0,COUNTIF($AV$32:AV502,AV502),0)</f>
        <v>0</v>
      </c>
      <c r="BA502" s="69">
        <f t="shared" si="130"/>
        <v>0</v>
      </c>
      <c r="BC502" s="69" t="str">
        <f t="shared" si="131"/>
        <v xml:space="preserve">  0</v>
      </c>
      <c r="BD502" s="69" t="str">
        <f t="shared" si="132"/>
        <v/>
      </c>
      <c r="BF502" s="69"/>
      <c r="BG502" s="69"/>
    </row>
    <row r="503" spans="1:59" s="69" customFormat="1" x14ac:dyDescent="0.25">
      <c r="A503" s="70" t="e">
        <f t="shared" si="139"/>
        <v>#REF!</v>
      </c>
      <c r="B503" s="83" t="str">
        <f>IFERROR(VLOOKUP(A503,[1]Tổng!$M$2:$AT$200,13,0),"")</f>
        <v/>
      </c>
      <c r="C503" s="71" t="e">
        <f t="shared" si="134"/>
        <v>#VALUE!</v>
      </c>
      <c r="D503" s="71">
        <f t="shared" si="135"/>
        <v>1</v>
      </c>
      <c r="E503" s="221" t="str">
        <f>IFERROR(VLOOKUP(A503,[1]Tổng!$M$2:$AT$200,14,0),"")</f>
        <v/>
      </c>
      <c r="F503" s="213" t="str">
        <f>IFERROR(VLOOKUP(A503,[1]Tổng!$M$2:$AT$200,15,0),"")</f>
        <v/>
      </c>
      <c r="G503" s="214" t="str">
        <f>IFERROR(VLOOKUP(A503,[1]Tổng!$M$2:$AT$200,25,0),"")</f>
        <v/>
      </c>
      <c r="H503" s="83" t="str">
        <f>IFERROR(VLOOKUP(A503,[1]Tổng!$M$2:$AQ$200,26,0),"")</f>
        <v/>
      </c>
      <c r="I503" s="77" t="str">
        <f>IFERROR(VLOOKUP(A503,[1]Tổng!$M$2:$AQ$200,27,0),"")</f>
        <v/>
      </c>
      <c r="J503" s="77">
        <v>1000000</v>
      </c>
      <c r="K503" s="78">
        <f t="shared" si="136"/>
        <v>0</v>
      </c>
      <c r="L503" s="88" t="str">
        <f>IFERROR(VLOOKUP(A503,[1]Tổng!$M$2:$AQ$200,30,0),"")</f>
        <v/>
      </c>
      <c r="M503" s="88">
        <f t="shared" si="137"/>
        <v>0</v>
      </c>
      <c r="N503" s="88" t="str">
        <f>IFERROR(VLOOKUP(A503,[1]Tổng!$M$2:$AT$200,18,0),"")</f>
        <v/>
      </c>
      <c r="O503" s="88" t="str">
        <f>IFERROR(VLOOKUP(A503,[1]Tổng!$M$2:$AT$200,22,0),"")</f>
        <v/>
      </c>
      <c r="P503" s="217">
        <f t="shared" si="138"/>
        <v>0</v>
      </c>
      <c r="Q503" s="217">
        <f>IFERROR(VLOOKUP(A503,[1]Tổng!$M$2:$AQ$200,29,0),0)</f>
        <v>0</v>
      </c>
      <c r="R503" s="81" t="str">
        <f>IFERROR(VLOOKUP(A503,[1]Tổng!$M$2:$AQ$200,31,0),"")</f>
        <v/>
      </c>
      <c r="S503" s="81">
        <f t="shared" si="127"/>
        <v>0</v>
      </c>
      <c r="T503" s="81">
        <f t="shared" si="128"/>
        <v>0</v>
      </c>
      <c r="U503" s="81" t="e">
        <f t="shared" si="140"/>
        <v>#REF!</v>
      </c>
      <c r="V503" s="81">
        <v>0</v>
      </c>
      <c r="W503" s="81" t="e">
        <f t="shared" si="133"/>
        <v>#REF!</v>
      </c>
      <c r="X503" s="83"/>
      <c r="Y503" s="99">
        <f t="shared" si="141"/>
        <v>0</v>
      </c>
      <c r="Z503" s="224">
        <v>443</v>
      </c>
      <c r="AA503" s="224">
        <v>1023</v>
      </c>
      <c r="AB503" s="224">
        <v>2104</v>
      </c>
      <c r="AC503" s="224"/>
      <c r="AE503" s="106" t="e">
        <f t="shared" si="124"/>
        <v>#VALUE!</v>
      </c>
      <c r="AG503" s="218"/>
      <c r="AH503" s="219"/>
      <c r="AI503" s="218"/>
      <c r="AJ503" s="63"/>
      <c r="AK503" s="63"/>
      <c r="AL503" s="63"/>
      <c r="AU503" s="69" t="e">
        <f t="shared" si="126"/>
        <v>#N/A</v>
      </c>
      <c r="AV503" s="69" t="e">
        <f t="shared" si="129"/>
        <v>#N/A</v>
      </c>
      <c r="AW503" s="69">
        <f>IF(I503&gt;0,COUNTIF($AV$32:AV503,AV503),0)</f>
        <v>471</v>
      </c>
      <c r="AX503" s="69">
        <f>IF(AND(AW503&gt;1,SUMIF($AV$32:AV502,AV503,$AX$32:AX502)-SUMIF($AV$32:AV502,AV503,$BA$32:BA502)=0),1,IF(AND(AW503&gt;1,SUMIF($AV$32:AV502,AV503,$AX$32:AX502)-SUMIF($AV$32:AV502,AV503,$BA$32:BA502)&gt;0),0,AW503))</f>
        <v>0</v>
      </c>
      <c r="AY503" s="69">
        <f>IF(AND(Q503&gt;0,SUMIF($AV$32:AV503,AV503,$I$32:I503)-SUMIF($AV$32:AV503,AV503,$Q$32:Q503)=0),COUNTIF($AV$32:AV503,AV503),0)</f>
        <v>0</v>
      </c>
      <c r="AZ503" s="69">
        <f>IF(Q503&gt;0,COUNTIF($AV$32:AV503,AV503),0)</f>
        <v>0</v>
      </c>
      <c r="BA503" s="69">
        <f t="shared" si="130"/>
        <v>0</v>
      </c>
      <c r="BC503" s="69" t="str">
        <f t="shared" si="131"/>
        <v xml:space="preserve">  0</v>
      </c>
      <c r="BD503" s="69" t="str">
        <f t="shared" si="132"/>
        <v/>
      </c>
    </row>
    <row r="504" spans="1:59" x14ac:dyDescent="0.25">
      <c r="A504" s="70" t="e">
        <f t="shared" si="139"/>
        <v>#REF!</v>
      </c>
      <c r="B504" s="83" t="str">
        <f>IFERROR(VLOOKUP(A504,[1]Tổng!$M$2:$AT$200,13,0),"")</f>
        <v/>
      </c>
      <c r="C504" s="71" t="e">
        <f t="shared" si="134"/>
        <v>#VALUE!</v>
      </c>
      <c r="D504" s="71">
        <f t="shared" si="135"/>
        <v>1</v>
      </c>
      <c r="E504" s="221" t="str">
        <f>IFERROR(VLOOKUP(A504,[1]Tổng!$M$2:$AT$200,14,0),"")</f>
        <v/>
      </c>
      <c r="F504" s="213" t="str">
        <f>IFERROR(VLOOKUP(A504,[1]Tổng!$M$2:$AT$200,15,0),"")</f>
        <v/>
      </c>
      <c r="G504" s="214" t="str">
        <f>IFERROR(VLOOKUP(A504,[1]Tổng!$M$2:$AT$200,25,0),"")</f>
        <v/>
      </c>
      <c r="H504" s="83" t="str">
        <f>IFERROR(VLOOKUP(A504,[1]Tổng!$M$2:$AQ$200,26,0),"")</f>
        <v/>
      </c>
      <c r="I504" s="77" t="str">
        <f>IFERROR(VLOOKUP(A504,[1]Tổng!$M$2:$AQ$200,27,0),"")</f>
        <v/>
      </c>
      <c r="J504" s="77">
        <v>1000000</v>
      </c>
      <c r="K504" s="78">
        <f t="shared" si="136"/>
        <v>0</v>
      </c>
      <c r="L504" s="88" t="str">
        <f>IFERROR(VLOOKUP(A504,[1]Tổng!$M$2:$AQ$200,30,0),"")</f>
        <v/>
      </c>
      <c r="M504" s="88">
        <f t="shared" si="137"/>
        <v>0</v>
      </c>
      <c r="N504" s="88" t="str">
        <f>IFERROR(VLOOKUP(A504,[1]Tổng!$M$2:$AT$200,18,0),"")</f>
        <v/>
      </c>
      <c r="O504" s="88" t="str">
        <f>IFERROR(VLOOKUP(A504,[1]Tổng!$M$2:$AT$200,22,0),"")</f>
        <v/>
      </c>
      <c r="P504" s="217">
        <f t="shared" si="138"/>
        <v>0</v>
      </c>
      <c r="Q504" s="217">
        <f>IFERROR(VLOOKUP(A504,[1]Tổng!$M$2:$AQ$200,29,0),0)</f>
        <v>0</v>
      </c>
      <c r="R504" s="81" t="str">
        <f>IFERROR(VLOOKUP(A504,[1]Tổng!$M$2:$AQ$200,31,0),"")</f>
        <v/>
      </c>
      <c r="S504" s="81">
        <f t="shared" si="127"/>
        <v>0</v>
      </c>
      <c r="T504" s="81">
        <f t="shared" si="128"/>
        <v>0</v>
      </c>
      <c r="U504" s="81" t="e">
        <f t="shared" si="140"/>
        <v>#REF!</v>
      </c>
      <c r="V504" s="81">
        <v>0</v>
      </c>
      <c r="W504" s="81" t="e">
        <f t="shared" si="133"/>
        <v>#REF!</v>
      </c>
      <c r="X504" s="83"/>
      <c r="Y504" s="99">
        <f t="shared" si="141"/>
        <v>0</v>
      </c>
      <c r="Z504" s="224"/>
      <c r="AA504" s="224"/>
      <c r="AB504" s="224"/>
      <c r="AC504" s="224"/>
      <c r="AE504" s="106" t="e">
        <f t="shared" si="124"/>
        <v>#VALUE!</v>
      </c>
      <c r="AF504" s="69"/>
      <c r="AG504" s="218"/>
      <c r="AH504" s="219"/>
      <c r="AI504" s="218"/>
      <c r="AJ504" s="63"/>
      <c r="AK504" s="63"/>
      <c r="AL504" s="63"/>
      <c r="AU504" s="69" t="e">
        <f t="shared" si="126"/>
        <v>#N/A</v>
      </c>
      <c r="AV504" s="69" t="e">
        <f t="shared" si="129"/>
        <v>#N/A</v>
      </c>
      <c r="AW504" s="69">
        <f>IF(I504&gt;0,COUNTIF($AV$32:AV504,AV504),0)</f>
        <v>472</v>
      </c>
      <c r="AX504" s="69">
        <f>IF(AND(AW504&gt;1,SUMIF($AV$32:AV503,AV504,$AX$32:AX503)-SUMIF($AV$32:AV503,AV504,$BA$32:BA503)=0),1,IF(AND(AW504&gt;1,SUMIF($AV$32:AV503,AV504,$AX$32:AX503)-SUMIF($AV$32:AV503,AV504,$BA$32:BA503)&gt;0),0,AW504))</f>
        <v>0</v>
      </c>
      <c r="AY504" s="69">
        <f>IF(AND(Q504&gt;0,SUMIF($AV$32:AV504,AV504,$I$32:I504)-SUMIF($AV$32:AV504,AV504,$Q$32:Q504)=0),COUNTIF($AV$32:AV504,AV504),0)</f>
        <v>0</v>
      </c>
      <c r="AZ504" s="69">
        <f>IF(Q504&gt;0,COUNTIF($AV$32:AV504,AV504),0)</f>
        <v>0</v>
      </c>
      <c r="BA504" s="69">
        <f t="shared" si="130"/>
        <v>0</v>
      </c>
      <c r="BC504" s="69" t="str">
        <f t="shared" si="131"/>
        <v xml:space="preserve">  0</v>
      </c>
      <c r="BD504" s="69" t="str">
        <f t="shared" si="132"/>
        <v/>
      </c>
      <c r="BF504" s="69"/>
      <c r="BG504" s="69"/>
    </row>
    <row r="505" spans="1:59" s="69" customFormat="1" x14ac:dyDescent="0.25">
      <c r="A505" s="70" t="e">
        <f t="shared" si="139"/>
        <v>#REF!</v>
      </c>
      <c r="B505" s="83" t="str">
        <f>IFERROR(VLOOKUP(A505,[1]Tổng!$M$2:$AT$200,13,0),"")</f>
        <v/>
      </c>
      <c r="C505" s="71" t="e">
        <f t="shared" si="134"/>
        <v>#VALUE!</v>
      </c>
      <c r="D505" s="71">
        <f t="shared" si="135"/>
        <v>1</v>
      </c>
      <c r="E505" s="221" t="str">
        <f>IFERROR(VLOOKUP(A505,[1]Tổng!$M$2:$AT$200,14,0),"")</f>
        <v/>
      </c>
      <c r="F505" s="213" t="str">
        <f>IFERROR(VLOOKUP(A505,[1]Tổng!$M$2:$AT$200,15,0),"")</f>
        <v/>
      </c>
      <c r="G505" s="214" t="str">
        <f>IFERROR(VLOOKUP(A505,[1]Tổng!$M$2:$AT$200,25,0),"")</f>
        <v/>
      </c>
      <c r="H505" s="83" t="str">
        <f>IFERROR(VLOOKUP(A505,[1]Tổng!$M$2:$AQ$200,26,0),"")</f>
        <v/>
      </c>
      <c r="I505" s="77" t="str">
        <f>IFERROR(VLOOKUP(A505,[1]Tổng!$M$2:$AQ$200,27,0),"")</f>
        <v/>
      </c>
      <c r="J505" s="77">
        <v>1000000</v>
      </c>
      <c r="K505" s="78">
        <f t="shared" si="136"/>
        <v>0</v>
      </c>
      <c r="L505" s="88" t="str">
        <f>IFERROR(VLOOKUP(A505,[1]Tổng!$M$2:$AQ$200,30,0),"")</f>
        <v/>
      </c>
      <c r="M505" s="88">
        <f t="shared" si="137"/>
        <v>0</v>
      </c>
      <c r="N505" s="88" t="str">
        <f>IFERROR(VLOOKUP(A505,[1]Tổng!$M$2:$AT$200,18,0),"")</f>
        <v/>
      </c>
      <c r="O505" s="88" t="str">
        <f>IFERROR(VLOOKUP(A505,[1]Tổng!$M$2:$AT$200,22,0),"")</f>
        <v/>
      </c>
      <c r="P505" s="217">
        <f t="shared" si="138"/>
        <v>0</v>
      </c>
      <c r="Q505" s="217">
        <f>IFERROR(VLOOKUP(A505,[1]Tổng!$M$2:$AQ$200,29,0),0)</f>
        <v>0</v>
      </c>
      <c r="R505" s="81" t="str">
        <f>IFERROR(VLOOKUP(A505,[1]Tổng!$M$2:$AQ$200,31,0),"")</f>
        <v/>
      </c>
      <c r="S505" s="81">
        <f t="shared" si="127"/>
        <v>0</v>
      </c>
      <c r="T505" s="81">
        <f t="shared" si="128"/>
        <v>0</v>
      </c>
      <c r="U505" s="81" t="e">
        <f t="shared" si="140"/>
        <v>#REF!</v>
      </c>
      <c r="V505" s="81">
        <v>0</v>
      </c>
      <c r="W505" s="81" t="e">
        <f t="shared" si="133"/>
        <v>#REF!</v>
      </c>
      <c r="X505" s="83"/>
      <c r="Y505" s="99">
        <f t="shared" si="141"/>
        <v>0</v>
      </c>
      <c r="Z505" s="224"/>
      <c r="AA505" s="224"/>
      <c r="AB505" s="224"/>
      <c r="AC505" s="224"/>
      <c r="AE505" s="106" t="e">
        <f t="shared" si="124"/>
        <v>#VALUE!</v>
      </c>
      <c r="AG505" s="218"/>
      <c r="AH505" s="219"/>
      <c r="AI505" s="218"/>
      <c r="AJ505" s="63"/>
      <c r="AK505" s="63"/>
      <c r="AL505" s="63"/>
      <c r="AU505" s="69" t="e">
        <f t="shared" si="126"/>
        <v>#N/A</v>
      </c>
      <c r="AV505" s="69" t="e">
        <f t="shared" si="129"/>
        <v>#N/A</v>
      </c>
      <c r="AW505" s="69">
        <f>IF(I505&gt;0,COUNTIF($AV$32:AV505,AV505),0)</f>
        <v>473</v>
      </c>
      <c r="AX505" s="69">
        <f>IF(AND(AW505&gt;1,SUMIF($AV$32:AV504,AV505,$AX$32:AX504)-SUMIF($AV$32:AV504,AV505,$BA$32:BA504)=0),1,IF(AND(AW505&gt;1,SUMIF($AV$32:AV504,AV505,$AX$32:AX504)-SUMIF($AV$32:AV504,AV505,$BA$32:BA504)&gt;0),0,AW505))</f>
        <v>0</v>
      </c>
      <c r="AY505" s="69">
        <f>IF(AND(Q505&gt;0,SUMIF($AV$32:AV505,AV505,$I$32:I505)-SUMIF($AV$32:AV505,AV505,$Q$32:Q505)=0),COUNTIF($AV$32:AV505,AV505),0)</f>
        <v>0</v>
      </c>
      <c r="AZ505" s="69">
        <f>IF(Q505&gt;0,COUNTIF($AV$32:AV505,AV505),0)</f>
        <v>0</v>
      </c>
      <c r="BA505" s="69">
        <f t="shared" si="130"/>
        <v>0</v>
      </c>
      <c r="BC505" s="69" t="str">
        <f t="shared" si="131"/>
        <v xml:space="preserve">  0</v>
      </c>
      <c r="BD505" s="69" t="str">
        <f t="shared" si="132"/>
        <v/>
      </c>
    </row>
    <row r="506" spans="1:59" x14ac:dyDescent="0.25">
      <c r="A506" s="70" t="e">
        <f t="shared" si="139"/>
        <v>#REF!</v>
      </c>
      <c r="B506" s="83" t="str">
        <f>IFERROR(VLOOKUP(A506,[1]Tổng!$M$2:$AT$200,13,0),"")</f>
        <v/>
      </c>
      <c r="C506" s="71" t="e">
        <f t="shared" si="134"/>
        <v>#VALUE!</v>
      </c>
      <c r="D506" s="71">
        <f t="shared" si="135"/>
        <v>1</v>
      </c>
      <c r="E506" s="221" t="str">
        <f>IFERROR(VLOOKUP(A506,[1]Tổng!$M$2:$AT$200,14,0),"")</f>
        <v/>
      </c>
      <c r="F506" s="213" t="str">
        <f>IFERROR(VLOOKUP(A506,[1]Tổng!$M$2:$AT$200,15,0),"")</f>
        <v/>
      </c>
      <c r="G506" s="214" t="str">
        <f>IFERROR(VLOOKUP(A506,[1]Tổng!$M$2:$AT$200,25,0),"")</f>
        <v/>
      </c>
      <c r="H506" s="83" t="str">
        <f>IFERROR(VLOOKUP(A506,[1]Tổng!$M$2:$AQ$200,26,0),"")</f>
        <v/>
      </c>
      <c r="I506" s="77" t="str">
        <f>IFERROR(VLOOKUP(A506,[1]Tổng!$M$2:$AQ$200,27,0),"")</f>
        <v/>
      </c>
      <c r="J506" s="77">
        <v>1000000</v>
      </c>
      <c r="K506" s="78">
        <f t="shared" si="136"/>
        <v>0</v>
      </c>
      <c r="L506" s="88" t="str">
        <f>IFERROR(VLOOKUP(A506,[1]Tổng!$M$2:$AQ$200,30,0),"")</f>
        <v/>
      </c>
      <c r="M506" s="88">
        <f t="shared" si="137"/>
        <v>0</v>
      </c>
      <c r="N506" s="88" t="str">
        <f>IFERROR(VLOOKUP(A506,[1]Tổng!$M$2:$AT$200,18,0),"")</f>
        <v/>
      </c>
      <c r="O506" s="88" t="str">
        <f>IFERROR(VLOOKUP(A506,[1]Tổng!$M$2:$AT$200,22,0),"")</f>
        <v/>
      </c>
      <c r="P506" s="217">
        <f t="shared" si="138"/>
        <v>0</v>
      </c>
      <c r="Q506" s="217">
        <f>IFERROR(VLOOKUP(A506,[1]Tổng!$M$2:$AQ$200,29,0),0)</f>
        <v>0</v>
      </c>
      <c r="R506" s="81" t="str">
        <f>IFERROR(VLOOKUP(A506,[1]Tổng!$M$2:$AQ$200,31,0),"")</f>
        <v/>
      </c>
      <c r="S506" s="81">
        <f t="shared" si="127"/>
        <v>0</v>
      </c>
      <c r="T506" s="81">
        <f t="shared" si="128"/>
        <v>0</v>
      </c>
      <c r="U506" s="81" t="e">
        <f t="shared" si="140"/>
        <v>#REF!</v>
      </c>
      <c r="V506" s="81">
        <v>0</v>
      </c>
      <c r="W506" s="81" t="e">
        <f t="shared" si="133"/>
        <v>#REF!</v>
      </c>
      <c r="X506" s="83"/>
      <c r="Y506" s="99">
        <f t="shared" si="141"/>
        <v>0</v>
      </c>
      <c r="Z506" s="224"/>
      <c r="AA506" s="224"/>
      <c r="AB506" s="224"/>
      <c r="AC506" s="224"/>
      <c r="AE506" s="106" t="e">
        <f t="shared" si="124"/>
        <v>#VALUE!</v>
      </c>
      <c r="AF506" s="69"/>
      <c r="AG506" s="218"/>
      <c r="AH506" s="219"/>
      <c r="AI506" s="218"/>
      <c r="AJ506" s="63"/>
      <c r="AK506" s="63"/>
      <c r="AL506" s="63"/>
      <c r="AU506" s="69" t="e">
        <f t="shared" si="126"/>
        <v>#N/A</v>
      </c>
      <c r="AV506" s="69" t="e">
        <f t="shared" si="129"/>
        <v>#N/A</v>
      </c>
      <c r="AW506" s="69">
        <f>IF(I506&gt;0,COUNTIF($AV$32:AV506,AV506),0)</f>
        <v>474</v>
      </c>
      <c r="AX506" s="69">
        <f>IF(AND(AW506&gt;1,SUMIF($AV$32:AV505,AV506,$AX$32:AX505)-SUMIF($AV$32:AV505,AV506,$BA$32:BA505)=0),1,IF(AND(AW506&gt;1,SUMIF($AV$32:AV505,AV506,$AX$32:AX505)-SUMIF($AV$32:AV505,AV506,$BA$32:BA505)&gt;0),0,AW506))</f>
        <v>0</v>
      </c>
      <c r="AY506" s="69">
        <f>IF(AND(Q506&gt;0,SUMIF($AV$32:AV506,AV506,$I$32:I506)-SUMIF($AV$32:AV506,AV506,$Q$32:Q506)=0),COUNTIF($AV$32:AV506,AV506),0)</f>
        <v>0</v>
      </c>
      <c r="AZ506" s="69">
        <f>IF(Q506&gt;0,COUNTIF($AV$32:AV506,AV506),0)</f>
        <v>0</v>
      </c>
      <c r="BA506" s="69">
        <f t="shared" si="130"/>
        <v>0</v>
      </c>
      <c r="BC506" s="69" t="str">
        <f t="shared" si="131"/>
        <v xml:space="preserve">  0</v>
      </c>
      <c r="BD506" s="69" t="str">
        <f t="shared" si="132"/>
        <v/>
      </c>
      <c r="BF506" s="69"/>
      <c r="BG506" s="69"/>
    </row>
    <row r="507" spans="1:59" x14ac:dyDescent="0.25">
      <c r="A507" s="70" t="e">
        <f t="shared" si="139"/>
        <v>#REF!</v>
      </c>
      <c r="B507" s="83" t="str">
        <f>IFERROR(VLOOKUP(A507,[1]Tổng!$M$2:$AT$200,13,0),"")</f>
        <v/>
      </c>
      <c r="C507" s="71" t="e">
        <f t="shared" si="134"/>
        <v>#VALUE!</v>
      </c>
      <c r="D507" s="71">
        <f t="shared" si="135"/>
        <v>1</v>
      </c>
      <c r="E507" s="221" t="str">
        <f>IFERROR(VLOOKUP(A507,[1]Tổng!$M$2:$AT$200,14,0),"")</f>
        <v/>
      </c>
      <c r="F507" s="213" t="str">
        <f>IFERROR(VLOOKUP(A507,[1]Tổng!$M$2:$AT$200,15,0),"")</f>
        <v/>
      </c>
      <c r="G507" s="214" t="str">
        <f>IFERROR(VLOOKUP(A507,[1]Tổng!$M$2:$AT$200,25,0),"")</f>
        <v/>
      </c>
      <c r="H507" s="83" t="str">
        <f>IFERROR(VLOOKUP(A507,[1]Tổng!$M$2:$AQ$200,26,0),"")</f>
        <v/>
      </c>
      <c r="I507" s="77" t="str">
        <f>IFERROR(VLOOKUP(A507,[1]Tổng!$M$2:$AQ$200,27,0),"")</f>
        <v/>
      </c>
      <c r="J507" s="77">
        <v>1000000</v>
      </c>
      <c r="K507" s="78">
        <f t="shared" si="136"/>
        <v>0</v>
      </c>
      <c r="L507" s="88" t="str">
        <f>IFERROR(VLOOKUP(A507,[1]Tổng!$M$2:$AQ$200,30,0),"")</f>
        <v/>
      </c>
      <c r="M507" s="88">
        <f t="shared" si="137"/>
        <v>0</v>
      </c>
      <c r="N507" s="88" t="str">
        <f>IFERROR(VLOOKUP(A507,[1]Tổng!$M$2:$AT$200,18,0),"")</f>
        <v/>
      </c>
      <c r="O507" s="88" t="str">
        <f>IFERROR(VLOOKUP(A507,[1]Tổng!$M$2:$AT$200,22,0),"")</f>
        <v/>
      </c>
      <c r="P507" s="217">
        <f t="shared" si="138"/>
        <v>0</v>
      </c>
      <c r="Q507" s="217">
        <f>IFERROR(VLOOKUP(A507,[1]Tổng!$M$2:$AQ$200,29,0),0)</f>
        <v>0</v>
      </c>
      <c r="R507" s="81" t="str">
        <f>IFERROR(VLOOKUP(A507,[1]Tổng!$M$2:$AQ$200,31,0),"")</f>
        <v/>
      </c>
      <c r="S507" s="81">
        <f t="shared" si="127"/>
        <v>0</v>
      </c>
      <c r="T507" s="81">
        <f t="shared" si="128"/>
        <v>0</v>
      </c>
      <c r="U507" s="81" t="e">
        <f t="shared" si="140"/>
        <v>#REF!</v>
      </c>
      <c r="V507" s="81">
        <v>0</v>
      </c>
      <c r="W507" s="81" t="e">
        <f t="shared" si="133"/>
        <v>#REF!</v>
      </c>
      <c r="X507" s="83"/>
      <c r="Y507" s="99">
        <f t="shared" si="141"/>
        <v>0</v>
      </c>
      <c r="Z507" s="224"/>
      <c r="AA507" s="224"/>
      <c r="AB507" s="224"/>
      <c r="AC507" s="224"/>
      <c r="AE507" s="106" t="e">
        <f t="shared" si="124"/>
        <v>#VALUE!</v>
      </c>
      <c r="AF507" s="69"/>
      <c r="AG507" s="218"/>
      <c r="AH507" s="219"/>
      <c r="AI507" s="218"/>
      <c r="AJ507" s="63"/>
      <c r="AK507" s="63"/>
      <c r="AL507" s="63"/>
      <c r="AU507" s="69" t="e">
        <f t="shared" si="126"/>
        <v>#N/A</v>
      </c>
      <c r="AV507" s="69" t="e">
        <f t="shared" si="129"/>
        <v>#N/A</v>
      </c>
      <c r="AW507" s="69">
        <f>IF(I507&gt;0,COUNTIF($AV$32:AV507,AV507),0)</f>
        <v>475</v>
      </c>
      <c r="AX507" s="69">
        <f>IF(AND(AW507&gt;1,SUMIF($AV$32:AV506,AV507,$AX$32:AX506)-SUMIF($AV$32:AV506,AV507,$BA$32:BA506)=0),1,IF(AND(AW507&gt;1,SUMIF($AV$32:AV506,AV507,$AX$32:AX506)-SUMIF($AV$32:AV506,AV507,$BA$32:BA506)&gt;0),0,AW507))</f>
        <v>0</v>
      </c>
      <c r="AY507" s="69">
        <f>IF(AND(Q507&gt;0,SUMIF($AV$32:AV507,AV507,$I$32:I507)-SUMIF($AV$32:AV507,AV507,$Q$32:Q507)=0),COUNTIF($AV$32:AV507,AV507),0)</f>
        <v>0</v>
      </c>
      <c r="AZ507" s="69">
        <f>IF(Q507&gt;0,COUNTIF($AV$32:AV507,AV507),0)</f>
        <v>0</v>
      </c>
      <c r="BA507" s="69">
        <f t="shared" si="130"/>
        <v>0</v>
      </c>
      <c r="BC507" s="69" t="str">
        <f t="shared" si="131"/>
        <v xml:space="preserve">  0</v>
      </c>
      <c r="BD507" s="69" t="str">
        <f t="shared" si="132"/>
        <v/>
      </c>
      <c r="BF507" s="69"/>
      <c r="BG507" s="69"/>
    </row>
    <row r="508" spans="1:59" x14ac:dyDescent="0.25">
      <c r="A508" s="70" t="e">
        <f t="shared" si="139"/>
        <v>#REF!</v>
      </c>
      <c r="B508" s="83" t="str">
        <f>IFERROR(VLOOKUP(A508,[1]Tổng!$M$2:$AT$200,13,0),"")</f>
        <v/>
      </c>
      <c r="C508" s="71" t="e">
        <f t="shared" si="134"/>
        <v>#VALUE!</v>
      </c>
      <c r="D508" s="71">
        <f t="shared" si="135"/>
        <v>1</v>
      </c>
      <c r="E508" s="221" t="str">
        <f>IFERROR(VLOOKUP(A508,[1]Tổng!$M$2:$AT$200,14,0),"")</f>
        <v/>
      </c>
      <c r="F508" s="213" t="str">
        <f>IFERROR(VLOOKUP(A508,[1]Tổng!$M$2:$AT$200,15,0),"")</f>
        <v/>
      </c>
      <c r="G508" s="214" t="str">
        <f>IFERROR(VLOOKUP(A508,[1]Tổng!$M$2:$AT$200,25,0),"")</f>
        <v/>
      </c>
      <c r="H508" s="83" t="str">
        <f>IFERROR(VLOOKUP(A508,[1]Tổng!$M$2:$AQ$200,26,0),"")</f>
        <v/>
      </c>
      <c r="I508" s="77" t="str">
        <f>IFERROR(VLOOKUP(A508,[1]Tổng!$M$2:$AQ$200,27,0),"")</f>
        <v/>
      </c>
      <c r="J508" s="77">
        <v>1000000</v>
      </c>
      <c r="K508" s="78">
        <f t="shared" si="136"/>
        <v>0</v>
      </c>
      <c r="L508" s="88" t="str">
        <f>IFERROR(VLOOKUP(A508,[1]Tổng!$M$2:$AQ$200,30,0),"")</f>
        <v/>
      </c>
      <c r="M508" s="88">
        <f t="shared" si="137"/>
        <v>0</v>
      </c>
      <c r="N508" s="88" t="str">
        <f>IFERROR(VLOOKUP(A508,[1]Tổng!$M$2:$AT$200,18,0),"")</f>
        <v/>
      </c>
      <c r="O508" s="88" t="str">
        <f>IFERROR(VLOOKUP(A508,[1]Tổng!$M$2:$AT$200,22,0),"")</f>
        <v/>
      </c>
      <c r="P508" s="217">
        <f t="shared" si="138"/>
        <v>0</v>
      </c>
      <c r="Q508" s="217">
        <f>IFERROR(VLOOKUP(A508,[1]Tổng!$M$2:$AQ$200,29,0),0)</f>
        <v>0</v>
      </c>
      <c r="R508" s="81" t="str">
        <f>IFERROR(VLOOKUP(A508,[1]Tổng!$M$2:$AQ$200,31,0),"")</f>
        <v/>
      </c>
      <c r="S508" s="81">
        <f t="shared" si="127"/>
        <v>0</v>
      </c>
      <c r="T508" s="81">
        <f t="shared" si="128"/>
        <v>0</v>
      </c>
      <c r="U508" s="81" t="e">
        <f t="shared" si="140"/>
        <v>#REF!</v>
      </c>
      <c r="V508" s="81">
        <v>0</v>
      </c>
      <c r="W508" s="81" t="e">
        <f t="shared" si="133"/>
        <v>#REF!</v>
      </c>
      <c r="X508" s="83"/>
      <c r="Y508" s="99">
        <f t="shared" si="141"/>
        <v>0</v>
      </c>
      <c r="Z508" s="224"/>
      <c r="AA508" s="224"/>
      <c r="AB508" s="224"/>
      <c r="AC508" s="224"/>
      <c r="AE508" s="106" t="e">
        <f t="shared" si="124"/>
        <v>#VALUE!</v>
      </c>
      <c r="AF508" s="69"/>
      <c r="AG508" s="218"/>
      <c r="AH508" s="219"/>
      <c r="AI508" s="218"/>
      <c r="AJ508" s="63"/>
      <c r="AK508" s="63"/>
      <c r="AL508" s="63"/>
      <c r="AU508" s="69" t="e">
        <f t="shared" si="126"/>
        <v>#N/A</v>
      </c>
      <c r="AV508" s="69" t="e">
        <f t="shared" si="129"/>
        <v>#N/A</v>
      </c>
      <c r="AW508" s="69">
        <f>IF(I508&gt;0,COUNTIF($AV$32:AV508,AV508),0)</f>
        <v>476</v>
      </c>
      <c r="AX508" s="69">
        <f>IF(AND(AW508&gt;1,SUMIF($AV$32:AV507,AV508,$AX$32:AX507)-SUMIF($AV$32:AV507,AV508,$BA$32:BA507)=0),1,IF(AND(AW508&gt;1,SUMIF($AV$32:AV507,AV508,$AX$32:AX507)-SUMIF($AV$32:AV507,AV508,$BA$32:BA507)&gt;0),0,AW508))</f>
        <v>0</v>
      </c>
      <c r="AY508" s="69">
        <f>IF(AND(Q508&gt;0,SUMIF($AV$32:AV508,AV508,$I$32:I508)-SUMIF($AV$32:AV508,AV508,$Q$32:Q508)=0),COUNTIF($AV$32:AV508,AV508),0)</f>
        <v>0</v>
      </c>
      <c r="AZ508" s="69">
        <f>IF(Q508&gt;0,COUNTIF($AV$32:AV508,AV508),0)</f>
        <v>0</v>
      </c>
      <c r="BA508" s="69">
        <f t="shared" si="130"/>
        <v>0</v>
      </c>
      <c r="BC508" s="69" t="str">
        <f t="shared" si="131"/>
        <v xml:space="preserve">  0</v>
      </c>
      <c r="BD508" s="69" t="str">
        <f t="shared" si="132"/>
        <v/>
      </c>
      <c r="BF508" s="69"/>
      <c r="BG508" s="69"/>
    </row>
    <row r="509" spans="1:59" s="69" customFormat="1" x14ac:dyDescent="0.25">
      <c r="A509" s="70" t="e">
        <f t="shared" si="139"/>
        <v>#REF!</v>
      </c>
      <c r="B509" s="83" t="str">
        <f>IFERROR(VLOOKUP(A509,[1]Tổng!$M$2:$AT$200,13,0),"")</f>
        <v/>
      </c>
      <c r="C509" s="71" t="e">
        <f t="shared" si="134"/>
        <v>#VALUE!</v>
      </c>
      <c r="D509" s="71">
        <f t="shared" si="135"/>
        <v>1</v>
      </c>
      <c r="E509" s="221" t="str">
        <f>IFERROR(VLOOKUP(A509,[1]Tổng!$M$2:$AT$200,14,0),"")</f>
        <v/>
      </c>
      <c r="F509" s="213" t="str">
        <f>IFERROR(VLOOKUP(A509,[1]Tổng!$M$2:$AT$200,15,0),"")</f>
        <v/>
      </c>
      <c r="G509" s="214" t="str">
        <f>IFERROR(VLOOKUP(A509,[1]Tổng!$M$2:$AT$200,25,0),"")</f>
        <v/>
      </c>
      <c r="H509" s="83" t="str">
        <f>IFERROR(VLOOKUP(A509,[1]Tổng!$M$2:$AQ$200,26,0),"")</f>
        <v/>
      </c>
      <c r="I509" s="77" t="str">
        <f>IFERROR(VLOOKUP(A509,[1]Tổng!$M$2:$AQ$200,27,0),"")</f>
        <v/>
      </c>
      <c r="J509" s="77">
        <v>1000000</v>
      </c>
      <c r="K509" s="78">
        <f t="shared" si="136"/>
        <v>0</v>
      </c>
      <c r="L509" s="88" t="str">
        <f>IFERROR(VLOOKUP(A509,[1]Tổng!$M$2:$AQ$200,30,0),"")</f>
        <v/>
      </c>
      <c r="M509" s="88">
        <f t="shared" si="137"/>
        <v>0</v>
      </c>
      <c r="N509" s="88" t="str">
        <f>IFERROR(VLOOKUP(A509,[1]Tổng!$M$2:$AT$200,18,0),"")</f>
        <v/>
      </c>
      <c r="O509" s="88" t="str">
        <f>IFERROR(VLOOKUP(A509,[1]Tổng!$M$2:$AT$200,22,0),"")</f>
        <v/>
      </c>
      <c r="P509" s="217">
        <f t="shared" si="138"/>
        <v>0</v>
      </c>
      <c r="Q509" s="217">
        <f>IFERROR(VLOOKUP(A509,[1]Tổng!$M$2:$AQ$200,29,0),0)</f>
        <v>0</v>
      </c>
      <c r="R509" s="81" t="str">
        <f>IFERROR(VLOOKUP(A509,[1]Tổng!$M$2:$AQ$200,31,0),"")</f>
        <v/>
      </c>
      <c r="S509" s="81">
        <f t="shared" si="127"/>
        <v>0</v>
      </c>
      <c r="T509" s="81">
        <f t="shared" si="128"/>
        <v>0</v>
      </c>
      <c r="U509" s="81" t="e">
        <f t="shared" si="140"/>
        <v>#REF!</v>
      </c>
      <c r="V509" s="81" t="e">
        <f>AA503*L503</f>
        <v>#VALUE!</v>
      </c>
      <c r="W509" s="81" t="e">
        <f t="shared" si="133"/>
        <v>#REF!</v>
      </c>
      <c r="X509" s="83">
        <v>44014</v>
      </c>
      <c r="Y509" s="99">
        <f>Q511-AA503</f>
        <v>-1023</v>
      </c>
      <c r="Z509" s="224"/>
      <c r="AA509" s="224"/>
      <c r="AB509" s="224"/>
      <c r="AC509" s="224"/>
      <c r="AE509" s="106" t="e">
        <f>I511-SUM(Z511:AD511)</f>
        <v>#VALUE!</v>
      </c>
      <c r="AG509" s="218"/>
      <c r="AH509" s="219"/>
      <c r="AI509" s="218"/>
      <c r="AJ509" s="63"/>
      <c r="AK509" s="63"/>
      <c r="AL509" s="63"/>
      <c r="AU509" s="69" t="e">
        <f t="shared" si="126"/>
        <v>#N/A</v>
      </c>
      <c r="AV509" s="69" t="e">
        <f t="shared" si="129"/>
        <v>#N/A</v>
      </c>
      <c r="AW509" s="69">
        <f>IF(I509&gt;0,COUNTIF($AV$32:AV509,AV509),0)</f>
        <v>477</v>
      </c>
      <c r="AX509" s="69">
        <f>IF(AND(AW509&gt;1,SUMIF($AV$32:AV508,AV509,$AX$32:AX508)-SUMIF($AV$32:AV508,AV509,$BA$32:BA508)=0),1,IF(AND(AW509&gt;1,SUMIF($AV$32:AV508,AV509,$AX$32:AX508)-SUMIF($AV$32:AV508,AV509,$BA$32:BA508)&gt;0),0,AW509))</f>
        <v>0</v>
      </c>
      <c r="AY509" s="69">
        <f>IF(AND(Q509&gt;0,SUMIF($AV$32:AV509,AV509,$I$32:I509)-SUMIF($AV$32:AV509,AV509,$Q$32:Q509)=0),COUNTIF($AV$32:AV509,AV509),0)</f>
        <v>0</v>
      </c>
      <c r="AZ509" s="69">
        <f>IF(Q509&gt;0,COUNTIF($AV$32:AV509,AV509),0)</f>
        <v>0</v>
      </c>
      <c r="BA509" s="69">
        <f t="shared" si="130"/>
        <v>0</v>
      </c>
      <c r="BC509" s="69" t="str">
        <f t="shared" si="131"/>
        <v xml:space="preserve">  0</v>
      </c>
      <c r="BD509" s="69" t="str">
        <f t="shared" si="132"/>
        <v/>
      </c>
    </row>
    <row r="510" spans="1:59" x14ac:dyDescent="0.25">
      <c r="A510" s="70" t="e">
        <f t="shared" si="139"/>
        <v>#REF!</v>
      </c>
      <c r="B510" s="83" t="str">
        <f>IFERROR(VLOOKUP(A510,[1]Tổng!$M$2:$AT$200,13,0),"")</f>
        <v/>
      </c>
      <c r="C510" s="71" t="e">
        <f t="shared" si="134"/>
        <v>#VALUE!</v>
      </c>
      <c r="D510" s="71">
        <f t="shared" si="135"/>
        <v>1</v>
      </c>
      <c r="E510" s="221" t="str">
        <f>IFERROR(VLOOKUP(A510,[1]Tổng!$M$2:$AT$200,14,0),"")</f>
        <v/>
      </c>
      <c r="F510" s="213" t="str">
        <f>IFERROR(VLOOKUP(A510,[1]Tổng!$M$2:$AT$200,15,0),"")</f>
        <v/>
      </c>
      <c r="G510" s="214" t="str">
        <f>IFERROR(VLOOKUP(A510,[1]Tổng!$M$2:$AT$200,25,0),"")</f>
        <v/>
      </c>
      <c r="H510" s="83" t="str">
        <f>IFERROR(VLOOKUP(A510,[1]Tổng!$M$2:$AQ$200,26,0),"")</f>
        <v/>
      </c>
      <c r="I510" s="77" t="str">
        <f>IFERROR(VLOOKUP(A510,[1]Tổng!$M$2:$AQ$200,27,0),"")</f>
        <v/>
      </c>
      <c r="J510" s="77">
        <v>1000000</v>
      </c>
      <c r="K510" s="78">
        <f t="shared" si="136"/>
        <v>0</v>
      </c>
      <c r="L510" s="88" t="str">
        <f>IFERROR(VLOOKUP(A510,[1]Tổng!$M$2:$AQ$200,30,0),"")</f>
        <v/>
      </c>
      <c r="M510" s="88">
        <f t="shared" si="137"/>
        <v>0</v>
      </c>
      <c r="N510" s="88" t="str">
        <f>IFERROR(VLOOKUP(A510,[1]Tổng!$M$2:$AT$200,18,0),"")</f>
        <v/>
      </c>
      <c r="O510" s="88" t="str">
        <f>IFERROR(VLOOKUP(A510,[1]Tổng!$M$2:$AT$200,22,0),"")</f>
        <v/>
      </c>
      <c r="P510" s="217">
        <f t="shared" si="138"/>
        <v>0</v>
      </c>
      <c r="Q510" s="217">
        <f>IFERROR(VLOOKUP(A510,[1]Tổng!$M$2:$AQ$200,29,0),0)</f>
        <v>0</v>
      </c>
      <c r="R510" s="81" t="str">
        <f>IFERROR(VLOOKUP(A510,[1]Tổng!$M$2:$AQ$200,31,0),"")</f>
        <v/>
      </c>
      <c r="S510" s="81">
        <f t="shared" si="127"/>
        <v>0</v>
      </c>
      <c r="T510" s="81">
        <f t="shared" si="128"/>
        <v>0</v>
      </c>
      <c r="U510" s="81" t="e">
        <f t="shared" si="140"/>
        <v>#REF!</v>
      </c>
      <c r="V510" s="81">
        <v>0</v>
      </c>
      <c r="W510" s="81" t="e">
        <f t="shared" si="133"/>
        <v>#REF!</v>
      </c>
      <c r="X510" s="83"/>
      <c r="Y510" s="99">
        <f t="shared" si="141"/>
        <v>0</v>
      </c>
      <c r="Z510" s="224"/>
      <c r="AA510" s="224"/>
      <c r="AB510" s="224"/>
      <c r="AC510" s="224"/>
      <c r="AE510" s="106" t="e">
        <f t="shared" si="124"/>
        <v>#VALUE!</v>
      </c>
      <c r="AF510" s="69"/>
      <c r="AG510" s="218"/>
      <c r="AH510" s="219"/>
      <c r="AI510" s="218"/>
      <c r="AJ510" s="63"/>
      <c r="AK510" s="63"/>
      <c r="AL510" s="63"/>
      <c r="AU510" s="69" t="e">
        <f t="shared" si="126"/>
        <v>#N/A</v>
      </c>
      <c r="AV510" s="69" t="e">
        <f t="shared" si="129"/>
        <v>#N/A</v>
      </c>
      <c r="AW510" s="69">
        <f>IF(I510&gt;0,COUNTIF($AV$32:AV510,AV510),0)</f>
        <v>478</v>
      </c>
      <c r="AX510" s="69">
        <f>IF(AND(AW510&gt;1,SUMIF($AV$32:AV509,AV510,$AX$32:AX509)-SUMIF($AV$32:AV509,AV510,$BA$32:BA509)=0),1,IF(AND(AW510&gt;1,SUMIF($AV$32:AV509,AV510,$AX$32:AX509)-SUMIF($AV$32:AV509,AV510,$BA$32:BA509)&gt;0),0,AW510))</f>
        <v>0</v>
      </c>
      <c r="AY510" s="69">
        <f>IF(AND(Q510&gt;0,SUMIF($AV$32:AV510,AV510,$I$32:I510)-SUMIF($AV$32:AV510,AV510,$Q$32:Q510)=0),COUNTIF($AV$32:AV510,AV510),0)</f>
        <v>0</v>
      </c>
      <c r="AZ510" s="69">
        <f>IF(Q510&gt;0,COUNTIF($AV$32:AV510,AV510),0)</f>
        <v>0</v>
      </c>
      <c r="BA510" s="69">
        <f t="shared" si="130"/>
        <v>0</v>
      </c>
      <c r="BC510" s="69" t="str">
        <f t="shared" si="131"/>
        <v xml:space="preserve">  0</v>
      </c>
      <c r="BD510" s="69" t="str">
        <f t="shared" si="132"/>
        <v/>
      </c>
      <c r="BF510" s="69"/>
      <c r="BG510" s="69"/>
    </row>
    <row r="511" spans="1:59" x14ac:dyDescent="0.25">
      <c r="A511" s="70" t="e">
        <f t="shared" si="139"/>
        <v>#REF!</v>
      </c>
      <c r="B511" s="83" t="str">
        <f>IFERROR(VLOOKUP(A511,[1]Tổng!$M$2:$AT$200,13,0),"")</f>
        <v/>
      </c>
      <c r="C511" s="71" t="e">
        <f t="shared" si="134"/>
        <v>#VALUE!</v>
      </c>
      <c r="D511" s="71">
        <f t="shared" si="135"/>
        <v>1</v>
      </c>
      <c r="E511" s="221" t="str">
        <f>IFERROR(VLOOKUP(A511,[1]Tổng!$M$2:$AT$200,14,0),"")</f>
        <v/>
      </c>
      <c r="F511" s="213" t="str">
        <f>IFERROR(VLOOKUP(A511,[1]Tổng!$M$2:$AT$200,15,0),"")</f>
        <v/>
      </c>
      <c r="G511" s="214" t="str">
        <f>IFERROR(VLOOKUP(A511,[1]Tổng!$M$2:$AT$200,25,0),"")</f>
        <v/>
      </c>
      <c r="H511" s="83" t="str">
        <f>IFERROR(VLOOKUP(A511,[1]Tổng!$M$2:$AQ$200,26,0),"")</f>
        <v/>
      </c>
      <c r="I511" s="77" t="str">
        <f>IFERROR(VLOOKUP(A511,[1]Tổng!$M$2:$AQ$200,27,0),"")</f>
        <v/>
      </c>
      <c r="J511" s="77">
        <v>1000000</v>
      </c>
      <c r="K511" s="78">
        <f t="shared" si="136"/>
        <v>0</v>
      </c>
      <c r="L511" s="88" t="str">
        <f>IFERROR(VLOOKUP(A511,[1]Tổng!$M$2:$AQ$200,30,0),"")</f>
        <v/>
      </c>
      <c r="M511" s="88">
        <f t="shared" si="137"/>
        <v>0</v>
      </c>
      <c r="N511" s="88" t="str">
        <f>IFERROR(VLOOKUP(A511,[1]Tổng!$M$2:$AT$200,18,0),"")</f>
        <v/>
      </c>
      <c r="O511" s="88" t="str">
        <f>IFERROR(VLOOKUP(A511,[1]Tổng!$M$2:$AT$200,22,0),"")</f>
        <v/>
      </c>
      <c r="P511" s="217">
        <f t="shared" si="138"/>
        <v>0</v>
      </c>
      <c r="Q511" s="217">
        <f>IFERROR(VLOOKUP(A511,[1]Tổng!$M$2:$AQ$200,29,0),0)</f>
        <v>0</v>
      </c>
      <c r="R511" s="81" t="str">
        <f>IFERROR(VLOOKUP(A511,[1]Tổng!$M$2:$AQ$200,31,0),"")</f>
        <v/>
      </c>
      <c r="S511" s="81">
        <f t="shared" si="127"/>
        <v>0</v>
      </c>
      <c r="T511" s="81">
        <f t="shared" si="128"/>
        <v>0</v>
      </c>
      <c r="U511" s="81" t="e">
        <f t="shared" si="140"/>
        <v>#REF!</v>
      </c>
      <c r="V511" s="81">
        <v>0</v>
      </c>
      <c r="W511" s="81" t="e">
        <f t="shared" si="133"/>
        <v>#REF!</v>
      </c>
      <c r="X511" s="83"/>
      <c r="Y511" s="99">
        <f t="shared" si="141"/>
        <v>0</v>
      </c>
      <c r="Z511" s="224"/>
      <c r="AA511" s="224"/>
      <c r="AB511" s="224"/>
      <c r="AC511" s="224"/>
      <c r="AE511" s="106" t="e">
        <f t="shared" si="124"/>
        <v>#VALUE!</v>
      </c>
      <c r="AF511" s="69"/>
      <c r="AG511" s="218"/>
      <c r="AH511" s="219"/>
      <c r="AI511" s="218"/>
      <c r="AJ511" s="63"/>
      <c r="AK511" s="63"/>
      <c r="AL511" s="63"/>
      <c r="AU511" s="69" t="e">
        <f t="shared" si="126"/>
        <v>#N/A</v>
      </c>
      <c r="AV511" s="69" t="e">
        <f t="shared" si="129"/>
        <v>#N/A</v>
      </c>
      <c r="AW511" s="69">
        <f>IF(I511&gt;0,COUNTIF($AV$32:AV511,AV511),0)</f>
        <v>479</v>
      </c>
      <c r="AX511" s="69">
        <f>IF(AND(AW511&gt;1,SUMIF($AV$32:AV510,AV511,$AX$32:AX510)-SUMIF($AV$32:AV510,AV511,$BA$32:BA510)=0),1,IF(AND(AW511&gt;1,SUMIF($AV$32:AV510,AV511,$AX$32:AX510)-SUMIF($AV$32:AV510,AV511,$BA$32:BA510)&gt;0),0,AW511))</f>
        <v>0</v>
      </c>
      <c r="AY511" s="69">
        <f>IF(AND(Q511&gt;0,SUMIF($AV$32:AV511,AV511,$I$32:I511)-SUMIF($AV$32:AV511,AV511,$Q$32:Q511)=0),COUNTIF($AV$32:AV511,AV511),0)</f>
        <v>0</v>
      </c>
      <c r="AZ511" s="69">
        <f>IF(Q511&gt;0,COUNTIF($AV$32:AV511,AV511),0)</f>
        <v>0</v>
      </c>
      <c r="BA511" s="69">
        <f t="shared" si="130"/>
        <v>0</v>
      </c>
      <c r="BC511" s="69" t="str">
        <f t="shared" si="131"/>
        <v xml:space="preserve">  0</v>
      </c>
      <c r="BD511" s="69" t="str">
        <f t="shared" si="132"/>
        <v/>
      </c>
      <c r="BF511" s="69"/>
      <c r="BG511" s="69"/>
    </row>
    <row r="512" spans="1:59" x14ac:dyDescent="0.25">
      <c r="A512" s="70" t="e">
        <f t="shared" si="139"/>
        <v>#REF!</v>
      </c>
      <c r="B512" s="83" t="str">
        <f>IFERROR(VLOOKUP(A512,[1]Tổng!$M$2:$AT$200,13,0),"")</f>
        <v/>
      </c>
      <c r="C512" s="71" t="e">
        <f t="shared" si="134"/>
        <v>#VALUE!</v>
      </c>
      <c r="D512" s="71">
        <f t="shared" si="135"/>
        <v>1</v>
      </c>
      <c r="E512" s="221" t="str">
        <f>IFERROR(VLOOKUP(A512,[1]Tổng!$M$2:$AT$200,14,0),"")</f>
        <v/>
      </c>
      <c r="F512" s="213" t="str">
        <f>IFERROR(VLOOKUP(A512,[1]Tổng!$M$2:$AT$200,15,0),"")</f>
        <v/>
      </c>
      <c r="G512" s="214" t="str">
        <f>IFERROR(VLOOKUP(A512,[1]Tổng!$M$2:$AT$200,25,0),"")</f>
        <v/>
      </c>
      <c r="H512" s="83" t="str">
        <f>IFERROR(VLOOKUP(A512,[1]Tổng!$M$2:$AQ$200,26,0),"")</f>
        <v/>
      </c>
      <c r="I512" s="77" t="str">
        <f>IFERROR(VLOOKUP(A512,[1]Tổng!$M$2:$AQ$200,27,0),"")</f>
        <v/>
      </c>
      <c r="J512" s="77">
        <v>1000000</v>
      </c>
      <c r="K512" s="78">
        <f t="shared" si="136"/>
        <v>0</v>
      </c>
      <c r="L512" s="88" t="str">
        <f>IFERROR(VLOOKUP(A512,[1]Tổng!$M$2:$AQ$200,30,0),"")</f>
        <v/>
      </c>
      <c r="M512" s="88">
        <f t="shared" si="137"/>
        <v>0</v>
      </c>
      <c r="N512" s="88" t="str">
        <f>IFERROR(VLOOKUP(A512,[1]Tổng!$M$2:$AT$200,18,0),"")</f>
        <v/>
      </c>
      <c r="O512" s="88" t="str">
        <f>IFERROR(VLOOKUP(A512,[1]Tổng!$M$2:$AT$200,22,0),"")</f>
        <v/>
      </c>
      <c r="P512" s="217">
        <f t="shared" si="138"/>
        <v>0</v>
      </c>
      <c r="Q512" s="217">
        <f>IFERROR(VLOOKUP(A512,[1]Tổng!$M$2:$AQ$200,29,0),0)</f>
        <v>0</v>
      </c>
      <c r="R512" s="81" t="str">
        <f>IFERROR(VLOOKUP(A512,[1]Tổng!$M$2:$AQ$200,31,0),"")</f>
        <v/>
      </c>
      <c r="S512" s="81">
        <f t="shared" si="127"/>
        <v>0</v>
      </c>
      <c r="T512" s="81">
        <f t="shared" si="128"/>
        <v>0</v>
      </c>
      <c r="U512" s="81" t="e">
        <f t="shared" si="140"/>
        <v>#REF!</v>
      </c>
      <c r="V512" s="81">
        <v>0</v>
      </c>
      <c r="W512" s="81" t="e">
        <f t="shared" si="133"/>
        <v>#REF!</v>
      </c>
      <c r="X512" s="83"/>
      <c r="Y512" s="99">
        <f t="shared" si="141"/>
        <v>0</v>
      </c>
      <c r="Z512" s="224"/>
      <c r="AA512" s="224"/>
      <c r="AB512" s="224"/>
      <c r="AC512" s="224"/>
      <c r="AE512" s="106" t="e">
        <f t="shared" si="124"/>
        <v>#VALUE!</v>
      </c>
      <c r="AF512" s="69"/>
      <c r="AG512" s="218"/>
      <c r="AH512" s="219"/>
      <c r="AI512" s="218"/>
      <c r="AJ512" s="63"/>
      <c r="AK512" s="63"/>
      <c r="AL512" s="63"/>
      <c r="AU512" s="69" t="e">
        <f t="shared" si="126"/>
        <v>#N/A</v>
      </c>
      <c r="AV512" s="69" t="e">
        <f t="shared" si="129"/>
        <v>#N/A</v>
      </c>
      <c r="AW512" s="69">
        <f>IF(I512&gt;0,COUNTIF($AV$32:AV512,AV512),0)</f>
        <v>480</v>
      </c>
      <c r="AX512" s="69">
        <f>IF(AND(AW512&gt;1,SUMIF($AV$32:AV511,AV512,$AX$32:AX511)-SUMIF($AV$32:AV511,AV512,$BA$32:BA511)=0),1,IF(AND(AW512&gt;1,SUMIF($AV$32:AV511,AV512,$AX$32:AX511)-SUMIF($AV$32:AV511,AV512,$BA$32:BA511)&gt;0),0,AW512))</f>
        <v>0</v>
      </c>
      <c r="AY512" s="69">
        <f>IF(AND(Q512&gt;0,SUMIF($AV$32:AV512,AV512,$I$32:I512)-SUMIF($AV$32:AV512,AV512,$Q$32:Q512)=0),COUNTIF($AV$32:AV512,AV512),0)</f>
        <v>0</v>
      </c>
      <c r="AZ512" s="69">
        <f>IF(Q512&gt;0,COUNTIF($AV$32:AV512,AV512),0)</f>
        <v>0</v>
      </c>
      <c r="BA512" s="69">
        <f t="shared" si="130"/>
        <v>0</v>
      </c>
      <c r="BC512" s="69" t="str">
        <f t="shared" si="131"/>
        <v xml:space="preserve">  0</v>
      </c>
      <c r="BD512" s="69" t="str">
        <f t="shared" si="132"/>
        <v/>
      </c>
      <c r="BF512" s="69"/>
      <c r="BG512" s="69"/>
    </row>
    <row r="513" spans="1:59" s="69" customFormat="1" x14ac:dyDescent="0.25">
      <c r="A513" s="70" t="e">
        <f t="shared" si="139"/>
        <v>#REF!</v>
      </c>
      <c r="B513" s="83" t="str">
        <f>IFERROR(VLOOKUP(A513,[1]Tổng!$M$2:$AT$200,13,0),"")</f>
        <v/>
      </c>
      <c r="C513" s="71" t="e">
        <f t="shared" si="134"/>
        <v>#VALUE!</v>
      </c>
      <c r="D513" s="71">
        <f t="shared" si="135"/>
        <v>1</v>
      </c>
      <c r="E513" s="221" t="str">
        <f>IFERROR(VLOOKUP(A513,[1]Tổng!$M$2:$AT$200,14,0),"")</f>
        <v/>
      </c>
      <c r="F513" s="213" t="str">
        <f>IFERROR(VLOOKUP(A513,[1]Tổng!$M$2:$AT$200,15,0),"")</f>
        <v/>
      </c>
      <c r="G513" s="214" t="str">
        <f>IFERROR(VLOOKUP(A513,[1]Tổng!$M$2:$AT$200,25,0),"")</f>
        <v/>
      </c>
      <c r="H513" s="83" t="str">
        <f>IFERROR(VLOOKUP(A513,[1]Tổng!$M$2:$AQ$200,26,0),"")</f>
        <v/>
      </c>
      <c r="I513" s="77" t="str">
        <f>IFERROR(VLOOKUP(A513,[1]Tổng!$M$2:$AQ$200,27,0),"")</f>
        <v/>
      </c>
      <c r="J513" s="77">
        <v>1000000</v>
      </c>
      <c r="K513" s="78">
        <f t="shared" si="136"/>
        <v>0</v>
      </c>
      <c r="L513" s="88" t="str">
        <f>IFERROR(VLOOKUP(A513,[1]Tổng!$M$2:$AQ$200,30,0),"")</f>
        <v/>
      </c>
      <c r="M513" s="88">
        <f t="shared" si="137"/>
        <v>0</v>
      </c>
      <c r="N513" s="88" t="str">
        <f>IFERROR(VLOOKUP(A513,[1]Tổng!$M$2:$AT$200,18,0),"")</f>
        <v/>
      </c>
      <c r="O513" s="88" t="str">
        <f>IFERROR(VLOOKUP(A513,[1]Tổng!$M$2:$AT$200,22,0),"")</f>
        <v/>
      </c>
      <c r="P513" s="217">
        <f t="shared" si="138"/>
        <v>0</v>
      </c>
      <c r="Q513" s="217">
        <f>IFERROR(VLOOKUP(A513,[1]Tổng!$M$2:$AQ$200,29,0),0)</f>
        <v>0</v>
      </c>
      <c r="R513" s="81" t="str">
        <f>IFERROR(VLOOKUP(A513,[1]Tổng!$M$2:$AQ$200,31,0),"")</f>
        <v/>
      </c>
      <c r="S513" s="81">
        <f t="shared" si="127"/>
        <v>0</v>
      </c>
      <c r="T513" s="81">
        <f t="shared" si="128"/>
        <v>0</v>
      </c>
      <c r="U513" s="81" t="e">
        <f t="shared" si="140"/>
        <v>#REF!</v>
      </c>
      <c r="V513" s="81">
        <v>0</v>
      </c>
      <c r="W513" s="81" t="e">
        <f t="shared" si="133"/>
        <v>#REF!</v>
      </c>
      <c r="X513" s="83"/>
      <c r="Y513" s="99">
        <f t="shared" si="141"/>
        <v>0</v>
      </c>
      <c r="Z513" s="224"/>
      <c r="AA513" s="224"/>
      <c r="AB513" s="224"/>
      <c r="AC513" s="224"/>
      <c r="AE513" s="106" t="e">
        <f t="shared" si="124"/>
        <v>#VALUE!</v>
      </c>
      <c r="AG513" s="218"/>
      <c r="AH513" s="219"/>
      <c r="AI513" s="218"/>
      <c r="AJ513" s="63"/>
      <c r="AK513" s="63"/>
      <c r="AL513" s="63"/>
      <c r="AU513" s="69" t="e">
        <f t="shared" si="126"/>
        <v>#N/A</v>
      </c>
      <c r="AV513" s="69" t="e">
        <f t="shared" si="129"/>
        <v>#N/A</v>
      </c>
      <c r="AW513" s="69">
        <f>IF(I513&gt;0,COUNTIF($AV$32:AV513,AV513),0)</f>
        <v>481</v>
      </c>
      <c r="AX513" s="69">
        <f>IF(AND(AW513&gt;1,SUMIF($AV$32:AV512,AV513,$AX$32:AX512)-SUMIF($AV$32:AV512,AV513,$BA$32:BA512)=0),1,IF(AND(AW513&gt;1,SUMIF($AV$32:AV512,AV513,$AX$32:AX512)-SUMIF($AV$32:AV512,AV513,$BA$32:BA512)&gt;0),0,AW513))</f>
        <v>0</v>
      </c>
      <c r="AY513" s="69">
        <f>IF(AND(Q513&gt;0,SUMIF($AV$32:AV513,AV513,$I$32:I513)-SUMIF($AV$32:AV513,AV513,$Q$32:Q513)=0),COUNTIF($AV$32:AV513,AV513),0)</f>
        <v>0</v>
      </c>
      <c r="AZ513" s="69">
        <f>IF(Q513&gt;0,COUNTIF($AV$32:AV513,AV513),0)</f>
        <v>0</v>
      </c>
      <c r="BA513" s="69">
        <f t="shared" si="130"/>
        <v>0</v>
      </c>
      <c r="BC513" s="69" t="str">
        <f t="shared" si="131"/>
        <v xml:space="preserve">  0</v>
      </c>
      <c r="BD513" s="69" t="str">
        <f t="shared" si="132"/>
        <v/>
      </c>
    </row>
    <row r="514" spans="1:59" x14ac:dyDescent="0.25">
      <c r="A514" s="70" t="e">
        <f t="shared" si="139"/>
        <v>#REF!</v>
      </c>
      <c r="B514" s="83" t="str">
        <f>IFERROR(VLOOKUP(A514,[1]Tổng!$M$2:$AT$200,13,0),"")</f>
        <v/>
      </c>
      <c r="C514" s="71" t="e">
        <f t="shared" si="134"/>
        <v>#VALUE!</v>
      </c>
      <c r="D514" s="71">
        <f t="shared" si="135"/>
        <v>1</v>
      </c>
      <c r="E514" s="221" t="str">
        <f>IFERROR(VLOOKUP(A514,[1]Tổng!$M$2:$AT$200,14,0),"")</f>
        <v/>
      </c>
      <c r="F514" s="213" t="str">
        <f>IFERROR(VLOOKUP(A514,[1]Tổng!$M$2:$AT$200,15,0),"")</f>
        <v/>
      </c>
      <c r="G514" s="214" t="str">
        <f>IFERROR(VLOOKUP(A514,[1]Tổng!$M$2:$AT$200,25,0),"")</f>
        <v/>
      </c>
      <c r="H514" s="83" t="str">
        <f>IFERROR(VLOOKUP(A514,[1]Tổng!$M$2:$AQ$200,26,0),"")</f>
        <v/>
      </c>
      <c r="I514" s="77" t="str">
        <f>IFERROR(VLOOKUP(A514,[1]Tổng!$M$2:$AQ$200,27,0),"")</f>
        <v/>
      </c>
      <c r="J514" s="77">
        <v>1000000</v>
      </c>
      <c r="K514" s="78">
        <f t="shared" si="136"/>
        <v>0</v>
      </c>
      <c r="L514" s="88" t="str">
        <f>IFERROR(VLOOKUP(A514,[1]Tổng!$M$2:$AQ$200,30,0),"")</f>
        <v/>
      </c>
      <c r="M514" s="88">
        <f t="shared" si="137"/>
        <v>0</v>
      </c>
      <c r="N514" s="88" t="str">
        <f>IFERROR(VLOOKUP(A514,[1]Tổng!$M$2:$AT$200,18,0),"")</f>
        <v/>
      </c>
      <c r="O514" s="88" t="str">
        <f>IFERROR(VLOOKUP(A514,[1]Tổng!$M$2:$AT$200,22,0),"")</f>
        <v/>
      </c>
      <c r="P514" s="217">
        <f t="shared" si="138"/>
        <v>0</v>
      </c>
      <c r="Q514" s="217">
        <f>IFERROR(VLOOKUP(A514,[1]Tổng!$M$2:$AQ$200,29,0),0)</f>
        <v>0</v>
      </c>
      <c r="R514" s="81" t="str">
        <f>IFERROR(VLOOKUP(A514,[1]Tổng!$M$2:$AQ$200,31,0),"")</f>
        <v/>
      </c>
      <c r="S514" s="81">
        <f t="shared" si="127"/>
        <v>0</v>
      </c>
      <c r="T514" s="81">
        <f t="shared" si="128"/>
        <v>0</v>
      </c>
      <c r="U514" s="81" t="e">
        <f t="shared" si="140"/>
        <v>#REF!</v>
      </c>
      <c r="V514" s="81">
        <v>0</v>
      </c>
      <c r="W514" s="81" t="e">
        <f t="shared" si="133"/>
        <v>#REF!</v>
      </c>
      <c r="X514" s="83"/>
      <c r="Y514" s="99">
        <f t="shared" si="141"/>
        <v>0</v>
      </c>
      <c r="Z514" s="224"/>
      <c r="AA514" s="224"/>
      <c r="AB514" s="224"/>
      <c r="AC514" s="224"/>
      <c r="AE514" s="106" t="e">
        <f t="shared" si="124"/>
        <v>#VALUE!</v>
      </c>
      <c r="AF514" s="69"/>
      <c r="AG514" s="218"/>
      <c r="AH514" s="219"/>
      <c r="AI514" s="218"/>
      <c r="AJ514" s="63"/>
      <c r="AK514" s="63"/>
      <c r="AL514" s="63"/>
      <c r="AU514" s="69" t="e">
        <f t="shared" si="126"/>
        <v>#N/A</v>
      </c>
      <c r="AV514" s="69" t="e">
        <f t="shared" si="129"/>
        <v>#N/A</v>
      </c>
      <c r="AW514" s="69">
        <f>IF(I514&gt;0,COUNTIF($AV$32:AV514,AV514),0)</f>
        <v>482</v>
      </c>
      <c r="AX514" s="69">
        <f>IF(AND(AW514&gt;1,SUMIF($AV$32:AV513,AV514,$AX$32:AX513)-SUMIF($AV$32:AV513,AV514,$BA$32:BA513)=0),1,IF(AND(AW514&gt;1,SUMIF($AV$32:AV513,AV514,$AX$32:AX513)-SUMIF($AV$32:AV513,AV514,$BA$32:BA513)&gt;0),0,AW514))</f>
        <v>0</v>
      </c>
      <c r="AY514" s="69">
        <f>IF(AND(Q514&gt;0,SUMIF($AV$32:AV514,AV514,$I$32:I514)-SUMIF($AV$32:AV514,AV514,$Q$32:Q514)=0),COUNTIF($AV$32:AV514,AV514),0)</f>
        <v>0</v>
      </c>
      <c r="AZ514" s="69">
        <f>IF(Q514&gt;0,COUNTIF($AV$32:AV514,AV514),0)</f>
        <v>0</v>
      </c>
      <c r="BA514" s="69">
        <f t="shared" si="130"/>
        <v>0</v>
      </c>
      <c r="BC514" s="69" t="str">
        <f t="shared" si="131"/>
        <v xml:space="preserve">  0</v>
      </c>
      <c r="BD514" s="69" t="str">
        <f t="shared" si="132"/>
        <v/>
      </c>
      <c r="BF514" s="69"/>
      <c r="BG514" s="69"/>
    </row>
    <row r="515" spans="1:59" x14ac:dyDescent="0.25">
      <c r="A515" s="70" t="e">
        <f t="shared" si="139"/>
        <v>#REF!</v>
      </c>
      <c r="B515" s="83" t="str">
        <f>IFERROR(VLOOKUP(A515,[1]Tổng!$M$2:$AT$200,13,0),"")</f>
        <v/>
      </c>
      <c r="C515" s="71" t="e">
        <f t="shared" si="134"/>
        <v>#VALUE!</v>
      </c>
      <c r="D515" s="71">
        <f t="shared" si="135"/>
        <v>1</v>
      </c>
      <c r="E515" s="221" t="str">
        <f>IFERROR(VLOOKUP(A515,[1]Tổng!$M$2:$AT$200,14,0),"")</f>
        <v/>
      </c>
      <c r="F515" s="213" t="str">
        <f>IFERROR(VLOOKUP(A515,[1]Tổng!$M$2:$AT$200,15,0),"")</f>
        <v/>
      </c>
      <c r="G515" s="214" t="str">
        <f>IFERROR(VLOOKUP(A515,[1]Tổng!$M$2:$AT$200,25,0),"")</f>
        <v/>
      </c>
      <c r="H515" s="83" t="str">
        <f>IFERROR(VLOOKUP(A515,[1]Tổng!$M$2:$AQ$200,26,0),"")</f>
        <v/>
      </c>
      <c r="I515" s="77" t="str">
        <f>IFERROR(VLOOKUP(A515,[1]Tổng!$M$2:$AQ$200,27,0),"")</f>
        <v/>
      </c>
      <c r="J515" s="77">
        <v>1000000</v>
      </c>
      <c r="K515" s="78">
        <f t="shared" si="136"/>
        <v>0</v>
      </c>
      <c r="L515" s="88" t="str">
        <f>IFERROR(VLOOKUP(A515,[1]Tổng!$M$2:$AQ$200,30,0),"")</f>
        <v/>
      </c>
      <c r="M515" s="88">
        <f t="shared" si="137"/>
        <v>0</v>
      </c>
      <c r="N515" s="88" t="str">
        <f>IFERROR(VLOOKUP(A515,[1]Tổng!$M$2:$AT$200,18,0),"")</f>
        <v/>
      </c>
      <c r="O515" s="88" t="str">
        <f>IFERROR(VLOOKUP(A515,[1]Tổng!$M$2:$AT$200,22,0),"")</f>
        <v/>
      </c>
      <c r="P515" s="217">
        <f t="shared" si="138"/>
        <v>0</v>
      </c>
      <c r="Q515" s="217">
        <f>IFERROR(VLOOKUP(A515,[1]Tổng!$M$2:$AQ$200,29,0),0)</f>
        <v>0</v>
      </c>
      <c r="R515" s="81" t="str">
        <f>IFERROR(VLOOKUP(A515,[1]Tổng!$M$2:$AQ$200,31,0),"")</f>
        <v/>
      </c>
      <c r="S515" s="81">
        <f t="shared" si="127"/>
        <v>0</v>
      </c>
      <c r="T515" s="81">
        <f t="shared" si="128"/>
        <v>0</v>
      </c>
      <c r="U515" s="81" t="e">
        <f t="shared" si="140"/>
        <v>#REF!</v>
      </c>
      <c r="V515" s="81">
        <v>0</v>
      </c>
      <c r="W515" s="81" t="e">
        <f t="shared" si="133"/>
        <v>#REF!</v>
      </c>
      <c r="X515" s="83"/>
      <c r="Y515" s="99">
        <f t="shared" si="141"/>
        <v>0</v>
      </c>
      <c r="Z515" s="224"/>
      <c r="AA515" s="224"/>
      <c r="AB515" s="224"/>
      <c r="AC515" s="224"/>
      <c r="AE515" s="106" t="e">
        <f t="shared" si="124"/>
        <v>#VALUE!</v>
      </c>
      <c r="AF515" s="69"/>
      <c r="AG515" s="218"/>
      <c r="AH515" s="219"/>
      <c r="AI515" s="218"/>
      <c r="AJ515" s="63"/>
      <c r="AK515" s="63"/>
      <c r="AL515" s="63"/>
      <c r="AU515" s="69" t="e">
        <f t="shared" si="126"/>
        <v>#N/A</v>
      </c>
      <c r="AV515" s="69" t="e">
        <f t="shared" si="129"/>
        <v>#N/A</v>
      </c>
      <c r="AW515" s="69">
        <f>IF(I515&gt;0,COUNTIF($AV$32:AV515,AV515),0)</f>
        <v>483</v>
      </c>
      <c r="AX515" s="69">
        <f>IF(AND(AW515&gt;1,SUMIF($AV$32:AV514,AV515,$AX$32:AX514)-SUMIF($AV$32:AV514,AV515,$BA$32:BA514)=0),1,IF(AND(AW515&gt;1,SUMIF($AV$32:AV514,AV515,$AX$32:AX514)-SUMIF($AV$32:AV514,AV515,$BA$32:BA514)&gt;0),0,AW515))</f>
        <v>0</v>
      </c>
      <c r="AY515" s="69">
        <f>IF(AND(Q515&gt;0,SUMIF($AV$32:AV515,AV515,$I$32:I515)-SUMIF($AV$32:AV515,AV515,$Q$32:Q515)=0),COUNTIF($AV$32:AV515,AV515),0)</f>
        <v>0</v>
      </c>
      <c r="AZ515" s="69">
        <f>IF(Q515&gt;0,COUNTIF($AV$32:AV515,AV515),0)</f>
        <v>0</v>
      </c>
      <c r="BA515" s="69">
        <f t="shared" si="130"/>
        <v>0</v>
      </c>
      <c r="BC515" s="69" t="str">
        <f t="shared" si="131"/>
        <v xml:space="preserve">  0</v>
      </c>
      <c r="BD515" s="69" t="str">
        <f t="shared" si="132"/>
        <v/>
      </c>
      <c r="BF515" s="69"/>
      <c r="BG515" s="69"/>
    </row>
    <row r="516" spans="1:59" s="69" customFormat="1" x14ac:dyDescent="0.25">
      <c r="A516" s="70" t="e">
        <f t="shared" si="139"/>
        <v>#REF!</v>
      </c>
      <c r="B516" s="83" t="str">
        <f>IFERROR(VLOOKUP(A516,[1]Tổng!$M$2:$AT$200,13,0),"")</f>
        <v/>
      </c>
      <c r="C516" s="71" t="e">
        <f t="shared" si="134"/>
        <v>#VALUE!</v>
      </c>
      <c r="D516" s="71">
        <f t="shared" si="135"/>
        <v>1</v>
      </c>
      <c r="E516" s="221" t="str">
        <f>IFERROR(VLOOKUP(A516,[1]Tổng!$M$2:$AT$200,14,0),"")</f>
        <v/>
      </c>
      <c r="F516" s="213" t="str">
        <f>IFERROR(VLOOKUP(A516,[1]Tổng!$M$2:$AT$200,15,0),"")</f>
        <v/>
      </c>
      <c r="G516" s="214" t="str">
        <f>IFERROR(VLOOKUP(A516,[1]Tổng!$M$2:$AT$200,25,0),"")</f>
        <v/>
      </c>
      <c r="H516" s="83" t="str">
        <f>IFERROR(VLOOKUP(A516,[1]Tổng!$M$2:$AQ$200,26,0),"")</f>
        <v/>
      </c>
      <c r="I516" s="77" t="str">
        <f>IFERROR(VLOOKUP(A516,[1]Tổng!$M$2:$AQ$200,27,0),"")</f>
        <v/>
      </c>
      <c r="J516" s="77">
        <v>1000000</v>
      </c>
      <c r="K516" s="78">
        <f t="shared" si="136"/>
        <v>0</v>
      </c>
      <c r="L516" s="88" t="str">
        <f>IFERROR(VLOOKUP(A516,[1]Tổng!$M$2:$AQ$200,30,0),"")</f>
        <v/>
      </c>
      <c r="M516" s="88">
        <f t="shared" si="137"/>
        <v>0</v>
      </c>
      <c r="N516" s="88" t="str">
        <f>IFERROR(VLOOKUP(A516,[1]Tổng!$M$2:$AT$200,18,0),"")</f>
        <v/>
      </c>
      <c r="O516" s="88" t="str">
        <f>IFERROR(VLOOKUP(A516,[1]Tổng!$M$2:$AT$200,22,0),"")</f>
        <v/>
      </c>
      <c r="P516" s="217">
        <f t="shared" si="138"/>
        <v>0</v>
      </c>
      <c r="Q516" s="217">
        <f>IFERROR(VLOOKUP(A516,[1]Tổng!$M$2:$AQ$200,29,0),0)</f>
        <v>0</v>
      </c>
      <c r="R516" s="81" t="str">
        <f>IFERROR(VLOOKUP(A516,[1]Tổng!$M$2:$AQ$200,31,0),"")</f>
        <v/>
      </c>
      <c r="S516" s="81">
        <f t="shared" si="127"/>
        <v>0</v>
      </c>
      <c r="T516" s="81">
        <f t="shared" si="128"/>
        <v>0</v>
      </c>
      <c r="U516" s="81" t="e">
        <f t="shared" si="140"/>
        <v>#REF!</v>
      </c>
      <c r="V516" s="81">
        <v>0</v>
      </c>
      <c r="W516" s="81" t="e">
        <f t="shared" si="133"/>
        <v>#REF!</v>
      </c>
      <c r="X516" s="83"/>
      <c r="Y516" s="99">
        <f t="shared" si="141"/>
        <v>0</v>
      </c>
      <c r="Z516" s="224"/>
      <c r="AA516" s="224"/>
      <c r="AB516" s="224"/>
      <c r="AC516" s="224"/>
      <c r="AE516" s="106" t="e">
        <f t="shared" si="124"/>
        <v>#VALUE!</v>
      </c>
      <c r="AG516" s="218"/>
      <c r="AH516" s="219"/>
      <c r="AI516" s="218"/>
      <c r="AJ516" s="63"/>
      <c r="AK516" s="63"/>
      <c r="AL516" s="63"/>
      <c r="AU516" s="69" t="e">
        <f t="shared" si="126"/>
        <v>#N/A</v>
      </c>
      <c r="AV516" s="69" t="e">
        <f t="shared" si="129"/>
        <v>#N/A</v>
      </c>
      <c r="AW516" s="69">
        <f>IF(I516&gt;0,COUNTIF($AV$32:AV516,AV516),0)</f>
        <v>484</v>
      </c>
      <c r="AX516" s="69">
        <f>IF(AND(AW516&gt;1,SUMIF($AV$32:AV515,AV516,$AX$32:AX515)-SUMIF($AV$32:AV515,AV516,$BA$32:BA515)=0),1,IF(AND(AW516&gt;1,SUMIF($AV$32:AV515,AV516,$AX$32:AX515)-SUMIF($AV$32:AV515,AV516,$BA$32:BA515)&gt;0),0,AW516))</f>
        <v>0</v>
      </c>
      <c r="AY516" s="69">
        <f>IF(AND(Q516&gt;0,SUMIF($AV$32:AV516,AV516,$I$32:I516)-SUMIF($AV$32:AV516,AV516,$Q$32:Q516)=0),COUNTIF($AV$32:AV516,AV516),0)</f>
        <v>0</v>
      </c>
      <c r="AZ516" s="69">
        <f>IF(Q516&gt;0,COUNTIF($AV$32:AV516,AV516),0)</f>
        <v>0</v>
      </c>
      <c r="BA516" s="69">
        <f t="shared" si="130"/>
        <v>0</v>
      </c>
      <c r="BC516" s="69" t="str">
        <f t="shared" si="131"/>
        <v xml:space="preserve">  0</v>
      </c>
      <c r="BD516" s="69" t="str">
        <f t="shared" si="132"/>
        <v/>
      </c>
    </row>
    <row r="517" spans="1:59" x14ac:dyDescent="0.25">
      <c r="A517" s="70" t="e">
        <f t="shared" si="139"/>
        <v>#REF!</v>
      </c>
      <c r="B517" s="83" t="str">
        <f>IFERROR(VLOOKUP(A517,[1]Tổng!$M$2:$AT$200,13,0),"")</f>
        <v/>
      </c>
      <c r="C517" s="71" t="e">
        <f t="shared" si="134"/>
        <v>#VALUE!</v>
      </c>
      <c r="D517" s="71">
        <f t="shared" si="135"/>
        <v>1</v>
      </c>
      <c r="E517" s="221" t="str">
        <f>IFERROR(VLOOKUP(A517,[1]Tổng!$M$2:$AT$200,14,0),"")</f>
        <v/>
      </c>
      <c r="F517" s="213" t="str">
        <f>IFERROR(VLOOKUP(A517,[1]Tổng!$M$2:$AT$200,15,0),"")</f>
        <v/>
      </c>
      <c r="G517" s="214" t="str">
        <f>IFERROR(VLOOKUP(A517,[1]Tổng!$M$2:$AT$200,25,0),"")</f>
        <v/>
      </c>
      <c r="H517" s="83" t="str">
        <f>IFERROR(VLOOKUP(A517,[1]Tổng!$M$2:$AQ$200,26,0),"")</f>
        <v/>
      </c>
      <c r="I517" s="77" t="str">
        <f>IFERROR(VLOOKUP(A517,[1]Tổng!$M$2:$AQ$200,27,0),"")</f>
        <v/>
      </c>
      <c r="J517" s="77">
        <v>1000000</v>
      </c>
      <c r="K517" s="78">
        <f t="shared" si="136"/>
        <v>0</v>
      </c>
      <c r="L517" s="88" t="str">
        <f>IFERROR(VLOOKUP(A517,[1]Tổng!$M$2:$AQ$200,30,0),"")</f>
        <v/>
      </c>
      <c r="M517" s="88">
        <f t="shared" si="137"/>
        <v>0</v>
      </c>
      <c r="N517" s="88" t="str">
        <f>IFERROR(VLOOKUP(A517,[1]Tổng!$M$2:$AT$200,18,0),"")</f>
        <v/>
      </c>
      <c r="O517" s="88" t="str">
        <f>IFERROR(VLOOKUP(A517,[1]Tổng!$M$2:$AT$200,22,0),"")</f>
        <v/>
      </c>
      <c r="P517" s="217">
        <f t="shared" si="138"/>
        <v>0</v>
      </c>
      <c r="Q517" s="217">
        <f>IFERROR(VLOOKUP(A517,[1]Tổng!$M$2:$AQ$200,29,0),0)</f>
        <v>0</v>
      </c>
      <c r="R517" s="81" t="str">
        <f>IFERROR(VLOOKUP(A517,[1]Tổng!$M$2:$AQ$200,31,0),"")</f>
        <v/>
      </c>
      <c r="S517" s="81">
        <f t="shared" si="127"/>
        <v>0</v>
      </c>
      <c r="T517" s="81">
        <f t="shared" si="128"/>
        <v>0</v>
      </c>
      <c r="U517" s="81" t="e">
        <f t="shared" si="140"/>
        <v>#REF!</v>
      </c>
      <c r="V517" s="81">
        <v>0</v>
      </c>
      <c r="W517" s="81" t="e">
        <f t="shared" si="133"/>
        <v>#REF!</v>
      </c>
      <c r="X517" s="83"/>
      <c r="Y517" s="99">
        <f t="shared" si="141"/>
        <v>0</v>
      </c>
      <c r="Z517" s="224"/>
      <c r="AA517" s="224"/>
      <c r="AB517" s="224"/>
      <c r="AC517" s="224"/>
      <c r="AE517" s="106" t="e">
        <f t="shared" si="124"/>
        <v>#VALUE!</v>
      </c>
      <c r="AF517" s="69"/>
      <c r="AG517" s="218"/>
      <c r="AH517" s="219"/>
      <c r="AI517" s="218"/>
      <c r="AJ517" s="63"/>
      <c r="AK517" s="63"/>
      <c r="AL517" s="63"/>
      <c r="AU517" s="69" t="e">
        <f t="shared" si="126"/>
        <v>#N/A</v>
      </c>
      <c r="AV517" s="69" t="e">
        <f t="shared" si="129"/>
        <v>#N/A</v>
      </c>
      <c r="AW517" s="69">
        <f>IF(I517&gt;0,COUNTIF($AV$32:AV517,AV517),0)</f>
        <v>485</v>
      </c>
      <c r="AX517" s="69">
        <f>IF(AND(AW517&gt;1,SUMIF($AV$32:AV516,AV517,$AX$32:AX516)-SUMIF($AV$32:AV516,AV517,$BA$32:BA516)=0),1,IF(AND(AW517&gt;1,SUMIF($AV$32:AV516,AV517,$AX$32:AX516)-SUMIF($AV$32:AV516,AV517,$BA$32:BA516)&gt;0),0,AW517))</f>
        <v>0</v>
      </c>
      <c r="AY517" s="69">
        <f>IF(AND(Q517&gt;0,SUMIF($AV$32:AV517,AV517,$I$32:I517)-SUMIF($AV$32:AV517,AV517,$Q$32:Q517)=0),COUNTIF($AV$32:AV517,AV517),0)</f>
        <v>0</v>
      </c>
      <c r="AZ517" s="69">
        <f>IF(Q517&gt;0,COUNTIF($AV$32:AV517,AV517),0)</f>
        <v>0</v>
      </c>
      <c r="BA517" s="69">
        <f t="shared" si="130"/>
        <v>0</v>
      </c>
      <c r="BC517" s="69" t="str">
        <f t="shared" si="131"/>
        <v xml:space="preserve">  0</v>
      </c>
      <c r="BD517" s="69" t="str">
        <f t="shared" si="132"/>
        <v/>
      </c>
      <c r="BF517" s="69"/>
      <c r="BG517" s="69"/>
    </row>
    <row r="518" spans="1:59" x14ac:dyDescent="0.25">
      <c r="A518" s="70" t="e">
        <f t="shared" si="139"/>
        <v>#REF!</v>
      </c>
      <c r="B518" s="83" t="str">
        <f>IFERROR(VLOOKUP(A518,[1]Tổng!$M$2:$AT$200,13,0),"")</f>
        <v/>
      </c>
      <c r="C518" s="71" t="e">
        <f t="shared" si="134"/>
        <v>#VALUE!</v>
      </c>
      <c r="D518" s="71">
        <f t="shared" si="135"/>
        <v>1</v>
      </c>
      <c r="E518" s="221" t="str">
        <f>IFERROR(VLOOKUP(A518,[1]Tổng!$M$2:$AT$200,14,0),"")</f>
        <v/>
      </c>
      <c r="F518" s="213" t="str">
        <f>IFERROR(VLOOKUP(A518,[1]Tổng!$M$2:$AT$200,15,0),"")</f>
        <v/>
      </c>
      <c r="G518" s="214" t="str">
        <f>IFERROR(VLOOKUP(A518,[1]Tổng!$M$2:$AT$200,25,0),"")</f>
        <v/>
      </c>
      <c r="H518" s="83" t="str">
        <f>IFERROR(VLOOKUP(A518,[1]Tổng!$M$2:$AQ$200,26,0),"")</f>
        <v/>
      </c>
      <c r="I518" s="77" t="str">
        <f>IFERROR(VLOOKUP(A518,[1]Tổng!$M$2:$AQ$200,27,0),"")</f>
        <v/>
      </c>
      <c r="J518" s="77">
        <v>1000000</v>
      </c>
      <c r="K518" s="78">
        <f t="shared" si="136"/>
        <v>0</v>
      </c>
      <c r="L518" s="88" t="str">
        <f>IFERROR(VLOOKUP(A518,[1]Tổng!$M$2:$AQ$200,30,0),"")</f>
        <v/>
      </c>
      <c r="M518" s="88">
        <f t="shared" si="137"/>
        <v>0</v>
      </c>
      <c r="N518" s="88" t="str">
        <f>IFERROR(VLOOKUP(A518,[1]Tổng!$M$2:$AT$200,18,0),"")</f>
        <v/>
      </c>
      <c r="O518" s="88" t="str">
        <f>IFERROR(VLOOKUP(A518,[1]Tổng!$M$2:$AT$200,22,0),"")</f>
        <v/>
      </c>
      <c r="P518" s="217">
        <f t="shared" si="138"/>
        <v>0</v>
      </c>
      <c r="Q518" s="217">
        <f>IFERROR(VLOOKUP(A518,[1]Tổng!$M$2:$AQ$200,29,0),0)</f>
        <v>0</v>
      </c>
      <c r="R518" s="81" t="str">
        <f>IFERROR(VLOOKUP(A518,[1]Tổng!$M$2:$AQ$200,31,0),"")</f>
        <v/>
      </c>
      <c r="S518" s="81">
        <f t="shared" si="127"/>
        <v>0</v>
      </c>
      <c r="T518" s="81">
        <f t="shared" si="128"/>
        <v>0</v>
      </c>
      <c r="U518" s="81" t="e">
        <f t="shared" si="140"/>
        <v>#REF!</v>
      </c>
      <c r="V518" s="81">
        <v>0</v>
      </c>
      <c r="W518" s="81" t="e">
        <f t="shared" si="133"/>
        <v>#REF!</v>
      </c>
      <c r="X518" s="83"/>
      <c r="Y518" s="99">
        <f t="shared" si="141"/>
        <v>0</v>
      </c>
      <c r="Z518" s="224"/>
      <c r="AA518" s="224"/>
      <c r="AB518" s="224"/>
      <c r="AC518" s="224"/>
      <c r="AE518" s="106" t="e">
        <f t="shared" si="124"/>
        <v>#VALUE!</v>
      </c>
      <c r="AF518" s="69"/>
      <c r="AG518" s="218"/>
      <c r="AH518" s="219"/>
      <c r="AI518" s="218"/>
      <c r="AJ518" s="63"/>
      <c r="AK518" s="63"/>
      <c r="AL518" s="63"/>
      <c r="AU518" s="69" t="e">
        <f t="shared" si="126"/>
        <v>#N/A</v>
      </c>
      <c r="AV518" s="69" t="e">
        <f t="shared" si="129"/>
        <v>#N/A</v>
      </c>
      <c r="AW518" s="69">
        <f>IF(I518&gt;0,COUNTIF($AV$32:AV518,AV518),0)</f>
        <v>486</v>
      </c>
      <c r="AX518" s="69">
        <f>IF(AND(AW518&gt;1,SUMIF($AV$32:AV517,AV518,$AX$32:AX517)-SUMIF($AV$32:AV517,AV518,$BA$32:BA517)=0),1,IF(AND(AW518&gt;1,SUMIF($AV$32:AV517,AV518,$AX$32:AX517)-SUMIF($AV$32:AV517,AV518,$BA$32:BA517)&gt;0),0,AW518))</f>
        <v>0</v>
      </c>
      <c r="AY518" s="69">
        <f>IF(AND(Q518&gt;0,SUMIF($AV$32:AV518,AV518,$I$32:I518)-SUMIF($AV$32:AV518,AV518,$Q$32:Q518)=0),COUNTIF($AV$32:AV518,AV518),0)</f>
        <v>0</v>
      </c>
      <c r="AZ518" s="69">
        <f>IF(Q518&gt;0,COUNTIF($AV$32:AV518,AV518),0)</f>
        <v>0</v>
      </c>
      <c r="BA518" s="69">
        <f t="shared" si="130"/>
        <v>0</v>
      </c>
      <c r="BC518" s="69" t="str">
        <f t="shared" si="131"/>
        <v xml:space="preserve">  0</v>
      </c>
      <c r="BD518" s="69" t="str">
        <f t="shared" si="132"/>
        <v/>
      </c>
      <c r="BF518" s="69"/>
      <c r="BG518" s="69"/>
    </row>
    <row r="519" spans="1:59" x14ac:dyDescent="0.25">
      <c r="A519" s="70" t="e">
        <f t="shared" si="139"/>
        <v>#REF!</v>
      </c>
      <c r="B519" s="83" t="str">
        <f>IFERROR(VLOOKUP(A519,[1]Tổng!$M$2:$AT$200,13,0),"")</f>
        <v/>
      </c>
      <c r="C519" s="71" t="e">
        <f t="shared" si="134"/>
        <v>#VALUE!</v>
      </c>
      <c r="D519" s="71">
        <f t="shared" si="135"/>
        <v>1</v>
      </c>
      <c r="E519" s="221" t="str">
        <f>IFERROR(VLOOKUP(A519,[1]Tổng!$M$2:$AT$200,14,0),"")</f>
        <v/>
      </c>
      <c r="F519" s="213" t="str">
        <f>IFERROR(VLOOKUP(A519,[1]Tổng!$M$2:$AT$200,15,0),"")</f>
        <v/>
      </c>
      <c r="G519" s="214" t="str">
        <f>IFERROR(VLOOKUP(A519,[1]Tổng!$M$2:$AT$200,25,0),"")</f>
        <v/>
      </c>
      <c r="H519" s="83" t="str">
        <f>IFERROR(VLOOKUP(A519,[1]Tổng!$M$2:$AQ$200,26,0),"")</f>
        <v/>
      </c>
      <c r="I519" s="77" t="str">
        <f>IFERROR(VLOOKUP(A519,[1]Tổng!$M$2:$AQ$200,27,0),"")</f>
        <v/>
      </c>
      <c r="J519" s="77">
        <v>1000000</v>
      </c>
      <c r="K519" s="78">
        <f t="shared" si="136"/>
        <v>0</v>
      </c>
      <c r="L519" s="88" t="str">
        <f>IFERROR(VLOOKUP(A519,[1]Tổng!$M$2:$AQ$200,30,0),"")</f>
        <v/>
      </c>
      <c r="M519" s="88">
        <f t="shared" si="137"/>
        <v>0</v>
      </c>
      <c r="N519" s="88" t="str">
        <f>IFERROR(VLOOKUP(A519,[1]Tổng!$M$2:$AT$200,18,0),"")</f>
        <v/>
      </c>
      <c r="O519" s="88" t="str">
        <f>IFERROR(VLOOKUP(A519,[1]Tổng!$M$2:$AT$200,22,0),"")</f>
        <v/>
      </c>
      <c r="P519" s="217">
        <f t="shared" si="138"/>
        <v>0</v>
      </c>
      <c r="Q519" s="217">
        <f>IFERROR(VLOOKUP(A519,[1]Tổng!$M$2:$AQ$200,29,0),0)</f>
        <v>0</v>
      </c>
      <c r="R519" s="81" t="str">
        <f>IFERROR(VLOOKUP(A519,[1]Tổng!$M$2:$AQ$200,31,0),"")</f>
        <v/>
      </c>
      <c r="S519" s="81">
        <f t="shared" si="127"/>
        <v>0</v>
      </c>
      <c r="T519" s="81">
        <f t="shared" si="128"/>
        <v>0</v>
      </c>
      <c r="U519" s="81" t="e">
        <f t="shared" si="140"/>
        <v>#REF!</v>
      </c>
      <c r="V519" s="81">
        <v>0</v>
      </c>
      <c r="W519" s="81" t="e">
        <f t="shared" si="133"/>
        <v>#REF!</v>
      </c>
      <c r="X519" s="83"/>
      <c r="Y519" s="99">
        <f>Q521</f>
        <v>0</v>
      </c>
      <c r="Z519" s="224"/>
      <c r="AA519" s="224"/>
      <c r="AB519" s="224"/>
      <c r="AC519" s="224"/>
      <c r="AE519" s="106" t="e">
        <f>I521-SUM(Z521:AD521)</f>
        <v>#VALUE!</v>
      </c>
      <c r="AF519" s="69"/>
      <c r="AG519" s="218"/>
      <c r="AH519" s="219"/>
      <c r="AI519" s="218"/>
      <c r="AJ519" s="63"/>
      <c r="AK519" s="63"/>
      <c r="AL519" s="63"/>
      <c r="AU519" s="69" t="e">
        <f t="shared" si="126"/>
        <v>#N/A</v>
      </c>
      <c r="AV519" s="69" t="e">
        <f t="shared" si="129"/>
        <v>#N/A</v>
      </c>
      <c r="AW519" s="69">
        <f>IF(I519&gt;0,COUNTIF($AV$32:AV519,AV519),0)</f>
        <v>487</v>
      </c>
      <c r="AX519" s="69">
        <f>IF(AND(AW519&gt;1,SUMIF($AV$32:AV518,AV519,$AX$32:AX518)-SUMIF($AV$32:AV518,AV519,$BA$32:BA518)=0),1,IF(AND(AW519&gt;1,SUMIF($AV$32:AV518,AV519,$AX$32:AX518)-SUMIF($AV$32:AV518,AV519,$BA$32:BA518)&gt;0),0,AW519))</f>
        <v>0</v>
      </c>
      <c r="AY519" s="69">
        <f>IF(AND(Q519&gt;0,SUMIF($AV$32:AV519,AV519,$I$32:I519)-SUMIF($AV$32:AV519,AV519,$Q$32:Q519)=0),COUNTIF($AV$32:AV519,AV519),0)</f>
        <v>0</v>
      </c>
      <c r="AZ519" s="69">
        <f>IF(Q519&gt;0,COUNTIF($AV$32:AV519,AV519),0)</f>
        <v>0</v>
      </c>
      <c r="BA519" s="69">
        <f t="shared" si="130"/>
        <v>0</v>
      </c>
      <c r="BC519" s="69" t="str">
        <f t="shared" si="131"/>
        <v xml:space="preserve">  0</v>
      </c>
      <c r="BD519" s="69" t="str">
        <f t="shared" si="132"/>
        <v/>
      </c>
      <c r="BF519" s="69"/>
      <c r="BG519" s="69"/>
    </row>
    <row r="520" spans="1:59" s="69" customFormat="1" x14ac:dyDescent="0.25">
      <c r="A520" s="70" t="e">
        <f t="shared" si="139"/>
        <v>#REF!</v>
      </c>
      <c r="B520" s="83" t="str">
        <f>IFERROR(VLOOKUP(A520,[1]Tổng!$M$2:$AT$200,13,0),"")</f>
        <v/>
      </c>
      <c r="C520" s="71" t="e">
        <f t="shared" si="134"/>
        <v>#VALUE!</v>
      </c>
      <c r="D520" s="71">
        <f t="shared" si="135"/>
        <v>1</v>
      </c>
      <c r="E520" s="221" t="str">
        <f>IFERROR(VLOOKUP(A520,[1]Tổng!$M$2:$AT$200,14,0),"")</f>
        <v/>
      </c>
      <c r="F520" s="213" t="str">
        <f>IFERROR(VLOOKUP(A520,[1]Tổng!$M$2:$AT$200,15,0),"")</f>
        <v/>
      </c>
      <c r="G520" s="214" t="str">
        <f>IFERROR(VLOOKUP(A520,[1]Tổng!$M$2:$AT$200,25,0),"")</f>
        <v/>
      </c>
      <c r="H520" s="83" t="str">
        <f>IFERROR(VLOOKUP(A520,[1]Tổng!$M$2:$AQ$200,26,0),"")</f>
        <v/>
      </c>
      <c r="I520" s="77" t="str">
        <f>IFERROR(VLOOKUP(A520,[1]Tổng!$M$2:$AQ$200,27,0),"")</f>
        <v/>
      </c>
      <c r="J520" s="77">
        <v>1000000</v>
      </c>
      <c r="K520" s="78">
        <f t="shared" si="136"/>
        <v>0</v>
      </c>
      <c r="L520" s="88" t="str">
        <f>IFERROR(VLOOKUP(A520,[1]Tổng!$M$2:$AQ$200,30,0),"")</f>
        <v/>
      </c>
      <c r="M520" s="88">
        <f t="shared" si="137"/>
        <v>0</v>
      </c>
      <c r="N520" s="88" t="str">
        <f>IFERROR(VLOOKUP(A520,[1]Tổng!$M$2:$AT$200,18,0),"")</f>
        <v/>
      </c>
      <c r="O520" s="88" t="str">
        <f>IFERROR(VLOOKUP(A520,[1]Tổng!$M$2:$AT$200,22,0),"")</f>
        <v/>
      </c>
      <c r="P520" s="217">
        <f t="shared" si="138"/>
        <v>0</v>
      </c>
      <c r="Q520" s="217">
        <f>IFERROR(VLOOKUP(A520,[1]Tổng!$M$2:$AQ$200,29,0),0)</f>
        <v>0</v>
      </c>
      <c r="R520" s="81" t="str">
        <f>IFERROR(VLOOKUP(A520,[1]Tổng!$M$2:$AQ$200,31,0),"")</f>
        <v/>
      </c>
      <c r="S520" s="81">
        <f t="shared" si="127"/>
        <v>0</v>
      </c>
      <c r="T520" s="81">
        <f t="shared" si="128"/>
        <v>0</v>
      </c>
      <c r="U520" s="81" t="e">
        <f t="shared" si="140"/>
        <v>#REF!</v>
      </c>
      <c r="V520" s="81">
        <v>0</v>
      </c>
      <c r="W520" s="81" t="e">
        <f t="shared" si="133"/>
        <v>#REF!</v>
      </c>
      <c r="X520" s="83"/>
      <c r="Y520" s="99">
        <f t="shared" si="141"/>
        <v>0</v>
      </c>
      <c r="Z520" s="224"/>
      <c r="AA520" s="224"/>
      <c r="AB520" s="224"/>
      <c r="AC520" s="224"/>
      <c r="AE520" s="106" t="e">
        <f t="shared" si="124"/>
        <v>#VALUE!</v>
      </c>
      <c r="AG520" s="218"/>
      <c r="AH520" s="219"/>
      <c r="AI520" s="218"/>
      <c r="AJ520" s="63"/>
      <c r="AK520" s="63"/>
      <c r="AL520" s="63"/>
      <c r="AU520" s="69" t="e">
        <f t="shared" si="126"/>
        <v>#N/A</v>
      </c>
      <c r="AV520" s="69" t="e">
        <f t="shared" si="129"/>
        <v>#N/A</v>
      </c>
      <c r="AW520" s="69">
        <f>IF(I520&gt;0,COUNTIF($AV$32:AV520,AV520),0)</f>
        <v>488</v>
      </c>
      <c r="AX520" s="69">
        <f>IF(AND(AW520&gt;1,SUMIF($AV$32:AV519,AV520,$AX$32:AX519)-SUMIF($AV$32:AV519,AV520,$BA$32:BA519)=0),1,IF(AND(AW520&gt;1,SUMIF($AV$32:AV519,AV520,$AX$32:AX519)-SUMIF($AV$32:AV519,AV520,$BA$32:BA519)&gt;0),0,AW520))</f>
        <v>0</v>
      </c>
      <c r="AY520" s="69">
        <f>IF(AND(Q520&gt;0,SUMIF($AV$32:AV520,AV520,$I$32:I520)-SUMIF($AV$32:AV520,AV520,$Q$32:Q520)=0),COUNTIF($AV$32:AV520,AV520),0)</f>
        <v>0</v>
      </c>
      <c r="AZ520" s="69">
        <f>IF(Q520&gt;0,COUNTIF($AV$32:AV520,AV520),0)</f>
        <v>0</v>
      </c>
      <c r="BA520" s="69">
        <f t="shared" si="130"/>
        <v>0</v>
      </c>
      <c r="BC520" s="69" t="str">
        <f t="shared" si="131"/>
        <v xml:space="preserve">  0</v>
      </c>
      <c r="BD520" s="69" t="str">
        <f t="shared" si="132"/>
        <v/>
      </c>
    </row>
    <row r="521" spans="1:59" x14ac:dyDescent="0.25">
      <c r="A521" s="70" t="e">
        <f t="shared" si="139"/>
        <v>#REF!</v>
      </c>
      <c r="B521" s="83" t="str">
        <f>IFERROR(VLOOKUP(A521,[1]Tổng!$M$2:$AT$200,13,0),"")</f>
        <v/>
      </c>
      <c r="C521" s="71" t="e">
        <f t="shared" si="134"/>
        <v>#VALUE!</v>
      </c>
      <c r="D521" s="71">
        <f t="shared" si="135"/>
        <v>1</v>
      </c>
      <c r="E521" s="221" t="str">
        <f>IFERROR(VLOOKUP(A521,[1]Tổng!$M$2:$AT$200,14,0),"")</f>
        <v/>
      </c>
      <c r="F521" s="213" t="str">
        <f>IFERROR(VLOOKUP(A521,[1]Tổng!$M$2:$AT$200,15,0),"")</f>
        <v/>
      </c>
      <c r="G521" s="214" t="str">
        <f>IFERROR(VLOOKUP(A521,[1]Tổng!$M$2:$AT$200,25,0),"")</f>
        <v/>
      </c>
      <c r="H521" s="83" t="str">
        <f>IFERROR(VLOOKUP(A521,[1]Tổng!$M$2:$AQ$200,26,0),"")</f>
        <v/>
      </c>
      <c r="I521" s="77" t="str">
        <f>IFERROR(VLOOKUP(A521,[1]Tổng!$M$2:$AQ$200,27,0),"")</f>
        <v/>
      </c>
      <c r="J521" s="77">
        <v>1000000</v>
      </c>
      <c r="K521" s="78">
        <f t="shared" si="136"/>
        <v>0</v>
      </c>
      <c r="L521" s="88" t="str">
        <f>IFERROR(VLOOKUP(A521,[1]Tổng!$M$2:$AQ$200,30,0),"")</f>
        <v/>
      </c>
      <c r="M521" s="88">
        <f t="shared" si="137"/>
        <v>0</v>
      </c>
      <c r="N521" s="88" t="str">
        <f>IFERROR(VLOOKUP(A521,[1]Tổng!$M$2:$AT$200,18,0),"")</f>
        <v/>
      </c>
      <c r="O521" s="88" t="str">
        <f>IFERROR(VLOOKUP(A521,[1]Tổng!$M$2:$AT$200,22,0),"")</f>
        <v/>
      </c>
      <c r="P521" s="217">
        <f t="shared" si="138"/>
        <v>0</v>
      </c>
      <c r="Q521" s="217">
        <f>IFERROR(VLOOKUP(A521,[1]Tổng!$M$2:$AQ$200,29,0),0)</f>
        <v>0</v>
      </c>
      <c r="R521" s="81" t="str">
        <f>IFERROR(VLOOKUP(A521,[1]Tổng!$M$2:$AQ$200,31,0),"")</f>
        <v/>
      </c>
      <c r="S521" s="81">
        <f t="shared" si="127"/>
        <v>0</v>
      </c>
      <c r="T521" s="81">
        <f t="shared" si="128"/>
        <v>0</v>
      </c>
      <c r="U521" s="81" t="e">
        <f t="shared" si="140"/>
        <v>#REF!</v>
      </c>
      <c r="V521" s="81">
        <v>0</v>
      </c>
      <c r="W521" s="81" t="e">
        <f t="shared" si="133"/>
        <v>#REF!</v>
      </c>
      <c r="X521" s="83"/>
      <c r="Y521" s="99">
        <f t="shared" si="141"/>
        <v>0</v>
      </c>
      <c r="Z521" s="224"/>
      <c r="AA521" s="224"/>
      <c r="AB521" s="224"/>
      <c r="AC521" s="224"/>
      <c r="AE521" s="106" t="e">
        <f t="shared" si="124"/>
        <v>#VALUE!</v>
      </c>
      <c r="AF521" s="69"/>
      <c r="AG521" s="218"/>
      <c r="AH521" s="219"/>
      <c r="AI521" s="218"/>
      <c r="AJ521" s="63"/>
      <c r="AK521" s="63"/>
      <c r="AL521" s="63"/>
      <c r="AU521" s="69" t="e">
        <f t="shared" si="126"/>
        <v>#N/A</v>
      </c>
      <c r="AV521" s="69" t="e">
        <f t="shared" si="129"/>
        <v>#N/A</v>
      </c>
      <c r="AW521" s="69">
        <f>IF(I521&gt;0,COUNTIF($AV$32:AV521,AV521),0)</f>
        <v>489</v>
      </c>
      <c r="AX521" s="69">
        <f>IF(AND(AW521&gt;1,SUMIF($AV$32:AV520,AV521,$AX$32:AX520)-SUMIF($AV$32:AV520,AV521,$BA$32:BA520)=0),1,IF(AND(AW521&gt;1,SUMIF($AV$32:AV520,AV521,$AX$32:AX520)-SUMIF($AV$32:AV520,AV521,$BA$32:BA520)&gt;0),0,AW521))</f>
        <v>0</v>
      </c>
      <c r="AY521" s="69">
        <f>IF(AND(Q521&gt;0,SUMIF($AV$32:AV521,AV521,$I$32:I521)-SUMIF($AV$32:AV521,AV521,$Q$32:Q521)=0),COUNTIF($AV$32:AV521,AV521),0)</f>
        <v>0</v>
      </c>
      <c r="AZ521" s="69">
        <f>IF(Q521&gt;0,COUNTIF($AV$32:AV521,AV521),0)</f>
        <v>0</v>
      </c>
      <c r="BA521" s="69">
        <f t="shared" si="130"/>
        <v>0</v>
      </c>
      <c r="BC521" s="69" t="str">
        <f t="shared" si="131"/>
        <v xml:space="preserve">  0</v>
      </c>
      <c r="BD521" s="69" t="str">
        <f t="shared" si="132"/>
        <v/>
      </c>
      <c r="BF521" s="69"/>
      <c r="BG521" s="69"/>
    </row>
    <row r="522" spans="1:59" x14ac:dyDescent="0.25">
      <c r="A522" s="70" t="e">
        <f t="shared" si="139"/>
        <v>#REF!</v>
      </c>
      <c r="B522" s="83" t="str">
        <f>IFERROR(VLOOKUP(A522,[1]Tổng!$M$2:$AT$200,13,0),"")</f>
        <v/>
      </c>
      <c r="C522" s="71" t="e">
        <f t="shared" si="134"/>
        <v>#VALUE!</v>
      </c>
      <c r="D522" s="71">
        <f t="shared" si="135"/>
        <v>1</v>
      </c>
      <c r="E522" s="221" t="str">
        <f>IFERROR(VLOOKUP(A522,[1]Tổng!$M$2:$AT$200,14,0),"")</f>
        <v/>
      </c>
      <c r="F522" s="213" t="str">
        <f>IFERROR(VLOOKUP(A522,[1]Tổng!$M$2:$AT$200,15,0),"")</f>
        <v/>
      </c>
      <c r="G522" s="214" t="str">
        <f>IFERROR(VLOOKUP(A522,[1]Tổng!$M$2:$AT$200,25,0),"")</f>
        <v/>
      </c>
      <c r="H522" s="83" t="str">
        <f>IFERROR(VLOOKUP(A522,[1]Tổng!$M$2:$AQ$200,26,0),"")</f>
        <v/>
      </c>
      <c r="I522" s="77" t="str">
        <f>IFERROR(VLOOKUP(A522,[1]Tổng!$M$2:$AQ$200,27,0),"")</f>
        <v/>
      </c>
      <c r="J522" s="77">
        <v>1000000</v>
      </c>
      <c r="K522" s="78">
        <f t="shared" si="136"/>
        <v>0</v>
      </c>
      <c r="L522" s="88" t="str">
        <f>IFERROR(VLOOKUP(A522,[1]Tổng!$M$2:$AQ$200,30,0),"")</f>
        <v/>
      </c>
      <c r="M522" s="88">
        <f t="shared" si="137"/>
        <v>0</v>
      </c>
      <c r="N522" s="88" t="str">
        <f>IFERROR(VLOOKUP(A522,[1]Tổng!$M$2:$AT$200,18,0),"")</f>
        <v/>
      </c>
      <c r="O522" s="88" t="str">
        <f>IFERROR(VLOOKUP(A522,[1]Tổng!$M$2:$AT$200,22,0),"")</f>
        <v/>
      </c>
      <c r="P522" s="217">
        <f t="shared" si="138"/>
        <v>0</v>
      </c>
      <c r="Q522" s="217">
        <f>IFERROR(VLOOKUP(A522,[1]Tổng!$M$2:$AQ$200,29,0),0)</f>
        <v>0</v>
      </c>
      <c r="R522" s="81" t="str">
        <f>IFERROR(VLOOKUP(A522,[1]Tổng!$M$2:$AQ$200,31,0),"")</f>
        <v/>
      </c>
      <c r="S522" s="81">
        <f t="shared" si="127"/>
        <v>0</v>
      </c>
      <c r="T522" s="81">
        <f t="shared" si="128"/>
        <v>0</v>
      </c>
      <c r="U522" s="81" t="e">
        <f t="shared" si="140"/>
        <v>#REF!</v>
      </c>
      <c r="V522" s="81">
        <v>0</v>
      </c>
      <c r="W522" s="81" t="e">
        <f t="shared" si="133"/>
        <v>#REF!</v>
      </c>
      <c r="X522" s="83"/>
      <c r="Y522" s="99">
        <f t="shared" si="141"/>
        <v>0</v>
      </c>
      <c r="Z522" s="224"/>
      <c r="AA522" s="224"/>
      <c r="AB522" s="224"/>
      <c r="AC522" s="224"/>
      <c r="AE522" s="106" t="e">
        <f t="shared" si="124"/>
        <v>#VALUE!</v>
      </c>
      <c r="AF522" s="69"/>
      <c r="AG522" s="218"/>
      <c r="AH522" s="219"/>
      <c r="AI522" s="218"/>
      <c r="AJ522" s="63"/>
      <c r="AK522" s="63"/>
      <c r="AL522" s="63"/>
      <c r="AU522" s="69" t="e">
        <f t="shared" si="126"/>
        <v>#N/A</v>
      </c>
      <c r="AV522" s="69" t="e">
        <f t="shared" si="129"/>
        <v>#N/A</v>
      </c>
      <c r="AW522" s="69">
        <f>IF(I522&gt;0,COUNTIF($AV$32:AV522,AV522),0)</f>
        <v>490</v>
      </c>
      <c r="AX522" s="69">
        <f>IF(AND(AW522&gt;1,SUMIF($AV$32:AV521,AV522,$AX$32:AX521)-SUMIF($AV$32:AV521,AV522,$BA$32:BA521)=0),1,IF(AND(AW522&gt;1,SUMIF($AV$32:AV521,AV522,$AX$32:AX521)-SUMIF($AV$32:AV521,AV522,$BA$32:BA521)&gt;0),0,AW522))</f>
        <v>0</v>
      </c>
      <c r="AY522" s="69">
        <f>IF(AND(Q522&gt;0,SUMIF($AV$32:AV522,AV522,$I$32:I522)-SUMIF($AV$32:AV522,AV522,$Q$32:Q522)=0),COUNTIF($AV$32:AV522,AV522),0)</f>
        <v>0</v>
      </c>
      <c r="AZ522" s="69">
        <f>IF(Q522&gt;0,COUNTIF($AV$32:AV522,AV522),0)</f>
        <v>0</v>
      </c>
      <c r="BA522" s="69">
        <f t="shared" si="130"/>
        <v>0</v>
      </c>
      <c r="BC522" s="69" t="str">
        <f t="shared" si="131"/>
        <v xml:space="preserve">  0</v>
      </c>
      <c r="BD522" s="69" t="str">
        <f t="shared" si="132"/>
        <v/>
      </c>
      <c r="BF522" s="69"/>
      <c r="BG522" s="69"/>
    </row>
    <row r="523" spans="1:59" s="69" customFormat="1" x14ac:dyDescent="0.25">
      <c r="A523" s="70" t="e">
        <f t="shared" si="139"/>
        <v>#REF!</v>
      </c>
      <c r="B523" s="83" t="str">
        <f>IFERROR(VLOOKUP(A523,[1]Tổng!$M$2:$AT$200,13,0),"")</f>
        <v/>
      </c>
      <c r="C523" s="71" t="e">
        <f t="shared" si="134"/>
        <v>#VALUE!</v>
      </c>
      <c r="D523" s="71">
        <f t="shared" si="135"/>
        <v>1</v>
      </c>
      <c r="E523" s="221" t="str">
        <f>IFERROR(VLOOKUP(A523,[1]Tổng!$M$2:$AT$200,14,0),"")</f>
        <v/>
      </c>
      <c r="F523" s="213" t="str">
        <f>IFERROR(VLOOKUP(A523,[1]Tổng!$M$2:$AT$200,15,0),"")</f>
        <v/>
      </c>
      <c r="G523" s="214" t="str">
        <f>IFERROR(VLOOKUP(A523,[1]Tổng!$M$2:$AT$200,25,0),"")</f>
        <v/>
      </c>
      <c r="H523" s="83" t="str">
        <f>IFERROR(VLOOKUP(A523,[1]Tổng!$M$2:$AQ$200,26,0),"")</f>
        <v/>
      </c>
      <c r="I523" s="77" t="str">
        <f>IFERROR(VLOOKUP(A523,[1]Tổng!$M$2:$AQ$200,27,0),"")</f>
        <v/>
      </c>
      <c r="J523" s="77">
        <v>1000000</v>
      </c>
      <c r="K523" s="78">
        <f t="shared" si="136"/>
        <v>0</v>
      </c>
      <c r="L523" s="88" t="str">
        <f>IFERROR(VLOOKUP(A523,[1]Tổng!$M$2:$AQ$200,30,0),"")</f>
        <v/>
      </c>
      <c r="M523" s="88">
        <f t="shared" si="137"/>
        <v>0</v>
      </c>
      <c r="N523" s="88" t="str">
        <f>IFERROR(VLOOKUP(A523,[1]Tổng!$M$2:$AT$200,18,0),"")</f>
        <v/>
      </c>
      <c r="O523" s="88" t="str">
        <f>IFERROR(VLOOKUP(A523,[1]Tổng!$M$2:$AT$200,22,0),"")</f>
        <v/>
      </c>
      <c r="P523" s="217">
        <f t="shared" si="138"/>
        <v>0</v>
      </c>
      <c r="Q523" s="217">
        <f>IFERROR(VLOOKUP(A523,[1]Tổng!$M$2:$AQ$200,29,0),0)</f>
        <v>0</v>
      </c>
      <c r="R523" s="81" t="str">
        <f>IFERROR(VLOOKUP(A523,[1]Tổng!$M$2:$AQ$200,31,0),"")</f>
        <v/>
      </c>
      <c r="S523" s="81">
        <f t="shared" si="127"/>
        <v>0</v>
      </c>
      <c r="T523" s="81">
        <f t="shared" si="128"/>
        <v>0</v>
      </c>
      <c r="U523" s="81" t="e">
        <f t="shared" si="140"/>
        <v>#REF!</v>
      </c>
      <c r="V523" s="81">
        <v>0</v>
      </c>
      <c r="W523" s="81" t="e">
        <f t="shared" si="133"/>
        <v>#REF!</v>
      </c>
      <c r="X523" s="83"/>
      <c r="Y523" s="99">
        <f t="shared" si="141"/>
        <v>0</v>
      </c>
      <c r="Z523" s="224"/>
      <c r="AA523" s="224"/>
      <c r="AB523" s="224"/>
      <c r="AC523" s="224"/>
      <c r="AE523" s="106" t="e">
        <f t="shared" si="124"/>
        <v>#VALUE!</v>
      </c>
      <c r="AG523" s="218"/>
      <c r="AH523" s="219"/>
      <c r="AI523" s="218"/>
      <c r="AJ523" s="63"/>
      <c r="AK523" s="63"/>
      <c r="AL523" s="63"/>
      <c r="AU523" s="69" t="e">
        <f t="shared" si="126"/>
        <v>#N/A</v>
      </c>
      <c r="AV523" s="69" t="e">
        <f t="shared" si="129"/>
        <v>#N/A</v>
      </c>
      <c r="AW523" s="69">
        <f>IF(I523&gt;0,COUNTIF($AV$32:AV523,AV523),0)</f>
        <v>491</v>
      </c>
      <c r="AX523" s="69">
        <f>IF(AND(AW523&gt;1,SUMIF($AV$32:AV522,AV523,$AX$32:AX522)-SUMIF($AV$32:AV522,AV523,$BA$32:BA522)=0),1,IF(AND(AW523&gt;1,SUMIF($AV$32:AV522,AV523,$AX$32:AX522)-SUMIF($AV$32:AV522,AV523,$BA$32:BA522)&gt;0),0,AW523))</f>
        <v>0</v>
      </c>
      <c r="AY523" s="69">
        <f>IF(AND(Q523&gt;0,SUMIF($AV$32:AV523,AV523,$I$32:I523)-SUMIF($AV$32:AV523,AV523,$Q$32:Q523)=0),COUNTIF($AV$32:AV523,AV523),0)</f>
        <v>0</v>
      </c>
      <c r="AZ523" s="69">
        <f>IF(Q523&gt;0,COUNTIF($AV$32:AV523,AV523),0)</f>
        <v>0</v>
      </c>
      <c r="BA523" s="69">
        <f t="shared" si="130"/>
        <v>0</v>
      </c>
      <c r="BC523" s="69" t="str">
        <f t="shared" si="131"/>
        <v xml:space="preserve">  0</v>
      </c>
      <c r="BD523" s="69" t="str">
        <f t="shared" si="132"/>
        <v/>
      </c>
    </row>
    <row r="524" spans="1:59" x14ac:dyDescent="0.25">
      <c r="A524" s="70" t="e">
        <f t="shared" si="139"/>
        <v>#REF!</v>
      </c>
      <c r="B524" s="83" t="str">
        <f>IFERROR(VLOOKUP(A524,[1]Tổng!$M$2:$AT$200,13,0),"")</f>
        <v/>
      </c>
      <c r="C524" s="71" t="e">
        <f t="shared" si="134"/>
        <v>#VALUE!</v>
      </c>
      <c r="D524" s="71">
        <f t="shared" si="135"/>
        <v>1</v>
      </c>
      <c r="E524" s="221" t="str">
        <f>IFERROR(VLOOKUP(A524,[1]Tổng!$M$2:$AT$200,14,0),"")</f>
        <v/>
      </c>
      <c r="F524" s="213" t="str">
        <f>IFERROR(VLOOKUP(A524,[1]Tổng!$M$2:$AT$200,15,0),"")</f>
        <v/>
      </c>
      <c r="G524" s="214" t="str">
        <f>IFERROR(VLOOKUP(A524,[1]Tổng!$M$2:$AT$200,25,0),"")</f>
        <v/>
      </c>
      <c r="H524" s="83" t="str">
        <f>IFERROR(VLOOKUP(A524,[1]Tổng!$M$2:$AQ$200,26,0),"")</f>
        <v/>
      </c>
      <c r="I524" s="77" t="str">
        <f>IFERROR(VLOOKUP(A524,[1]Tổng!$M$2:$AQ$200,27,0),"")</f>
        <v/>
      </c>
      <c r="J524" s="77">
        <v>1000000</v>
      </c>
      <c r="K524" s="78">
        <f t="shared" si="136"/>
        <v>0</v>
      </c>
      <c r="L524" s="88" t="str">
        <f>IFERROR(VLOOKUP(A524,[1]Tổng!$M$2:$AQ$200,30,0),"")</f>
        <v/>
      </c>
      <c r="M524" s="88">
        <f t="shared" si="137"/>
        <v>0</v>
      </c>
      <c r="N524" s="88" t="str">
        <f>IFERROR(VLOOKUP(A524,[1]Tổng!$M$2:$AT$200,18,0),"")</f>
        <v/>
      </c>
      <c r="O524" s="88" t="str">
        <f>IFERROR(VLOOKUP(A524,[1]Tổng!$M$2:$AT$200,22,0),"")</f>
        <v/>
      </c>
      <c r="P524" s="217">
        <f t="shared" si="138"/>
        <v>0</v>
      </c>
      <c r="Q524" s="217">
        <f>IFERROR(VLOOKUP(A524,[1]Tổng!$M$2:$AQ$200,29,0),0)</f>
        <v>0</v>
      </c>
      <c r="R524" s="81" t="str">
        <f>IFERROR(VLOOKUP(A524,[1]Tổng!$M$2:$AQ$200,31,0),"")</f>
        <v/>
      </c>
      <c r="S524" s="81">
        <f t="shared" si="127"/>
        <v>0</v>
      </c>
      <c r="T524" s="81">
        <f t="shared" si="128"/>
        <v>0</v>
      </c>
      <c r="U524" s="81" t="e">
        <f t="shared" si="140"/>
        <v>#REF!</v>
      </c>
      <c r="V524" s="81">
        <v>0</v>
      </c>
      <c r="W524" s="81" t="e">
        <f t="shared" si="133"/>
        <v>#REF!</v>
      </c>
      <c r="X524" s="83"/>
      <c r="Y524" s="99">
        <f>Q544</f>
        <v>0</v>
      </c>
      <c r="Z524" s="224"/>
      <c r="AA524" s="224"/>
      <c r="AB524" s="224"/>
      <c r="AC524" s="224"/>
      <c r="AE524" s="106" t="e">
        <f>I544-SUM(Z544:AD544)</f>
        <v>#VALUE!</v>
      </c>
      <c r="AF524" s="69"/>
      <c r="AG524" s="218"/>
      <c r="AH524" s="219"/>
      <c r="AI524" s="218"/>
      <c r="AJ524" s="63"/>
      <c r="AK524" s="63"/>
      <c r="AL524" s="63"/>
      <c r="AU524" s="69" t="e">
        <f t="shared" si="126"/>
        <v>#N/A</v>
      </c>
      <c r="AV524" s="69" t="e">
        <f t="shared" si="129"/>
        <v>#N/A</v>
      </c>
      <c r="AW524" s="69">
        <f>IF(I524&gt;0,COUNTIF($AV$32:AV524,AV524),0)</f>
        <v>492</v>
      </c>
      <c r="AX524" s="69">
        <f>IF(AND(AW524&gt;1,SUMIF($AV$32:AV523,AV524,$AX$32:AX523)-SUMIF($AV$32:AV523,AV524,$BA$32:BA523)=0),1,IF(AND(AW524&gt;1,SUMIF($AV$32:AV523,AV524,$AX$32:AX523)-SUMIF($AV$32:AV523,AV524,$BA$32:BA523)&gt;0),0,AW524))</f>
        <v>0</v>
      </c>
      <c r="AY524" s="69">
        <f>IF(AND(Q524&gt;0,SUMIF($AV$32:AV524,AV524,$I$32:I524)-SUMIF($AV$32:AV524,AV524,$Q$32:Q524)=0),COUNTIF($AV$32:AV524,AV524),0)</f>
        <v>0</v>
      </c>
      <c r="AZ524" s="69">
        <f>IF(Q524&gt;0,COUNTIF($AV$32:AV524,AV524),0)</f>
        <v>0</v>
      </c>
      <c r="BA524" s="69">
        <f t="shared" si="130"/>
        <v>0</v>
      </c>
      <c r="BC524" s="69" t="str">
        <f t="shared" si="131"/>
        <v xml:space="preserve">  0</v>
      </c>
      <c r="BD524" s="69" t="str">
        <f t="shared" si="132"/>
        <v/>
      </c>
      <c r="BF524" s="69"/>
      <c r="BG524" s="69"/>
    </row>
    <row r="525" spans="1:59" s="69" customFormat="1" x14ac:dyDescent="0.25">
      <c r="A525" s="70" t="e">
        <f t="shared" si="139"/>
        <v>#REF!</v>
      </c>
      <c r="B525" s="83" t="str">
        <f>IFERROR(VLOOKUP(A525,[1]Tổng!$M$2:$AT$200,13,0),"")</f>
        <v/>
      </c>
      <c r="C525" s="71" t="e">
        <f t="shared" si="134"/>
        <v>#VALUE!</v>
      </c>
      <c r="D525" s="71">
        <f t="shared" si="135"/>
        <v>1</v>
      </c>
      <c r="E525" s="221" t="str">
        <f>IFERROR(VLOOKUP(A525,[1]Tổng!$M$2:$AT$200,14,0),"")</f>
        <v/>
      </c>
      <c r="F525" s="213" t="str">
        <f>IFERROR(VLOOKUP(A525,[1]Tổng!$M$2:$AT$200,15,0),"")</f>
        <v/>
      </c>
      <c r="G525" s="214" t="str">
        <f>IFERROR(VLOOKUP(A525,[1]Tổng!$M$2:$AT$200,25,0),"")</f>
        <v/>
      </c>
      <c r="H525" s="83" t="str">
        <f>IFERROR(VLOOKUP(A525,[1]Tổng!$M$2:$AQ$200,26,0),"")</f>
        <v/>
      </c>
      <c r="I525" s="77" t="str">
        <f>IFERROR(VLOOKUP(A525,[1]Tổng!$M$2:$AQ$200,27,0),"")</f>
        <v/>
      </c>
      <c r="J525" s="77">
        <v>1000000</v>
      </c>
      <c r="K525" s="78">
        <f t="shared" si="136"/>
        <v>0</v>
      </c>
      <c r="L525" s="88" t="str">
        <f>IFERROR(VLOOKUP(A525,[1]Tổng!$M$2:$AQ$200,30,0),"")</f>
        <v/>
      </c>
      <c r="M525" s="88">
        <f t="shared" si="137"/>
        <v>0</v>
      </c>
      <c r="N525" s="88" t="str">
        <f>IFERROR(VLOOKUP(A525,[1]Tổng!$M$2:$AT$200,18,0),"")</f>
        <v/>
      </c>
      <c r="O525" s="88" t="str">
        <f>IFERROR(VLOOKUP(A525,[1]Tổng!$M$2:$AT$200,22,0),"")</f>
        <v/>
      </c>
      <c r="P525" s="217">
        <f t="shared" si="138"/>
        <v>0</v>
      </c>
      <c r="Q525" s="217">
        <f>IFERROR(VLOOKUP(A525,[1]Tổng!$M$2:$AQ$200,29,0),0)</f>
        <v>0</v>
      </c>
      <c r="R525" s="81" t="str">
        <f>IFERROR(VLOOKUP(A525,[1]Tổng!$M$2:$AQ$200,31,0),"")</f>
        <v/>
      </c>
      <c r="S525" s="81">
        <f t="shared" si="127"/>
        <v>0</v>
      </c>
      <c r="T525" s="81">
        <f t="shared" si="128"/>
        <v>0</v>
      </c>
      <c r="U525" s="81" t="e">
        <f t="shared" si="140"/>
        <v>#REF!</v>
      </c>
      <c r="V525" s="81">
        <v>0</v>
      </c>
      <c r="W525" s="81" t="e">
        <f t="shared" si="133"/>
        <v>#REF!</v>
      </c>
      <c r="X525" s="83"/>
      <c r="Y525" s="99">
        <f>Q545</f>
        <v>0</v>
      </c>
      <c r="Z525" s="224"/>
      <c r="AA525" s="224"/>
      <c r="AB525" s="224"/>
      <c r="AC525" s="224"/>
      <c r="AE525" s="106" t="e">
        <f>I545-SUM(Z545:AD545)</f>
        <v>#VALUE!</v>
      </c>
      <c r="AG525" s="218"/>
      <c r="AH525" s="219"/>
      <c r="AI525" s="218"/>
      <c r="AJ525" s="63"/>
      <c r="AK525" s="63"/>
      <c r="AL525" s="63"/>
      <c r="AU525" s="69" t="e">
        <f t="shared" si="126"/>
        <v>#N/A</v>
      </c>
      <c r="AV525" s="69" t="e">
        <f t="shared" si="129"/>
        <v>#N/A</v>
      </c>
      <c r="AW525" s="69">
        <f>IF(I525&gt;0,COUNTIF($AV$32:AV525,AV525),0)</f>
        <v>493</v>
      </c>
      <c r="AX525" s="69">
        <f>IF(AND(AW525&gt;1,SUMIF($AV$32:AV524,AV525,$AX$32:AX524)-SUMIF($AV$32:AV524,AV525,$BA$32:BA524)=0),1,IF(AND(AW525&gt;1,SUMIF($AV$32:AV524,AV525,$AX$32:AX524)-SUMIF($AV$32:AV524,AV525,$BA$32:BA524)&gt;0),0,AW525))</f>
        <v>0</v>
      </c>
      <c r="AY525" s="69">
        <f>IF(AND(Q525&gt;0,SUMIF($AV$32:AV525,AV525,$I$32:I525)-SUMIF($AV$32:AV525,AV525,$Q$32:Q525)=0),COUNTIF($AV$32:AV525,AV525),0)</f>
        <v>0</v>
      </c>
      <c r="AZ525" s="69">
        <f>IF(Q525&gt;0,COUNTIF($AV$32:AV525,AV525),0)</f>
        <v>0</v>
      </c>
      <c r="BA525" s="69">
        <f t="shared" si="130"/>
        <v>0</v>
      </c>
      <c r="BC525" s="69" t="str">
        <f t="shared" si="131"/>
        <v xml:space="preserve">  0</v>
      </c>
      <c r="BD525" s="69" t="str">
        <f t="shared" si="132"/>
        <v/>
      </c>
    </row>
    <row r="526" spans="1:59" x14ac:dyDescent="0.25">
      <c r="A526" s="70" t="e">
        <f t="shared" si="139"/>
        <v>#REF!</v>
      </c>
      <c r="B526" s="83" t="str">
        <f>IFERROR(VLOOKUP(A526,[1]Tổng!$M$2:$AT$200,13,0),"")</f>
        <v/>
      </c>
      <c r="C526" s="71" t="e">
        <f t="shared" si="134"/>
        <v>#VALUE!</v>
      </c>
      <c r="D526" s="71">
        <f t="shared" si="135"/>
        <v>1</v>
      </c>
      <c r="E526" s="221" t="str">
        <f>IFERROR(VLOOKUP(A526,[1]Tổng!$M$2:$AT$200,14,0),"")</f>
        <v/>
      </c>
      <c r="F526" s="213" t="str">
        <f>IFERROR(VLOOKUP(A526,[1]Tổng!$M$2:$AT$200,15,0),"")</f>
        <v/>
      </c>
      <c r="G526" s="214" t="str">
        <f>IFERROR(VLOOKUP(A526,[1]Tổng!$M$2:$AT$200,25,0),"")</f>
        <v/>
      </c>
      <c r="H526" s="83" t="str">
        <f>IFERROR(VLOOKUP(A526,[1]Tổng!$M$2:$AQ$200,26,0),"")</f>
        <v/>
      </c>
      <c r="I526" s="77" t="str">
        <f>IFERROR(VLOOKUP(A526,[1]Tổng!$M$2:$AQ$200,27,0),"")</f>
        <v/>
      </c>
      <c r="J526" s="77">
        <v>1000000</v>
      </c>
      <c r="K526" s="78">
        <f t="shared" si="136"/>
        <v>0</v>
      </c>
      <c r="L526" s="88" t="str">
        <f>IFERROR(VLOOKUP(A526,[1]Tổng!$M$2:$AQ$200,30,0),"")</f>
        <v/>
      </c>
      <c r="M526" s="88">
        <f t="shared" si="137"/>
        <v>0</v>
      </c>
      <c r="N526" s="88" t="str">
        <f>IFERROR(VLOOKUP(A526,[1]Tổng!$M$2:$AT$200,18,0),"")</f>
        <v/>
      </c>
      <c r="O526" s="88" t="str">
        <f>IFERROR(VLOOKUP(A526,[1]Tổng!$M$2:$AT$200,22,0),"")</f>
        <v/>
      </c>
      <c r="P526" s="217">
        <f t="shared" si="138"/>
        <v>0</v>
      </c>
      <c r="Q526" s="217">
        <f>IFERROR(VLOOKUP(A526,[1]Tổng!$M$2:$AQ$200,29,0),0)</f>
        <v>0</v>
      </c>
      <c r="R526" s="81" t="str">
        <f>IFERROR(VLOOKUP(A526,[1]Tổng!$M$2:$AQ$200,31,0),"")</f>
        <v/>
      </c>
      <c r="S526" s="81">
        <f t="shared" si="127"/>
        <v>0</v>
      </c>
      <c r="T526" s="81">
        <f t="shared" si="128"/>
        <v>0</v>
      </c>
      <c r="U526" s="81" t="e">
        <f t="shared" si="140"/>
        <v>#REF!</v>
      </c>
      <c r="V526" s="81">
        <v>0</v>
      </c>
      <c r="W526" s="81" t="e">
        <f t="shared" si="133"/>
        <v>#REF!</v>
      </c>
      <c r="X526" s="83"/>
      <c r="Y526" s="99">
        <f>Q546</f>
        <v>0</v>
      </c>
      <c r="Z526" s="224"/>
      <c r="AA526" s="224"/>
      <c r="AB526" s="224"/>
      <c r="AC526" s="224"/>
      <c r="AE526" s="106" t="e">
        <f>I546-SUM(Z546:AD546)</f>
        <v>#VALUE!</v>
      </c>
      <c r="AF526" s="69"/>
      <c r="AG526" s="218"/>
      <c r="AH526" s="219"/>
      <c r="AI526" s="218"/>
      <c r="AJ526" s="63"/>
      <c r="AK526" s="63"/>
      <c r="AL526" s="63"/>
      <c r="AU526" s="69" t="e">
        <f t="shared" si="126"/>
        <v>#N/A</v>
      </c>
      <c r="AV526" s="69" t="e">
        <f t="shared" si="129"/>
        <v>#N/A</v>
      </c>
      <c r="AW526" s="69">
        <f>IF(I526&gt;0,COUNTIF($AV$32:AV526,AV526),0)</f>
        <v>494</v>
      </c>
      <c r="AX526" s="69">
        <f>IF(AND(AW526&gt;1,SUMIF($AV$32:AV525,AV526,$AX$32:AX525)-SUMIF($AV$32:AV525,AV526,$BA$32:BA525)=0),1,IF(AND(AW526&gt;1,SUMIF($AV$32:AV525,AV526,$AX$32:AX525)-SUMIF($AV$32:AV525,AV526,$BA$32:BA525)&gt;0),0,AW526))</f>
        <v>0</v>
      </c>
      <c r="AY526" s="69">
        <f>IF(AND(Q526&gt;0,SUMIF($AV$32:AV526,AV526,$I$32:I526)-SUMIF($AV$32:AV526,AV526,$Q$32:Q526)=0),COUNTIF($AV$32:AV526,AV526),0)</f>
        <v>0</v>
      </c>
      <c r="AZ526" s="69">
        <f>IF(Q526&gt;0,COUNTIF($AV$32:AV526,AV526),0)</f>
        <v>0</v>
      </c>
      <c r="BA526" s="69">
        <f t="shared" si="130"/>
        <v>0</v>
      </c>
      <c r="BC526" s="69" t="str">
        <f t="shared" si="131"/>
        <v xml:space="preserve">  0</v>
      </c>
      <c r="BD526" s="69" t="str">
        <f t="shared" si="132"/>
        <v/>
      </c>
      <c r="BF526" s="69"/>
      <c r="BG526" s="69"/>
    </row>
    <row r="527" spans="1:59" x14ac:dyDescent="0.25">
      <c r="A527" s="70" t="e">
        <f t="shared" si="139"/>
        <v>#REF!</v>
      </c>
      <c r="B527" s="83" t="str">
        <f>IFERROR(VLOOKUP(A527,[1]Tổng!$M$2:$AT$200,13,0),"")</f>
        <v/>
      </c>
      <c r="C527" s="71" t="e">
        <f t="shared" si="134"/>
        <v>#VALUE!</v>
      </c>
      <c r="D527" s="71">
        <f t="shared" si="135"/>
        <v>1</v>
      </c>
      <c r="E527" s="221" t="str">
        <f>IFERROR(VLOOKUP(A527,[1]Tổng!$M$2:$AT$200,14,0),"")</f>
        <v/>
      </c>
      <c r="F527" s="213" t="str">
        <f>IFERROR(VLOOKUP(A527,[1]Tổng!$M$2:$AT$200,15,0),"")</f>
        <v/>
      </c>
      <c r="G527" s="214" t="str">
        <f>IFERROR(VLOOKUP(A527,[1]Tổng!$M$2:$AT$200,25,0),"")</f>
        <v/>
      </c>
      <c r="H527" s="83" t="str">
        <f>IFERROR(VLOOKUP(A527,[1]Tổng!$M$2:$AQ$200,26,0),"")</f>
        <v/>
      </c>
      <c r="I527" s="77" t="str">
        <f>IFERROR(VLOOKUP(A527,[1]Tổng!$M$2:$AQ$200,27,0),"")</f>
        <v/>
      </c>
      <c r="J527" s="77">
        <v>1000000</v>
      </c>
      <c r="K527" s="78">
        <f t="shared" si="136"/>
        <v>0</v>
      </c>
      <c r="L527" s="88" t="str">
        <f>IFERROR(VLOOKUP(A527,[1]Tổng!$M$2:$AQ$200,30,0),"")</f>
        <v/>
      </c>
      <c r="M527" s="88">
        <f t="shared" si="137"/>
        <v>0</v>
      </c>
      <c r="N527" s="88" t="str">
        <f>IFERROR(VLOOKUP(A527,[1]Tổng!$M$2:$AT$200,18,0),"")</f>
        <v/>
      </c>
      <c r="O527" s="88" t="str">
        <f>IFERROR(VLOOKUP(A527,[1]Tổng!$M$2:$AT$200,22,0),"")</f>
        <v/>
      </c>
      <c r="P527" s="217">
        <f t="shared" si="138"/>
        <v>0</v>
      </c>
      <c r="Q527" s="217">
        <f>IFERROR(VLOOKUP(A527,[1]Tổng!$M$2:$AQ$200,29,0),0)</f>
        <v>0</v>
      </c>
      <c r="R527" s="81" t="str">
        <f>IFERROR(VLOOKUP(A527,[1]Tổng!$M$2:$AQ$200,31,0),"")</f>
        <v/>
      </c>
      <c r="S527" s="81">
        <f t="shared" si="127"/>
        <v>0</v>
      </c>
      <c r="T527" s="81">
        <f t="shared" si="128"/>
        <v>0</v>
      </c>
      <c r="U527" s="81" t="e">
        <f t="shared" si="140"/>
        <v>#REF!</v>
      </c>
      <c r="V527" s="81">
        <v>0</v>
      </c>
      <c r="W527" s="81" t="e">
        <f t="shared" si="133"/>
        <v>#REF!</v>
      </c>
      <c r="X527" s="83"/>
      <c r="Y527" s="99">
        <f>Q547</f>
        <v>0</v>
      </c>
      <c r="Z527" s="224"/>
      <c r="AA527" s="224"/>
      <c r="AB527" s="224"/>
      <c r="AC527" s="224"/>
      <c r="AE527" s="106" t="e">
        <f>I547-SUM(Z547:AD547)</f>
        <v>#VALUE!</v>
      </c>
      <c r="AF527" s="69"/>
      <c r="AG527" s="218"/>
      <c r="AH527" s="219"/>
      <c r="AI527" s="218"/>
      <c r="AJ527" s="63"/>
      <c r="AK527" s="63"/>
      <c r="AL527" s="63"/>
      <c r="AU527" s="69" t="e">
        <f t="shared" si="126"/>
        <v>#N/A</v>
      </c>
      <c r="AV527" s="69" t="e">
        <f t="shared" si="129"/>
        <v>#N/A</v>
      </c>
      <c r="AW527" s="69">
        <f>IF(I527&gt;0,COUNTIF($AV$32:AV527,AV527),0)</f>
        <v>495</v>
      </c>
      <c r="AX527" s="69">
        <f>IF(AND(AW527&gt;1,SUMIF($AV$32:AV526,AV527,$AX$32:AX526)-SUMIF($AV$32:AV526,AV527,$BA$32:BA526)=0),1,IF(AND(AW527&gt;1,SUMIF($AV$32:AV526,AV527,$AX$32:AX526)-SUMIF($AV$32:AV526,AV527,$BA$32:BA526)&gt;0),0,AW527))</f>
        <v>0</v>
      </c>
      <c r="AY527" s="69">
        <f>IF(AND(Q527&gt;0,SUMIF($AV$32:AV527,AV527,$I$32:I527)-SUMIF($AV$32:AV527,AV527,$Q$32:Q527)=0),COUNTIF($AV$32:AV527,AV527),0)</f>
        <v>0</v>
      </c>
      <c r="AZ527" s="69">
        <f>IF(Q527&gt;0,COUNTIF($AV$32:AV527,AV527),0)</f>
        <v>0</v>
      </c>
      <c r="BA527" s="69">
        <f t="shared" si="130"/>
        <v>0</v>
      </c>
      <c r="BC527" s="69" t="str">
        <f t="shared" si="131"/>
        <v xml:space="preserve">  0</v>
      </c>
      <c r="BD527" s="69" t="str">
        <f t="shared" si="132"/>
        <v/>
      </c>
      <c r="BF527" s="69"/>
      <c r="BG527" s="69"/>
    </row>
    <row r="528" spans="1:59" x14ac:dyDescent="0.25">
      <c r="A528" s="70" t="e">
        <f t="shared" si="139"/>
        <v>#REF!</v>
      </c>
      <c r="B528" s="83" t="str">
        <f>IFERROR(VLOOKUP(A528,[1]Tổng!$M$2:$AT$200,13,0),"")</f>
        <v/>
      </c>
      <c r="C528" s="71" t="e">
        <f t="shared" si="134"/>
        <v>#VALUE!</v>
      </c>
      <c r="D528" s="71">
        <f t="shared" si="135"/>
        <v>1</v>
      </c>
      <c r="E528" s="221" t="str">
        <f>IFERROR(VLOOKUP(A528,[1]Tổng!$M$2:$AT$200,14,0),"")</f>
        <v/>
      </c>
      <c r="F528" s="213" t="str">
        <f>IFERROR(VLOOKUP(A528,[1]Tổng!$M$2:$AT$200,15,0),"")</f>
        <v/>
      </c>
      <c r="G528" s="214" t="str">
        <f>IFERROR(VLOOKUP(A528,[1]Tổng!$M$2:$AT$200,25,0),"")</f>
        <v/>
      </c>
      <c r="H528" s="83" t="str">
        <f>IFERROR(VLOOKUP(A528,[1]Tổng!$M$2:$AQ$200,26,0),"")</f>
        <v/>
      </c>
      <c r="I528" s="77" t="str">
        <f>IFERROR(VLOOKUP(A528,[1]Tổng!$M$2:$AQ$200,27,0),"")</f>
        <v/>
      </c>
      <c r="J528" s="77">
        <v>1000000</v>
      </c>
      <c r="K528" s="78">
        <f t="shared" si="136"/>
        <v>0</v>
      </c>
      <c r="L528" s="88" t="str">
        <f>IFERROR(VLOOKUP(A528,[1]Tổng!$M$2:$AQ$200,30,0),"")</f>
        <v/>
      </c>
      <c r="M528" s="88">
        <f t="shared" si="137"/>
        <v>0</v>
      </c>
      <c r="N528" s="88" t="str">
        <f>IFERROR(VLOOKUP(A528,[1]Tổng!$M$2:$AT$200,18,0),"")</f>
        <v/>
      </c>
      <c r="O528" s="88" t="str">
        <f>IFERROR(VLOOKUP(A528,[1]Tổng!$M$2:$AT$200,22,0),"")</f>
        <v/>
      </c>
      <c r="P528" s="217">
        <f t="shared" si="138"/>
        <v>0</v>
      </c>
      <c r="Q528" s="217">
        <f>IFERROR(VLOOKUP(A528,[1]Tổng!$M$2:$AQ$200,29,0),0)</f>
        <v>0</v>
      </c>
      <c r="R528" s="81" t="str">
        <f>IFERROR(VLOOKUP(A528,[1]Tổng!$M$2:$AQ$200,31,0),"")</f>
        <v/>
      </c>
      <c r="S528" s="81">
        <f t="shared" si="127"/>
        <v>0</v>
      </c>
      <c r="T528" s="81">
        <f t="shared" si="128"/>
        <v>0</v>
      </c>
      <c r="U528" s="81" t="e">
        <f t="shared" si="140"/>
        <v>#REF!</v>
      </c>
      <c r="V528" s="81">
        <v>0</v>
      </c>
      <c r="W528" s="81" t="e">
        <f t="shared" si="133"/>
        <v>#REF!</v>
      </c>
      <c r="X528" s="83"/>
      <c r="Y528" s="99">
        <f>Q548</f>
        <v>0</v>
      </c>
      <c r="Z528" s="224"/>
      <c r="AA528" s="224"/>
      <c r="AB528" s="224"/>
      <c r="AC528" s="224"/>
      <c r="AE528" s="106" t="e">
        <f>I548-SUM(Z548:AD548)</f>
        <v>#VALUE!</v>
      </c>
      <c r="AF528" s="69"/>
      <c r="AG528" s="218"/>
      <c r="AH528" s="219"/>
      <c r="AI528" s="218"/>
      <c r="AJ528" s="63"/>
      <c r="AK528" s="63"/>
      <c r="AL528" s="63"/>
      <c r="AU528" s="69" t="e">
        <f t="shared" si="126"/>
        <v>#N/A</v>
      </c>
      <c r="AV528" s="69" t="e">
        <f t="shared" si="129"/>
        <v>#N/A</v>
      </c>
      <c r="AW528" s="69">
        <f>IF(I528&gt;0,COUNTIF($AV$32:AV528,AV528),0)</f>
        <v>496</v>
      </c>
      <c r="AX528" s="69">
        <f>IF(AND(AW528&gt;1,SUMIF($AV$32:AV527,AV528,$AX$32:AX527)-SUMIF($AV$32:AV527,AV528,$BA$32:BA527)=0),1,IF(AND(AW528&gt;1,SUMIF($AV$32:AV527,AV528,$AX$32:AX527)-SUMIF($AV$32:AV527,AV528,$BA$32:BA527)&gt;0),0,AW528))</f>
        <v>0</v>
      </c>
      <c r="AY528" s="69">
        <f>IF(AND(Q528&gt;0,SUMIF($AV$32:AV528,AV528,$I$32:I528)-SUMIF($AV$32:AV528,AV528,$Q$32:Q528)=0),COUNTIF($AV$32:AV528,AV528),0)</f>
        <v>0</v>
      </c>
      <c r="AZ528" s="69">
        <f>IF(Q528&gt;0,COUNTIF($AV$32:AV528,AV528),0)</f>
        <v>0</v>
      </c>
      <c r="BA528" s="69">
        <f t="shared" si="130"/>
        <v>0</v>
      </c>
      <c r="BC528" s="69" t="str">
        <f t="shared" si="131"/>
        <v xml:space="preserve">  0</v>
      </c>
      <c r="BD528" s="69" t="str">
        <f t="shared" si="132"/>
        <v/>
      </c>
      <c r="BF528" s="69"/>
      <c r="BG528" s="69"/>
    </row>
    <row r="529" spans="1:59" s="69" customFormat="1" x14ac:dyDescent="0.25">
      <c r="A529" s="70" t="e">
        <f t="shared" si="139"/>
        <v>#REF!</v>
      </c>
      <c r="B529" s="83" t="str">
        <f>IFERROR(VLOOKUP(A529,[1]Tổng!$M$2:$AT$200,13,0),"")</f>
        <v/>
      </c>
      <c r="C529" s="71" t="e">
        <f t="shared" si="134"/>
        <v>#VALUE!</v>
      </c>
      <c r="D529" s="71">
        <f t="shared" si="135"/>
        <v>1</v>
      </c>
      <c r="E529" s="221" t="str">
        <f>IFERROR(VLOOKUP(A529,[1]Tổng!$M$2:$AT$200,14,0),"")</f>
        <v/>
      </c>
      <c r="F529" s="213" t="str">
        <f>IFERROR(VLOOKUP(A529,[1]Tổng!$M$2:$AT$200,15,0),"")</f>
        <v/>
      </c>
      <c r="G529" s="214" t="str">
        <f>IFERROR(VLOOKUP(A529,[1]Tổng!$M$2:$AT$200,25,0),"")</f>
        <v/>
      </c>
      <c r="H529" s="83" t="str">
        <f>IFERROR(VLOOKUP(A529,[1]Tổng!$M$2:$AQ$200,26,0),"")</f>
        <v/>
      </c>
      <c r="I529" s="77" t="str">
        <f>IFERROR(VLOOKUP(A529,[1]Tổng!$M$2:$AQ$200,27,0),"")</f>
        <v/>
      </c>
      <c r="J529" s="77">
        <v>1000000</v>
      </c>
      <c r="K529" s="78">
        <f t="shared" si="136"/>
        <v>0</v>
      </c>
      <c r="L529" s="88" t="str">
        <f>IFERROR(VLOOKUP(A529,[1]Tổng!$M$2:$AQ$200,30,0),"")</f>
        <v/>
      </c>
      <c r="M529" s="88">
        <f t="shared" si="137"/>
        <v>0</v>
      </c>
      <c r="N529" s="88" t="str">
        <f>IFERROR(VLOOKUP(A529,[1]Tổng!$M$2:$AT$200,18,0),"")</f>
        <v/>
      </c>
      <c r="O529" s="88" t="str">
        <f>IFERROR(VLOOKUP(A529,[1]Tổng!$M$2:$AT$200,22,0),"")</f>
        <v/>
      </c>
      <c r="P529" s="217">
        <f t="shared" si="138"/>
        <v>0</v>
      </c>
      <c r="Q529" s="217">
        <f>IFERROR(VLOOKUP(A529,[1]Tổng!$M$2:$AQ$200,29,0),0)</f>
        <v>0</v>
      </c>
      <c r="R529" s="81" t="str">
        <f>IFERROR(VLOOKUP(A529,[1]Tổng!$M$2:$AQ$200,31,0),"")</f>
        <v/>
      </c>
      <c r="S529" s="81">
        <f t="shared" si="127"/>
        <v>0</v>
      </c>
      <c r="T529" s="81">
        <f t="shared" si="128"/>
        <v>0</v>
      </c>
      <c r="U529" s="81" t="e">
        <f t="shared" si="140"/>
        <v>#REF!</v>
      </c>
      <c r="V529" s="81">
        <v>0</v>
      </c>
      <c r="W529" s="81" t="e">
        <f t="shared" si="133"/>
        <v>#REF!</v>
      </c>
      <c r="X529" s="83"/>
      <c r="Y529" s="99">
        <f>Q551</f>
        <v>0</v>
      </c>
      <c r="Z529" s="224"/>
      <c r="AA529" s="224"/>
      <c r="AB529" s="224"/>
      <c r="AC529" s="224"/>
      <c r="AE529" s="106" t="e">
        <f>I551-SUM(Z551:AD551)</f>
        <v>#VALUE!</v>
      </c>
      <c r="AG529" s="218"/>
      <c r="AH529" s="219"/>
      <c r="AI529" s="218"/>
      <c r="AJ529" s="63"/>
      <c r="AK529" s="63"/>
      <c r="AL529" s="63"/>
      <c r="AU529" s="69" t="e">
        <f t="shared" si="126"/>
        <v>#N/A</v>
      </c>
      <c r="AV529" s="69" t="e">
        <f t="shared" si="129"/>
        <v>#N/A</v>
      </c>
      <c r="AW529" s="69">
        <f>IF(I529&gt;0,COUNTIF($AV$32:AV529,AV529),0)</f>
        <v>497</v>
      </c>
      <c r="AX529" s="69">
        <f>IF(AND(AW529&gt;1,SUMIF($AV$32:AV528,AV529,$AX$32:AX528)-SUMIF($AV$32:AV528,AV529,$BA$32:BA528)=0),1,IF(AND(AW529&gt;1,SUMIF($AV$32:AV528,AV529,$AX$32:AX528)-SUMIF($AV$32:AV528,AV529,$BA$32:BA528)&gt;0),0,AW529))</f>
        <v>0</v>
      </c>
      <c r="AY529" s="69">
        <f>IF(AND(Q529&gt;0,SUMIF($AV$32:AV529,AV529,$I$32:I529)-SUMIF($AV$32:AV529,AV529,$Q$32:Q529)=0),COUNTIF($AV$32:AV529,AV529),0)</f>
        <v>0</v>
      </c>
      <c r="AZ529" s="69">
        <f>IF(Q529&gt;0,COUNTIF($AV$32:AV529,AV529),0)</f>
        <v>0</v>
      </c>
      <c r="BA529" s="69">
        <f t="shared" si="130"/>
        <v>0</v>
      </c>
      <c r="BC529" s="69" t="str">
        <f t="shared" si="131"/>
        <v xml:space="preserve">  0</v>
      </c>
      <c r="BD529" s="69" t="str">
        <f t="shared" si="132"/>
        <v/>
      </c>
    </row>
    <row r="530" spans="1:59" x14ac:dyDescent="0.25">
      <c r="A530" s="70" t="e">
        <f t="shared" si="139"/>
        <v>#REF!</v>
      </c>
      <c r="B530" s="83" t="str">
        <f>IFERROR(VLOOKUP(A530,[1]Tổng!$M$2:$AT$200,13,0),"")</f>
        <v/>
      </c>
      <c r="C530" s="71" t="e">
        <f t="shared" si="134"/>
        <v>#VALUE!</v>
      </c>
      <c r="D530" s="71">
        <f t="shared" si="135"/>
        <v>1</v>
      </c>
      <c r="E530" s="221" t="str">
        <f>IFERROR(VLOOKUP(A530,[1]Tổng!$M$2:$AT$200,14,0),"")</f>
        <v/>
      </c>
      <c r="F530" s="213" t="str">
        <f>IFERROR(VLOOKUP(A530,[1]Tổng!$M$2:$AT$200,15,0),"")</f>
        <v/>
      </c>
      <c r="G530" s="214" t="str">
        <f>IFERROR(VLOOKUP(A530,[1]Tổng!$M$2:$AT$200,25,0),"")</f>
        <v/>
      </c>
      <c r="H530" s="83" t="str">
        <f>IFERROR(VLOOKUP(A530,[1]Tổng!$M$2:$AQ$200,26,0),"")</f>
        <v/>
      </c>
      <c r="I530" s="77" t="str">
        <f>IFERROR(VLOOKUP(A530,[1]Tổng!$M$2:$AQ$200,27,0),"")</f>
        <v/>
      </c>
      <c r="J530" s="77">
        <v>1000000</v>
      </c>
      <c r="K530" s="78">
        <f t="shared" si="136"/>
        <v>0</v>
      </c>
      <c r="L530" s="88" t="str">
        <f>IFERROR(VLOOKUP(A530,[1]Tổng!$M$2:$AQ$200,30,0),"")</f>
        <v/>
      </c>
      <c r="M530" s="88">
        <f t="shared" si="137"/>
        <v>0</v>
      </c>
      <c r="N530" s="88" t="str">
        <f>IFERROR(VLOOKUP(A530,[1]Tổng!$M$2:$AT$200,18,0),"")</f>
        <v/>
      </c>
      <c r="O530" s="88" t="str">
        <f>IFERROR(VLOOKUP(A530,[1]Tổng!$M$2:$AT$200,22,0),"")</f>
        <v/>
      </c>
      <c r="P530" s="217">
        <f t="shared" si="138"/>
        <v>0</v>
      </c>
      <c r="Q530" s="217">
        <f>IFERROR(VLOOKUP(A530,[1]Tổng!$M$2:$AQ$200,29,0),0)</f>
        <v>0</v>
      </c>
      <c r="R530" s="81" t="str">
        <f>IFERROR(VLOOKUP(A530,[1]Tổng!$M$2:$AQ$200,31,0),"")</f>
        <v/>
      </c>
      <c r="S530" s="81">
        <f t="shared" si="127"/>
        <v>0</v>
      </c>
      <c r="T530" s="81">
        <f t="shared" si="128"/>
        <v>0</v>
      </c>
      <c r="U530" s="81" t="e">
        <f t="shared" si="140"/>
        <v>#REF!</v>
      </c>
      <c r="V530" s="81">
        <v>0</v>
      </c>
      <c r="W530" s="81" t="e">
        <f t="shared" si="133"/>
        <v>#REF!</v>
      </c>
      <c r="X530" s="83"/>
      <c r="Y530" s="99">
        <f>Q550</f>
        <v>0</v>
      </c>
      <c r="Z530" s="224"/>
      <c r="AA530" s="224"/>
      <c r="AB530" s="224"/>
      <c r="AC530" s="224"/>
      <c r="AE530" s="106" t="e">
        <f>I550-SUM(Z550:AD550)</f>
        <v>#VALUE!</v>
      </c>
      <c r="AF530" s="69"/>
      <c r="AG530" s="218"/>
      <c r="AH530" s="219"/>
      <c r="AI530" s="218"/>
      <c r="AJ530" s="63"/>
      <c r="AK530" s="63"/>
      <c r="AL530" s="63"/>
      <c r="AU530" s="69" t="e">
        <f t="shared" si="126"/>
        <v>#N/A</v>
      </c>
      <c r="AV530" s="69" t="e">
        <f t="shared" si="129"/>
        <v>#N/A</v>
      </c>
      <c r="AW530" s="69">
        <f>IF(I530&gt;0,COUNTIF($AV$32:AV530,AV530),0)</f>
        <v>498</v>
      </c>
      <c r="AX530" s="69">
        <f>IF(AND(AW530&gt;1,SUMIF($AV$32:AV529,AV530,$AX$32:AX529)-SUMIF($AV$32:AV529,AV530,$BA$32:BA529)=0),1,IF(AND(AW530&gt;1,SUMIF($AV$32:AV529,AV530,$AX$32:AX529)-SUMIF($AV$32:AV529,AV530,$BA$32:BA529)&gt;0),0,AW530))</f>
        <v>0</v>
      </c>
      <c r="AY530" s="69">
        <f>IF(AND(Q530&gt;0,SUMIF($AV$32:AV530,AV530,$I$32:I530)-SUMIF($AV$32:AV530,AV530,$Q$32:Q530)=0),COUNTIF($AV$32:AV530,AV530),0)</f>
        <v>0</v>
      </c>
      <c r="AZ530" s="69">
        <f>IF(Q530&gt;0,COUNTIF($AV$32:AV530,AV530),0)</f>
        <v>0</v>
      </c>
      <c r="BA530" s="69">
        <f t="shared" si="130"/>
        <v>0</v>
      </c>
      <c r="BC530" s="69" t="str">
        <f t="shared" si="131"/>
        <v xml:space="preserve">  0</v>
      </c>
      <c r="BD530" s="69" t="str">
        <f t="shared" si="132"/>
        <v/>
      </c>
      <c r="BF530" s="69"/>
      <c r="BG530" s="69"/>
    </row>
    <row r="531" spans="1:59" x14ac:dyDescent="0.25">
      <c r="A531" s="70" t="e">
        <f t="shared" si="139"/>
        <v>#REF!</v>
      </c>
      <c r="B531" s="83" t="str">
        <f>IFERROR(VLOOKUP(A531,[1]Tổng!$M$2:$AT$200,13,0),"")</f>
        <v/>
      </c>
      <c r="C531" s="71" t="e">
        <f t="shared" si="134"/>
        <v>#VALUE!</v>
      </c>
      <c r="D531" s="71">
        <f t="shared" si="135"/>
        <v>1</v>
      </c>
      <c r="E531" s="221" t="str">
        <f>IFERROR(VLOOKUP(A531,[1]Tổng!$M$2:$AT$200,14,0),"")</f>
        <v/>
      </c>
      <c r="F531" s="213" t="str">
        <f>IFERROR(VLOOKUP(A531,[1]Tổng!$M$2:$AT$200,15,0),"")</f>
        <v/>
      </c>
      <c r="G531" s="214" t="str">
        <f>IFERROR(VLOOKUP(A531,[1]Tổng!$M$2:$AT$200,25,0),"")</f>
        <v/>
      </c>
      <c r="H531" s="83" t="str">
        <f>IFERROR(VLOOKUP(A531,[1]Tổng!$M$2:$AQ$200,26,0),"")</f>
        <v/>
      </c>
      <c r="I531" s="77" t="str">
        <f>IFERROR(VLOOKUP(A531,[1]Tổng!$M$2:$AQ$200,27,0),"")</f>
        <v/>
      </c>
      <c r="J531" s="77">
        <v>1000000</v>
      </c>
      <c r="K531" s="78">
        <f t="shared" si="136"/>
        <v>0</v>
      </c>
      <c r="L531" s="88" t="str">
        <f>IFERROR(VLOOKUP(A531,[1]Tổng!$M$2:$AQ$200,30,0),"")</f>
        <v/>
      </c>
      <c r="M531" s="88">
        <f t="shared" si="137"/>
        <v>0</v>
      </c>
      <c r="N531" s="88" t="str">
        <f>IFERROR(VLOOKUP(A531,[1]Tổng!$M$2:$AT$200,18,0),"")</f>
        <v/>
      </c>
      <c r="O531" s="88" t="str">
        <f>IFERROR(VLOOKUP(A531,[1]Tổng!$M$2:$AT$200,22,0),"")</f>
        <v/>
      </c>
      <c r="P531" s="217">
        <f t="shared" si="138"/>
        <v>0</v>
      </c>
      <c r="Q531" s="217">
        <f>IFERROR(VLOOKUP(A531,[1]Tổng!$M$2:$AQ$200,29,0),0)</f>
        <v>0</v>
      </c>
      <c r="R531" s="81" t="str">
        <f>IFERROR(VLOOKUP(A531,[1]Tổng!$M$2:$AQ$200,31,0),"")</f>
        <v/>
      </c>
      <c r="S531" s="81">
        <f t="shared" si="127"/>
        <v>0</v>
      </c>
      <c r="T531" s="81">
        <f t="shared" si="128"/>
        <v>0</v>
      </c>
      <c r="U531" s="81" t="e">
        <f t="shared" si="140"/>
        <v>#REF!</v>
      </c>
      <c r="V531" s="81">
        <v>0</v>
      </c>
      <c r="W531" s="81" t="e">
        <f t="shared" si="133"/>
        <v>#REF!</v>
      </c>
      <c r="X531" s="83"/>
      <c r="Y531" s="99">
        <f>Q551</f>
        <v>0</v>
      </c>
      <c r="Z531" s="224"/>
      <c r="AA531" s="224"/>
      <c r="AB531" s="224"/>
      <c r="AC531" s="224"/>
      <c r="AE531" s="106" t="e">
        <f>I551-SUM(Z551:AD551)</f>
        <v>#VALUE!</v>
      </c>
      <c r="AF531" s="69"/>
      <c r="AG531" s="218"/>
      <c r="AH531" s="219"/>
      <c r="AI531" s="218"/>
      <c r="AJ531" s="63"/>
      <c r="AK531" s="63"/>
      <c r="AL531" s="63"/>
      <c r="AU531" s="69" t="e">
        <f t="shared" si="126"/>
        <v>#N/A</v>
      </c>
      <c r="AV531" s="69" t="e">
        <f t="shared" si="129"/>
        <v>#N/A</v>
      </c>
      <c r="AW531" s="69">
        <f>IF(I531&gt;0,COUNTIF($AV$32:AV531,AV531),0)</f>
        <v>499</v>
      </c>
      <c r="AX531" s="69">
        <f>IF(AND(AW531&gt;1,SUMIF($AV$32:AV530,AV531,$AX$32:AX530)-SUMIF($AV$32:AV530,AV531,$BA$32:BA530)=0),1,IF(AND(AW531&gt;1,SUMIF($AV$32:AV530,AV531,$AX$32:AX530)-SUMIF($AV$32:AV530,AV531,$BA$32:BA530)&gt;0),0,AW531))</f>
        <v>0</v>
      </c>
      <c r="AY531" s="69">
        <f>IF(AND(Q531&gt;0,SUMIF($AV$32:AV531,AV531,$I$32:I531)-SUMIF($AV$32:AV531,AV531,$Q$32:Q531)=0),COUNTIF($AV$32:AV531,AV531),0)</f>
        <v>0</v>
      </c>
      <c r="AZ531" s="69">
        <f>IF(Q531&gt;0,COUNTIF($AV$32:AV531,AV531),0)</f>
        <v>0</v>
      </c>
      <c r="BA531" s="69">
        <f t="shared" si="130"/>
        <v>0</v>
      </c>
      <c r="BC531" s="69" t="str">
        <f t="shared" si="131"/>
        <v xml:space="preserve">  0</v>
      </c>
      <c r="BD531" s="69" t="str">
        <f t="shared" si="132"/>
        <v/>
      </c>
      <c r="BF531" s="69"/>
      <c r="BG531" s="69"/>
    </row>
    <row r="532" spans="1:59" x14ac:dyDescent="0.25">
      <c r="A532" s="70" t="e">
        <f t="shared" si="139"/>
        <v>#REF!</v>
      </c>
      <c r="B532" s="83" t="str">
        <f>IFERROR(VLOOKUP(A532,[1]Tổng!$M$2:$AT$200,13,0),"")</f>
        <v/>
      </c>
      <c r="C532" s="71" t="e">
        <f t="shared" si="134"/>
        <v>#VALUE!</v>
      </c>
      <c r="D532" s="71">
        <f t="shared" si="135"/>
        <v>1</v>
      </c>
      <c r="E532" s="221" t="str">
        <f>IFERROR(VLOOKUP(A532,[1]Tổng!$M$2:$AT$200,14,0),"")</f>
        <v/>
      </c>
      <c r="F532" s="213" t="str">
        <f>IFERROR(VLOOKUP(A532,[1]Tổng!$M$2:$AT$200,15,0),"")</f>
        <v/>
      </c>
      <c r="G532" s="214" t="str">
        <f>IFERROR(VLOOKUP(A532,[1]Tổng!$M$2:$AT$200,25,0),"")</f>
        <v/>
      </c>
      <c r="H532" s="83" t="str">
        <f>IFERROR(VLOOKUP(A532,[1]Tổng!$M$2:$AQ$200,26,0),"")</f>
        <v/>
      </c>
      <c r="I532" s="77" t="str">
        <f>IFERROR(VLOOKUP(A532,[1]Tổng!$M$2:$AQ$200,27,0),"")</f>
        <v/>
      </c>
      <c r="J532" s="77">
        <v>1000000</v>
      </c>
      <c r="K532" s="78">
        <f t="shared" si="136"/>
        <v>0</v>
      </c>
      <c r="L532" s="88" t="str">
        <f>IFERROR(VLOOKUP(A532,[1]Tổng!$M$2:$AQ$200,30,0),"")</f>
        <v/>
      </c>
      <c r="M532" s="88">
        <f t="shared" si="137"/>
        <v>0</v>
      </c>
      <c r="N532" s="88" t="str">
        <f>IFERROR(VLOOKUP(A532,[1]Tổng!$M$2:$AT$200,18,0),"")</f>
        <v/>
      </c>
      <c r="O532" s="88" t="str">
        <f>IFERROR(VLOOKUP(A532,[1]Tổng!$M$2:$AT$200,22,0),"")</f>
        <v/>
      </c>
      <c r="P532" s="217">
        <f t="shared" si="138"/>
        <v>0</v>
      </c>
      <c r="Q532" s="217">
        <f>IFERROR(VLOOKUP(A532,[1]Tổng!$M$2:$AQ$200,29,0),0)</f>
        <v>0</v>
      </c>
      <c r="R532" s="81" t="str">
        <f>IFERROR(VLOOKUP(A532,[1]Tổng!$M$2:$AQ$200,31,0),"")</f>
        <v/>
      </c>
      <c r="S532" s="81">
        <f t="shared" si="127"/>
        <v>0</v>
      </c>
      <c r="T532" s="81">
        <f t="shared" si="128"/>
        <v>0</v>
      </c>
      <c r="U532" s="81" t="e">
        <f t="shared" si="140"/>
        <v>#REF!</v>
      </c>
      <c r="V532" s="81">
        <v>0</v>
      </c>
      <c r="W532" s="81" t="e">
        <f t="shared" si="133"/>
        <v>#REF!</v>
      </c>
      <c r="X532" s="83"/>
      <c r="Y532" s="99">
        <f>Q552</f>
        <v>0</v>
      </c>
      <c r="Z532" s="224"/>
      <c r="AA532" s="224"/>
      <c r="AB532" s="224"/>
      <c r="AC532" s="224"/>
      <c r="AE532" s="106" t="e">
        <f>I552-SUM(Z552:AD552)</f>
        <v>#VALUE!</v>
      </c>
      <c r="AF532" s="69"/>
      <c r="AG532" s="218"/>
      <c r="AH532" s="219"/>
      <c r="AI532" s="218"/>
      <c r="AJ532" s="63"/>
      <c r="AK532" s="63"/>
      <c r="AL532" s="63"/>
      <c r="AU532" s="69" t="e">
        <f t="shared" si="126"/>
        <v>#N/A</v>
      </c>
      <c r="AV532" s="69" t="e">
        <f t="shared" si="129"/>
        <v>#N/A</v>
      </c>
      <c r="AW532" s="69">
        <f>IF(I532&gt;0,COUNTIF($AV$32:AV532,AV532),0)</f>
        <v>500</v>
      </c>
      <c r="AX532" s="69">
        <f>IF(AND(AW532&gt;1,SUMIF($AV$32:AV531,AV532,$AX$32:AX531)-SUMIF($AV$32:AV531,AV532,$BA$32:BA531)=0),1,IF(AND(AW532&gt;1,SUMIF($AV$32:AV531,AV532,$AX$32:AX531)-SUMIF($AV$32:AV531,AV532,$BA$32:BA531)&gt;0),0,AW532))</f>
        <v>0</v>
      </c>
      <c r="AY532" s="69">
        <f>IF(AND(Q532&gt;0,SUMIF($AV$32:AV532,AV532,$I$32:I532)-SUMIF($AV$32:AV532,AV532,$Q$32:Q532)=0),COUNTIF($AV$32:AV532,AV532),0)</f>
        <v>0</v>
      </c>
      <c r="AZ532" s="69">
        <f>IF(Q532&gt;0,COUNTIF($AV$32:AV532,AV532),0)</f>
        <v>0</v>
      </c>
      <c r="BA532" s="69">
        <f t="shared" si="130"/>
        <v>0</v>
      </c>
      <c r="BC532" s="69" t="str">
        <f t="shared" si="131"/>
        <v xml:space="preserve">  0</v>
      </c>
      <c r="BD532" s="69" t="str">
        <f t="shared" si="132"/>
        <v/>
      </c>
      <c r="BF532" s="69"/>
      <c r="BG532" s="69"/>
    </row>
    <row r="533" spans="1:59" s="69" customFormat="1" x14ac:dyDescent="0.25">
      <c r="A533" s="70" t="e">
        <f t="shared" si="139"/>
        <v>#REF!</v>
      </c>
      <c r="B533" s="83" t="str">
        <f>IFERROR(VLOOKUP(A533,[1]Tổng!$M$2:$AT$200,13,0),"")</f>
        <v/>
      </c>
      <c r="C533" s="71" t="e">
        <f t="shared" si="134"/>
        <v>#VALUE!</v>
      </c>
      <c r="D533" s="71">
        <f t="shared" si="135"/>
        <v>1</v>
      </c>
      <c r="E533" s="221" t="str">
        <f>IFERROR(VLOOKUP(A533,[1]Tổng!$M$2:$AT$200,14,0),"")</f>
        <v/>
      </c>
      <c r="F533" s="213" t="str">
        <f>IFERROR(VLOOKUP(A533,[1]Tổng!$M$2:$AT$200,15,0),"")</f>
        <v/>
      </c>
      <c r="G533" s="214" t="str">
        <f>IFERROR(VLOOKUP(A533,[1]Tổng!$M$2:$AT$200,25,0),"")</f>
        <v/>
      </c>
      <c r="H533" s="83" t="str">
        <f>IFERROR(VLOOKUP(A533,[1]Tổng!$M$2:$AQ$200,26,0),"")</f>
        <v/>
      </c>
      <c r="I533" s="77" t="str">
        <f>IFERROR(VLOOKUP(A533,[1]Tổng!$M$2:$AQ$200,27,0),"")</f>
        <v/>
      </c>
      <c r="J533" s="77">
        <v>1000000</v>
      </c>
      <c r="K533" s="78">
        <f t="shared" si="136"/>
        <v>0</v>
      </c>
      <c r="L533" s="88" t="str">
        <f>IFERROR(VLOOKUP(A533,[1]Tổng!$M$2:$AQ$200,30,0),"")</f>
        <v/>
      </c>
      <c r="M533" s="88">
        <f t="shared" si="137"/>
        <v>0</v>
      </c>
      <c r="N533" s="88" t="str">
        <f>IFERROR(VLOOKUP(A533,[1]Tổng!$M$2:$AT$200,18,0),"")</f>
        <v/>
      </c>
      <c r="O533" s="88" t="str">
        <f>IFERROR(VLOOKUP(A533,[1]Tổng!$M$2:$AT$200,22,0),"")</f>
        <v/>
      </c>
      <c r="P533" s="217">
        <f t="shared" si="138"/>
        <v>0</v>
      </c>
      <c r="Q533" s="217">
        <f>IFERROR(VLOOKUP(A533,[1]Tổng!$M$2:$AQ$200,29,0),0)</f>
        <v>0</v>
      </c>
      <c r="R533" s="81" t="str">
        <f>IFERROR(VLOOKUP(A533,[1]Tổng!$M$2:$AQ$200,31,0),"")</f>
        <v/>
      </c>
      <c r="S533" s="81">
        <f t="shared" si="127"/>
        <v>0</v>
      </c>
      <c r="T533" s="81">
        <f t="shared" si="128"/>
        <v>0</v>
      </c>
      <c r="U533" s="81" t="e">
        <f t="shared" si="140"/>
        <v>#REF!</v>
      </c>
      <c r="V533" s="81">
        <v>0</v>
      </c>
      <c r="W533" s="81" t="e">
        <f t="shared" si="133"/>
        <v>#REF!</v>
      </c>
      <c r="X533" s="83"/>
      <c r="Y533" s="99">
        <f>Q553</f>
        <v>0</v>
      </c>
      <c r="Z533" s="224"/>
      <c r="AA533" s="224"/>
      <c r="AB533" s="224"/>
      <c r="AC533" s="224"/>
      <c r="AE533" s="106" t="e">
        <f>I553-SUM(Z553:AD553)</f>
        <v>#VALUE!</v>
      </c>
      <c r="AG533" s="218"/>
      <c r="AH533" s="219"/>
      <c r="AI533" s="218"/>
      <c r="AJ533" s="63"/>
      <c r="AK533" s="63"/>
      <c r="AL533" s="63"/>
      <c r="AU533" s="69" t="e">
        <f t="shared" si="126"/>
        <v>#N/A</v>
      </c>
      <c r="AV533" s="69" t="e">
        <f t="shared" si="129"/>
        <v>#N/A</v>
      </c>
      <c r="AW533" s="69">
        <f>IF(I533&gt;0,COUNTIF($AV$32:AV533,AV533),0)</f>
        <v>501</v>
      </c>
      <c r="AX533" s="69">
        <f>IF(AND(AW533&gt;1,SUMIF($AV$32:AV532,AV533,$AX$32:AX532)-SUMIF($AV$32:AV532,AV533,$BA$32:BA532)=0),1,IF(AND(AW533&gt;1,SUMIF($AV$32:AV532,AV533,$AX$32:AX532)-SUMIF($AV$32:AV532,AV533,$BA$32:BA532)&gt;0),0,AW533))</f>
        <v>0</v>
      </c>
      <c r="AY533" s="69">
        <f>IF(AND(Q533&gt;0,SUMIF($AV$32:AV533,AV533,$I$32:I533)-SUMIF($AV$32:AV533,AV533,$Q$32:Q533)=0),COUNTIF($AV$32:AV533,AV533),0)</f>
        <v>0</v>
      </c>
      <c r="AZ533" s="69">
        <f>IF(Q533&gt;0,COUNTIF($AV$32:AV533,AV533),0)</f>
        <v>0</v>
      </c>
      <c r="BA533" s="69">
        <f t="shared" si="130"/>
        <v>0</v>
      </c>
      <c r="BC533" s="69" t="str">
        <f t="shared" si="131"/>
        <v xml:space="preserve">  0</v>
      </c>
      <c r="BD533" s="69" t="str">
        <f t="shared" si="132"/>
        <v/>
      </c>
    </row>
    <row r="534" spans="1:59" x14ac:dyDescent="0.25">
      <c r="A534" s="70" t="e">
        <f t="shared" si="139"/>
        <v>#REF!</v>
      </c>
      <c r="B534" s="83" t="str">
        <f>IFERROR(VLOOKUP(A534,[1]Tổng!$M$2:$AT$200,13,0),"")</f>
        <v/>
      </c>
      <c r="C534" s="71" t="e">
        <f t="shared" si="134"/>
        <v>#VALUE!</v>
      </c>
      <c r="D534" s="71">
        <f t="shared" si="135"/>
        <v>1</v>
      </c>
      <c r="E534" s="221" t="str">
        <f>IFERROR(VLOOKUP(A534,[1]Tổng!$M$2:$AT$200,14,0),"")</f>
        <v/>
      </c>
      <c r="F534" s="213" t="str">
        <f>IFERROR(VLOOKUP(A534,[1]Tổng!$M$2:$AT$200,15,0),"")</f>
        <v/>
      </c>
      <c r="G534" s="214" t="str">
        <f>IFERROR(VLOOKUP(A534,[1]Tổng!$M$2:$AT$200,25,0),"")</f>
        <v/>
      </c>
      <c r="H534" s="83" t="str">
        <f>IFERROR(VLOOKUP(A534,[1]Tổng!$M$2:$AQ$200,26,0),"")</f>
        <v/>
      </c>
      <c r="I534" s="77" t="str">
        <f>IFERROR(VLOOKUP(A534,[1]Tổng!$M$2:$AQ$200,27,0),"")</f>
        <v/>
      </c>
      <c r="J534" s="77">
        <v>1000000</v>
      </c>
      <c r="K534" s="78">
        <f t="shared" si="136"/>
        <v>0</v>
      </c>
      <c r="L534" s="88" t="str">
        <f>IFERROR(VLOOKUP(A534,[1]Tổng!$M$2:$AQ$200,30,0),"")</f>
        <v/>
      </c>
      <c r="M534" s="88">
        <f t="shared" si="137"/>
        <v>0</v>
      </c>
      <c r="N534" s="88" t="str">
        <f>IFERROR(VLOOKUP(A534,[1]Tổng!$M$2:$AT$200,18,0),"")</f>
        <v/>
      </c>
      <c r="O534" s="88" t="str">
        <f>IFERROR(VLOOKUP(A534,[1]Tổng!$M$2:$AT$200,22,0),"")</f>
        <v/>
      </c>
      <c r="P534" s="217">
        <f t="shared" si="138"/>
        <v>0</v>
      </c>
      <c r="Q534" s="217">
        <f>IFERROR(VLOOKUP(A534,[1]Tổng!$M$2:$AQ$200,29,0),0)</f>
        <v>0</v>
      </c>
      <c r="R534" s="81" t="str">
        <f>IFERROR(VLOOKUP(A534,[1]Tổng!$M$2:$AQ$200,31,0),"")</f>
        <v/>
      </c>
      <c r="S534" s="81">
        <f t="shared" si="127"/>
        <v>0</v>
      </c>
      <c r="T534" s="81">
        <f t="shared" si="128"/>
        <v>0</v>
      </c>
      <c r="U534" s="81" t="e">
        <f t="shared" si="140"/>
        <v>#REF!</v>
      </c>
      <c r="V534" s="81">
        <v>0</v>
      </c>
      <c r="W534" s="81" t="e">
        <f t="shared" si="133"/>
        <v>#REF!</v>
      </c>
      <c r="X534" s="83"/>
      <c r="Y534" s="99">
        <f t="shared" si="141"/>
        <v>0</v>
      </c>
      <c r="Z534" s="224"/>
      <c r="AA534" s="224"/>
      <c r="AB534" s="224"/>
      <c r="AC534" s="224"/>
      <c r="AE534" s="106" t="e">
        <f t="shared" si="124"/>
        <v>#VALUE!</v>
      </c>
      <c r="AF534" s="69"/>
      <c r="AG534" s="218"/>
      <c r="AH534" s="219"/>
      <c r="AI534" s="218"/>
      <c r="AJ534" s="63"/>
      <c r="AK534" s="63"/>
      <c r="AL534" s="63"/>
      <c r="AU534" s="69" t="e">
        <f t="shared" si="126"/>
        <v>#N/A</v>
      </c>
      <c r="AV534" s="69" t="e">
        <f t="shared" si="129"/>
        <v>#N/A</v>
      </c>
      <c r="AW534" s="69">
        <f>IF(I534&gt;0,COUNTIF($AV$32:AV534,AV534),0)</f>
        <v>502</v>
      </c>
      <c r="AX534" s="69">
        <f>IF(AND(AW534&gt;1,SUMIF($AV$32:AV533,AV534,$AX$32:AX533)-SUMIF($AV$32:AV533,AV534,$BA$32:BA533)=0),1,IF(AND(AW534&gt;1,SUMIF($AV$32:AV533,AV534,$AX$32:AX533)-SUMIF($AV$32:AV533,AV534,$BA$32:BA533)&gt;0),0,AW534))</f>
        <v>0</v>
      </c>
      <c r="AY534" s="69">
        <f>IF(AND(Q534&gt;0,SUMIF($AV$32:AV534,AV534,$I$32:I534)-SUMIF($AV$32:AV534,AV534,$Q$32:Q534)=0),COUNTIF($AV$32:AV534,AV534),0)</f>
        <v>0</v>
      </c>
      <c r="AZ534" s="69">
        <f>IF(Q534&gt;0,COUNTIF($AV$32:AV534,AV534),0)</f>
        <v>0</v>
      </c>
      <c r="BA534" s="69">
        <f t="shared" si="130"/>
        <v>0</v>
      </c>
      <c r="BC534" s="69" t="str">
        <f t="shared" si="131"/>
        <v xml:space="preserve">  0</v>
      </c>
      <c r="BD534" s="69" t="str">
        <f t="shared" si="132"/>
        <v/>
      </c>
      <c r="BF534" s="69"/>
      <c r="BG534" s="69"/>
    </row>
    <row r="535" spans="1:59" x14ac:dyDescent="0.25">
      <c r="A535" s="70" t="e">
        <f t="shared" si="139"/>
        <v>#REF!</v>
      </c>
      <c r="B535" s="83" t="str">
        <f>IFERROR(VLOOKUP(A535,[1]Tổng!$M$2:$AT$200,13,0),"")</f>
        <v/>
      </c>
      <c r="C535" s="71" t="e">
        <f t="shared" si="134"/>
        <v>#VALUE!</v>
      </c>
      <c r="D535" s="71">
        <f t="shared" si="135"/>
        <v>1</v>
      </c>
      <c r="E535" s="221" t="str">
        <f>IFERROR(VLOOKUP(A535,[1]Tổng!$M$2:$AT$200,14,0),"")</f>
        <v/>
      </c>
      <c r="F535" s="213" t="str">
        <f>IFERROR(VLOOKUP(A535,[1]Tổng!$M$2:$AT$200,15,0),"")</f>
        <v/>
      </c>
      <c r="G535" s="214" t="str">
        <f>IFERROR(VLOOKUP(A535,[1]Tổng!$M$2:$AT$200,25,0),"")</f>
        <v/>
      </c>
      <c r="H535" s="83" t="str">
        <f>IFERROR(VLOOKUP(A535,[1]Tổng!$M$2:$AQ$200,26,0),"")</f>
        <v/>
      </c>
      <c r="I535" s="77" t="str">
        <f>IFERROR(VLOOKUP(A535,[1]Tổng!$M$2:$AQ$200,27,0),"")</f>
        <v/>
      </c>
      <c r="J535" s="77">
        <v>1000000</v>
      </c>
      <c r="K535" s="78">
        <f t="shared" si="136"/>
        <v>0</v>
      </c>
      <c r="L535" s="88" t="str">
        <f>IFERROR(VLOOKUP(A535,[1]Tổng!$M$2:$AQ$200,30,0),"")</f>
        <v/>
      </c>
      <c r="M535" s="88">
        <f t="shared" si="137"/>
        <v>0</v>
      </c>
      <c r="N535" s="88" t="str">
        <f>IFERROR(VLOOKUP(A535,[1]Tổng!$M$2:$AT$200,18,0),"")</f>
        <v/>
      </c>
      <c r="O535" s="88" t="str">
        <f>IFERROR(VLOOKUP(A535,[1]Tổng!$M$2:$AT$200,22,0),"")</f>
        <v/>
      </c>
      <c r="P535" s="217">
        <f t="shared" si="138"/>
        <v>0</v>
      </c>
      <c r="Q535" s="217">
        <f>IFERROR(VLOOKUP(A535,[1]Tổng!$M$2:$AQ$200,29,0),0)</f>
        <v>0</v>
      </c>
      <c r="R535" s="81" t="str">
        <f>IFERROR(VLOOKUP(A535,[1]Tổng!$M$2:$AQ$200,31,0),"")</f>
        <v/>
      </c>
      <c r="S535" s="81">
        <f t="shared" si="127"/>
        <v>0</v>
      </c>
      <c r="T535" s="81">
        <f t="shared" si="128"/>
        <v>0</v>
      </c>
      <c r="U535" s="81" t="e">
        <f t="shared" si="140"/>
        <v>#REF!</v>
      </c>
      <c r="V535" s="81">
        <v>0</v>
      </c>
      <c r="W535" s="81" t="e">
        <f t="shared" si="133"/>
        <v>#REF!</v>
      </c>
      <c r="X535" s="83"/>
      <c r="Y535" s="99">
        <f t="shared" si="141"/>
        <v>0</v>
      </c>
      <c r="Z535" s="224"/>
      <c r="AA535" s="224"/>
      <c r="AB535" s="224"/>
      <c r="AC535" s="224"/>
      <c r="AE535" s="106" t="e">
        <f t="shared" si="124"/>
        <v>#VALUE!</v>
      </c>
      <c r="AF535" s="69"/>
      <c r="AG535" s="218"/>
      <c r="AH535" s="219"/>
      <c r="AI535" s="218"/>
      <c r="AJ535" s="63"/>
      <c r="AK535" s="63"/>
      <c r="AL535" s="63"/>
      <c r="AU535" s="69" t="e">
        <f t="shared" si="126"/>
        <v>#N/A</v>
      </c>
      <c r="AV535" s="69" t="e">
        <f t="shared" si="129"/>
        <v>#N/A</v>
      </c>
      <c r="AW535" s="69">
        <f>IF(I535&gt;0,COUNTIF($AV$32:AV535,AV535),0)</f>
        <v>503</v>
      </c>
      <c r="AX535" s="69">
        <f>IF(AND(AW535&gt;1,SUMIF($AV$32:AV534,AV535,$AX$32:AX534)-SUMIF($AV$32:AV534,AV535,$BA$32:BA534)=0),1,IF(AND(AW535&gt;1,SUMIF($AV$32:AV534,AV535,$AX$32:AX534)-SUMIF($AV$32:AV534,AV535,$BA$32:BA534)&gt;0),0,AW535))</f>
        <v>0</v>
      </c>
      <c r="AY535" s="69">
        <f>IF(AND(Q535&gt;0,SUMIF($AV$32:AV535,AV535,$I$32:I535)-SUMIF($AV$32:AV535,AV535,$Q$32:Q535)=0),COUNTIF($AV$32:AV535,AV535),0)</f>
        <v>0</v>
      </c>
      <c r="AZ535" s="69">
        <f>IF(Q535&gt;0,COUNTIF($AV$32:AV535,AV535),0)</f>
        <v>0</v>
      </c>
      <c r="BA535" s="69">
        <f t="shared" si="130"/>
        <v>0</v>
      </c>
      <c r="BC535" s="69" t="str">
        <f t="shared" si="131"/>
        <v xml:space="preserve">  0</v>
      </c>
      <c r="BD535" s="69" t="str">
        <f t="shared" si="132"/>
        <v/>
      </c>
      <c r="BF535" s="69"/>
      <c r="BG535" s="69"/>
    </row>
    <row r="536" spans="1:59" s="69" customFormat="1" x14ac:dyDescent="0.25">
      <c r="A536" s="70" t="e">
        <f t="shared" si="139"/>
        <v>#REF!</v>
      </c>
      <c r="B536" s="83" t="str">
        <f>IFERROR(VLOOKUP(A536,[1]Tổng!$M$2:$AT$200,13,0),"")</f>
        <v/>
      </c>
      <c r="C536" s="71" t="e">
        <f t="shared" si="134"/>
        <v>#VALUE!</v>
      </c>
      <c r="D536" s="71">
        <f t="shared" si="135"/>
        <v>1</v>
      </c>
      <c r="E536" s="221" t="str">
        <f>IFERROR(VLOOKUP(A536,[1]Tổng!$M$2:$AT$200,14,0),"")</f>
        <v/>
      </c>
      <c r="F536" s="213" t="str">
        <f>IFERROR(VLOOKUP(A536,[1]Tổng!$M$2:$AT$200,15,0),"")</f>
        <v/>
      </c>
      <c r="G536" s="214" t="str">
        <f>IFERROR(VLOOKUP(A536,[1]Tổng!$M$2:$AT$200,25,0),"")</f>
        <v/>
      </c>
      <c r="H536" s="83" t="str">
        <f>IFERROR(VLOOKUP(A536,[1]Tổng!$M$2:$AQ$200,26,0),"")</f>
        <v/>
      </c>
      <c r="I536" s="77" t="str">
        <f>IFERROR(VLOOKUP(A536,[1]Tổng!$M$2:$AQ$200,27,0),"")</f>
        <v/>
      </c>
      <c r="J536" s="77">
        <v>1000000</v>
      </c>
      <c r="K536" s="78">
        <f t="shared" si="136"/>
        <v>0</v>
      </c>
      <c r="L536" s="88" t="str">
        <f>IFERROR(VLOOKUP(A536,[1]Tổng!$M$2:$AQ$200,30,0),"")</f>
        <v/>
      </c>
      <c r="M536" s="88">
        <f t="shared" si="137"/>
        <v>0</v>
      </c>
      <c r="N536" s="88" t="str">
        <f>IFERROR(VLOOKUP(A536,[1]Tổng!$M$2:$AT$200,18,0),"")</f>
        <v/>
      </c>
      <c r="O536" s="88" t="str">
        <f>IFERROR(VLOOKUP(A536,[1]Tổng!$M$2:$AT$200,22,0),"")</f>
        <v/>
      </c>
      <c r="P536" s="217">
        <f t="shared" si="138"/>
        <v>0</v>
      </c>
      <c r="Q536" s="217">
        <f>IFERROR(VLOOKUP(A536,[1]Tổng!$M$2:$AQ$200,29,0),0)</f>
        <v>0</v>
      </c>
      <c r="R536" s="81" t="str">
        <f>IFERROR(VLOOKUP(A536,[1]Tổng!$M$2:$AQ$200,31,0),"")</f>
        <v/>
      </c>
      <c r="S536" s="81">
        <f t="shared" si="127"/>
        <v>0</v>
      </c>
      <c r="T536" s="81">
        <f t="shared" si="128"/>
        <v>0</v>
      </c>
      <c r="U536" s="81" t="e">
        <f t="shared" si="140"/>
        <v>#REF!</v>
      </c>
      <c r="V536" s="81">
        <v>0</v>
      </c>
      <c r="W536" s="81" t="e">
        <f t="shared" si="133"/>
        <v>#REF!</v>
      </c>
      <c r="X536" s="83"/>
      <c r="Y536" s="99">
        <f t="shared" si="141"/>
        <v>0</v>
      </c>
      <c r="Z536" s="224"/>
      <c r="AA536" s="224"/>
      <c r="AB536" s="224"/>
      <c r="AC536" s="224"/>
      <c r="AE536" s="106" t="e">
        <f t="shared" si="124"/>
        <v>#VALUE!</v>
      </c>
      <c r="AG536" s="218"/>
      <c r="AH536" s="219"/>
      <c r="AI536" s="218"/>
      <c r="AJ536" s="63"/>
      <c r="AK536" s="63"/>
      <c r="AL536" s="63"/>
      <c r="AU536" s="69" t="e">
        <f t="shared" si="126"/>
        <v>#N/A</v>
      </c>
      <c r="AV536" s="69" t="e">
        <f t="shared" si="129"/>
        <v>#N/A</v>
      </c>
      <c r="AW536" s="69">
        <f>IF(I536&gt;0,COUNTIF($AV$32:AV536,AV536),0)</f>
        <v>504</v>
      </c>
      <c r="AX536" s="69">
        <f>IF(AND(AW536&gt;1,SUMIF($AV$32:AV535,AV536,$AX$32:AX535)-SUMIF($AV$32:AV535,AV536,$BA$32:BA535)=0),1,IF(AND(AW536&gt;1,SUMIF($AV$32:AV535,AV536,$AX$32:AX535)-SUMIF($AV$32:AV535,AV536,$BA$32:BA535)&gt;0),0,AW536))</f>
        <v>0</v>
      </c>
      <c r="AY536" s="69">
        <f>IF(AND(Q536&gt;0,SUMIF($AV$32:AV536,AV536,$I$32:I536)-SUMIF($AV$32:AV536,AV536,$Q$32:Q536)=0),COUNTIF($AV$32:AV536,AV536),0)</f>
        <v>0</v>
      </c>
      <c r="AZ536" s="69">
        <f>IF(Q536&gt;0,COUNTIF($AV$32:AV536,AV536),0)</f>
        <v>0</v>
      </c>
      <c r="BA536" s="69">
        <f t="shared" si="130"/>
        <v>0</v>
      </c>
      <c r="BC536" s="69" t="str">
        <f t="shared" si="131"/>
        <v xml:space="preserve">  0</v>
      </c>
      <c r="BD536" s="69" t="str">
        <f t="shared" si="132"/>
        <v/>
      </c>
    </row>
    <row r="537" spans="1:59" x14ac:dyDescent="0.25">
      <c r="A537" s="70" t="e">
        <f t="shared" si="139"/>
        <v>#REF!</v>
      </c>
      <c r="B537" s="83" t="str">
        <f>IFERROR(VLOOKUP(A537,[1]Tổng!$M$2:$AT$200,13,0),"")</f>
        <v/>
      </c>
      <c r="C537" s="71" t="e">
        <f t="shared" si="134"/>
        <v>#VALUE!</v>
      </c>
      <c r="D537" s="71">
        <f t="shared" si="135"/>
        <v>1</v>
      </c>
      <c r="E537" s="221" t="str">
        <f>IFERROR(VLOOKUP(A537,[1]Tổng!$M$2:$AT$200,14,0),"")</f>
        <v/>
      </c>
      <c r="F537" s="213" t="str">
        <f>IFERROR(VLOOKUP(A537,[1]Tổng!$M$2:$AT$200,15,0),"")</f>
        <v/>
      </c>
      <c r="G537" s="214" t="str">
        <f>IFERROR(VLOOKUP(A537,[1]Tổng!$M$2:$AT$200,25,0),"")</f>
        <v/>
      </c>
      <c r="H537" s="83" t="str">
        <f>IFERROR(VLOOKUP(A537,[1]Tổng!$M$2:$AQ$200,26,0),"")</f>
        <v/>
      </c>
      <c r="I537" s="77" t="str">
        <f>IFERROR(VLOOKUP(A537,[1]Tổng!$M$2:$AQ$200,27,0),"")</f>
        <v/>
      </c>
      <c r="J537" s="77">
        <v>1000000</v>
      </c>
      <c r="K537" s="78">
        <f t="shared" si="136"/>
        <v>0</v>
      </c>
      <c r="L537" s="88" t="str">
        <f>IFERROR(VLOOKUP(A537,[1]Tổng!$M$2:$AQ$200,30,0),"")</f>
        <v/>
      </c>
      <c r="M537" s="88">
        <f t="shared" si="137"/>
        <v>0</v>
      </c>
      <c r="N537" s="88" t="str">
        <f>IFERROR(VLOOKUP(A537,[1]Tổng!$M$2:$AT$200,18,0),"")</f>
        <v/>
      </c>
      <c r="O537" s="88" t="str">
        <f>IFERROR(VLOOKUP(A537,[1]Tổng!$M$2:$AT$200,22,0),"")</f>
        <v/>
      </c>
      <c r="P537" s="217">
        <f t="shared" si="138"/>
        <v>0</v>
      </c>
      <c r="Q537" s="217">
        <f>IFERROR(VLOOKUP(A537,[1]Tổng!$M$2:$AQ$200,29,0),0)</f>
        <v>0</v>
      </c>
      <c r="R537" s="81" t="str">
        <f>IFERROR(VLOOKUP(A537,[1]Tổng!$M$2:$AQ$200,31,0),"")</f>
        <v/>
      </c>
      <c r="S537" s="81">
        <f t="shared" si="127"/>
        <v>0</v>
      </c>
      <c r="T537" s="81">
        <f t="shared" si="128"/>
        <v>0</v>
      </c>
      <c r="U537" s="81" t="e">
        <f t="shared" si="140"/>
        <v>#REF!</v>
      </c>
      <c r="V537" s="81">
        <v>0</v>
      </c>
      <c r="W537" s="81" t="e">
        <f t="shared" si="133"/>
        <v>#REF!</v>
      </c>
      <c r="X537" s="83"/>
      <c r="Y537" s="99">
        <f t="shared" si="141"/>
        <v>0</v>
      </c>
      <c r="Z537" s="224"/>
      <c r="AA537" s="224"/>
      <c r="AB537" s="224"/>
      <c r="AC537" s="224"/>
      <c r="AE537" s="106" t="e">
        <f t="shared" si="124"/>
        <v>#VALUE!</v>
      </c>
      <c r="AF537" s="69"/>
      <c r="AG537" s="218"/>
      <c r="AH537" s="219"/>
      <c r="AI537" s="218"/>
      <c r="AJ537" s="63"/>
      <c r="AK537" s="63"/>
      <c r="AL537" s="63"/>
      <c r="AU537" s="69" t="e">
        <f t="shared" si="126"/>
        <v>#N/A</v>
      </c>
      <c r="AV537" s="69" t="e">
        <f t="shared" si="129"/>
        <v>#N/A</v>
      </c>
      <c r="AW537" s="69">
        <f>IF(I537&gt;0,COUNTIF($AV$32:AV537,AV537),0)</f>
        <v>505</v>
      </c>
      <c r="AX537" s="69">
        <f>IF(AND(AW537&gt;1,SUMIF($AV$32:AV536,AV537,$AX$32:AX536)-SUMIF($AV$32:AV536,AV537,$BA$32:BA536)=0),1,IF(AND(AW537&gt;1,SUMIF($AV$32:AV536,AV537,$AX$32:AX536)-SUMIF($AV$32:AV536,AV537,$BA$32:BA536)&gt;0),0,AW537))</f>
        <v>0</v>
      </c>
      <c r="AY537" s="69">
        <f>IF(AND(Q537&gt;0,SUMIF($AV$32:AV537,AV537,$I$32:I537)-SUMIF($AV$32:AV537,AV537,$Q$32:Q537)=0),COUNTIF($AV$32:AV537,AV537),0)</f>
        <v>0</v>
      </c>
      <c r="AZ537" s="69">
        <f>IF(Q537&gt;0,COUNTIF($AV$32:AV537,AV537),0)</f>
        <v>0</v>
      </c>
      <c r="BA537" s="69">
        <f t="shared" si="130"/>
        <v>0</v>
      </c>
      <c r="BC537" s="69" t="str">
        <f t="shared" si="131"/>
        <v xml:space="preserve">  0</v>
      </c>
      <c r="BD537" s="69" t="str">
        <f t="shared" si="132"/>
        <v/>
      </c>
      <c r="BF537" s="69"/>
      <c r="BG537" s="69"/>
    </row>
    <row r="538" spans="1:59" x14ac:dyDescent="0.25">
      <c r="A538" s="70" t="e">
        <f t="shared" si="139"/>
        <v>#REF!</v>
      </c>
      <c r="B538" s="83" t="str">
        <f>IFERROR(VLOOKUP(A538,[1]Tổng!$M$2:$AT$200,13,0),"")</f>
        <v/>
      </c>
      <c r="C538" s="71" t="e">
        <f t="shared" si="134"/>
        <v>#VALUE!</v>
      </c>
      <c r="D538" s="71">
        <f t="shared" si="135"/>
        <v>1</v>
      </c>
      <c r="E538" s="221" t="str">
        <f>IFERROR(VLOOKUP(A538,[1]Tổng!$M$2:$AT$200,14,0),"")</f>
        <v/>
      </c>
      <c r="F538" s="213" t="str">
        <f>IFERROR(VLOOKUP(A538,[1]Tổng!$M$2:$AT$200,15,0),"")</f>
        <v/>
      </c>
      <c r="G538" s="214" t="str">
        <f>IFERROR(VLOOKUP(A538,[1]Tổng!$M$2:$AT$200,25,0),"")</f>
        <v/>
      </c>
      <c r="H538" s="83" t="str">
        <f>IFERROR(VLOOKUP(A538,[1]Tổng!$M$2:$AQ$200,26,0),"")</f>
        <v/>
      </c>
      <c r="I538" s="77" t="str">
        <f>IFERROR(VLOOKUP(A538,[1]Tổng!$M$2:$AQ$200,27,0),"")</f>
        <v/>
      </c>
      <c r="J538" s="77">
        <v>1000000</v>
      </c>
      <c r="K538" s="78">
        <f t="shared" si="136"/>
        <v>0</v>
      </c>
      <c r="L538" s="88" t="str">
        <f>IFERROR(VLOOKUP(A538,[1]Tổng!$M$2:$AQ$200,30,0),"")</f>
        <v/>
      </c>
      <c r="M538" s="88">
        <f t="shared" si="137"/>
        <v>0</v>
      </c>
      <c r="N538" s="88" t="str">
        <f>IFERROR(VLOOKUP(A538,[1]Tổng!$M$2:$AT$200,18,0),"")</f>
        <v/>
      </c>
      <c r="O538" s="88" t="str">
        <f>IFERROR(VLOOKUP(A538,[1]Tổng!$M$2:$AT$200,22,0),"")</f>
        <v/>
      </c>
      <c r="P538" s="217">
        <f t="shared" si="138"/>
        <v>0</v>
      </c>
      <c r="Q538" s="217">
        <f>IFERROR(VLOOKUP(A538,[1]Tổng!$M$2:$AQ$200,29,0),0)</f>
        <v>0</v>
      </c>
      <c r="R538" s="81" t="str">
        <f>IFERROR(VLOOKUP(A538,[1]Tổng!$M$2:$AQ$200,31,0),"")</f>
        <v/>
      </c>
      <c r="S538" s="81">
        <f t="shared" si="127"/>
        <v>0</v>
      </c>
      <c r="T538" s="81">
        <f t="shared" si="128"/>
        <v>0</v>
      </c>
      <c r="U538" s="81" t="e">
        <f t="shared" si="140"/>
        <v>#REF!</v>
      </c>
      <c r="V538" s="81">
        <v>0</v>
      </c>
      <c r="W538" s="81" t="e">
        <f t="shared" si="133"/>
        <v>#REF!</v>
      </c>
      <c r="X538" s="83"/>
      <c r="Y538" s="99">
        <f t="shared" si="141"/>
        <v>0</v>
      </c>
      <c r="Z538" s="224"/>
      <c r="AA538" s="224"/>
      <c r="AB538" s="224"/>
      <c r="AC538" s="224"/>
      <c r="AE538" s="106" t="e">
        <f t="shared" si="124"/>
        <v>#VALUE!</v>
      </c>
      <c r="AF538" s="69"/>
      <c r="AG538" s="218"/>
      <c r="AH538" s="219"/>
      <c r="AI538" s="218"/>
      <c r="AJ538" s="63"/>
      <c r="AK538" s="63"/>
      <c r="AL538" s="63"/>
      <c r="AU538" s="69" t="e">
        <f t="shared" si="126"/>
        <v>#N/A</v>
      </c>
      <c r="AV538" s="69" t="e">
        <f t="shared" si="129"/>
        <v>#N/A</v>
      </c>
      <c r="AW538" s="69">
        <f>IF(I538&gt;0,COUNTIF($AV$32:AV538,AV538),0)</f>
        <v>506</v>
      </c>
      <c r="AX538" s="69">
        <f>IF(AND(AW538&gt;1,SUMIF($AV$32:AV537,AV538,$AX$32:AX537)-SUMIF($AV$32:AV537,AV538,$BA$32:BA537)=0),1,IF(AND(AW538&gt;1,SUMIF($AV$32:AV537,AV538,$AX$32:AX537)-SUMIF($AV$32:AV537,AV538,$BA$32:BA537)&gt;0),0,AW538))</f>
        <v>0</v>
      </c>
      <c r="AY538" s="69">
        <f>IF(AND(Q538&gt;0,SUMIF($AV$32:AV538,AV538,$I$32:I538)-SUMIF($AV$32:AV538,AV538,$Q$32:Q538)=0),COUNTIF($AV$32:AV538,AV538),0)</f>
        <v>0</v>
      </c>
      <c r="AZ538" s="69">
        <f>IF(Q538&gt;0,COUNTIF($AV$32:AV538,AV538),0)</f>
        <v>0</v>
      </c>
      <c r="BA538" s="69">
        <f t="shared" si="130"/>
        <v>0</v>
      </c>
      <c r="BC538" s="69" t="str">
        <f t="shared" si="131"/>
        <v xml:space="preserve">  0</v>
      </c>
      <c r="BD538" s="69" t="str">
        <f t="shared" si="132"/>
        <v/>
      </c>
      <c r="BF538" s="69"/>
      <c r="BG538" s="69"/>
    </row>
    <row r="539" spans="1:59" x14ac:dyDescent="0.25">
      <c r="A539" s="70" t="e">
        <f t="shared" si="139"/>
        <v>#REF!</v>
      </c>
      <c r="B539" s="83" t="str">
        <f>IFERROR(VLOOKUP(A539,[1]Tổng!$M$2:$AT$200,13,0),"")</f>
        <v/>
      </c>
      <c r="C539" s="71" t="e">
        <f t="shared" si="134"/>
        <v>#VALUE!</v>
      </c>
      <c r="D539" s="71">
        <f t="shared" si="135"/>
        <v>1</v>
      </c>
      <c r="E539" s="221" t="str">
        <f>IFERROR(VLOOKUP(A539,[1]Tổng!$M$2:$AT$200,14,0),"")</f>
        <v/>
      </c>
      <c r="F539" s="213" t="str">
        <f>IFERROR(VLOOKUP(A539,[1]Tổng!$M$2:$AT$200,15,0),"")</f>
        <v/>
      </c>
      <c r="G539" s="214" t="str">
        <f>IFERROR(VLOOKUP(A539,[1]Tổng!$M$2:$AT$200,25,0),"")</f>
        <v/>
      </c>
      <c r="H539" s="83" t="str">
        <f>IFERROR(VLOOKUP(A539,[1]Tổng!$M$2:$AQ$200,26,0),"")</f>
        <v/>
      </c>
      <c r="I539" s="77" t="str">
        <f>IFERROR(VLOOKUP(A539,[1]Tổng!$M$2:$AQ$200,27,0),"")</f>
        <v/>
      </c>
      <c r="J539" s="77">
        <v>1000000</v>
      </c>
      <c r="K539" s="78">
        <f t="shared" si="136"/>
        <v>0</v>
      </c>
      <c r="L539" s="88" t="str">
        <f>IFERROR(VLOOKUP(A539,[1]Tổng!$M$2:$AQ$200,30,0),"")</f>
        <v/>
      </c>
      <c r="M539" s="88">
        <f t="shared" si="137"/>
        <v>0</v>
      </c>
      <c r="N539" s="88" t="str">
        <f>IFERROR(VLOOKUP(A539,[1]Tổng!$M$2:$AT$200,18,0),"")</f>
        <v/>
      </c>
      <c r="O539" s="88" t="str">
        <f>IFERROR(VLOOKUP(A539,[1]Tổng!$M$2:$AT$200,22,0),"")</f>
        <v/>
      </c>
      <c r="P539" s="217">
        <f t="shared" si="138"/>
        <v>0</v>
      </c>
      <c r="Q539" s="217">
        <f>IFERROR(VLOOKUP(A539,[1]Tổng!$M$2:$AQ$200,29,0),0)</f>
        <v>0</v>
      </c>
      <c r="R539" s="81" t="str">
        <f>IFERROR(VLOOKUP(A539,[1]Tổng!$M$2:$AQ$200,31,0),"")</f>
        <v/>
      </c>
      <c r="S539" s="81">
        <f t="shared" si="127"/>
        <v>0</v>
      </c>
      <c r="T539" s="81">
        <f t="shared" si="128"/>
        <v>0</v>
      </c>
      <c r="U539" s="81" t="e">
        <f t="shared" si="140"/>
        <v>#REF!</v>
      </c>
      <c r="V539" s="81">
        <v>0</v>
      </c>
      <c r="W539" s="81" t="e">
        <f t="shared" si="133"/>
        <v>#REF!</v>
      </c>
      <c r="X539" s="83"/>
      <c r="Y539" s="99">
        <f>Q541</f>
        <v>0</v>
      </c>
      <c r="Z539" s="224"/>
      <c r="AA539" s="224"/>
      <c r="AB539" s="224"/>
      <c r="AC539" s="224"/>
      <c r="AE539" s="106" t="e">
        <f>I541-SUM(Z541:AD541)</f>
        <v>#VALUE!</v>
      </c>
      <c r="AF539" s="69"/>
      <c r="AG539" s="218"/>
      <c r="AH539" s="219"/>
      <c r="AI539" s="218"/>
      <c r="AJ539" s="63"/>
      <c r="AK539" s="63"/>
      <c r="AL539" s="63"/>
      <c r="AU539" s="69" t="e">
        <f t="shared" si="126"/>
        <v>#N/A</v>
      </c>
      <c r="AV539" s="69" t="e">
        <f t="shared" si="129"/>
        <v>#N/A</v>
      </c>
      <c r="AW539" s="69">
        <f>IF(I539&gt;0,COUNTIF($AV$32:AV539,AV539),0)</f>
        <v>507</v>
      </c>
      <c r="AX539" s="69">
        <f>IF(AND(AW539&gt;1,SUMIF($AV$32:AV538,AV539,$AX$32:AX538)-SUMIF($AV$32:AV538,AV539,$BA$32:BA538)=0),1,IF(AND(AW539&gt;1,SUMIF($AV$32:AV538,AV539,$AX$32:AX538)-SUMIF($AV$32:AV538,AV539,$BA$32:BA538)&gt;0),0,AW539))</f>
        <v>0</v>
      </c>
      <c r="AY539" s="69">
        <f>IF(AND(Q539&gt;0,SUMIF($AV$32:AV539,AV539,$I$32:I539)-SUMIF($AV$32:AV539,AV539,$Q$32:Q539)=0),COUNTIF($AV$32:AV539,AV539),0)</f>
        <v>0</v>
      </c>
      <c r="AZ539" s="69">
        <f>IF(Q539&gt;0,COUNTIF($AV$32:AV539,AV539),0)</f>
        <v>0</v>
      </c>
      <c r="BA539" s="69">
        <f t="shared" si="130"/>
        <v>0</v>
      </c>
      <c r="BC539" s="69" t="str">
        <f t="shared" si="131"/>
        <v xml:space="preserve">  0</v>
      </c>
      <c r="BD539" s="69" t="str">
        <f t="shared" si="132"/>
        <v/>
      </c>
      <c r="BF539" s="69"/>
      <c r="BG539" s="69"/>
    </row>
    <row r="540" spans="1:59" s="69" customFormat="1" x14ac:dyDescent="0.25">
      <c r="A540" s="70" t="e">
        <f t="shared" si="139"/>
        <v>#REF!</v>
      </c>
      <c r="B540" s="83" t="str">
        <f>IFERROR(VLOOKUP(A540,[1]Tổng!$M$2:$AT$200,13,0),"")</f>
        <v/>
      </c>
      <c r="C540" s="71" t="e">
        <f t="shared" si="134"/>
        <v>#VALUE!</v>
      </c>
      <c r="D540" s="71">
        <f t="shared" si="135"/>
        <v>1</v>
      </c>
      <c r="E540" s="221" t="str">
        <f>IFERROR(VLOOKUP(A540,[1]Tổng!$M$2:$AT$200,14,0),"")</f>
        <v/>
      </c>
      <c r="F540" s="213" t="str">
        <f>IFERROR(VLOOKUP(A540,[1]Tổng!$M$2:$AT$200,15,0),"")</f>
        <v/>
      </c>
      <c r="G540" s="214" t="str">
        <f>IFERROR(VLOOKUP(A540,[1]Tổng!$M$2:$AT$200,25,0),"")</f>
        <v/>
      </c>
      <c r="H540" s="83" t="str">
        <f>IFERROR(VLOOKUP(A540,[1]Tổng!$M$2:$AQ$200,26,0),"")</f>
        <v/>
      </c>
      <c r="I540" s="77" t="str">
        <f>IFERROR(VLOOKUP(A540,[1]Tổng!$M$2:$AQ$200,27,0),"")</f>
        <v/>
      </c>
      <c r="J540" s="77">
        <v>1000000</v>
      </c>
      <c r="K540" s="78">
        <f t="shared" si="136"/>
        <v>0</v>
      </c>
      <c r="L540" s="88" t="str">
        <f>IFERROR(VLOOKUP(A540,[1]Tổng!$M$2:$AQ$200,30,0),"")</f>
        <v/>
      </c>
      <c r="M540" s="88">
        <f t="shared" si="137"/>
        <v>0</v>
      </c>
      <c r="N540" s="88" t="str">
        <f>IFERROR(VLOOKUP(A540,[1]Tổng!$M$2:$AT$200,18,0),"")</f>
        <v/>
      </c>
      <c r="O540" s="88" t="str">
        <f>IFERROR(VLOOKUP(A540,[1]Tổng!$M$2:$AT$200,22,0),"")</f>
        <v/>
      </c>
      <c r="P540" s="217">
        <f t="shared" si="138"/>
        <v>0</v>
      </c>
      <c r="Q540" s="217">
        <f>IFERROR(VLOOKUP(A540,[1]Tổng!$M$2:$AQ$200,29,0),0)</f>
        <v>0</v>
      </c>
      <c r="R540" s="81" t="str">
        <f>IFERROR(VLOOKUP(A540,[1]Tổng!$M$2:$AQ$200,31,0),"")</f>
        <v/>
      </c>
      <c r="S540" s="81">
        <f t="shared" si="127"/>
        <v>0</v>
      </c>
      <c r="T540" s="81">
        <f t="shared" si="128"/>
        <v>0</v>
      </c>
      <c r="U540" s="81" t="e">
        <f t="shared" si="140"/>
        <v>#REF!</v>
      </c>
      <c r="V540" s="81">
        <v>0</v>
      </c>
      <c r="W540" s="81" t="e">
        <f t="shared" si="133"/>
        <v>#REF!</v>
      </c>
      <c r="X540" s="83"/>
      <c r="Y540" s="99">
        <f t="shared" si="141"/>
        <v>0</v>
      </c>
      <c r="Z540" s="224"/>
      <c r="AA540" s="224"/>
      <c r="AB540" s="224"/>
      <c r="AC540" s="224"/>
      <c r="AE540" s="106" t="e">
        <f t="shared" si="124"/>
        <v>#VALUE!</v>
      </c>
      <c r="AG540" s="218"/>
      <c r="AH540" s="219"/>
      <c r="AI540" s="218"/>
      <c r="AJ540" s="63"/>
      <c r="AK540" s="63"/>
      <c r="AL540" s="63"/>
      <c r="AU540" s="69" t="e">
        <f t="shared" si="126"/>
        <v>#N/A</v>
      </c>
      <c r="AV540" s="69" t="e">
        <f t="shared" si="129"/>
        <v>#N/A</v>
      </c>
      <c r="AW540" s="69">
        <f>IF(I540&gt;0,COUNTIF($AV$32:AV540,AV540),0)</f>
        <v>508</v>
      </c>
      <c r="AX540" s="69">
        <f>IF(AND(AW540&gt;1,SUMIF($AV$32:AV539,AV540,$AX$32:AX539)-SUMIF($AV$32:AV539,AV540,$BA$32:BA539)=0),1,IF(AND(AW540&gt;1,SUMIF($AV$32:AV539,AV540,$AX$32:AX539)-SUMIF($AV$32:AV539,AV540,$BA$32:BA539)&gt;0),0,AW540))</f>
        <v>0</v>
      </c>
      <c r="AY540" s="69">
        <f>IF(AND(Q540&gt;0,SUMIF($AV$32:AV540,AV540,$I$32:I540)-SUMIF($AV$32:AV540,AV540,$Q$32:Q540)=0),COUNTIF($AV$32:AV540,AV540),0)</f>
        <v>0</v>
      </c>
      <c r="AZ540" s="69">
        <f>IF(Q540&gt;0,COUNTIF($AV$32:AV540,AV540),0)</f>
        <v>0</v>
      </c>
      <c r="BA540" s="69">
        <f t="shared" si="130"/>
        <v>0</v>
      </c>
      <c r="BC540" s="69" t="str">
        <f t="shared" si="131"/>
        <v xml:space="preserve">  0</v>
      </c>
      <c r="BD540" s="69" t="str">
        <f t="shared" si="132"/>
        <v/>
      </c>
    </row>
    <row r="541" spans="1:59" x14ac:dyDescent="0.25">
      <c r="A541" s="70" t="e">
        <f t="shared" si="139"/>
        <v>#REF!</v>
      </c>
      <c r="B541" s="83" t="str">
        <f>IFERROR(VLOOKUP(A541,[1]Tổng!$M$2:$AT$200,13,0),"")</f>
        <v/>
      </c>
      <c r="C541" s="71" t="e">
        <f t="shared" si="134"/>
        <v>#VALUE!</v>
      </c>
      <c r="D541" s="71">
        <f t="shared" si="135"/>
        <v>1</v>
      </c>
      <c r="E541" s="221" t="str">
        <f>IFERROR(VLOOKUP(A541,[1]Tổng!$M$2:$AT$200,14,0),"")</f>
        <v/>
      </c>
      <c r="F541" s="213" t="str">
        <f>IFERROR(VLOOKUP(A541,[1]Tổng!$M$2:$AT$200,15,0),"")</f>
        <v/>
      </c>
      <c r="G541" s="214" t="str">
        <f>IFERROR(VLOOKUP(A541,[1]Tổng!$M$2:$AT$200,25,0),"")</f>
        <v/>
      </c>
      <c r="H541" s="83" t="str">
        <f>IFERROR(VLOOKUP(A541,[1]Tổng!$M$2:$AQ$200,26,0),"")</f>
        <v/>
      </c>
      <c r="I541" s="77" t="str">
        <f>IFERROR(VLOOKUP(A541,[1]Tổng!$M$2:$AQ$200,27,0),"")</f>
        <v/>
      </c>
      <c r="J541" s="77">
        <v>1000000</v>
      </c>
      <c r="K541" s="78">
        <f t="shared" si="136"/>
        <v>0</v>
      </c>
      <c r="L541" s="88" t="str">
        <f>IFERROR(VLOOKUP(A541,[1]Tổng!$M$2:$AQ$200,30,0),"")</f>
        <v/>
      </c>
      <c r="M541" s="88">
        <f t="shared" si="137"/>
        <v>0</v>
      </c>
      <c r="N541" s="88" t="str">
        <f>IFERROR(VLOOKUP(A541,[1]Tổng!$M$2:$AT$200,18,0),"")</f>
        <v/>
      </c>
      <c r="O541" s="88" t="str">
        <f>IFERROR(VLOOKUP(A541,[1]Tổng!$M$2:$AT$200,22,0),"")</f>
        <v/>
      </c>
      <c r="P541" s="217">
        <f t="shared" si="138"/>
        <v>0</v>
      </c>
      <c r="Q541" s="217">
        <f>IFERROR(VLOOKUP(A541,[1]Tổng!$M$2:$AQ$200,29,0),0)</f>
        <v>0</v>
      </c>
      <c r="R541" s="81" t="str">
        <f>IFERROR(VLOOKUP(A541,[1]Tổng!$M$2:$AQ$200,31,0),"")</f>
        <v/>
      </c>
      <c r="S541" s="81">
        <f t="shared" si="127"/>
        <v>0</v>
      </c>
      <c r="T541" s="81">
        <f t="shared" si="128"/>
        <v>0</v>
      </c>
      <c r="U541" s="81" t="e">
        <f t="shared" si="140"/>
        <v>#REF!</v>
      </c>
      <c r="V541" s="81">
        <v>0</v>
      </c>
      <c r="W541" s="81" t="e">
        <f t="shared" si="133"/>
        <v>#REF!</v>
      </c>
      <c r="X541" s="83"/>
      <c r="Y541" s="99">
        <f t="shared" si="141"/>
        <v>0</v>
      </c>
      <c r="Z541" s="224"/>
      <c r="AA541" s="224"/>
      <c r="AB541" s="224"/>
      <c r="AC541" s="224"/>
      <c r="AE541" s="106" t="e">
        <f t="shared" si="124"/>
        <v>#VALUE!</v>
      </c>
      <c r="AF541" s="69"/>
      <c r="AG541" s="218"/>
      <c r="AH541" s="219"/>
      <c r="AI541" s="218"/>
      <c r="AJ541" s="63"/>
      <c r="AK541" s="63"/>
      <c r="AL541" s="63"/>
      <c r="AU541" s="69" t="e">
        <f t="shared" si="126"/>
        <v>#N/A</v>
      </c>
      <c r="AV541" s="69" t="e">
        <f t="shared" si="129"/>
        <v>#N/A</v>
      </c>
      <c r="AW541" s="69">
        <f>IF(I541&gt;0,COUNTIF($AV$32:AV541,AV541),0)</f>
        <v>509</v>
      </c>
      <c r="AX541" s="69">
        <f>IF(AND(AW541&gt;1,SUMIF($AV$32:AV540,AV541,$AX$32:AX540)-SUMIF($AV$32:AV540,AV541,$BA$32:BA540)=0),1,IF(AND(AW541&gt;1,SUMIF($AV$32:AV540,AV541,$AX$32:AX540)-SUMIF($AV$32:AV540,AV541,$BA$32:BA540)&gt;0),0,AW541))</f>
        <v>0</v>
      </c>
      <c r="AY541" s="69">
        <f>IF(AND(Q541&gt;0,SUMIF($AV$32:AV541,AV541,$I$32:I541)-SUMIF($AV$32:AV541,AV541,$Q$32:Q541)=0),COUNTIF($AV$32:AV541,AV541),0)</f>
        <v>0</v>
      </c>
      <c r="AZ541" s="69">
        <f>IF(Q541&gt;0,COUNTIF($AV$32:AV541,AV541),0)</f>
        <v>0</v>
      </c>
      <c r="BA541" s="69">
        <f t="shared" si="130"/>
        <v>0</v>
      </c>
      <c r="BC541" s="69" t="str">
        <f t="shared" si="131"/>
        <v xml:space="preserve">  0</v>
      </c>
      <c r="BD541" s="69" t="str">
        <f t="shared" si="132"/>
        <v/>
      </c>
      <c r="BF541" s="69"/>
      <c r="BG541" s="69"/>
    </row>
    <row r="542" spans="1:59" x14ac:dyDescent="0.25">
      <c r="A542" s="70" t="e">
        <f t="shared" si="139"/>
        <v>#REF!</v>
      </c>
      <c r="B542" s="83" t="str">
        <f>IFERROR(VLOOKUP(A542,[1]Tổng!$M$2:$AT$200,13,0),"")</f>
        <v/>
      </c>
      <c r="C542" s="71" t="e">
        <f t="shared" si="134"/>
        <v>#VALUE!</v>
      </c>
      <c r="D542" s="71">
        <f t="shared" si="135"/>
        <v>1</v>
      </c>
      <c r="E542" s="221" t="str">
        <f>IFERROR(VLOOKUP(A542,[1]Tổng!$M$2:$AT$200,14,0),"")</f>
        <v/>
      </c>
      <c r="F542" s="213" t="str">
        <f>IFERROR(VLOOKUP(A542,[1]Tổng!$M$2:$AT$200,15,0),"")</f>
        <v/>
      </c>
      <c r="G542" s="214" t="str">
        <f>IFERROR(VLOOKUP(A542,[1]Tổng!$M$2:$AT$200,25,0),"")</f>
        <v/>
      </c>
      <c r="H542" s="83" t="str">
        <f>IFERROR(VLOOKUP(A542,[1]Tổng!$M$2:$AQ$200,26,0),"")</f>
        <v/>
      </c>
      <c r="I542" s="77" t="str">
        <f>IFERROR(VLOOKUP(A542,[1]Tổng!$M$2:$AQ$200,27,0),"")</f>
        <v/>
      </c>
      <c r="J542" s="77">
        <v>1000000</v>
      </c>
      <c r="K542" s="78">
        <f t="shared" si="136"/>
        <v>0</v>
      </c>
      <c r="L542" s="88" t="str">
        <f>IFERROR(VLOOKUP(A542,[1]Tổng!$M$2:$AQ$200,30,0),"")</f>
        <v/>
      </c>
      <c r="M542" s="88">
        <f t="shared" si="137"/>
        <v>0</v>
      </c>
      <c r="N542" s="88" t="str">
        <f>IFERROR(VLOOKUP(A542,[1]Tổng!$M$2:$AT$200,18,0),"")</f>
        <v/>
      </c>
      <c r="O542" s="88" t="str">
        <f>IFERROR(VLOOKUP(A542,[1]Tổng!$M$2:$AT$200,22,0),"")</f>
        <v/>
      </c>
      <c r="P542" s="217">
        <f t="shared" si="138"/>
        <v>0</v>
      </c>
      <c r="Q542" s="217">
        <f>IFERROR(VLOOKUP(A542,[1]Tổng!$M$2:$AQ$200,29,0),0)</f>
        <v>0</v>
      </c>
      <c r="R542" s="81" t="str">
        <f>IFERROR(VLOOKUP(A542,[1]Tổng!$M$2:$AQ$200,31,0),"")</f>
        <v/>
      </c>
      <c r="S542" s="81">
        <f t="shared" si="127"/>
        <v>0</v>
      </c>
      <c r="T542" s="81">
        <f t="shared" si="128"/>
        <v>0</v>
      </c>
      <c r="U542" s="81" t="e">
        <f t="shared" si="140"/>
        <v>#REF!</v>
      </c>
      <c r="V542" s="81">
        <v>0</v>
      </c>
      <c r="W542" s="81" t="e">
        <f t="shared" si="133"/>
        <v>#REF!</v>
      </c>
      <c r="X542" s="83"/>
      <c r="Y542" s="99">
        <f t="shared" si="141"/>
        <v>0</v>
      </c>
      <c r="Z542" s="224"/>
      <c r="AA542" s="224"/>
      <c r="AB542" s="224"/>
      <c r="AC542" s="224"/>
      <c r="AE542" s="106" t="e">
        <f t="shared" si="124"/>
        <v>#VALUE!</v>
      </c>
      <c r="AF542" s="69"/>
      <c r="AG542" s="218"/>
      <c r="AH542" s="219"/>
      <c r="AI542" s="218"/>
      <c r="AJ542" s="63"/>
      <c r="AK542" s="63"/>
      <c r="AL542" s="63"/>
      <c r="AU542" s="69" t="e">
        <f t="shared" si="126"/>
        <v>#N/A</v>
      </c>
      <c r="AV542" s="69" t="e">
        <f t="shared" si="129"/>
        <v>#N/A</v>
      </c>
      <c r="AW542" s="69">
        <f>IF(I542&gt;0,COUNTIF($AV$32:AV542,AV542),0)</f>
        <v>510</v>
      </c>
      <c r="AX542" s="69">
        <f>IF(AND(AW542&gt;1,SUMIF($AV$32:AV541,AV542,$AX$32:AX541)-SUMIF($AV$32:AV541,AV542,$BA$32:BA541)=0),1,IF(AND(AW542&gt;1,SUMIF($AV$32:AV541,AV542,$AX$32:AX541)-SUMIF($AV$32:AV541,AV542,$BA$32:BA541)&gt;0),0,AW542))</f>
        <v>0</v>
      </c>
      <c r="AY542" s="69">
        <f>IF(AND(Q542&gt;0,SUMIF($AV$32:AV542,AV542,$I$32:I542)-SUMIF($AV$32:AV542,AV542,$Q$32:Q542)=0),COUNTIF($AV$32:AV542,AV542),0)</f>
        <v>0</v>
      </c>
      <c r="AZ542" s="69">
        <f>IF(Q542&gt;0,COUNTIF($AV$32:AV542,AV542),0)</f>
        <v>0</v>
      </c>
      <c r="BA542" s="69">
        <f t="shared" si="130"/>
        <v>0</v>
      </c>
      <c r="BC542" s="69" t="str">
        <f t="shared" si="131"/>
        <v xml:space="preserve">  0</v>
      </c>
      <c r="BD542" s="69" t="str">
        <f t="shared" si="132"/>
        <v/>
      </c>
      <c r="BF542" s="69"/>
      <c r="BG542" s="69"/>
    </row>
    <row r="543" spans="1:59" s="69" customFormat="1" x14ac:dyDescent="0.25">
      <c r="A543" s="70" t="e">
        <f t="shared" si="139"/>
        <v>#REF!</v>
      </c>
      <c r="B543" s="83" t="str">
        <f>IFERROR(VLOOKUP(A543,[1]Tổng!$M$2:$AT$200,13,0),"")</f>
        <v/>
      </c>
      <c r="C543" s="71" t="e">
        <f t="shared" si="134"/>
        <v>#VALUE!</v>
      </c>
      <c r="D543" s="71">
        <f t="shared" si="135"/>
        <v>1</v>
      </c>
      <c r="E543" s="221" t="str">
        <f>IFERROR(VLOOKUP(A543,[1]Tổng!$M$2:$AT$200,14,0),"")</f>
        <v/>
      </c>
      <c r="F543" s="213" t="str">
        <f>IFERROR(VLOOKUP(A543,[1]Tổng!$M$2:$AT$200,15,0),"")</f>
        <v/>
      </c>
      <c r="G543" s="214" t="str">
        <f>IFERROR(VLOOKUP(A543,[1]Tổng!$M$2:$AT$200,25,0),"")</f>
        <v/>
      </c>
      <c r="H543" s="83" t="str">
        <f>IFERROR(VLOOKUP(A543,[1]Tổng!$M$2:$AQ$200,26,0),"")</f>
        <v/>
      </c>
      <c r="I543" s="77" t="str">
        <f>IFERROR(VLOOKUP(A543,[1]Tổng!$M$2:$AQ$200,27,0),"")</f>
        <v/>
      </c>
      <c r="J543" s="77">
        <v>1000000</v>
      </c>
      <c r="K543" s="78">
        <f t="shared" si="136"/>
        <v>0</v>
      </c>
      <c r="L543" s="88" t="str">
        <f>IFERROR(VLOOKUP(A543,[1]Tổng!$M$2:$AQ$200,30,0),"")</f>
        <v/>
      </c>
      <c r="M543" s="88">
        <f t="shared" si="137"/>
        <v>0</v>
      </c>
      <c r="N543" s="88" t="str">
        <f>IFERROR(VLOOKUP(A543,[1]Tổng!$M$2:$AT$200,18,0),"")</f>
        <v/>
      </c>
      <c r="O543" s="88" t="str">
        <f>IFERROR(VLOOKUP(A543,[1]Tổng!$M$2:$AT$200,22,0),"")</f>
        <v/>
      </c>
      <c r="P543" s="217">
        <f t="shared" si="138"/>
        <v>0</v>
      </c>
      <c r="Q543" s="217">
        <f>IFERROR(VLOOKUP(A543,[1]Tổng!$M$2:$AQ$200,29,0),0)</f>
        <v>0</v>
      </c>
      <c r="R543" s="81" t="str">
        <f>IFERROR(VLOOKUP(A543,[1]Tổng!$M$2:$AQ$200,31,0),"")</f>
        <v/>
      </c>
      <c r="S543" s="81">
        <f t="shared" si="127"/>
        <v>0</v>
      </c>
      <c r="T543" s="81">
        <f t="shared" si="128"/>
        <v>0</v>
      </c>
      <c r="U543" s="81" t="e">
        <f t="shared" si="140"/>
        <v>#REF!</v>
      </c>
      <c r="V543" s="81">
        <v>0</v>
      </c>
      <c r="W543" s="81" t="e">
        <f t="shared" si="133"/>
        <v>#REF!</v>
      </c>
      <c r="X543" s="83"/>
      <c r="Y543" s="99">
        <f t="shared" si="141"/>
        <v>0</v>
      </c>
      <c r="Z543" s="224"/>
      <c r="AA543" s="224"/>
      <c r="AB543" s="224"/>
      <c r="AC543" s="224"/>
      <c r="AE543" s="106" t="e">
        <f t="shared" si="124"/>
        <v>#VALUE!</v>
      </c>
      <c r="AG543" s="218"/>
      <c r="AH543" s="219"/>
      <c r="AI543" s="218"/>
      <c r="AJ543" s="63"/>
      <c r="AK543" s="63"/>
      <c r="AL543" s="63"/>
      <c r="AU543" s="69" t="e">
        <f t="shared" si="126"/>
        <v>#N/A</v>
      </c>
      <c r="AV543" s="69" t="e">
        <f t="shared" si="129"/>
        <v>#N/A</v>
      </c>
      <c r="AW543" s="69">
        <f>IF(I543&gt;0,COUNTIF($AV$32:AV543,AV543),0)</f>
        <v>511</v>
      </c>
      <c r="AX543" s="69">
        <f>IF(AND(AW543&gt;1,SUMIF($AV$32:AV542,AV543,$AX$32:AX542)-SUMIF($AV$32:AV542,AV543,$BA$32:BA542)=0),1,IF(AND(AW543&gt;1,SUMIF($AV$32:AV542,AV543,$AX$32:AX542)-SUMIF($AV$32:AV542,AV543,$BA$32:BA542)&gt;0),0,AW543))</f>
        <v>0</v>
      </c>
      <c r="AY543" s="69">
        <f>IF(AND(Q543&gt;0,SUMIF($AV$32:AV543,AV543,$I$32:I543)-SUMIF($AV$32:AV543,AV543,$Q$32:Q543)=0),COUNTIF($AV$32:AV543,AV543),0)</f>
        <v>0</v>
      </c>
      <c r="AZ543" s="69">
        <f>IF(Q543&gt;0,COUNTIF($AV$32:AV543,AV543),0)</f>
        <v>0</v>
      </c>
      <c r="BA543" s="69">
        <f t="shared" si="130"/>
        <v>0</v>
      </c>
      <c r="BC543" s="69" t="str">
        <f t="shared" si="131"/>
        <v xml:space="preserve">  0</v>
      </c>
      <c r="BD543" s="69" t="str">
        <f t="shared" si="132"/>
        <v/>
      </c>
    </row>
    <row r="544" spans="1:59" x14ac:dyDescent="0.25">
      <c r="A544" s="70" t="e">
        <f t="shared" si="139"/>
        <v>#REF!</v>
      </c>
      <c r="B544" s="83" t="str">
        <f>IFERROR(VLOOKUP(A544,[1]Tổng!$M$2:$AT$200,13,0),"")</f>
        <v/>
      </c>
      <c r="C544" s="71" t="e">
        <f t="shared" si="134"/>
        <v>#VALUE!</v>
      </c>
      <c r="D544" s="71">
        <f t="shared" si="135"/>
        <v>1</v>
      </c>
      <c r="E544" s="221" t="str">
        <f>IFERROR(VLOOKUP(A544,[1]Tổng!$M$2:$AT$200,14,0),"")</f>
        <v/>
      </c>
      <c r="F544" s="213" t="str">
        <f>IFERROR(VLOOKUP(A544,[1]Tổng!$M$2:$AT$200,15,0),"")</f>
        <v/>
      </c>
      <c r="G544" s="214" t="str">
        <f>IFERROR(VLOOKUP(A544,[1]Tổng!$M$2:$AT$200,25,0),"")</f>
        <v/>
      </c>
      <c r="H544" s="83" t="str">
        <f>IFERROR(VLOOKUP(A544,[1]Tổng!$M$2:$AQ$200,26,0),"")</f>
        <v/>
      </c>
      <c r="I544" s="77" t="str">
        <f>IFERROR(VLOOKUP(A544,[1]Tổng!$M$2:$AQ$200,27,0),"")</f>
        <v/>
      </c>
      <c r="J544" s="77">
        <v>1000000</v>
      </c>
      <c r="K544" s="78">
        <f t="shared" si="136"/>
        <v>0</v>
      </c>
      <c r="L544" s="88" t="str">
        <f>IFERROR(VLOOKUP(A544,[1]Tổng!$M$2:$AQ$200,30,0),"")</f>
        <v/>
      </c>
      <c r="M544" s="88">
        <f t="shared" si="137"/>
        <v>0</v>
      </c>
      <c r="N544" s="88" t="str">
        <f>IFERROR(VLOOKUP(A544,[1]Tổng!$M$2:$AT$200,18,0),"")</f>
        <v/>
      </c>
      <c r="O544" s="88" t="str">
        <f>IFERROR(VLOOKUP(A544,[1]Tổng!$M$2:$AT$200,22,0),"")</f>
        <v/>
      </c>
      <c r="P544" s="217">
        <f t="shared" si="138"/>
        <v>0</v>
      </c>
      <c r="Q544" s="217">
        <f>IFERROR(VLOOKUP(A544,[1]Tổng!$M$2:$AQ$200,29,0),0)</f>
        <v>0</v>
      </c>
      <c r="R544" s="81" t="str">
        <f>IFERROR(VLOOKUP(A544,[1]Tổng!$M$2:$AQ$200,31,0),"")</f>
        <v/>
      </c>
      <c r="S544" s="81">
        <f t="shared" si="127"/>
        <v>0</v>
      </c>
      <c r="T544" s="81">
        <f t="shared" si="128"/>
        <v>0</v>
      </c>
      <c r="U544" s="81" t="e">
        <f t="shared" si="140"/>
        <v>#REF!</v>
      </c>
      <c r="V544" s="81">
        <v>0</v>
      </c>
      <c r="W544" s="81" t="e">
        <f t="shared" si="133"/>
        <v>#REF!</v>
      </c>
      <c r="X544" s="83"/>
      <c r="Y544" s="99">
        <f t="shared" si="141"/>
        <v>0</v>
      </c>
      <c r="Z544" s="224"/>
      <c r="AA544" s="224"/>
      <c r="AB544" s="224"/>
      <c r="AC544" s="224"/>
      <c r="AE544" s="106" t="e">
        <f t="shared" si="124"/>
        <v>#VALUE!</v>
      </c>
      <c r="AF544" s="69"/>
      <c r="AG544" s="218"/>
      <c r="AH544" s="219"/>
      <c r="AI544" s="218"/>
      <c r="AJ544" s="63"/>
      <c r="AK544" s="63"/>
      <c r="AL544" s="63"/>
      <c r="AU544" s="69" t="e">
        <f t="shared" ref="AU544:AU607" si="142">VLOOKUP(G544,$AO$32:$AP$37,2,0)</f>
        <v>#N/A</v>
      </c>
      <c r="AV544" s="69" t="e">
        <f t="shared" si="129"/>
        <v>#N/A</v>
      </c>
      <c r="AW544" s="69">
        <f>IF(I544&gt;0,COUNTIF($AV$32:AV544,AV544),0)</f>
        <v>512</v>
      </c>
      <c r="AX544" s="69">
        <f>IF(AND(AW544&gt;1,SUMIF($AV$32:AV543,AV544,$AX$32:AX543)-SUMIF($AV$32:AV543,AV544,$BA$32:BA543)=0),1,IF(AND(AW544&gt;1,SUMIF($AV$32:AV543,AV544,$AX$32:AX543)-SUMIF($AV$32:AV543,AV544,$BA$32:BA543)&gt;0),0,AW544))</f>
        <v>0</v>
      </c>
      <c r="AY544" s="69">
        <f>IF(AND(Q544&gt;0,SUMIF($AV$32:AV544,AV544,$I$32:I544)-SUMIF($AV$32:AV544,AV544,$Q$32:Q544)=0),COUNTIF($AV$32:AV544,AV544),0)</f>
        <v>0</v>
      </c>
      <c r="AZ544" s="69">
        <f>IF(Q544&gt;0,COUNTIF($AV$32:AV544,AV544),0)</f>
        <v>0</v>
      </c>
      <c r="BA544" s="69">
        <f t="shared" si="130"/>
        <v>0</v>
      </c>
      <c r="BC544" s="69" t="str">
        <f t="shared" si="131"/>
        <v xml:space="preserve">  0</v>
      </c>
      <c r="BD544" s="69" t="str">
        <f t="shared" si="132"/>
        <v/>
      </c>
      <c r="BF544" s="69"/>
      <c r="BG544" s="69"/>
    </row>
    <row r="545" spans="1:59" s="69" customFormat="1" x14ac:dyDescent="0.25">
      <c r="A545" s="70" t="e">
        <f t="shared" si="139"/>
        <v>#REF!</v>
      </c>
      <c r="B545" s="83" t="str">
        <f>IFERROR(VLOOKUP(A545,[1]Tổng!$M$2:$AT$200,13,0),"")</f>
        <v/>
      </c>
      <c r="C545" s="71" t="e">
        <f t="shared" si="134"/>
        <v>#VALUE!</v>
      </c>
      <c r="D545" s="71">
        <f t="shared" si="135"/>
        <v>1</v>
      </c>
      <c r="E545" s="221" t="str">
        <f>IFERROR(VLOOKUP(A545,[1]Tổng!$M$2:$AT$200,14,0),"")</f>
        <v/>
      </c>
      <c r="F545" s="213" t="str">
        <f>IFERROR(VLOOKUP(A545,[1]Tổng!$M$2:$AT$200,15,0),"")</f>
        <v/>
      </c>
      <c r="G545" s="214" t="str">
        <f>IFERROR(VLOOKUP(A545,[1]Tổng!$M$2:$AT$200,25,0),"")</f>
        <v/>
      </c>
      <c r="H545" s="83" t="str">
        <f>IFERROR(VLOOKUP(A545,[1]Tổng!$M$2:$AQ$200,26,0),"")</f>
        <v/>
      </c>
      <c r="I545" s="77" t="str">
        <f>IFERROR(VLOOKUP(A545,[1]Tổng!$M$2:$AQ$200,27,0),"")</f>
        <v/>
      </c>
      <c r="J545" s="77">
        <v>1000000</v>
      </c>
      <c r="K545" s="78">
        <f t="shared" si="136"/>
        <v>0</v>
      </c>
      <c r="L545" s="88" t="str">
        <f>IFERROR(VLOOKUP(A545,[1]Tổng!$M$2:$AQ$200,30,0),"")</f>
        <v/>
      </c>
      <c r="M545" s="88">
        <f t="shared" si="137"/>
        <v>0</v>
      </c>
      <c r="N545" s="88" t="str">
        <f>IFERROR(VLOOKUP(A545,[1]Tổng!$M$2:$AT$200,18,0),"")</f>
        <v/>
      </c>
      <c r="O545" s="88" t="str">
        <f>IFERROR(VLOOKUP(A545,[1]Tổng!$M$2:$AT$200,22,0),"")</f>
        <v/>
      </c>
      <c r="P545" s="217">
        <f t="shared" si="138"/>
        <v>0</v>
      </c>
      <c r="Q545" s="217">
        <f>IFERROR(VLOOKUP(A545,[1]Tổng!$M$2:$AQ$200,29,0),0)</f>
        <v>0</v>
      </c>
      <c r="R545" s="81" t="str">
        <f>IFERROR(VLOOKUP(A545,[1]Tổng!$M$2:$AQ$200,31,0),"")</f>
        <v/>
      </c>
      <c r="S545" s="81">
        <f t="shared" ref="S545:S608" si="143">Q545*J545</f>
        <v>0</v>
      </c>
      <c r="T545" s="81">
        <f t="shared" ref="T545:T608" si="144">IFERROR(Q545*R545,0)</f>
        <v>0</v>
      </c>
      <c r="U545" s="81" t="e">
        <f t="shared" si="140"/>
        <v>#REF!</v>
      </c>
      <c r="V545" s="81">
        <v>0</v>
      </c>
      <c r="W545" s="81" t="e">
        <f t="shared" si="133"/>
        <v>#REF!</v>
      </c>
      <c r="X545" s="83"/>
      <c r="Y545" s="99">
        <f t="shared" si="141"/>
        <v>0</v>
      </c>
      <c r="Z545" s="224"/>
      <c r="AA545" s="224"/>
      <c r="AB545" s="224"/>
      <c r="AC545" s="224"/>
      <c r="AE545" s="106" t="e">
        <f t="shared" si="124"/>
        <v>#VALUE!</v>
      </c>
      <c r="AG545" s="218"/>
      <c r="AH545" s="219"/>
      <c r="AI545" s="218"/>
      <c r="AJ545" s="63"/>
      <c r="AK545" s="63"/>
      <c r="AL545" s="63"/>
      <c r="AU545" s="69" t="e">
        <f t="shared" si="142"/>
        <v>#N/A</v>
      </c>
      <c r="AV545" s="69" t="e">
        <f t="shared" ref="AV545:AV608" si="145">AU545&amp;" "&amp;F545</f>
        <v>#N/A</v>
      </c>
      <c r="AW545" s="69">
        <f>IF(I545&gt;0,COUNTIF($AV$32:AV545,AV545),0)</f>
        <v>513</v>
      </c>
      <c r="AX545" s="69">
        <f>IF(AND(AW545&gt;1,SUMIF($AV$32:AV544,AV545,$AX$32:AX544)-SUMIF($AV$32:AV544,AV545,$BA$32:BA544)=0),1,IF(AND(AW545&gt;1,SUMIF($AV$32:AV544,AV545,$AX$32:AX544)-SUMIF($AV$32:AV544,AV545,$BA$32:BA544)&gt;0),0,AW545))</f>
        <v>0</v>
      </c>
      <c r="AY545" s="69">
        <f>IF(AND(Q545&gt;0,SUMIF($AV$32:AV545,AV545,$I$32:I545)-SUMIF($AV$32:AV545,AV545,$Q$32:Q545)=0),COUNTIF($AV$32:AV545,AV545),0)</f>
        <v>0</v>
      </c>
      <c r="AZ545" s="69">
        <f>IF(Q545&gt;0,COUNTIF($AV$32:AV545,AV545),0)</f>
        <v>0</v>
      </c>
      <c r="BA545" s="69">
        <f t="shared" ref="BA545:BA608" si="146">IF(AY545&gt;0,1,0)</f>
        <v>0</v>
      </c>
      <c r="BC545" s="69" t="str">
        <f t="shared" ref="BC545:BC608" si="147">E545&amp;" "&amp;H545&amp;" "&amp;Q545</f>
        <v xml:space="preserve">  0</v>
      </c>
      <c r="BD545" s="69" t="str">
        <f t="shared" ref="BD545:BD608" si="148">B545</f>
        <v/>
      </c>
    </row>
    <row r="546" spans="1:59" x14ac:dyDescent="0.25">
      <c r="A546" s="70" t="e">
        <f t="shared" si="139"/>
        <v>#REF!</v>
      </c>
      <c r="B546" s="83" t="str">
        <f>IFERROR(VLOOKUP(A546,[1]Tổng!$M$2:$AT$200,13,0),"")</f>
        <v/>
      </c>
      <c r="C546" s="71" t="e">
        <f t="shared" si="134"/>
        <v>#VALUE!</v>
      </c>
      <c r="D546" s="71">
        <f t="shared" si="135"/>
        <v>1</v>
      </c>
      <c r="E546" s="221" t="str">
        <f>IFERROR(VLOOKUP(A546,[1]Tổng!$M$2:$AT$200,14,0),"")</f>
        <v/>
      </c>
      <c r="F546" s="213" t="str">
        <f>IFERROR(VLOOKUP(A546,[1]Tổng!$M$2:$AT$200,15,0),"")</f>
        <v/>
      </c>
      <c r="G546" s="214" t="str">
        <f>IFERROR(VLOOKUP(A546,[1]Tổng!$M$2:$AT$200,25,0),"")</f>
        <v/>
      </c>
      <c r="H546" s="83" t="str">
        <f>IFERROR(VLOOKUP(A546,[1]Tổng!$M$2:$AQ$200,26,0),"")</f>
        <v/>
      </c>
      <c r="I546" s="77" t="str">
        <f>IFERROR(VLOOKUP(A546,[1]Tổng!$M$2:$AQ$200,27,0),"")</f>
        <v/>
      </c>
      <c r="J546" s="77">
        <v>1000000</v>
      </c>
      <c r="K546" s="78">
        <f t="shared" si="136"/>
        <v>0</v>
      </c>
      <c r="L546" s="88" t="str">
        <f>IFERROR(VLOOKUP(A546,[1]Tổng!$M$2:$AQ$200,30,0),"")</f>
        <v/>
      </c>
      <c r="M546" s="88">
        <f t="shared" si="137"/>
        <v>0</v>
      </c>
      <c r="N546" s="88" t="str">
        <f>IFERROR(VLOOKUP(A546,[1]Tổng!$M$2:$AT$200,18,0),"")</f>
        <v/>
      </c>
      <c r="O546" s="88" t="str">
        <f>IFERROR(VLOOKUP(A546,[1]Tổng!$M$2:$AT$200,22,0),"")</f>
        <v/>
      </c>
      <c r="P546" s="217">
        <f t="shared" si="138"/>
        <v>0</v>
      </c>
      <c r="Q546" s="217">
        <f>IFERROR(VLOOKUP(A546,[1]Tổng!$M$2:$AQ$200,29,0),0)</f>
        <v>0</v>
      </c>
      <c r="R546" s="81" t="str">
        <f>IFERROR(VLOOKUP(A546,[1]Tổng!$M$2:$AQ$200,31,0),"")</f>
        <v/>
      </c>
      <c r="S546" s="81">
        <f t="shared" si="143"/>
        <v>0</v>
      </c>
      <c r="T546" s="81">
        <f t="shared" si="144"/>
        <v>0</v>
      </c>
      <c r="U546" s="81" t="e">
        <f t="shared" si="140"/>
        <v>#REF!</v>
      </c>
      <c r="V546" s="81">
        <v>0</v>
      </c>
      <c r="W546" s="81" t="e">
        <f t="shared" si="133"/>
        <v>#REF!</v>
      </c>
      <c r="X546" s="83"/>
      <c r="Y546" s="99">
        <f t="shared" si="141"/>
        <v>0</v>
      </c>
      <c r="Z546" s="224"/>
      <c r="AA546" s="224"/>
      <c r="AB546" s="224"/>
      <c r="AC546" s="224"/>
      <c r="AE546" s="106" t="e">
        <f t="shared" si="124"/>
        <v>#VALUE!</v>
      </c>
      <c r="AF546" s="69"/>
      <c r="AG546" s="218"/>
      <c r="AH546" s="219"/>
      <c r="AI546" s="218"/>
      <c r="AJ546" s="63"/>
      <c r="AK546" s="63"/>
      <c r="AL546" s="63"/>
      <c r="AU546" s="69" t="e">
        <f t="shared" si="142"/>
        <v>#N/A</v>
      </c>
      <c r="AV546" s="69" t="e">
        <f t="shared" si="145"/>
        <v>#N/A</v>
      </c>
      <c r="AW546" s="69">
        <f>IF(I546&gt;0,COUNTIF($AV$32:AV546,AV546),0)</f>
        <v>514</v>
      </c>
      <c r="AX546" s="69">
        <f>IF(AND(AW546&gt;1,SUMIF($AV$32:AV545,AV546,$AX$32:AX545)-SUMIF($AV$32:AV545,AV546,$BA$32:BA545)=0),1,IF(AND(AW546&gt;1,SUMIF($AV$32:AV545,AV546,$AX$32:AX545)-SUMIF($AV$32:AV545,AV546,$BA$32:BA545)&gt;0),0,AW546))</f>
        <v>0</v>
      </c>
      <c r="AY546" s="69">
        <f>IF(AND(Q546&gt;0,SUMIF($AV$32:AV546,AV546,$I$32:I546)-SUMIF($AV$32:AV546,AV546,$Q$32:Q546)=0),COUNTIF($AV$32:AV546,AV546),0)</f>
        <v>0</v>
      </c>
      <c r="AZ546" s="69">
        <f>IF(Q546&gt;0,COUNTIF($AV$32:AV546,AV546),0)</f>
        <v>0</v>
      </c>
      <c r="BA546" s="69">
        <f t="shared" si="146"/>
        <v>0</v>
      </c>
      <c r="BC546" s="69" t="str">
        <f t="shared" si="147"/>
        <v xml:space="preserve">  0</v>
      </c>
      <c r="BD546" s="69" t="str">
        <f t="shared" si="148"/>
        <v/>
      </c>
      <c r="BF546" s="69"/>
      <c r="BG546" s="69"/>
    </row>
    <row r="547" spans="1:59" x14ac:dyDescent="0.25">
      <c r="A547" s="70" t="e">
        <f t="shared" si="139"/>
        <v>#REF!</v>
      </c>
      <c r="B547" s="83" t="str">
        <f>IFERROR(VLOOKUP(A547,[1]Tổng!$M$2:$AT$200,13,0),"")</f>
        <v/>
      </c>
      <c r="C547" s="71" t="e">
        <f t="shared" si="134"/>
        <v>#VALUE!</v>
      </c>
      <c r="D547" s="71">
        <f t="shared" si="135"/>
        <v>1</v>
      </c>
      <c r="E547" s="221" t="str">
        <f>IFERROR(VLOOKUP(A547,[1]Tổng!$M$2:$AT$200,14,0),"")</f>
        <v/>
      </c>
      <c r="F547" s="213" t="str">
        <f>IFERROR(VLOOKUP(A547,[1]Tổng!$M$2:$AT$200,15,0),"")</f>
        <v/>
      </c>
      <c r="G547" s="214" t="str">
        <f>IFERROR(VLOOKUP(A547,[1]Tổng!$M$2:$AT$200,25,0),"")</f>
        <v/>
      </c>
      <c r="H547" s="83" t="str">
        <f>IFERROR(VLOOKUP(A547,[1]Tổng!$M$2:$AQ$200,26,0),"")</f>
        <v/>
      </c>
      <c r="I547" s="77" t="str">
        <f>IFERROR(VLOOKUP(A547,[1]Tổng!$M$2:$AQ$200,27,0),"")</f>
        <v/>
      </c>
      <c r="J547" s="77">
        <v>1000000</v>
      </c>
      <c r="K547" s="78">
        <f t="shared" si="136"/>
        <v>0</v>
      </c>
      <c r="L547" s="88" t="str">
        <f>IFERROR(VLOOKUP(A547,[1]Tổng!$M$2:$AQ$200,30,0),"")</f>
        <v/>
      </c>
      <c r="M547" s="88">
        <f t="shared" si="137"/>
        <v>0</v>
      </c>
      <c r="N547" s="88" t="str">
        <f>IFERROR(VLOOKUP(A547,[1]Tổng!$M$2:$AT$200,18,0),"")</f>
        <v/>
      </c>
      <c r="O547" s="88" t="str">
        <f>IFERROR(VLOOKUP(A547,[1]Tổng!$M$2:$AT$200,22,0),"")</f>
        <v/>
      </c>
      <c r="P547" s="217">
        <f t="shared" si="138"/>
        <v>0</v>
      </c>
      <c r="Q547" s="217">
        <f>IFERROR(VLOOKUP(A547,[1]Tổng!$M$2:$AQ$200,29,0),0)</f>
        <v>0</v>
      </c>
      <c r="R547" s="81" t="str">
        <f>IFERROR(VLOOKUP(A547,[1]Tổng!$M$2:$AQ$200,31,0),"")</f>
        <v/>
      </c>
      <c r="S547" s="81">
        <f t="shared" si="143"/>
        <v>0</v>
      </c>
      <c r="T547" s="81">
        <f t="shared" si="144"/>
        <v>0</v>
      </c>
      <c r="U547" s="81" t="e">
        <f t="shared" si="140"/>
        <v>#REF!</v>
      </c>
      <c r="V547" s="81">
        <v>0</v>
      </c>
      <c r="W547" s="81" t="e">
        <f t="shared" ref="W547:W610" si="149">IF((U547-T547+V547)&gt;$U$32,$U$32,(U547-T547+V547))</f>
        <v>#REF!</v>
      </c>
      <c r="X547" s="83"/>
      <c r="Y547" s="99">
        <f t="shared" si="141"/>
        <v>0</v>
      </c>
      <c r="Z547" s="224"/>
      <c r="AA547" s="224"/>
      <c r="AB547" s="224"/>
      <c r="AC547" s="224"/>
      <c r="AE547" s="106" t="e">
        <f t="shared" si="124"/>
        <v>#VALUE!</v>
      </c>
      <c r="AF547" s="69"/>
      <c r="AG547" s="218"/>
      <c r="AH547" s="219"/>
      <c r="AI547" s="218"/>
      <c r="AJ547" s="63"/>
      <c r="AK547" s="63"/>
      <c r="AL547" s="63"/>
      <c r="AU547" s="69" t="e">
        <f t="shared" si="142"/>
        <v>#N/A</v>
      </c>
      <c r="AV547" s="69" t="e">
        <f t="shared" si="145"/>
        <v>#N/A</v>
      </c>
      <c r="AW547" s="69">
        <f>IF(I547&gt;0,COUNTIF($AV$32:AV547,AV547),0)</f>
        <v>515</v>
      </c>
      <c r="AX547" s="69">
        <f>IF(AND(AW547&gt;1,SUMIF($AV$32:AV546,AV547,$AX$32:AX546)-SUMIF($AV$32:AV546,AV547,$BA$32:BA546)=0),1,IF(AND(AW547&gt;1,SUMIF($AV$32:AV546,AV547,$AX$32:AX546)-SUMIF($AV$32:AV546,AV547,$BA$32:BA546)&gt;0),0,AW547))</f>
        <v>0</v>
      </c>
      <c r="AY547" s="69">
        <f>IF(AND(Q547&gt;0,SUMIF($AV$32:AV547,AV547,$I$32:I547)-SUMIF($AV$32:AV547,AV547,$Q$32:Q547)=0),COUNTIF($AV$32:AV547,AV547),0)</f>
        <v>0</v>
      </c>
      <c r="AZ547" s="69">
        <f>IF(Q547&gt;0,COUNTIF($AV$32:AV547,AV547),0)</f>
        <v>0</v>
      </c>
      <c r="BA547" s="69">
        <f t="shared" si="146"/>
        <v>0</v>
      </c>
      <c r="BC547" s="69" t="str">
        <f t="shared" si="147"/>
        <v xml:space="preserve">  0</v>
      </c>
      <c r="BD547" s="69" t="str">
        <f t="shared" si="148"/>
        <v/>
      </c>
      <c r="BF547" s="69"/>
      <c r="BG547" s="69"/>
    </row>
    <row r="548" spans="1:59" x14ac:dyDescent="0.25">
      <c r="A548" s="70" t="e">
        <f t="shared" si="139"/>
        <v>#REF!</v>
      </c>
      <c r="B548" s="83" t="str">
        <f>IFERROR(VLOOKUP(A548,[1]Tổng!$M$2:$AT$200,13,0),"")</f>
        <v/>
      </c>
      <c r="C548" s="71" t="e">
        <f t="shared" si="134"/>
        <v>#VALUE!</v>
      </c>
      <c r="D548" s="71">
        <f t="shared" si="135"/>
        <v>1</v>
      </c>
      <c r="E548" s="221" t="str">
        <f>IFERROR(VLOOKUP(A548,[1]Tổng!$M$2:$AT$200,14,0),"")</f>
        <v/>
      </c>
      <c r="F548" s="213" t="str">
        <f>IFERROR(VLOOKUP(A548,[1]Tổng!$M$2:$AT$200,15,0),"")</f>
        <v/>
      </c>
      <c r="G548" s="214" t="str">
        <f>IFERROR(VLOOKUP(A548,[1]Tổng!$M$2:$AT$200,25,0),"")</f>
        <v/>
      </c>
      <c r="H548" s="83" t="str">
        <f>IFERROR(VLOOKUP(A548,[1]Tổng!$M$2:$AQ$200,26,0),"")</f>
        <v/>
      </c>
      <c r="I548" s="77" t="str">
        <f>IFERROR(VLOOKUP(A548,[1]Tổng!$M$2:$AQ$200,27,0),"")</f>
        <v/>
      </c>
      <c r="J548" s="77">
        <v>1000000</v>
      </c>
      <c r="K548" s="78">
        <f t="shared" si="136"/>
        <v>0</v>
      </c>
      <c r="L548" s="88" t="str">
        <f>IFERROR(VLOOKUP(A548,[1]Tổng!$M$2:$AQ$200,30,0),"")</f>
        <v/>
      </c>
      <c r="M548" s="88">
        <f t="shared" si="137"/>
        <v>0</v>
      </c>
      <c r="N548" s="88" t="str">
        <f>IFERROR(VLOOKUP(A548,[1]Tổng!$M$2:$AT$200,18,0),"")</f>
        <v/>
      </c>
      <c r="O548" s="88" t="str">
        <f>IFERROR(VLOOKUP(A548,[1]Tổng!$M$2:$AT$200,22,0),"")</f>
        <v/>
      </c>
      <c r="P548" s="217">
        <f t="shared" si="138"/>
        <v>0</v>
      </c>
      <c r="Q548" s="217">
        <f>IFERROR(VLOOKUP(A548,[1]Tổng!$M$2:$AQ$200,29,0),0)</f>
        <v>0</v>
      </c>
      <c r="R548" s="81" t="str">
        <f>IFERROR(VLOOKUP(A548,[1]Tổng!$M$2:$AQ$200,31,0),"")</f>
        <v/>
      </c>
      <c r="S548" s="81">
        <f t="shared" si="143"/>
        <v>0</v>
      </c>
      <c r="T548" s="81">
        <f t="shared" si="144"/>
        <v>0</v>
      </c>
      <c r="U548" s="81" t="e">
        <f t="shared" si="140"/>
        <v>#REF!</v>
      </c>
      <c r="V548" s="81">
        <v>0</v>
      </c>
      <c r="W548" s="81" t="e">
        <f t="shared" si="149"/>
        <v>#REF!</v>
      </c>
      <c r="X548" s="83"/>
      <c r="Y548" s="99">
        <f t="shared" si="141"/>
        <v>0</v>
      </c>
      <c r="Z548" s="224"/>
      <c r="AA548" s="224"/>
      <c r="AB548" s="224"/>
      <c r="AC548" s="224"/>
      <c r="AE548" s="106" t="e">
        <f t="shared" si="124"/>
        <v>#VALUE!</v>
      </c>
      <c r="AF548" s="69"/>
      <c r="AG548" s="218"/>
      <c r="AH548" s="219"/>
      <c r="AI548" s="218"/>
      <c r="AJ548" s="63"/>
      <c r="AK548" s="63"/>
      <c r="AL548" s="63"/>
      <c r="AU548" s="69" t="e">
        <f t="shared" si="142"/>
        <v>#N/A</v>
      </c>
      <c r="AV548" s="69" t="e">
        <f t="shared" si="145"/>
        <v>#N/A</v>
      </c>
      <c r="AW548" s="69">
        <f>IF(I548&gt;0,COUNTIF($AV$32:AV548,AV548),0)</f>
        <v>516</v>
      </c>
      <c r="AX548" s="69">
        <f>IF(AND(AW548&gt;1,SUMIF($AV$32:AV547,AV548,$AX$32:AX547)-SUMIF($AV$32:AV547,AV548,$BA$32:BA547)=0),1,IF(AND(AW548&gt;1,SUMIF($AV$32:AV547,AV548,$AX$32:AX547)-SUMIF($AV$32:AV547,AV548,$BA$32:BA547)&gt;0),0,AW548))</f>
        <v>0</v>
      </c>
      <c r="AY548" s="69">
        <f>IF(AND(Q548&gt;0,SUMIF($AV$32:AV548,AV548,$I$32:I548)-SUMIF($AV$32:AV548,AV548,$Q$32:Q548)=0),COUNTIF($AV$32:AV548,AV548),0)</f>
        <v>0</v>
      </c>
      <c r="AZ548" s="69">
        <f>IF(Q548&gt;0,COUNTIF($AV$32:AV548,AV548),0)</f>
        <v>0</v>
      </c>
      <c r="BA548" s="69">
        <f t="shared" si="146"/>
        <v>0</v>
      </c>
      <c r="BC548" s="69" t="str">
        <f t="shared" si="147"/>
        <v xml:space="preserve">  0</v>
      </c>
      <c r="BD548" s="69" t="str">
        <f t="shared" si="148"/>
        <v/>
      </c>
      <c r="BF548" s="69"/>
      <c r="BG548" s="69"/>
    </row>
    <row r="549" spans="1:59" s="69" customFormat="1" x14ac:dyDescent="0.25">
      <c r="A549" s="70" t="e">
        <f t="shared" si="139"/>
        <v>#REF!</v>
      </c>
      <c r="B549" s="83" t="str">
        <f>IFERROR(VLOOKUP(A549,[1]Tổng!$M$2:$AT$200,13,0),"")</f>
        <v/>
      </c>
      <c r="C549" s="71" t="e">
        <f t="shared" si="134"/>
        <v>#VALUE!</v>
      </c>
      <c r="D549" s="71">
        <f t="shared" si="135"/>
        <v>1</v>
      </c>
      <c r="E549" s="221" t="str">
        <f>IFERROR(VLOOKUP(A549,[1]Tổng!$M$2:$AT$200,14,0),"")</f>
        <v/>
      </c>
      <c r="F549" s="213" t="str">
        <f>IFERROR(VLOOKUP(A549,[1]Tổng!$M$2:$AT$200,15,0),"")</f>
        <v/>
      </c>
      <c r="G549" s="214" t="str">
        <f>IFERROR(VLOOKUP(A549,[1]Tổng!$M$2:$AT$200,25,0),"")</f>
        <v/>
      </c>
      <c r="H549" s="83" t="str">
        <f>IFERROR(VLOOKUP(A549,[1]Tổng!$M$2:$AQ$200,26,0),"")</f>
        <v/>
      </c>
      <c r="I549" s="77" t="str">
        <f>IFERROR(VLOOKUP(A549,[1]Tổng!$M$2:$AQ$200,27,0),"")</f>
        <v/>
      </c>
      <c r="J549" s="77">
        <v>1000000</v>
      </c>
      <c r="K549" s="78">
        <f t="shared" si="136"/>
        <v>0</v>
      </c>
      <c r="L549" s="88" t="str">
        <f>IFERROR(VLOOKUP(A549,[1]Tổng!$M$2:$AQ$200,30,0),"")</f>
        <v/>
      </c>
      <c r="M549" s="88">
        <f t="shared" si="137"/>
        <v>0</v>
      </c>
      <c r="N549" s="88" t="str">
        <f>IFERROR(VLOOKUP(A549,[1]Tổng!$M$2:$AT$200,18,0),"")</f>
        <v/>
      </c>
      <c r="O549" s="88" t="str">
        <f>IFERROR(VLOOKUP(A549,[1]Tổng!$M$2:$AT$200,22,0),"")</f>
        <v/>
      </c>
      <c r="P549" s="217">
        <f t="shared" si="138"/>
        <v>0</v>
      </c>
      <c r="Q549" s="217">
        <f>IFERROR(VLOOKUP(A549,[1]Tổng!$M$2:$AQ$200,29,0),0)</f>
        <v>0</v>
      </c>
      <c r="R549" s="81" t="str">
        <f>IFERROR(VLOOKUP(A549,[1]Tổng!$M$2:$AQ$200,31,0),"")</f>
        <v/>
      </c>
      <c r="S549" s="81">
        <f t="shared" si="143"/>
        <v>0</v>
      </c>
      <c r="T549" s="81">
        <f t="shared" si="144"/>
        <v>0</v>
      </c>
      <c r="U549" s="81" t="e">
        <f t="shared" si="140"/>
        <v>#REF!</v>
      </c>
      <c r="V549" s="81">
        <v>0</v>
      </c>
      <c r="W549" s="81" t="e">
        <f t="shared" si="149"/>
        <v>#REF!</v>
      </c>
      <c r="X549" s="83"/>
      <c r="Y549" s="99">
        <f>Q551</f>
        <v>0</v>
      </c>
      <c r="Z549" s="224"/>
      <c r="AA549" s="224"/>
      <c r="AB549" s="224"/>
      <c r="AC549" s="224"/>
      <c r="AE549" s="106" t="e">
        <f>I551-SUM(Z551:AD551)</f>
        <v>#VALUE!</v>
      </c>
      <c r="AG549" s="218"/>
      <c r="AH549" s="219"/>
      <c r="AI549" s="218"/>
      <c r="AJ549" s="63"/>
      <c r="AK549" s="63"/>
      <c r="AL549" s="63"/>
      <c r="AU549" s="69" t="e">
        <f t="shared" si="142"/>
        <v>#N/A</v>
      </c>
      <c r="AV549" s="69" t="e">
        <f t="shared" si="145"/>
        <v>#N/A</v>
      </c>
      <c r="AW549" s="69">
        <f>IF(I549&gt;0,COUNTIF($AV$32:AV549,AV549),0)</f>
        <v>517</v>
      </c>
      <c r="AX549" s="69">
        <f>IF(AND(AW549&gt;1,SUMIF($AV$32:AV548,AV549,$AX$32:AX548)-SUMIF($AV$32:AV548,AV549,$BA$32:BA548)=0),1,IF(AND(AW549&gt;1,SUMIF($AV$32:AV548,AV549,$AX$32:AX548)-SUMIF($AV$32:AV548,AV549,$BA$32:BA548)&gt;0),0,AW549))</f>
        <v>0</v>
      </c>
      <c r="AY549" s="69">
        <f>IF(AND(Q549&gt;0,SUMIF($AV$32:AV549,AV549,$I$32:I549)-SUMIF($AV$32:AV549,AV549,$Q$32:Q549)=0),COUNTIF($AV$32:AV549,AV549),0)</f>
        <v>0</v>
      </c>
      <c r="AZ549" s="69">
        <f>IF(Q549&gt;0,COUNTIF($AV$32:AV549,AV549),0)</f>
        <v>0</v>
      </c>
      <c r="BA549" s="69">
        <f t="shared" si="146"/>
        <v>0</v>
      </c>
      <c r="BC549" s="69" t="str">
        <f t="shared" si="147"/>
        <v xml:space="preserve">  0</v>
      </c>
      <c r="BD549" s="69" t="str">
        <f t="shared" si="148"/>
        <v/>
      </c>
    </row>
    <row r="550" spans="1:59" x14ac:dyDescent="0.25">
      <c r="A550" s="70" t="e">
        <f t="shared" si="139"/>
        <v>#REF!</v>
      </c>
      <c r="B550" s="83" t="str">
        <f>IFERROR(VLOOKUP(A550,[1]Tổng!$M$2:$AT$200,13,0),"")</f>
        <v/>
      </c>
      <c r="C550" s="71" t="e">
        <f t="shared" ref="C550:C613" si="150">IF(I550&gt;0,MID(B550,SEARCH(".",B550,SEARCH(".",B550,SEARCH(".",B550)+1)+1)+1,SEARCH(".",B550,(SEARCH(".",B550,SEARCH(".",B550,SEARCH(".",B550)+1)+1))+1)-SEARCH(".",B550,SEARCH(".",B550,SEARCH(".",B550)+1)+1)-1),0)</f>
        <v>#VALUE!</v>
      </c>
      <c r="D550" s="71">
        <f t="shared" ref="D550:D613" si="151">IF(Q550&gt;0,MID(B550,SEARCH("-",B550,SEARCH("-",B550)+1)+1,SEARCH("/",B550,SEARCH("/",B550)+1)-SEARCH("-",B550,SEARCH("-",B550)+1)-1),1)</f>
        <v>1</v>
      </c>
      <c r="E550" s="221" t="str">
        <f>IFERROR(VLOOKUP(A550,[1]Tổng!$M$2:$AT$200,14,0),"")</f>
        <v/>
      </c>
      <c r="F550" s="213" t="str">
        <f>IFERROR(VLOOKUP(A550,[1]Tổng!$M$2:$AT$200,15,0),"")</f>
        <v/>
      </c>
      <c r="G550" s="214" t="str">
        <f>IFERROR(VLOOKUP(A550,[1]Tổng!$M$2:$AT$200,25,0),"")</f>
        <v/>
      </c>
      <c r="H550" s="83" t="str">
        <f>IFERROR(VLOOKUP(A550,[1]Tổng!$M$2:$AQ$200,26,0),"")</f>
        <v/>
      </c>
      <c r="I550" s="77" t="str">
        <f>IFERROR(VLOOKUP(A550,[1]Tổng!$M$2:$AQ$200,27,0),"")</f>
        <v/>
      </c>
      <c r="J550" s="77">
        <v>1000000</v>
      </c>
      <c r="K550" s="78">
        <f t="shared" ref="K550:K613" si="152">IFERROR(I550*J550,0)</f>
        <v>0</v>
      </c>
      <c r="L550" s="88" t="str">
        <f>IFERROR(VLOOKUP(A550,[1]Tổng!$M$2:$AQ$200,30,0),"")</f>
        <v/>
      </c>
      <c r="M550" s="88">
        <f t="shared" ref="M550:M613" si="153">IFERROR(I550*L550,0)</f>
        <v>0</v>
      </c>
      <c r="N550" s="88" t="str">
        <f>IFERROR(VLOOKUP(A550,[1]Tổng!$M$2:$AT$200,18,0),"")</f>
        <v/>
      </c>
      <c r="O550" s="88" t="str">
        <f>IFERROR(VLOOKUP(A550,[1]Tổng!$M$2:$AT$200,22,0),"")</f>
        <v/>
      </c>
      <c r="P550" s="217">
        <f t="shared" ref="P550:P613" si="154">IF(Q550&gt;0,VLOOKUP(D550,$C$32:$M$1452,7,0),0)</f>
        <v>0</v>
      </c>
      <c r="Q550" s="217">
        <f>IFERROR(VLOOKUP(A550,[1]Tổng!$M$2:$AQ$200,29,0),0)</f>
        <v>0</v>
      </c>
      <c r="R550" s="81" t="str">
        <f>IFERROR(VLOOKUP(A550,[1]Tổng!$M$2:$AQ$200,31,0),"")</f>
        <v/>
      </c>
      <c r="S550" s="81">
        <f t="shared" si="143"/>
        <v>0</v>
      </c>
      <c r="T550" s="81">
        <f t="shared" si="144"/>
        <v>0</v>
      </c>
      <c r="U550" s="81" t="e">
        <f t="shared" si="140"/>
        <v>#REF!</v>
      </c>
      <c r="V550" s="81">
        <v>0</v>
      </c>
      <c r="W550" s="81" t="e">
        <f t="shared" si="149"/>
        <v>#REF!</v>
      </c>
      <c r="X550" s="83"/>
      <c r="Y550" s="99">
        <f t="shared" si="141"/>
        <v>0</v>
      </c>
      <c r="Z550" s="224"/>
      <c r="AA550" s="224"/>
      <c r="AB550" s="224"/>
      <c r="AC550" s="224"/>
      <c r="AE550" s="106" t="e">
        <f t="shared" si="124"/>
        <v>#VALUE!</v>
      </c>
      <c r="AF550" s="69"/>
      <c r="AG550" s="218"/>
      <c r="AH550" s="219"/>
      <c r="AI550" s="218"/>
      <c r="AJ550" s="63"/>
      <c r="AK550" s="63"/>
      <c r="AL550" s="63"/>
      <c r="AU550" s="69" t="e">
        <f t="shared" si="142"/>
        <v>#N/A</v>
      </c>
      <c r="AV550" s="69" t="e">
        <f t="shared" si="145"/>
        <v>#N/A</v>
      </c>
      <c r="AW550" s="69">
        <f>IF(I550&gt;0,COUNTIF($AV$32:AV550,AV550),0)</f>
        <v>518</v>
      </c>
      <c r="AX550" s="69">
        <f>IF(AND(AW550&gt;1,SUMIF($AV$32:AV549,AV550,$AX$32:AX549)-SUMIF($AV$32:AV549,AV550,$BA$32:BA549)=0),1,IF(AND(AW550&gt;1,SUMIF($AV$32:AV549,AV550,$AX$32:AX549)-SUMIF($AV$32:AV549,AV550,$BA$32:BA549)&gt;0),0,AW550))</f>
        <v>0</v>
      </c>
      <c r="AY550" s="69">
        <f>IF(AND(Q550&gt;0,SUMIF($AV$32:AV550,AV550,$I$32:I550)-SUMIF($AV$32:AV550,AV550,$Q$32:Q550)=0),COUNTIF($AV$32:AV550,AV550),0)</f>
        <v>0</v>
      </c>
      <c r="AZ550" s="69">
        <f>IF(Q550&gt;0,COUNTIF($AV$32:AV550,AV550),0)</f>
        <v>0</v>
      </c>
      <c r="BA550" s="69">
        <f t="shared" si="146"/>
        <v>0</v>
      </c>
      <c r="BC550" s="69" t="str">
        <f t="shared" si="147"/>
        <v xml:space="preserve">  0</v>
      </c>
      <c r="BD550" s="69" t="str">
        <f t="shared" si="148"/>
        <v/>
      </c>
      <c r="BF550" s="69"/>
      <c r="BG550" s="69"/>
    </row>
    <row r="551" spans="1:59" x14ac:dyDescent="0.25">
      <c r="A551" s="70" t="e">
        <f t="shared" ref="A551:A614" si="155">A550+1</f>
        <v>#REF!</v>
      </c>
      <c r="B551" s="83" t="str">
        <f>IFERROR(VLOOKUP(A551,[1]Tổng!$M$2:$AT$200,13,0),"")</f>
        <v/>
      </c>
      <c r="C551" s="71" t="e">
        <f t="shared" si="150"/>
        <v>#VALUE!</v>
      </c>
      <c r="D551" s="71">
        <f t="shared" si="151"/>
        <v>1</v>
      </c>
      <c r="E551" s="221" t="str">
        <f>IFERROR(VLOOKUP(A551,[1]Tổng!$M$2:$AT$200,14,0),"")</f>
        <v/>
      </c>
      <c r="F551" s="213" t="str">
        <f>IFERROR(VLOOKUP(A551,[1]Tổng!$M$2:$AT$200,15,0),"")</f>
        <v/>
      </c>
      <c r="G551" s="214" t="str">
        <f>IFERROR(VLOOKUP(A551,[1]Tổng!$M$2:$AT$200,25,0),"")</f>
        <v/>
      </c>
      <c r="H551" s="83" t="str">
        <f>IFERROR(VLOOKUP(A551,[1]Tổng!$M$2:$AQ$200,26,0),"")</f>
        <v/>
      </c>
      <c r="I551" s="77" t="str">
        <f>IFERROR(VLOOKUP(A551,[1]Tổng!$M$2:$AQ$200,27,0),"")</f>
        <v/>
      </c>
      <c r="J551" s="77">
        <v>1000000</v>
      </c>
      <c r="K551" s="78">
        <f t="shared" si="152"/>
        <v>0</v>
      </c>
      <c r="L551" s="88" t="str">
        <f>IFERROR(VLOOKUP(A551,[1]Tổng!$M$2:$AQ$200,30,0),"")</f>
        <v/>
      </c>
      <c r="M551" s="88">
        <f t="shared" si="153"/>
        <v>0</v>
      </c>
      <c r="N551" s="88" t="str">
        <f>IFERROR(VLOOKUP(A551,[1]Tổng!$M$2:$AT$200,18,0),"")</f>
        <v/>
      </c>
      <c r="O551" s="88" t="str">
        <f>IFERROR(VLOOKUP(A551,[1]Tổng!$M$2:$AT$200,22,0),"")</f>
        <v/>
      </c>
      <c r="P551" s="217">
        <f t="shared" si="154"/>
        <v>0</v>
      </c>
      <c r="Q551" s="217">
        <f>IFERROR(VLOOKUP(A551,[1]Tổng!$M$2:$AQ$200,29,0),0)</f>
        <v>0</v>
      </c>
      <c r="R551" s="81" t="str">
        <f>IFERROR(VLOOKUP(A551,[1]Tổng!$M$2:$AQ$200,31,0),"")</f>
        <v/>
      </c>
      <c r="S551" s="81">
        <f t="shared" si="143"/>
        <v>0</v>
      </c>
      <c r="T551" s="81">
        <f t="shared" si="144"/>
        <v>0</v>
      </c>
      <c r="U551" s="81" t="e">
        <f t="shared" ref="U551:U614" si="156">W550</f>
        <v>#REF!</v>
      </c>
      <c r="V551" s="81">
        <v>0</v>
      </c>
      <c r="W551" s="81" t="e">
        <f t="shared" si="149"/>
        <v>#REF!</v>
      </c>
      <c r="X551" s="83"/>
      <c r="Y551" s="99">
        <f t="shared" si="141"/>
        <v>0</v>
      </c>
      <c r="Z551" s="224"/>
      <c r="AA551" s="224"/>
      <c r="AB551" s="224"/>
      <c r="AC551" s="224"/>
      <c r="AE551" s="106" t="e">
        <f t="shared" si="124"/>
        <v>#VALUE!</v>
      </c>
      <c r="AF551" s="69"/>
      <c r="AG551" s="218"/>
      <c r="AH551" s="219"/>
      <c r="AI551" s="218"/>
      <c r="AJ551" s="63"/>
      <c r="AK551" s="63"/>
      <c r="AL551" s="63"/>
      <c r="AU551" s="69" t="e">
        <f t="shared" si="142"/>
        <v>#N/A</v>
      </c>
      <c r="AV551" s="69" t="e">
        <f t="shared" si="145"/>
        <v>#N/A</v>
      </c>
      <c r="AW551" s="69">
        <f>IF(I551&gt;0,COUNTIF($AV$32:AV551,AV551),0)</f>
        <v>519</v>
      </c>
      <c r="AX551" s="69">
        <f>IF(AND(AW551&gt;1,SUMIF($AV$32:AV550,AV551,$AX$32:AX550)-SUMIF($AV$32:AV550,AV551,$BA$32:BA550)=0),1,IF(AND(AW551&gt;1,SUMIF($AV$32:AV550,AV551,$AX$32:AX550)-SUMIF($AV$32:AV550,AV551,$BA$32:BA550)&gt;0),0,AW551))</f>
        <v>0</v>
      </c>
      <c r="AY551" s="69">
        <f>IF(AND(Q551&gt;0,SUMIF($AV$32:AV551,AV551,$I$32:I551)-SUMIF($AV$32:AV551,AV551,$Q$32:Q551)=0),COUNTIF($AV$32:AV551,AV551),0)</f>
        <v>0</v>
      </c>
      <c r="AZ551" s="69">
        <f>IF(Q551&gt;0,COUNTIF($AV$32:AV551,AV551),0)</f>
        <v>0</v>
      </c>
      <c r="BA551" s="69">
        <f t="shared" si="146"/>
        <v>0</v>
      </c>
      <c r="BC551" s="69" t="str">
        <f t="shared" si="147"/>
        <v xml:space="preserve">  0</v>
      </c>
      <c r="BD551" s="69" t="str">
        <f t="shared" si="148"/>
        <v/>
      </c>
      <c r="BF551" s="69"/>
      <c r="BG551" s="69"/>
    </row>
    <row r="552" spans="1:59" x14ac:dyDescent="0.25">
      <c r="A552" s="70" t="e">
        <f t="shared" si="155"/>
        <v>#REF!</v>
      </c>
      <c r="B552" s="83" t="str">
        <f>IFERROR(VLOOKUP(A552,[1]Tổng!$M$2:$AT$200,13,0),"")</f>
        <v/>
      </c>
      <c r="C552" s="71" t="e">
        <f t="shared" si="150"/>
        <v>#VALUE!</v>
      </c>
      <c r="D552" s="71">
        <f t="shared" si="151"/>
        <v>1</v>
      </c>
      <c r="E552" s="221" t="str">
        <f>IFERROR(VLOOKUP(A552,[1]Tổng!$M$2:$AT$200,14,0),"")</f>
        <v/>
      </c>
      <c r="F552" s="213" t="str">
        <f>IFERROR(VLOOKUP(A552,[1]Tổng!$M$2:$AT$200,15,0),"")</f>
        <v/>
      </c>
      <c r="G552" s="214" t="str">
        <f>IFERROR(VLOOKUP(A552,[1]Tổng!$M$2:$AT$200,25,0),"")</f>
        <v/>
      </c>
      <c r="H552" s="83" t="str">
        <f>IFERROR(VLOOKUP(A552,[1]Tổng!$M$2:$AQ$200,26,0),"")</f>
        <v/>
      </c>
      <c r="I552" s="77" t="str">
        <f>IFERROR(VLOOKUP(A552,[1]Tổng!$M$2:$AQ$200,27,0),"")</f>
        <v/>
      </c>
      <c r="J552" s="77">
        <v>1000000</v>
      </c>
      <c r="K552" s="78">
        <f t="shared" si="152"/>
        <v>0</v>
      </c>
      <c r="L552" s="88" t="str">
        <f>IFERROR(VLOOKUP(A552,[1]Tổng!$M$2:$AQ$200,30,0),"")</f>
        <v/>
      </c>
      <c r="M552" s="88">
        <f t="shared" si="153"/>
        <v>0</v>
      </c>
      <c r="N552" s="88" t="str">
        <f>IFERROR(VLOOKUP(A552,[1]Tổng!$M$2:$AT$200,18,0),"")</f>
        <v/>
      </c>
      <c r="O552" s="88" t="str">
        <f>IFERROR(VLOOKUP(A552,[1]Tổng!$M$2:$AT$200,22,0),"")</f>
        <v/>
      </c>
      <c r="P552" s="217">
        <f t="shared" si="154"/>
        <v>0</v>
      </c>
      <c r="Q552" s="217">
        <f>IFERROR(VLOOKUP(A552,[1]Tổng!$M$2:$AQ$200,29,0),0)</f>
        <v>0</v>
      </c>
      <c r="R552" s="81" t="str">
        <f>IFERROR(VLOOKUP(A552,[1]Tổng!$M$2:$AQ$200,31,0),"")</f>
        <v/>
      </c>
      <c r="S552" s="81">
        <f t="shared" si="143"/>
        <v>0</v>
      </c>
      <c r="T552" s="81">
        <f t="shared" si="144"/>
        <v>0</v>
      </c>
      <c r="U552" s="81" t="e">
        <f t="shared" si="156"/>
        <v>#REF!</v>
      </c>
      <c r="V552" s="81">
        <v>0</v>
      </c>
      <c r="W552" s="81" t="e">
        <f t="shared" si="149"/>
        <v>#REF!</v>
      </c>
      <c r="X552" s="83"/>
      <c r="Y552" s="99">
        <f t="shared" si="141"/>
        <v>0</v>
      </c>
      <c r="Z552" s="224"/>
      <c r="AA552" s="224"/>
      <c r="AB552" s="224"/>
      <c r="AC552" s="224"/>
      <c r="AE552" s="106" t="e">
        <f t="shared" si="124"/>
        <v>#VALUE!</v>
      </c>
      <c r="AF552" s="69"/>
      <c r="AG552" s="218"/>
      <c r="AH552" s="219"/>
      <c r="AI552" s="218"/>
      <c r="AJ552" s="63"/>
      <c r="AK552" s="63"/>
      <c r="AL552" s="63"/>
      <c r="AU552" s="69" t="e">
        <f t="shared" si="142"/>
        <v>#N/A</v>
      </c>
      <c r="AV552" s="69" t="e">
        <f t="shared" si="145"/>
        <v>#N/A</v>
      </c>
      <c r="AW552" s="69">
        <f>IF(I552&gt;0,COUNTIF($AV$32:AV552,AV552),0)</f>
        <v>520</v>
      </c>
      <c r="AX552" s="69">
        <f>IF(AND(AW552&gt;1,SUMIF($AV$32:AV551,AV552,$AX$32:AX551)-SUMIF($AV$32:AV551,AV552,$BA$32:BA551)=0),1,IF(AND(AW552&gt;1,SUMIF($AV$32:AV551,AV552,$AX$32:AX551)-SUMIF($AV$32:AV551,AV552,$BA$32:BA551)&gt;0),0,AW552))</f>
        <v>0</v>
      </c>
      <c r="AY552" s="69">
        <f>IF(AND(Q552&gt;0,SUMIF($AV$32:AV552,AV552,$I$32:I552)-SUMIF($AV$32:AV552,AV552,$Q$32:Q552)=0),COUNTIF($AV$32:AV552,AV552),0)</f>
        <v>0</v>
      </c>
      <c r="AZ552" s="69">
        <f>IF(Q552&gt;0,COUNTIF($AV$32:AV552,AV552),0)</f>
        <v>0</v>
      </c>
      <c r="BA552" s="69">
        <f t="shared" si="146"/>
        <v>0</v>
      </c>
      <c r="BC552" s="69" t="str">
        <f t="shared" si="147"/>
        <v xml:space="preserve">  0</v>
      </c>
      <c r="BD552" s="69" t="str">
        <f t="shared" si="148"/>
        <v/>
      </c>
      <c r="BF552" s="69"/>
      <c r="BG552" s="69"/>
    </row>
    <row r="553" spans="1:59" s="69" customFormat="1" x14ac:dyDescent="0.25">
      <c r="A553" s="70" t="e">
        <f t="shared" si="155"/>
        <v>#REF!</v>
      </c>
      <c r="B553" s="83" t="str">
        <f>IFERROR(VLOOKUP(A553,[1]Tổng!$M$2:$AT$200,13,0),"")</f>
        <v/>
      </c>
      <c r="C553" s="71" t="e">
        <f t="shared" si="150"/>
        <v>#VALUE!</v>
      </c>
      <c r="D553" s="71">
        <f t="shared" si="151"/>
        <v>1</v>
      </c>
      <c r="E553" s="221" t="str">
        <f>IFERROR(VLOOKUP(A553,[1]Tổng!$M$2:$AT$200,14,0),"")</f>
        <v/>
      </c>
      <c r="F553" s="213" t="str">
        <f>IFERROR(VLOOKUP(A553,[1]Tổng!$M$2:$AT$200,15,0),"")</f>
        <v/>
      </c>
      <c r="G553" s="214" t="str">
        <f>IFERROR(VLOOKUP(A553,[1]Tổng!$M$2:$AT$200,25,0),"")</f>
        <v/>
      </c>
      <c r="H553" s="83" t="str">
        <f>IFERROR(VLOOKUP(A553,[1]Tổng!$M$2:$AQ$200,26,0),"")</f>
        <v/>
      </c>
      <c r="I553" s="77" t="str">
        <f>IFERROR(VLOOKUP(A553,[1]Tổng!$M$2:$AQ$200,27,0),"")</f>
        <v/>
      </c>
      <c r="J553" s="77">
        <v>1000000</v>
      </c>
      <c r="K553" s="78">
        <f t="shared" si="152"/>
        <v>0</v>
      </c>
      <c r="L553" s="88" t="str">
        <f>IFERROR(VLOOKUP(A553,[1]Tổng!$M$2:$AQ$200,30,0),"")</f>
        <v/>
      </c>
      <c r="M553" s="88">
        <f t="shared" si="153"/>
        <v>0</v>
      </c>
      <c r="N553" s="88" t="str">
        <f>IFERROR(VLOOKUP(A553,[1]Tổng!$M$2:$AT$200,18,0),"")</f>
        <v/>
      </c>
      <c r="O553" s="88" t="str">
        <f>IFERROR(VLOOKUP(A553,[1]Tổng!$M$2:$AT$200,22,0),"")</f>
        <v/>
      </c>
      <c r="P553" s="217">
        <f t="shared" si="154"/>
        <v>0</v>
      </c>
      <c r="Q553" s="217">
        <f>IFERROR(VLOOKUP(A553,[1]Tổng!$M$2:$AQ$200,29,0),0)</f>
        <v>0</v>
      </c>
      <c r="R553" s="81" t="str">
        <f>IFERROR(VLOOKUP(A553,[1]Tổng!$M$2:$AQ$200,31,0),"")</f>
        <v/>
      </c>
      <c r="S553" s="81">
        <f t="shared" si="143"/>
        <v>0</v>
      </c>
      <c r="T553" s="81">
        <f t="shared" si="144"/>
        <v>0</v>
      </c>
      <c r="U553" s="81" t="e">
        <f t="shared" si="156"/>
        <v>#REF!</v>
      </c>
      <c r="V553" s="81">
        <v>0</v>
      </c>
      <c r="W553" s="81" t="e">
        <f t="shared" si="149"/>
        <v>#REF!</v>
      </c>
      <c r="X553" s="83"/>
      <c r="Y553" s="99">
        <f t="shared" si="141"/>
        <v>0</v>
      </c>
      <c r="Z553" s="224"/>
      <c r="AA553" s="224"/>
      <c r="AB553" s="224"/>
      <c r="AC553" s="224"/>
      <c r="AE553" s="106" t="e">
        <f t="shared" si="124"/>
        <v>#VALUE!</v>
      </c>
      <c r="AG553" s="218"/>
      <c r="AH553" s="219"/>
      <c r="AI553" s="218"/>
      <c r="AJ553" s="63"/>
      <c r="AK553" s="63"/>
      <c r="AL553" s="63"/>
      <c r="AU553" s="69" t="e">
        <f t="shared" si="142"/>
        <v>#N/A</v>
      </c>
      <c r="AV553" s="69" t="e">
        <f t="shared" si="145"/>
        <v>#N/A</v>
      </c>
      <c r="AW553" s="69">
        <f>IF(I553&gt;0,COUNTIF($AV$32:AV553,AV553),0)</f>
        <v>521</v>
      </c>
      <c r="AX553" s="69">
        <f>IF(AND(AW553&gt;1,SUMIF($AV$32:AV552,AV553,$AX$32:AX552)-SUMIF($AV$32:AV552,AV553,$BA$32:BA552)=0),1,IF(AND(AW553&gt;1,SUMIF($AV$32:AV552,AV553,$AX$32:AX552)-SUMIF($AV$32:AV552,AV553,$BA$32:BA552)&gt;0),0,AW553))</f>
        <v>0</v>
      </c>
      <c r="AY553" s="69">
        <f>IF(AND(Q553&gt;0,SUMIF($AV$32:AV553,AV553,$I$32:I553)-SUMIF($AV$32:AV553,AV553,$Q$32:Q553)=0),COUNTIF($AV$32:AV553,AV553),0)</f>
        <v>0</v>
      </c>
      <c r="AZ553" s="69">
        <f>IF(Q553&gt;0,COUNTIF($AV$32:AV553,AV553),0)</f>
        <v>0</v>
      </c>
      <c r="BA553" s="69">
        <f t="shared" si="146"/>
        <v>0</v>
      </c>
      <c r="BC553" s="69" t="str">
        <f t="shared" si="147"/>
        <v xml:space="preserve">  0</v>
      </c>
      <c r="BD553" s="69" t="str">
        <f t="shared" si="148"/>
        <v/>
      </c>
    </row>
    <row r="554" spans="1:59" x14ac:dyDescent="0.25">
      <c r="A554" s="70" t="e">
        <f t="shared" si="155"/>
        <v>#REF!</v>
      </c>
      <c r="B554" s="83" t="str">
        <f>IFERROR(VLOOKUP(A554,[1]Tổng!$M$2:$AT$200,13,0),"")</f>
        <v/>
      </c>
      <c r="C554" s="71" t="e">
        <f t="shared" si="150"/>
        <v>#VALUE!</v>
      </c>
      <c r="D554" s="71">
        <f t="shared" si="151"/>
        <v>1</v>
      </c>
      <c r="E554" s="221" t="str">
        <f>IFERROR(VLOOKUP(A554,[1]Tổng!$M$2:$AT$200,14,0),"")</f>
        <v/>
      </c>
      <c r="F554" s="213" t="str">
        <f>IFERROR(VLOOKUP(A554,[1]Tổng!$M$2:$AT$200,15,0),"")</f>
        <v/>
      </c>
      <c r="G554" s="214" t="str">
        <f>IFERROR(VLOOKUP(A554,[1]Tổng!$M$2:$AT$200,25,0),"")</f>
        <v/>
      </c>
      <c r="H554" s="83" t="str">
        <f>IFERROR(VLOOKUP(A554,[1]Tổng!$M$2:$AQ$200,26,0),"")</f>
        <v/>
      </c>
      <c r="I554" s="77" t="str">
        <f>IFERROR(VLOOKUP(A554,[1]Tổng!$M$2:$AQ$200,27,0),"")</f>
        <v/>
      </c>
      <c r="J554" s="77">
        <v>1000000</v>
      </c>
      <c r="K554" s="78">
        <f t="shared" si="152"/>
        <v>0</v>
      </c>
      <c r="L554" s="88" t="str">
        <f>IFERROR(VLOOKUP(A554,[1]Tổng!$M$2:$AQ$200,30,0),"")</f>
        <v/>
      </c>
      <c r="M554" s="88">
        <f t="shared" si="153"/>
        <v>0</v>
      </c>
      <c r="N554" s="88" t="str">
        <f>IFERROR(VLOOKUP(A554,[1]Tổng!$M$2:$AT$200,18,0),"")</f>
        <v/>
      </c>
      <c r="O554" s="88" t="str">
        <f>IFERROR(VLOOKUP(A554,[1]Tổng!$M$2:$AT$200,22,0),"")</f>
        <v/>
      </c>
      <c r="P554" s="217">
        <f t="shared" si="154"/>
        <v>0</v>
      </c>
      <c r="Q554" s="217">
        <f>IFERROR(VLOOKUP(A554,[1]Tổng!$M$2:$AQ$200,29,0),0)</f>
        <v>0</v>
      </c>
      <c r="R554" s="81" t="str">
        <f>IFERROR(VLOOKUP(A554,[1]Tổng!$M$2:$AQ$200,31,0),"")</f>
        <v/>
      </c>
      <c r="S554" s="81">
        <f t="shared" si="143"/>
        <v>0</v>
      </c>
      <c r="T554" s="81">
        <f t="shared" si="144"/>
        <v>0</v>
      </c>
      <c r="U554" s="81" t="e">
        <f t="shared" si="156"/>
        <v>#REF!</v>
      </c>
      <c r="V554" s="81">
        <v>0</v>
      </c>
      <c r="W554" s="81" t="e">
        <f t="shared" si="149"/>
        <v>#REF!</v>
      </c>
      <c r="X554" s="83"/>
      <c r="Y554" s="99">
        <f t="shared" si="141"/>
        <v>0</v>
      </c>
      <c r="Z554" s="224"/>
      <c r="AA554" s="224"/>
      <c r="AB554" s="224"/>
      <c r="AC554" s="224"/>
      <c r="AE554" s="106" t="e">
        <f t="shared" si="124"/>
        <v>#VALUE!</v>
      </c>
      <c r="AF554" s="69"/>
      <c r="AG554" s="218"/>
      <c r="AH554" s="219"/>
      <c r="AI554" s="218"/>
      <c r="AJ554" s="63"/>
      <c r="AK554" s="63"/>
      <c r="AL554" s="63"/>
      <c r="AU554" s="69" t="e">
        <f t="shared" si="142"/>
        <v>#N/A</v>
      </c>
      <c r="AV554" s="69" t="e">
        <f t="shared" si="145"/>
        <v>#N/A</v>
      </c>
      <c r="AW554" s="69">
        <f>IF(I554&gt;0,COUNTIF($AV$32:AV554,AV554),0)</f>
        <v>522</v>
      </c>
      <c r="AX554" s="69">
        <f>IF(AND(AW554&gt;1,SUMIF($AV$32:AV553,AV554,$AX$32:AX553)-SUMIF($AV$32:AV553,AV554,$BA$32:BA553)=0),1,IF(AND(AW554&gt;1,SUMIF($AV$32:AV553,AV554,$AX$32:AX553)-SUMIF($AV$32:AV553,AV554,$BA$32:BA553)&gt;0),0,AW554))</f>
        <v>0</v>
      </c>
      <c r="AY554" s="69">
        <f>IF(AND(Q554&gt;0,SUMIF($AV$32:AV554,AV554,$I$32:I554)-SUMIF($AV$32:AV554,AV554,$Q$32:Q554)=0),COUNTIF($AV$32:AV554,AV554),0)</f>
        <v>0</v>
      </c>
      <c r="AZ554" s="69">
        <f>IF(Q554&gt;0,COUNTIF($AV$32:AV554,AV554),0)</f>
        <v>0</v>
      </c>
      <c r="BA554" s="69">
        <f t="shared" si="146"/>
        <v>0</v>
      </c>
      <c r="BC554" s="69" t="str">
        <f t="shared" si="147"/>
        <v xml:space="preserve">  0</v>
      </c>
      <c r="BD554" s="69" t="str">
        <f t="shared" si="148"/>
        <v/>
      </c>
      <c r="BF554" s="69"/>
      <c r="BG554" s="69"/>
    </row>
    <row r="555" spans="1:59" x14ac:dyDescent="0.25">
      <c r="A555" s="70" t="e">
        <f t="shared" si="155"/>
        <v>#REF!</v>
      </c>
      <c r="B555" s="83" t="str">
        <f>IFERROR(VLOOKUP(A555,[1]Tổng!$M$2:$AT$200,13,0),"")</f>
        <v/>
      </c>
      <c r="C555" s="71" t="e">
        <f t="shared" si="150"/>
        <v>#VALUE!</v>
      </c>
      <c r="D555" s="71">
        <f t="shared" si="151"/>
        <v>1</v>
      </c>
      <c r="E555" s="221" t="str">
        <f>IFERROR(VLOOKUP(A555,[1]Tổng!$M$2:$AT$200,14,0),"")</f>
        <v/>
      </c>
      <c r="F555" s="213" t="str">
        <f>IFERROR(VLOOKUP(A555,[1]Tổng!$M$2:$AT$200,15,0),"")</f>
        <v/>
      </c>
      <c r="G555" s="214" t="str">
        <f>IFERROR(VLOOKUP(A555,[1]Tổng!$M$2:$AT$200,25,0),"")</f>
        <v/>
      </c>
      <c r="H555" s="83" t="str">
        <f>IFERROR(VLOOKUP(A555,[1]Tổng!$M$2:$AQ$200,26,0),"")</f>
        <v/>
      </c>
      <c r="I555" s="77" t="str">
        <f>IFERROR(VLOOKUP(A555,[1]Tổng!$M$2:$AQ$200,27,0),"")</f>
        <v/>
      </c>
      <c r="J555" s="77">
        <v>1000000</v>
      </c>
      <c r="K555" s="78">
        <f t="shared" si="152"/>
        <v>0</v>
      </c>
      <c r="L555" s="88" t="str">
        <f>IFERROR(VLOOKUP(A555,[1]Tổng!$M$2:$AQ$200,30,0),"")</f>
        <v/>
      </c>
      <c r="M555" s="88">
        <f t="shared" si="153"/>
        <v>0</v>
      </c>
      <c r="N555" s="88" t="str">
        <f>IFERROR(VLOOKUP(A555,[1]Tổng!$M$2:$AT$200,18,0),"")</f>
        <v/>
      </c>
      <c r="O555" s="88" t="str">
        <f>IFERROR(VLOOKUP(A555,[1]Tổng!$M$2:$AT$200,22,0),"")</f>
        <v/>
      </c>
      <c r="P555" s="217">
        <f t="shared" si="154"/>
        <v>0</v>
      </c>
      <c r="Q555" s="217">
        <f>IFERROR(VLOOKUP(A555,[1]Tổng!$M$2:$AQ$200,29,0),0)</f>
        <v>0</v>
      </c>
      <c r="R555" s="81" t="str">
        <f>IFERROR(VLOOKUP(A555,[1]Tổng!$M$2:$AQ$200,31,0),"")</f>
        <v/>
      </c>
      <c r="S555" s="81">
        <f t="shared" si="143"/>
        <v>0</v>
      </c>
      <c r="T555" s="81">
        <f t="shared" si="144"/>
        <v>0</v>
      </c>
      <c r="U555" s="81" t="e">
        <f t="shared" si="156"/>
        <v>#REF!</v>
      </c>
      <c r="V555" s="81">
        <v>0</v>
      </c>
      <c r="W555" s="81" t="e">
        <f t="shared" si="149"/>
        <v>#REF!</v>
      </c>
      <c r="X555" s="83"/>
      <c r="Y555" s="99">
        <f t="shared" si="141"/>
        <v>0</v>
      </c>
      <c r="Z555" s="224"/>
      <c r="AA555" s="224"/>
      <c r="AB555" s="224"/>
      <c r="AC555" s="224"/>
      <c r="AE555" s="106" t="e">
        <f t="shared" si="124"/>
        <v>#VALUE!</v>
      </c>
      <c r="AF555" s="69"/>
      <c r="AG555" s="218"/>
      <c r="AH555" s="219"/>
      <c r="AI555" s="218"/>
      <c r="AJ555" s="63"/>
      <c r="AK555" s="63"/>
      <c r="AL555" s="63"/>
      <c r="AU555" s="69" t="e">
        <f t="shared" si="142"/>
        <v>#N/A</v>
      </c>
      <c r="AV555" s="69" t="e">
        <f t="shared" si="145"/>
        <v>#N/A</v>
      </c>
      <c r="AW555" s="69">
        <f>IF(I555&gt;0,COUNTIF($AV$32:AV555,AV555),0)</f>
        <v>523</v>
      </c>
      <c r="AX555" s="69">
        <f>IF(AND(AW555&gt;1,SUMIF($AV$32:AV554,AV555,$AX$32:AX554)-SUMIF($AV$32:AV554,AV555,$BA$32:BA554)=0),1,IF(AND(AW555&gt;1,SUMIF($AV$32:AV554,AV555,$AX$32:AX554)-SUMIF($AV$32:AV554,AV555,$BA$32:BA554)&gt;0),0,AW555))</f>
        <v>0</v>
      </c>
      <c r="AY555" s="69">
        <f>IF(AND(Q555&gt;0,SUMIF($AV$32:AV555,AV555,$I$32:I555)-SUMIF($AV$32:AV555,AV555,$Q$32:Q555)=0),COUNTIF($AV$32:AV555,AV555),0)</f>
        <v>0</v>
      </c>
      <c r="AZ555" s="69">
        <f>IF(Q555&gt;0,COUNTIF($AV$32:AV555,AV555),0)</f>
        <v>0</v>
      </c>
      <c r="BA555" s="69">
        <f t="shared" si="146"/>
        <v>0</v>
      </c>
      <c r="BC555" s="69" t="str">
        <f t="shared" si="147"/>
        <v xml:space="preserve">  0</v>
      </c>
      <c r="BD555" s="69" t="str">
        <f t="shared" si="148"/>
        <v/>
      </c>
      <c r="BF555" s="69"/>
      <c r="BG555" s="69"/>
    </row>
    <row r="556" spans="1:59" s="69" customFormat="1" x14ac:dyDescent="0.25">
      <c r="A556" s="70" t="e">
        <f t="shared" si="155"/>
        <v>#REF!</v>
      </c>
      <c r="B556" s="83" t="str">
        <f>IFERROR(VLOOKUP(A556,[1]Tổng!$M$2:$AT$200,13,0),"")</f>
        <v/>
      </c>
      <c r="C556" s="71" t="e">
        <f t="shared" si="150"/>
        <v>#VALUE!</v>
      </c>
      <c r="D556" s="71">
        <f t="shared" si="151"/>
        <v>1</v>
      </c>
      <c r="E556" s="221" t="str">
        <f>IFERROR(VLOOKUP(A556,[1]Tổng!$M$2:$AT$200,14,0),"")</f>
        <v/>
      </c>
      <c r="F556" s="213" t="str">
        <f>IFERROR(VLOOKUP(A556,[1]Tổng!$M$2:$AT$200,15,0),"")</f>
        <v/>
      </c>
      <c r="G556" s="214" t="str">
        <f>IFERROR(VLOOKUP(A556,[1]Tổng!$M$2:$AT$200,25,0),"")</f>
        <v/>
      </c>
      <c r="H556" s="83" t="str">
        <f>IFERROR(VLOOKUP(A556,[1]Tổng!$M$2:$AQ$200,26,0),"")</f>
        <v/>
      </c>
      <c r="I556" s="77" t="str">
        <f>IFERROR(VLOOKUP(A556,[1]Tổng!$M$2:$AQ$200,27,0),"")</f>
        <v/>
      </c>
      <c r="J556" s="77">
        <v>1000000</v>
      </c>
      <c r="K556" s="78">
        <f t="shared" si="152"/>
        <v>0</v>
      </c>
      <c r="L556" s="88" t="str">
        <f>IFERROR(VLOOKUP(A556,[1]Tổng!$M$2:$AQ$200,30,0),"")</f>
        <v/>
      </c>
      <c r="M556" s="88">
        <f t="shared" si="153"/>
        <v>0</v>
      </c>
      <c r="N556" s="88" t="str">
        <f>IFERROR(VLOOKUP(A556,[1]Tổng!$M$2:$AT$200,18,0),"")</f>
        <v/>
      </c>
      <c r="O556" s="88" t="str">
        <f>IFERROR(VLOOKUP(A556,[1]Tổng!$M$2:$AT$200,22,0),"")</f>
        <v/>
      </c>
      <c r="P556" s="217">
        <f t="shared" si="154"/>
        <v>0</v>
      </c>
      <c r="Q556" s="217">
        <f>IFERROR(VLOOKUP(A556,[1]Tổng!$M$2:$AQ$200,29,0),0)</f>
        <v>0</v>
      </c>
      <c r="R556" s="81" t="str">
        <f>IFERROR(VLOOKUP(A556,[1]Tổng!$M$2:$AQ$200,31,0),"")</f>
        <v/>
      </c>
      <c r="S556" s="81">
        <f t="shared" si="143"/>
        <v>0</v>
      </c>
      <c r="T556" s="81">
        <f t="shared" si="144"/>
        <v>0</v>
      </c>
      <c r="U556" s="81" t="e">
        <f t="shared" si="156"/>
        <v>#REF!</v>
      </c>
      <c r="V556" s="81">
        <v>0</v>
      </c>
      <c r="W556" s="81" t="e">
        <f t="shared" si="149"/>
        <v>#REF!</v>
      </c>
      <c r="X556" s="83"/>
      <c r="Y556" s="99">
        <f t="shared" si="141"/>
        <v>0</v>
      </c>
      <c r="Z556" s="224"/>
      <c r="AA556" s="224"/>
      <c r="AB556" s="224"/>
      <c r="AC556" s="224"/>
      <c r="AE556" s="106" t="e">
        <f t="shared" si="124"/>
        <v>#VALUE!</v>
      </c>
      <c r="AG556" s="218"/>
      <c r="AH556" s="219"/>
      <c r="AI556" s="218"/>
      <c r="AJ556" s="63"/>
      <c r="AK556" s="63"/>
      <c r="AL556" s="63"/>
      <c r="AU556" s="69" t="e">
        <f t="shared" si="142"/>
        <v>#N/A</v>
      </c>
      <c r="AV556" s="69" t="e">
        <f t="shared" si="145"/>
        <v>#N/A</v>
      </c>
      <c r="AW556" s="69">
        <f>IF(I556&gt;0,COUNTIF($AV$32:AV556,AV556),0)</f>
        <v>524</v>
      </c>
      <c r="AX556" s="69">
        <f>IF(AND(AW556&gt;1,SUMIF($AV$32:AV555,AV556,$AX$32:AX555)-SUMIF($AV$32:AV555,AV556,$BA$32:BA555)=0),1,IF(AND(AW556&gt;1,SUMIF($AV$32:AV555,AV556,$AX$32:AX555)-SUMIF($AV$32:AV555,AV556,$BA$32:BA555)&gt;0),0,AW556))</f>
        <v>0</v>
      </c>
      <c r="AY556" s="69">
        <f>IF(AND(Q556&gt;0,SUMIF($AV$32:AV556,AV556,$I$32:I556)-SUMIF($AV$32:AV556,AV556,$Q$32:Q556)=0),COUNTIF($AV$32:AV556,AV556),0)</f>
        <v>0</v>
      </c>
      <c r="AZ556" s="69">
        <f>IF(Q556&gt;0,COUNTIF($AV$32:AV556,AV556),0)</f>
        <v>0</v>
      </c>
      <c r="BA556" s="69">
        <f t="shared" si="146"/>
        <v>0</v>
      </c>
      <c r="BC556" s="69" t="str">
        <f t="shared" si="147"/>
        <v xml:space="preserve">  0</v>
      </c>
      <c r="BD556" s="69" t="str">
        <f t="shared" si="148"/>
        <v/>
      </c>
    </row>
    <row r="557" spans="1:59" x14ac:dyDescent="0.25">
      <c r="A557" s="70" t="e">
        <f t="shared" si="155"/>
        <v>#REF!</v>
      </c>
      <c r="B557" s="83" t="str">
        <f>IFERROR(VLOOKUP(A557,[1]Tổng!$M$2:$AT$200,13,0),"")</f>
        <v/>
      </c>
      <c r="C557" s="71" t="e">
        <f t="shared" si="150"/>
        <v>#VALUE!</v>
      </c>
      <c r="D557" s="71">
        <f t="shared" si="151"/>
        <v>1</v>
      </c>
      <c r="E557" s="221" t="str">
        <f>IFERROR(VLOOKUP(A557,[1]Tổng!$M$2:$AT$200,14,0),"")</f>
        <v/>
      </c>
      <c r="F557" s="213" t="str">
        <f>IFERROR(VLOOKUP(A557,[1]Tổng!$M$2:$AT$200,15,0),"")</f>
        <v/>
      </c>
      <c r="G557" s="214" t="str">
        <f>IFERROR(VLOOKUP(A557,[1]Tổng!$M$2:$AT$200,25,0),"")</f>
        <v/>
      </c>
      <c r="H557" s="83" t="str">
        <f>IFERROR(VLOOKUP(A557,[1]Tổng!$M$2:$AQ$200,26,0),"")</f>
        <v/>
      </c>
      <c r="I557" s="77" t="str">
        <f>IFERROR(VLOOKUP(A557,[1]Tổng!$M$2:$AQ$200,27,0),"")</f>
        <v/>
      </c>
      <c r="J557" s="77">
        <v>1000000</v>
      </c>
      <c r="K557" s="78">
        <f t="shared" si="152"/>
        <v>0</v>
      </c>
      <c r="L557" s="88" t="str">
        <f>IFERROR(VLOOKUP(A557,[1]Tổng!$M$2:$AQ$200,30,0),"")</f>
        <v/>
      </c>
      <c r="M557" s="88">
        <f t="shared" si="153"/>
        <v>0</v>
      </c>
      <c r="N557" s="88" t="str">
        <f>IFERROR(VLOOKUP(A557,[1]Tổng!$M$2:$AT$200,18,0),"")</f>
        <v/>
      </c>
      <c r="O557" s="88" t="str">
        <f>IFERROR(VLOOKUP(A557,[1]Tổng!$M$2:$AT$200,22,0),"")</f>
        <v/>
      </c>
      <c r="P557" s="217">
        <f t="shared" si="154"/>
        <v>0</v>
      </c>
      <c r="Q557" s="217">
        <f>IFERROR(VLOOKUP(A557,[1]Tổng!$M$2:$AQ$200,29,0),0)</f>
        <v>0</v>
      </c>
      <c r="R557" s="81" t="str">
        <f>IFERROR(VLOOKUP(A557,[1]Tổng!$M$2:$AQ$200,31,0),"")</f>
        <v/>
      </c>
      <c r="S557" s="81">
        <f t="shared" si="143"/>
        <v>0</v>
      </c>
      <c r="T557" s="81">
        <f t="shared" si="144"/>
        <v>0</v>
      </c>
      <c r="U557" s="81" t="e">
        <f t="shared" si="156"/>
        <v>#REF!</v>
      </c>
      <c r="V557" s="81">
        <v>0</v>
      </c>
      <c r="W557" s="81" t="e">
        <f t="shared" si="149"/>
        <v>#REF!</v>
      </c>
      <c r="X557" s="83"/>
      <c r="Y557" s="99">
        <f t="shared" si="141"/>
        <v>0</v>
      </c>
      <c r="Z557" s="224"/>
      <c r="AA557" s="224"/>
      <c r="AB557" s="224"/>
      <c r="AC557" s="224"/>
      <c r="AE557" s="106" t="e">
        <f t="shared" si="124"/>
        <v>#VALUE!</v>
      </c>
      <c r="AF557" s="69"/>
      <c r="AG557" s="218"/>
      <c r="AH557" s="219"/>
      <c r="AI557" s="218"/>
      <c r="AJ557" s="63"/>
      <c r="AK557" s="63"/>
      <c r="AL557" s="63"/>
      <c r="AU557" s="69" t="e">
        <f t="shared" si="142"/>
        <v>#N/A</v>
      </c>
      <c r="AV557" s="69" t="e">
        <f t="shared" si="145"/>
        <v>#N/A</v>
      </c>
      <c r="AW557" s="69">
        <f>IF(I557&gt;0,COUNTIF($AV$32:AV557,AV557),0)</f>
        <v>525</v>
      </c>
      <c r="AX557" s="69">
        <f>IF(AND(AW557&gt;1,SUMIF($AV$32:AV556,AV557,$AX$32:AX556)-SUMIF($AV$32:AV556,AV557,$BA$32:BA556)=0),1,IF(AND(AW557&gt;1,SUMIF($AV$32:AV556,AV557,$AX$32:AX556)-SUMIF($AV$32:AV556,AV557,$BA$32:BA556)&gt;0),0,AW557))</f>
        <v>0</v>
      </c>
      <c r="AY557" s="69">
        <f>IF(AND(Q557&gt;0,SUMIF($AV$32:AV557,AV557,$I$32:I557)-SUMIF($AV$32:AV557,AV557,$Q$32:Q557)=0),COUNTIF($AV$32:AV557,AV557),0)</f>
        <v>0</v>
      </c>
      <c r="AZ557" s="69">
        <f>IF(Q557&gt;0,COUNTIF($AV$32:AV557,AV557),0)</f>
        <v>0</v>
      </c>
      <c r="BA557" s="69">
        <f t="shared" si="146"/>
        <v>0</v>
      </c>
      <c r="BC557" s="69" t="str">
        <f t="shared" si="147"/>
        <v xml:space="preserve">  0</v>
      </c>
      <c r="BD557" s="69" t="str">
        <f t="shared" si="148"/>
        <v/>
      </c>
      <c r="BF557" s="69"/>
      <c r="BG557" s="69"/>
    </row>
    <row r="558" spans="1:59" x14ac:dyDescent="0.25">
      <c r="A558" s="70" t="e">
        <f t="shared" si="155"/>
        <v>#REF!</v>
      </c>
      <c r="B558" s="83" t="str">
        <f>IFERROR(VLOOKUP(A558,[1]Tổng!$M$2:$AT$200,13,0),"")</f>
        <v/>
      </c>
      <c r="C558" s="71" t="e">
        <f t="shared" si="150"/>
        <v>#VALUE!</v>
      </c>
      <c r="D558" s="71">
        <f t="shared" si="151"/>
        <v>1</v>
      </c>
      <c r="E558" s="221" t="str">
        <f>IFERROR(VLOOKUP(A558,[1]Tổng!$M$2:$AT$200,14,0),"")</f>
        <v/>
      </c>
      <c r="F558" s="213" t="str">
        <f>IFERROR(VLOOKUP(A558,[1]Tổng!$M$2:$AT$200,15,0),"")</f>
        <v/>
      </c>
      <c r="G558" s="214" t="str">
        <f>IFERROR(VLOOKUP(A558,[1]Tổng!$M$2:$AT$200,25,0),"")</f>
        <v/>
      </c>
      <c r="H558" s="83" t="str">
        <f>IFERROR(VLOOKUP(A558,[1]Tổng!$M$2:$AQ$200,26,0),"")</f>
        <v/>
      </c>
      <c r="I558" s="77" t="str">
        <f>IFERROR(VLOOKUP(A558,[1]Tổng!$M$2:$AQ$200,27,0),"")</f>
        <v/>
      </c>
      <c r="J558" s="77">
        <v>1000000</v>
      </c>
      <c r="K558" s="78">
        <f t="shared" si="152"/>
        <v>0</v>
      </c>
      <c r="L558" s="88" t="str">
        <f>IFERROR(VLOOKUP(A558,[1]Tổng!$M$2:$AQ$200,30,0),"")</f>
        <v/>
      </c>
      <c r="M558" s="88">
        <f t="shared" si="153"/>
        <v>0</v>
      </c>
      <c r="N558" s="88" t="str">
        <f>IFERROR(VLOOKUP(A558,[1]Tổng!$M$2:$AT$200,18,0),"")</f>
        <v/>
      </c>
      <c r="O558" s="88" t="str">
        <f>IFERROR(VLOOKUP(A558,[1]Tổng!$M$2:$AT$200,22,0),"")</f>
        <v/>
      </c>
      <c r="P558" s="217">
        <f t="shared" si="154"/>
        <v>0</v>
      </c>
      <c r="Q558" s="217">
        <f>IFERROR(VLOOKUP(A558,[1]Tổng!$M$2:$AQ$200,29,0),0)</f>
        <v>0</v>
      </c>
      <c r="R558" s="81" t="str">
        <f>IFERROR(VLOOKUP(A558,[1]Tổng!$M$2:$AQ$200,31,0),"")</f>
        <v/>
      </c>
      <c r="S558" s="81">
        <f t="shared" si="143"/>
        <v>0</v>
      </c>
      <c r="T558" s="81">
        <f t="shared" si="144"/>
        <v>0</v>
      </c>
      <c r="U558" s="81" t="e">
        <f t="shared" si="156"/>
        <v>#REF!</v>
      </c>
      <c r="V558" s="81">
        <v>0</v>
      </c>
      <c r="W558" s="81" t="e">
        <f t="shared" si="149"/>
        <v>#REF!</v>
      </c>
      <c r="X558" s="83"/>
      <c r="Y558" s="99">
        <f t="shared" si="141"/>
        <v>0</v>
      </c>
      <c r="Z558" s="224"/>
      <c r="AA558" s="224"/>
      <c r="AB558" s="224"/>
      <c r="AC558" s="224"/>
      <c r="AE558" s="106" t="e">
        <f t="shared" si="124"/>
        <v>#VALUE!</v>
      </c>
      <c r="AF558" s="69"/>
      <c r="AG558" s="218"/>
      <c r="AH558" s="219"/>
      <c r="AI558" s="218"/>
      <c r="AJ558" s="63"/>
      <c r="AK558" s="63"/>
      <c r="AL558" s="63"/>
      <c r="AU558" s="69" t="e">
        <f t="shared" si="142"/>
        <v>#N/A</v>
      </c>
      <c r="AV558" s="69" t="e">
        <f t="shared" si="145"/>
        <v>#N/A</v>
      </c>
      <c r="AW558" s="69">
        <f>IF(I558&gt;0,COUNTIF($AV$32:AV558,AV558),0)</f>
        <v>526</v>
      </c>
      <c r="AX558" s="69">
        <f>IF(AND(AW558&gt;1,SUMIF($AV$32:AV557,AV558,$AX$32:AX557)-SUMIF($AV$32:AV557,AV558,$BA$32:BA557)=0),1,IF(AND(AW558&gt;1,SUMIF($AV$32:AV557,AV558,$AX$32:AX557)-SUMIF($AV$32:AV557,AV558,$BA$32:BA557)&gt;0),0,AW558))</f>
        <v>0</v>
      </c>
      <c r="AY558" s="69">
        <f>IF(AND(Q558&gt;0,SUMIF($AV$32:AV558,AV558,$I$32:I558)-SUMIF($AV$32:AV558,AV558,$Q$32:Q558)=0),COUNTIF($AV$32:AV558,AV558),0)</f>
        <v>0</v>
      </c>
      <c r="AZ558" s="69">
        <f>IF(Q558&gt;0,COUNTIF($AV$32:AV558,AV558),0)</f>
        <v>0</v>
      </c>
      <c r="BA558" s="69">
        <f t="shared" si="146"/>
        <v>0</v>
      </c>
      <c r="BC558" s="69" t="str">
        <f t="shared" si="147"/>
        <v xml:space="preserve">  0</v>
      </c>
      <c r="BD558" s="69" t="str">
        <f t="shared" si="148"/>
        <v/>
      </c>
      <c r="BF558" s="69"/>
      <c r="BG558" s="69"/>
    </row>
    <row r="559" spans="1:59" x14ac:dyDescent="0.25">
      <c r="A559" s="70" t="e">
        <f t="shared" si="155"/>
        <v>#REF!</v>
      </c>
      <c r="B559" s="83" t="str">
        <f>IFERROR(VLOOKUP(A559,[1]Tổng!$M$2:$AT$200,13,0),"")</f>
        <v/>
      </c>
      <c r="C559" s="71" t="e">
        <f t="shared" si="150"/>
        <v>#VALUE!</v>
      </c>
      <c r="D559" s="71">
        <f t="shared" si="151"/>
        <v>1</v>
      </c>
      <c r="E559" s="221" t="str">
        <f>IFERROR(VLOOKUP(A559,[1]Tổng!$M$2:$AT$200,14,0),"")</f>
        <v/>
      </c>
      <c r="F559" s="213" t="str">
        <f>IFERROR(VLOOKUP(A559,[1]Tổng!$M$2:$AT$200,15,0),"")</f>
        <v/>
      </c>
      <c r="G559" s="214" t="str">
        <f>IFERROR(VLOOKUP(A559,[1]Tổng!$M$2:$AT$200,25,0),"")</f>
        <v/>
      </c>
      <c r="H559" s="83" t="str">
        <f>IFERROR(VLOOKUP(A559,[1]Tổng!$M$2:$AQ$200,26,0),"")</f>
        <v/>
      </c>
      <c r="I559" s="77" t="str">
        <f>IFERROR(VLOOKUP(A559,[1]Tổng!$M$2:$AQ$200,27,0),"")</f>
        <v/>
      </c>
      <c r="J559" s="77">
        <v>1000000</v>
      </c>
      <c r="K559" s="78">
        <f t="shared" si="152"/>
        <v>0</v>
      </c>
      <c r="L559" s="88" t="str">
        <f>IFERROR(VLOOKUP(A559,[1]Tổng!$M$2:$AQ$200,30,0),"")</f>
        <v/>
      </c>
      <c r="M559" s="88">
        <f t="shared" si="153"/>
        <v>0</v>
      </c>
      <c r="N559" s="88" t="str">
        <f>IFERROR(VLOOKUP(A559,[1]Tổng!$M$2:$AT$200,18,0),"")</f>
        <v/>
      </c>
      <c r="O559" s="88" t="str">
        <f>IFERROR(VLOOKUP(A559,[1]Tổng!$M$2:$AT$200,22,0),"")</f>
        <v/>
      </c>
      <c r="P559" s="217">
        <f t="shared" si="154"/>
        <v>0</v>
      </c>
      <c r="Q559" s="217">
        <f>IFERROR(VLOOKUP(A559,[1]Tổng!$M$2:$AQ$200,29,0),0)</f>
        <v>0</v>
      </c>
      <c r="R559" s="81" t="str">
        <f>IFERROR(VLOOKUP(A559,[1]Tổng!$M$2:$AQ$200,31,0),"")</f>
        <v/>
      </c>
      <c r="S559" s="81">
        <f t="shared" si="143"/>
        <v>0</v>
      </c>
      <c r="T559" s="81">
        <f t="shared" si="144"/>
        <v>0</v>
      </c>
      <c r="U559" s="81" t="e">
        <f t="shared" si="156"/>
        <v>#REF!</v>
      </c>
      <c r="V559" s="81">
        <v>0</v>
      </c>
      <c r="W559" s="81" t="e">
        <f t="shared" si="149"/>
        <v>#REF!</v>
      </c>
      <c r="X559" s="83"/>
      <c r="Y559" s="99">
        <f>Q561</f>
        <v>0</v>
      </c>
      <c r="Z559" s="224"/>
      <c r="AA559" s="224"/>
      <c r="AB559" s="224"/>
      <c r="AC559" s="224"/>
      <c r="AE559" s="106" t="e">
        <f>I561-SUM(Z561:AD561)</f>
        <v>#VALUE!</v>
      </c>
      <c r="AF559" s="69"/>
      <c r="AG559" s="218"/>
      <c r="AH559" s="219"/>
      <c r="AI559" s="218"/>
      <c r="AJ559" s="63"/>
      <c r="AK559" s="63"/>
      <c r="AL559" s="63"/>
      <c r="AU559" s="69" t="e">
        <f t="shared" si="142"/>
        <v>#N/A</v>
      </c>
      <c r="AV559" s="69" t="e">
        <f t="shared" si="145"/>
        <v>#N/A</v>
      </c>
      <c r="AW559" s="69">
        <f>IF(I559&gt;0,COUNTIF($AV$32:AV559,AV559),0)</f>
        <v>527</v>
      </c>
      <c r="AX559" s="69">
        <f>IF(AND(AW559&gt;1,SUMIF($AV$32:AV558,AV559,$AX$32:AX558)-SUMIF($AV$32:AV558,AV559,$BA$32:BA558)=0),1,IF(AND(AW559&gt;1,SUMIF($AV$32:AV558,AV559,$AX$32:AX558)-SUMIF($AV$32:AV558,AV559,$BA$32:BA558)&gt;0),0,AW559))</f>
        <v>0</v>
      </c>
      <c r="AY559" s="69">
        <f>IF(AND(Q559&gt;0,SUMIF($AV$32:AV559,AV559,$I$32:I559)-SUMIF($AV$32:AV559,AV559,$Q$32:Q559)=0),COUNTIF($AV$32:AV559,AV559),0)</f>
        <v>0</v>
      </c>
      <c r="AZ559" s="69">
        <f>IF(Q559&gt;0,COUNTIF($AV$32:AV559,AV559),0)</f>
        <v>0</v>
      </c>
      <c r="BA559" s="69">
        <f t="shared" si="146"/>
        <v>0</v>
      </c>
      <c r="BC559" s="69" t="str">
        <f t="shared" si="147"/>
        <v xml:space="preserve">  0</v>
      </c>
      <c r="BD559" s="69" t="str">
        <f t="shared" si="148"/>
        <v/>
      </c>
      <c r="BF559" s="69"/>
      <c r="BG559" s="69"/>
    </row>
    <row r="560" spans="1:59" s="69" customFormat="1" x14ac:dyDescent="0.25">
      <c r="A560" s="70" t="e">
        <f t="shared" si="155"/>
        <v>#REF!</v>
      </c>
      <c r="B560" s="83" t="str">
        <f>IFERROR(VLOOKUP(A560,[1]Tổng!$M$2:$AT$200,13,0),"")</f>
        <v/>
      </c>
      <c r="C560" s="71" t="e">
        <f t="shared" si="150"/>
        <v>#VALUE!</v>
      </c>
      <c r="D560" s="71">
        <f t="shared" si="151"/>
        <v>1</v>
      </c>
      <c r="E560" s="221" t="str">
        <f>IFERROR(VLOOKUP(A560,[1]Tổng!$M$2:$AT$200,14,0),"")</f>
        <v/>
      </c>
      <c r="F560" s="213" t="str">
        <f>IFERROR(VLOOKUP(A560,[1]Tổng!$M$2:$AT$200,15,0),"")</f>
        <v/>
      </c>
      <c r="G560" s="214" t="str">
        <f>IFERROR(VLOOKUP(A560,[1]Tổng!$M$2:$AT$200,25,0),"")</f>
        <v/>
      </c>
      <c r="H560" s="83" t="str">
        <f>IFERROR(VLOOKUP(A560,[1]Tổng!$M$2:$AQ$200,26,0),"")</f>
        <v/>
      </c>
      <c r="I560" s="77" t="str">
        <f>IFERROR(VLOOKUP(A560,[1]Tổng!$M$2:$AQ$200,27,0),"")</f>
        <v/>
      </c>
      <c r="J560" s="77">
        <v>1000000</v>
      </c>
      <c r="K560" s="78">
        <f t="shared" si="152"/>
        <v>0</v>
      </c>
      <c r="L560" s="88" t="str">
        <f>IFERROR(VLOOKUP(A560,[1]Tổng!$M$2:$AQ$200,30,0),"")</f>
        <v/>
      </c>
      <c r="M560" s="88">
        <f t="shared" si="153"/>
        <v>0</v>
      </c>
      <c r="N560" s="88" t="str">
        <f>IFERROR(VLOOKUP(A560,[1]Tổng!$M$2:$AT$200,18,0),"")</f>
        <v/>
      </c>
      <c r="O560" s="88" t="str">
        <f>IFERROR(VLOOKUP(A560,[1]Tổng!$M$2:$AT$200,22,0),"")</f>
        <v/>
      </c>
      <c r="P560" s="217">
        <f t="shared" si="154"/>
        <v>0</v>
      </c>
      <c r="Q560" s="217">
        <f>IFERROR(VLOOKUP(A560,[1]Tổng!$M$2:$AQ$200,29,0),0)</f>
        <v>0</v>
      </c>
      <c r="R560" s="81" t="str">
        <f>IFERROR(VLOOKUP(A560,[1]Tổng!$M$2:$AQ$200,31,0),"")</f>
        <v/>
      </c>
      <c r="S560" s="81">
        <f t="shared" si="143"/>
        <v>0</v>
      </c>
      <c r="T560" s="81">
        <f t="shared" si="144"/>
        <v>0</v>
      </c>
      <c r="U560" s="81" t="e">
        <f t="shared" si="156"/>
        <v>#REF!</v>
      </c>
      <c r="V560" s="81" t="e">
        <f>Z561*L561+Z562*L562+Z563*L563+Z564*L564+Z565*L565+Z567*L567+Z568*L568+Z571*L571</f>
        <v>#VALUE!</v>
      </c>
      <c r="W560" s="81" t="e">
        <f t="shared" si="149"/>
        <v>#REF!</v>
      </c>
      <c r="X560" s="83">
        <v>44032</v>
      </c>
      <c r="Y560" s="99">
        <f>Q560-Z561-Z562-Z563-Z564-Z567-Z568-Z571-Z565</f>
        <v>-6929</v>
      </c>
      <c r="Z560" s="224"/>
      <c r="AA560" s="224"/>
      <c r="AB560" s="224"/>
      <c r="AC560" s="224"/>
      <c r="AE560" s="106" t="e">
        <f t="shared" si="124"/>
        <v>#VALUE!</v>
      </c>
      <c r="AG560" s="218"/>
      <c r="AH560" s="219"/>
      <c r="AI560" s="218"/>
      <c r="AJ560" s="63"/>
      <c r="AK560" s="63"/>
      <c r="AL560" s="63"/>
      <c r="AU560" s="69" t="e">
        <f t="shared" si="142"/>
        <v>#N/A</v>
      </c>
      <c r="AV560" s="69" t="e">
        <f t="shared" si="145"/>
        <v>#N/A</v>
      </c>
      <c r="AW560" s="69">
        <f>IF(I560&gt;0,COUNTIF($AV$32:AV560,AV560),0)</f>
        <v>528</v>
      </c>
      <c r="AX560" s="69">
        <f>IF(AND(AW560&gt;1,SUMIF($AV$32:AV559,AV560,$AX$32:AX559)-SUMIF($AV$32:AV559,AV560,$BA$32:BA559)=0),1,IF(AND(AW560&gt;1,SUMIF($AV$32:AV559,AV560,$AX$32:AX559)-SUMIF($AV$32:AV559,AV560,$BA$32:BA559)&gt;0),0,AW560))</f>
        <v>0</v>
      </c>
      <c r="AY560" s="69">
        <f>IF(AND(Q560&gt;0,SUMIF($AV$32:AV560,AV560,$I$32:I560)-SUMIF($AV$32:AV560,AV560,$Q$32:Q560)=0),COUNTIF($AV$32:AV560,AV560),0)</f>
        <v>0</v>
      </c>
      <c r="AZ560" s="69">
        <f>IF(Q560&gt;0,COUNTIF($AV$32:AV560,AV560),0)</f>
        <v>0</v>
      </c>
      <c r="BA560" s="69">
        <f t="shared" si="146"/>
        <v>0</v>
      </c>
      <c r="BC560" s="69" t="str">
        <f t="shared" si="147"/>
        <v xml:space="preserve">  0</v>
      </c>
      <c r="BD560" s="69" t="str">
        <f t="shared" si="148"/>
        <v/>
      </c>
    </row>
    <row r="561" spans="1:59" x14ac:dyDescent="0.25">
      <c r="A561" s="70" t="e">
        <f t="shared" si="155"/>
        <v>#REF!</v>
      </c>
      <c r="B561" s="83" t="str">
        <f>IFERROR(VLOOKUP(A561,[1]Tổng!$M$2:$AT$200,13,0),"")</f>
        <v/>
      </c>
      <c r="C561" s="71" t="e">
        <f t="shared" si="150"/>
        <v>#VALUE!</v>
      </c>
      <c r="D561" s="71">
        <f t="shared" si="151"/>
        <v>1</v>
      </c>
      <c r="E561" s="221" t="str">
        <f>IFERROR(VLOOKUP(A561,[1]Tổng!$M$2:$AT$200,14,0),"")</f>
        <v/>
      </c>
      <c r="F561" s="213" t="str">
        <f>IFERROR(VLOOKUP(A561,[1]Tổng!$M$2:$AT$200,15,0),"")</f>
        <v/>
      </c>
      <c r="G561" s="214" t="str">
        <f>IFERROR(VLOOKUP(A561,[1]Tổng!$M$2:$AT$200,25,0),"")</f>
        <v/>
      </c>
      <c r="H561" s="83" t="str">
        <f>IFERROR(VLOOKUP(A561,[1]Tổng!$M$2:$AQ$200,26,0),"")</f>
        <v/>
      </c>
      <c r="I561" s="77" t="str">
        <f>IFERROR(VLOOKUP(A561,[1]Tổng!$M$2:$AQ$200,27,0),"")</f>
        <v/>
      </c>
      <c r="J561" s="77">
        <v>1000000</v>
      </c>
      <c r="K561" s="78">
        <f t="shared" si="152"/>
        <v>0</v>
      </c>
      <c r="L561" s="88" t="str">
        <f>IFERROR(VLOOKUP(A561,[1]Tổng!$M$2:$AQ$200,30,0),"")</f>
        <v/>
      </c>
      <c r="M561" s="88">
        <f t="shared" si="153"/>
        <v>0</v>
      </c>
      <c r="N561" s="88" t="str">
        <f>IFERROR(VLOOKUP(A561,[1]Tổng!$M$2:$AT$200,18,0),"")</f>
        <v/>
      </c>
      <c r="O561" s="88" t="str">
        <f>IFERROR(VLOOKUP(A561,[1]Tổng!$M$2:$AT$200,22,0),"")</f>
        <v/>
      </c>
      <c r="P561" s="217">
        <f t="shared" si="154"/>
        <v>0</v>
      </c>
      <c r="Q561" s="217">
        <f>IFERROR(VLOOKUP(A561,[1]Tổng!$M$2:$AQ$200,29,0),0)</f>
        <v>0</v>
      </c>
      <c r="R561" s="81" t="str">
        <f>IFERROR(VLOOKUP(A561,[1]Tổng!$M$2:$AQ$200,31,0),"")</f>
        <v/>
      </c>
      <c r="S561" s="81">
        <f t="shared" si="143"/>
        <v>0</v>
      </c>
      <c r="T561" s="81">
        <f t="shared" si="144"/>
        <v>0</v>
      </c>
      <c r="U561" s="81" t="e">
        <f t="shared" si="156"/>
        <v>#REF!</v>
      </c>
      <c r="V561" s="81">
        <v>0</v>
      </c>
      <c r="W561" s="81" t="e">
        <f t="shared" si="149"/>
        <v>#REF!</v>
      </c>
      <c r="X561" s="83"/>
      <c r="Y561" s="99">
        <f t="shared" si="141"/>
        <v>0</v>
      </c>
      <c r="Z561" s="224">
        <v>680</v>
      </c>
      <c r="AA561" s="224"/>
      <c r="AB561" s="224"/>
      <c r="AC561" s="224"/>
      <c r="AE561" s="106" t="e">
        <f t="shared" si="124"/>
        <v>#VALUE!</v>
      </c>
      <c r="AF561" s="69"/>
      <c r="AG561" s="218"/>
      <c r="AH561" s="219"/>
      <c r="AI561" s="218"/>
      <c r="AJ561" s="63"/>
      <c r="AK561" s="63"/>
      <c r="AL561" s="63"/>
      <c r="AU561" s="69" t="e">
        <f t="shared" si="142"/>
        <v>#N/A</v>
      </c>
      <c r="AV561" s="69" t="e">
        <f t="shared" si="145"/>
        <v>#N/A</v>
      </c>
      <c r="AW561" s="69">
        <f>IF(I561&gt;0,COUNTIF($AV$32:AV561,AV561),0)</f>
        <v>529</v>
      </c>
      <c r="AX561" s="69">
        <f>IF(AND(AW561&gt;1,SUMIF($AV$32:AV560,AV561,$AX$32:AX560)-SUMIF($AV$32:AV560,AV561,$BA$32:BA560)=0),1,IF(AND(AW561&gt;1,SUMIF($AV$32:AV560,AV561,$AX$32:AX560)-SUMIF($AV$32:AV560,AV561,$BA$32:BA560)&gt;0),0,AW561))</f>
        <v>0</v>
      </c>
      <c r="AY561" s="69">
        <f>IF(AND(Q561&gt;0,SUMIF($AV$32:AV561,AV561,$I$32:I561)-SUMIF($AV$32:AV561,AV561,$Q$32:Q561)=0),COUNTIF($AV$32:AV561,AV561),0)</f>
        <v>0</v>
      </c>
      <c r="AZ561" s="69">
        <f>IF(Q561&gt;0,COUNTIF($AV$32:AV561,AV561),0)</f>
        <v>0</v>
      </c>
      <c r="BA561" s="69">
        <f t="shared" si="146"/>
        <v>0</v>
      </c>
      <c r="BC561" s="69" t="str">
        <f t="shared" si="147"/>
        <v xml:space="preserve">  0</v>
      </c>
      <c r="BD561" s="69" t="str">
        <f t="shared" si="148"/>
        <v/>
      </c>
      <c r="BF561" s="69"/>
      <c r="BG561" s="69"/>
    </row>
    <row r="562" spans="1:59" x14ac:dyDescent="0.25">
      <c r="A562" s="70" t="e">
        <f t="shared" si="155"/>
        <v>#REF!</v>
      </c>
      <c r="B562" s="83" t="str">
        <f>IFERROR(VLOOKUP(A562,[1]Tổng!$M$2:$AT$200,13,0),"")</f>
        <v/>
      </c>
      <c r="C562" s="71" t="e">
        <f t="shared" si="150"/>
        <v>#VALUE!</v>
      </c>
      <c r="D562" s="71">
        <f t="shared" si="151"/>
        <v>1</v>
      </c>
      <c r="E562" s="221" t="str">
        <f>IFERROR(VLOOKUP(A562,[1]Tổng!$M$2:$AT$200,14,0),"")</f>
        <v/>
      </c>
      <c r="F562" s="213" t="str">
        <f>IFERROR(VLOOKUP(A562,[1]Tổng!$M$2:$AT$200,15,0),"")</f>
        <v/>
      </c>
      <c r="G562" s="214" t="str">
        <f>IFERROR(VLOOKUP(A562,[1]Tổng!$M$2:$AT$200,25,0),"")</f>
        <v/>
      </c>
      <c r="H562" s="83" t="str">
        <f>IFERROR(VLOOKUP(A562,[1]Tổng!$M$2:$AQ$200,26,0),"")</f>
        <v/>
      </c>
      <c r="I562" s="77" t="str">
        <f>IFERROR(VLOOKUP(A562,[1]Tổng!$M$2:$AQ$200,27,0),"")</f>
        <v/>
      </c>
      <c r="J562" s="77">
        <v>1000000</v>
      </c>
      <c r="K562" s="78">
        <f t="shared" si="152"/>
        <v>0</v>
      </c>
      <c r="L562" s="88" t="str">
        <f>IFERROR(VLOOKUP(A562,[1]Tổng!$M$2:$AQ$200,30,0),"")</f>
        <v/>
      </c>
      <c r="M562" s="88">
        <f t="shared" si="153"/>
        <v>0</v>
      </c>
      <c r="N562" s="88" t="str">
        <f>IFERROR(VLOOKUP(A562,[1]Tổng!$M$2:$AT$200,18,0),"")</f>
        <v/>
      </c>
      <c r="O562" s="88" t="str">
        <f>IFERROR(VLOOKUP(A562,[1]Tổng!$M$2:$AT$200,22,0),"")</f>
        <v/>
      </c>
      <c r="P562" s="217">
        <f t="shared" si="154"/>
        <v>0</v>
      </c>
      <c r="Q562" s="217">
        <f>IFERROR(VLOOKUP(A562,[1]Tổng!$M$2:$AQ$200,29,0),0)</f>
        <v>0</v>
      </c>
      <c r="R562" s="81" t="str">
        <f>IFERROR(VLOOKUP(A562,[1]Tổng!$M$2:$AQ$200,31,0),"")</f>
        <v/>
      </c>
      <c r="S562" s="81">
        <f t="shared" si="143"/>
        <v>0</v>
      </c>
      <c r="T562" s="81">
        <f t="shared" si="144"/>
        <v>0</v>
      </c>
      <c r="U562" s="81" t="e">
        <f t="shared" si="156"/>
        <v>#REF!</v>
      </c>
      <c r="V562" s="81">
        <v>0</v>
      </c>
      <c r="W562" s="81" t="e">
        <f t="shared" si="149"/>
        <v>#REF!</v>
      </c>
      <c r="X562" s="83"/>
      <c r="Y562" s="99">
        <f t="shared" si="141"/>
        <v>0</v>
      </c>
      <c r="Z562" s="224">
        <v>924</v>
      </c>
      <c r="AA562" s="224"/>
      <c r="AB562" s="224"/>
      <c r="AC562" s="224"/>
      <c r="AE562" s="106" t="e">
        <f t="shared" si="124"/>
        <v>#VALUE!</v>
      </c>
      <c r="AF562" s="69"/>
      <c r="AG562" s="218"/>
      <c r="AH562" s="219"/>
      <c r="AI562" s="218"/>
      <c r="AJ562" s="63"/>
      <c r="AK562" s="63"/>
      <c r="AL562" s="63"/>
      <c r="AU562" s="69" t="e">
        <f t="shared" si="142"/>
        <v>#N/A</v>
      </c>
      <c r="AV562" s="69" t="e">
        <f t="shared" si="145"/>
        <v>#N/A</v>
      </c>
      <c r="AW562" s="69">
        <f>IF(I562&gt;0,COUNTIF($AV$32:AV562,AV562),0)</f>
        <v>530</v>
      </c>
      <c r="AX562" s="69">
        <f>IF(AND(AW562&gt;1,SUMIF($AV$32:AV561,AV562,$AX$32:AX561)-SUMIF($AV$32:AV561,AV562,$BA$32:BA561)=0),1,IF(AND(AW562&gt;1,SUMIF($AV$32:AV561,AV562,$AX$32:AX561)-SUMIF($AV$32:AV561,AV562,$BA$32:BA561)&gt;0),0,AW562))</f>
        <v>0</v>
      </c>
      <c r="AY562" s="69">
        <f>IF(AND(Q562&gt;0,SUMIF($AV$32:AV562,AV562,$I$32:I562)-SUMIF($AV$32:AV562,AV562,$Q$32:Q562)=0),COUNTIF($AV$32:AV562,AV562),0)</f>
        <v>0</v>
      </c>
      <c r="AZ562" s="69">
        <f>IF(Q562&gt;0,COUNTIF($AV$32:AV562,AV562),0)</f>
        <v>0</v>
      </c>
      <c r="BA562" s="69">
        <f t="shared" si="146"/>
        <v>0</v>
      </c>
      <c r="BC562" s="69" t="str">
        <f t="shared" si="147"/>
        <v xml:space="preserve">  0</v>
      </c>
      <c r="BD562" s="69" t="str">
        <f t="shared" si="148"/>
        <v/>
      </c>
      <c r="BF562" s="69"/>
      <c r="BG562" s="69"/>
    </row>
    <row r="563" spans="1:59" s="69" customFormat="1" x14ac:dyDescent="0.25">
      <c r="A563" s="70" t="e">
        <f t="shared" si="155"/>
        <v>#REF!</v>
      </c>
      <c r="B563" s="83" t="str">
        <f>IFERROR(VLOOKUP(A563,[1]Tổng!$M$2:$AT$200,13,0),"")</f>
        <v/>
      </c>
      <c r="C563" s="71" t="e">
        <f t="shared" si="150"/>
        <v>#VALUE!</v>
      </c>
      <c r="D563" s="71">
        <f t="shared" si="151"/>
        <v>1</v>
      </c>
      <c r="E563" s="221" t="str">
        <f>IFERROR(VLOOKUP(A563,[1]Tổng!$M$2:$AT$200,14,0),"")</f>
        <v/>
      </c>
      <c r="F563" s="213" t="str">
        <f>IFERROR(VLOOKUP(A563,[1]Tổng!$M$2:$AT$200,15,0),"")</f>
        <v/>
      </c>
      <c r="G563" s="214" t="str">
        <f>IFERROR(VLOOKUP(A563,[1]Tổng!$M$2:$AT$200,25,0),"")</f>
        <v/>
      </c>
      <c r="H563" s="83" t="str">
        <f>IFERROR(VLOOKUP(A563,[1]Tổng!$M$2:$AQ$200,26,0),"")</f>
        <v/>
      </c>
      <c r="I563" s="77" t="str">
        <f>IFERROR(VLOOKUP(A563,[1]Tổng!$M$2:$AQ$200,27,0),"")</f>
        <v/>
      </c>
      <c r="J563" s="77">
        <v>1000000</v>
      </c>
      <c r="K563" s="78">
        <f t="shared" si="152"/>
        <v>0</v>
      </c>
      <c r="L563" s="88" t="str">
        <f>IFERROR(VLOOKUP(A563,[1]Tổng!$M$2:$AQ$200,30,0),"")</f>
        <v/>
      </c>
      <c r="M563" s="88">
        <f t="shared" si="153"/>
        <v>0</v>
      </c>
      <c r="N563" s="88" t="str">
        <f>IFERROR(VLOOKUP(A563,[1]Tổng!$M$2:$AT$200,18,0),"")</f>
        <v/>
      </c>
      <c r="O563" s="88" t="str">
        <f>IFERROR(VLOOKUP(A563,[1]Tổng!$M$2:$AT$200,22,0),"")</f>
        <v/>
      </c>
      <c r="P563" s="217">
        <f t="shared" si="154"/>
        <v>0</v>
      </c>
      <c r="Q563" s="217">
        <f>IFERROR(VLOOKUP(A563,[1]Tổng!$M$2:$AQ$200,29,0),0)</f>
        <v>0</v>
      </c>
      <c r="R563" s="81" t="str">
        <f>IFERROR(VLOOKUP(A563,[1]Tổng!$M$2:$AQ$200,31,0),"")</f>
        <v/>
      </c>
      <c r="S563" s="81">
        <f t="shared" si="143"/>
        <v>0</v>
      </c>
      <c r="T563" s="81">
        <f t="shared" si="144"/>
        <v>0</v>
      </c>
      <c r="U563" s="81" t="e">
        <f t="shared" si="156"/>
        <v>#REF!</v>
      </c>
      <c r="V563" s="81">
        <v>0</v>
      </c>
      <c r="W563" s="81" t="e">
        <f t="shared" si="149"/>
        <v>#REF!</v>
      </c>
      <c r="X563" s="83"/>
      <c r="Y563" s="99">
        <f t="shared" si="141"/>
        <v>0</v>
      </c>
      <c r="Z563" s="224">
        <v>700</v>
      </c>
      <c r="AA563" s="224"/>
      <c r="AB563" s="224"/>
      <c r="AC563" s="224"/>
      <c r="AE563" s="106" t="e">
        <f t="shared" si="124"/>
        <v>#VALUE!</v>
      </c>
      <c r="AG563" s="218"/>
      <c r="AH563" s="219"/>
      <c r="AI563" s="218"/>
      <c r="AJ563" s="63"/>
      <c r="AK563" s="63"/>
      <c r="AL563" s="63"/>
      <c r="AU563" s="69" t="e">
        <f t="shared" si="142"/>
        <v>#N/A</v>
      </c>
      <c r="AV563" s="69" t="e">
        <f t="shared" si="145"/>
        <v>#N/A</v>
      </c>
      <c r="AW563" s="69">
        <f>IF(I563&gt;0,COUNTIF($AV$32:AV563,AV563),0)</f>
        <v>531</v>
      </c>
      <c r="AX563" s="69">
        <f>IF(AND(AW563&gt;1,SUMIF($AV$32:AV562,AV563,$AX$32:AX562)-SUMIF($AV$32:AV562,AV563,$BA$32:BA562)=0),1,IF(AND(AW563&gt;1,SUMIF($AV$32:AV562,AV563,$AX$32:AX562)-SUMIF($AV$32:AV562,AV563,$BA$32:BA562)&gt;0),0,AW563))</f>
        <v>0</v>
      </c>
      <c r="AY563" s="69">
        <f>IF(AND(Q563&gt;0,SUMIF($AV$32:AV563,AV563,$I$32:I563)-SUMIF($AV$32:AV563,AV563,$Q$32:Q563)=0),COUNTIF($AV$32:AV563,AV563),0)</f>
        <v>0</v>
      </c>
      <c r="AZ563" s="69">
        <f>IF(Q563&gt;0,COUNTIF($AV$32:AV563,AV563),0)</f>
        <v>0</v>
      </c>
      <c r="BA563" s="69">
        <f t="shared" si="146"/>
        <v>0</v>
      </c>
      <c r="BC563" s="69" t="str">
        <f t="shared" si="147"/>
        <v xml:space="preserve">  0</v>
      </c>
      <c r="BD563" s="69" t="str">
        <f t="shared" si="148"/>
        <v/>
      </c>
    </row>
    <row r="564" spans="1:59" x14ac:dyDescent="0.25">
      <c r="A564" s="70" t="e">
        <f t="shared" si="155"/>
        <v>#REF!</v>
      </c>
      <c r="B564" s="83" t="str">
        <f>IFERROR(VLOOKUP(A564,[1]Tổng!$M$2:$AT$200,13,0),"")</f>
        <v/>
      </c>
      <c r="C564" s="71" t="e">
        <f t="shared" si="150"/>
        <v>#VALUE!</v>
      </c>
      <c r="D564" s="71">
        <f t="shared" si="151"/>
        <v>1</v>
      </c>
      <c r="E564" s="221" t="str">
        <f>IFERROR(VLOOKUP(A564,[1]Tổng!$M$2:$AT$200,14,0),"")</f>
        <v/>
      </c>
      <c r="F564" s="213" t="str">
        <f>IFERROR(VLOOKUP(A564,[1]Tổng!$M$2:$AT$200,15,0),"")</f>
        <v/>
      </c>
      <c r="G564" s="214" t="str">
        <f>IFERROR(VLOOKUP(A564,[1]Tổng!$M$2:$AT$200,25,0),"")</f>
        <v/>
      </c>
      <c r="H564" s="83" t="str">
        <f>IFERROR(VLOOKUP(A564,[1]Tổng!$M$2:$AQ$200,26,0),"")</f>
        <v/>
      </c>
      <c r="I564" s="77" t="str">
        <f>IFERROR(VLOOKUP(A564,[1]Tổng!$M$2:$AQ$200,27,0),"")</f>
        <v/>
      </c>
      <c r="J564" s="77">
        <v>1000000</v>
      </c>
      <c r="K564" s="78">
        <f t="shared" si="152"/>
        <v>0</v>
      </c>
      <c r="L564" s="88" t="str">
        <f>IFERROR(VLOOKUP(A564,[1]Tổng!$M$2:$AQ$200,30,0),"")</f>
        <v/>
      </c>
      <c r="M564" s="88">
        <f t="shared" si="153"/>
        <v>0</v>
      </c>
      <c r="N564" s="88" t="str">
        <f>IFERROR(VLOOKUP(A564,[1]Tổng!$M$2:$AT$200,18,0),"")</f>
        <v/>
      </c>
      <c r="O564" s="88" t="str">
        <f>IFERROR(VLOOKUP(A564,[1]Tổng!$M$2:$AT$200,22,0),"")</f>
        <v/>
      </c>
      <c r="P564" s="217">
        <f t="shared" si="154"/>
        <v>0</v>
      </c>
      <c r="Q564" s="217">
        <f>IFERROR(VLOOKUP(A564,[1]Tổng!$M$2:$AQ$200,29,0),0)</f>
        <v>0</v>
      </c>
      <c r="R564" s="81" t="str">
        <f>IFERROR(VLOOKUP(A564,[1]Tổng!$M$2:$AQ$200,31,0),"")</f>
        <v/>
      </c>
      <c r="S564" s="81">
        <f t="shared" si="143"/>
        <v>0</v>
      </c>
      <c r="T564" s="81">
        <f t="shared" si="144"/>
        <v>0</v>
      </c>
      <c r="U564" s="81" t="e">
        <f t="shared" si="156"/>
        <v>#REF!</v>
      </c>
      <c r="V564" s="81">
        <v>0</v>
      </c>
      <c r="W564" s="81" t="e">
        <f t="shared" si="149"/>
        <v>#REF!</v>
      </c>
      <c r="X564" s="83"/>
      <c r="Y564" s="99">
        <f t="shared" si="141"/>
        <v>0</v>
      </c>
      <c r="Z564" s="224">
        <v>2499</v>
      </c>
      <c r="AA564" s="224"/>
      <c r="AB564" s="224"/>
      <c r="AC564" s="224"/>
      <c r="AE564" s="106" t="e">
        <f t="shared" si="124"/>
        <v>#VALUE!</v>
      </c>
      <c r="AF564" s="69"/>
      <c r="AG564" s="218"/>
      <c r="AH564" s="219"/>
      <c r="AI564" s="218"/>
      <c r="AJ564" s="63"/>
      <c r="AK564" s="63"/>
      <c r="AL564" s="63"/>
      <c r="AU564" s="69" t="e">
        <f t="shared" si="142"/>
        <v>#N/A</v>
      </c>
      <c r="AV564" s="69" t="e">
        <f t="shared" si="145"/>
        <v>#N/A</v>
      </c>
      <c r="AW564" s="69">
        <f>IF(I564&gt;0,COUNTIF($AV$32:AV564,AV564),0)</f>
        <v>532</v>
      </c>
      <c r="AX564" s="69">
        <f>IF(AND(AW564&gt;1,SUMIF($AV$32:AV563,AV564,$AX$32:AX563)-SUMIF($AV$32:AV563,AV564,$BA$32:BA563)=0),1,IF(AND(AW564&gt;1,SUMIF($AV$32:AV563,AV564,$AX$32:AX563)-SUMIF($AV$32:AV563,AV564,$BA$32:BA563)&gt;0),0,AW564))</f>
        <v>0</v>
      </c>
      <c r="AY564" s="69">
        <f>IF(AND(Q564&gt;0,SUMIF($AV$32:AV564,AV564,$I$32:I564)-SUMIF($AV$32:AV564,AV564,$Q$32:Q564)=0),COUNTIF($AV$32:AV564,AV564),0)</f>
        <v>0</v>
      </c>
      <c r="AZ564" s="69">
        <f>IF(Q564&gt;0,COUNTIF($AV$32:AV564,AV564),0)</f>
        <v>0</v>
      </c>
      <c r="BA564" s="69">
        <f t="shared" si="146"/>
        <v>0</v>
      </c>
      <c r="BC564" s="69" t="str">
        <f t="shared" si="147"/>
        <v xml:space="preserve">  0</v>
      </c>
      <c r="BD564" s="69" t="str">
        <f t="shared" si="148"/>
        <v/>
      </c>
      <c r="BF564" s="69"/>
      <c r="BG564" s="69"/>
    </row>
    <row r="565" spans="1:59" x14ac:dyDescent="0.25">
      <c r="A565" s="70" t="e">
        <f t="shared" si="155"/>
        <v>#REF!</v>
      </c>
      <c r="B565" s="83" t="str">
        <f>IFERROR(VLOOKUP(A565,[1]Tổng!$M$2:$AT$200,13,0),"")</f>
        <v/>
      </c>
      <c r="C565" s="71" t="e">
        <f t="shared" si="150"/>
        <v>#VALUE!</v>
      </c>
      <c r="D565" s="71">
        <f t="shared" si="151"/>
        <v>1</v>
      </c>
      <c r="E565" s="221" t="str">
        <f>IFERROR(VLOOKUP(A565,[1]Tổng!$M$2:$AT$200,14,0),"")</f>
        <v/>
      </c>
      <c r="F565" s="213" t="str">
        <f>IFERROR(VLOOKUP(A565,[1]Tổng!$M$2:$AT$200,15,0),"")</f>
        <v/>
      </c>
      <c r="G565" s="214" t="str">
        <f>IFERROR(VLOOKUP(A565,[1]Tổng!$M$2:$AT$200,25,0),"")</f>
        <v/>
      </c>
      <c r="H565" s="83" t="str">
        <f>IFERROR(VLOOKUP(A565,[1]Tổng!$M$2:$AQ$200,26,0),"")</f>
        <v/>
      </c>
      <c r="I565" s="77" t="str">
        <f>IFERROR(VLOOKUP(A565,[1]Tổng!$M$2:$AQ$200,27,0),"")</f>
        <v/>
      </c>
      <c r="J565" s="77">
        <v>1000000</v>
      </c>
      <c r="K565" s="78">
        <f t="shared" si="152"/>
        <v>0</v>
      </c>
      <c r="L565" s="88" t="str">
        <f>IFERROR(VLOOKUP(A565,[1]Tổng!$M$2:$AQ$200,30,0),"")</f>
        <v/>
      </c>
      <c r="M565" s="88">
        <f t="shared" si="153"/>
        <v>0</v>
      </c>
      <c r="N565" s="88" t="str">
        <f>IFERROR(VLOOKUP(A565,[1]Tổng!$M$2:$AT$200,18,0),"")</f>
        <v/>
      </c>
      <c r="O565" s="88" t="str">
        <f>IFERROR(VLOOKUP(A565,[1]Tổng!$M$2:$AT$200,22,0),"")</f>
        <v/>
      </c>
      <c r="P565" s="217">
        <f t="shared" si="154"/>
        <v>0</v>
      </c>
      <c r="Q565" s="217">
        <f>IFERROR(VLOOKUP(A565,[1]Tổng!$M$2:$AQ$200,29,0),0)</f>
        <v>0</v>
      </c>
      <c r="R565" s="81" t="str">
        <f>IFERROR(VLOOKUP(A565,[1]Tổng!$M$2:$AQ$200,31,0),"")</f>
        <v/>
      </c>
      <c r="S565" s="81">
        <f t="shared" si="143"/>
        <v>0</v>
      </c>
      <c r="T565" s="81">
        <f t="shared" si="144"/>
        <v>0</v>
      </c>
      <c r="U565" s="81" t="e">
        <f t="shared" si="156"/>
        <v>#REF!</v>
      </c>
      <c r="V565" s="81">
        <v>0</v>
      </c>
      <c r="W565" s="81" t="e">
        <f t="shared" si="149"/>
        <v>#REF!</v>
      </c>
      <c r="X565" s="83"/>
      <c r="Y565" s="99">
        <f t="shared" si="141"/>
        <v>0</v>
      </c>
      <c r="Z565" s="224">
        <v>342</v>
      </c>
      <c r="AA565" s="224">
        <v>128</v>
      </c>
      <c r="AB565" s="224"/>
      <c r="AC565" s="224"/>
      <c r="AE565" s="106" t="e">
        <f t="shared" si="124"/>
        <v>#VALUE!</v>
      </c>
      <c r="AF565" s="69"/>
      <c r="AG565" s="218"/>
      <c r="AH565" s="219"/>
      <c r="AI565" s="218"/>
      <c r="AJ565" s="63"/>
      <c r="AK565" s="63"/>
      <c r="AL565" s="63"/>
      <c r="AU565" s="69" t="e">
        <f t="shared" si="142"/>
        <v>#N/A</v>
      </c>
      <c r="AV565" s="69" t="e">
        <f t="shared" si="145"/>
        <v>#N/A</v>
      </c>
      <c r="AW565" s="69">
        <f>IF(I565&gt;0,COUNTIF($AV$32:AV565,AV565),0)</f>
        <v>533</v>
      </c>
      <c r="AX565" s="69">
        <f>IF(AND(AW565&gt;1,SUMIF($AV$32:AV564,AV565,$AX$32:AX564)-SUMIF($AV$32:AV564,AV565,$BA$32:BA564)=0),1,IF(AND(AW565&gt;1,SUMIF($AV$32:AV564,AV565,$AX$32:AX564)-SUMIF($AV$32:AV564,AV565,$BA$32:BA564)&gt;0),0,AW565))</f>
        <v>0</v>
      </c>
      <c r="AY565" s="69">
        <f>IF(AND(Q565&gt;0,SUMIF($AV$32:AV565,AV565,$I$32:I565)-SUMIF($AV$32:AV565,AV565,$Q$32:Q565)=0),COUNTIF($AV$32:AV565,AV565),0)</f>
        <v>0</v>
      </c>
      <c r="AZ565" s="69">
        <f>IF(Q565&gt;0,COUNTIF($AV$32:AV565,AV565),0)</f>
        <v>0</v>
      </c>
      <c r="BA565" s="69">
        <f t="shared" si="146"/>
        <v>0</v>
      </c>
      <c r="BC565" s="69" t="str">
        <f t="shared" si="147"/>
        <v xml:space="preserve">  0</v>
      </c>
      <c r="BD565" s="69" t="str">
        <f t="shared" si="148"/>
        <v/>
      </c>
      <c r="BF565" s="69"/>
      <c r="BG565" s="69"/>
    </row>
    <row r="566" spans="1:59" s="69" customFormat="1" x14ac:dyDescent="0.25">
      <c r="A566" s="70" t="e">
        <f t="shared" si="155"/>
        <v>#REF!</v>
      </c>
      <c r="B566" s="83" t="str">
        <f>IFERROR(VLOOKUP(A566,[1]Tổng!$M$2:$AT$200,13,0),"")</f>
        <v/>
      </c>
      <c r="C566" s="71" t="e">
        <f t="shared" si="150"/>
        <v>#VALUE!</v>
      </c>
      <c r="D566" s="71">
        <f t="shared" si="151"/>
        <v>1</v>
      </c>
      <c r="E566" s="221" t="str">
        <f>IFERROR(VLOOKUP(A566,[1]Tổng!$M$2:$AT$200,14,0),"")</f>
        <v/>
      </c>
      <c r="F566" s="213" t="str">
        <f>IFERROR(VLOOKUP(A566,[1]Tổng!$M$2:$AT$200,15,0),"")</f>
        <v/>
      </c>
      <c r="G566" s="214" t="str">
        <f>IFERROR(VLOOKUP(A566,[1]Tổng!$M$2:$AT$200,25,0),"")</f>
        <v/>
      </c>
      <c r="H566" s="83" t="str">
        <f>IFERROR(VLOOKUP(A566,[1]Tổng!$M$2:$AQ$200,26,0),"")</f>
        <v/>
      </c>
      <c r="I566" s="77" t="str">
        <f>IFERROR(VLOOKUP(A566,[1]Tổng!$M$2:$AQ$200,27,0),"")</f>
        <v/>
      </c>
      <c r="J566" s="77">
        <v>1000000</v>
      </c>
      <c r="K566" s="78">
        <f t="shared" si="152"/>
        <v>0</v>
      </c>
      <c r="L566" s="88" t="str">
        <f>IFERROR(VLOOKUP(A566,[1]Tổng!$M$2:$AQ$200,30,0),"")</f>
        <v/>
      </c>
      <c r="M566" s="88">
        <f t="shared" si="153"/>
        <v>0</v>
      </c>
      <c r="N566" s="88" t="str">
        <f>IFERROR(VLOOKUP(A566,[1]Tổng!$M$2:$AT$200,18,0),"")</f>
        <v/>
      </c>
      <c r="O566" s="88" t="str">
        <f>IFERROR(VLOOKUP(A566,[1]Tổng!$M$2:$AT$200,22,0),"")</f>
        <v/>
      </c>
      <c r="P566" s="217">
        <f t="shared" si="154"/>
        <v>0</v>
      </c>
      <c r="Q566" s="217">
        <f>IFERROR(VLOOKUP(A566,[1]Tổng!$M$2:$AQ$200,29,0),0)</f>
        <v>0</v>
      </c>
      <c r="R566" s="81" t="str">
        <f>IFERROR(VLOOKUP(A566,[1]Tổng!$M$2:$AQ$200,31,0),"")</f>
        <v/>
      </c>
      <c r="S566" s="81">
        <f t="shared" si="143"/>
        <v>0</v>
      </c>
      <c r="T566" s="81">
        <f t="shared" si="144"/>
        <v>0</v>
      </c>
      <c r="U566" s="81" t="e">
        <f t="shared" si="156"/>
        <v>#REF!</v>
      </c>
      <c r="V566" s="81">
        <v>0</v>
      </c>
      <c r="W566" s="81" t="e">
        <f t="shared" si="149"/>
        <v>#REF!</v>
      </c>
      <c r="X566" s="83"/>
      <c r="Y566" s="99">
        <f t="shared" si="141"/>
        <v>0</v>
      </c>
      <c r="Z566" s="224"/>
      <c r="AA566" s="224"/>
      <c r="AB566" s="224"/>
      <c r="AC566" s="224"/>
      <c r="AE566" s="106" t="e">
        <f t="shared" si="124"/>
        <v>#VALUE!</v>
      </c>
      <c r="AG566" s="218"/>
      <c r="AH566" s="219"/>
      <c r="AI566" s="218"/>
      <c r="AJ566" s="63"/>
      <c r="AK566" s="63"/>
      <c r="AL566" s="63"/>
      <c r="AU566" s="69" t="e">
        <f t="shared" si="142"/>
        <v>#N/A</v>
      </c>
      <c r="AV566" s="69" t="e">
        <f t="shared" si="145"/>
        <v>#N/A</v>
      </c>
      <c r="AW566" s="69">
        <f>IF(I566&gt;0,COUNTIF($AV$32:AV566,AV566),0)</f>
        <v>534</v>
      </c>
      <c r="AX566" s="69">
        <f>IF(AND(AW566&gt;1,SUMIF($AV$32:AV565,AV566,$AX$32:AX565)-SUMIF($AV$32:AV565,AV566,$BA$32:BA565)=0),1,IF(AND(AW566&gt;1,SUMIF($AV$32:AV565,AV566,$AX$32:AX565)-SUMIF($AV$32:AV565,AV566,$BA$32:BA565)&gt;0),0,AW566))</f>
        <v>0</v>
      </c>
      <c r="AY566" s="69">
        <f>IF(AND(Q566&gt;0,SUMIF($AV$32:AV566,AV566,$I$32:I566)-SUMIF($AV$32:AV566,AV566,$Q$32:Q566)=0),COUNTIF($AV$32:AV566,AV566),0)</f>
        <v>0</v>
      </c>
      <c r="AZ566" s="69">
        <f>IF(Q566&gt;0,COUNTIF($AV$32:AV566,AV566),0)</f>
        <v>0</v>
      </c>
      <c r="BA566" s="69">
        <f t="shared" si="146"/>
        <v>0</v>
      </c>
      <c r="BC566" s="69" t="str">
        <f t="shared" si="147"/>
        <v xml:space="preserve">  0</v>
      </c>
      <c r="BD566" s="69" t="str">
        <f t="shared" si="148"/>
        <v/>
      </c>
    </row>
    <row r="567" spans="1:59" x14ac:dyDescent="0.25">
      <c r="A567" s="70" t="e">
        <f t="shared" si="155"/>
        <v>#REF!</v>
      </c>
      <c r="B567" s="83" t="str">
        <f>IFERROR(VLOOKUP(A567,[1]Tổng!$M$2:$AT$200,13,0),"")</f>
        <v/>
      </c>
      <c r="C567" s="71" t="e">
        <f t="shared" si="150"/>
        <v>#VALUE!</v>
      </c>
      <c r="D567" s="71">
        <f t="shared" si="151"/>
        <v>1</v>
      </c>
      <c r="E567" s="221" t="str">
        <f>IFERROR(VLOOKUP(A567,[1]Tổng!$M$2:$AT$200,14,0),"")</f>
        <v/>
      </c>
      <c r="F567" s="213" t="str">
        <f>IFERROR(VLOOKUP(A567,[1]Tổng!$M$2:$AT$200,15,0),"")</f>
        <v/>
      </c>
      <c r="G567" s="214" t="str">
        <f>IFERROR(VLOOKUP(A567,[1]Tổng!$M$2:$AT$200,25,0),"")</f>
        <v/>
      </c>
      <c r="H567" s="83" t="str">
        <f>IFERROR(VLOOKUP(A567,[1]Tổng!$M$2:$AQ$200,26,0),"")</f>
        <v/>
      </c>
      <c r="I567" s="77" t="str">
        <f>IFERROR(VLOOKUP(A567,[1]Tổng!$M$2:$AQ$200,27,0),"")</f>
        <v/>
      </c>
      <c r="J567" s="77">
        <v>1000000</v>
      </c>
      <c r="K567" s="78">
        <f t="shared" si="152"/>
        <v>0</v>
      </c>
      <c r="L567" s="88" t="str">
        <f>IFERROR(VLOOKUP(A567,[1]Tổng!$M$2:$AQ$200,30,0),"")</f>
        <v/>
      </c>
      <c r="M567" s="88">
        <f t="shared" si="153"/>
        <v>0</v>
      </c>
      <c r="N567" s="88" t="str">
        <f>IFERROR(VLOOKUP(A567,[1]Tổng!$M$2:$AT$200,18,0),"")</f>
        <v/>
      </c>
      <c r="O567" s="88" t="str">
        <f>IFERROR(VLOOKUP(A567,[1]Tổng!$M$2:$AT$200,22,0),"")</f>
        <v/>
      </c>
      <c r="P567" s="217">
        <f t="shared" si="154"/>
        <v>0</v>
      </c>
      <c r="Q567" s="217">
        <f>IFERROR(VLOOKUP(A567,[1]Tổng!$M$2:$AQ$200,29,0),0)</f>
        <v>0</v>
      </c>
      <c r="R567" s="81" t="str">
        <f>IFERROR(VLOOKUP(A567,[1]Tổng!$M$2:$AQ$200,31,0),"")</f>
        <v/>
      </c>
      <c r="S567" s="81">
        <f t="shared" si="143"/>
        <v>0</v>
      </c>
      <c r="T567" s="81">
        <f t="shared" si="144"/>
        <v>0</v>
      </c>
      <c r="U567" s="81" t="e">
        <f t="shared" si="156"/>
        <v>#REF!</v>
      </c>
      <c r="V567" s="81">
        <v>0</v>
      </c>
      <c r="W567" s="81" t="e">
        <f t="shared" si="149"/>
        <v>#REF!</v>
      </c>
      <c r="X567" s="83"/>
      <c r="Y567" s="99">
        <f t="shared" si="141"/>
        <v>0</v>
      </c>
      <c r="Z567" s="224">
        <v>977</v>
      </c>
      <c r="AA567" s="224"/>
      <c r="AB567" s="224"/>
      <c r="AC567" s="224"/>
      <c r="AE567" s="106" t="e">
        <f t="shared" si="124"/>
        <v>#VALUE!</v>
      </c>
      <c r="AF567" s="69"/>
      <c r="AG567" s="218"/>
      <c r="AH567" s="219"/>
      <c r="AI567" s="218"/>
      <c r="AJ567" s="63"/>
      <c r="AK567" s="63"/>
      <c r="AL567" s="63"/>
      <c r="AU567" s="69" t="e">
        <f t="shared" si="142"/>
        <v>#N/A</v>
      </c>
      <c r="AV567" s="69" t="e">
        <f t="shared" si="145"/>
        <v>#N/A</v>
      </c>
      <c r="AW567" s="69">
        <f>IF(I567&gt;0,COUNTIF($AV$32:AV567,AV567),0)</f>
        <v>535</v>
      </c>
      <c r="AX567" s="69">
        <f>IF(AND(AW567&gt;1,SUMIF($AV$32:AV566,AV567,$AX$32:AX566)-SUMIF($AV$32:AV566,AV567,$BA$32:BA566)=0),1,IF(AND(AW567&gt;1,SUMIF($AV$32:AV566,AV567,$AX$32:AX566)-SUMIF($AV$32:AV566,AV567,$BA$32:BA566)&gt;0),0,AW567))</f>
        <v>0</v>
      </c>
      <c r="AY567" s="69">
        <f>IF(AND(Q567&gt;0,SUMIF($AV$32:AV567,AV567,$I$32:I567)-SUMIF($AV$32:AV567,AV567,$Q$32:Q567)=0),COUNTIF($AV$32:AV567,AV567),0)</f>
        <v>0</v>
      </c>
      <c r="AZ567" s="69">
        <f>IF(Q567&gt;0,COUNTIF($AV$32:AV567,AV567),0)</f>
        <v>0</v>
      </c>
      <c r="BA567" s="69">
        <f t="shared" si="146"/>
        <v>0</v>
      </c>
      <c r="BC567" s="69" t="str">
        <f t="shared" si="147"/>
        <v xml:space="preserve">  0</v>
      </c>
      <c r="BD567" s="69" t="str">
        <f t="shared" si="148"/>
        <v/>
      </c>
      <c r="BF567" s="69"/>
      <c r="BG567" s="69"/>
    </row>
    <row r="568" spans="1:59" x14ac:dyDescent="0.25">
      <c r="A568" s="70" t="e">
        <f t="shared" si="155"/>
        <v>#REF!</v>
      </c>
      <c r="B568" s="83" t="str">
        <f>IFERROR(VLOOKUP(A568,[1]Tổng!$M$2:$AT$200,13,0),"")</f>
        <v/>
      </c>
      <c r="C568" s="71" t="e">
        <f t="shared" si="150"/>
        <v>#VALUE!</v>
      </c>
      <c r="D568" s="71">
        <f t="shared" si="151"/>
        <v>1</v>
      </c>
      <c r="E568" s="221" t="str">
        <f>IFERROR(VLOOKUP(A568,[1]Tổng!$M$2:$AT$200,14,0),"")</f>
        <v/>
      </c>
      <c r="F568" s="213" t="str">
        <f>IFERROR(VLOOKUP(A568,[1]Tổng!$M$2:$AT$200,15,0),"")</f>
        <v/>
      </c>
      <c r="G568" s="214" t="str">
        <f>IFERROR(VLOOKUP(A568,[1]Tổng!$M$2:$AT$200,25,0),"")</f>
        <v/>
      </c>
      <c r="H568" s="83" t="str">
        <f>IFERROR(VLOOKUP(A568,[1]Tổng!$M$2:$AQ$200,26,0),"")</f>
        <v/>
      </c>
      <c r="I568" s="77" t="str">
        <f>IFERROR(VLOOKUP(A568,[1]Tổng!$M$2:$AQ$200,27,0),"")</f>
        <v/>
      </c>
      <c r="J568" s="77">
        <v>1000000</v>
      </c>
      <c r="K568" s="78">
        <f t="shared" si="152"/>
        <v>0</v>
      </c>
      <c r="L568" s="88" t="str">
        <f>IFERROR(VLOOKUP(A568,[1]Tổng!$M$2:$AQ$200,30,0),"")</f>
        <v/>
      </c>
      <c r="M568" s="88">
        <f t="shared" si="153"/>
        <v>0</v>
      </c>
      <c r="N568" s="88" t="str">
        <f>IFERROR(VLOOKUP(A568,[1]Tổng!$M$2:$AT$200,18,0),"")</f>
        <v/>
      </c>
      <c r="O568" s="88" t="str">
        <f>IFERROR(VLOOKUP(A568,[1]Tổng!$M$2:$AT$200,22,0),"")</f>
        <v/>
      </c>
      <c r="P568" s="217">
        <f t="shared" si="154"/>
        <v>0</v>
      </c>
      <c r="Q568" s="217">
        <f>IFERROR(VLOOKUP(A568,[1]Tổng!$M$2:$AQ$200,29,0),0)</f>
        <v>0</v>
      </c>
      <c r="R568" s="81" t="str">
        <f>IFERROR(VLOOKUP(A568,[1]Tổng!$M$2:$AQ$200,31,0),"")</f>
        <v/>
      </c>
      <c r="S568" s="81">
        <f t="shared" si="143"/>
        <v>0</v>
      </c>
      <c r="T568" s="81">
        <f t="shared" si="144"/>
        <v>0</v>
      </c>
      <c r="U568" s="81" t="e">
        <f t="shared" si="156"/>
        <v>#REF!</v>
      </c>
      <c r="V568" s="81">
        <v>0</v>
      </c>
      <c r="W568" s="81" t="e">
        <f t="shared" si="149"/>
        <v>#REF!</v>
      </c>
      <c r="X568" s="83"/>
      <c r="Y568" s="99">
        <f t="shared" si="141"/>
        <v>0</v>
      </c>
      <c r="Z568" s="224">
        <v>807</v>
      </c>
      <c r="AA568" s="224"/>
      <c r="AB568" s="224"/>
      <c r="AC568" s="224"/>
      <c r="AE568" s="106" t="e">
        <f t="shared" si="124"/>
        <v>#VALUE!</v>
      </c>
      <c r="AF568" s="69"/>
      <c r="AG568" s="218"/>
      <c r="AH568" s="219"/>
      <c r="AI568" s="218"/>
      <c r="AJ568" s="63"/>
      <c r="AK568" s="63"/>
      <c r="AL568" s="63"/>
      <c r="AU568" s="69" t="e">
        <f t="shared" si="142"/>
        <v>#N/A</v>
      </c>
      <c r="AV568" s="69" t="e">
        <f t="shared" si="145"/>
        <v>#N/A</v>
      </c>
      <c r="AW568" s="69">
        <f>IF(I568&gt;0,COUNTIF($AV$32:AV568,AV568),0)</f>
        <v>536</v>
      </c>
      <c r="AX568" s="69">
        <f>IF(AND(AW568&gt;1,SUMIF($AV$32:AV567,AV568,$AX$32:AX567)-SUMIF($AV$32:AV567,AV568,$BA$32:BA567)=0),1,IF(AND(AW568&gt;1,SUMIF($AV$32:AV567,AV568,$AX$32:AX567)-SUMIF($AV$32:AV567,AV568,$BA$32:BA567)&gt;0),0,AW568))</f>
        <v>0</v>
      </c>
      <c r="AY568" s="69">
        <f>IF(AND(Q568&gt;0,SUMIF($AV$32:AV568,AV568,$I$32:I568)-SUMIF($AV$32:AV568,AV568,$Q$32:Q568)=0),COUNTIF($AV$32:AV568,AV568),0)</f>
        <v>0</v>
      </c>
      <c r="AZ568" s="69">
        <f>IF(Q568&gt;0,COUNTIF($AV$32:AV568,AV568),0)</f>
        <v>0</v>
      </c>
      <c r="BA568" s="69">
        <f t="shared" si="146"/>
        <v>0</v>
      </c>
      <c r="BC568" s="69" t="str">
        <f t="shared" si="147"/>
        <v xml:space="preserve">  0</v>
      </c>
      <c r="BD568" s="69" t="str">
        <f t="shared" si="148"/>
        <v/>
      </c>
      <c r="BF568" s="69"/>
      <c r="BG568" s="69"/>
    </row>
    <row r="569" spans="1:59" s="69" customFormat="1" x14ac:dyDescent="0.25">
      <c r="A569" s="70" t="e">
        <f t="shared" si="155"/>
        <v>#REF!</v>
      </c>
      <c r="B569" s="83" t="str">
        <f>IFERROR(VLOOKUP(A569,[1]Tổng!$M$2:$AT$200,13,0),"")</f>
        <v/>
      </c>
      <c r="C569" s="71" t="e">
        <f t="shared" si="150"/>
        <v>#VALUE!</v>
      </c>
      <c r="D569" s="71">
        <f t="shared" si="151"/>
        <v>1</v>
      </c>
      <c r="E569" s="221" t="str">
        <f>IFERROR(VLOOKUP(A569,[1]Tổng!$M$2:$AT$200,14,0),"")</f>
        <v/>
      </c>
      <c r="F569" s="213" t="str">
        <f>IFERROR(VLOOKUP(A569,[1]Tổng!$M$2:$AT$200,15,0),"")</f>
        <v/>
      </c>
      <c r="G569" s="214" t="str">
        <f>IFERROR(VLOOKUP(A569,[1]Tổng!$M$2:$AT$200,25,0),"")</f>
        <v/>
      </c>
      <c r="H569" s="83" t="str">
        <f>IFERROR(VLOOKUP(A569,[1]Tổng!$M$2:$AQ$200,26,0),"")</f>
        <v/>
      </c>
      <c r="I569" s="77" t="str">
        <f>IFERROR(VLOOKUP(A569,[1]Tổng!$M$2:$AQ$200,27,0),"")</f>
        <v/>
      </c>
      <c r="J569" s="77">
        <v>1000000</v>
      </c>
      <c r="K569" s="78">
        <f t="shared" si="152"/>
        <v>0</v>
      </c>
      <c r="L569" s="88" t="str">
        <f>IFERROR(VLOOKUP(A569,[1]Tổng!$M$2:$AQ$200,30,0),"")</f>
        <v/>
      </c>
      <c r="M569" s="88">
        <f t="shared" si="153"/>
        <v>0</v>
      </c>
      <c r="N569" s="88" t="str">
        <f>IFERROR(VLOOKUP(A569,[1]Tổng!$M$2:$AT$200,18,0),"")</f>
        <v/>
      </c>
      <c r="O569" s="88" t="str">
        <f>IFERROR(VLOOKUP(A569,[1]Tổng!$M$2:$AT$200,22,0),"")</f>
        <v/>
      </c>
      <c r="P569" s="217">
        <f t="shared" si="154"/>
        <v>0</v>
      </c>
      <c r="Q569" s="217">
        <f>IFERROR(VLOOKUP(A569,[1]Tổng!$M$2:$AQ$200,29,0),0)</f>
        <v>0</v>
      </c>
      <c r="R569" s="81" t="str">
        <f>IFERROR(VLOOKUP(A569,[1]Tổng!$M$2:$AQ$200,31,0),"")</f>
        <v/>
      </c>
      <c r="S569" s="81">
        <f t="shared" si="143"/>
        <v>0</v>
      </c>
      <c r="T569" s="81">
        <f t="shared" si="144"/>
        <v>0</v>
      </c>
      <c r="U569" s="81" t="e">
        <f t="shared" si="156"/>
        <v>#REF!</v>
      </c>
      <c r="V569" s="81">
        <v>0</v>
      </c>
      <c r="W569" s="81" t="e">
        <f t="shared" si="149"/>
        <v>#REF!</v>
      </c>
      <c r="X569" s="83"/>
      <c r="Y569" s="99">
        <f>Q571</f>
        <v>0</v>
      </c>
      <c r="Z569" s="224">
        <v>1868</v>
      </c>
      <c r="AA569" s="224"/>
      <c r="AB569" s="224"/>
      <c r="AC569" s="224"/>
      <c r="AE569" s="106" t="e">
        <f>I571-SUM(Z571:AD571)</f>
        <v>#VALUE!</v>
      </c>
      <c r="AG569" s="218"/>
      <c r="AH569" s="219"/>
      <c r="AI569" s="218"/>
      <c r="AJ569" s="63"/>
      <c r="AK569" s="63"/>
      <c r="AL569" s="63"/>
      <c r="AU569" s="69" t="e">
        <f t="shared" si="142"/>
        <v>#N/A</v>
      </c>
      <c r="AV569" s="69" t="e">
        <f t="shared" si="145"/>
        <v>#N/A</v>
      </c>
      <c r="AW569" s="69">
        <f>IF(I569&gt;0,COUNTIF($AV$32:AV569,AV569),0)</f>
        <v>537</v>
      </c>
      <c r="AX569" s="69">
        <f>IF(AND(AW569&gt;1,SUMIF($AV$32:AV568,AV569,$AX$32:AX568)-SUMIF($AV$32:AV568,AV569,$BA$32:BA568)=0),1,IF(AND(AW569&gt;1,SUMIF($AV$32:AV568,AV569,$AX$32:AX568)-SUMIF($AV$32:AV568,AV569,$BA$32:BA568)&gt;0),0,AW569))</f>
        <v>0</v>
      </c>
      <c r="AY569" s="69">
        <f>IF(AND(Q569&gt;0,SUMIF($AV$32:AV569,AV569,$I$32:I569)-SUMIF($AV$32:AV569,AV569,$Q$32:Q569)=0),COUNTIF($AV$32:AV569,AV569),0)</f>
        <v>0</v>
      </c>
      <c r="AZ569" s="69">
        <f>IF(Q569&gt;0,COUNTIF($AV$32:AV569,AV569),0)</f>
        <v>0</v>
      </c>
      <c r="BA569" s="69">
        <f t="shared" si="146"/>
        <v>0</v>
      </c>
      <c r="BC569" s="69" t="str">
        <f t="shared" si="147"/>
        <v xml:space="preserve">  0</v>
      </c>
      <c r="BD569" s="69" t="str">
        <f t="shared" si="148"/>
        <v/>
      </c>
    </row>
    <row r="570" spans="1:59" x14ac:dyDescent="0.25">
      <c r="A570" s="70" t="e">
        <f t="shared" si="155"/>
        <v>#REF!</v>
      </c>
      <c r="B570" s="83" t="str">
        <f>IFERROR(VLOOKUP(A570,[1]Tổng!$M$2:$AT$200,13,0),"")</f>
        <v/>
      </c>
      <c r="C570" s="71" t="e">
        <f t="shared" si="150"/>
        <v>#VALUE!</v>
      </c>
      <c r="D570" s="71">
        <f t="shared" si="151"/>
        <v>1</v>
      </c>
      <c r="E570" s="221" t="str">
        <f>IFERROR(VLOOKUP(A570,[1]Tổng!$M$2:$AT$200,14,0),"")</f>
        <v/>
      </c>
      <c r="F570" s="213" t="str">
        <f>IFERROR(VLOOKUP(A570,[1]Tổng!$M$2:$AT$200,15,0),"")</f>
        <v/>
      </c>
      <c r="G570" s="214" t="str">
        <f>IFERROR(VLOOKUP(A570,[1]Tổng!$M$2:$AT$200,25,0),"")</f>
        <v/>
      </c>
      <c r="H570" s="83" t="str">
        <f>IFERROR(VLOOKUP(A570,[1]Tổng!$M$2:$AQ$200,26,0),"")</f>
        <v/>
      </c>
      <c r="I570" s="77" t="str">
        <f>IFERROR(VLOOKUP(A570,[1]Tổng!$M$2:$AQ$200,27,0),"")</f>
        <v/>
      </c>
      <c r="J570" s="77">
        <v>1000000</v>
      </c>
      <c r="K570" s="78">
        <f t="shared" si="152"/>
        <v>0</v>
      </c>
      <c r="L570" s="88" t="str">
        <f>IFERROR(VLOOKUP(A570,[1]Tổng!$M$2:$AQ$200,30,0),"")</f>
        <v/>
      </c>
      <c r="M570" s="88">
        <f t="shared" si="153"/>
        <v>0</v>
      </c>
      <c r="N570" s="88" t="str">
        <f>IFERROR(VLOOKUP(A570,[1]Tổng!$M$2:$AT$200,18,0),"")</f>
        <v/>
      </c>
      <c r="O570" s="88" t="str">
        <f>IFERROR(VLOOKUP(A570,[1]Tổng!$M$2:$AT$200,22,0),"")</f>
        <v/>
      </c>
      <c r="P570" s="217">
        <f t="shared" si="154"/>
        <v>0</v>
      </c>
      <c r="Q570" s="217">
        <f>IFERROR(VLOOKUP(A570,[1]Tổng!$M$2:$AQ$200,29,0),0)</f>
        <v>0</v>
      </c>
      <c r="R570" s="81" t="str">
        <f>IFERROR(VLOOKUP(A570,[1]Tổng!$M$2:$AQ$200,31,0),"")</f>
        <v/>
      </c>
      <c r="S570" s="81">
        <f t="shared" si="143"/>
        <v>0</v>
      </c>
      <c r="T570" s="81">
        <f t="shared" si="144"/>
        <v>0</v>
      </c>
      <c r="U570" s="81" t="e">
        <f t="shared" si="156"/>
        <v>#REF!</v>
      </c>
      <c r="V570" s="81">
        <v>0</v>
      </c>
      <c r="W570" s="81" t="e">
        <f t="shared" si="149"/>
        <v>#REF!</v>
      </c>
      <c r="X570" s="83"/>
      <c r="Y570" s="99">
        <f t="shared" si="141"/>
        <v>0</v>
      </c>
      <c r="Z570" s="224"/>
      <c r="AA570" s="224"/>
      <c r="AB570" s="224"/>
      <c r="AC570" s="224"/>
      <c r="AE570" s="106" t="e">
        <f t="shared" si="124"/>
        <v>#VALUE!</v>
      </c>
      <c r="AF570" s="69"/>
      <c r="AG570" s="218"/>
      <c r="AH570" s="219"/>
      <c r="AI570" s="218"/>
      <c r="AJ570" s="63"/>
      <c r="AK570" s="63"/>
      <c r="AL570" s="63"/>
      <c r="AU570" s="69" t="e">
        <f t="shared" si="142"/>
        <v>#N/A</v>
      </c>
      <c r="AV570" s="69" t="e">
        <f t="shared" si="145"/>
        <v>#N/A</v>
      </c>
      <c r="AW570" s="69">
        <f>IF(I570&gt;0,COUNTIF($AV$32:AV570,AV570),0)</f>
        <v>538</v>
      </c>
      <c r="AX570" s="69">
        <f>IF(AND(AW570&gt;1,SUMIF($AV$32:AV569,AV570,$AX$32:AX569)-SUMIF($AV$32:AV569,AV570,$BA$32:BA569)=0),1,IF(AND(AW570&gt;1,SUMIF($AV$32:AV569,AV570,$AX$32:AX569)-SUMIF($AV$32:AV569,AV570,$BA$32:BA569)&gt;0),0,AW570))</f>
        <v>0</v>
      </c>
      <c r="AY570" s="69">
        <f>IF(AND(Q570&gt;0,SUMIF($AV$32:AV570,AV570,$I$32:I570)-SUMIF($AV$32:AV570,AV570,$Q$32:Q570)=0),COUNTIF($AV$32:AV570,AV570),0)</f>
        <v>0</v>
      </c>
      <c r="AZ570" s="69">
        <f>IF(Q570&gt;0,COUNTIF($AV$32:AV570,AV570),0)</f>
        <v>0</v>
      </c>
      <c r="BA570" s="69">
        <f t="shared" si="146"/>
        <v>0</v>
      </c>
      <c r="BC570" s="69" t="str">
        <f t="shared" si="147"/>
        <v xml:space="preserve">  0</v>
      </c>
      <c r="BD570" s="69" t="str">
        <f t="shared" si="148"/>
        <v/>
      </c>
      <c r="BF570" s="69"/>
      <c r="BG570" s="69"/>
    </row>
    <row r="571" spans="1:59" x14ac:dyDescent="0.25">
      <c r="A571" s="70" t="e">
        <f t="shared" si="155"/>
        <v>#REF!</v>
      </c>
      <c r="B571" s="83" t="str">
        <f>IFERROR(VLOOKUP(A571,[1]Tổng!$M$2:$AT$200,13,0),"")</f>
        <v/>
      </c>
      <c r="C571" s="71" t="e">
        <f t="shared" si="150"/>
        <v>#VALUE!</v>
      </c>
      <c r="D571" s="71">
        <f t="shared" si="151"/>
        <v>1</v>
      </c>
      <c r="E571" s="221" t="str">
        <f>IFERROR(VLOOKUP(A571,[1]Tổng!$M$2:$AT$200,14,0),"")</f>
        <v/>
      </c>
      <c r="F571" s="213" t="str">
        <f>IFERROR(VLOOKUP(A571,[1]Tổng!$M$2:$AT$200,15,0),"")</f>
        <v/>
      </c>
      <c r="G571" s="214" t="str">
        <f>IFERROR(VLOOKUP(A571,[1]Tổng!$M$2:$AT$200,25,0),"")</f>
        <v/>
      </c>
      <c r="H571" s="83" t="str">
        <f>IFERROR(VLOOKUP(A571,[1]Tổng!$M$2:$AQ$200,26,0),"")</f>
        <v/>
      </c>
      <c r="I571" s="77" t="str">
        <f>IFERROR(VLOOKUP(A571,[1]Tổng!$M$2:$AQ$200,27,0),"")</f>
        <v/>
      </c>
      <c r="J571" s="77">
        <v>1000000</v>
      </c>
      <c r="K571" s="78">
        <f t="shared" si="152"/>
        <v>0</v>
      </c>
      <c r="L571" s="88" t="str">
        <f>IFERROR(VLOOKUP(A571,[1]Tổng!$M$2:$AQ$200,30,0),"")</f>
        <v/>
      </c>
      <c r="M571" s="88">
        <f t="shared" si="153"/>
        <v>0</v>
      </c>
      <c r="N571" s="88" t="str">
        <f>IFERROR(VLOOKUP(A571,[1]Tổng!$M$2:$AT$200,18,0),"")</f>
        <v/>
      </c>
      <c r="O571" s="88" t="str">
        <f>IFERROR(VLOOKUP(A571,[1]Tổng!$M$2:$AT$200,22,0),"")</f>
        <v/>
      </c>
      <c r="P571" s="217">
        <f t="shared" si="154"/>
        <v>0</v>
      </c>
      <c r="Q571" s="217">
        <f>IFERROR(VLOOKUP(A571,[1]Tổng!$M$2:$AQ$200,29,0),0)</f>
        <v>0</v>
      </c>
      <c r="R571" s="81" t="str">
        <f>IFERROR(VLOOKUP(A571,[1]Tổng!$M$2:$AQ$200,31,0),"")</f>
        <v/>
      </c>
      <c r="S571" s="81">
        <f t="shared" si="143"/>
        <v>0</v>
      </c>
      <c r="T571" s="81">
        <f t="shared" si="144"/>
        <v>0</v>
      </c>
      <c r="U571" s="81" t="e">
        <f t="shared" si="156"/>
        <v>#REF!</v>
      </c>
      <c r="V571" s="81">
        <v>0</v>
      </c>
      <c r="W571" s="81" t="e">
        <f t="shared" si="149"/>
        <v>#REF!</v>
      </c>
      <c r="X571" s="83"/>
      <c r="Y571" s="99">
        <f t="shared" si="141"/>
        <v>0</v>
      </c>
      <c r="Z571" s="224"/>
      <c r="AA571" s="224"/>
      <c r="AB571" s="224"/>
      <c r="AC571" s="224"/>
      <c r="AE571" s="106" t="e">
        <f t="shared" si="124"/>
        <v>#VALUE!</v>
      </c>
      <c r="AF571" s="69"/>
      <c r="AG571" s="218"/>
      <c r="AH571" s="219"/>
      <c r="AI571" s="218"/>
      <c r="AJ571" s="63"/>
      <c r="AK571" s="63"/>
      <c r="AL571" s="63"/>
      <c r="AU571" s="69" t="e">
        <f t="shared" si="142"/>
        <v>#N/A</v>
      </c>
      <c r="AV571" s="69" t="e">
        <f t="shared" si="145"/>
        <v>#N/A</v>
      </c>
      <c r="AW571" s="69">
        <f>IF(I571&gt;0,COUNTIF($AV$32:AV571,AV571),0)</f>
        <v>539</v>
      </c>
      <c r="AX571" s="69">
        <f>IF(AND(AW571&gt;1,SUMIF($AV$32:AV570,AV571,$AX$32:AX570)-SUMIF($AV$32:AV570,AV571,$BA$32:BA570)=0),1,IF(AND(AW571&gt;1,SUMIF($AV$32:AV570,AV571,$AX$32:AX570)-SUMIF($AV$32:AV570,AV571,$BA$32:BA570)&gt;0),0,AW571))</f>
        <v>0</v>
      </c>
      <c r="AY571" s="69">
        <f>IF(AND(Q571&gt;0,SUMIF($AV$32:AV571,AV571,$I$32:I571)-SUMIF($AV$32:AV571,AV571,$Q$32:Q571)=0),COUNTIF($AV$32:AV571,AV571),0)</f>
        <v>0</v>
      </c>
      <c r="AZ571" s="69">
        <f>IF(Q571&gt;0,COUNTIF($AV$32:AV571,AV571),0)</f>
        <v>0</v>
      </c>
      <c r="BA571" s="69">
        <f t="shared" si="146"/>
        <v>0</v>
      </c>
      <c r="BC571" s="69" t="str">
        <f t="shared" si="147"/>
        <v xml:space="preserve">  0</v>
      </c>
      <c r="BD571" s="69" t="str">
        <f t="shared" si="148"/>
        <v/>
      </c>
      <c r="BF571" s="69"/>
      <c r="BG571" s="69"/>
    </row>
    <row r="572" spans="1:59" s="69" customFormat="1" x14ac:dyDescent="0.25">
      <c r="A572" s="70" t="e">
        <f t="shared" si="155"/>
        <v>#REF!</v>
      </c>
      <c r="B572" s="83" t="str">
        <f>IFERROR(VLOOKUP(A572,[1]Tổng!$M$2:$AT$200,13,0),"")</f>
        <v/>
      </c>
      <c r="C572" s="71" t="e">
        <f t="shared" si="150"/>
        <v>#VALUE!</v>
      </c>
      <c r="D572" s="71">
        <f t="shared" si="151"/>
        <v>1</v>
      </c>
      <c r="E572" s="221" t="str">
        <f>IFERROR(VLOOKUP(A572,[1]Tổng!$M$2:$AT$200,14,0),"")</f>
        <v/>
      </c>
      <c r="F572" s="213" t="str">
        <f>IFERROR(VLOOKUP(A572,[1]Tổng!$M$2:$AT$200,15,0),"")</f>
        <v/>
      </c>
      <c r="G572" s="214" t="str">
        <f>IFERROR(VLOOKUP(A572,[1]Tổng!$M$2:$AT$200,25,0),"")</f>
        <v/>
      </c>
      <c r="H572" s="83" t="str">
        <f>IFERROR(VLOOKUP(A572,[1]Tổng!$M$2:$AQ$200,26,0),"")</f>
        <v/>
      </c>
      <c r="I572" s="77" t="str">
        <f>IFERROR(VLOOKUP(A572,[1]Tổng!$M$2:$AQ$200,27,0),"")</f>
        <v/>
      </c>
      <c r="J572" s="77">
        <v>1000000</v>
      </c>
      <c r="K572" s="78">
        <f t="shared" si="152"/>
        <v>0</v>
      </c>
      <c r="L572" s="88" t="str">
        <f>IFERROR(VLOOKUP(A572,[1]Tổng!$M$2:$AQ$200,30,0),"")</f>
        <v/>
      </c>
      <c r="M572" s="88">
        <f t="shared" si="153"/>
        <v>0</v>
      </c>
      <c r="N572" s="88" t="str">
        <f>IFERROR(VLOOKUP(A572,[1]Tổng!$M$2:$AT$200,18,0),"")</f>
        <v/>
      </c>
      <c r="O572" s="88" t="str">
        <f>IFERROR(VLOOKUP(A572,[1]Tổng!$M$2:$AT$200,22,0),"")</f>
        <v/>
      </c>
      <c r="P572" s="217">
        <f t="shared" si="154"/>
        <v>0</v>
      </c>
      <c r="Q572" s="217">
        <f>IFERROR(VLOOKUP(A572,[1]Tổng!$M$2:$AQ$200,29,0),0)</f>
        <v>0</v>
      </c>
      <c r="R572" s="81" t="str">
        <f>IFERROR(VLOOKUP(A572,[1]Tổng!$M$2:$AQ$200,31,0),"")</f>
        <v/>
      </c>
      <c r="S572" s="81">
        <f t="shared" si="143"/>
        <v>0</v>
      </c>
      <c r="T572" s="81">
        <f t="shared" si="144"/>
        <v>0</v>
      </c>
      <c r="U572" s="81" t="e">
        <f t="shared" si="156"/>
        <v>#REF!</v>
      </c>
      <c r="V572" s="81">
        <v>0</v>
      </c>
      <c r="W572" s="81" t="e">
        <f t="shared" si="149"/>
        <v>#REF!</v>
      </c>
      <c r="X572" s="83"/>
      <c r="Y572" s="99">
        <f t="shared" si="141"/>
        <v>0</v>
      </c>
      <c r="Z572" s="224"/>
      <c r="AA572" s="224"/>
      <c r="AB572" s="224"/>
      <c r="AC572" s="224"/>
      <c r="AE572" s="106" t="e">
        <f t="shared" si="124"/>
        <v>#VALUE!</v>
      </c>
      <c r="AG572" s="218"/>
      <c r="AH572" s="219"/>
      <c r="AI572" s="218"/>
      <c r="AJ572" s="63"/>
      <c r="AK572" s="63"/>
      <c r="AL572" s="63"/>
      <c r="AU572" s="69" t="e">
        <f t="shared" si="142"/>
        <v>#N/A</v>
      </c>
      <c r="AV572" s="69" t="e">
        <f t="shared" si="145"/>
        <v>#N/A</v>
      </c>
      <c r="AW572" s="69">
        <f>IF(I572&gt;0,COUNTIF($AV$32:AV572,AV572),0)</f>
        <v>540</v>
      </c>
      <c r="AX572" s="69">
        <f>IF(AND(AW572&gt;1,SUMIF($AV$32:AV571,AV572,$AX$32:AX571)-SUMIF($AV$32:AV571,AV572,$BA$32:BA571)=0),1,IF(AND(AW572&gt;1,SUMIF($AV$32:AV571,AV572,$AX$32:AX571)-SUMIF($AV$32:AV571,AV572,$BA$32:BA571)&gt;0),0,AW572))</f>
        <v>0</v>
      </c>
      <c r="AY572" s="69">
        <f>IF(AND(Q572&gt;0,SUMIF($AV$32:AV572,AV572,$I$32:I572)-SUMIF($AV$32:AV572,AV572,$Q$32:Q572)=0),COUNTIF($AV$32:AV572,AV572),0)</f>
        <v>0</v>
      </c>
      <c r="AZ572" s="69">
        <f>IF(Q572&gt;0,COUNTIF($AV$32:AV572,AV572),0)</f>
        <v>0</v>
      </c>
      <c r="BA572" s="69">
        <f t="shared" si="146"/>
        <v>0</v>
      </c>
      <c r="BC572" s="69" t="str">
        <f t="shared" si="147"/>
        <v xml:space="preserve">  0</v>
      </c>
      <c r="BD572" s="69" t="str">
        <f t="shared" si="148"/>
        <v/>
      </c>
    </row>
    <row r="573" spans="1:59" x14ac:dyDescent="0.25">
      <c r="A573" s="70" t="e">
        <f t="shared" si="155"/>
        <v>#REF!</v>
      </c>
      <c r="B573" s="83" t="str">
        <f>IFERROR(VLOOKUP(A573,[1]Tổng!$M$2:$AT$200,13,0),"")</f>
        <v/>
      </c>
      <c r="C573" s="71" t="e">
        <f t="shared" si="150"/>
        <v>#VALUE!</v>
      </c>
      <c r="D573" s="71">
        <f t="shared" si="151"/>
        <v>1</v>
      </c>
      <c r="E573" s="221" t="str">
        <f>IFERROR(VLOOKUP(A573,[1]Tổng!$M$2:$AT$200,14,0),"")</f>
        <v/>
      </c>
      <c r="F573" s="213" t="str">
        <f>IFERROR(VLOOKUP(A573,[1]Tổng!$M$2:$AT$200,15,0),"")</f>
        <v/>
      </c>
      <c r="G573" s="214" t="str">
        <f>IFERROR(VLOOKUP(A573,[1]Tổng!$M$2:$AT$200,25,0),"")</f>
        <v/>
      </c>
      <c r="H573" s="83" t="str">
        <f>IFERROR(VLOOKUP(A573,[1]Tổng!$M$2:$AQ$200,26,0),"")</f>
        <v/>
      </c>
      <c r="I573" s="77" t="str">
        <f>IFERROR(VLOOKUP(A573,[1]Tổng!$M$2:$AQ$200,27,0),"")</f>
        <v/>
      </c>
      <c r="J573" s="77">
        <v>1000000</v>
      </c>
      <c r="K573" s="78">
        <f t="shared" si="152"/>
        <v>0</v>
      </c>
      <c r="L573" s="88" t="str">
        <f>IFERROR(VLOOKUP(A573,[1]Tổng!$M$2:$AQ$200,30,0),"")</f>
        <v/>
      </c>
      <c r="M573" s="88">
        <f t="shared" si="153"/>
        <v>0</v>
      </c>
      <c r="N573" s="88" t="str">
        <f>IFERROR(VLOOKUP(A573,[1]Tổng!$M$2:$AT$200,18,0),"")</f>
        <v/>
      </c>
      <c r="O573" s="88" t="str">
        <f>IFERROR(VLOOKUP(A573,[1]Tổng!$M$2:$AT$200,22,0),"")</f>
        <v/>
      </c>
      <c r="P573" s="217">
        <f t="shared" si="154"/>
        <v>0</v>
      </c>
      <c r="Q573" s="217">
        <f>IFERROR(VLOOKUP(A573,[1]Tổng!$M$2:$AQ$200,29,0),0)</f>
        <v>0</v>
      </c>
      <c r="R573" s="81" t="str">
        <f>IFERROR(VLOOKUP(A573,[1]Tổng!$M$2:$AQ$200,31,0),"")</f>
        <v/>
      </c>
      <c r="S573" s="81">
        <f t="shared" si="143"/>
        <v>0</v>
      </c>
      <c r="T573" s="81">
        <f t="shared" si="144"/>
        <v>0</v>
      </c>
      <c r="U573" s="81" t="e">
        <f t="shared" si="156"/>
        <v>#REF!</v>
      </c>
      <c r="V573" s="81">
        <v>0</v>
      </c>
      <c r="W573" s="81" t="e">
        <f t="shared" si="149"/>
        <v>#REF!</v>
      </c>
      <c r="X573" s="83"/>
      <c r="Y573" s="99">
        <f t="shared" si="141"/>
        <v>0</v>
      </c>
      <c r="Z573" s="224"/>
      <c r="AA573" s="224"/>
      <c r="AB573" s="224"/>
      <c r="AC573" s="224"/>
      <c r="AE573" s="106" t="e">
        <f t="shared" si="124"/>
        <v>#VALUE!</v>
      </c>
      <c r="AF573" s="69"/>
      <c r="AG573" s="218"/>
      <c r="AH573" s="219"/>
      <c r="AI573" s="218"/>
      <c r="AJ573" s="63"/>
      <c r="AK573" s="63"/>
      <c r="AL573" s="63"/>
      <c r="AU573" s="69" t="e">
        <f t="shared" si="142"/>
        <v>#N/A</v>
      </c>
      <c r="AV573" s="69" t="e">
        <f t="shared" si="145"/>
        <v>#N/A</v>
      </c>
      <c r="AW573" s="69">
        <f>IF(I573&gt;0,COUNTIF($AV$32:AV573,AV573),0)</f>
        <v>541</v>
      </c>
      <c r="AX573" s="69">
        <f>IF(AND(AW573&gt;1,SUMIF($AV$32:AV572,AV573,$AX$32:AX572)-SUMIF($AV$32:AV572,AV573,$BA$32:BA572)=0),1,IF(AND(AW573&gt;1,SUMIF($AV$32:AV572,AV573,$AX$32:AX572)-SUMIF($AV$32:AV572,AV573,$BA$32:BA572)&gt;0),0,AW573))</f>
        <v>0</v>
      </c>
      <c r="AY573" s="69">
        <f>IF(AND(Q573&gt;0,SUMIF($AV$32:AV573,AV573,$I$32:I573)-SUMIF($AV$32:AV573,AV573,$Q$32:Q573)=0),COUNTIF($AV$32:AV573,AV573),0)</f>
        <v>0</v>
      </c>
      <c r="AZ573" s="69">
        <f>IF(Q573&gt;0,COUNTIF($AV$32:AV573,AV573),0)</f>
        <v>0</v>
      </c>
      <c r="BA573" s="69">
        <f t="shared" si="146"/>
        <v>0</v>
      </c>
      <c r="BC573" s="69" t="str">
        <f t="shared" si="147"/>
        <v xml:space="preserve">  0</v>
      </c>
      <c r="BD573" s="69" t="str">
        <f t="shared" si="148"/>
        <v/>
      </c>
      <c r="BF573" s="69"/>
      <c r="BG573" s="69"/>
    </row>
    <row r="574" spans="1:59" x14ac:dyDescent="0.25">
      <c r="A574" s="70" t="e">
        <f t="shared" si="155"/>
        <v>#REF!</v>
      </c>
      <c r="B574" s="83" t="str">
        <f>IFERROR(VLOOKUP(A574,[1]Tổng!$M$2:$AT$200,13,0),"")</f>
        <v/>
      </c>
      <c r="C574" s="71" t="e">
        <f t="shared" si="150"/>
        <v>#VALUE!</v>
      </c>
      <c r="D574" s="71">
        <f t="shared" si="151"/>
        <v>1</v>
      </c>
      <c r="E574" s="221" t="str">
        <f>IFERROR(VLOOKUP(A574,[1]Tổng!$M$2:$AT$200,14,0),"")</f>
        <v/>
      </c>
      <c r="F574" s="213" t="str">
        <f>IFERROR(VLOOKUP(A574,[1]Tổng!$M$2:$AT$200,15,0),"")</f>
        <v/>
      </c>
      <c r="G574" s="214" t="str">
        <f>IFERROR(VLOOKUP(A574,[1]Tổng!$M$2:$AT$200,25,0),"")</f>
        <v/>
      </c>
      <c r="H574" s="83" t="str">
        <f>IFERROR(VLOOKUP(A574,[1]Tổng!$M$2:$AQ$200,26,0),"")</f>
        <v/>
      </c>
      <c r="I574" s="77" t="str">
        <f>IFERROR(VLOOKUP(A574,[1]Tổng!$M$2:$AQ$200,27,0),"")</f>
        <v/>
      </c>
      <c r="J574" s="77">
        <v>1000000</v>
      </c>
      <c r="K574" s="78">
        <f t="shared" si="152"/>
        <v>0</v>
      </c>
      <c r="L574" s="88" t="str">
        <f>IFERROR(VLOOKUP(A574,[1]Tổng!$M$2:$AQ$200,30,0),"")</f>
        <v/>
      </c>
      <c r="M574" s="88">
        <f t="shared" si="153"/>
        <v>0</v>
      </c>
      <c r="N574" s="88" t="str">
        <f>IFERROR(VLOOKUP(A574,[1]Tổng!$M$2:$AT$200,18,0),"")</f>
        <v/>
      </c>
      <c r="O574" s="88" t="str">
        <f>IFERROR(VLOOKUP(A574,[1]Tổng!$M$2:$AT$200,22,0),"")</f>
        <v/>
      </c>
      <c r="P574" s="217">
        <f t="shared" si="154"/>
        <v>0</v>
      </c>
      <c r="Q574" s="217">
        <f>IFERROR(VLOOKUP(A574,[1]Tổng!$M$2:$AQ$200,29,0),0)</f>
        <v>0</v>
      </c>
      <c r="R574" s="81" t="str">
        <f>IFERROR(VLOOKUP(A574,[1]Tổng!$M$2:$AQ$200,31,0),"")</f>
        <v/>
      </c>
      <c r="S574" s="81">
        <f t="shared" si="143"/>
        <v>0</v>
      </c>
      <c r="T574" s="81">
        <f t="shared" si="144"/>
        <v>0</v>
      </c>
      <c r="U574" s="81" t="e">
        <f t="shared" si="156"/>
        <v>#REF!</v>
      </c>
      <c r="V574" s="81">
        <v>0</v>
      </c>
      <c r="W574" s="81" t="e">
        <f t="shared" si="149"/>
        <v>#REF!</v>
      </c>
      <c r="X574" s="83"/>
      <c r="Y574" s="99">
        <f t="shared" si="141"/>
        <v>0</v>
      </c>
      <c r="Z574" s="224"/>
      <c r="AA574" s="224"/>
      <c r="AB574" s="224"/>
      <c r="AC574" s="224"/>
      <c r="AE574" s="106" t="e">
        <f t="shared" si="124"/>
        <v>#VALUE!</v>
      </c>
      <c r="AF574" s="69"/>
      <c r="AG574" s="218"/>
      <c r="AH574" s="219"/>
      <c r="AI574" s="218"/>
      <c r="AJ574" s="63"/>
      <c r="AK574" s="63"/>
      <c r="AL574" s="63"/>
      <c r="AU574" s="69" t="e">
        <f t="shared" si="142"/>
        <v>#N/A</v>
      </c>
      <c r="AV574" s="69" t="e">
        <f t="shared" si="145"/>
        <v>#N/A</v>
      </c>
      <c r="AW574" s="69">
        <f>IF(I574&gt;0,COUNTIF($AV$32:AV574,AV574),0)</f>
        <v>542</v>
      </c>
      <c r="AX574" s="69">
        <f>IF(AND(AW574&gt;1,SUMIF($AV$32:AV573,AV574,$AX$32:AX573)-SUMIF($AV$32:AV573,AV574,$BA$32:BA573)=0),1,IF(AND(AW574&gt;1,SUMIF($AV$32:AV573,AV574,$AX$32:AX573)-SUMIF($AV$32:AV573,AV574,$BA$32:BA573)&gt;0),0,AW574))</f>
        <v>0</v>
      </c>
      <c r="AY574" s="69">
        <f>IF(AND(Q574&gt;0,SUMIF($AV$32:AV574,AV574,$I$32:I574)-SUMIF($AV$32:AV574,AV574,$Q$32:Q574)=0),COUNTIF($AV$32:AV574,AV574),0)</f>
        <v>0</v>
      </c>
      <c r="AZ574" s="69">
        <f>IF(Q574&gt;0,COUNTIF($AV$32:AV574,AV574),0)</f>
        <v>0</v>
      </c>
      <c r="BA574" s="69">
        <f t="shared" si="146"/>
        <v>0</v>
      </c>
      <c r="BC574" s="69" t="str">
        <f t="shared" si="147"/>
        <v xml:space="preserve">  0</v>
      </c>
      <c r="BD574" s="69" t="str">
        <f t="shared" si="148"/>
        <v/>
      </c>
      <c r="BF574" s="69"/>
      <c r="BG574" s="69"/>
    </row>
    <row r="575" spans="1:59" s="69" customFormat="1" x14ac:dyDescent="0.25">
      <c r="A575" s="70" t="e">
        <f t="shared" si="155"/>
        <v>#REF!</v>
      </c>
      <c r="B575" s="83" t="str">
        <f>IFERROR(VLOOKUP(A575,[1]Tổng!$M$2:$AT$200,13,0),"")</f>
        <v/>
      </c>
      <c r="C575" s="71" t="e">
        <f t="shared" si="150"/>
        <v>#VALUE!</v>
      </c>
      <c r="D575" s="71">
        <f t="shared" si="151"/>
        <v>1</v>
      </c>
      <c r="E575" s="221" t="str">
        <f>IFERROR(VLOOKUP(A575,[1]Tổng!$M$2:$AT$200,14,0),"")</f>
        <v/>
      </c>
      <c r="F575" s="213" t="str">
        <f>IFERROR(VLOOKUP(A575,[1]Tổng!$M$2:$AT$200,15,0),"")</f>
        <v/>
      </c>
      <c r="G575" s="214" t="str">
        <f>IFERROR(VLOOKUP(A575,[1]Tổng!$M$2:$AT$200,25,0),"")</f>
        <v/>
      </c>
      <c r="H575" s="83" t="str">
        <f>IFERROR(VLOOKUP(A575,[1]Tổng!$M$2:$AQ$200,26,0),"")</f>
        <v/>
      </c>
      <c r="I575" s="77" t="str">
        <f>IFERROR(VLOOKUP(A575,[1]Tổng!$M$2:$AQ$200,27,0),"")</f>
        <v/>
      </c>
      <c r="J575" s="77">
        <v>1000000</v>
      </c>
      <c r="K575" s="78">
        <f t="shared" si="152"/>
        <v>0</v>
      </c>
      <c r="L575" s="88" t="str">
        <f>IFERROR(VLOOKUP(A575,[1]Tổng!$M$2:$AQ$200,30,0),"")</f>
        <v/>
      </c>
      <c r="M575" s="88">
        <f t="shared" si="153"/>
        <v>0</v>
      </c>
      <c r="N575" s="88" t="str">
        <f>IFERROR(VLOOKUP(A575,[1]Tổng!$M$2:$AT$200,18,0),"")</f>
        <v/>
      </c>
      <c r="O575" s="88" t="str">
        <f>IFERROR(VLOOKUP(A575,[1]Tổng!$M$2:$AT$200,22,0),"")</f>
        <v/>
      </c>
      <c r="P575" s="217">
        <f t="shared" si="154"/>
        <v>0</v>
      </c>
      <c r="Q575" s="217">
        <f>IFERROR(VLOOKUP(A575,[1]Tổng!$M$2:$AQ$200,29,0),0)</f>
        <v>0</v>
      </c>
      <c r="R575" s="81" t="str">
        <f>IFERROR(VLOOKUP(A575,[1]Tổng!$M$2:$AQ$200,31,0),"")</f>
        <v/>
      </c>
      <c r="S575" s="81">
        <f t="shared" si="143"/>
        <v>0</v>
      </c>
      <c r="T575" s="81">
        <f t="shared" si="144"/>
        <v>0</v>
      </c>
      <c r="U575" s="81" t="e">
        <f t="shared" si="156"/>
        <v>#REF!</v>
      </c>
      <c r="V575" s="81">
        <v>0</v>
      </c>
      <c r="W575" s="81" t="e">
        <f t="shared" si="149"/>
        <v>#REF!</v>
      </c>
      <c r="X575" s="83"/>
      <c r="Y575" s="99">
        <f t="shared" si="141"/>
        <v>0</v>
      </c>
      <c r="Z575" s="224"/>
      <c r="AA575" s="224"/>
      <c r="AB575" s="224"/>
      <c r="AC575" s="224"/>
      <c r="AE575" s="106" t="e">
        <f t="shared" si="124"/>
        <v>#VALUE!</v>
      </c>
      <c r="AG575" s="218"/>
      <c r="AH575" s="219"/>
      <c r="AI575" s="218"/>
      <c r="AJ575" s="63"/>
      <c r="AK575" s="63"/>
      <c r="AL575" s="63"/>
      <c r="AU575" s="69" t="e">
        <f t="shared" si="142"/>
        <v>#N/A</v>
      </c>
      <c r="AV575" s="69" t="e">
        <f t="shared" si="145"/>
        <v>#N/A</v>
      </c>
      <c r="AW575" s="69">
        <f>IF(I575&gt;0,COUNTIF($AV$32:AV575,AV575),0)</f>
        <v>543</v>
      </c>
      <c r="AX575" s="69">
        <f>IF(AND(AW575&gt;1,SUMIF($AV$32:AV574,AV575,$AX$32:AX574)-SUMIF($AV$32:AV574,AV575,$BA$32:BA574)=0),1,IF(AND(AW575&gt;1,SUMIF($AV$32:AV574,AV575,$AX$32:AX574)-SUMIF($AV$32:AV574,AV575,$BA$32:BA574)&gt;0),0,AW575))</f>
        <v>0</v>
      </c>
      <c r="AY575" s="69">
        <f>IF(AND(Q575&gt;0,SUMIF($AV$32:AV575,AV575,$I$32:I575)-SUMIF($AV$32:AV575,AV575,$Q$32:Q575)=0),COUNTIF($AV$32:AV575,AV575),0)</f>
        <v>0</v>
      </c>
      <c r="AZ575" s="69">
        <f>IF(Q575&gt;0,COUNTIF($AV$32:AV575,AV575),0)</f>
        <v>0</v>
      </c>
      <c r="BA575" s="69">
        <f t="shared" si="146"/>
        <v>0</v>
      </c>
      <c r="BC575" s="69" t="str">
        <f t="shared" si="147"/>
        <v xml:space="preserve">  0</v>
      </c>
      <c r="BD575" s="69" t="str">
        <f t="shared" si="148"/>
        <v/>
      </c>
    </row>
    <row r="576" spans="1:59" x14ac:dyDescent="0.25">
      <c r="A576" s="70" t="e">
        <f t="shared" si="155"/>
        <v>#REF!</v>
      </c>
      <c r="B576" s="83" t="str">
        <f>IFERROR(VLOOKUP(A576,[1]Tổng!$M$2:$AT$200,13,0),"")</f>
        <v/>
      </c>
      <c r="C576" s="71" t="e">
        <f t="shared" si="150"/>
        <v>#VALUE!</v>
      </c>
      <c r="D576" s="71">
        <f t="shared" si="151"/>
        <v>1</v>
      </c>
      <c r="E576" s="221" t="str">
        <f>IFERROR(VLOOKUP(A576,[1]Tổng!$M$2:$AT$200,14,0),"")</f>
        <v/>
      </c>
      <c r="F576" s="213" t="str">
        <f>IFERROR(VLOOKUP(A576,[1]Tổng!$M$2:$AT$200,15,0),"")</f>
        <v/>
      </c>
      <c r="G576" s="214" t="str">
        <f>IFERROR(VLOOKUP(A576,[1]Tổng!$M$2:$AT$200,25,0),"")</f>
        <v/>
      </c>
      <c r="H576" s="83" t="str">
        <f>IFERROR(VLOOKUP(A576,[1]Tổng!$M$2:$AQ$200,26,0),"")</f>
        <v/>
      </c>
      <c r="I576" s="77" t="str">
        <f>IFERROR(VLOOKUP(A576,[1]Tổng!$M$2:$AQ$200,27,0),"")</f>
        <v/>
      </c>
      <c r="J576" s="77">
        <v>1000000</v>
      </c>
      <c r="K576" s="78">
        <f t="shared" si="152"/>
        <v>0</v>
      </c>
      <c r="L576" s="88" t="str">
        <f>IFERROR(VLOOKUP(A576,[1]Tổng!$M$2:$AQ$200,30,0),"")</f>
        <v/>
      </c>
      <c r="M576" s="88">
        <f t="shared" si="153"/>
        <v>0</v>
      </c>
      <c r="N576" s="88" t="str">
        <f>IFERROR(VLOOKUP(A576,[1]Tổng!$M$2:$AT$200,18,0),"")</f>
        <v/>
      </c>
      <c r="O576" s="88" t="str">
        <f>IFERROR(VLOOKUP(A576,[1]Tổng!$M$2:$AT$200,22,0),"")</f>
        <v/>
      </c>
      <c r="P576" s="217">
        <f t="shared" si="154"/>
        <v>0</v>
      </c>
      <c r="Q576" s="217">
        <f>IFERROR(VLOOKUP(A576,[1]Tổng!$M$2:$AQ$200,29,0),0)</f>
        <v>0</v>
      </c>
      <c r="R576" s="81" t="str">
        <f>IFERROR(VLOOKUP(A576,[1]Tổng!$M$2:$AQ$200,31,0),"")</f>
        <v/>
      </c>
      <c r="S576" s="81">
        <f t="shared" si="143"/>
        <v>0</v>
      </c>
      <c r="T576" s="81">
        <f t="shared" si="144"/>
        <v>0</v>
      </c>
      <c r="U576" s="81" t="e">
        <f t="shared" si="156"/>
        <v>#REF!</v>
      </c>
      <c r="V576" s="81">
        <v>0</v>
      </c>
      <c r="W576" s="81" t="e">
        <f t="shared" si="149"/>
        <v>#REF!</v>
      </c>
      <c r="X576" s="83"/>
      <c r="Y576" s="99">
        <f t="shared" si="141"/>
        <v>0</v>
      </c>
      <c r="Z576" s="224"/>
      <c r="AA576" s="224"/>
      <c r="AB576" s="224"/>
      <c r="AC576" s="224"/>
      <c r="AE576" s="106" t="e">
        <f t="shared" si="124"/>
        <v>#VALUE!</v>
      </c>
      <c r="AF576" s="69"/>
      <c r="AG576" s="218"/>
      <c r="AH576" s="219"/>
      <c r="AI576" s="218"/>
      <c r="AJ576" s="63"/>
      <c r="AK576" s="63"/>
      <c r="AL576" s="63"/>
      <c r="AU576" s="69" t="e">
        <f t="shared" si="142"/>
        <v>#N/A</v>
      </c>
      <c r="AV576" s="69" t="e">
        <f t="shared" si="145"/>
        <v>#N/A</v>
      </c>
      <c r="AW576" s="69">
        <f>IF(I576&gt;0,COUNTIF($AV$32:AV576,AV576),0)</f>
        <v>544</v>
      </c>
      <c r="AX576" s="69">
        <f>IF(AND(AW576&gt;1,SUMIF($AV$32:AV575,AV576,$AX$32:AX575)-SUMIF($AV$32:AV575,AV576,$BA$32:BA575)=0),1,IF(AND(AW576&gt;1,SUMIF($AV$32:AV575,AV576,$AX$32:AX575)-SUMIF($AV$32:AV575,AV576,$BA$32:BA575)&gt;0),0,AW576))</f>
        <v>0</v>
      </c>
      <c r="AY576" s="69">
        <f>IF(AND(Q576&gt;0,SUMIF($AV$32:AV576,AV576,$I$32:I576)-SUMIF($AV$32:AV576,AV576,$Q$32:Q576)=0),COUNTIF($AV$32:AV576,AV576),0)</f>
        <v>0</v>
      </c>
      <c r="AZ576" s="69">
        <f>IF(Q576&gt;0,COUNTIF($AV$32:AV576,AV576),0)</f>
        <v>0</v>
      </c>
      <c r="BA576" s="69">
        <f t="shared" si="146"/>
        <v>0</v>
      </c>
      <c r="BC576" s="69" t="str">
        <f t="shared" si="147"/>
        <v xml:space="preserve">  0</v>
      </c>
      <c r="BD576" s="69" t="str">
        <f t="shared" si="148"/>
        <v/>
      </c>
      <c r="BF576" s="69"/>
      <c r="BG576" s="69"/>
    </row>
    <row r="577" spans="1:59" x14ac:dyDescent="0.25">
      <c r="A577" s="70" t="e">
        <f t="shared" si="155"/>
        <v>#REF!</v>
      </c>
      <c r="B577" s="83" t="str">
        <f>IFERROR(VLOOKUP(A577,[1]Tổng!$M$2:$AT$200,13,0),"")</f>
        <v/>
      </c>
      <c r="C577" s="71" t="e">
        <f t="shared" si="150"/>
        <v>#VALUE!</v>
      </c>
      <c r="D577" s="71">
        <f t="shared" si="151"/>
        <v>1</v>
      </c>
      <c r="E577" s="221" t="str">
        <f>IFERROR(VLOOKUP(A577,[1]Tổng!$M$2:$AT$200,14,0),"")</f>
        <v/>
      </c>
      <c r="F577" s="213" t="str">
        <f>IFERROR(VLOOKUP(A577,[1]Tổng!$M$2:$AT$200,15,0),"")</f>
        <v/>
      </c>
      <c r="G577" s="214" t="str">
        <f>IFERROR(VLOOKUP(A577,[1]Tổng!$M$2:$AT$200,25,0),"")</f>
        <v/>
      </c>
      <c r="H577" s="83" t="str">
        <f>IFERROR(VLOOKUP(A577,[1]Tổng!$M$2:$AQ$200,26,0),"")</f>
        <v/>
      </c>
      <c r="I577" s="77" t="str">
        <f>IFERROR(VLOOKUP(A577,[1]Tổng!$M$2:$AQ$200,27,0),"")</f>
        <v/>
      </c>
      <c r="J577" s="77">
        <v>1000000</v>
      </c>
      <c r="K577" s="78">
        <f t="shared" si="152"/>
        <v>0</v>
      </c>
      <c r="L577" s="88" t="str">
        <f>IFERROR(VLOOKUP(A577,[1]Tổng!$M$2:$AQ$200,30,0),"")</f>
        <v/>
      </c>
      <c r="M577" s="88">
        <f t="shared" si="153"/>
        <v>0</v>
      </c>
      <c r="N577" s="88" t="str">
        <f>IFERROR(VLOOKUP(A577,[1]Tổng!$M$2:$AT$200,18,0),"")</f>
        <v/>
      </c>
      <c r="O577" s="88" t="str">
        <f>IFERROR(VLOOKUP(A577,[1]Tổng!$M$2:$AT$200,22,0),"")</f>
        <v/>
      </c>
      <c r="P577" s="217">
        <f t="shared" si="154"/>
        <v>0</v>
      </c>
      <c r="Q577" s="217">
        <f>IFERROR(VLOOKUP(A577,[1]Tổng!$M$2:$AQ$200,29,0),0)</f>
        <v>0</v>
      </c>
      <c r="R577" s="81" t="str">
        <f>IFERROR(VLOOKUP(A577,[1]Tổng!$M$2:$AQ$200,31,0),"")</f>
        <v/>
      </c>
      <c r="S577" s="81">
        <f t="shared" si="143"/>
        <v>0</v>
      </c>
      <c r="T577" s="81">
        <f t="shared" si="144"/>
        <v>0</v>
      </c>
      <c r="U577" s="81" t="e">
        <f t="shared" si="156"/>
        <v>#REF!</v>
      </c>
      <c r="V577" s="81">
        <v>0</v>
      </c>
      <c r="W577" s="81" t="e">
        <f t="shared" si="149"/>
        <v>#REF!</v>
      </c>
      <c r="X577" s="83"/>
      <c r="Y577" s="99">
        <f t="shared" si="141"/>
        <v>0</v>
      </c>
      <c r="Z577" s="224"/>
      <c r="AA577" s="224"/>
      <c r="AB577" s="224"/>
      <c r="AC577" s="224"/>
      <c r="AE577" s="106" t="e">
        <f t="shared" si="124"/>
        <v>#VALUE!</v>
      </c>
      <c r="AF577" s="69"/>
      <c r="AG577" s="218"/>
      <c r="AH577" s="219"/>
      <c r="AI577" s="218"/>
      <c r="AJ577" s="63"/>
      <c r="AK577" s="63"/>
      <c r="AL577" s="63"/>
      <c r="AU577" s="69" t="e">
        <f t="shared" si="142"/>
        <v>#N/A</v>
      </c>
      <c r="AV577" s="69" t="e">
        <f t="shared" si="145"/>
        <v>#N/A</v>
      </c>
      <c r="AW577" s="69">
        <f>IF(I577&gt;0,COUNTIF($AV$32:AV577,AV577),0)</f>
        <v>545</v>
      </c>
      <c r="AX577" s="69">
        <f>IF(AND(AW577&gt;1,SUMIF($AV$32:AV576,AV577,$AX$32:AX576)-SUMIF($AV$32:AV576,AV577,$BA$32:BA576)=0),1,IF(AND(AW577&gt;1,SUMIF($AV$32:AV576,AV577,$AX$32:AX576)-SUMIF($AV$32:AV576,AV577,$BA$32:BA576)&gt;0),0,AW577))</f>
        <v>0</v>
      </c>
      <c r="AY577" s="69">
        <f>IF(AND(Q577&gt;0,SUMIF($AV$32:AV577,AV577,$I$32:I577)-SUMIF($AV$32:AV577,AV577,$Q$32:Q577)=0),COUNTIF($AV$32:AV577,AV577),0)</f>
        <v>0</v>
      </c>
      <c r="AZ577" s="69">
        <f>IF(Q577&gt;0,COUNTIF($AV$32:AV577,AV577),0)</f>
        <v>0</v>
      </c>
      <c r="BA577" s="69">
        <f t="shared" si="146"/>
        <v>0</v>
      </c>
      <c r="BC577" s="69" t="str">
        <f t="shared" si="147"/>
        <v xml:space="preserve">  0</v>
      </c>
      <c r="BD577" s="69" t="str">
        <f t="shared" si="148"/>
        <v/>
      </c>
      <c r="BF577" s="69"/>
      <c r="BG577" s="69"/>
    </row>
    <row r="578" spans="1:59" s="69" customFormat="1" x14ac:dyDescent="0.25">
      <c r="A578" s="70" t="e">
        <f t="shared" si="155"/>
        <v>#REF!</v>
      </c>
      <c r="B578" s="83" t="str">
        <f>IFERROR(VLOOKUP(A578,[1]Tổng!$M$2:$AT$200,13,0),"")</f>
        <v/>
      </c>
      <c r="C578" s="71" t="e">
        <f t="shared" si="150"/>
        <v>#VALUE!</v>
      </c>
      <c r="D578" s="71">
        <f t="shared" si="151"/>
        <v>1</v>
      </c>
      <c r="E578" s="221" t="str">
        <f>IFERROR(VLOOKUP(A578,[1]Tổng!$M$2:$AT$200,14,0),"")</f>
        <v/>
      </c>
      <c r="F578" s="213" t="str">
        <f>IFERROR(VLOOKUP(A578,[1]Tổng!$M$2:$AT$200,15,0),"")</f>
        <v/>
      </c>
      <c r="G578" s="214" t="str">
        <f>IFERROR(VLOOKUP(A578,[1]Tổng!$M$2:$AT$200,25,0),"")</f>
        <v/>
      </c>
      <c r="H578" s="83" t="str">
        <f>IFERROR(VLOOKUP(A578,[1]Tổng!$M$2:$AQ$200,26,0),"")</f>
        <v/>
      </c>
      <c r="I578" s="77" t="str">
        <f>IFERROR(VLOOKUP(A578,[1]Tổng!$M$2:$AQ$200,27,0),"")</f>
        <v/>
      </c>
      <c r="J578" s="77">
        <v>1000000</v>
      </c>
      <c r="K578" s="78">
        <f t="shared" si="152"/>
        <v>0</v>
      </c>
      <c r="L578" s="88" t="str">
        <f>IFERROR(VLOOKUP(A578,[1]Tổng!$M$2:$AQ$200,30,0),"")</f>
        <v/>
      </c>
      <c r="M578" s="88">
        <f t="shared" si="153"/>
        <v>0</v>
      </c>
      <c r="N578" s="88" t="str">
        <f>IFERROR(VLOOKUP(A578,[1]Tổng!$M$2:$AT$200,18,0),"")</f>
        <v/>
      </c>
      <c r="O578" s="88" t="str">
        <f>IFERROR(VLOOKUP(A578,[1]Tổng!$M$2:$AT$200,22,0),"")</f>
        <v/>
      </c>
      <c r="P578" s="217">
        <f t="shared" si="154"/>
        <v>0</v>
      </c>
      <c r="Q578" s="217">
        <f>IFERROR(VLOOKUP(A578,[1]Tổng!$M$2:$AQ$200,29,0),0)</f>
        <v>0</v>
      </c>
      <c r="R578" s="81" t="str">
        <f>IFERROR(VLOOKUP(A578,[1]Tổng!$M$2:$AQ$200,31,0),"")</f>
        <v/>
      </c>
      <c r="S578" s="81">
        <f t="shared" si="143"/>
        <v>0</v>
      </c>
      <c r="T578" s="81">
        <f t="shared" si="144"/>
        <v>0</v>
      </c>
      <c r="U578" s="81" t="e">
        <f t="shared" si="156"/>
        <v>#REF!</v>
      </c>
      <c r="V578" s="81">
        <v>0</v>
      </c>
      <c r="W578" s="81" t="e">
        <f t="shared" si="149"/>
        <v>#REF!</v>
      </c>
      <c r="X578" s="83"/>
      <c r="Y578" s="99">
        <f t="shared" si="141"/>
        <v>0</v>
      </c>
      <c r="Z578" s="224"/>
      <c r="AA578" s="224"/>
      <c r="AB578" s="224"/>
      <c r="AC578" s="224"/>
      <c r="AE578" s="106" t="e">
        <f t="shared" si="124"/>
        <v>#VALUE!</v>
      </c>
      <c r="AG578" s="218"/>
      <c r="AH578" s="219"/>
      <c r="AI578" s="218"/>
      <c r="AJ578" s="63"/>
      <c r="AK578" s="63"/>
      <c r="AL578" s="63"/>
      <c r="AU578" s="69" t="e">
        <f t="shared" si="142"/>
        <v>#N/A</v>
      </c>
      <c r="AV578" s="69" t="e">
        <f t="shared" si="145"/>
        <v>#N/A</v>
      </c>
      <c r="AW578" s="69">
        <f>IF(I578&gt;0,COUNTIF($AV$32:AV578,AV578),0)</f>
        <v>546</v>
      </c>
      <c r="AX578" s="69">
        <f>IF(AND(AW578&gt;1,SUMIF($AV$32:AV577,AV578,$AX$32:AX577)-SUMIF($AV$32:AV577,AV578,$BA$32:BA577)=0),1,IF(AND(AW578&gt;1,SUMIF($AV$32:AV577,AV578,$AX$32:AX577)-SUMIF($AV$32:AV577,AV578,$BA$32:BA577)&gt;0),0,AW578))</f>
        <v>0</v>
      </c>
      <c r="AY578" s="69">
        <f>IF(AND(Q578&gt;0,SUMIF($AV$32:AV578,AV578,$I$32:I578)-SUMIF($AV$32:AV578,AV578,$Q$32:Q578)=0),COUNTIF($AV$32:AV578,AV578),0)</f>
        <v>0</v>
      </c>
      <c r="AZ578" s="69">
        <f>IF(Q578&gt;0,COUNTIF($AV$32:AV578,AV578),0)</f>
        <v>0</v>
      </c>
      <c r="BA578" s="69">
        <f t="shared" si="146"/>
        <v>0</v>
      </c>
      <c r="BC578" s="69" t="str">
        <f t="shared" si="147"/>
        <v xml:space="preserve">  0</v>
      </c>
      <c r="BD578" s="69" t="str">
        <f t="shared" si="148"/>
        <v/>
      </c>
    </row>
    <row r="579" spans="1:59" x14ac:dyDescent="0.25">
      <c r="A579" s="70" t="e">
        <f t="shared" si="155"/>
        <v>#REF!</v>
      </c>
      <c r="B579" s="83" t="str">
        <f>IFERROR(VLOOKUP(A579,[1]Tổng!$M$2:$AT$200,13,0),"")</f>
        <v/>
      </c>
      <c r="C579" s="71" t="e">
        <f t="shared" si="150"/>
        <v>#VALUE!</v>
      </c>
      <c r="D579" s="71">
        <f t="shared" si="151"/>
        <v>1</v>
      </c>
      <c r="E579" s="221" t="str">
        <f>IFERROR(VLOOKUP(A579,[1]Tổng!$M$2:$AT$200,14,0),"")</f>
        <v/>
      </c>
      <c r="F579" s="213" t="str">
        <f>IFERROR(VLOOKUP(A579,[1]Tổng!$M$2:$AT$200,15,0),"")</f>
        <v/>
      </c>
      <c r="G579" s="214" t="str">
        <f>IFERROR(VLOOKUP(A579,[1]Tổng!$M$2:$AT$200,25,0),"")</f>
        <v/>
      </c>
      <c r="H579" s="83" t="str">
        <f>IFERROR(VLOOKUP(A579,[1]Tổng!$M$2:$AQ$200,26,0),"")</f>
        <v/>
      </c>
      <c r="I579" s="77" t="str">
        <f>IFERROR(VLOOKUP(A579,[1]Tổng!$M$2:$AQ$200,27,0),"")</f>
        <v/>
      </c>
      <c r="J579" s="77">
        <v>1000000</v>
      </c>
      <c r="K579" s="78">
        <f t="shared" si="152"/>
        <v>0</v>
      </c>
      <c r="L579" s="88" t="str">
        <f>IFERROR(VLOOKUP(A579,[1]Tổng!$M$2:$AQ$200,30,0),"")</f>
        <v/>
      </c>
      <c r="M579" s="88">
        <f t="shared" si="153"/>
        <v>0</v>
      </c>
      <c r="N579" s="88" t="str">
        <f>IFERROR(VLOOKUP(A579,[1]Tổng!$M$2:$AT$200,18,0),"")</f>
        <v/>
      </c>
      <c r="O579" s="88" t="str">
        <f>IFERROR(VLOOKUP(A579,[1]Tổng!$M$2:$AT$200,22,0),"")</f>
        <v/>
      </c>
      <c r="P579" s="217">
        <f t="shared" si="154"/>
        <v>0</v>
      </c>
      <c r="Q579" s="217">
        <f>IFERROR(VLOOKUP(A579,[1]Tổng!$M$2:$AQ$200,29,0),0)</f>
        <v>0</v>
      </c>
      <c r="R579" s="81" t="str">
        <f>IFERROR(VLOOKUP(A579,[1]Tổng!$M$2:$AQ$200,31,0),"")</f>
        <v/>
      </c>
      <c r="S579" s="81">
        <f t="shared" si="143"/>
        <v>0</v>
      </c>
      <c r="T579" s="81">
        <f t="shared" si="144"/>
        <v>0</v>
      </c>
      <c r="U579" s="81" t="e">
        <f t="shared" si="156"/>
        <v>#REF!</v>
      </c>
      <c r="V579" s="81">
        <v>0</v>
      </c>
      <c r="W579" s="81" t="e">
        <f t="shared" si="149"/>
        <v>#REF!</v>
      </c>
      <c r="X579" s="83"/>
      <c r="Y579" s="99">
        <f>Q581</f>
        <v>0</v>
      </c>
      <c r="Z579" s="224"/>
      <c r="AA579" s="224"/>
      <c r="AB579" s="224"/>
      <c r="AC579" s="224"/>
      <c r="AE579" s="106" t="e">
        <f>I581-SUM(Z581:AD581)</f>
        <v>#VALUE!</v>
      </c>
      <c r="AF579" s="69"/>
      <c r="AG579" s="218"/>
      <c r="AH579" s="219"/>
      <c r="AI579" s="218"/>
      <c r="AJ579" s="63"/>
      <c r="AK579" s="63"/>
      <c r="AL579" s="63"/>
      <c r="AU579" s="69" t="e">
        <f t="shared" si="142"/>
        <v>#N/A</v>
      </c>
      <c r="AV579" s="69" t="e">
        <f t="shared" si="145"/>
        <v>#N/A</v>
      </c>
      <c r="AW579" s="69">
        <f>IF(I579&gt;0,COUNTIF($AV$32:AV579,AV579),0)</f>
        <v>547</v>
      </c>
      <c r="AX579" s="69">
        <f>IF(AND(AW579&gt;1,SUMIF($AV$32:AV578,AV579,$AX$32:AX578)-SUMIF($AV$32:AV578,AV579,$BA$32:BA578)=0),1,IF(AND(AW579&gt;1,SUMIF($AV$32:AV578,AV579,$AX$32:AX578)-SUMIF($AV$32:AV578,AV579,$BA$32:BA578)&gt;0),0,AW579))</f>
        <v>0</v>
      </c>
      <c r="AY579" s="69">
        <f>IF(AND(Q579&gt;0,SUMIF($AV$32:AV579,AV579,$I$32:I579)-SUMIF($AV$32:AV579,AV579,$Q$32:Q579)=0),COUNTIF($AV$32:AV579,AV579),0)</f>
        <v>0</v>
      </c>
      <c r="AZ579" s="69">
        <f>IF(Q579&gt;0,COUNTIF($AV$32:AV579,AV579),0)</f>
        <v>0</v>
      </c>
      <c r="BA579" s="69">
        <f t="shared" si="146"/>
        <v>0</v>
      </c>
      <c r="BC579" s="69" t="str">
        <f t="shared" si="147"/>
        <v xml:space="preserve">  0</v>
      </c>
      <c r="BD579" s="69" t="str">
        <f t="shared" si="148"/>
        <v/>
      </c>
      <c r="BF579" s="69"/>
      <c r="BG579" s="69"/>
    </row>
    <row r="580" spans="1:59" x14ac:dyDescent="0.25">
      <c r="A580" s="70" t="e">
        <f t="shared" si="155"/>
        <v>#REF!</v>
      </c>
      <c r="B580" s="83" t="str">
        <f>IFERROR(VLOOKUP(A580,[1]Tổng!$M$2:$AT$200,13,0),"")</f>
        <v/>
      </c>
      <c r="C580" s="71" t="e">
        <f t="shared" si="150"/>
        <v>#VALUE!</v>
      </c>
      <c r="D580" s="71">
        <f t="shared" si="151"/>
        <v>1</v>
      </c>
      <c r="E580" s="221" t="str">
        <f>IFERROR(VLOOKUP(A580,[1]Tổng!$M$2:$AT$200,14,0),"")</f>
        <v/>
      </c>
      <c r="F580" s="213" t="str">
        <f>IFERROR(VLOOKUP(A580,[1]Tổng!$M$2:$AT$200,15,0),"")</f>
        <v/>
      </c>
      <c r="G580" s="214" t="str">
        <f>IFERROR(VLOOKUP(A580,[1]Tổng!$M$2:$AT$200,25,0),"")</f>
        <v/>
      </c>
      <c r="H580" s="83" t="str">
        <f>IFERROR(VLOOKUP(A580,[1]Tổng!$M$2:$AQ$200,26,0),"")</f>
        <v/>
      </c>
      <c r="I580" s="77" t="str">
        <f>IFERROR(VLOOKUP(A580,[1]Tổng!$M$2:$AQ$200,27,0),"")</f>
        <v/>
      </c>
      <c r="J580" s="77">
        <v>1000000</v>
      </c>
      <c r="K580" s="78">
        <f t="shared" si="152"/>
        <v>0</v>
      </c>
      <c r="L580" s="88" t="str">
        <f>IFERROR(VLOOKUP(A580,[1]Tổng!$M$2:$AQ$200,30,0),"")</f>
        <v/>
      </c>
      <c r="M580" s="88">
        <f t="shared" si="153"/>
        <v>0</v>
      </c>
      <c r="N580" s="88" t="str">
        <f>IFERROR(VLOOKUP(A580,[1]Tổng!$M$2:$AT$200,18,0),"")</f>
        <v/>
      </c>
      <c r="O580" s="88" t="str">
        <f>IFERROR(VLOOKUP(A580,[1]Tổng!$M$2:$AT$200,22,0),"")</f>
        <v/>
      </c>
      <c r="P580" s="217">
        <f t="shared" si="154"/>
        <v>0</v>
      </c>
      <c r="Q580" s="217">
        <f>IFERROR(VLOOKUP(A580,[1]Tổng!$M$2:$AQ$200,29,0),0)</f>
        <v>0</v>
      </c>
      <c r="R580" s="81" t="str">
        <f>IFERROR(VLOOKUP(A580,[1]Tổng!$M$2:$AQ$200,31,0),"")</f>
        <v/>
      </c>
      <c r="S580" s="81">
        <f t="shared" si="143"/>
        <v>0</v>
      </c>
      <c r="T580" s="81">
        <f t="shared" si="144"/>
        <v>0</v>
      </c>
      <c r="U580" s="81" t="e">
        <f t="shared" si="156"/>
        <v>#REF!</v>
      </c>
      <c r="V580" s="81">
        <v>0</v>
      </c>
      <c r="W580" s="81" t="e">
        <f t="shared" si="149"/>
        <v>#REF!</v>
      </c>
      <c r="X580" s="83"/>
      <c r="Y580" s="99">
        <f t="shared" si="141"/>
        <v>0</v>
      </c>
      <c r="Z580" s="224"/>
      <c r="AA580" s="224"/>
      <c r="AB580" s="224"/>
      <c r="AC580" s="224"/>
      <c r="AE580" s="106" t="e">
        <f t="shared" si="124"/>
        <v>#VALUE!</v>
      </c>
      <c r="AF580" s="69"/>
      <c r="AG580" s="218"/>
      <c r="AH580" s="219"/>
      <c r="AI580" s="218"/>
      <c r="AJ580" s="63"/>
      <c r="AK580" s="63"/>
      <c r="AL580" s="63"/>
      <c r="AU580" s="69" t="e">
        <f t="shared" si="142"/>
        <v>#N/A</v>
      </c>
      <c r="AV580" s="69" t="e">
        <f t="shared" si="145"/>
        <v>#N/A</v>
      </c>
      <c r="AW580" s="69">
        <f>IF(I580&gt;0,COUNTIF($AV$32:AV580,AV580),0)</f>
        <v>548</v>
      </c>
      <c r="AX580" s="69">
        <f>IF(AND(AW580&gt;1,SUMIF($AV$32:AV579,AV580,$AX$32:AX579)-SUMIF($AV$32:AV579,AV580,$BA$32:BA579)=0),1,IF(AND(AW580&gt;1,SUMIF($AV$32:AV579,AV580,$AX$32:AX579)-SUMIF($AV$32:AV579,AV580,$BA$32:BA579)&gt;0),0,AW580))</f>
        <v>0</v>
      </c>
      <c r="AY580" s="69">
        <f>IF(AND(Q580&gt;0,SUMIF($AV$32:AV580,AV580,$I$32:I580)-SUMIF($AV$32:AV580,AV580,$Q$32:Q580)=0),COUNTIF($AV$32:AV580,AV580),0)</f>
        <v>0</v>
      </c>
      <c r="AZ580" s="69">
        <f>IF(Q580&gt;0,COUNTIF($AV$32:AV580,AV580),0)</f>
        <v>0</v>
      </c>
      <c r="BA580" s="69">
        <f t="shared" si="146"/>
        <v>0</v>
      </c>
      <c r="BC580" s="69" t="str">
        <f t="shared" si="147"/>
        <v xml:space="preserve">  0</v>
      </c>
      <c r="BD580" s="69" t="str">
        <f t="shared" si="148"/>
        <v/>
      </c>
      <c r="BF580" s="69"/>
      <c r="BG580" s="69"/>
    </row>
    <row r="581" spans="1:59" s="69" customFormat="1" x14ac:dyDescent="0.25">
      <c r="A581" s="70" t="e">
        <f t="shared" si="155"/>
        <v>#REF!</v>
      </c>
      <c r="B581" s="83" t="str">
        <f>IFERROR(VLOOKUP(A581,[1]Tổng!$M$2:$AT$200,13,0),"")</f>
        <v/>
      </c>
      <c r="C581" s="71" t="e">
        <f t="shared" si="150"/>
        <v>#VALUE!</v>
      </c>
      <c r="D581" s="71">
        <f t="shared" si="151"/>
        <v>1</v>
      </c>
      <c r="E581" s="221" t="str">
        <f>IFERROR(VLOOKUP(A581,[1]Tổng!$M$2:$AT$200,14,0),"")</f>
        <v/>
      </c>
      <c r="F581" s="213" t="str">
        <f>IFERROR(VLOOKUP(A581,[1]Tổng!$M$2:$AT$200,15,0),"")</f>
        <v/>
      </c>
      <c r="G581" s="214" t="str">
        <f>IFERROR(VLOOKUP(A581,[1]Tổng!$M$2:$AT$200,25,0),"")</f>
        <v/>
      </c>
      <c r="H581" s="83" t="str">
        <f>IFERROR(VLOOKUP(A581,[1]Tổng!$M$2:$AQ$200,26,0),"")</f>
        <v/>
      </c>
      <c r="I581" s="77" t="str">
        <f>IFERROR(VLOOKUP(A581,[1]Tổng!$M$2:$AQ$200,27,0),"")</f>
        <v/>
      </c>
      <c r="J581" s="77">
        <v>1000000</v>
      </c>
      <c r="K581" s="78">
        <f t="shared" si="152"/>
        <v>0</v>
      </c>
      <c r="L581" s="88" t="str">
        <f>IFERROR(VLOOKUP(A581,[1]Tổng!$M$2:$AQ$200,30,0),"")</f>
        <v/>
      </c>
      <c r="M581" s="88">
        <f t="shared" si="153"/>
        <v>0</v>
      </c>
      <c r="N581" s="88" t="str">
        <f>IFERROR(VLOOKUP(A581,[1]Tổng!$M$2:$AT$200,18,0),"")</f>
        <v/>
      </c>
      <c r="O581" s="88" t="str">
        <f>IFERROR(VLOOKUP(A581,[1]Tổng!$M$2:$AT$200,22,0),"")</f>
        <v/>
      </c>
      <c r="P581" s="217">
        <f t="shared" si="154"/>
        <v>0</v>
      </c>
      <c r="Q581" s="217">
        <f>IFERROR(VLOOKUP(A581,[1]Tổng!$M$2:$AQ$200,29,0),0)</f>
        <v>0</v>
      </c>
      <c r="R581" s="81" t="str">
        <f>IFERROR(VLOOKUP(A581,[1]Tổng!$M$2:$AQ$200,31,0),"")</f>
        <v/>
      </c>
      <c r="S581" s="81">
        <f t="shared" si="143"/>
        <v>0</v>
      </c>
      <c r="T581" s="81">
        <f t="shared" si="144"/>
        <v>0</v>
      </c>
      <c r="U581" s="81" t="e">
        <f t="shared" si="156"/>
        <v>#REF!</v>
      </c>
      <c r="V581" s="81">
        <v>0</v>
      </c>
      <c r="W581" s="81" t="e">
        <f t="shared" si="149"/>
        <v>#REF!</v>
      </c>
      <c r="X581" s="83"/>
      <c r="Y581" s="99">
        <f t="shared" si="141"/>
        <v>0</v>
      </c>
      <c r="Z581" s="224"/>
      <c r="AA581" s="224"/>
      <c r="AB581" s="224"/>
      <c r="AC581" s="224"/>
      <c r="AE581" s="106" t="e">
        <f t="shared" si="124"/>
        <v>#VALUE!</v>
      </c>
      <c r="AG581" s="218"/>
      <c r="AH581" s="219"/>
      <c r="AI581" s="218"/>
      <c r="AJ581" s="63"/>
      <c r="AK581" s="63"/>
      <c r="AL581" s="63"/>
      <c r="AU581" s="69" t="e">
        <f t="shared" si="142"/>
        <v>#N/A</v>
      </c>
      <c r="AV581" s="69" t="e">
        <f t="shared" si="145"/>
        <v>#N/A</v>
      </c>
      <c r="AW581" s="69">
        <f>IF(I581&gt;0,COUNTIF($AV$32:AV581,AV581),0)</f>
        <v>549</v>
      </c>
      <c r="AX581" s="69">
        <f>IF(AND(AW581&gt;1,SUMIF($AV$32:AV580,AV581,$AX$32:AX580)-SUMIF($AV$32:AV580,AV581,$BA$32:BA580)=0),1,IF(AND(AW581&gt;1,SUMIF($AV$32:AV580,AV581,$AX$32:AX580)-SUMIF($AV$32:AV580,AV581,$BA$32:BA580)&gt;0),0,AW581))</f>
        <v>0</v>
      </c>
      <c r="AY581" s="69">
        <f>IF(AND(Q581&gt;0,SUMIF($AV$32:AV581,AV581,$I$32:I581)-SUMIF($AV$32:AV581,AV581,$Q$32:Q581)=0),COUNTIF($AV$32:AV581,AV581),0)</f>
        <v>0</v>
      </c>
      <c r="AZ581" s="69">
        <f>IF(Q581&gt;0,COUNTIF($AV$32:AV581,AV581),0)</f>
        <v>0</v>
      </c>
      <c r="BA581" s="69">
        <f t="shared" si="146"/>
        <v>0</v>
      </c>
      <c r="BC581" s="69" t="str">
        <f t="shared" si="147"/>
        <v xml:space="preserve">  0</v>
      </c>
      <c r="BD581" s="69" t="str">
        <f t="shared" si="148"/>
        <v/>
      </c>
    </row>
    <row r="582" spans="1:59" x14ac:dyDescent="0.25">
      <c r="A582" s="70" t="e">
        <f t="shared" si="155"/>
        <v>#REF!</v>
      </c>
      <c r="B582" s="83" t="str">
        <f>IFERROR(VLOOKUP(A582,[1]Tổng!$M$2:$AT$200,13,0),"")</f>
        <v/>
      </c>
      <c r="C582" s="71" t="e">
        <f t="shared" si="150"/>
        <v>#VALUE!</v>
      </c>
      <c r="D582" s="71">
        <f t="shared" si="151"/>
        <v>1</v>
      </c>
      <c r="E582" s="221" t="str">
        <f>IFERROR(VLOOKUP(A582,[1]Tổng!$M$2:$AT$200,14,0),"")</f>
        <v/>
      </c>
      <c r="F582" s="213" t="str">
        <f>IFERROR(VLOOKUP(A582,[1]Tổng!$M$2:$AT$200,15,0),"")</f>
        <v/>
      </c>
      <c r="G582" s="214" t="str">
        <f>IFERROR(VLOOKUP(A582,[1]Tổng!$M$2:$AT$200,25,0),"")</f>
        <v/>
      </c>
      <c r="H582" s="83" t="str">
        <f>IFERROR(VLOOKUP(A582,[1]Tổng!$M$2:$AQ$200,26,0),"")</f>
        <v/>
      </c>
      <c r="I582" s="77" t="str">
        <f>IFERROR(VLOOKUP(A582,[1]Tổng!$M$2:$AQ$200,27,0),"")</f>
        <v/>
      </c>
      <c r="J582" s="77">
        <v>1000000</v>
      </c>
      <c r="K582" s="78">
        <f t="shared" si="152"/>
        <v>0</v>
      </c>
      <c r="L582" s="88" t="str">
        <f>IFERROR(VLOOKUP(A582,[1]Tổng!$M$2:$AQ$200,30,0),"")</f>
        <v/>
      </c>
      <c r="M582" s="88">
        <f t="shared" si="153"/>
        <v>0</v>
      </c>
      <c r="N582" s="88" t="str">
        <f>IFERROR(VLOOKUP(A582,[1]Tổng!$M$2:$AT$200,18,0),"")</f>
        <v/>
      </c>
      <c r="O582" s="88" t="str">
        <f>IFERROR(VLOOKUP(A582,[1]Tổng!$M$2:$AT$200,22,0),"")</f>
        <v/>
      </c>
      <c r="P582" s="217">
        <f t="shared" si="154"/>
        <v>0</v>
      </c>
      <c r="Q582" s="217">
        <f>IFERROR(VLOOKUP(A582,[1]Tổng!$M$2:$AQ$200,29,0),0)</f>
        <v>0</v>
      </c>
      <c r="R582" s="81" t="str">
        <f>IFERROR(VLOOKUP(A582,[1]Tổng!$M$2:$AQ$200,31,0),"")</f>
        <v/>
      </c>
      <c r="S582" s="81">
        <f t="shared" si="143"/>
        <v>0</v>
      </c>
      <c r="T582" s="81">
        <f t="shared" si="144"/>
        <v>0</v>
      </c>
      <c r="U582" s="81" t="e">
        <f t="shared" si="156"/>
        <v>#REF!</v>
      </c>
      <c r="V582" s="81">
        <v>0</v>
      </c>
      <c r="W582" s="81" t="e">
        <f t="shared" si="149"/>
        <v>#REF!</v>
      </c>
      <c r="X582" s="83"/>
      <c r="Y582" s="99">
        <f t="shared" si="141"/>
        <v>0</v>
      </c>
      <c r="Z582" s="224"/>
      <c r="AA582" s="224"/>
      <c r="AB582" s="224"/>
      <c r="AC582" s="224"/>
      <c r="AE582" s="106" t="e">
        <f t="shared" si="124"/>
        <v>#VALUE!</v>
      </c>
      <c r="AF582" s="69"/>
      <c r="AG582" s="218"/>
      <c r="AH582" s="219"/>
      <c r="AI582" s="218"/>
      <c r="AJ582" s="63"/>
      <c r="AK582" s="63"/>
      <c r="AL582" s="63"/>
      <c r="AU582" s="69" t="e">
        <f t="shared" si="142"/>
        <v>#N/A</v>
      </c>
      <c r="AV582" s="69" t="e">
        <f t="shared" si="145"/>
        <v>#N/A</v>
      </c>
      <c r="AW582" s="69">
        <f>IF(I582&gt;0,COUNTIF($AV$32:AV582,AV582),0)</f>
        <v>550</v>
      </c>
      <c r="AX582" s="69">
        <f>IF(AND(AW582&gt;1,SUMIF($AV$32:AV581,AV582,$AX$32:AX581)-SUMIF($AV$32:AV581,AV582,$BA$32:BA581)=0),1,IF(AND(AW582&gt;1,SUMIF($AV$32:AV581,AV582,$AX$32:AX581)-SUMIF($AV$32:AV581,AV582,$BA$32:BA581)&gt;0),0,AW582))</f>
        <v>0</v>
      </c>
      <c r="AY582" s="69">
        <f>IF(AND(Q582&gt;0,SUMIF($AV$32:AV582,AV582,$I$32:I582)-SUMIF($AV$32:AV582,AV582,$Q$32:Q582)=0),COUNTIF($AV$32:AV582,AV582),0)</f>
        <v>0</v>
      </c>
      <c r="AZ582" s="69">
        <f>IF(Q582&gt;0,COUNTIF($AV$32:AV582,AV582),0)</f>
        <v>0</v>
      </c>
      <c r="BA582" s="69">
        <f t="shared" si="146"/>
        <v>0</v>
      </c>
      <c r="BC582" s="69" t="str">
        <f t="shared" si="147"/>
        <v xml:space="preserve">  0</v>
      </c>
      <c r="BD582" s="69" t="str">
        <f t="shared" si="148"/>
        <v/>
      </c>
      <c r="BF582" s="69"/>
      <c r="BG582" s="69"/>
    </row>
    <row r="583" spans="1:59" x14ac:dyDescent="0.25">
      <c r="A583" s="70" t="e">
        <f t="shared" si="155"/>
        <v>#REF!</v>
      </c>
      <c r="B583" s="83" t="str">
        <f>IFERROR(VLOOKUP(A583,[1]Tổng!$M$2:$AT$200,13,0),"")</f>
        <v/>
      </c>
      <c r="C583" s="71" t="e">
        <f t="shared" si="150"/>
        <v>#VALUE!</v>
      </c>
      <c r="D583" s="71">
        <f t="shared" si="151"/>
        <v>1</v>
      </c>
      <c r="E583" s="221" t="str">
        <f>IFERROR(VLOOKUP(A583,[1]Tổng!$M$2:$AT$200,14,0),"")</f>
        <v/>
      </c>
      <c r="F583" s="213" t="str">
        <f>IFERROR(VLOOKUP(A583,[1]Tổng!$M$2:$AT$200,15,0),"")</f>
        <v/>
      </c>
      <c r="G583" s="214" t="str">
        <f>IFERROR(VLOOKUP(A583,[1]Tổng!$M$2:$AT$200,25,0),"")</f>
        <v/>
      </c>
      <c r="H583" s="83" t="str">
        <f>IFERROR(VLOOKUP(A583,[1]Tổng!$M$2:$AQ$200,26,0),"")</f>
        <v/>
      </c>
      <c r="I583" s="77" t="str">
        <f>IFERROR(VLOOKUP(A583,[1]Tổng!$M$2:$AQ$200,27,0),"")</f>
        <v/>
      </c>
      <c r="J583" s="77">
        <v>1000000</v>
      </c>
      <c r="K583" s="78">
        <f t="shared" si="152"/>
        <v>0</v>
      </c>
      <c r="L583" s="88" t="str">
        <f>IFERROR(VLOOKUP(A583,[1]Tổng!$M$2:$AQ$200,30,0),"")</f>
        <v/>
      </c>
      <c r="M583" s="88">
        <f t="shared" si="153"/>
        <v>0</v>
      </c>
      <c r="N583" s="88" t="str">
        <f>IFERROR(VLOOKUP(A583,[1]Tổng!$M$2:$AT$200,18,0),"")</f>
        <v/>
      </c>
      <c r="O583" s="88" t="str">
        <f>IFERROR(VLOOKUP(A583,[1]Tổng!$M$2:$AT$200,22,0),"")</f>
        <v/>
      </c>
      <c r="P583" s="217">
        <f t="shared" si="154"/>
        <v>0</v>
      </c>
      <c r="Q583" s="217">
        <f>IFERROR(VLOOKUP(A583,[1]Tổng!$M$2:$AQ$200,29,0),0)</f>
        <v>0</v>
      </c>
      <c r="R583" s="81" t="str">
        <f>IFERROR(VLOOKUP(A583,[1]Tổng!$M$2:$AQ$200,31,0),"")</f>
        <v/>
      </c>
      <c r="S583" s="81">
        <f t="shared" si="143"/>
        <v>0</v>
      </c>
      <c r="T583" s="81">
        <f t="shared" si="144"/>
        <v>0</v>
      </c>
      <c r="U583" s="81" t="e">
        <f t="shared" si="156"/>
        <v>#REF!</v>
      </c>
      <c r="V583" s="81">
        <v>0</v>
      </c>
      <c r="W583" s="81" t="e">
        <f t="shared" si="149"/>
        <v>#REF!</v>
      </c>
      <c r="X583" s="83"/>
      <c r="Y583" s="99">
        <f t="shared" si="141"/>
        <v>0</v>
      </c>
      <c r="Z583" s="224"/>
      <c r="AA583" s="224"/>
      <c r="AB583" s="224"/>
      <c r="AC583" s="224"/>
      <c r="AE583" s="106" t="e">
        <f t="shared" si="124"/>
        <v>#VALUE!</v>
      </c>
      <c r="AF583" s="69"/>
      <c r="AG583" s="218"/>
      <c r="AH583" s="219"/>
      <c r="AI583" s="218"/>
      <c r="AJ583" s="63"/>
      <c r="AK583" s="63"/>
      <c r="AL583" s="63"/>
      <c r="AU583" s="69" t="e">
        <f t="shared" si="142"/>
        <v>#N/A</v>
      </c>
      <c r="AV583" s="69" t="e">
        <f t="shared" si="145"/>
        <v>#N/A</v>
      </c>
      <c r="AW583" s="69">
        <f>IF(I583&gt;0,COUNTIF($AV$32:AV583,AV583),0)</f>
        <v>551</v>
      </c>
      <c r="AX583" s="69">
        <f>IF(AND(AW583&gt;1,SUMIF($AV$32:AV582,AV583,$AX$32:AX582)-SUMIF($AV$32:AV582,AV583,$BA$32:BA582)=0),1,IF(AND(AW583&gt;1,SUMIF($AV$32:AV582,AV583,$AX$32:AX582)-SUMIF($AV$32:AV582,AV583,$BA$32:BA582)&gt;0),0,AW583))</f>
        <v>0</v>
      </c>
      <c r="AY583" s="69">
        <f>IF(AND(Q583&gt;0,SUMIF($AV$32:AV583,AV583,$I$32:I583)-SUMIF($AV$32:AV583,AV583,$Q$32:Q583)=0),COUNTIF($AV$32:AV583,AV583),0)</f>
        <v>0</v>
      </c>
      <c r="AZ583" s="69">
        <f>IF(Q583&gt;0,COUNTIF($AV$32:AV583,AV583),0)</f>
        <v>0</v>
      </c>
      <c r="BA583" s="69">
        <f t="shared" si="146"/>
        <v>0</v>
      </c>
      <c r="BC583" s="69" t="str">
        <f t="shared" si="147"/>
        <v xml:space="preserve">  0</v>
      </c>
      <c r="BD583" s="69" t="str">
        <f t="shared" si="148"/>
        <v/>
      </c>
      <c r="BF583" s="69"/>
      <c r="BG583" s="69"/>
    </row>
    <row r="584" spans="1:59" s="69" customFormat="1" x14ac:dyDescent="0.25">
      <c r="A584" s="70" t="e">
        <f t="shared" si="155"/>
        <v>#REF!</v>
      </c>
      <c r="B584" s="83" t="str">
        <f>IFERROR(VLOOKUP(A584,[1]Tổng!$M$2:$AT$200,13,0),"")</f>
        <v/>
      </c>
      <c r="C584" s="71" t="e">
        <f t="shared" si="150"/>
        <v>#VALUE!</v>
      </c>
      <c r="D584" s="71">
        <f t="shared" si="151"/>
        <v>1</v>
      </c>
      <c r="E584" s="221" t="str">
        <f>IFERROR(VLOOKUP(A584,[1]Tổng!$M$2:$AT$200,14,0),"")</f>
        <v/>
      </c>
      <c r="F584" s="213" t="str">
        <f>IFERROR(VLOOKUP(A584,[1]Tổng!$M$2:$AT$200,15,0),"")</f>
        <v/>
      </c>
      <c r="G584" s="214" t="str">
        <f>IFERROR(VLOOKUP(A584,[1]Tổng!$M$2:$AT$200,25,0),"")</f>
        <v/>
      </c>
      <c r="H584" s="83" t="str">
        <f>IFERROR(VLOOKUP(A584,[1]Tổng!$M$2:$AQ$200,26,0),"")</f>
        <v/>
      </c>
      <c r="I584" s="77" t="str">
        <f>IFERROR(VLOOKUP(A584,[1]Tổng!$M$2:$AQ$200,27,0),"")</f>
        <v/>
      </c>
      <c r="J584" s="77">
        <v>1000000</v>
      </c>
      <c r="K584" s="78">
        <f t="shared" si="152"/>
        <v>0</v>
      </c>
      <c r="L584" s="88" t="str">
        <f>IFERROR(VLOOKUP(A584,[1]Tổng!$M$2:$AQ$200,30,0),"")</f>
        <v/>
      </c>
      <c r="M584" s="88">
        <f t="shared" si="153"/>
        <v>0</v>
      </c>
      <c r="N584" s="88" t="str">
        <f>IFERROR(VLOOKUP(A584,[1]Tổng!$M$2:$AT$200,18,0),"")</f>
        <v/>
      </c>
      <c r="O584" s="88" t="str">
        <f>IFERROR(VLOOKUP(A584,[1]Tổng!$M$2:$AT$200,22,0),"")</f>
        <v/>
      </c>
      <c r="P584" s="217">
        <f t="shared" si="154"/>
        <v>0</v>
      </c>
      <c r="Q584" s="217">
        <f>IFERROR(VLOOKUP(A584,[1]Tổng!$M$2:$AQ$200,29,0),0)</f>
        <v>0</v>
      </c>
      <c r="R584" s="81" t="str">
        <f>IFERROR(VLOOKUP(A584,[1]Tổng!$M$2:$AQ$200,31,0),"")</f>
        <v/>
      </c>
      <c r="S584" s="81">
        <f t="shared" si="143"/>
        <v>0</v>
      </c>
      <c r="T584" s="81">
        <f t="shared" si="144"/>
        <v>0</v>
      </c>
      <c r="U584" s="81" t="e">
        <f t="shared" si="156"/>
        <v>#REF!</v>
      </c>
      <c r="V584" s="81">
        <v>0</v>
      </c>
      <c r="W584" s="81" t="e">
        <f t="shared" si="149"/>
        <v>#REF!</v>
      </c>
      <c r="X584" s="83"/>
      <c r="Y584" s="99">
        <f t="shared" si="141"/>
        <v>0</v>
      </c>
      <c r="Z584" s="224"/>
      <c r="AA584" s="224"/>
      <c r="AB584" s="224"/>
      <c r="AC584" s="224"/>
      <c r="AE584" s="106" t="e">
        <f t="shared" si="124"/>
        <v>#VALUE!</v>
      </c>
      <c r="AG584" s="218"/>
      <c r="AH584" s="219"/>
      <c r="AI584" s="218"/>
      <c r="AJ584" s="63"/>
      <c r="AK584" s="63"/>
      <c r="AL584" s="63"/>
      <c r="AU584" s="69" t="e">
        <f t="shared" si="142"/>
        <v>#N/A</v>
      </c>
      <c r="AV584" s="69" t="e">
        <f t="shared" si="145"/>
        <v>#N/A</v>
      </c>
      <c r="AW584" s="69">
        <f>IF(I584&gt;0,COUNTIF($AV$32:AV584,AV584),0)</f>
        <v>552</v>
      </c>
      <c r="AX584" s="69">
        <f>IF(AND(AW584&gt;1,SUMIF($AV$32:AV583,AV584,$AX$32:AX583)-SUMIF($AV$32:AV583,AV584,$BA$32:BA583)=0),1,IF(AND(AW584&gt;1,SUMIF($AV$32:AV583,AV584,$AX$32:AX583)-SUMIF($AV$32:AV583,AV584,$BA$32:BA583)&gt;0),0,AW584))</f>
        <v>0</v>
      </c>
      <c r="AY584" s="69">
        <f>IF(AND(Q584&gt;0,SUMIF($AV$32:AV584,AV584,$I$32:I584)-SUMIF($AV$32:AV584,AV584,$Q$32:Q584)=0),COUNTIF($AV$32:AV584,AV584),0)</f>
        <v>0</v>
      </c>
      <c r="AZ584" s="69">
        <f>IF(Q584&gt;0,COUNTIF($AV$32:AV584,AV584),0)</f>
        <v>0</v>
      </c>
      <c r="BA584" s="69">
        <f t="shared" si="146"/>
        <v>0</v>
      </c>
      <c r="BC584" s="69" t="str">
        <f t="shared" si="147"/>
        <v xml:space="preserve">  0</v>
      </c>
      <c r="BD584" s="69" t="str">
        <f t="shared" si="148"/>
        <v/>
      </c>
    </row>
    <row r="585" spans="1:59" x14ac:dyDescent="0.25">
      <c r="A585" s="70" t="e">
        <f t="shared" si="155"/>
        <v>#REF!</v>
      </c>
      <c r="B585" s="83" t="str">
        <f>IFERROR(VLOOKUP(A585,[1]Tổng!$M$2:$AT$200,13,0),"")</f>
        <v/>
      </c>
      <c r="C585" s="71" t="e">
        <f t="shared" si="150"/>
        <v>#VALUE!</v>
      </c>
      <c r="D585" s="71">
        <f t="shared" si="151"/>
        <v>1</v>
      </c>
      <c r="E585" s="221" t="str">
        <f>IFERROR(VLOOKUP(A585,[1]Tổng!$M$2:$AT$200,14,0),"")</f>
        <v/>
      </c>
      <c r="F585" s="213" t="str">
        <f>IFERROR(VLOOKUP(A585,[1]Tổng!$M$2:$AT$200,15,0),"")</f>
        <v/>
      </c>
      <c r="G585" s="214" t="str">
        <f>IFERROR(VLOOKUP(A585,[1]Tổng!$M$2:$AT$200,25,0),"")</f>
        <v/>
      </c>
      <c r="H585" s="83" t="str">
        <f>IFERROR(VLOOKUP(A585,[1]Tổng!$M$2:$AQ$200,26,0),"")</f>
        <v/>
      </c>
      <c r="I585" s="77" t="str">
        <f>IFERROR(VLOOKUP(A585,[1]Tổng!$M$2:$AQ$200,27,0),"")</f>
        <v/>
      </c>
      <c r="J585" s="77">
        <v>1000000</v>
      </c>
      <c r="K585" s="78">
        <f t="shared" si="152"/>
        <v>0</v>
      </c>
      <c r="L585" s="88" t="str">
        <f>IFERROR(VLOOKUP(A585,[1]Tổng!$M$2:$AQ$200,30,0),"")</f>
        <v/>
      </c>
      <c r="M585" s="88">
        <f t="shared" si="153"/>
        <v>0</v>
      </c>
      <c r="N585" s="88" t="str">
        <f>IFERROR(VLOOKUP(A585,[1]Tổng!$M$2:$AT$200,18,0),"")</f>
        <v/>
      </c>
      <c r="O585" s="88" t="str">
        <f>IFERROR(VLOOKUP(A585,[1]Tổng!$M$2:$AT$200,22,0),"")</f>
        <v/>
      </c>
      <c r="P585" s="217">
        <f t="shared" si="154"/>
        <v>0</v>
      </c>
      <c r="Q585" s="217">
        <f>IFERROR(VLOOKUP(A585,[1]Tổng!$M$2:$AQ$200,29,0),0)</f>
        <v>0</v>
      </c>
      <c r="R585" s="81" t="str">
        <f>IFERROR(VLOOKUP(A585,[1]Tổng!$M$2:$AQ$200,31,0),"")</f>
        <v/>
      </c>
      <c r="S585" s="81">
        <f t="shared" si="143"/>
        <v>0</v>
      </c>
      <c r="T585" s="81">
        <f t="shared" si="144"/>
        <v>0</v>
      </c>
      <c r="U585" s="81" t="e">
        <f t="shared" si="156"/>
        <v>#REF!</v>
      </c>
      <c r="V585" s="81">
        <v>0</v>
      </c>
      <c r="W585" s="81" t="e">
        <f t="shared" si="149"/>
        <v>#REF!</v>
      </c>
      <c r="X585" s="83"/>
      <c r="Y585" s="99">
        <f t="shared" si="141"/>
        <v>0</v>
      </c>
      <c r="Z585" s="224"/>
      <c r="AA585" s="224"/>
      <c r="AB585" s="224"/>
      <c r="AC585" s="224"/>
      <c r="AE585" s="106" t="e">
        <f t="shared" si="124"/>
        <v>#VALUE!</v>
      </c>
      <c r="AF585" s="69"/>
      <c r="AG585" s="218"/>
      <c r="AH585" s="219"/>
      <c r="AI585" s="218"/>
      <c r="AJ585" s="63"/>
      <c r="AK585" s="63"/>
      <c r="AL585" s="63"/>
      <c r="AU585" s="69" t="e">
        <f t="shared" si="142"/>
        <v>#N/A</v>
      </c>
      <c r="AV585" s="69" t="e">
        <f t="shared" si="145"/>
        <v>#N/A</v>
      </c>
      <c r="AW585" s="69">
        <f>IF(I585&gt;0,COUNTIF($AV$32:AV585,AV585),0)</f>
        <v>553</v>
      </c>
      <c r="AX585" s="69">
        <f>IF(AND(AW585&gt;1,SUMIF($AV$32:AV584,AV585,$AX$32:AX584)-SUMIF($AV$32:AV584,AV585,$BA$32:BA584)=0),1,IF(AND(AW585&gt;1,SUMIF($AV$32:AV584,AV585,$AX$32:AX584)-SUMIF($AV$32:AV584,AV585,$BA$32:BA584)&gt;0),0,AW585))</f>
        <v>0</v>
      </c>
      <c r="AY585" s="69">
        <f>IF(AND(Q585&gt;0,SUMIF($AV$32:AV585,AV585,$I$32:I585)-SUMIF($AV$32:AV585,AV585,$Q$32:Q585)=0),COUNTIF($AV$32:AV585,AV585),0)</f>
        <v>0</v>
      </c>
      <c r="AZ585" s="69">
        <f>IF(Q585&gt;0,COUNTIF($AV$32:AV585,AV585),0)</f>
        <v>0</v>
      </c>
      <c r="BA585" s="69">
        <f t="shared" si="146"/>
        <v>0</v>
      </c>
      <c r="BC585" s="69" t="str">
        <f t="shared" si="147"/>
        <v xml:space="preserve">  0</v>
      </c>
      <c r="BD585" s="69" t="str">
        <f t="shared" si="148"/>
        <v/>
      </c>
      <c r="BF585" s="69"/>
      <c r="BG585" s="69"/>
    </row>
    <row r="586" spans="1:59" x14ac:dyDescent="0.25">
      <c r="A586" s="70" t="e">
        <f t="shared" si="155"/>
        <v>#REF!</v>
      </c>
      <c r="B586" s="83" t="str">
        <f>IFERROR(VLOOKUP(A586,[1]Tổng!$M$2:$AT$200,13,0),"")</f>
        <v/>
      </c>
      <c r="C586" s="71" t="e">
        <f t="shared" si="150"/>
        <v>#VALUE!</v>
      </c>
      <c r="D586" s="71">
        <f t="shared" si="151"/>
        <v>1</v>
      </c>
      <c r="E586" s="221" t="str">
        <f>IFERROR(VLOOKUP(A586,[1]Tổng!$M$2:$AT$200,14,0),"")</f>
        <v/>
      </c>
      <c r="F586" s="213" t="str">
        <f>IFERROR(VLOOKUP(A586,[1]Tổng!$M$2:$AT$200,15,0),"")</f>
        <v/>
      </c>
      <c r="G586" s="214" t="str">
        <f>IFERROR(VLOOKUP(A586,[1]Tổng!$M$2:$AT$200,25,0),"")</f>
        <v/>
      </c>
      <c r="H586" s="83" t="str">
        <f>IFERROR(VLOOKUP(A586,[1]Tổng!$M$2:$AQ$200,26,0),"")</f>
        <v/>
      </c>
      <c r="I586" s="77" t="str">
        <f>IFERROR(VLOOKUP(A586,[1]Tổng!$M$2:$AQ$200,27,0),"")</f>
        <v/>
      </c>
      <c r="J586" s="77">
        <v>1000000</v>
      </c>
      <c r="K586" s="78">
        <f t="shared" si="152"/>
        <v>0</v>
      </c>
      <c r="L586" s="88" t="str">
        <f>IFERROR(VLOOKUP(A586,[1]Tổng!$M$2:$AQ$200,30,0),"")</f>
        <v/>
      </c>
      <c r="M586" s="88">
        <f t="shared" si="153"/>
        <v>0</v>
      </c>
      <c r="N586" s="88" t="str">
        <f>IFERROR(VLOOKUP(A586,[1]Tổng!$M$2:$AT$200,18,0),"")</f>
        <v/>
      </c>
      <c r="O586" s="88" t="str">
        <f>IFERROR(VLOOKUP(A586,[1]Tổng!$M$2:$AT$200,22,0),"")</f>
        <v/>
      </c>
      <c r="P586" s="217">
        <f t="shared" si="154"/>
        <v>0</v>
      </c>
      <c r="Q586" s="217">
        <f>IFERROR(VLOOKUP(A586,[1]Tổng!$M$2:$AQ$200,29,0),0)</f>
        <v>0</v>
      </c>
      <c r="R586" s="81" t="str">
        <f>IFERROR(VLOOKUP(A586,[1]Tổng!$M$2:$AQ$200,31,0),"")</f>
        <v/>
      </c>
      <c r="S586" s="81">
        <f t="shared" si="143"/>
        <v>0</v>
      </c>
      <c r="T586" s="81">
        <f t="shared" si="144"/>
        <v>0</v>
      </c>
      <c r="U586" s="81" t="e">
        <f t="shared" si="156"/>
        <v>#REF!</v>
      </c>
      <c r="V586" s="81">
        <v>0</v>
      </c>
      <c r="W586" s="81" t="e">
        <f t="shared" si="149"/>
        <v>#REF!</v>
      </c>
      <c r="X586" s="83"/>
      <c r="Y586" s="99">
        <f t="shared" si="141"/>
        <v>0</v>
      </c>
      <c r="Z586" s="224"/>
      <c r="AA586" s="224"/>
      <c r="AB586" s="224"/>
      <c r="AC586" s="224"/>
      <c r="AE586" s="106" t="e">
        <f t="shared" si="124"/>
        <v>#VALUE!</v>
      </c>
      <c r="AF586" s="69"/>
      <c r="AG586" s="218"/>
      <c r="AH586" s="219"/>
      <c r="AI586" s="218"/>
      <c r="AJ586" s="63"/>
      <c r="AK586" s="63"/>
      <c r="AL586" s="63"/>
      <c r="AU586" s="69" t="e">
        <f t="shared" si="142"/>
        <v>#N/A</v>
      </c>
      <c r="AV586" s="69" t="e">
        <f t="shared" si="145"/>
        <v>#N/A</v>
      </c>
      <c r="AW586" s="69">
        <f>IF(I586&gt;0,COUNTIF($AV$32:AV586,AV586),0)</f>
        <v>554</v>
      </c>
      <c r="AX586" s="69">
        <f>IF(AND(AW586&gt;1,SUMIF($AV$32:AV585,AV586,$AX$32:AX585)-SUMIF($AV$32:AV585,AV586,$BA$32:BA585)=0),1,IF(AND(AW586&gt;1,SUMIF($AV$32:AV585,AV586,$AX$32:AX585)-SUMIF($AV$32:AV585,AV586,$BA$32:BA585)&gt;0),0,AW586))</f>
        <v>0</v>
      </c>
      <c r="AY586" s="69">
        <f>IF(AND(Q586&gt;0,SUMIF($AV$32:AV586,AV586,$I$32:I586)-SUMIF($AV$32:AV586,AV586,$Q$32:Q586)=0),COUNTIF($AV$32:AV586,AV586),0)</f>
        <v>0</v>
      </c>
      <c r="AZ586" s="69">
        <f>IF(Q586&gt;0,COUNTIF($AV$32:AV586,AV586),0)</f>
        <v>0</v>
      </c>
      <c r="BA586" s="69">
        <f t="shared" si="146"/>
        <v>0</v>
      </c>
      <c r="BC586" s="69" t="str">
        <f t="shared" si="147"/>
        <v xml:space="preserve">  0</v>
      </c>
      <c r="BD586" s="69" t="str">
        <f t="shared" si="148"/>
        <v/>
      </c>
      <c r="BF586" s="69"/>
      <c r="BG586" s="69"/>
    </row>
    <row r="587" spans="1:59" s="69" customFormat="1" x14ac:dyDescent="0.25">
      <c r="A587" s="70" t="e">
        <f t="shared" si="155"/>
        <v>#REF!</v>
      </c>
      <c r="B587" s="83" t="str">
        <f>IFERROR(VLOOKUP(A587,[1]Tổng!$M$2:$AT$200,13,0),"")</f>
        <v/>
      </c>
      <c r="C587" s="71" t="e">
        <f t="shared" si="150"/>
        <v>#VALUE!</v>
      </c>
      <c r="D587" s="71">
        <f t="shared" si="151"/>
        <v>1</v>
      </c>
      <c r="E587" s="221" t="str">
        <f>IFERROR(VLOOKUP(A587,[1]Tổng!$M$2:$AT$200,14,0),"")</f>
        <v/>
      </c>
      <c r="F587" s="213" t="str">
        <f>IFERROR(VLOOKUP(A587,[1]Tổng!$M$2:$AT$200,15,0),"")</f>
        <v/>
      </c>
      <c r="G587" s="214" t="str">
        <f>IFERROR(VLOOKUP(A587,[1]Tổng!$M$2:$AT$200,25,0),"")</f>
        <v/>
      </c>
      <c r="H587" s="83" t="str">
        <f>IFERROR(VLOOKUP(A587,[1]Tổng!$M$2:$AQ$200,26,0),"")</f>
        <v/>
      </c>
      <c r="I587" s="77" t="str">
        <f>IFERROR(VLOOKUP(A587,[1]Tổng!$M$2:$AQ$200,27,0),"")</f>
        <v/>
      </c>
      <c r="J587" s="77">
        <v>1000000</v>
      </c>
      <c r="K587" s="78">
        <f t="shared" si="152"/>
        <v>0</v>
      </c>
      <c r="L587" s="88" t="str">
        <f>IFERROR(VLOOKUP(A587,[1]Tổng!$M$2:$AQ$200,30,0),"")</f>
        <v/>
      </c>
      <c r="M587" s="88">
        <f t="shared" si="153"/>
        <v>0</v>
      </c>
      <c r="N587" s="88" t="str">
        <f>IFERROR(VLOOKUP(A587,[1]Tổng!$M$2:$AT$200,18,0),"")</f>
        <v/>
      </c>
      <c r="O587" s="88" t="str">
        <f>IFERROR(VLOOKUP(A587,[1]Tổng!$M$2:$AT$200,22,0),"")</f>
        <v/>
      </c>
      <c r="P587" s="217">
        <f t="shared" si="154"/>
        <v>0</v>
      </c>
      <c r="Q587" s="217">
        <f>IFERROR(VLOOKUP(A587,[1]Tổng!$M$2:$AQ$200,29,0),0)</f>
        <v>0</v>
      </c>
      <c r="R587" s="81" t="str">
        <f>IFERROR(VLOOKUP(A587,[1]Tổng!$M$2:$AQ$200,31,0),"")</f>
        <v/>
      </c>
      <c r="S587" s="81">
        <f t="shared" si="143"/>
        <v>0</v>
      </c>
      <c r="T587" s="81">
        <f t="shared" si="144"/>
        <v>0</v>
      </c>
      <c r="U587" s="81" t="e">
        <f t="shared" si="156"/>
        <v>#REF!</v>
      </c>
      <c r="V587" s="81">
        <v>0</v>
      </c>
      <c r="W587" s="81" t="e">
        <f t="shared" si="149"/>
        <v>#REF!</v>
      </c>
      <c r="X587" s="83"/>
      <c r="Y587" s="99">
        <f t="shared" si="141"/>
        <v>0</v>
      </c>
      <c r="Z587" s="224"/>
      <c r="AA587" s="224"/>
      <c r="AB587" s="224"/>
      <c r="AC587" s="224"/>
      <c r="AE587" s="106" t="e">
        <f t="shared" si="124"/>
        <v>#VALUE!</v>
      </c>
      <c r="AG587" s="218"/>
      <c r="AH587" s="219"/>
      <c r="AI587" s="218"/>
      <c r="AJ587" s="63"/>
      <c r="AK587" s="63"/>
      <c r="AL587" s="63"/>
      <c r="AU587" s="69" t="e">
        <f t="shared" si="142"/>
        <v>#N/A</v>
      </c>
      <c r="AV587" s="69" t="e">
        <f t="shared" si="145"/>
        <v>#N/A</v>
      </c>
      <c r="AW587" s="69">
        <f>IF(I587&gt;0,COUNTIF($AV$32:AV587,AV587),0)</f>
        <v>555</v>
      </c>
      <c r="AX587" s="69">
        <f>IF(AND(AW587&gt;1,SUMIF($AV$32:AV586,AV587,$AX$32:AX586)-SUMIF($AV$32:AV586,AV587,$BA$32:BA586)=0),1,IF(AND(AW587&gt;1,SUMIF($AV$32:AV586,AV587,$AX$32:AX586)-SUMIF($AV$32:AV586,AV587,$BA$32:BA586)&gt;0),0,AW587))</f>
        <v>0</v>
      </c>
      <c r="AY587" s="69">
        <f>IF(AND(Q587&gt;0,SUMIF($AV$32:AV587,AV587,$I$32:I587)-SUMIF($AV$32:AV587,AV587,$Q$32:Q587)=0),COUNTIF($AV$32:AV587,AV587),0)</f>
        <v>0</v>
      </c>
      <c r="AZ587" s="69">
        <f>IF(Q587&gt;0,COUNTIF($AV$32:AV587,AV587),0)</f>
        <v>0</v>
      </c>
      <c r="BA587" s="69">
        <f t="shared" si="146"/>
        <v>0</v>
      </c>
      <c r="BC587" s="69" t="str">
        <f t="shared" si="147"/>
        <v xml:space="preserve">  0</v>
      </c>
      <c r="BD587" s="69" t="str">
        <f t="shared" si="148"/>
        <v/>
      </c>
    </row>
    <row r="588" spans="1:59" x14ac:dyDescent="0.25">
      <c r="A588" s="70" t="e">
        <f t="shared" si="155"/>
        <v>#REF!</v>
      </c>
      <c r="B588" s="83" t="str">
        <f>IFERROR(VLOOKUP(A588,[1]Tổng!$M$2:$AT$200,13,0),"")</f>
        <v/>
      </c>
      <c r="C588" s="71" t="e">
        <f t="shared" si="150"/>
        <v>#VALUE!</v>
      </c>
      <c r="D588" s="71">
        <f t="shared" si="151"/>
        <v>1</v>
      </c>
      <c r="E588" s="221" t="str">
        <f>IFERROR(VLOOKUP(A588,[1]Tổng!$M$2:$AT$200,14,0),"")</f>
        <v/>
      </c>
      <c r="F588" s="213" t="str">
        <f>IFERROR(VLOOKUP(A588,[1]Tổng!$M$2:$AT$200,15,0),"")</f>
        <v/>
      </c>
      <c r="G588" s="214" t="str">
        <f>IFERROR(VLOOKUP(A588,[1]Tổng!$M$2:$AT$200,25,0),"")</f>
        <v/>
      </c>
      <c r="H588" s="83" t="str">
        <f>IFERROR(VLOOKUP(A588,[1]Tổng!$M$2:$AQ$200,26,0),"")</f>
        <v/>
      </c>
      <c r="I588" s="77" t="str">
        <f>IFERROR(VLOOKUP(A588,[1]Tổng!$M$2:$AQ$200,27,0),"")</f>
        <v/>
      </c>
      <c r="J588" s="77">
        <v>1000000</v>
      </c>
      <c r="K588" s="78">
        <f t="shared" si="152"/>
        <v>0</v>
      </c>
      <c r="L588" s="88" t="str">
        <f>IFERROR(VLOOKUP(A588,[1]Tổng!$M$2:$AQ$200,30,0),"")</f>
        <v/>
      </c>
      <c r="M588" s="88">
        <f t="shared" si="153"/>
        <v>0</v>
      </c>
      <c r="N588" s="88" t="str">
        <f>IFERROR(VLOOKUP(A588,[1]Tổng!$M$2:$AT$200,18,0),"")</f>
        <v/>
      </c>
      <c r="O588" s="88" t="str">
        <f>IFERROR(VLOOKUP(A588,[1]Tổng!$M$2:$AT$200,22,0),"")</f>
        <v/>
      </c>
      <c r="P588" s="217">
        <f t="shared" si="154"/>
        <v>0</v>
      </c>
      <c r="Q588" s="217">
        <f>IFERROR(VLOOKUP(A588,[1]Tổng!$M$2:$AQ$200,29,0),0)</f>
        <v>0</v>
      </c>
      <c r="R588" s="81" t="str">
        <f>IFERROR(VLOOKUP(A588,[1]Tổng!$M$2:$AQ$200,31,0),"")</f>
        <v/>
      </c>
      <c r="S588" s="81">
        <f t="shared" si="143"/>
        <v>0</v>
      </c>
      <c r="T588" s="81">
        <f t="shared" si="144"/>
        <v>0</v>
      </c>
      <c r="U588" s="81" t="e">
        <f t="shared" si="156"/>
        <v>#REF!</v>
      </c>
      <c r="V588" s="81">
        <v>0</v>
      </c>
      <c r="W588" s="81" t="e">
        <f t="shared" si="149"/>
        <v>#REF!</v>
      </c>
      <c r="X588" s="83"/>
      <c r="Y588" s="99">
        <f t="shared" si="141"/>
        <v>0</v>
      </c>
      <c r="Z588" s="224"/>
      <c r="AA588" s="224"/>
      <c r="AB588" s="224"/>
      <c r="AC588" s="224"/>
      <c r="AE588" s="106" t="e">
        <f t="shared" si="124"/>
        <v>#VALUE!</v>
      </c>
      <c r="AF588" s="69"/>
      <c r="AG588" s="218"/>
      <c r="AH588" s="219"/>
      <c r="AI588" s="218"/>
      <c r="AJ588" s="63"/>
      <c r="AK588" s="63"/>
      <c r="AL588" s="63"/>
      <c r="AU588" s="69" t="e">
        <f t="shared" si="142"/>
        <v>#N/A</v>
      </c>
      <c r="AV588" s="69" t="e">
        <f t="shared" si="145"/>
        <v>#N/A</v>
      </c>
      <c r="AW588" s="69">
        <f>IF(I588&gt;0,COUNTIF($AV$32:AV588,AV588),0)</f>
        <v>556</v>
      </c>
      <c r="AX588" s="69">
        <f>IF(AND(AW588&gt;1,SUMIF($AV$32:AV587,AV588,$AX$32:AX587)-SUMIF($AV$32:AV587,AV588,$BA$32:BA587)=0),1,IF(AND(AW588&gt;1,SUMIF($AV$32:AV587,AV588,$AX$32:AX587)-SUMIF($AV$32:AV587,AV588,$BA$32:BA587)&gt;0),0,AW588))</f>
        <v>0</v>
      </c>
      <c r="AY588" s="69">
        <f>IF(AND(Q588&gt;0,SUMIF($AV$32:AV588,AV588,$I$32:I588)-SUMIF($AV$32:AV588,AV588,$Q$32:Q588)=0),COUNTIF($AV$32:AV588,AV588),0)</f>
        <v>0</v>
      </c>
      <c r="AZ588" s="69">
        <f>IF(Q588&gt;0,COUNTIF($AV$32:AV588,AV588),0)</f>
        <v>0</v>
      </c>
      <c r="BA588" s="69">
        <f t="shared" si="146"/>
        <v>0</v>
      </c>
      <c r="BC588" s="69" t="str">
        <f t="shared" si="147"/>
        <v xml:space="preserve">  0</v>
      </c>
      <c r="BD588" s="69" t="str">
        <f t="shared" si="148"/>
        <v/>
      </c>
      <c r="BF588" s="69"/>
      <c r="BG588" s="69"/>
    </row>
    <row r="589" spans="1:59" x14ac:dyDescent="0.25">
      <c r="A589" s="70" t="e">
        <f t="shared" si="155"/>
        <v>#REF!</v>
      </c>
      <c r="B589" s="83" t="str">
        <f>IFERROR(VLOOKUP(A589,[1]Tổng!$M$2:$AT$200,13,0),"")</f>
        <v/>
      </c>
      <c r="C589" s="71" t="e">
        <f t="shared" si="150"/>
        <v>#VALUE!</v>
      </c>
      <c r="D589" s="71">
        <f t="shared" si="151"/>
        <v>1</v>
      </c>
      <c r="E589" s="221" t="str">
        <f>IFERROR(VLOOKUP(A589,[1]Tổng!$M$2:$AT$200,14,0),"")</f>
        <v/>
      </c>
      <c r="F589" s="213" t="str">
        <f>IFERROR(VLOOKUP(A589,[1]Tổng!$M$2:$AT$200,15,0),"")</f>
        <v/>
      </c>
      <c r="G589" s="214" t="str">
        <f>IFERROR(VLOOKUP(A589,[1]Tổng!$M$2:$AT$200,25,0),"")</f>
        <v/>
      </c>
      <c r="H589" s="83" t="str">
        <f>IFERROR(VLOOKUP(A589,[1]Tổng!$M$2:$AQ$200,26,0),"")</f>
        <v/>
      </c>
      <c r="I589" s="77" t="str">
        <f>IFERROR(VLOOKUP(A589,[1]Tổng!$M$2:$AQ$200,27,0),"")</f>
        <v/>
      </c>
      <c r="J589" s="77">
        <v>1000000</v>
      </c>
      <c r="K589" s="78">
        <f t="shared" si="152"/>
        <v>0</v>
      </c>
      <c r="L589" s="88" t="str">
        <f>IFERROR(VLOOKUP(A589,[1]Tổng!$M$2:$AQ$200,30,0),"")</f>
        <v/>
      </c>
      <c r="M589" s="88">
        <f t="shared" si="153"/>
        <v>0</v>
      </c>
      <c r="N589" s="88" t="str">
        <f>IFERROR(VLOOKUP(A589,[1]Tổng!$M$2:$AT$200,18,0),"")</f>
        <v/>
      </c>
      <c r="O589" s="88" t="str">
        <f>IFERROR(VLOOKUP(A589,[1]Tổng!$M$2:$AT$200,22,0),"")</f>
        <v/>
      </c>
      <c r="P589" s="217">
        <f t="shared" si="154"/>
        <v>0</v>
      </c>
      <c r="Q589" s="217">
        <f>IFERROR(VLOOKUP(A589,[1]Tổng!$M$2:$AQ$200,29,0),0)</f>
        <v>0</v>
      </c>
      <c r="R589" s="81" t="str">
        <f>IFERROR(VLOOKUP(A589,[1]Tổng!$M$2:$AQ$200,31,0),"")</f>
        <v/>
      </c>
      <c r="S589" s="81">
        <f t="shared" si="143"/>
        <v>0</v>
      </c>
      <c r="T589" s="81">
        <f t="shared" si="144"/>
        <v>0</v>
      </c>
      <c r="U589" s="81" t="e">
        <f t="shared" si="156"/>
        <v>#REF!</v>
      </c>
      <c r="V589" s="81">
        <v>0</v>
      </c>
      <c r="W589" s="81" t="e">
        <f t="shared" si="149"/>
        <v>#REF!</v>
      </c>
      <c r="X589" s="83"/>
      <c r="Y589" s="99">
        <f>Q591</f>
        <v>0</v>
      </c>
      <c r="Z589" s="224"/>
      <c r="AA589" s="224"/>
      <c r="AB589" s="224"/>
      <c r="AC589" s="224"/>
      <c r="AE589" s="106" t="e">
        <f>I591-SUM(Z591:AD591)</f>
        <v>#VALUE!</v>
      </c>
      <c r="AF589" s="69"/>
      <c r="AG589" s="218"/>
      <c r="AH589" s="219"/>
      <c r="AI589" s="218"/>
      <c r="AJ589" s="63"/>
      <c r="AK589" s="63"/>
      <c r="AL589" s="63"/>
      <c r="AU589" s="69" t="e">
        <f t="shared" si="142"/>
        <v>#N/A</v>
      </c>
      <c r="AV589" s="69" t="e">
        <f t="shared" si="145"/>
        <v>#N/A</v>
      </c>
      <c r="AW589" s="69">
        <f>IF(I589&gt;0,COUNTIF($AV$32:AV589,AV589),0)</f>
        <v>557</v>
      </c>
      <c r="AX589" s="69">
        <f>IF(AND(AW589&gt;1,SUMIF($AV$32:AV588,AV589,$AX$32:AX588)-SUMIF($AV$32:AV588,AV589,$BA$32:BA588)=0),1,IF(AND(AW589&gt;1,SUMIF($AV$32:AV588,AV589,$AX$32:AX588)-SUMIF($AV$32:AV588,AV589,$BA$32:BA588)&gt;0),0,AW589))</f>
        <v>0</v>
      </c>
      <c r="AY589" s="69">
        <f>IF(AND(Q589&gt;0,SUMIF($AV$32:AV589,AV589,$I$32:I589)-SUMIF($AV$32:AV589,AV589,$Q$32:Q589)=0),COUNTIF($AV$32:AV589,AV589),0)</f>
        <v>0</v>
      </c>
      <c r="AZ589" s="69">
        <f>IF(Q589&gt;0,COUNTIF($AV$32:AV589,AV589),0)</f>
        <v>0</v>
      </c>
      <c r="BA589" s="69">
        <f t="shared" si="146"/>
        <v>0</v>
      </c>
      <c r="BC589" s="69" t="str">
        <f t="shared" si="147"/>
        <v xml:space="preserve">  0</v>
      </c>
      <c r="BD589" s="69" t="str">
        <f t="shared" si="148"/>
        <v/>
      </c>
      <c r="BF589" s="69"/>
      <c r="BG589" s="69"/>
    </row>
    <row r="590" spans="1:59" s="69" customFormat="1" x14ac:dyDescent="0.25">
      <c r="A590" s="70" t="e">
        <f t="shared" si="155"/>
        <v>#REF!</v>
      </c>
      <c r="B590" s="83" t="str">
        <f>IFERROR(VLOOKUP(A590,[1]Tổng!$M$2:$AT$200,13,0),"")</f>
        <v/>
      </c>
      <c r="C590" s="71" t="e">
        <f t="shared" si="150"/>
        <v>#VALUE!</v>
      </c>
      <c r="D590" s="71">
        <f t="shared" si="151"/>
        <v>1</v>
      </c>
      <c r="E590" s="221" t="str">
        <f>IFERROR(VLOOKUP(A590,[1]Tổng!$M$2:$AT$200,14,0),"")</f>
        <v/>
      </c>
      <c r="F590" s="213" t="str">
        <f>IFERROR(VLOOKUP(A590,[1]Tổng!$M$2:$AT$200,15,0),"")</f>
        <v/>
      </c>
      <c r="G590" s="214" t="str">
        <f>IFERROR(VLOOKUP(A590,[1]Tổng!$M$2:$AT$200,25,0),"")</f>
        <v/>
      </c>
      <c r="H590" s="83" t="str">
        <f>IFERROR(VLOOKUP(A590,[1]Tổng!$M$2:$AQ$200,26,0),"")</f>
        <v/>
      </c>
      <c r="I590" s="77" t="str">
        <f>IFERROR(VLOOKUP(A590,[1]Tổng!$M$2:$AQ$200,27,0),"")</f>
        <v/>
      </c>
      <c r="J590" s="77">
        <v>1000000</v>
      </c>
      <c r="K590" s="78">
        <f t="shared" si="152"/>
        <v>0</v>
      </c>
      <c r="L590" s="88" t="str">
        <f>IFERROR(VLOOKUP(A590,[1]Tổng!$M$2:$AQ$200,30,0),"")</f>
        <v/>
      </c>
      <c r="M590" s="88">
        <f t="shared" si="153"/>
        <v>0</v>
      </c>
      <c r="N590" s="88" t="str">
        <f>IFERROR(VLOOKUP(A590,[1]Tổng!$M$2:$AT$200,18,0),"")</f>
        <v/>
      </c>
      <c r="O590" s="88" t="str">
        <f>IFERROR(VLOOKUP(A590,[1]Tổng!$M$2:$AT$200,22,0),"")</f>
        <v/>
      </c>
      <c r="P590" s="217">
        <f t="shared" si="154"/>
        <v>0</v>
      </c>
      <c r="Q590" s="217">
        <f>IFERROR(VLOOKUP(A590,[1]Tổng!$M$2:$AQ$200,29,0),0)</f>
        <v>0</v>
      </c>
      <c r="R590" s="81" t="str">
        <f>IFERROR(VLOOKUP(A590,[1]Tổng!$M$2:$AQ$200,31,0),"")</f>
        <v/>
      </c>
      <c r="S590" s="81">
        <f t="shared" si="143"/>
        <v>0</v>
      </c>
      <c r="T590" s="81">
        <f t="shared" si="144"/>
        <v>0</v>
      </c>
      <c r="U590" s="81" t="e">
        <f t="shared" si="156"/>
        <v>#REF!</v>
      </c>
      <c r="V590" s="81">
        <v>0</v>
      </c>
      <c r="W590" s="81" t="e">
        <f t="shared" si="149"/>
        <v>#REF!</v>
      </c>
      <c r="X590" s="83"/>
      <c r="Y590" s="99">
        <f t="shared" si="141"/>
        <v>0</v>
      </c>
      <c r="Z590" s="224"/>
      <c r="AA590" s="224"/>
      <c r="AB590" s="224"/>
      <c r="AC590" s="224"/>
      <c r="AE590" s="106" t="e">
        <f t="shared" si="124"/>
        <v>#VALUE!</v>
      </c>
      <c r="AG590" s="218"/>
      <c r="AH590" s="219"/>
      <c r="AI590" s="218"/>
      <c r="AJ590" s="63"/>
      <c r="AK590" s="63"/>
      <c r="AL590" s="63"/>
      <c r="AU590" s="69" t="e">
        <f t="shared" si="142"/>
        <v>#N/A</v>
      </c>
      <c r="AV590" s="69" t="e">
        <f t="shared" si="145"/>
        <v>#N/A</v>
      </c>
      <c r="AW590" s="69">
        <f>IF(I590&gt;0,COUNTIF($AV$32:AV590,AV590),0)</f>
        <v>558</v>
      </c>
      <c r="AX590" s="69">
        <f>IF(AND(AW590&gt;1,SUMIF($AV$32:AV589,AV590,$AX$32:AX589)-SUMIF($AV$32:AV589,AV590,$BA$32:BA589)=0),1,IF(AND(AW590&gt;1,SUMIF($AV$32:AV589,AV590,$AX$32:AX589)-SUMIF($AV$32:AV589,AV590,$BA$32:BA589)&gt;0),0,AW590))</f>
        <v>0</v>
      </c>
      <c r="AY590" s="69">
        <f>IF(AND(Q590&gt;0,SUMIF($AV$32:AV590,AV590,$I$32:I590)-SUMIF($AV$32:AV590,AV590,$Q$32:Q590)=0),COUNTIF($AV$32:AV590,AV590),0)</f>
        <v>0</v>
      </c>
      <c r="AZ590" s="69">
        <f>IF(Q590&gt;0,COUNTIF($AV$32:AV590,AV590),0)</f>
        <v>0</v>
      </c>
      <c r="BA590" s="69">
        <f t="shared" si="146"/>
        <v>0</v>
      </c>
      <c r="BC590" s="69" t="str">
        <f t="shared" si="147"/>
        <v xml:space="preserve">  0</v>
      </c>
      <c r="BD590" s="69" t="str">
        <f t="shared" si="148"/>
        <v/>
      </c>
    </row>
    <row r="591" spans="1:59" x14ac:dyDescent="0.25">
      <c r="A591" s="70" t="e">
        <f t="shared" si="155"/>
        <v>#REF!</v>
      </c>
      <c r="B591" s="83" t="str">
        <f>IFERROR(VLOOKUP(A591,[1]Tổng!$M$2:$AT$200,13,0),"")</f>
        <v/>
      </c>
      <c r="C591" s="71" t="e">
        <f t="shared" si="150"/>
        <v>#VALUE!</v>
      </c>
      <c r="D591" s="71">
        <f t="shared" si="151"/>
        <v>1</v>
      </c>
      <c r="E591" s="221" t="str">
        <f>IFERROR(VLOOKUP(A591,[1]Tổng!$M$2:$AT$200,14,0),"")</f>
        <v/>
      </c>
      <c r="F591" s="213" t="str">
        <f>IFERROR(VLOOKUP(A591,[1]Tổng!$M$2:$AT$200,15,0),"")</f>
        <v/>
      </c>
      <c r="G591" s="214" t="str">
        <f>IFERROR(VLOOKUP(A591,[1]Tổng!$M$2:$AT$200,25,0),"")</f>
        <v/>
      </c>
      <c r="H591" s="83" t="str">
        <f>IFERROR(VLOOKUP(A591,[1]Tổng!$M$2:$AQ$200,26,0),"")</f>
        <v/>
      </c>
      <c r="I591" s="77" t="str">
        <f>IFERROR(VLOOKUP(A591,[1]Tổng!$M$2:$AQ$200,27,0),"")</f>
        <v/>
      </c>
      <c r="J591" s="77">
        <v>1000000</v>
      </c>
      <c r="K591" s="78">
        <f t="shared" si="152"/>
        <v>0</v>
      </c>
      <c r="L591" s="88" t="str">
        <f>IFERROR(VLOOKUP(A591,[1]Tổng!$M$2:$AQ$200,30,0),"")</f>
        <v/>
      </c>
      <c r="M591" s="88">
        <f t="shared" si="153"/>
        <v>0</v>
      </c>
      <c r="N591" s="88" t="str">
        <f>IFERROR(VLOOKUP(A591,[1]Tổng!$M$2:$AT$200,18,0),"")</f>
        <v/>
      </c>
      <c r="O591" s="88" t="str">
        <f>IFERROR(VLOOKUP(A591,[1]Tổng!$M$2:$AT$200,22,0),"")</f>
        <v/>
      </c>
      <c r="P591" s="217">
        <f t="shared" si="154"/>
        <v>0</v>
      </c>
      <c r="Q591" s="217">
        <f>IFERROR(VLOOKUP(A591,[1]Tổng!$M$2:$AQ$200,29,0),0)</f>
        <v>0</v>
      </c>
      <c r="R591" s="81" t="str">
        <f>IFERROR(VLOOKUP(A591,[1]Tổng!$M$2:$AQ$200,31,0),"")</f>
        <v/>
      </c>
      <c r="S591" s="81">
        <f t="shared" si="143"/>
        <v>0</v>
      </c>
      <c r="T591" s="81">
        <f t="shared" si="144"/>
        <v>0</v>
      </c>
      <c r="U591" s="81" t="e">
        <f t="shared" si="156"/>
        <v>#REF!</v>
      </c>
      <c r="V591" s="81">
        <v>0</v>
      </c>
      <c r="W591" s="81" t="e">
        <f t="shared" si="149"/>
        <v>#REF!</v>
      </c>
      <c r="X591" s="83"/>
      <c r="Y591" s="99">
        <f t="shared" si="141"/>
        <v>0</v>
      </c>
      <c r="Z591" s="224"/>
      <c r="AA591" s="224"/>
      <c r="AB591" s="224"/>
      <c r="AC591" s="224"/>
      <c r="AE591" s="106" t="e">
        <f t="shared" si="124"/>
        <v>#VALUE!</v>
      </c>
      <c r="AF591" s="69"/>
      <c r="AG591" s="218"/>
      <c r="AH591" s="219"/>
      <c r="AI591" s="218"/>
      <c r="AJ591" s="63"/>
      <c r="AK591" s="63"/>
      <c r="AL591" s="63"/>
      <c r="AU591" s="69" t="e">
        <f t="shared" si="142"/>
        <v>#N/A</v>
      </c>
      <c r="AV591" s="69" t="e">
        <f t="shared" si="145"/>
        <v>#N/A</v>
      </c>
      <c r="AW591" s="69">
        <f>IF(I591&gt;0,COUNTIF($AV$32:AV591,AV591),0)</f>
        <v>559</v>
      </c>
      <c r="AX591" s="69">
        <f>IF(AND(AW591&gt;1,SUMIF($AV$32:AV590,AV591,$AX$32:AX590)-SUMIF($AV$32:AV590,AV591,$BA$32:BA590)=0),1,IF(AND(AW591&gt;1,SUMIF($AV$32:AV590,AV591,$AX$32:AX590)-SUMIF($AV$32:AV590,AV591,$BA$32:BA590)&gt;0),0,AW591))</f>
        <v>0</v>
      </c>
      <c r="AY591" s="69">
        <f>IF(AND(Q591&gt;0,SUMIF($AV$32:AV591,AV591,$I$32:I591)-SUMIF($AV$32:AV591,AV591,$Q$32:Q591)=0),COUNTIF($AV$32:AV591,AV591),0)</f>
        <v>0</v>
      </c>
      <c r="AZ591" s="69">
        <f>IF(Q591&gt;0,COUNTIF($AV$32:AV591,AV591),0)</f>
        <v>0</v>
      </c>
      <c r="BA591" s="69">
        <f t="shared" si="146"/>
        <v>0</v>
      </c>
      <c r="BC591" s="69" t="str">
        <f t="shared" si="147"/>
        <v xml:space="preserve">  0</v>
      </c>
      <c r="BD591" s="69" t="str">
        <f t="shared" si="148"/>
        <v/>
      </c>
      <c r="BF591" s="69"/>
      <c r="BG591" s="69"/>
    </row>
    <row r="592" spans="1:59" x14ac:dyDescent="0.25">
      <c r="A592" s="70" t="e">
        <f t="shared" si="155"/>
        <v>#REF!</v>
      </c>
      <c r="B592" s="83" t="str">
        <f>IFERROR(VLOOKUP(A592,[1]Tổng!$M$2:$AT$200,13,0),"")</f>
        <v/>
      </c>
      <c r="C592" s="71" t="e">
        <f t="shared" si="150"/>
        <v>#VALUE!</v>
      </c>
      <c r="D592" s="71">
        <f t="shared" si="151"/>
        <v>1</v>
      </c>
      <c r="E592" s="221" t="str">
        <f>IFERROR(VLOOKUP(A592,[1]Tổng!$M$2:$AT$200,14,0),"")</f>
        <v/>
      </c>
      <c r="F592" s="213" t="str">
        <f>IFERROR(VLOOKUP(A592,[1]Tổng!$M$2:$AT$200,15,0),"")</f>
        <v/>
      </c>
      <c r="G592" s="214" t="str">
        <f>IFERROR(VLOOKUP(A592,[1]Tổng!$M$2:$AT$200,25,0),"")</f>
        <v/>
      </c>
      <c r="H592" s="83" t="str">
        <f>IFERROR(VLOOKUP(A592,[1]Tổng!$M$2:$AQ$200,26,0),"")</f>
        <v/>
      </c>
      <c r="I592" s="77" t="str">
        <f>IFERROR(VLOOKUP(A592,[1]Tổng!$M$2:$AQ$200,27,0),"")</f>
        <v/>
      </c>
      <c r="J592" s="77">
        <v>1000000</v>
      </c>
      <c r="K592" s="78">
        <f t="shared" si="152"/>
        <v>0</v>
      </c>
      <c r="L592" s="88" t="str">
        <f>IFERROR(VLOOKUP(A592,[1]Tổng!$M$2:$AQ$200,30,0),"")</f>
        <v/>
      </c>
      <c r="M592" s="88">
        <f t="shared" si="153"/>
        <v>0</v>
      </c>
      <c r="N592" s="88" t="str">
        <f>IFERROR(VLOOKUP(A592,[1]Tổng!$M$2:$AT$200,18,0),"")</f>
        <v/>
      </c>
      <c r="O592" s="88" t="str">
        <f>IFERROR(VLOOKUP(A592,[1]Tổng!$M$2:$AT$200,22,0),"")</f>
        <v/>
      </c>
      <c r="P592" s="217">
        <f t="shared" si="154"/>
        <v>0</v>
      </c>
      <c r="Q592" s="217">
        <f>IFERROR(VLOOKUP(A592,[1]Tổng!$M$2:$AQ$200,29,0),0)</f>
        <v>0</v>
      </c>
      <c r="R592" s="81" t="str">
        <f>IFERROR(VLOOKUP(A592,[1]Tổng!$M$2:$AQ$200,31,0),"")</f>
        <v/>
      </c>
      <c r="S592" s="81">
        <f t="shared" si="143"/>
        <v>0</v>
      </c>
      <c r="T592" s="81">
        <f t="shared" si="144"/>
        <v>0</v>
      </c>
      <c r="U592" s="81" t="e">
        <f t="shared" si="156"/>
        <v>#REF!</v>
      </c>
      <c r="V592" s="81">
        <v>0</v>
      </c>
      <c r="W592" s="81" t="e">
        <f t="shared" si="149"/>
        <v>#REF!</v>
      </c>
      <c r="X592" s="83"/>
      <c r="Y592" s="99">
        <f t="shared" si="141"/>
        <v>0</v>
      </c>
      <c r="Z592" s="224"/>
      <c r="AA592" s="224"/>
      <c r="AB592" s="224"/>
      <c r="AC592" s="224"/>
      <c r="AE592" s="106" t="e">
        <f t="shared" si="124"/>
        <v>#VALUE!</v>
      </c>
      <c r="AF592" s="69"/>
      <c r="AG592" s="218"/>
      <c r="AH592" s="219"/>
      <c r="AI592" s="218"/>
      <c r="AJ592" s="63"/>
      <c r="AK592" s="63"/>
      <c r="AL592" s="63"/>
      <c r="AU592" s="69" t="e">
        <f t="shared" si="142"/>
        <v>#N/A</v>
      </c>
      <c r="AV592" s="69" t="e">
        <f t="shared" si="145"/>
        <v>#N/A</v>
      </c>
      <c r="AW592" s="69">
        <f>IF(I592&gt;0,COUNTIF($AV$32:AV592,AV592),0)</f>
        <v>560</v>
      </c>
      <c r="AX592" s="69">
        <f>IF(AND(AW592&gt;1,SUMIF($AV$32:AV591,AV592,$AX$32:AX591)-SUMIF($AV$32:AV591,AV592,$BA$32:BA591)=0),1,IF(AND(AW592&gt;1,SUMIF($AV$32:AV591,AV592,$AX$32:AX591)-SUMIF($AV$32:AV591,AV592,$BA$32:BA591)&gt;0),0,AW592))</f>
        <v>0</v>
      </c>
      <c r="AY592" s="69">
        <f>IF(AND(Q592&gt;0,SUMIF($AV$32:AV592,AV592,$I$32:I592)-SUMIF($AV$32:AV592,AV592,$Q$32:Q592)=0),COUNTIF($AV$32:AV592,AV592),0)</f>
        <v>0</v>
      </c>
      <c r="AZ592" s="69">
        <f>IF(Q592&gt;0,COUNTIF($AV$32:AV592,AV592),0)</f>
        <v>0</v>
      </c>
      <c r="BA592" s="69">
        <f t="shared" si="146"/>
        <v>0</v>
      </c>
      <c r="BC592" s="69" t="str">
        <f t="shared" si="147"/>
        <v xml:space="preserve">  0</v>
      </c>
      <c r="BD592" s="69" t="str">
        <f t="shared" si="148"/>
        <v/>
      </c>
      <c r="BF592" s="69"/>
      <c r="BG592" s="69"/>
    </row>
    <row r="593" spans="1:59" s="69" customFormat="1" x14ac:dyDescent="0.25">
      <c r="A593" s="70" t="e">
        <f t="shared" si="155"/>
        <v>#REF!</v>
      </c>
      <c r="B593" s="83" t="str">
        <f>IFERROR(VLOOKUP(A593,[1]Tổng!$M$2:$AT$200,13,0),"")</f>
        <v/>
      </c>
      <c r="C593" s="71" t="e">
        <f t="shared" si="150"/>
        <v>#VALUE!</v>
      </c>
      <c r="D593" s="71">
        <f t="shared" si="151"/>
        <v>1</v>
      </c>
      <c r="E593" s="221" t="str">
        <f>IFERROR(VLOOKUP(A593,[1]Tổng!$M$2:$AT$200,14,0),"")</f>
        <v/>
      </c>
      <c r="F593" s="213" t="str">
        <f>IFERROR(VLOOKUP(A593,[1]Tổng!$M$2:$AT$200,15,0),"")</f>
        <v/>
      </c>
      <c r="G593" s="214" t="str">
        <f>IFERROR(VLOOKUP(A593,[1]Tổng!$M$2:$AT$200,25,0),"")</f>
        <v/>
      </c>
      <c r="H593" s="83" t="str">
        <f>IFERROR(VLOOKUP(A593,[1]Tổng!$M$2:$AQ$200,26,0),"")</f>
        <v/>
      </c>
      <c r="I593" s="77" t="str">
        <f>IFERROR(VLOOKUP(A593,[1]Tổng!$M$2:$AQ$200,27,0),"")</f>
        <v/>
      </c>
      <c r="J593" s="77">
        <v>1000000</v>
      </c>
      <c r="K593" s="78">
        <f t="shared" si="152"/>
        <v>0</v>
      </c>
      <c r="L593" s="88" t="str">
        <f>IFERROR(VLOOKUP(A593,[1]Tổng!$M$2:$AQ$200,30,0),"")</f>
        <v/>
      </c>
      <c r="M593" s="88">
        <f t="shared" si="153"/>
        <v>0</v>
      </c>
      <c r="N593" s="88" t="str">
        <f>IFERROR(VLOOKUP(A593,[1]Tổng!$M$2:$AT$200,18,0),"")</f>
        <v/>
      </c>
      <c r="O593" s="88" t="str">
        <f>IFERROR(VLOOKUP(A593,[1]Tổng!$M$2:$AT$200,22,0),"")</f>
        <v/>
      </c>
      <c r="P593" s="217">
        <f t="shared" si="154"/>
        <v>0</v>
      </c>
      <c r="Q593" s="217">
        <f>IFERROR(VLOOKUP(A593,[1]Tổng!$M$2:$AQ$200,29,0),0)</f>
        <v>0</v>
      </c>
      <c r="R593" s="81" t="str">
        <f>IFERROR(VLOOKUP(A593,[1]Tổng!$M$2:$AQ$200,31,0),"")</f>
        <v/>
      </c>
      <c r="S593" s="81">
        <f t="shared" si="143"/>
        <v>0</v>
      </c>
      <c r="T593" s="81">
        <f t="shared" si="144"/>
        <v>0</v>
      </c>
      <c r="U593" s="81" t="e">
        <f t="shared" si="156"/>
        <v>#REF!</v>
      </c>
      <c r="V593" s="81">
        <v>0</v>
      </c>
      <c r="W593" s="81" t="e">
        <f t="shared" si="149"/>
        <v>#REF!</v>
      </c>
      <c r="X593" s="83"/>
      <c r="Y593" s="99">
        <f t="shared" si="141"/>
        <v>0</v>
      </c>
      <c r="Z593" s="224"/>
      <c r="AA593" s="224"/>
      <c r="AB593" s="224"/>
      <c r="AC593" s="224"/>
      <c r="AE593" s="106" t="e">
        <f t="shared" si="124"/>
        <v>#VALUE!</v>
      </c>
      <c r="AG593" s="218"/>
      <c r="AH593" s="219"/>
      <c r="AI593" s="218"/>
      <c r="AJ593" s="63"/>
      <c r="AK593" s="63"/>
      <c r="AL593" s="63"/>
      <c r="AU593" s="69" t="e">
        <f t="shared" si="142"/>
        <v>#N/A</v>
      </c>
      <c r="AV593" s="69" t="e">
        <f t="shared" si="145"/>
        <v>#N/A</v>
      </c>
      <c r="AW593" s="69">
        <f>IF(I593&gt;0,COUNTIF($AV$32:AV593,AV593),0)</f>
        <v>561</v>
      </c>
      <c r="AX593" s="69">
        <f>IF(AND(AW593&gt;1,SUMIF($AV$32:AV592,AV593,$AX$32:AX592)-SUMIF($AV$32:AV592,AV593,$BA$32:BA592)=0),1,IF(AND(AW593&gt;1,SUMIF($AV$32:AV592,AV593,$AX$32:AX592)-SUMIF($AV$32:AV592,AV593,$BA$32:BA592)&gt;0),0,AW593))</f>
        <v>0</v>
      </c>
      <c r="AY593" s="69">
        <f>IF(AND(Q593&gt;0,SUMIF($AV$32:AV593,AV593,$I$32:I593)-SUMIF($AV$32:AV593,AV593,$Q$32:Q593)=0),COUNTIF($AV$32:AV593,AV593),0)</f>
        <v>0</v>
      </c>
      <c r="AZ593" s="69">
        <f>IF(Q593&gt;0,COUNTIF($AV$32:AV593,AV593),0)</f>
        <v>0</v>
      </c>
      <c r="BA593" s="69">
        <f t="shared" si="146"/>
        <v>0</v>
      </c>
      <c r="BC593" s="69" t="str">
        <f t="shared" si="147"/>
        <v xml:space="preserve">  0</v>
      </c>
      <c r="BD593" s="69" t="str">
        <f t="shared" si="148"/>
        <v/>
      </c>
    </row>
    <row r="594" spans="1:59" x14ac:dyDescent="0.25">
      <c r="A594" s="70" t="e">
        <f t="shared" si="155"/>
        <v>#REF!</v>
      </c>
      <c r="B594" s="83" t="str">
        <f>IFERROR(VLOOKUP(A594,[1]Tổng!$M$2:$AT$200,13,0),"")</f>
        <v/>
      </c>
      <c r="C594" s="71" t="e">
        <f t="shared" si="150"/>
        <v>#VALUE!</v>
      </c>
      <c r="D594" s="71">
        <f t="shared" si="151"/>
        <v>1</v>
      </c>
      <c r="E594" s="221" t="str">
        <f>IFERROR(VLOOKUP(A594,[1]Tổng!$M$2:$AT$200,14,0),"")</f>
        <v/>
      </c>
      <c r="F594" s="213" t="str">
        <f>IFERROR(VLOOKUP(A594,[1]Tổng!$M$2:$AT$200,15,0),"")</f>
        <v/>
      </c>
      <c r="G594" s="214" t="str">
        <f>IFERROR(VLOOKUP(A594,[1]Tổng!$M$2:$AT$200,25,0),"")</f>
        <v/>
      </c>
      <c r="H594" s="83" t="str">
        <f>IFERROR(VLOOKUP(A594,[1]Tổng!$M$2:$AQ$200,26,0),"")</f>
        <v/>
      </c>
      <c r="I594" s="77" t="str">
        <f>IFERROR(VLOOKUP(A594,[1]Tổng!$M$2:$AQ$200,27,0),"")</f>
        <v/>
      </c>
      <c r="J594" s="77">
        <v>1000000</v>
      </c>
      <c r="K594" s="78">
        <f t="shared" si="152"/>
        <v>0</v>
      </c>
      <c r="L594" s="88" t="str">
        <f>IFERROR(VLOOKUP(A594,[1]Tổng!$M$2:$AQ$200,30,0),"")</f>
        <v/>
      </c>
      <c r="M594" s="88">
        <f t="shared" si="153"/>
        <v>0</v>
      </c>
      <c r="N594" s="88" t="str">
        <f>IFERROR(VLOOKUP(A594,[1]Tổng!$M$2:$AT$200,18,0),"")</f>
        <v/>
      </c>
      <c r="O594" s="88" t="str">
        <f>IFERROR(VLOOKUP(A594,[1]Tổng!$M$2:$AT$200,22,0),"")</f>
        <v/>
      </c>
      <c r="P594" s="217">
        <f t="shared" si="154"/>
        <v>0</v>
      </c>
      <c r="Q594" s="217">
        <f>IFERROR(VLOOKUP(A594,[1]Tổng!$M$2:$AQ$200,29,0),0)</f>
        <v>0</v>
      </c>
      <c r="R594" s="81" t="str">
        <f>IFERROR(VLOOKUP(A594,[1]Tổng!$M$2:$AQ$200,31,0),"")</f>
        <v/>
      </c>
      <c r="S594" s="81">
        <f t="shared" si="143"/>
        <v>0</v>
      </c>
      <c r="T594" s="81">
        <f t="shared" si="144"/>
        <v>0</v>
      </c>
      <c r="U594" s="81" t="e">
        <f t="shared" si="156"/>
        <v>#REF!</v>
      </c>
      <c r="V594" s="81">
        <v>0</v>
      </c>
      <c r="W594" s="81" t="e">
        <f t="shared" si="149"/>
        <v>#REF!</v>
      </c>
      <c r="X594" s="83"/>
      <c r="Y594" s="99">
        <f t="shared" si="141"/>
        <v>0</v>
      </c>
      <c r="Z594" s="224"/>
      <c r="AA594" s="224"/>
      <c r="AB594" s="224"/>
      <c r="AC594" s="224"/>
      <c r="AE594" s="106" t="e">
        <f t="shared" si="124"/>
        <v>#VALUE!</v>
      </c>
      <c r="AF594" s="69"/>
      <c r="AG594" s="218"/>
      <c r="AH594" s="219"/>
      <c r="AI594" s="218"/>
      <c r="AJ594" s="63"/>
      <c r="AK594" s="63"/>
      <c r="AL594" s="63"/>
      <c r="AU594" s="69" t="e">
        <f t="shared" si="142"/>
        <v>#N/A</v>
      </c>
      <c r="AV594" s="69" t="e">
        <f t="shared" si="145"/>
        <v>#N/A</v>
      </c>
      <c r="AW594" s="69">
        <f>IF(I594&gt;0,COUNTIF($AV$32:AV594,AV594),0)</f>
        <v>562</v>
      </c>
      <c r="AX594" s="69">
        <f>IF(AND(AW594&gt;1,SUMIF($AV$32:AV593,AV594,$AX$32:AX593)-SUMIF($AV$32:AV593,AV594,$BA$32:BA593)=0),1,IF(AND(AW594&gt;1,SUMIF($AV$32:AV593,AV594,$AX$32:AX593)-SUMIF($AV$32:AV593,AV594,$BA$32:BA593)&gt;0),0,AW594))</f>
        <v>0</v>
      </c>
      <c r="AY594" s="69">
        <f>IF(AND(Q594&gt;0,SUMIF($AV$32:AV594,AV594,$I$32:I594)-SUMIF($AV$32:AV594,AV594,$Q$32:Q594)=0),COUNTIF($AV$32:AV594,AV594),0)</f>
        <v>0</v>
      </c>
      <c r="AZ594" s="69">
        <f>IF(Q594&gt;0,COUNTIF($AV$32:AV594,AV594),0)</f>
        <v>0</v>
      </c>
      <c r="BA594" s="69">
        <f t="shared" si="146"/>
        <v>0</v>
      </c>
      <c r="BC594" s="69" t="str">
        <f t="shared" si="147"/>
        <v xml:space="preserve">  0</v>
      </c>
      <c r="BD594" s="69" t="str">
        <f t="shared" si="148"/>
        <v/>
      </c>
      <c r="BF594" s="69"/>
      <c r="BG594" s="69"/>
    </row>
    <row r="595" spans="1:59" x14ac:dyDescent="0.25">
      <c r="A595" s="70" t="e">
        <f t="shared" si="155"/>
        <v>#REF!</v>
      </c>
      <c r="B595" s="83" t="str">
        <f>IFERROR(VLOOKUP(A595,[1]Tổng!$M$2:$AT$200,13,0),"")</f>
        <v/>
      </c>
      <c r="C595" s="71" t="e">
        <f t="shared" si="150"/>
        <v>#VALUE!</v>
      </c>
      <c r="D595" s="71">
        <f t="shared" si="151"/>
        <v>1</v>
      </c>
      <c r="E595" s="221" t="str">
        <f>IFERROR(VLOOKUP(A595,[1]Tổng!$M$2:$AT$200,14,0),"")</f>
        <v/>
      </c>
      <c r="F595" s="213" t="str">
        <f>IFERROR(VLOOKUP(A595,[1]Tổng!$M$2:$AT$200,15,0),"")</f>
        <v/>
      </c>
      <c r="G595" s="214" t="str">
        <f>IFERROR(VLOOKUP(A595,[1]Tổng!$M$2:$AT$200,25,0),"")</f>
        <v/>
      </c>
      <c r="H595" s="83" t="str">
        <f>IFERROR(VLOOKUP(A595,[1]Tổng!$M$2:$AQ$200,26,0),"")</f>
        <v/>
      </c>
      <c r="I595" s="77" t="str">
        <f>IFERROR(VLOOKUP(A595,[1]Tổng!$M$2:$AQ$200,27,0),"")</f>
        <v/>
      </c>
      <c r="J595" s="77">
        <v>1000000</v>
      </c>
      <c r="K595" s="78">
        <f t="shared" si="152"/>
        <v>0</v>
      </c>
      <c r="L595" s="88" t="str">
        <f>IFERROR(VLOOKUP(A595,[1]Tổng!$M$2:$AQ$200,30,0),"")</f>
        <v/>
      </c>
      <c r="M595" s="88">
        <f t="shared" si="153"/>
        <v>0</v>
      </c>
      <c r="N595" s="88" t="str">
        <f>IFERROR(VLOOKUP(A595,[1]Tổng!$M$2:$AT$200,18,0),"")</f>
        <v/>
      </c>
      <c r="O595" s="88" t="str">
        <f>IFERROR(VLOOKUP(A595,[1]Tổng!$M$2:$AT$200,22,0),"")</f>
        <v/>
      </c>
      <c r="P595" s="217">
        <f t="shared" si="154"/>
        <v>0</v>
      </c>
      <c r="Q595" s="217">
        <f>IFERROR(VLOOKUP(A595,[1]Tổng!$M$2:$AQ$200,29,0),0)</f>
        <v>0</v>
      </c>
      <c r="R595" s="81" t="str">
        <f>IFERROR(VLOOKUP(A595,[1]Tổng!$M$2:$AQ$200,31,0),"")</f>
        <v/>
      </c>
      <c r="S595" s="81">
        <f t="shared" si="143"/>
        <v>0</v>
      </c>
      <c r="T595" s="81">
        <f t="shared" si="144"/>
        <v>0</v>
      </c>
      <c r="U595" s="81" t="e">
        <f t="shared" si="156"/>
        <v>#REF!</v>
      </c>
      <c r="V595" s="81">
        <v>0</v>
      </c>
      <c r="W595" s="81" t="e">
        <f t="shared" si="149"/>
        <v>#REF!</v>
      </c>
      <c r="X595" s="83"/>
      <c r="Y595" s="99">
        <f t="shared" si="141"/>
        <v>0</v>
      </c>
      <c r="Z595" s="224"/>
      <c r="AA595" s="224"/>
      <c r="AB595" s="224"/>
      <c r="AC595" s="224"/>
      <c r="AE595" s="106" t="e">
        <f t="shared" si="124"/>
        <v>#VALUE!</v>
      </c>
      <c r="AF595" s="69"/>
      <c r="AG595" s="218"/>
      <c r="AH595" s="219"/>
      <c r="AI595" s="218"/>
      <c r="AJ595" s="63"/>
      <c r="AK595" s="63"/>
      <c r="AL595" s="63"/>
      <c r="AU595" s="69" t="e">
        <f t="shared" si="142"/>
        <v>#N/A</v>
      </c>
      <c r="AV595" s="69" t="e">
        <f t="shared" si="145"/>
        <v>#N/A</v>
      </c>
      <c r="AW595" s="69">
        <f>IF(I595&gt;0,COUNTIF($AV$32:AV595,AV595),0)</f>
        <v>563</v>
      </c>
      <c r="AX595" s="69">
        <f>IF(AND(AW595&gt;1,SUMIF($AV$32:AV594,AV595,$AX$32:AX594)-SUMIF($AV$32:AV594,AV595,$BA$32:BA594)=0),1,IF(AND(AW595&gt;1,SUMIF($AV$32:AV594,AV595,$AX$32:AX594)-SUMIF($AV$32:AV594,AV595,$BA$32:BA594)&gt;0),0,AW595))</f>
        <v>0</v>
      </c>
      <c r="AY595" s="69">
        <f>IF(AND(Q595&gt;0,SUMIF($AV$32:AV595,AV595,$I$32:I595)-SUMIF($AV$32:AV595,AV595,$Q$32:Q595)=0),COUNTIF($AV$32:AV595,AV595),0)</f>
        <v>0</v>
      </c>
      <c r="AZ595" s="69">
        <f>IF(Q595&gt;0,COUNTIF($AV$32:AV595,AV595),0)</f>
        <v>0</v>
      </c>
      <c r="BA595" s="69">
        <f t="shared" si="146"/>
        <v>0</v>
      </c>
      <c r="BC595" s="69" t="str">
        <f t="shared" si="147"/>
        <v xml:space="preserve">  0</v>
      </c>
      <c r="BD595" s="69" t="str">
        <f t="shared" si="148"/>
        <v/>
      </c>
      <c r="BF595" s="69"/>
      <c r="BG595" s="69"/>
    </row>
    <row r="596" spans="1:59" s="69" customFormat="1" x14ac:dyDescent="0.25">
      <c r="A596" s="70" t="e">
        <f t="shared" si="155"/>
        <v>#REF!</v>
      </c>
      <c r="B596" s="83" t="str">
        <f>IFERROR(VLOOKUP(A596,[1]Tổng!$M$2:$AT$200,13,0),"")</f>
        <v/>
      </c>
      <c r="C596" s="71" t="e">
        <f t="shared" si="150"/>
        <v>#VALUE!</v>
      </c>
      <c r="D596" s="71">
        <f t="shared" si="151"/>
        <v>1</v>
      </c>
      <c r="E596" s="221" t="str">
        <f>IFERROR(VLOOKUP(A596,[1]Tổng!$M$2:$AT$200,14,0),"")</f>
        <v/>
      </c>
      <c r="F596" s="213" t="str">
        <f>IFERROR(VLOOKUP(A596,[1]Tổng!$M$2:$AT$200,15,0),"")</f>
        <v/>
      </c>
      <c r="G596" s="214" t="str">
        <f>IFERROR(VLOOKUP(A596,[1]Tổng!$M$2:$AT$200,25,0),"")</f>
        <v/>
      </c>
      <c r="H596" s="83" t="str">
        <f>IFERROR(VLOOKUP(A596,[1]Tổng!$M$2:$AQ$200,26,0),"")</f>
        <v/>
      </c>
      <c r="I596" s="77" t="str">
        <f>IFERROR(VLOOKUP(A596,[1]Tổng!$M$2:$AQ$200,27,0),"")</f>
        <v/>
      </c>
      <c r="J596" s="77">
        <v>1000000</v>
      </c>
      <c r="K596" s="78">
        <f t="shared" si="152"/>
        <v>0</v>
      </c>
      <c r="L596" s="88" t="str">
        <f>IFERROR(VLOOKUP(A596,[1]Tổng!$M$2:$AQ$200,30,0),"")</f>
        <v/>
      </c>
      <c r="M596" s="88">
        <f t="shared" si="153"/>
        <v>0</v>
      </c>
      <c r="N596" s="88" t="str">
        <f>IFERROR(VLOOKUP(A596,[1]Tổng!$M$2:$AT$200,18,0),"")</f>
        <v/>
      </c>
      <c r="O596" s="88" t="str">
        <f>IFERROR(VLOOKUP(A596,[1]Tổng!$M$2:$AT$200,22,0),"")</f>
        <v/>
      </c>
      <c r="P596" s="217">
        <f t="shared" si="154"/>
        <v>0</v>
      </c>
      <c r="Q596" s="217">
        <f>IFERROR(VLOOKUP(A596,[1]Tổng!$M$2:$AQ$200,29,0),0)</f>
        <v>0</v>
      </c>
      <c r="R596" s="81" t="str">
        <f>IFERROR(VLOOKUP(A596,[1]Tổng!$M$2:$AQ$200,31,0),"")</f>
        <v/>
      </c>
      <c r="S596" s="81">
        <f t="shared" si="143"/>
        <v>0</v>
      </c>
      <c r="T596" s="81">
        <f t="shared" si="144"/>
        <v>0</v>
      </c>
      <c r="U596" s="81" t="e">
        <f t="shared" si="156"/>
        <v>#REF!</v>
      </c>
      <c r="V596" s="81">
        <v>0</v>
      </c>
      <c r="W596" s="81" t="e">
        <f t="shared" si="149"/>
        <v>#REF!</v>
      </c>
      <c r="X596" s="83"/>
      <c r="Y596" s="99">
        <f t="shared" si="141"/>
        <v>0</v>
      </c>
      <c r="Z596" s="224"/>
      <c r="AA596" s="224"/>
      <c r="AB596" s="224"/>
      <c r="AC596" s="224"/>
      <c r="AE596" s="106" t="e">
        <f t="shared" si="124"/>
        <v>#VALUE!</v>
      </c>
      <c r="AG596" s="218"/>
      <c r="AH596" s="219"/>
      <c r="AI596" s="218"/>
      <c r="AJ596" s="63"/>
      <c r="AK596" s="63"/>
      <c r="AL596" s="63"/>
      <c r="AU596" s="69" t="e">
        <f t="shared" si="142"/>
        <v>#N/A</v>
      </c>
      <c r="AV596" s="69" t="e">
        <f t="shared" si="145"/>
        <v>#N/A</v>
      </c>
      <c r="AW596" s="69">
        <f>IF(I596&gt;0,COUNTIF($AV$32:AV596,AV596),0)</f>
        <v>564</v>
      </c>
      <c r="AX596" s="69">
        <f>IF(AND(AW596&gt;1,SUMIF($AV$32:AV595,AV596,$AX$32:AX595)-SUMIF($AV$32:AV595,AV596,$BA$32:BA595)=0),1,IF(AND(AW596&gt;1,SUMIF($AV$32:AV595,AV596,$AX$32:AX595)-SUMIF($AV$32:AV595,AV596,$BA$32:BA595)&gt;0),0,AW596))</f>
        <v>0</v>
      </c>
      <c r="AY596" s="69">
        <f>IF(AND(Q596&gt;0,SUMIF($AV$32:AV596,AV596,$I$32:I596)-SUMIF($AV$32:AV596,AV596,$Q$32:Q596)=0),COUNTIF($AV$32:AV596,AV596),0)</f>
        <v>0</v>
      </c>
      <c r="AZ596" s="69">
        <f>IF(Q596&gt;0,COUNTIF($AV$32:AV596,AV596),0)</f>
        <v>0</v>
      </c>
      <c r="BA596" s="69">
        <f t="shared" si="146"/>
        <v>0</v>
      </c>
      <c r="BC596" s="69" t="str">
        <f t="shared" si="147"/>
        <v xml:space="preserve">  0</v>
      </c>
      <c r="BD596" s="69" t="str">
        <f t="shared" si="148"/>
        <v/>
      </c>
    </row>
    <row r="597" spans="1:59" x14ac:dyDescent="0.25">
      <c r="A597" s="70" t="e">
        <f t="shared" si="155"/>
        <v>#REF!</v>
      </c>
      <c r="B597" s="83" t="str">
        <f>IFERROR(VLOOKUP(A597,[1]Tổng!$M$2:$AT$200,13,0),"")</f>
        <v/>
      </c>
      <c r="C597" s="71" t="e">
        <f t="shared" si="150"/>
        <v>#VALUE!</v>
      </c>
      <c r="D597" s="71">
        <f t="shared" si="151"/>
        <v>1</v>
      </c>
      <c r="E597" s="221" t="str">
        <f>IFERROR(VLOOKUP(A597,[1]Tổng!$M$2:$AT$200,14,0),"")</f>
        <v/>
      </c>
      <c r="F597" s="213" t="str">
        <f>IFERROR(VLOOKUP(A597,[1]Tổng!$M$2:$AT$200,15,0),"")</f>
        <v/>
      </c>
      <c r="G597" s="214" t="str">
        <f>IFERROR(VLOOKUP(A597,[1]Tổng!$M$2:$AT$200,25,0),"")</f>
        <v/>
      </c>
      <c r="H597" s="83" t="str">
        <f>IFERROR(VLOOKUP(A597,[1]Tổng!$M$2:$AQ$200,26,0),"")</f>
        <v/>
      </c>
      <c r="I597" s="77" t="str">
        <f>IFERROR(VLOOKUP(A597,[1]Tổng!$M$2:$AQ$200,27,0),"")</f>
        <v/>
      </c>
      <c r="J597" s="77">
        <v>1000000</v>
      </c>
      <c r="K597" s="78">
        <f t="shared" si="152"/>
        <v>0</v>
      </c>
      <c r="L597" s="88" t="str">
        <f>IFERROR(VLOOKUP(A597,[1]Tổng!$M$2:$AQ$200,30,0),"")</f>
        <v/>
      </c>
      <c r="M597" s="88">
        <f t="shared" si="153"/>
        <v>0</v>
      </c>
      <c r="N597" s="88" t="str">
        <f>IFERROR(VLOOKUP(A597,[1]Tổng!$M$2:$AT$200,18,0),"")</f>
        <v/>
      </c>
      <c r="O597" s="88" t="str">
        <f>IFERROR(VLOOKUP(A597,[1]Tổng!$M$2:$AT$200,22,0),"")</f>
        <v/>
      </c>
      <c r="P597" s="217">
        <f t="shared" si="154"/>
        <v>0</v>
      </c>
      <c r="Q597" s="217">
        <f>IFERROR(VLOOKUP(A597,[1]Tổng!$M$2:$AQ$200,29,0),0)</f>
        <v>0</v>
      </c>
      <c r="R597" s="81" t="str">
        <f>IFERROR(VLOOKUP(A597,[1]Tổng!$M$2:$AQ$200,31,0),"")</f>
        <v/>
      </c>
      <c r="S597" s="81">
        <f t="shared" si="143"/>
        <v>0</v>
      </c>
      <c r="T597" s="81">
        <f t="shared" si="144"/>
        <v>0</v>
      </c>
      <c r="U597" s="81" t="e">
        <f t="shared" si="156"/>
        <v>#REF!</v>
      </c>
      <c r="V597" s="81">
        <v>0</v>
      </c>
      <c r="W597" s="81" t="e">
        <f t="shared" si="149"/>
        <v>#REF!</v>
      </c>
      <c r="X597" s="83"/>
      <c r="Y597" s="99">
        <f t="shared" si="141"/>
        <v>0</v>
      </c>
      <c r="Z597" s="224"/>
      <c r="AA597" s="224"/>
      <c r="AB597" s="224"/>
      <c r="AC597" s="224"/>
      <c r="AE597" s="106" t="e">
        <f t="shared" si="124"/>
        <v>#VALUE!</v>
      </c>
      <c r="AF597" s="69"/>
      <c r="AG597" s="218"/>
      <c r="AH597" s="219"/>
      <c r="AI597" s="218"/>
      <c r="AJ597" s="63"/>
      <c r="AK597" s="63"/>
      <c r="AL597" s="63"/>
      <c r="AU597" s="69" t="e">
        <f t="shared" si="142"/>
        <v>#N/A</v>
      </c>
      <c r="AV597" s="69" t="e">
        <f t="shared" si="145"/>
        <v>#N/A</v>
      </c>
      <c r="AW597" s="69">
        <f>IF(I597&gt;0,COUNTIF($AV$32:AV597,AV597),0)</f>
        <v>565</v>
      </c>
      <c r="AX597" s="69">
        <f>IF(AND(AW597&gt;1,SUMIF($AV$32:AV596,AV597,$AX$32:AX596)-SUMIF($AV$32:AV596,AV597,$BA$32:BA596)=0),1,IF(AND(AW597&gt;1,SUMIF($AV$32:AV596,AV597,$AX$32:AX596)-SUMIF($AV$32:AV596,AV597,$BA$32:BA596)&gt;0),0,AW597))</f>
        <v>0</v>
      </c>
      <c r="AY597" s="69">
        <f>IF(AND(Q597&gt;0,SUMIF($AV$32:AV597,AV597,$I$32:I597)-SUMIF($AV$32:AV597,AV597,$Q$32:Q597)=0),COUNTIF($AV$32:AV597,AV597),0)</f>
        <v>0</v>
      </c>
      <c r="AZ597" s="69">
        <f>IF(Q597&gt;0,COUNTIF($AV$32:AV597,AV597),0)</f>
        <v>0</v>
      </c>
      <c r="BA597" s="69">
        <f t="shared" si="146"/>
        <v>0</v>
      </c>
      <c r="BC597" s="69" t="str">
        <f t="shared" si="147"/>
        <v xml:space="preserve">  0</v>
      </c>
      <c r="BD597" s="69" t="str">
        <f t="shared" si="148"/>
        <v/>
      </c>
      <c r="BF597" s="69"/>
      <c r="BG597" s="69"/>
    </row>
    <row r="598" spans="1:59" x14ac:dyDescent="0.25">
      <c r="A598" s="70" t="e">
        <f t="shared" si="155"/>
        <v>#REF!</v>
      </c>
      <c r="B598" s="83" t="str">
        <f>IFERROR(VLOOKUP(A598,[1]Tổng!$M$2:$AT$200,13,0),"")</f>
        <v/>
      </c>
      <c r="C598" s="71" t="e">
        <f t="shared" si="150"/>
        <v>#VALUE!</v>
      </c>
      <c r="D598" s="71">
        <f t="shared" si="151"/>
        <v>1</v>
      </c>
      <c r="E598" s="221" t="str">
        <f>IFERROR(VLOOKUP(A598,[1]Tổng!$M$2:$AT$200,14,0),"")</f>
        <v/>
      </c>
      <c r="F598" s="213" t="str">
        <f>IFERROR(VLOOKUP(A598,[1]Tổng!$M$2:$AT$200,15,0),"")</f>
        <v/>
      </c>
      <c r="G598" s="214" t="str">
        <f>IFERROR(VLOOKUP(A598,[1]Tổng!$M$2:$AT$200,25,0),"")</f>
        <v/>
      </c>
      <c r="H598" s="83" t="str">
        <f>IFERROR(VLOOKUP(A598,[1]Tổng!$M$2:$AQ$200,26,0),"")</f>
        <v/>
      </c>
      <c r="I598" s="77" t="str">
        <f>IFERROR(VLOOKUP(A598,[1]Tổng!$M$2:$AQ$200,27,0),"")</f>
        <v/>
      </c>
      <c r="J598" s="77">
        <v>1000000</v>
      </c>
      <c r="K598" s="78">
        <f t="shared" si="152"/>
        <v>0</v>
      </c>
      <c r="L598" s="88" t="str">
        <f>IFERROR(VLOOKUP(A598,[1]Tổng!$M$2:$AQ$200,30,0),"")</f>
        <v/>
      </c>
      <c r="M598" s="88">
        <f t="shared" si="153"/>
        <v>0</v>
      </c>
      <c r="N598" s="88" t="str">
        <f>IFERROR(VLOOKUP(A598,[1]Tổng!$M$2:$AT$200,18,0),"")</f>
        <v/>
      </c>
      <c r="O598" s="88" t="str">
        <f>IFERROR(VLOOKUP(A598,[1]Tổng!$M$2:$AT$200,22,0),"")</f>
        <v/>
      </c>
      <c r="P598" s="217">
        <f t="shared" si="154"/>
        <v>0</v>
      </c>
      <c r="Q598" s="217">
        <f>IFERROR(VLOOKUP(A598,[1]Tổng!$M$2:$AQ$200,29,0),0)</f>
        <v>0</v>
      </c>
      <c r="R598" s="81" t="str">
        <f>IFERROR(VLOOKUP(A598,[1]Tổng!$M$2:$AQ$200,31,0),"")</f>
        <v/>
      </c>
      <c r="S598" s="81">
        <f t="shared" si="143"/>
        <v>0</v>
      </c>
      <c r="T598" s="81">
        <f t="shared" si="144"/>
        <v>0</v>
      </c>
      <c r="U598" s="81" t="e">
        <f t="shared" si="156"/>
        <v>#REF!</v>
      </c>
      <c r="V598" s="81">
        <v>0</v>
      </c>
      <c r="W598" s="81" t="e">
        <f t="shared" si="149"/>
        <v>#REF!</v>
      </c>
      <c r="X598" s="83"/>
      <c r="Y598" s="99">
        <f t="shared" si="141"/>
        <v>0</v>
      </c>
      <c r="Z598" s="224"/>
      <c r="AA598" s="224"/>
      <c r="AB598" s="224"/>
      <c r="AC598" s="224"/>
      <c r="AE598" s="106" t="e">
        <f t="shared" si="124"/>
        <v>#VALUE!</v>
      </c>
      <c r="AF598" s="69"/>
      <c r="AG598" s="218"/>
      <c r="AH598" s="219"/>
      <c r="AI598" s="218"/>
      <c r="AJ598" s="63"/>
      <c r="AK598" s="63"/>
      <c r="AL598" s="63"/>
      <c r="AU598" s="69" t="e">
        <f t="shared" si="142"/>
        <v>#N/A</v>
      </c>
      <c r="AV598" s="69" t="e">
        <f t="shared" si="145"/>
        <v>#N/A</v>
      </c>
      <c r="AW598" s="69">
        <f>IF(I598&gt;0,COUNTIF($AV$32:AV598,AV598),0)</f>
        <v>566</v>
      </c>
      <c r="AX598" s="69">
        <f>IF(AND(AW598&gt;1,SUMIF($AV$32:AV597,AV598,$AX$32:AX597)-SUMIF($AV$32:AV597,AV598,$BA$32:BA597)=0),1,IF(AND(AW598&gt;1,SUMIF($AV$32:AV597,AV598,$AX$32:AX597)-SUMIF($AV$32:AV597,AV598,$BA$32:BA597)&gt;0),0,AW598))</f>
        <v>0</v>
      </c>
      <c r="AY598" s="69">
        <f>IF(AND(Q598&gt;0,SUMIF($AV$32:AV598,AV598,$I$32:I598)-SUMIF($AV$32:AV598,AV598,$Q$32:Q598)=0),COUNTIF($AV$32:AV598,AV598),0)</f>
        <v>0</v>
      </c>
      <c r="AZ598" s="69">
        <f>IF(Q598&gt;0,COUNTIF($AV$32:AV598,AV598),0)</f>
        <v>0</v>
      </c>
      <c r="BA598" s="69">
        <f t="shared" si="146"/>
        <v>0</v>
      </c>
      <c r="BC598" s="69" t="str">
        <f t="shared" si="147"/>
        <v xml:space="preserve">  0</v>
      </c>
      <c r="BD598" s="69" t="str">
        <f t="shared" si="148"/>
        <v/>
      </c>
      <c r="BF598" s="69"/>
      <c r="BG598" s="69"/>
    </row>
    <row r="599" spans="1:59" s="69" customFormat="1" x14ac:dyDescent="0.25">
      <c r="A599" s="70" t="e">
        <f t="shared" si="155"/>
        <v>#REF!</v>
      </c>
      <c r="B599" s="83" t="str">
        <f>IFERROR(VLOOKUP(A599,[1]Tổng!$M$2:$AT$200,13,0),"")</f>
        <v/>
      </c>
      <c r="C599" s="71" t="e">
        <f t="shared" si="150"/>
        <v>#VALUE!</v>
      </c>
      <c r="D599" s="71">
        <f t="shared" si="151"/>
        <v>1</v>
      </c>
      <c r="E599" s="221" t="str">
        <f>IFERROR(VLOOKUP(A599,[1]Tổng!$M$2:$AT$200,14,0),"")</f>
        <v/>
      </c>
      <c r="F599" s="213" t="str">
        <f>IFERROR(VLOOKUP(A599,[1]Tổng!$M$2:$AT$200,15,0),"")</f>
        <v/>
      </c>
      <c r="G599" s="214" t="str">
        <f>IFERROR(VLOOKUP(A599,[1]Tổng!$M$2:$AT$200,25,0),"")</f>
        <v/>
      </c>
      <c r="H599" s="83" t="str">
        <f>IFERROR(VLOOKUP(A599,[1]Tổng!$M$2:$AQ$200,26,0),"")</f>
        <v/>
      </c>
      <c r="I599" s="77" t="str">
        <f>IFERROR(VLOOKUP(A599,[1]Tổng!$M$2:$AQ$200,27,0),"")</f>
        <v/>
      </c>
      <c r="J599" s="77">
        <v>1000000</v>
      </c>
      <c r="K599" s="78">
        <f t="shared" si="152"/>
        <v>0</v>
      </c>
      <c r="L599" s="88" t="str">
        <f>IFERROR(VLOOKUP(A599,[1]Tổng!$M$2:$AQ$200,30,0),"")</f>
        <v/>
      </c>
      <c r="M599" s="88">
        <f t="shared" si="153"/>
        <v>0</v>
      </c>
      <c r="N599" s="88" t="str">
        <f>IFERROR(VLOOKUP(A599,[1]Tổng!$M$2:$AT$200,18,0),"")</f>
        <v/>
      </c>
      <c r="O599" s="88" t="str">
        <f>IFERROR(VLOOKUP(A599,[1]Tổng!$M$2:$AT$200,22,0),"")</f>
        <v/>
      </c>
      <c r="P599" s="217">
        <f t="shared" si="154"/>
        <v>0</v>
      </c>
      <c r="Q599" s="217">
        <f>IFERROR(VLOOKUP(A599,[1]Tổng!$M$2:$AQ$200,29,0),0)</f>
        <v>0</v>
      </c>
      <c r="R599" s="81" t="str">
        <f>IFERROR(VLOOKUP(A599,[1]Tổng!$M$2:$AQ$200,31,0),"")</f>
        <v/>
      </c>
      <c r="S599" s="81">
        <f t="shared" si="143"/>
        <v>0</v>
      </c>
      <c r="T599" s="81">
        <f t="shared" si="144"/>
        <v>0</v>
      </c>
      <c r="U599" s="81" t="e">
        <f t="shared" si="156"/>
        <v>#REF!</v>
      </c>
      <c r="V599" s="81">
        <v>0</v>
      </c>
      <c r="W599" s="81" t="e">
        <f t="shared" si="149"/>
        <v>#REF!</v>
      </c>
      <c r="X599" s="83"/>
      <c r="Y599" s="99">
        <f>Q601</f>
        <v>0</v>
      </c>
      <c r="Z599" s="224"/>
      <c r="AA599" s="224"/>
      <c r="AB599" s="224"/>
      <c r="AC599" s="224"/>
      <c r="AE599" s="106" t="e">
        <f>I601-SUM(Z601:AD601)</f>
        <v>#VALUE!</v>
      </c>
      <c r="AG599" s="218"/>
      <c r="AH599" s="219"/>
      <c r="AI599" s="218"/>
      <c r="AJ599" s="63"/>
      <c r="AK599" s="63"/>
      <c r="AL599" s="63"/>
      <c r="AU599" s="69" t="e">
        <f t="shared" si="142"/>
        <v>#N/A</v>
      </c>
      <c r="AV599" s="69" t="e">
        <f t="shared" si="145"/>
        <v>#N/A</v>
      </c>
      <c r="AW599" s="69">
        <f>IF(I599&gt;0,COUNTIF($AV$32:AV599,AV599),0)</f>
        <v>567</v>
      </c>
      <c r="AX599" s="69">
        <f>IF(AND(AW599&gt;1,SUMIF($AV$32:AV598,AV599,$AX$32:AX598)-SUMIF($AV$32:AV598,AV599,$BA$32:BA598)=0),1,IF(AND(AW599&gt;1,SUMIF($AV$32:AV598,AV599,$AX$32:AX598)-SUMIF($AV$32:AV598,AV599,$BA$32:BA598)&gt;0),0,AW599))</f>
        <v>0</v>
      </c>
      <c r="AY599" s="69">
        <f>IF(AND(Q599&gt;0,SUMIF($AV$32:AV599,AV599,$I$32:I599)-SUMIF($AV$32:AV599,AV599,$Q$32:Q599)=0),COUNTIF($AV$32:AV599,AV599),0)</f>
        <v>0</v>
      </c>
      <c r="AZ599" s="69">
        <f>IF(Q599&gt;0,COUNTIF($AV$32:AV599,AV599),0)</f>
        <v>0</v>
      </c>
      <c r="BA599" s="69">
        <f t="shared" si="146"/>
        <v>0</v>
      </c>
      <c r="BC599" s="69" t="str">
        <f t="shared" si="147"/>
        <v xml:space="preserve">  0</v>
      </c>
      <c r="BD599" s="69" t="str">
        <f t="shared" si="148"/>
        <v/>
      </c>
    </row>
    <row r="600" spans="1:59" x14ac:dyDescent="0.25">
      <c r="A600" s="70" t="e">
        <f t="shared" si="155"/>
        <v>#REF!</v>
      </c>
      <c r="B600" s="83" t="str">
        <f>IFERROR(VLOOKUP(A600,[1]Tổng!$M$2:$AT$200,13,0),"")</f>
        <v/>
      </c>
      <c r="C600" s="71" t="e">
        <f t="shared" si="150"/>
        <v>#VALUE!</v>
      </c>
      <c r="D600" s="71">
        <f t="shared" si="151"/>
        <v>1</v>
      </c>
      <c r="E600" s="221" t="str">
        <f>IFERROR(VLOOKUP(A600,[1]Tổng!$M$2:$AT$200,14,0),"")</f>
        <v/>
      </c>
      <c r="F600" s="213" t="str">
        <f>IFERROR(VLOOKUP(A600,[1]Tổng!$M$2:$AT$200,15,0),"")</f>
        <v/>
      </c>
      <c r="G600" s="214" t="str">
        <f>IFERROR(VLOOKUP(A600,[1]Tổng!$M$2:$AT$200,25,0),"")</f>
        <v/>
      </c>
      <c r="H600" s="83" t="str">
        <f>IFERROR(VLOOKUP(A600,[1]Tổng!$M$2:$AQ$200,26,0),"")</f>
        <v/>
      </c>
      <c r="I600" s="77" t="str">
        <f>IFERROR(VLOOKUP(A600,[1]Tổng!$M$2:$AQ$200,27,0),"")</f>
        <v/>
      </c>
      <c r="J600" s="77">
        <v>1000000</v>
      </c>
      <c r="K600" s="78">
        <f t="shared" si="152"/>
        <v>0</v>
      </c>
      <c r="L600" s="88" t="str">
        <f>IFERROR(VLOOKUP(A600,[1]Tổng!$M$2:$AQ$200,30,0),"")</f>
        <v/>
      </c>
      <c r="M600" s="88">
        <f t="shared" si="153"/>
        <v>0</v>
      </c>
      <c r="N600" s="88" t="str">
        <f>IFERROR(VLOOKUP(A600,[1]Tổng!$M$2:$AT$200,18,0),"")</f>
        <v/>
      </c>
      <c r="O600" s="88" t="str">
        <f>IFERROR(VLOOKUP(A600,[1]Tổng!$M$2:$AT$200,22,0),"")</f>
        <v/>
      </c>
      <c r="P600" s="217">
        <f t="shared" si="154"/>
        <v>0</v>
      </c>
      <c r="Q600" s="217">
        <f>IFERROR(VLOOKUP(A600,[1]Tổng!$M$2:$AQ$200,29,0),0)</f>
        <v>0</v>
      </c>
      <c r="R600" s="81" t="str">
        <f>IFERROR(VLOOKUP(A600,[1]Tổng!$M$2:$AQ$200,31,0),"")</f>
        <v/>
      </c>
      <c r="S600" s="81">
        <f t="shared" si="143"/>
        <v>0</v>
      </c>
      <c r="T600" s="81">
        <f t="shared" si="144"/>
        <v>0</v>
      </c>
      <c r="U600" s="81" t="e">
        <f t="shared" si="156"/>
        <v>#REF!</v>
      </c>
      <c r="V600" s="81">
        <v>0</v>
      </c>
      <c r="W600" s="81" t="e">
        <f t="shared" si="149"/>
        <v>#REF!</v>
      </c>
      <c r="X600" s="83"/>
      <c r="Y600" s="99">
        <f t="shared" si="141"/>
        <v>0</v>
      </c>
      <c r="Z600" s="224"/>
      <c r="AA600" s="224"/>
      <c r="AB600" s="224"/>
      <c r="AC600" s="224"/>
      <c r="AE600" s="106" t="e">
        <f t="shared" si="124"/>
        <v>#VALUE!</v>
      </c>
      <c r="AF600" s="69"/>
      <c r="AG600" s="218"/>
      <c r="AH600" s="219"/>
      <c r="AI600" s="218"/>
      <c r="AJ600" s="63"/>
      <c r="AK600" s="63"/>
      <c r="AL600" s="63"/>
      <c r="AU600" s="69" t="e">
        <f t="shared" si="142"/>
        <v>#N/A</v>
      </c>
      <c r="AV600" s="69" t="e">
        <f t="shared" si="145"/>
        <v>#N/A</v>
      </c>
      <c r="AW600" s="69">
        <f>IF(I600&gt;0,COUNTIF($AV$32:AV600,AV600),0)</f>
        <v>568</v>
      </c>
      <c r="AX600" s="69">
        <f>IF(AND(AW600&gt;1,SUMIF($AV$32:AV599,AV600,$AX$32:AX599)-SUMIF($AV$32:AV599,AV600,$BA$32:BA599)=0),1,IF(AND(AW600&gt;1,SUMIF($AV$32:AV599,AV600,$AX$32:AX599)-SUMIF($AV$32:AV599,AV600,$BA$32:BA599)&gt;0),0,AW600))</f>
        <v>0</v>
      </c>
      <c r="AY600" s="69">
        <f>IF(AND(Q600&gt;0,SUMIF($AV$32:AV600,AV600,$I$32:I600)-SUMIF($AV$32:AV600,AV600,$Q$32:Q600)=0),COUNTIF($AV$32:AV600,AV600),0)</f>
        <v>0</v>
      </c>
      <c r="AZ600" s="69">
        <f>IF(Q600&gt;0,COUNTIF($AV$32:AV600,AV600),0)</f>
        <v>0</v>
      </c>
      <c r="BA600" s="69">
        <f t="shared" si="146"/>
        <v>0</v>
      </c>
      <c r="BC600" s="69" t="str">
        <f t="shared" si="147"/>
        <v xml:space="preserve">  0</v>
      </c>
      <c r="BD600" s="69" t="str">
        <f t="shared" si="148"/>
        <v/>
      </c>
      <c r="BF600" s="69"/>
      <c r="BG600" s="69"/>
    </row>
    <row r="601" spans="1:59" x14ac:dyDescent="0.25">
      <c r="A601" s="70" t="e">
        <f t="shared" si="155"/>
        <v>#REF!</v>
      </c>
      <c r="B601" s="83" t="str">
        <f>IFERROR(VLOOKUP(A601,[1]Tổng!$M$2:$AT$200,13,0),"")</f>
        <v/>
      </c>
      <c r="C601" s="71" t="e">
        <f t="shared" si="150"/>
        <v>#VALUE!</v>
      </c>
      <c r="D601" s="71">
        <f t="shared" si="151"/>
        <v>1</v>
      </c>
      <c r="E601" s="221" t="str">
        <f>IFERROR(VLOOKUP(A601,[1]Tổng!$M$2:$AT$200,14,0),"")</f>
        <v/>
      </c>
      <c r="F601" s="213" t="str">
        <f>IFERROR(VLOOKUP(A601,[1]Tổng!$M$2:$AT$200,15,0),"")</f>
        <v/>
      </c>
      <c r="G601" s="214" t="str">
        <f>IFERROR(VLOOKUP(A601,[1]Tổng!$M$2:$AT$200,25,0),"")</f>
        <v/>
      </c>
      <c r="H601" s="83" t="str">
        <f>IFERROR(VLOOKUP(A601,[1]Tổng!$M$2:$AQ$200,26,0),"")</f>
        <v/>
      </c>
      <c r="I601" s="77" t="str">
        <f>IFERROR(VLOOKUP(A601,[1]Tổng!$M$2:$AQ$200,27,0),"")</f>
        <v/>
      </c>
      <c r="J601" s="77">
        <v>1000000</v>
      </c>
      <c r="K601" s="78">
        <f t="shared" si="152"/>
        <v>0</v>
      </c>
      <c r="L601" s="88" t="str">
        <f>IFERROR(VLOOKUP(A601,[1]Tổng!$M$2:$AQ$200,30,0),"")</f>
        <v/>
      </c>
      <c r="M601" s="88">
        <f t="shared" si="153"/>
        <v>0</v>
      </c>
      <c r="N601" s="88" t="str">
        <f>IFERROR(VLOOKUP(A601,[1]Tổng!$M$2:$AT$200,18,0),"")</f>
        <v/>
      </c>
      <c r="O601" s="88" t="str">
        <f>IFERROR(VLOOKUP(A601,[1]Tổng!$M$2:$AT$200,22,0),"")</f>
        <v/>
      </c>
      <c r="P601" s="217">
        <f t="shared" si="154"/>
        <v>0</v>
      </c>
      <c r="Q601" s="217">
        <f>IFERROR(VLOOKUP(A601,[1]Tổng!$M$2:$AQ$200,29,0),0)</f>
        <v>0</v>
      </c>
      <c r="R601" s="81" t="str">
        <f>IFERROR(VLOOKUP(A601,[1]Tổng!$M$2:$AQ$200,31,0),"")</f>
        <v/>
      </c>
      <c r="S601" s="81">
        <f t="shared" si="143"/>
        <v>0</v>
      </c>
      <c r="T601" s="81">
        <f t="shared" si="144"/>
        <v>0</v>
      </c>
      <c r="U601" s="81" t="e">
        <f t="shared" si="156"/>
        <v>#REF!</v>
      </c>
      <c r="V601" s="81">
        <v>0</v>
      </c>
      <c r="W601" s="81" t="e">
        <f t="shared" si="149"/>
        <v>#REF!</v>
      </c>
      <c r="X601" s="83"/>
      <c r="Y601" s="99">
        <f t="shared" si="141"/>
        <v>0</v>
      </c>
      <c r="Z601" s="224"/>
      <c r="AA601" s="224"/>
      <c r="AB601" s="224"/>
      <c r="AC601" s="224"/>
      <c r="AE601" s="106" t="e">
        <f t="shared" si="124"/>
        <v>#VALUE!</v>
      </c>
      <c r="AF601" s="69"/>
      <c r="AG601" s="218"/>
      <c r="AH601" s="219"/>
      <c r="AI601" s="218"/>
      <c r="AJ601" s="63"/>
      <c r="AK601" s="63"/>
      <c r="AL601" s="63"/>
      <c r="AU601" s="69" t="e">
        <f t="shared" si="142"/>
        <v>#N/A</v>
      </c>
      <c r="AV601" s="69" t="e">
        <f t="shared" si="145"/>
        <v>#N/A</v>
      </c>
      <c r="AW601" s="69">
        <f>IF(I601&gt;0,COUNTIF($AV$32:AV601,AV601),0)</f>
        <v>569</v>
      </c>
      <c r="AX601" s="69">
        <f>IF(AND(AW601&gt;1,SUMIF($AV$32:AV600,AV601,$AX$32:AX600)-SUMIF($AV$32:AV600,AV601,$BA$32:BA600)=0),1,IF(AND(AW601&gt;1,SUMIF($AV$32:AV600,AV601,$AX$32:AX600)-SUMIF($AV$32:AV600,AV601,$BA$32:BA600)&gt;0),0,AW601))</f>
        <v>0</v>
      </c>
      <c r="AY601" s="69">
        <f>IF(AND(Q601&gt;0,SUMIF($AV$32:AV601,AV601,$I$32:I601)-SUMIF($AV$32:AV601,AV601,$Q$32:Q601)=0),COUNTIF($AV$32:AV601,AV601),0)</f>
        <v>0</v>
      </c>
      <c r="AZ601" s="69">
        <f>IF(Q601&gt;0,COUNTIF($AV$32:AV601,AV601),0)</f>
        <v>0</v>
      </c>
      <c r="BA601" s="69">
        <f t="shared" si="146"/>
        <v>0</v>
      </c>
      <c r="BC601" s="69" t="str">
        <f t="shared" si="147"/>
        <v xml:space="preserve">  0</v>
      </c>
      <c r="BD601" s="69" t="str">
        <f t="shared" si="148"/>
        <v/>
      </c>
      <c r="BF601" s="69"/>
      <c r="BG601" s="69"/>
    </row>
    <row r="602" spans="1:59" s="69" customFormat="1" x14ac:dyDescent="0.25">
      <c r="A602" s="70" t="e">
        <f t="shared" si="155"/>
        <v>#REF!</v>
      </c>
      <c r="B602" s="83" t="str">
        <f>IFERROR(VLOOKUP(A602,[1]Tổng!$M$2:$AT$200,13,0),"")</f>
        <v/>
      </c>
      <c r="C602" s="71" t="e">
        <f t="shared" si="150"/>
        <v>#VALUE!</v>
      </c>
      <c r="D602" s="71">
        <f t="shared" si="151"/>
        <v>1</v>
      </c>
      <c r="E602" s="221" t="str">
        <f>IFERROR(VLOOKUP(A602,[1]Tổng!$M$2:$AT$200,14,0),"")</f>
        <v/>
      </c>
      <c r="F602" s="213" t="str">
        <f>IFERROR(VLOOKUP(A602,[1]Tổng!$M$2:$AT$200,15,0),"")</f>
        <v/>
      </c>
      <c r="G602" s="214" t="str">
        <f>IFERROR(VLOOKUP(A602,[1]Tổng!$M$2:$AT$200,25,0),"")</f>
        <v/>
      </c>
      <c r="H602" s="83" t="str">
        <f>IFERROR(VLOOKUP(A602,[1]Tổng!$M$2:$AQ$200,26,0),"")</f>
        <v/>
      </c>
      <c r="I602" s="77" t="str">
        <f>IFERROR(VLOOKUP(A602,[1]Tổng!$M$2:$AQ$200,27,0),"")</f>
        <v/>
      </c>
      <c r="J602" s="77">
        <v>1000000</v>
      </c>
      <c r="K602" s="78">
        <f t="shared" si="152"/>
        <v>0</v>
      </c>
      <c r="L602" s="88" t="str">
        <f>IFERROR(VLOOKUP(A602,[1]Tổng!$M$2:$AQ$200,30,0),"")</f>
        <v/>
      </c>
      <c r="M602" s="88">
        <f t="shared" si="153"/>
        <v>0</v>
      </c>
      <c r="N602" s="88" t="str">
        <f>IFERROR(VLOOKUP(A602,[1]Tổng!$M$2:$AT$200,18,0),"")</f>
        <v/>
      </c>
      <c r="O602" s="88" t="str">
        <f>IFERROR(VLOOKUP(A602,[1]Tổng!$M$2:$AT$200,22,0),"")</f>
        <v/>
      </c>
      <c r="P602" s="217">
        <f t="shared" si="154"/>
        <v>0</v>
      </c>
      <c r="Q602" s="217">
        <f>IFERROR(VLOOKUP(A602,[1]Tổng!$M$2:$AQ$200,29,0),0)</f>
        <v>0</v>
      </c>
      <c r="R602" s="81" t="str">
        <f>IFERROR(VLOOKUP(A602,[1]Tổng!$M$2:$AQ$200,31,0),"")</f>
        <v/>
      </c>
      <c r="S602" s="81">
        <f t="shared" si="143"/>
        <v>0</v>
      </c>
      <c r="T602" s="81">
        <f t="shared" si="144"/>
        <v>0</v>
      </c>
      <c r="U602" s="81" t="e">
        <f t="shared" si="156"/>
        <v>#REF!</v>
      </c>
      <c r="V602" s="81">
        <v>0</v>
      </c>
      <c r="W602" s="81" t="e">
        <f t="shared" si="149"/>
        <v>#REF!</v>
      </c>
      <c r="X602" s="83"/>
      <c r="Y602" s="99">
        <f t="shared" si="141"/>
        <v>0</v>
      </c>
      <c r="Z602" s="224"/>
      <c r="AA602" s="224"/>
      <c r="AB602" s="224"/>
      <c r="AC602" s="224"/>
      <c r="AE602" s="106" t="e">
        <f t="shared" si="124"/>
        <v>#VALUE!</v>
      </c>
      <c r="AG602" s="218"/>
      <c r="AH602" s="219"/>
      <c r="AI602" s="218"/>
      <c r="AJ602" s="63"/>
      <c r="AK602" s="63"/>
      <c r="AL602" s="63"/>
      <c r="AU602" s="69" t="e">
        <f t="shared" si="142"/>
        <v>#N/A</v>
      </c>
      <c r="AV602" s="69" t="e">
        <f t="shared" si="145"/>
        <v>#N/A</v>
      </c>
      <c r="AW602" s="69">
        <f>IF(I602&gt;0,COUNTIF($AV$32:AV602,AV602),0)</f>
        <v>570</v>
      </c>
      <c r="AX602" s="69">
        <f>IF(AND(AW602&gt;1,SUMIF($AV$32:AV601,AV602,$AX$32:AX601)-SUMIF($AV$32:AV601,AV602,$BA$32:BA601)=0),1,IF(AND(AW602&gt;1,SUMIF($AV$32:AV601,AV602,$AX$32:AX601)-SUMIF($AV$32:AV601,AV602,$BA$32:BA601)&gt;0),0,AW602))</f>
        <v>0</v>
      </c>
      <c r="AY602" s="69">
        <f>IF(AND(Q602&gt;0,SUMIF($AV$32:AV602,AV602,$I$32:I602)-SUMIF($AV$32:AV602,AV602,$Q$32:Q602)=0),COUNTIF($AV$32:AV602,AV602),0)</f>
        <v>0</v>
      </c>
      <c r="AZ602" s="69">
        <f>IF(Q602&gt;0,COUNTIF($AV$32:AV602,AV602),0)</f>
        <v>0</v>
      </c>
      <c r="BA602" s="69">
        <f t="shared" si="146"/>
        <v>0</v>
      </c>
      <c r="BC602" s="69" t="str">
        <f t="shared" si="147"/>
        <v xml:space="preserve">  0</v>
      </c>
      <c r="BD602" s="69" t="str">
        <f t="shared" si="148"/>
        <v/>
      </c>
    </row>
    <row r="603" spans="1:59" x14ac:dyDescent="0.25">
      <c r="A603" s="70" t="e">
        <f t="shared" si="155"/>
        <v>#REF!</v>
      </c>
      <c r="B603" s="83" t="str">
        <f>IFERROR(VLOOKUP(A603,[1]Tổng!$M$2:$AT$200,13,0),"")</f>
        <v/>
      </c>
      <c r="C603" s="71" t="e">
        <f t="shared" si="150"/>
        <v>#VALUE!</v>
      </c>
      <c r="D603" s="71">
        <f t="shared" si="151"/>
        <v>1</v>
      </c>
      <c r="E603" s="221" t="str">
        <f>IFERROR(VLOOKUP(A603,[1]Tổng!$M$2:$AT$200,14,0),"")</f>
        <v/>
      </c>
      <c r="F603" s="213" t="str">
        <f>IFERROR(VLOOKUP(A603,[1]Tổng!$M$2:$AT$200,15,0),"")</f>
        <v/>
      </c>
      <c r="G603" s="214" t="str">
        <f>IFERROR(VLOOKUP(A603,[1]Tổng!$M$2:$AT$200,25,0),"")</f>
        <v/>
      </c>
      <c r="H603" s="83" t="str">
        <f>IFERROR(VLOOKUP(A603,[1]Tổng!$M$2:$AQ$200,26,0),"")</f>
        <v/>
      </c>
      <c r="I603" s="77" t="str">
        <f>IFERROR(VLOOKUP(A603,[1]Tổng!$M$2:$AQ$200,27,0),"")</f>
        <v/>
      </c>
      <c r="J603" s="77">
        <v>1000000</v>
      </c>
      <c r="K603" s="78">
        <f t="shared" si="152"/>
        <v>0</v>
      </c>
      <c r="L603" s="88" t="str">
        <f>IFERROR(VLOOKUP(A603,[1]Tổng!$M$2:$AQ$200,30,0),"")</f>
        <v/>
      </c>
      <c r="M603" s="88">
        <f t="shared" si="153"/>
        <v>0</v>
      </c>
      <c r="N603" s="88" t="str">
        <f>IFERROR(VLOOKUP(A603,[1]Tổng!$M$2:$AT$200,18,0),"")</f>
        <v/>
      </c>
      <c r="O603" s="88" t="str">
        <f>IFERROR(VLOOKUP(A603,[1]Tổng!$M$2:$AT$200,22,0),"")</f>
        <v/>
      </c>
      <c r="P603" s="217">
        <f t="shared" si="154"/>
        <v>0</v>
      </c>
      <c r="Q603" s="217">
        <f>IFERROR(VLOOKUP(A603,[1]Tổng!$M$2:$AQ$200,29,0),0)</f>
        <v>0</v>
      </c>
      <c r="R603" s="81" t="str">
        <f>IFERROR(VLOOKUP(A603,[1]Tổng!$M$2:$AQ$200,31,0),"")</f>
        <v/>
      </c>
      <c r="S603" s="81">
        <f t="shared" si="143"/>
        <v>0</v>
      </c>
      <c r="T603" s="81">
        <f t="shared" si="144"/>
        <v>0</v>
      </c>
      <c r="U603" s="81" t="e">
        <f t="shared" si="156"/>
        <v>#REF!</v>
      </c>
      <c r="V603" s="81">
        <v>0</v>
      </c>
      <c r="W603" s="81" t="e">
        <f t="shared" si="149"/>
        <v>#REF!</v>
      </c>
      <c r="X603" s="83"/>
      <c r="Y603" s="99">
        <f t="shared" si="141"/>
        <v>0</v>
      </c>
      <c r="Z603" s="224"/>
      <c r="AA603" s="224"/>
      <c r="AB603" s="224"/>
      <c r="AC603" s="224"/>
      <c r="AE603" s="106" t="e">
        <f t="shared" si="124"/>
        <v>#VALUE!</v>
      </c>
      <c r="AF603" s="69"/>
      <c r="AG603" s="218"/>
      <c r="AH603" s="219"/>
      <c r="AI603" s="218"/>
      <c r="AJ603" s="63"/>
      <c r="AK603" s="63"/>
      <c r="AL603" s="63"/>
      <c r="AU603" s="69" t="e">
        <f t="shared" si="142"/>
        <v>#N/A</v>
      </c>
      <c r="AV603" s="69" t="e">
        <f t="shared" si="145"/>
        <v>#N/A</v>
      </c>
      <c r="AW603" s="69">
        <f>IF(I603&gt;0,COUNTIF($AV$32:AV603,AV603),0)</f>
        <v>571</v>
      </c>
      <c r="AX603" s="69">
        <f>IF(AND(AW603&gt;1,SUMIF($AV$32:AV602,AV603,$AX$32:AX602)-SUMIF($AV$32:AV602,AV603,$BA$32:BA602)=0),1,IF(AND(AW603&gt;1,SUMIF($AV$32:AV602,AV603,$AX$32:AX602)-SUMIF($AV$32:AV602,AV603,$BA$32:BA602)&gt;0),0,AW603))</f>
        <v>0</v>
      </c>
      <c r="AY603" s="69">
        <f>IF(AND(Q603&gt;0,SUMIF($AV$32:AV603,AV603,$I$32:I603)-SUMIF($AV$32:AV603,AV603,$Q$32:Q603)=0),COUNTIF($AV$32:AV603,AV603),0)</f>
        <v>0</v>
      </c>
      <c r="AZ603" s="69">
        <f>IF(Q603&gt;0,COUNTIF($AV$32:AV603,AV603),0)</f>
        <v>0</v>
      </c>
      <c r="BA603" s="69">
        <f t="shared" si="146"/>
        <v>0</v>
      </c>
      <c r="BC603" s="69" t="str">
        <f t="shared" si="147"/>
        <v xml:space="preserve">  0</v>
      </c>
      <c r="BD603" s="69" t="str">
        <f t="shared" si="148"/>
        <v/>
      </c>
      <c r="BF603" s="69"/>
      <c r="BG603" s="69"/>
    </row>
    <row r="604" spans="1:59" x14ac:dyDescent="0.25">
      <c r="A604" s="70" t="e">
        <f t="shared" si="155"/>
        <v>#REF!</v>
      </c>
      <c r="B604" s="83" t="str">
        <f>IFERROR(VLOOKUP(A604,[1]Tổng!$M$2:$AT$200,13,0),"")</f>
        <v/>
      </c>
      <c r="C604" s="71" t="e">
        <f t="shared" si="150"/>
        <v>#VALUE!</v>
      </c>
      <c r="D604" s="71">
        <f t="shared" si="151"/>
        <v>1</v>
      </c>
      <c r="E604" s="221" t="str">
        <f>IFERROR(VLOOKUP(A604,[1]Tổng!$M$2:$AT$200,14,0),"")</f>
        <v/>
      </c>
      <c r="F604" s="213" t="str">
        <f>IFERROR(VLOOKUP(A604,[1]Tổng!$M$2:$AT$200,15,0),"")</f>
        <v/>
      </c>
      <c r="G604" s="214" t="str">
        <f>IFERROR(VLOOKUP(A604,[1]Tổng!$M$2:$AT$200,25,0),"")</f>
        <v/>
      </c>
      <c r="H604" s="83" t="str">
        <f>IFERROR(VLOOKUP(A604,[1]Tổng!$M$2:$AQ$200,26,0),"")</f>
        <v/>
      </c>
      <c r="I604" s="77" t="str">
        <f>IFERROR(VLOOKUP(A604,[1]Tổng!$M$2:$AQ$200,27,0),"")</f>
        <v/>
      </c>
      <c r="J604" s="77">
        <v>1000000</v>
      </c>
      <c r="K604" s="78">
        <f t="shared" si="152"/>
        <v>0</v>
      </c>
      <c r="L604" s="88" t="str">
        <f>IFERROR(VLOOKUP(A604,[1]Tổng!$M$2:$AQ$200,30,0),"")</f>
        <v/>
      </c>
      <c r="M604" s="88">
        <f t="shared" si="153"/>
        <v>0</v>
      </c>
      <c r="N604" s="88" t="str">
        <f>IFERROR(VLOOKUP(A604,[1]Tổng!$M$2:$AT$200,18,0),"")</f>
        <v/>
      </c>
      <c r="O604" s="88" t="str">
        <f>IFERROR(VLOOKUP(A604,[1]Tổng!$M$2:$AT$200,22,0),"")</f>
        <v/>
      </c>
      <c r="P604" s="217">
        <f t="shared" si="154"/>
        <v>0</v>
      </c>
      <c r="Q604" s="217">
        <f>IFERROR(VLOOKUP(A604,[1]Tổng!$M$2:$AQ$200,29,0),0)</f>
        <v>0</v>
      </c>
      <c r="R604" s="81" t="str">
        <f>IFERROR(VLOOKUP(A604,[1]Tổng!$M$2:$AQ$200,31,0),"")</f>
        <v/>
      </c>
      <c r="S604" s="81">
        <f t="shared" si="143"/>
        <v>0</v>
      </c>
      <c r="T604" s="81">
        <f t="shared" si="144"/>
        <v>0</v>
      </c>
      <c r="U604" s="81" t="e">
        <f t="shared" si="156"/>
        <v>#REF!</v>
      </c>
      <c r="V604" s="81">
        <v>0</v>
      </c>
      <c r="W604" s="81" t="e">
        <f t="shared" si="149"/>
        <v>#REF!</v>
      </c>
      <c r="X604" s="83"/>
      <c r="Y604" s="99">
        <f t="shared" si="141"/>
        <v>0</v>
      </c>
      <c r="Z604" s="224"/>
      <c r="AA604" s="224"/>
      <c r="AB604" s="224"/>
      <c r="AC604" s="224"/>
      <c r="AE604" s="106" t="e">
        <f t="shared" si="124"/>
        <v>#VALUE!</v>
      </c>
      <c r="AF604" s="69"/>
      <c r="AG604" s="218"/>
      <c r="AH604" s="219"/>
      <c r="AI604" s="218"/>
      <c r="AJ604" s="63"/>
      <c r="AK604" s="63"/>
      <c r="AL604" s="63"/>
      <c r="AU604" s="69" t="e">
        <f t="shared" si="142"/>
        <v>#N/A</v>
      </c>
      <c r="AV604" s="69" t="e">
        <f t="shared" si="145"/>
        <v>#N/A</v>
      </c>
      <c r="AW604" s="69">
        <f>IF(I604&gt;0,COUNTIF($AV$32:AV604,AV604),0)</f>
        <v>572</v>
      </c>
      <c r="AX604" s="69">
        <f>IF(AND(AW604&gt;1,SUMIF($AV$32:AV603,AV604,$AX$32:AX603)-SUMIF($AV$32:AV603,AV604,$BA$32:BA603)=0),1,IF(AND(AW604&gt;1,SUMIF($AV$32:AV603,AV604,$AX$32:AX603)-SUMIF($AV$32:AV603,AV604,$BA$32:BA603)&gt;0),0,AW604))</f>
        <v>0</v>
      </c>
      <c r="AY604" s="69">
        <f>IF(AND(Q604&gt;0,SUMIF($AV$32:AV604,AV604,$I$32:I604)-SUMIF($AV$32:AV604,AV604,$Q$32:Q604)=0),COUNTIF($AV$32:AV604,AV604),0)</f>
        <v>0</v>
      </c>
      <c r="AZ604" s="69">
        <f>IF(Q604&gt;0,COUNTIF($AV$32:AV604,AV604),0)</f>
        <v>0</v>
      </c>
      <c r="BA604" s="69">
        <f t="shared" si="146"/>
        <v>0</v>
      </c>
      <c r="BC604" s="69" t="str">
        <f t="shared" si="147"/>
        <v xml:space="preserve">  0</v>
      </c>
      <c r="BD604" s="69" t="str">
        <f t="shared" si="148"/>
        <v/>
      </c>
      <c r="BF604" s="69"/>
      <c r="BG604" s="69"/>
    </row>
    <row r="605" spans="1:59" s="69" customFormat="1" x14ac:dyDescent="0.25">
      <c r="A605" s="70" t="e">
        <f t="shared" si="155"/>
        <v>#REF!</v>
      </c>
      <c r="B605" s="83" t="str">
        <f>IFERROR(VLOOKUP(A605,[1]Tổng!$M$2:$AT$200,13,0),"")</f>
        <v/>
      </c>
      <c r="C605" s="71" t="e">
        <f t="shared" si="150"/>
        <v>#VALUE!</v>
      </c>
      <c r="D605" s="71">
        <f t="shared" si="151"/>
        <v>1</v>
      </c>
      <c r="E605" s="221" t="str">
        <f>IFERROR(VLOOKUP(A605,[1]Tổng!$M$2:$AT$200,14,0),"")</f>
        <v/>
      </c>
      <c r="F605" s="213" t="str">
        <f>IFERROR(VLOOKUP(A605,[1]Tổng!$M$2:$AT$200,15,0),"")</f>
        <v/>
      </c>
      <c r="G605" s="214" t="str">
        <f>IFERROR(VLOOKUP(A605,[1]Tổng!$M$2:$AT$200,25,0),"")</f>
        <v/>
      </c>
      <c r="H605" s="83" t="str">
        <f>IFERROR(VLOOKUP(A605,[1]Tổng!$M$2:$AQ$200,26,0),"")</f>
        <v/>
      </c>
      <c r="I605" s="77" t="str">
        <f>IFERROR(VLOOKUP(A605,[1]Tổng!$M$2:$AQ$200,27,0),"")</f>
        <v/>
      </c>
      <c r="J605" s="77">
        <v>1000000</v>
      </c>
      <c r="K605" s="78">
        <f t="shared" si="152"/>
        <v>0</v>
      </c>
      <c r="L605" s="88" t="str">
        <f>IFERROR(VLOOKUP(A605,[1]Tổng!$M$2:$AQ$200,30,0),"")</f>
        <v/>
      </c>
      <c r="M605" s="88">
        <f t="shared" si="153"/>
        <v>0</v>
      </c>
      <c r="N605" s="88" t="str">
        <f>IFERROR(VLOOKUP(A605,[1]Tổng!$M$2:$AT$200,18,0),"")</f>
        <v/>
      </c>
      <c r="O605" s="88" t="str">
        <f>IFERROR(VLOOKUP(A605,[1]Tổng!$M$2:$AT$200,22,0),"")</f>
        <v/>
      </c>
      <c r="P605" s="217">
        <f t="shared" si="154"/>
        <v>0</v>
      </c>
      <c r="Q605" s="217">
        <f>IFERROR(VLOOKUP(A605,[1]Tổng!$M$2:$AQ$200,29,0),0)</f>
        <v>0</v>
      </c>
      <c r="R605" s="81" t="str">
        <f>IFERROR(VLOOKUP(A605,[1]Tổng!$M$2:$AQ$200,31,0),"")</f>
        <v/>
      </c>
      <c r="S605" s="81">
        <f t="shared" si="143"/>
        <v>0</v>
      </c>
      <c r="T605" s="81">
        <f t="shared" si="144"/>
        <v>0</v>
      </c>
      <c r="U605" s="81" t="e">
        <f t="shared" si="156"/>
        <v>#REF!</v>
      </c>
      <c r="V605" s="81">
        <v>0</v>
      </c>
      <c r="W605" s="81" t="e">
        <f t="shared" si="149"/>
        <v>#REF!</v>
      </c>
      <c r="X605" s="83"/>
      <c r="Y605" s="99">
        <f t="shared" si="141"/>
        <v>0</v>
      </c>
      <c r="Z605" s="224"/>
      <c r="AA605" s="224"/>
      <c r="AB605" s="224"/>
      <c r="AC605" s="224"/>
      <c r="AE605" s="106" t="e">
        <f t="shared" si="124"/>
        <v>#VALUE!</v>
      </c>
      <c r="AG605" s="218"/>
      <c r="AH605" s="219"/>
      <c r="AI605" s="218"/>
      <c r="AJ605" s="63"/>
      <c r="AK605" s="63"/>
      <c r="AL605" s="63"/>
      <c r="AU605" s="69" t="e">
        <f t="shared" si="142"/>
        <v>#N/A</v>
      </c>
      <c r="AV605" s="69" t="e">
        <f t="shared" si="145"/>
        <v>#N/A</v>
      </c>
      <c r="AW605" s="69">
        <f>IF(I605&gt;0,COUNTIF($AV$32:AV605,AV605),0)</f>
        <v>573</v>
      </c>
      <c r="AX605" s="69">
        <f>IF(AND(AW605&gt;1,SUMIF($AV$32:AV604,AV605,$AX$32:AX604)-SUMIF($AV$32:AV604,AV605,$BA$32:BA604)=0),1,IF(AND(AW605&gt;1,SUMIF($AV$32:AV604,AV605,$AX$32:AX604)-SUMIF($AV$32:AV604,AV605,$BA$32:BA604)&gt;0),0,AW605))</f>
        <v>0</v>
      </c>
      <c r="AY605" s="69">
        <f>IF(AND(Q605&gt;0,SUMIF($AV$32:AV605,AV605,$I$32:I605)-SUMIF($AV$32:AV605,AV605,$Q$32:Q605)=0),COUNTIF($AV$32:AV605,AV605),0)</f>
        <v>0</v>
      </c>
      <c r="AZ605" s="69">
        <f>IF(Q605&gt;0,COUNTIF($AV$32:AV605,AV605),0)</f>
        <v>0</v>
      </c>
      <c r="BA605" s="69">
        <f t="shared" si="146"/>
        <v>0</v>
      </c>
      <c r="BC605" s="69" t="str">
        <f t="shared" si="147"/>
        <v xml:space="preserve">  0</v>
      </c>
      <c r="BD605" s="69" t="str">
        <f t="shared" si="148"/>
        <v/>
      </c>
    </row>
    <row r="606" spans="1:59" x14ac:dyDescent="0.25">
      <c r="A606" s="70" t="e">
        <f t="shared" si="155"/>
        <v>#REF!</v>
      </c>
      <c r="B606" s="83" t="str">
        <f>IFERROR(VLOOKUP(A606,[1]Tổng!$M$2:$AT$200,13,0),"")</f>
        <v/>
      </c>
      <c r="C606" s="71" t="e">
        <f t="shared" si="150"/>
        <v>#VALUE!</v>
      </c>
      <c r="D606" s="71">
        <f t="shared" si="151"/>
        <v>1</v>
      </c>
      <c r="E606" s="221" t="str">
        <f>IFERROR(VLOOKUP(A606,[1]Tổng!$M$2:$AT$200,14,0),"")</f>
        <v/>
      </c>
      <c r="F606" s="213" t="str">
        <f>IFERROR(VLOOKUP(A606,[1]Tổng!$M$2:$AT$200,15,0),"")</f>
        <v/>
      </c>
      <c r="G606" s="214" t="str">
        <f>IFERROR(VLOOKUP(A606,[1]Tổng!$M$2:$AT$200,25,0),"")</f>
        <v/>
      </c>
      <c r="H606" s="83" t="str">
        <f>IFERROR(VLOOKUP(A606,[1]Tổng!$M$2:$AQ$200,26,0),"")</f>
        <v/>
      </c>
      <c r="I606" s="77" t="str">
        <f>IFERROR(VLOOKUP(A606,[1]Tổng!$M$2:$AQ$200,27,0),"")</f>
        <v/>
      </c>
      <c r="J606" s="77">
        <v>1000000</v>
      </c>
      <c r="K606" s="78">
        <f t="shared" si="152"/>
        <v>0</v>
      </c>
      <c r="L606" s="88" t="str">
        <f>IFERROR(VLOOKUP(A606,[1]Tổng!$M$2:$AQ$200,30,0),"")</f>
        <v/>
      </c>
      <c r="M606" s="88">
        <f t="shared" si="153"/>
        <v>0</v>
      </c>
      <c r="N606" s="88" t="str">
        <f>IFERROR(VLOOKUP(A606,[1]Tổng!$M$2:$AT$200,18,0),"")</f>
        <v/>
      </c>
      <c r="O606" s="88" t="str">
        <f>IFERROR(VLOOKUP(A606,[1]Tổng!$M$2:$AT$200,22,0),"")</f>
        <v/>
      </c>
      <c r="P606" s="217">
        <f t="shared" si="154"/>
        <v>0</v>
      </c>
      <c r="Q606" s="217">
        <f>IFERROR(VLOOKUP(A606,[1]Tổng!$M$2:$AQ$200,29,0),0)</f>
        <v>0</v>
      </c>
      <c r="R606" s="81" t="str">
        <f>IFERROR(VLOOKUP(A606,[1]Tổng!$M$2:$AQ$200,31,0),"")</f>
        <v/>
      </c>
      <c r="S606" s="81">
        <f t="shared" si="143"/>
        <v>0</v>
      </c>
      <c r="T606" s="81">
        <f t="shared" si="144"/>
        <v>0</v>
      </c>
      <c r="U606" s="81" t="e">
        <f t="shared" si="156"/>
        <v>#REF!</v>
      </c>
      <c r="V606" s="81">
        <v>0</v>
      </c>
      <c r="W606" s="81" t="e">
        <f t="shared" si="149"/>
        <v>#REF!</v>
      </c>
      <c r="X606" s="83"/>
      <c r="Y606" s="99">
        <f t="shared" si="141"/>
        <v>0</v>
      </c>
      <c r="Z606" s="224"/>
      <c r="AA606" s="224"/>
      <c r="AB606" s="224"/>
      <c r="AC606" s="224"/>
      <c r="AE606" s="106" t="e">
        <f t="shared" si="124"/>
        <v>#VALUE!</v>
      </c>
      <c r="AF606" s="69"/>
      <c r="AG606" s="218"/>
      <c r="AH606" s="219"/>
      <c r="AI606" s="218"/>
      <c r="AJ606" s="63"/>
      <c r="AK606" s="63"/>
      <c r="AL606" s="63"/>
      <c r="AU606" s="69" t="e">
        <f t="shared" si="142"/>
        <v>#N/A</v>
      </c>
      <c r="AV606" s="69" t="e">
        <f t="shared" si="145"/>
        <v>#N/A</v>
      </c>
      <c r="AW606" s="69">
        <f>IF(I606&gt;0,COUNTIF($AV$32:AV606,AV606),0)</f>
        <v>574</v>
      </c>
      <c r="AX606" s="69">
        <f>IF(AND(AW606&gt;1,SUMIF($AV$32:AV605,AV606,$AX$32:AX605)-SUMIF($AV$32:AV605,AV606,$BA$32:BA605)=0),1,IF(AND(AW606&gt;1,SUMIF($AV$32:AV605,AV606,$AX$32:AX605)-SUMIF($AV$32:AV605,AV606,$BA$32:BA605)&gt;0),0,AW606))</f>
        <v>0</v>
      </c>
      <c r="AY606" s="69">
        <f>IF(AND(Q606&gt;0,SUMIF($AV$32:AV606,AV606,$I$32:I606)-SUMIF($AV$32:AV606,AV606,$Q$32:Q606)=0),COUNTIF($AV$32:AV606,AV606),0)</f>
        <v>0</v>
      </c>
      <c r="AZ606" s="69">
        <f>IF(Q606&gt;0,COUNTIF($AV$32:AV606,AV606),0)</f>
        <v>0</v>
      </c>
      <c r="BA606" s="69">
        <f t="shared" si="146"/>
        <v>0</v>
      </c>
      <c r="BC606" s="69" t="str">
        <f t="shared" si="147"/>
        <v xml:space="preserve">  0</v>
      </c>
      <c r="BD606" s="69" t="str">
        <f t="shared" si="148"/>
        <v/>
      </c>
      <c r="BF606" s="69"/>
      <c r="BG606" s="69"/>
    </row>
    <row r="607" spans="1:59" x14ac:dyDescent="0.25">
      <c r="A607" s="70" t="e">
        <f t="shared" si="155"/>
        <v>#REF!</v>
      </c>
      <c r="B607" s="83" t="str">
        <f>IFERROR(VLOOKUP(A607,[1]Tổng!$M$2:$AT$200,13,0),"")</f>
        <v/>
      </c>
      <c r="C607" s="71" t="e">
        <f t="shared" si="150"/>
        <v>#VALUE!</v>
      </c>
      <c r="D607" s="71">
        <f t="shared" si="151"/>
        <v>1</v>
      </c>
      <c r="E607" s="221" t="str">
        <f>IFERROR(VLOOKUP(A607,[1]Tổng!$M$2:$AT$200,14,0),"")</f>
        <v/>
      </c>
      <c r="F607" s="213" t="str">
        <f>IFERROR(VLOOKUP(A607,[1]Tổng!$M$2:$AT$200,15,0),"")</f>
        <v/>
      </c>
      <c r="G607" s="214" t="str">
        <f>IFERROR(VLOOKUP(A607,[1]Tổng!$M$2:$AT$200,25,0),"")</f>
        <v/>
      </c>
      <c r="H607" s="83" t="str">
        <f>IFERROR(VLOOKUP(A607,[1]Tổng!$M$2:$AQ$200,26,0),"")</f>
        <v/>
      </c>
      <c r="I607" s="77" t="str">
        <f>IFERROR(VLOOKUP(A607,[1]Tổng!$M$2:$AQ$200,27,0),"")</f>
        <v/>
      </c>
      <c r="J607" s="77">
        <v>1000000</v>
      </c>
      <c r="K607" s="78">
        <f t="shared" si="152"/>
        <v>0</v>
      </c>
      <c r="L607" s="88" t="str">
        <f>IFERROR(VLOOKUP(A607,[1]Tổng!$M$2:$AQ$200,30,0),"")</f>
        <v/>
      </c>
      <c r="M607" s="88">
        <f t="shared" si="153"/>
        <v>0</v>
      </c>
      <c r="N607" s="88" t="str">
        <f>IFERROR(VLOOKUP(A607,[1]Tổng!$M$2:$AT$200,18,0),"")</f>
        <v/>
      </c>
      <c r="O607" s="88" t="str">
        <f>IFERROR(VLOOKUP(A607,[1]Tổng!$M$2:$AT$200,22,0),"")</f>
        <v/>
      </c>
      <c r="P607" s="217">
        <f t="shared" si="154"/>
        <v>0</v>
      </c>
      <c r="Q607" s="217">
        <f>IFERROR(VLOOKUP(A607,[1]Tổng!$M$2:$AQ$200,29,0),0)</f>
        <v>0</v>
      </c>
      <c r="R607" s="81" t="str">
        <f>IFERROR(VLOOKUP(A607,[1]Tổng!$M$2:$AQ$200,31,0),"")</f>
        <v/>
      </c>
      <c r="S607" s="81">
        <f t="shared" si="143"/>
        <v>0</v>
      </c>
      <c r="T607" s="81">
        <f t="shared" si="144"/>
        <v>0</v>
      </c>
      <c r="U607" s="81" t="e">
        <f t="shared" si="156"/>
        <v>#REF!</v>
      </c>
      <c r="V607" s="81">
        <v>0</v>
      </c>
      <c r="W607" s="81" t="e">
        <f t="shared" si="149"/>
        <v>#REF!</v>
      </c>
      <c r="X607" s="83"/>
      <c r="Y607" s="99">
        <f t="shared" si="141"/>
        <v>0</v>
      </c>
      <c r="Z607" s="224"/>
      <c r="AA607" s="224"/>
      <c r="AB607" s="224"/>
      <c r="AC607" s="224"/>
      <c r="AE607" s="106" t="e">
        <f t="shared" si="124"/>
        <v>#VALUE!</v>
      </c>
      <c r="AF607" s="69"/>
      <c r="AG607" s="218"/>
      <c r="AH607" s="219"/>
      <c r="AI607" s="218"/>
      <c r="AJ607" s="63"/>
      <c r="AK607" s="63"/>
      <c r="AL607" s="63"/>
      <c r="AU607" s="69" t="e">
        <f t="shared" si="142"/>
        <v>#N/A</v>
      </c>
      <c r="AV607" s="69" t="e">
        <f t="shared" si="145"/>
        <v>#N/A</v>
      </c>
      <c r="AW607" s="69">
        <f>IF(I607&gt;0,COUNTIF($AV$32:AV607,AV607),0)</f>
        <v>575</v>
      </c>
      <c r="AX607" s="69">
        <f>IF(AND(AW607&gt;1,SUMIF($AV$32:AV606,AV607,$AX$32:AX606)-SUMIF($AV$32:AV606,AV607,$BA$32:BA606)=0),1,IF(AND(AW607&gt;1,SUMIF($AV$32:AV606,AV607,$AX$32:AX606)-SUMIF($AV$32:AV606,AV607,$BA$32:BA606)&gt;0),0,AW607))</f>
        <v>0</v>
      </c>
      <c r="AY607" s="69">
        <f>IF(AND(Q607&gt;0,SUMIF($AV$32:AV607,AV607,$I$32:I607)-SUMIF($AV$32:AV607,AV607,$Q$32:Q607)=0),COUNTIF($AV$32:AV607,AV607),0)</f>
        <v>0</v>
      </c>
      <c r="AZ607" s="69">
        <f>IF(Q607&gt;0,COUNTIF($AV$32:AV607,AV607),0)</f>
        <v>0</v>
      </c>
      <c r="BA607" s="69">
        <f t="shared" si="146"/>
        <v>0</v>
      </c>
      <c r="BC607" s="69" t="str">
        <f t="shared" si="147"/>
        <v xml:space="preserve">  0</v>
      </c>
      <c r="BD607" s="69" t="str">
        <f t="shared" si="148"/>
        <v/>
      </c>
      <c r="BF607" s="69"/>
      <c r="BG607" s="69"/>
    </row>
    <row r="608" spans="1:59" s="69" customFormat="1" x14ac:dyDescent="0.25">
      <c r="A608" s="70" t="e">
        <f t="shared" si="155"/>
        <v>#REF!</v>
      </c>
      <c r="B608" s="83" t="str">
        <f>IFERROR(VLOOKUP(A608,[1]Tổng!$M$2:$AT$200,13,0),"")</f>
        <v/>
      </c>
      <c r="C608" s="71" t="e">
        <f t="shared" si="150"/>
        <v>#VALUE!</v>
      </c>
      <c r="D608" s="71">
        <f t="shared" si="151"/>
        <v>1</v>
      </c>
      <c r="E608" s="221" t="str">
        <f>IFERROR(VLOOKUP(A608,[1]Tổng!$M$2:$AT$200,14,0),"")</f>
        <v/>
      </c>
      <c r="F608" s="213" t="str">
        <f>IFERROR(VLOOKUP(A608,[1]Tổng!$M$2:$AT$200,15,0),"")</f>
        <v/>
      </c>
      <c r="G608" s="214" t="str">
        <f>IFERROR(VLOOKUP(A608,[1]Tổng!$M$2:$AT$200,25,0),"")</f>
        <v/>
      </c>
      <c r="H608" s="83" t="str">
        <f>IFERROR(VLOOKUP(A608,[1]Tổng!$M$2:$AQ$200,26,0),"")</f>
        <v/>
      </c>
      <c r="I608" s="77" t="str">
        <f>IFERROR(VLOOKUP(A608,[1]Tổng!$M$2:$AQ$200,27,0),"")</f>
        <v/>
      </c>
      <c r="J608" s="77">
        <v>1000000</v>
      </c>
      <c r="K608" s="78">
        <f t="shared" si="152"/>
        <v>0</v>
      </c>
      <c r="L608" s="88" t="str">
        <f>IFERROR(VLOOKUP(A608,[1]Tổng!$M$2:$AQ$200,30,0),"")</f>
        <v/>
      </c>
      <c r="M608" s="88">
        <f t="shared" si="153"/>
        <v>0</v>
      </c>
      <c r="N608" s="88" t="str">
        <f>IFERROR(VLOOKUP(A608,[1]Tổng!$M$2:$AT$200,18,0),"")</f>
        <v/>
      </c>
      <c r="O608" s="88" t="str">
        <f>IFERROR(VLOOKUP(A608,[1]Tổng!$M$2:$AT$200,22,0),"")</f>
        <v/>
      </c>
      <c r="P608" s="217">
        <f t="shared" si="154"/>
        <v>0</v>
      </c>
      <c r="Q608" s="217">
        <f>IFERROR(VLOOKUP(A608,[1]Tổng!$M$2:$AQ$200,29,0),0)</f>
        <v>0</v>
      </c>
      <c r="R608" s="81" t="str">
        <f>IFERROR(VLOOKUP(A608,[1]Tổng!$M$2:$AQ$200,31,0),"")</f>
        <v/>
      </c>
      <c r="S608" s="81">
        <f t="shared" si="143"/>
        <v>0</v>
      </c>
      <c r="T608" s="81">
        <f t="shared" si="144"/>
        <v>0</v>
      </c>
      <c r="U608" s="81" t="e">
        <f t="shared" si="156"/>
        <v>#REF!</v>
      </c>
      <c r="V608" s="81">
        <v>0</v>
      </c>
      <c r="W608" s="81" t="e">
        <f t="shared" si="149"/>
        <v>#REF!</v>
      </c>
      <c r="X608" s="83"/>
      <c r="Y608" s="99">
        <f t="shared" si="141"/>
        <v>0</v>
      </c>
      <c r="Z608" s="224"/>
      <c r="AA608" s="224"/>
      <c r="AB608" s="224"/>
      <c r="AC608" s="224"/>
      <c r="AE608" s="106" t="e">
        <f t="shared" si="124"/>
        <v>#VALUE!</v>
      </c>
      <c r="AG608" s="218"/>
      <c r="AH608" s="219"/>
      <c r="AI608" s="218"/>
      <c r="AJ608" s="63"/>
      <c r="AK608" s="63"/>
      <c r="AL608" s="63"/>
      <c r="AU608" s="69" t="e">
        <f t="shared" ref="AU608:AU671" si="157">VLOOKUP(G608,$AO$32:$AP$37,2,0)</f>
        <v>#N/A</v>
      </c>
      <c r="AV608" s="69" t="e">
        <f t="shared" si="145"/>
        <v>#N/A</v>
      </c>
      <c r="AW608" s="69">
        <f>IF(I608&gt;0,COUNTIF($AV$32:AV608,AV608),0)</f>
        <v>576</v>
      </c>
      <c r="AX608" s="69">
        <f>IF(AND(AW608&gt;1,SUMIF($AV$32:AV607,AV608,$AX$32:AX607)-SUMIF($AV$32:AV607,AV608,$BA$32:BA607)=0),1,IF(AND(AW608&gt;1,SUMIF($AV$32:AV607,AV608,$AX$32:AX607)-SUMIF($AV$32:AV607,AV608,$BA$32:BA607)&gt;0),0,AW608))</f>
        <v>0</v>
      </c>
      <c r="AY608" s="69">
        <f>IF(AND(Q608&gt;0,SUMIF($AV$32:AV608,AV608,$I$32:I608)-SUMIF($AV$32:AV608,AV608,$Q$32:Q608)=0),COUNTIF($AV$32:AV608,AV608),0)</f>
        <v>0</v>
      </c>
      <c r="AZ608" s="69">
        <f>IF(Q608&gt;0,COUNTIF($AV$32:AV608,AV608),0)</f>
        <v>0</v>
      </c>
      <c r="BA608" s="69">
        <f t="shared" si="146"/>
        <v>0</v>
      </c>
      <c r="BC608" s="69" t="str">
        <f t="shared" si="147"/>
        <v xml:space="preserve">  0</v>
      </c>
      <c r="BD608" s="69" t="str">
        <f t="shared" si="148"/>
        <v/>
      </c>
    </row>
    <row r="609" spans="1:59" x14ac:dyDescent="0.25">
      <c r="A609" s="70" t="e">
        <f t="shared" si="155"/>
        <v>#REF!</v>
      </c>
      <c r="B609" s="83" t="str">
        <f>IFERROR(VLOOKUP(A609,[1]Tổng!$M$2:$AT$200,13,0),"")</f>
        <v/>
      </c>
      <c r="C609" s="71" t="e">
        <f t="shared" si="150"/>
        <v>#VALUE!</v>
      </c>
      <c r="D609" s="71">
        <f t="shared" si="151"/>
        <v>1</v>
      </c>
      <c r="E609" s="221" t="str">
        <f>IFERROR(VLOOKUP(A609,[1]Tổng!$M$2:$AT$200,14,0),"")</f>
        <v/>
      </c>
      <c r="F609" s="213" t="str">
        <f>IFERROR(VLOOKUP(A609,[1]Tổng!$M$2:$AT$200,15,0),"")</f>
        <v/>
      </c>
      <c r="G609" s="214" t="str">
        <f>IFERROR(VLOOKUP(A609,[1]Tổng!$M$2:$AT$200,25,0),"")</f>
        <v/>
      </c>
      <c r="H609" s="83" t="str">
        <f>IFERROR(VLOOKUP(A609,[1]Tổng!$M$2:$AQ$200,26,0),"")</f>
        <v/>
      </c>
      <c r="I609" s="77" t="str">
        <f>IFERROR(VLOOKUP(A609,[1]Tổng!$M$2:$AQ$200,27,0),"")</f>
        <v/>
      </c>
      <c r="J609" s="77">
        <v>1000000</v>
      </c>
      <c r="K609" s="78">
        <f t="shared" si="152"/>
        <v>0</v>
      </c>
      <c r="L609" s="88" t="str">
        <f>IFERROR(VLOOKUP(A609,[1]Tổng!$M$2:$AQ$200,30,0),"")</f>
        <v/>
      </c>
      <c r="M609" s="88">
        <f t="shared" si="153"/>
        <v>0</v>
      </c>
      <c r="N609" s="88" t="str">
        <f>IFERROR(VLOOKUP(A609,[1]Tổng!$M$2:$AT$200,18,0),"")</f>
        <v/>
      </c>
      <c r="O609" s="88" t="str">
        <f>IFERROR(VLOOKUP(A609,[1]Tổng!$M$2:$AT$200,22,0),"")</f>
        <v/>
      </c>
      <c r="P609" s="217">
        <f t="shared" si="154"/>
        <v>0</v>
      </c>
      <c r="Q609" s="217">
        <f>IFERROR(VLOOKUP(A609,[1]Tổng!$M$2:$AQ$200,29,0),0)</f>
        <v>0</v>
      </c>
      <c r="R609" s="81" t="str">
        <f>IFERROR(VLOOKUP(A609,[1]Tổng!$M$2:$AQ$200,31,0),"")</f>
        <v/>
      </c>
      <c r="S609" s="81">
        <f t="shared" ref="S609:S672" si="158">Q609*J609</f>
        <v>0</v>
      </c>
      <c r="T609" s="81">
        <f t="shared" ref="T609:T672" si="159">IFERROR(Q609*R609,0)</f>
        <v>0</v>
      </c>
      <c r="U609" s="81" t="e">
        <f t="shared" si="156"/>
        <v>#REF!</v>
      </c>
      <c r="V609" s="81">
        <v>0</v>
      </c>
      <c r="W609" s="81" t="e">
        <f t="shared" si="149"/>
        <v>#REF!</v>
      </c>
      <c r="X609" s="83"/>
      <c r="Y609" s="99">
        <f>Q611</f>
        <v>0</v>
      </c>
      <c r="Z609" s="224"/>
      <c r="AA609" s="224"/>
      <c r="AB609" s="224"/>
      <c r="AC609" s="224"/>
      <c r="AE609" s="106" t="e">
        <f>I611-SUM(Z611:AD611)</f>
        <v>#VALUE!</v>
      </c>
      <c r="AF609" s="69"/>
      <c r="AG609" s="218"/>
      <c r="AH609" s="219"/>
      <c r="AI609" s="218"/>
      <c r="AJ609" s="63"/>
      <c r="AK609" s="63"/>
      <c r="AL609" s="63"/>
      <c r="AU609" s="69" t="e">
        <f t="shared" si="157"/>
        <v>#N/A</v>
      </c>
      <c r="AV609" s="69" t="e">
        <f t="shared" ref="AV609:AV672" si="160">AU609&amp;" "&amp;F609</f>
        <v>#N/A</v>
      </c>
      <c r="AW609" s="69">
        <f>IF(I609&gt;0,COUNTIF($AV$32:AV609,AV609),0)</f>
        <v>577</v>
      </c>
      <c r="AX609" s="69">
        <f>IF(AND(AW609&gt;1,SUMIF($AV$32:AV608,AV609,$AX$32:AX608)-SUMIF($AV$32:AV608,AV609,$BA$32:BA608)=0),1,IF(AND(AW609&gt;1,SUMIF($AV$32:AV608,AV609,$AX$32:AX608)-SUMIF($AV$32:AV608,AV609,$BA$32:BA608)&gt;0),0,AW609))</f>
        <v>0</v>
      </c>
      <c r="AY609" s="69">
        <f>IF(AND(Q609&gt;0,SUMIF($AV$32:AV609,AV609,$I$32:I609)-SUMIF($AV$32:AV609,AV609,$Q$32:Q609)=0),COUNTIF($AV$32:AV609,AV609),0)</f>
        <v>0</v>
      </c>
      <c r="AZ609" s="69">
        <f>IF(Q609&gt;0,COUNTIF($AV$32:AV609,AV609),0)</f>
        <v>0</v>
      </c>
      <c r="BA609" s="69">
        <f t="shared" ref="BA609:BA672" si="161">IF(AY609&gt;0,1,0)</f>
        <v>0</v>
      </c>
      <c r="BC609" s="69" t="str">
        <f t="shared" ref="BC609:BC672" si="162">E609&amp;" "&amp;H609&amp;" "&amp;Q609</f>
        <v xml:space="preserve">  0</v>
      </c>
      <c r="BD609" s="69" t="str">
        <f t="shared" ref="BD609:BD672" si="163">B609</f>
        <v/>
      </c>
      <c r="BF609" s="69"/>
      <c r="BG609" s="69"/>
    </row>
    <row r="610" spans="1:59" x14ac:dyDescent="0.25">
      <c r="A610" s="70" t="e">
        <f t="shared" si="155"/>
        <v>#REF!</v>
      </c>
      <c r="B610" s="83" t="str">
        <f>IFERROR(VLOOKUP(A610,[1]Tổng!$M$2:$AT$200,13,0),"")</f>
        <v/>
      </c>
      <c r="C610" s="71" t="e">
        <f t="shared" si="150"/>
        <v>#VALUE!</v>
      </c>
      <c r="D610" s="71">
        <f t="shared" si="151"/>
        <v>1</v>
      </c>
      <c r="E610" s="221" t="str">
        <f>IFERROR(VLOOKUP(A610,[1]Tổng!$M$2:$AT$200,14,0),"")</f>
        <v/>
      </c>
      <c r="F610" s="213" t="str">
        <f>IFERROR(VLOOKUP(A610,[1]Tổng!$M$2:$AT$200,15,0),"")</f>
        <v/>
      </c>
      <c r="G610" s="214" t="str">
        <f>IFERROR(VLOOKUP(A610,[1]Tổng!$M$2:$AT$200,25,0),"")</f>
        <v/>
      </c>
      <c r="H610" s="83" t="str">
        <f>IFERROR(VLOOKUP(A610,[1]Tổng!$M$2:$AQ$200,26,0),"")</f>
        <v/>
      </c>
      <c r="I610" s="77" t="str">
        <f>IFERROR(VLOOKUP(A610,[1]Tổng!$M$2:$AQ$200,27,0),"")</f>
        <v/>
      </c>
      <c r="J610" s="77">
        <v>1000000</v>
      </c>
      <c r="K610" s="78">
        <f t="shared" si="152"/>
        <v>0</v>
      </c>
      <c r="L610" s="88" t="str">
        <f>IFERROR(VLOOKUP(A610,[1]Tổng!$M$2:$AQ$200,30,0),"")</f>
        <v/>
      </c>
      <c r="M610" s="88">
        <f t="shared" si="153"/>
        <v>0</v>
      </c>
      <c r="N610" s="88" t="str">
        <f>IFERROR(VLOOKUP(A610,[1]Tổng!$M$2:$AT$200,18,0),"")</f>
        <v/>
      </c>
      <c r="O610" s="88" t="str">
        <f>IFERROR(VLOOKUP(A610,[1]Tổng!$M$2:$AT$200,22,0),"")</f>
        <v/>
      </c>
      <c r="P610" s="217">
        <f t="shared" si="154"/>
        <v>0</v>
      </c>
      <c r="Q610" s="217">
        <f>IFERROR(VLOOKUP(A610,[1]Tổng!$M$2:$AQ$200,29,0),0)</f>
        <v>0</v>
      </c>
      <c r="R610" s="81" t="str">
        <f>IFERROR(VLOOKUP(A610,[1]Tổng!$M$2:$AQ$200,31,0),"")</f>
        <v/>
      </c>
      <c r="S610" s="81">
        <f t="shared" si="158"/>
        <v>0</v>
      </c>
      <c r="T610" s="81">
        <f t="shared" si="159"/>
        <v>0</v>
      </c>
      <c r="U610" s="81" t="e">
        <f t="shared" si="156"/>
        <v>#REF!</v>
      </c>
      <c r="V610" s="81">
        <v>0</v>
      </c>
      <c r="W610" s="81" t="e">
        <f t="shared" si="149"/>
        <v>#REF!</v>
      </c>
      <c r="X610" s="83"/>
      <c r="Y610" s="99">
        <f t="shared" si="141"/>
        <v>0</v>
      </c>
      <c r="Z610" s="224"/>
      <c r="AA610" s="224"/>
      <c r="AB610" s="224"/>
      <c r="AC610" s="224"/>
      <c r="AE610" s="106" t="e">
        <f t="shared" si="124"/>
        <v>#VALUE!</v>
      </c>
      <c r="AF610" s="69"/>
      <c r="AG610" s="218"/>
      <c r="AH610" s="219"/>
      <c r="AI610" s="218"/>
      <c r="AJ610" s="63"/>
      <c r="AK610" s="63"/>
      <c r="AL610" s="63"/>
      <c r="AU610" s="69" t="e">
        <f t="shared" si="157"/>
        <v>#N/A</v>
      </c>
      <c r="AV610" s="69" t="e">
        <f t="shared" si="160"/>
        <v>#N/A</v>
      </c>
      <c r="AW610" s="69">
        <f>IF(I610&gt;0,COUNTIF($AV$32:AV610,AV610),0)</f>
        <v>578</v>
      </c>
      <c r="AX610" s="69">
        <f>IF(AND(AW610&gt;1,SUMIF($AV$32:AV609,AV610,$AX$32:AX609)-SUMIF($AV$32:AV609,AV610,$BA$32:BA609)=0),1,IF(AND(AW610&gt;1,SUMIF($AV$32:AV609,AV610,$AX$32:AX609)-SUMIF($AV$32:AV609,AV610,$BA$32:BA609)&gt;0),0,AW610))</f>
        <v>0</v>
      </c>
      <c r="AY610" s="69">
        <f>IF(AND(Q610&gt;0,SUMIF($AV$32:AV610,AV610,$I$32:I610)-SUMIF($AV$32:AV610,AV610,$Q$32:Q610)=0),COUNTIF($AV$32:AV610,AV610),0)</f>
        <v>0</v>
      </c>
      <c r="AZ610" s="69">
        <f>IF(Q610&gt;0,COUNTIF($AV$32:AV610,AV610),0)</f>
        <v>0</v>
      </c>
      <c r="BA610" s="69">
        <f t="shared" si="161"/>
        <v>0</v>
      </c>
      <c r="BC610" s="69" t="str">
        <f t="shared" si="162"/>
        <v xml:space="preserve">  0</v>
      </c>
      <c r="BD610" s="69" t="str">
        <f t="shared" si="163"/>
        <v/>
      </c>
      <c r="BF610" s="69"/>
      <c r="BG610" s="69"/>
    </row>
    <row r="611" spans="1:59" s="69" customFormat="1" x14ac:dyDescent="0.25">
      <c r="A611" s="70" t="e">
        <f t="shared" si="155"/>
        <v>#REF!</v>
      </c>
      <c r="B611" s="83" t="str">
        <f>IFERROR(VLOOKUP(A611,[1]Tổng!$M$2:$AT$200,13,0),"")</f>
        <v/>
      </c>
      <c r="C611" s="71" t="e">
        <f t="shared" si="150"/>
        <v>#VALUE!</v>
      </c>
      <c r="D611" s="71">
        <f t="shared" si="151"/>
        <v>1</v>
      </c>
      <c r="E611" s="221" t="str">
        <f>IFERROR(VLOOKUP(A611,[1]Tổng!$M$2:$AT$200,14,0),"")</f>
        <v/>
      </c>
      <c r="F611" s="213" t="str">
        <f>IFERROR(VLOOKUP(A611,[1]Tổng!$M$2:$AT$200,15,0),"")</f>
        <v/>
      </c>
      <c r="G611" s="214" t="str">
        <f>IFERROR(VLOOKUP(A611,[1]Tổng!$M$2:$AT$200,25,0),"")</f>
        <v/>
      </c>
      <c r="H611" s="83" t="str">
        <f>IFERROR(VLOOKUP(A611,[1]Tổng!$M$2:$AQ$200,26,0),"")</f>
        <v/>
      </c>
      <c r="I611" s="77" t="str">
        <f>IFERROR(VLOOKUP(A611,[1]Tổng!$M$2:$AQ$200,27,0),"")</f>
        <v/>
      </c>
      <c r="J611" s="77">
        <v>1000000</v>
      </c>
      <c r="K611" s="78">
        <f t="shared" si="152"/>
        <v>0</v>
      </c>
      <c r="L611" s="88" t="str">
        <f>IFERROR(VLOOKUP(A611,[1]Tổng!$M$2:$AQ$200,30,0),"")</f>
        <v/>
      </c>
      <c r="M611" s="88">
        <f t="shared" si="153"/>
        <v>0</v>
      </c>
      <c r="N611" s="88" t="str">
        <f>IFERROR(VLOOKUP(A611,[1]Tổng!$M$2:$AT$200,18,0),"")</f>
        <v/>
      </c>
      <c r="O611" s="88" t="str">
        <f>IFERROR(VLOOKUP(A611,[1]Tổng!$M$2:$AT$200,22,0),"")</f>
        <v/>
      </c>
      <c r="P611" s="217">
        <f t="shared" si="154"/>
        <v>0</v>
      </c>
      <c r="Q611" s="217">
        <f>IFERROR(VLOOKUP(A611,[1]Tổng!$M$2:$AQ$200,29,0),0)</f>
        <v>0</v>
      </c>
      <c r="R611" s="81" t="str">
        <f>IFERROR(VLOOKUP(A611,[1]Tổng!$M$2:$AQ$200,31,0),"")</f>
        <v/>
      </c>
      <c r="S611" s="81">
        <f t="shared" si="158"/>
        <v>0</v>
      </c>
      <c r="T611" s="81">
        <f t="shared" si="159"/>
        <v>0</v>
      </c>
      <c r="U611" s="81" t="e">
        <f t="shared" si="156"/>
        <v>#REF!</v>
      </c>
      <c r="V611" s="81" t="e">
        <f>Z616*L616</f>
        <v>#VALUE!</v>
      </c>
      <c r="W611" s="81" t="e">
        <f t="shared" ref="W611:W674" si="164">IF((U611-T611+V611)&gt;$U$32,$U$32,(U611-T611+V611))</f>
        <v>#REF!</v>
      </c>
      <c r="X611" s="83">
        <v>44026</v>
      </c>
      <c r="Y611" s="99">
        <f>Q611-Z616</f>
        <v>-861</v>
      </c>
      <c r="Z611" s="224"/>
      <c r="AA611" s="224"/>
      <c r="AB611" s="224"/>
      <c r="AC611" s="224"/>
      <c r="AE611" s="106" t="e">
        <f t="shared" si="124"/>
        <v>#VALUE!</v>
      </c>
      <c r="AG611" s="218"/>
      <c r="AH611" s="219"/>
      <c r="AI611" s="218"/>
      <c r="AJ611" s="63"/>
      <c r="AK611" s="63"/>
      <c r="AL611" s="63"/>
      <c r="AU611" s="69" t="e">
        <f t="shared" si="157"/>
        <v>#N/A</v>
      </c>
      <c r="AV611" s="69" t="e">
        <f t="shared" si="160"/>
        <v>#N/A</v>
      </c>
      <c r="AW611" s="69">
        <f>IF(I611&gt;0,COUNTIF($AV$32:AV611,AV611),0)</f>
        <v>579</v>
      </c>
      <c r="AX611" s="69">
        <f>IF(AND(AW611&gt;1,SUMIF($AV$32:AV610,AV611,$AX$32:AX610)-SUMIF($AV$32:AV610,AV611,$BA$32:BA610)=0),1,IF(AND(AW611&gt;1,SUMIF($AV$32:AV610,AV611,$AX$32:AX610)-SUMIF($AV$32:AV610,AV611,$BA$32:BA610)&gt;0),0,AW611))</f>
        <v>0</v>
      </c>
      <c r="AY611" s="69">
        <f>IF(AND(Q611&gt;0,SUMIF($AV$32:AV611,AV611,$I$32:I611)-SUMIF($AV$32:AV611,AV611,$Q$32:Q611)=0),COUNTIF($AV$32:AV611,AV611),0)</f>
        <v>0</v>
      </c>
      <c r="AZ611" s="69">
        <f>IF(Q611&gt;0,COUNTIF($AV$32:AV611,AV611),0)</f>
        <v>0</v>
      </c>
      <c r="BA611" s="69">
        <f t="shared" si="161"/>
        <v>0</v>
      </c>
      <c r="BC611" s="69" t="str">
        <f t="shared" si="162"/>
        <v xml:space="preserve">  0</v>
      </c>
      <c r="BD611" s="69" t="str">
        <f t="shared" si="163"/>
        <v/>
      </c>
    </row>
    <row r="612" spans="1:59" x14ac:dyDescent="0.25">
      <c r="A612" s="70" t="e">
        <f t="shared" si="155"/>
        <v>#REF!</v>
      </c>
      <c r="B612" s="83" t="str">
        <f>IFERROR(VLOOKUP(A612,[1]Tổng!$M$2:$AT$200,13,0),"")</f>
        <v/>
      </c>
      <c r="C612" s="71" t="e">
        <f t="shared" si="150"/>
        <v>#VALUE!</v>
      </c>
      <c r="D612" s="71">
        <f t="shared" si="151"/>
        <v>1</v>
      </c>
      <c r="E612" s="221" t="str">
        <f>IFERROR(VLOOKUP(A612,[1]Tổng!$M$2:$AT$200,14,0),"")</f>
        <v/>
      </c>
      <c r="F612" s="213" t="str">
        <f>IFERROR(VLOOKUP(A612,[1]Tổng!$M$2:$AT$200,15,0),"")</f>
        <v/>
      </c>
      <c r="G612" s="214" t="str">
        <f>IFERROR(VLOOKUP(A612,[1]Tổng!$M$2:$AT$200,25,0),"")</f>
        <v/>
      </c>
      <c r="H612" s="83" t="str">
        <f>IFERROR(VLOOKUP(A612,[1]Tổng!$M$2:$AQ$200,26,0),"")</f>
        <v/>
      </c>
      <c r="I612" s="77" t="str">
        <f>IFERROR(VLOOKUP(A612,[1]Tổng!$M$2:$AQ$200,27,0),"")</f>
        <v/>
      </c>
      <c r="J612" s="77">
        <v>1000000</v>
      </c>
      <c r="K612" s="78">
        <f t="shared" si="152"/>
        <v>0</v>
      </c>
      <c r="L612" s="88" t="str">
        <f>IFERROR(VLOOKUP(A612,[1]Tổng!$M$2:$AQ$200,30,0),"")</f>
        <v/>
      </c>
      <c r="M612" s="88">
        <f t="shared" si="153"/>
        <v>0</v>
      </c>
      <c r="N612" s="88" t="str">
        <f>IFERROR(VLOOKUP(A612,[1]Tổng!$M$2:$AT$200,18,0),"")</f>
        <v/>
      </c>
      <c r="O612" s="88" t="str">
        <f>IFERROR(VLOOKUP(A612,[1]Tổng!$M$2:$AT$200,22,0),"")</f>
        <v/>
      </c>
      <c r="P612" s="217">
        <f t="shared" si="154"/>
        <v>0</v>
      </c>
      <c r="Q612" s="217">
        <f>IFERROR(VLOOKUP(A612,[1]Tổng!$M$2:$AQ$200,29,0),0)</f>
        <v>0</v>
      </c>
      <c r="R612" s="81" t="str">
        <f>IFERROR(VLOOKUP(A612,[1]Tổng!$M$2:$AQ$200,31,0),"")</f>
        <v/>
      </c>
      <c r="S612" s="81">
        <f t="shared" si="158"/>
        <v>0</v>
      </c>
      <c r="T612" s="81">
        <f t="shared" si="159"/>
        <v>0</v>
      </c>
      <c r="U612" s="81" t="e">
        <f t="shared" si="156"/>
        <v>#REF!</v>
      </c>
      <c r="V612" s="81" t="e">
        <f>Z617*L617</f>
        <v>#VALUE!</v>
      </c>
      <c r="W612" s="81" t="e">
        <f t="shared" si="164"/>
        <v>#REF!</v>
      </c>
      <c r="X612" s="83">
        <v>44026</v>
      </c>
      <c r="Y612" s="99">
        <f>Q612-Z617</f>
        <v>-861</v>
      </c>
      <c r="Z612" s="224"/>
      <c r="AA612" s="224"/>
      <c r="AB612" s="224"/>
      <c r="AC612" s="224"/>
      <c r="AE612" s="106" t="e">
        <f t="shared" si="124"/>
        <v>#VALUE!</v>
      </c>
      <c r="AF612" s="69"/>
      <c r="AG612" s="218"/>
      <c r="AH612" s="219"/>
      <c r="AI612" s="218"/>
      <c r="AJ612" s="63"/>
      <c r="AK612" s="63"/>
      <c r="AL612" s="63"/>
      <c r="AU612" s="69" t="e">
        <f t="shared" si="157"/>
        <v>#N/A</v>
      </c>
      <c r="AV612" s="69" t="e">
        <f t="shared" si="160"/>
        <v>#N/A</v>
      </c>
      <c r="AW612" s="69">
        <f>IF(I612&gt;0,COUNTIF($AV$32:AV612,AV612),0)</f>
        <v>580</v>
      </c>
      <c r="AX612" s="69">
        <f>IF(AND(AW612&gt;1,SUMIF($AV$32:AV611,AV612,$AX$32:AX611)-SUMIF($AV$32:AV611,AV612,$BA$32:BA611)=0),1,IF(AND(AW612&gt;1,SUMIF($AV$32:AV611,AV612,$AX$32:AX611)-SUMIF($AV$32:AV611,AV612,$BA$32:BA611)&gt;0),0,AW612))</f>
        <v>0</v>
      </c>
      <c r="AY612" s="69">
        <f>IF(AND(Q612&gt;0,SUMIF($AV$32:AV612,AV612,$I$32:I612)-SUMIF($AV$32:AV612,AV612,$Q$32:Q612)=0),COUNTIF($AV$32:AV612,AV612),0)</f>
        <v>0</v>
      </c>
      <c r="AZ612" s="69">
        <f>IF(Q612&gt;0,COUNTIF($AV$32:AV612,AV612),0)</f>
        <v>0</v>
      </c>
      <c r="BA612" s="69">
        <f t="shared" si="161"/>
        <v>0</v>
      </c>
      <c r="BC612" s="69" t="str">
        <f t="shared" si="162"/>
        <v xml:space="preserve">  0</v>
      </c>
      <c r="BD612" s="69" t="str">
        <f t="shared" si="163"/>
        <v/>
      </c>
      <c r="BF612" s="69"/>
      <c r="BG612" s="69"/>
    </row>
    <row r="613" spans="1:59" x14ac:dyDescent="0.25">
      <c r="A613" s="70" t="e">
        <f t="shared" si="155"/>
        <v>#REF!</v>
      </c>
      <c r="B613" s="83" t="str">
        <f>IFERROR(VLOOKUP(A613,[1]Tổng!$M$2:$AT$200,13,0),"")</f>
        <v/>
      </c>
      <c r="C613" s="71" t="e">
        <f t="shared" si="150"/>
        <v>#VALUE!</v>
      </c>
      <c r="D613" s="71">
        <f t="shared" si="151"/>
        <v>1</v>
      </c>
      <c r="E613" s="221" t="str">
        <f>IFERROR(VLOOKUP(A613,[1]Tổng!$M$2:$AT$200,14,0),"")</f>
        <v/>
      </c>
      <c r="F613" s="213" t="str">
        <f>IFERROR(VLOOKUP(A613,[1]Tổng!$M$2:$AT$200,15,0),"")</f>
        <v/>
      </c>
      <c r="G613" s="214" t="str">
        <f>IFERROR(VLOOKUP(A613,[1]Tổng!$M$2:$AT$200,25,0),"")</f>
        <v/>
      </c>
      <c r="H613" s="83" t="str">
        <f>IFERROR(VLOOKUP(A613,[1]Tổng!$M$2:$AQ$200,26,0),"")</f>
        <v/>
      </c>
      <c r="I613" s="77" t="str">
        <f>IFERROR(VLOOKUP(A613,[1]Tổng!$M$2:$AQ$200,27,0),"")</f>
        <v/>
      </c>
      <c r="J613" s="77">
        <v>1000000</v>
      </c>
      <c r="K613" s="78">
        <f t="shared" si="152"/>
        <v>0</v>
      </c>
      <c r="L613" s="88" t="str">
        <f>IFERROR(VLOOKUP(A613,[1]Tổng!$M$2:$AQ$200,30,0),"")</f>
        <v/>
      </c>
      <c r="M613" s="88">
        <f t="shared" si="153"/>
        <v>0</v>
      </c>
      <c r="N613" s="88" t="str">
        <f>IFERROR(VLOOKUP(A613,[1]Tổng!$M$2:$AT$200,18,0),"")</f>
        <v/>
      </c>
      <c r="O613" s="88" t="str">
        <f>IFERROR(VLOOKUP(A613,[1]Tổng!$M$2:$AT$200,22,0),"")</f>
        <v/>
      </c>
      <c r="P613" s="217">
        <f t="shared" si="154"/>
        <v>0</v>
      </c>
      <c r="Q613" s="217">
        <f>IFERROR(VLOOKUP(A613,[1]Tổng!$M$2:$AQ$200,29,0),0)</f>
        <v>0</v>
      </c>
      <c r="R613" s="81" t="str">
        <f>IFERROR(VLOOKUP(A613,[1]Tổng!$M$2:$AQ$200,31,0),"")</f>
        <v/>
      </c>
      <c r="S613" s="81">
        <f t="shared" si="158"/>
        <v>0</v>
      </c>
      <c r="T613" s="81">
        <f t="shared" si="159"/>
        <v>0</v>
      </c>
      <c r="U613" s="81" t="e">
        <f t="shared" si="156"/>
        <v>#REF!</v>
      </c>
      <c r="V613" s="81" t="e">
        <f>AA617*L617+Z618*L618</f>
        <v>#VALUE!</v>
      </c>
      <c r="W613" s="81" t="e">
        <f t="shared" si="164"/>
        <v>#REF!</v>
      </c>
      <c r="X613" s="83">
        <v>44026</v>
      </c>
      <c r="Y613" s="99">
        <f>Q613-AA617-Z618</f>
        <v>-861</v>
      </c>
      <c r="Z613" s="224"/>
      <c r="AA613" s="224"/>
      <c r="AB613" s="224"/>
      <c r="AC613" s="224"/>
      <c r="AE613" s="106" t="e">
        <f t="shared" si="124"/>
        <v>#VALUE!</v>
      </c>
      <c r="AF613" s="69"/>
      <c r="AG613" s="218"/>
      <c r="AH613" s="219"/>
      <c r="AI613" s="218"/>
      <c r="AJ613" s="63"/>
      <c r="AK613" s="63"/>
      <c r="AL613" s="63"/>
      <c r="AU613" s="69" t="e">
        <f t="shared" si="157"/>
        <v>#N/A</v>
      </c>
      <c r="AV613" s="69" t="e">
        <f t="shared" si="160"/>
        <v>#N/A</v>
      </c>
      <c r="AW613" s="69">
        <f>IF(I613&gt;0,COUNTIF($AV$32:AV613,AV613),0)</f>
        <v>581</v>
      </c>
      <c r="AX613" s="69">
        <f>IF(AND(AW613&gt;1,SUMIF($AV$32:AV612,AV613,$AX$32:AX612)-SUMIF($AV$32:AV612,AV613,$BA$32:BA612)=0),1,IF(AND(AW613&gt;1,SUMIF($AV$32:AV612,AV613,$AX$32:AX612)-SUMIF($AV$32:AV612,AV613,$BA$32:BA612)&gt;0),0,AW613))</f>
        <v>0</v>
      </c>
      <c r="AY613" s="69">
        <f>IF(AND(Q613&gt;0,SUMIF($AV$32:AV613,AV613,$I$32:I613)-SUMIF($AV$32:AV613,AV613,$Q$32:Q613)=0),COUNTIF($AV$32:AV613,AV613),0)</f>
        <v>0</v>
      </c>
      <c r="AZ613" s="69">
        <f>IF(Q613&gt;0,COUNTIF($AV$32:AV613,AV613),0)</f>
        <v>0</v>
      </c>
      <c r="BA613" s="69">
        <f t="shared" si="161"/>
        <v>0</v>
      </c>
      <c r="BC613" s="69" t="str">
        <f t="shared" si="162"/>
        <v xml:space="preserve">  0</v>
      </c>
      <c r="BD613" s="69" t="str">
        <f t="shared" si="163"/>
        <v/>
      </c>
      <c r="BF613" s="69"/>
      <c r="BG613" s="69"/>
    </row>
    <row r="614" spans="1:59" s="69" customFormat="1" x14ac:dyDescent="0.25">
      <c r="A614" s="70" t="e">
        <f t="shared" si="155"/>
        <v>#REF!</v>
      </c>
      <c r="B614" s="83" t="str">
        <f>IFERROR(VLOOKUP(A614,[1]Tổng!$M$2:$AT$200,13,0),"")</f>
        <v/>
      </c>
      <c r="C614" s="71" t="e">
        <f t="shared" ref="C614:C677" si="165">IF(I614&gt;0,MID(B614,SEARCH(".",B614,SEARCH(".",B614,SEARCH(".",B614)+1)+1)+1,SEARCH(".",B614,(SEARCH(".",B614,SEARCH(".",B614,SEARCH(".",B614)+1)+1))+1)-SEARCH(".",B614,SEARCH(".",B614,SEARCH(".",B614)+1)+1)-1),0)</f>
        <v>#VALUE!</v>
      </c>
      <c r="D614" s="71">
        <f t="shared" ref="D614:D677" si="166">IF(Q614&gt;0,MID(B614,SEARCH("-",B614,SEARCH("-",B614)+1)+1,SEARCH("/",B614,SEARCH("/",B614)+1)-SEARCH("-",B614,SEARCH("-",B614)+1)-1),1)</f>
        <v>1</v>
      </c>
      <c r="E614" s="221" t="str">
        <f>IFERROR(VLOOKUP(A614,[1]Tổng!$M$2:$AT$200,14,0),"")</f>
        <v/>
      </c>
      <c r="F614" s="213" t="str">
        <f>IFERROR(VLOOKUP(A614,[1]Tổng!$M$2:$AT$200,15,0),"")</f>
        <v/>
      </c>
      <c r="G614" s="214" t="str">
        <f>IFERROR(VLOOKUP(A614,[1]Tổng!$M$2:$AT$200,25,0),"")</f>
        <v/>
      </c>
      <c r="H614" s="83" t="str">
        <f>IFERROR(VLOOKUP(A614,[1]Tổng!$M$2:$AQ$200,26,0),"")</f>
        <v/>
      </c>
      <c r="I614" s="77" t="str">
        <f>IFERROR(VLOOKUP(A614,[1]Tổng!$M$2:$AQ$200,27,0),"")</f>
        <v/>
      </c>
      <c r="J614" s="77">
        <v>1000000</v>
      </c>
      <c r="K614" s="78">
        <f t="shared" ref="K614:K677" si="167">IFERROR(I614*J614,0)</f>
        <v>0</v>
      </c>
      <c r="L614" s="88" t="str">
        <f>IFERROR(VLOOKUP(A614,[1]Tổng!$M$2:$AQ$200,30,0),"")</f>
        <v/>
      </c>
      <c r="M614" s="88">
        <f t="shared" ref="M614:M677" si="168">IFERROR(I614*L614,0)</f>
        <v>0</v>
      </c>
      <c r="N614" s="88" t="str">
        <f>IFERROR(VLOOKUP(A614,[1]Tổng!$M$2:$AT$200,18,0),"")</f>
        <v/>
      </c>
      <c r="O614" s="88" t="str">
        <f>IFERROR(VLOOKUP(A614,[1]Tổng!$M$2:$AT$200,22,0),"")</f>
        <v/>
      </c>
      <c r="P614" s="217">
        <f t="shared" ref="P614:P677" si="169">IF(Q614&gt;0,VLOOKUP(D614,$C$32:$M$1452,7,0),0)</f>
        <v>0</v>
      </c>
      <c r="Q614" s="217">
        <f>IFERROR(VLOOKUP(A614,[1]Tổng!$M$2:$AQ$200,29,0),0)</f>
        <v>0</v>
      </c>
      <c r="R614" s="81" t="str">
        <f>IFERROR(VLOOKUP(A614,[1]Tổng!$M$2:$AQ$200,31,0),"")</f>
        <v/>
      </c>
      <c r="S614" s="81">
        <f t="shared" si="158"/>
        <v>0</v>
      </c>
      <c r="T614" s="81">
        <f t="shared" si="159"/>
        <v>0</v>
      </c>
      <c r="U614" s="81" t="e">
        <f t="shared" si="156"/>
        <v>#REF!</v>
      </c>
      <c r="V614" s="81" t="e">
        <f>AA618*L618</f>
        <v>#VALUE!</v>
      </c>
      <c r="W614" s="81" t="e">
        <f t="shared" si="164"/>
        <v>#REF!</v>
      </c>
      <c r="X614" s="83">
        <v>44035</v>
      </c>
      <c r="Y614" s="99">
        <f>Q614-AA618</f>
        <v>-987</v>
      </c>
      <c r="Z614" s="224"/>
      <c r="AA614" s="224"/>
      <c r="AB614" s="224"/>
      <c r="AC614" s="224"/>
      <c r="AE614" s="106" t="e">
        <f t="shared" si="124"/>
        <v>#VALUE!</v>
      </c>
      <c r="AG614" s="218"/>
      <c r="AH614" s="219"/>
      <c r="AI614" s="218"/>
      <c r="AJ614" s="63"/>
      <c r="AK614" s="63"/>
      <c r="AL614" s="63"/>
      <c r="AU614" s="69" t="e">
        <f t="shared" si="157"/>
        <v>#N/A</v>
      </c>
      <c r="AV614" s="69" t="e">
        <f t="shared" si="160"/>
        <v>#N/A</v>
      </c>
      <c r="AW614" s="69">
        <f>IF(I614&gt;0,COUNTIF($AV$32:AV614,AV614),0)</f>
        <v>582</v>
      </c>
      <c r="AX614" s="69">
        <f>IF(AND(AW614&gt;1,SUMIF($AV$32:AV613,AV614,$AX$32:AX613)-SUMIF($AV$32:AV613,AV614,$BA$32:BA613)=0),1,IF(AND(AW614&gt;1,SUMIF($AV$32:AV613,AV614,$AX$32:AX613)-SUMIF($AV$32:AV613,AV614,$BA$32:BA613)&gt;0),0,AW614))</f>
        <v>0</v>
      </c>
      <c r="AY614" s="69">
        <f>IF(AND(Q614&gt;0,SUMIF($AV$32:AV614,AV614,$I$32:I614)-SUMIF($AV$32:AV614,AV614,$Q$32:Q614)=0),COUNTIF($AV$32:AV614,AV614),0)</f>
        <v>0</v>
      </c>
      <c r="AZ614" s="69">
        <f>IF(Q614&gt;0,COUNTIF($AV$32:AV614,AV614),0)</f>
        <v>0</v>
      </c>
      <c r="BA614" s="69">
        <f t="shared" si="161"/>
        <v>0</v>
      </c>
      <c r="BC614" s="69" t="str">
        <f t="shared" si="162"/>
        <v xml:space="preserve">  0</v>
      </c>
      <c r="BD614" s="69" t="str">
        <f t="shared" si="163"/>
        <v/>
      </c>
    </row>
    <row r="615" spans="1:59" x14ac:dyDescent="0.25">
      <c r="A615" s="70" t="e">
        <f t="shared" ref="A615:A678" si="170">A614+1</f>
        <v>#REF!</v>
      </c>
      <c r="B615" s="83" t="str">
        <f>IFERROR(VLOOKUP(A615,[1]Tổng!$M$2:$AT$200,13,0),"")</f>
        <v/>
      </c>
      <c r="C615" s="71" t="e">
        <f t="shared" si="165"/>
        <v>#VALUE!</v>
      </c>
      <c r="D615" s="71">
        <f t="shared" si="166"/>
        <v>1</v>
      </c>
      <c r="E615" s="221" t="str">
        <f>IFERROR(VLOOKUP(A615,[1]Tổng!$M$2:$AT$200,14,0),"")</f>
        <v/>
      </c>
      <c r="F615" s="213" t="str">
        <f>IFERROR(VLOOKUP(A615,[1]Tổng!$M$2:$AT$200,15,0),"")</f>
        <v/>
      </c>
      <c r="G615" s="214" t="str">
        <f>IFERROR(VLOOKUP(A615,[1]Tổng!$M$2:$AT$200,25,0),"")</f>
        <v/>
      </c>
      <c r="H615" s="83" t="str">
        <f>IFERROR(VLOOKUP(A615,[1]Tổng!$M$2:$AQ$200,26,0),"")</f>
        <v/>
      </c>
      <c r="I615" s="77" t="str">
        <f>IFERROR(VLOOKUP(A615,[1]Tổng!$M$2:$AQ$200,27,0),"")</f>
        <v/>
      </c>
      <c r="J615" s="77">
        <v>1000000</v>
      </c>
      <c r="K615" s="78">
        <f t="shared" si="167"/>
        <v>0</v>
      </c>
      <c r="L615" s="88" t="str">
        <f>IFERROR(VLOOKUP(A615,[1]Tổng!$M$2:$AQ$200,30,0),"")</f>
        <v/>
      </c>
      <c r="M615" s="88">
        <f t="shared" si="168"/>
        <v>0</v>
      </c>
      <c r="N615" s="88" t="str">
        <f>IFERROR(VLOOKUP(A615,[1]Tổng!$M$2:$AT$200,18,0),"")</f>
        <v/>
      </c>
      <c r="O615" s="88" t="str">
        <f>IFERROR(VLOOKUP(A615,[1]Tổng!$M$2:$AT$200,22,0),"")</f>
        <v/>
      </c>
      <c r="P615" s="217">
        <f t="shared" si="169"/>
        <v>0</v>
      </c>
      <c r="Q615" s="217">
        <f>IFERROR(VLOOKUP(A615,[1]Tổng!$M$2:$AQ$200,29,0),0)</f>
        <v>0</v>
      </c>
      <c r="R615" s="81" t="str">
        <f>IFERROR(VLOOKUP(A615,[1]Tổng!$M$2:$AQ$200,31,0),"")</f>
        <v/>
      </c>
      <c r="S615" s="81">
        <f t="shared" si="158"/>
        <v>0</v>
      </c>
      <c r="T615" s="81">
        <f t="shared" si="159"/>
        <v>0</v>
      </c>
      <c r="U615" s="81" t="e">
        <f t="shared" ref="U615:U678" si="171">W614</f>
        <v>#REF!</v>
      </c>
      <c r="V615" s="81">
        <v>0</v>
      </c>
      <c r="W615" s="81" t="e">
        <f t="shared" si="164"/>
        <v>#REF!</v>
      </c>
      <c r="X615" s="83"/>
      <c r="Y615" s="99">
        <f t="shared" ref="Y615:Y654" si="172">Q615</f>
        <v>0</v>
      </c>
      <c r="Z615" s="224"/>
      <c r="AA615" s="224"/>
      <c r="AB615" s="224"/>
      <c r="AC615" s="224"/>
      <c r="AE615" s="106" t="e">
        <f t="shared" si="124"/>
        <v>#VALUE!</v>
      </c>
      <c r="AF615" s="69"/>
      <c r="AG615" s="218"/>
      <c r="AH615" s="219"/>
      <c r="AI615" s="218"/>
      <c r="AJ615" s="63"/>
      <c r="AK615" s="63"/>
      <c r="AL615" s="63"/>
      <c r="AU615" s="69" t="e">
        <f t="shared" si="157"/>
        <v>#N/A</v>
      </c>
      <c r="AV615" s="69" t="e">
        <f t="shared" si="160"/>
        <v>#N/A</v>
      </c>
      <c r="AW615" s="69">
        <f>IF(I615&gt;0,COUNTIF($AV$32:AV615,AV615),0)</f>
        <v>583</v>
      </c>
      <c r="AX615" s="69">
        <f>IF(AND(AW615&gt;1,SUMIF($AV$32:AV614,AV615,$AX$32:AX614)-SUMIF($AV$32:AV614,AV615,$BA$32:BA614)=0),1,IF(AND(AW615&gt;1,SUMIF($AV$32:AV614,AV615,$AX$32:AX614)-SUMIF($AV$32:AV614,AV615,$BA$32:BA614)&gt;0),0,AW615))</f>
        <v>0</v>
      </c>
      <c r="AY615" s="69">
        <f>IF(AND(Q615&gt;0,SUMIF($AV$32:AV615,AV615,$I$32:I615)-SUMIF($AV$32:AV615,AV615,$Q$32:Q615)=0),COUNTIF($AV$32:AV615,AV615),0)</f>
        <v>0</v>
      </c>
      <c r="AZ615" s="69">
        <f>IF(Q615&gt;0,COUNTIF($AV$32:AV615,AV615),0)</f>
        <v>0</v>
      </c>
      <c r="BA615" s="69">
        <f t="shared" si="161"/>
        <v>0</v>
      </c>
      <c r="BC615" s="69" t="str">
        <f t="shared" si="162"/>
        <v xml:space="preserve">  0</v>
      </c>
      <c r="BD615" s="69" t="str">
        <f t="shared" si="163"/>
        <v/>
      </c>
      <c r="BF615" s="69"/>
      <c r="BG615" s="69"/>
    </row>
    <row r="616" spans="1:59" x14ac:dyDescent="0.25">
      <c r="A616" s="70" t="e">
        <f t="shared" si="170"/>
        <v>#REF!</v>
      </c>
      <c r="B616" s="83" t="str">
        <f>IFERROR(VLOOKUP(A616,[1]Tổng!$M$2:$AT$200,13,0),"")</f>
        <v/>
      </c>
      <c r="C616" s="71" t="e">
        <f t="shared" si="165"/>
        <v>#VALUE!</v>
      </c>
      <c r="D616" s="71">
        <f t="shared" si="166"/>
        <v>1</v>
      </c>
      <c r="E616" s="221" t="str">
        <f>IFERROR(VLOOKUP(A616,[1]Tổng!$M$2:$AT$200,14,0),"")</f>
        <v/>
      </c>
      <c r="F616" s="213" t="str">
        <f>IFERROR(VLOOKUP(A616,[1]Tổng!$M$2:$AT$200,15,0),"")</f>
        <v/>
      </c>
      <c r="G616" s="214" t="str">
        <f>IFERROR(VLOOKUP(A616,[1]Tổng!$M$2:$AT$200,25,0),"")</f>
        <v/>
      </c>
      <c r="H616" s="83" t="str">
        <f>IFERROR(VLOOKUP(A616,[1]Tổng!$M$2:$AQ$200,26,0),"")</f>
        <v/>
      </c>
      <c r="I616" s="77" t="str">
        <f>IFERROR(VLOOKUP(A616,[1]Tổng!$M$2:$AQ$200,27,0),"")</f>
        <v/>
      </c>
      <c r="J616" s="77">
        <v>1000000</v>
      </c>
      <c r="K616" s="78">
        <f t="shared" si="167"/>
        <v>0</v>
      </c>
      <c r="L616" s="88" t="str">
        <f>IFERROR(VLOOKUP(A616,[1]Tổng!$M$2:$AQ$200,30,0),"")</f>
        <v/>
      </c>
      <c r="M616" s="88">
        <f t="shared" si="168"/>
        <v>0</v>
      </c>
      <c r="N616" s="88" t="str">
        <f>IFERROR(VLOOKUP(A616,[1]Tổng!$M$2:$AT$200,18,0),"")</f>
        <v/>
      </c>
      <c r="O616" s="88" t="str">
        <f>IFERROR(VLOOKUP(A616,[1]Tổng!$M$2:$AT$200,22,0),"")</f>
        <v/>
      </c>
      <c r="P616" s="217">
        <f t="shared" si="169"/>
        <v>0</v>
      </c>
      <c r="Q616" s="217">
        <f>IFERROR(VLOOKUP(A616,[1]Tổng!$M$2:$AQ$200,29,0),0)</f>
        <v>0</v>
      </c>
      <c r="R616" s="81" t="str">
        <f>IFERROR(VLOOKUP(A616,[1]Tổng!$M$2:$AQ$200,31,0),"")</f>
        <v/>
      </c>
      <c r="S616" s="81">
        <f t="shared" si="158"/>
        <v>0</v>
      </c>
      <c r="T616" s="81">
        <f t="shared" si="159"/>
        <v>0</v>
      </c>
      <c r="U616" s="81" t="e">
        <f t="shared" si="171"/>
        <v>#REF!</v>
      </c>
      <c r="V616" s="81">
        <v>0</v>
      </c>
      <c r="W616" s="81" t="e">
        <f t="shared" si="164"/>
        <v>#REF!</v>
      </c>
      <c r="X616" s="83"/>
      <c r="Y616" s="99">
        <f t="shared" si="172"/>
        <v>0</v>
      </c>
      <c r="Z616" s="224">
        <v>861</v>
      </c>
      <c r="AA616" s="224">
        <v>44</v>
      </c>
      <c r="AB616" s="224"/>
      <c r="AC616" s="224"/>
      <c r="AE616" s="106" t="e">
        <f t="shared" si="124"/>
        <v>#VALUE!</v>
      </c>
      <c r="AF616" s="69"/>
      <c r="AG616" s="218"/>
      <c r="AH616" s="219"/>
      <c r="AI616" s="218"/>
      <c r="AJ616" s="63"/>
      <c r="AK616" s="63"/>
      <c r="AL616" s="63"/>
      <c r="AU616" s="69" t="e">
        <f t="shared" si="157"/>
        <v>#N/A</v>
      </c>
      <c r="AV616" s="69" t="e">
        <f t="shared" si="160"/>
        <v>#N/A</v>
      </c>
      <c r="AW616" s="69">
        <f>IF(I616&gt;0,COUNTIF($AV$32:AV616,AV616),0)</f>
        <v>584</v>
      </c>
      <c r="AX616" s="69">
        <f>IF(AND(AW616&gt;1,SUMIF($AV$32:AV615,AV616,$AX$32:AX615)-SUMIF($AV$32:AV615,AV616,$BA$32:BA615)=0),1,IF(AND(AW616&gt;1,SUMIF($AV$32:AV615,AV616,$AX$32:AX615)-SUMIF($AV$32:AV615,AV616,$BA$32:BA615)&gt;0),0,AW616))</f>
        <v>0</v>
      </c>
      <c r="AY616" s="69">
        <f>IF(AND(Q616&gt;0,SUMIF($AV$32:AV616,AV616,$I$32:I616)-SUMIF($AV$32:AV616,AV616,$Q$32:Q616)=0),COUNTIF($AV$32:AV616,AV616),0)</f>
        <v>0</v>
      </c>
      <c r="AZ616" s="69">
        <f>IF(Q616&gt;0,COUNTIF($AV$32:AV616,AV616),0)</f>
        <v>0</v>
      </c>
      <c r="BA616" s="69">
        <f t="shared" si="161"/>
        <v>0</v>
      </c>
      <c r="BC616" s="69" t="str">
        <f t="shared" si="162"/>
        <v xml:space="preserve">  0</v>
      </c>
      <c r="BD616" s="69" t="str">
        <f t="shared" si="163"/>
        <v/>
      </c>
      <c r="BF616" s="69"/>
      <c r="BG616" s="69"/>
    </row>
    <row r="617" spans="1:59" s="69" customFormat="1" x14ac:dyDescent="0.25">
      <c r="A617" s="70" t="e">
        <f t="shared" si="170"/>
        <v>#REF!</v>
      </c>
      <c r="B617" s="83" t="str">
        <f>IFERROR(VLOOKUP(A617,[1]Tổng!$M$2:$AT$200,13,0),"")</f>
        <v/>
      </c>
      <c r="C617" s="71" t="e">
        <f t="shared" si="165"/>
        <v>#VALUE!</v>
      </c>
      <c r="D617" s="71">
        <f t="shared" si="166"/>
        <v>1</v>
      </c>
      <c r="E617" s="221" t="str">
        <f>IFERROR(VLOOKUP(A617,[1]Tổng!$M$2:$AT$200,14,0),"")</f>
        <v/>
      </c>
      <c r="F617" s="213" t="str">
        <f>IFERROR(VLOOKUP(A617,[1]Tổng!$M$2:$AT$200,15,0),"")</f>
        <v/>
      </c>
      <c r="G617" s="214" t="str">
        <f>IFERROR(VLOOKUP(A617,[1]Tổng!$M$2:$AT$200,25,0),"")</f>
        <v/>
      </c>
      <c r="H617" s="83" t="str">
        <f>IFERROR(VLOOKUP(A617,[1]Tổng!$M$2:$AQ$200,26,0),"")</f>
        <v/>
      </c>
      <c r="I617" s="77" t="str">
        <f>IFERROR(VLOOKUP(A617,[1]Tổng!$M$2:$AQ$200,27,0),"")</f>
        <v/>
      </c>
      <c r="J617" s="77">
        <v>1000000</v>
      </c>
      <c r="K617" s="78">
        <f t="shared" si="167"/>
        <v>0</v>
      </c>
      <c r="L617" s="88" t="str">
        <f>IFERROR(VLOOKUP(A617,[1]Tổng!$M$2:$AQ$200,30,0),"")</f>
        <v/>
      </c>
      <c r="M617" s="88">
        <f t="shared" si="168"/>
        <v>0</v>
      </c>
      <c r="N617" s="88" t="str">
        <f>IFERROR(VLOOKUP(A617,[1]Tổng!$M$2:$AT$200,18,0),"")</f>
        <v/>
      </c>
      <c r="O617" s="88" t="str">
        <f>IFERROR(VLOOKUP(A617,[1]Tổng!$M$2:$AT$200,22,0),"")</f>
        <v/>
      </c>
      <c r="P617" s="217">
        <f t="shared" si="169"/>
        <v>0</v>
      </c>
      <c r="Q617" s="217">
        <f>IFERROR(VLOOKUP(A617,[1]Tổng!$M$2:$AQ$200,29,0),0)</f>
        <v>0</v>
      </c>
      <c r="R617" s="81" t="str">
        <f>IFERROR(VLOOKUP(A617,[1]Tổng!$M$2:$AQ$200,31,0),"")</f>
        <v/>
      </c>
      <c r="S617" s="81">
        <f t="shared" si="158"/>
        <v>0</v>
      </c>
      <c r="T617" s="81">
        <f t="shared" si="159"/>
        <v>0</v>
      </c>
      <c r="U617" s="81" t="e">
        <f t="shared" si="171"/>
        <v>#REF!</v>
      </c>
      <c r="V617" s="81">
        <v>0</v>
      </c>
      <c r="W617" s="81" t="e">
        <f t="shared" si="164"/>
        <v>#REF!</v>
      </c>
      <c r="X617" s="83"/>
      <c r="Y617" s="99">
        <f t="shared" si="172"/>
        <v>0</v>
      </c>
      <c r="Z617" s="224">
        <v>861</v>
      </c>
      <c r="AA617" s="224">
        <v>391</v>
      </c>
      <c r="AB617" s="224"/>
      <c r="AC617" s="224"/>
      <c r="AE617" s="106" t="e">
        <f t="shared" si="124"/>
        <v>#VALUE!</v>
      </c>
      <c r="AG617" s="218"/>
      <c r="AH617" s="219"/>
      <c r="AI617" s="218"/>
      <c r="AJ617" s="63"/>
      <c r="AK617" s="63"/>
      <c r="AL617" s="63"/>
      <c r="AU617" s="69" t="e">
        <f t="shared" si="157"/>
        <v>#N/A</v>
      </c>
      <c r="AV617" s="69" t="e">
        <f t="shared" si="160"/>
        <v>#N/A</v>
      </c>
      <c r="AW617" s="69">
        <f>IF(I617&gt;0,COUNTIF($AV$32:AV617,AV617),0)</f>
        <v>585</v>
      </c>
      <c r="AX617" s="69">
        <f>IF(AND(AW617&gt;1,SUMIF($AV$32:AV616,AV617,$AX$32:AX616)-SUMIF($AV$32:AV616,AV617,$BA$32:BA616)=0),1,IF(AND(AW617&gt;1,SUMIF($AV$32:AV616,AV617,$AX$32:AX616)-SUMIF($AV$32:AV616,AV617,$BA$32:BA616)&gt;0),0,AW617))</f>
        <v>0</v>
      </c>
      <c r="AY617" s="69">
        <f>IF(AND(Q617&gt;0,SUMIF($AV$32:AV617,AV617,$I$32:I617)-SUMIF($AV$32:AV617,AV617,$Q$32:Q617)=0),COUNTIF($AV$32:AV617,AV617),0)</f>
        <v>0</v>
      </c>
      <c r="AZ617" s="69">
        <f>IF(Q617&gt;0,COUNTIF($AV$32:AV617,AV617),0)</f>
        <v>0</v>
      </c>
      <c r="BA617" s="69">
        <f t="shared" si="161"/>
        <v>0</v>
      </c>
      <c r="BC617" s="69" t="str">
        <f t="shared" si="162"/>
        <v xml:space="preserve">  0</v>
      </c>
      <c r="BD617" s="69" t="str">
        <f t="shared" si="163"/>
        <v/>
      </c>
    </row>
    <row r="618" spans="1:59" x14ac:dyDescent="0.25">
      <c r="A618" s="70" t="e">
        <f t="shared" si="170"/>
        <v>#REF!</v>
      </c>
      <c r="B618" s="83" t="str">
        <f>IFERROR(VLOOKUP(A618,[1]Tổng!$M$2:$AT$200,13,0),"")</f>
        <v/>
      </c>
      <c r="C618" s="71" t="e">
        <f t="shared" si="165"/>
        <v>#VALUE!</v>
      </c>
      <c r="D618" s="71">
        <f t="shared" si="166"/>
        <v>1</v>
      </c>
      <c r="E618" s="221" t="str">
        <f>IFERROR(VLOOKUP(A618,[1]Tổng!$M$2:$AT$200,14,0),"")</f>
        <v/>
      </c>
      <c r="F618" s="213" t="str">
        <f>IFERROR(VLOOKUP(A618,[1]Tổng!$M$2:$AT$200,15,0),"")</f>
        <v/>
      </c>
      <c r="G618" s="214" t="str">
        <f>IFERROR(VLOOKUP(A618,[1]Tổng!$M$2:$AT$200,25,0),"")</f>
        <v/>
      </c>
      <c r="H618" s="83" t="str">
        <f>IFERROR(VLOOKUP(A618,[1]Tổng!$M$2:$AQ$200,26,0),"")</f>
        <v/>
      </c>
      <c r="I618" s="77" t="str">
        <f>IFERROR(VLOOKUP(A618,[1]Tổng!$M$2:$AQ$200,27,0),"")</f>
        <v/>
      </c>
      <c r="J618" s="77">
        <v>1000000</v>
      </c>
      <c r="K618" s="78">
        <f t="shared" si="167"/>
        <v>0</v>
      </c>
      <c r="L618" s="88" t="str">
        <f>IFERROR(VLOOKUP(A618,[1]Tổng!$M$2:$AQ$200,30,0),"")</f>
        <v/>
      </c>
      <c r="M618" s="88">
        <f t="shared" si="168"/>
        <v>0</v>
      </c>
      <c r="N618" s="88" t="str">
        <f>IFERROR(VLOOKUP(A618,[1]Tổng!$M$2:$AT$200,18,0),"")</f>
        <v/>
      </c>
      <c r="O618" s="88" t="str">
        <f>IFERROR(VLOOKUP(A618,[1]Tổng!$M$2:$AT$200,22,0),"")</f>
        <v/>
      </c>
      <c r="P618" s="217">
        <f t="shared" si="169"/>
        <v>0</v>
      </c>
      <c r="Q618" s="217">
        <f>IFERROR(VLOOKUP(A618,[1]Tổng!$M$2:$AQ$200,29,0),0)</f>
        <v>0</v>
      </c>
      <c r="R618" s="81" t="str">
        <f>IFERROR(VLOOKUP(A618,[1]Tổng!$M$2:$AQ$200,31,0),"")</f>
        <v/>
      </c>
      <c r="S618" s="81">
        <f t="shared" si="158"/>
        <v>0</v>
      </c>
      <c r="T618" s="81">
        <f t="shared" si="159"/>
        <v>0</v>
      </c>
      <c r="U618" s="81" t="e">
        <f t="shared" si="171"/>
        <v>#REF!</v>
      </c>
      <c r="V618" s="81">
        <v>0</v>
      </c>
      <c r="W618" s="81" t="e">
        <f t="shared" si="164"/>
        <v>#REF!</v>
      </c>
      <c r="X618" s="83"/>
      <c r="Y618" s="99">
        <f t="shared" si="172"/>
        <v>0</v>
      </c>
      <c r="Z618" s="224">
        <v>470</v>
      </c>
      <c r="AA618" s="224">
        <v>987</v>
      </c>
      <c r="AB618" s="224">
        <v>32</v>
      </c>
      <c r="AC618" s="224"/>
      <c r="AE618" s="106" t="e">
        <f t="shared" si="124"/>
        <v>#VALUE!</v>
      </c>
      <c r="AF618" s="69"/>
      <c r="AG618" s="218"/>
      <c r="AH618" s="219"/>
      <c r="AI618" s="218"/>
      <c r="AJ618" s="63"/>
      <c r="AK618" s="63"/>
      <c r="AL618" s="63"/>
      <c r="AU618" s="69" t="e">
        <f t="shared" si="157"/>
        <v>#N/A</v>
      </c>
      <c r="AV618" s="69" t="e">
        <f t="shared" si="160"/>
        <v>#N/A</v>
      </c>
      <c r="AW618" s="69">
        <f>IF(I618&gt;0,COUNTIF($AV$32:AV618,AV618),0)</f>
        <v>586</v>
      </c>
      <c r="AX618" s="69">
        <f>IF(AND(AW618&gt;1,SUMIF($AV$32:AV617,AV618,$AX$32:AX617)-SUMIF($AV$32:AV617,AV618,$BA$32:BA617)=0),1,IF(AND(AW618&gt;1,SUMIF($AV$32:AV617,AV618,$AX$32:AX617)-SUMIF($AV$32:AV617,AV618,$BA$32:BA617)&gt;0),0,AW618))</f>
        <v>0</v>
      </c>
      <c r="AY618" s="69">
        <f>IF(AND(Q618&gt;0,SUMIF($AV$32:AV618,AV618,$I$32:I618)-SUMIF($AV$32:AV618,AV618,$Q$32:Q618)=0),COUNTIF($AV$32:AV618,AV618),0)</f>
        <v>0</v>
      </c>
      <c r="AZ618" s="69">
        <f>IF(Q618&gt;0,COUNTIF($AV$32:AV618,AV618),0)</f>
        <v>0</v>
      </c>
      <c r="BA618" s="69">
        <f t="shared" si="161"/>
        <v>0</v>
      </c>
      <c r="BC618" s="69" t="str">
        <f t="shared" si="162"/>
        <v xml:space="preserve">  0</v>
      </c>
      <c r="BD618" s="69" t="str">
        <f t="shared" si="163"/>
        <v/>
      </c>
      <c r="BF618" s="69"/>
      <c r="BG618" s="69"/>
    </row>
    <row r="619" spans="1:59" x14ac:dyDescent="0.25">
      <c r="A619" s="70" t="e">
        <f t="shared" si="170"/>
        <v>#REF!</v>
      </c>
      <c r="B619" s="83" t="str">
        <f>IFERROR(VLOOKUP(A619,[1]Tổng!$M$2:$AT$200,13,0),"")</f>
        <v/>
      </c>
      <c r="C619" s="71" t="e">
        <f t="shared" si="165"/>
        <v>#VALUE!</v>
      </c>
      <c r="D619" s="71">
        <f t="shared" si="166"/>
        <v>1</v>
      </c>
      <c r="E619" s="221" t="str">
        <f>IFERROR(VLOOKUP(A619,[1]Tổng!$M$2:$AT$200,14,0),"")</f>
        <v/>
      </c>
      <c r="F619" s="213" t="str">
        <f>IFERROR(VLOOKUP(A619,[1]Tổng!$M$2:$AT$200,15,0),"")</f>
        <v/>
      </c>
      <c r="G619" s="214" t="str">
        <f>IFERROR(VLOOKUP(A619,[1]Tổng!$M$2:$AT$200,25,0),"")</f>
        <v/>
      </c>
      <c r="H619" s="83" t="str">
        <f>IFERROR(VLOOKUP(A619,[1]Tổng!$M$2:$AQ$200,26,0),"")</f>
        <v/>
      </c>
      <c r="I619" s="77" t="str">
        <f>IFERROR(VLOOKUP(A619,[1]Tổng!$M$2:$AQ$200,27,0),"")</f>
        <v/>
      </c>
      <c r="J619" s="77">
        <v>1000000</v>
      </c>
      <c r="K619" s="78">
        <f t="shared" si="167"/>
        <v>0</v>
      </c>
      <c r="L619" s="88" t="str">
        <f>IFERROR(VLOOKUP(A619,[1]Tổng!$M$2:$AQ$200,30,0),"")</f>
        <v/>
      </c>
      <c r="M619" s="88">
        <f t="shared" si="168"/>
        <v>0</v>
      </c>
      <c r="N619" s="88" t="str">
        <f>IFERROR(VLOOKUP(A619,[1]Tổng!$M$2:$AT$200,18,0),"")</f>
        <v/>
      </c>
      <c r="O619" s="88" t="str">
        <f>IFERROR(VLOOKUP(A619,[1]Tổng!$M$2:$AT$200,22,0),"")</f>
        <v/>
      </c>
      <c r="P619" s="217">
        <f t="shared" si="169"/>
        <v>0</v>
      </c>
      <c r="Q619" s="217">
        <f>IFERROR(VLOOKUP(A619,[1]Tổng!$M$2:$AQ$200,29,0),0)</f>
        <v>0</v>
      </c>
      <c r="R619" s="81" t="str">
        <f>IFERROR(VLOOKUP(A619,[1]Tổng!$M$2:$AQ$200,31,0),"")</f>
        <v/>
      </c>
      <c r="S619" s="81">
        <f t="shared" si="158"/>
        <v>0</v>
      </c>
      <c r="T619" s="81">
        <f t="shared" si="159"/>
        <v>0</v>
      </c>
      <c r="U619" s="81" t="e">
        <f t="shared" si="171"/>
        <v>#REF!</v>
      </c>
      <c r="V619" s="81">
        <v>0</v>
      </c>
      <c r="W619" s="81" t="e">
        <f t="shared" si="164"/>
        <v>#REF!</v>
      </c>
      <c r="X619" s="83"/>
      <c r="Y619" s="99">
        <f>Q621</f>
        <v>0</v>
      </c>
      <c r="Z619" s="224">
        <v>424</v>
      </c>
      <c r="AA619" s="224">
        <v>26</v>
      </c>
      <c r="AB619" s="224"/>
      <c r="AC619" s="224"/>
      <c r="AE619" s="106" t="e">
        <f>I621-SUM(Z621:AD621)</f>
        <v>#VALUE!</v>
      </c>
      <c r="AF619" s="69"/>
      <c r="AG619" s="218"/>
      <c r="AH619" s="219"/>
      <c r="AI619" s="218"/>
      <c r="AJ619" s="63"/>
      <c r="AK619" s="63"/>
      <c r="AL619" s="63"/>
      <c r="AU619" s="69" t="e">
        <f t="shared" si="157"/>
        <v>#N/A</v>
      </c>
      <c r="AV619" s="69" t="e">
        <f t="shared" si="160"/>
        <v>#N/A</v>
      </c>
      <c r="AW619" s="69">
        <f>IF(I619&gt;0,COUNTIF($AV$32:AV619,AV619),0)</f>
        <v>587</v>
      </c>
      <c r="AX619" s="69">
        <f>IF(AND(AW619&gt;1,SUMIF($AV$32:AV618,AV619,$AX$32:AX618)-SUMIF($AV$32:AV618,AV619,$BA$32:BA618)=0),1,IF(AND(AW619&gt;1,SUMIF($AV$32:AV618,AV619,$AX$32:AX618)-SUMIF($AV$32:AV618,AV619,$BA$32:BA618)&gt;0),0,AW619))</f>
        <v>0</v>
      </c>
      <c r="AY619" s="69">
        <f>IF(AND(Q619&gt;0,SUMIF($AV$32:AV619,AV619,$I$32:I619)-SUMIF($AV$32:AV619,AV619,$Q$32:Q619)=0),COUNTIF($AV$32:AV619,AV619),0)</f>
        <v>0</v>
      </c>
      <c r="AZ619" s="69">
        <f>IF(Q619&gt;0,COUNTIF($AV$32:AV619,AV619),0)</f>
        <v>0</v>
      </c>
      <c r="BA619" s="69">
        <f t="shared" si="161"/>
        <v>0</v>
      </c>
      <c r="BC619" s="69" t="str">
        <f t="shared" si="162"/>
        <v xml:space="preserve">  0</v>
      </c>
      <c r="BD619" s="69" t="str">
        <f t="shared" si="163"/>
        <v/>
      </c>
      <c r="BF619" s="69"/>
      <c r="BG619" s="69"/>
    </row>
    <row r="620" spans="1:59" s="69" customFormat="1" x14ac:dyDescent="0.25">
      <c r="A620" s="70" t="e">
        <f t="shared" si="170"/>
        <v>#REF!</v>
      </c>
      <c r="B620" s="83" t="str">
        <f>IFERROR(VLOOKUP(A620,[1]Tổng!$M$2:$AT$200,13,0),"")</f>
        <v/>
      </c>
      <c r="C620" s="71" t="e">
        <f t="shared" si="165"/>
        <v>#VALUE!</v>
      </c>
      <c r="D620" s="71">
        <f t="shared" si="166"/>
        <v>1</v>
      </c>
      <c r="E620" s="221" t="str">
        <f>IFERROR(VLOOKUP(A620,[1]Tổng!$M$2:$AT$200,14,0),"")</f>
        <v/>
      </c>
      <c r="F620" s="213" t="str">
        <f>IFERROR(VLOOKUP(A620,[1]Tổng!$M$2:$AT$200,15,0),"")</f>
        <v/>
      </c>
      <c r="G620" s="214" t="str">
        <f>IFERROR(VLOOKUP(A620,[1]Tổng!$M$2:$AT$200,25,0),"")</f>
        <v/>
      </c>
      <c r="H620" s="83" t="str">
        <f>IFERROR(VLOOKUP(A620,[1]Tổng!$M$2:$AQ$200,26,0),"")</f>
        <v/>
      </c>
      <c r="I620" s="77" t="str">
        <f>IFERROR(VLOOKUP(A620,[1]Tổng!$M$2:$AQ$200,27,0),"")</f>
        <v/>
      </c>
      <c r="J620" s="77">
        <v>1000000</v>
      </c>
      <c r="K620" s="78">
        <f t="shared" si="167"/>
        <v>0</v>
      </c>
      <c r="L620" s="88" t="str">
        <f>IFERROR(VLOOKUP(A620,[1]Tổng!$M$2:$AQ$200,30,0),"")</f>
        <v/>
      </c>
      <c r="M620" s="88">
        <f t="shared" si="168"/>
        <v>0</v>
      </c>
      <c r="N620" s="88" t="str">
        <f>IFERROR(VLOOKUP(A620,[1]Tổng!$M$2:$AT$200,18,0),"")</f>
        <v/>
      </c>
      <c r="O620" s="88" t="str">
        <f>IFERROR(VLOOKUP(A620,[1]Tổng!$M$2:$AT$200,22,0),"")</f>
        <v/>
      </c>
      <c r="P620" s="217">
        <f t="shared" si="169"/>
        <v>0</v>
      </c>
      <c r="Q620" s="217">
        <f>IFERROR(VLOOKUP(A620,[1]Tổng!$M$2:$AQ$200,29,0),0)</f>
        <v>0</v>
      </c>
      <c r="R620" s="81" t="str">
        <f>IFERROR(VLOOKUP(A620,[1]Tổng!$M$2:$AQ$200,31,0),"")</f>
        <v/>
      </c>
      <c r="S620" s="81">
        <f t="shared" si="158"/>
        <v>0</v>
      </c>
      <c r="T620" s="81">
        <f t="shared" si="159"/>
        <v>0</v>
      </c>
      <c r="U620" s="81" t="e">
        <f t="shared" si="171"/>
        <v>#REF!</v>
      </c>
      <c r="V620" s="81">
        <v>0</v>
      </c>
      <c r="W620" s="81" t="e">
        <f t="shared" si="164"/>
        <v>#REF!</v>
      </c>
      <c r="X620" s="83"/>
      <c r="Y620" s="99">
        <f t="shared" si="172"/>
        <v>0</v>
      </c>
      <c r="Z620" s="224"/>
      <c r="AA620" s="224"/>
      <c r="AB620" s="224"/>
      <c r="AC620" s="224"/>
      <c r="AE620" s="106" t="e">
        <f t="shared" si="124"/>
        <v>#VALUE!</v>
      </c>
      <c r="AG620" s="218"/>
      <c r="AH620" s="219"/>
      <c r="AI620" s="218"/>
      <c r="AJ620" s="63"/>
      <c r="AK620" s="63"/>
      <c r="AL620" s="63"/>
      <c r="AU620" s="69" t="e">
        <f t="shared" si="157"/>
        <v>#N/A</v>
      </c>
      <c r="AV620" s="69" t="e">
        <f t="shared" si="160"/>
        <v>#N/A</v>
      </c>
      <c r="AW620" s="69">
        <f>IF(I620&gt;0,COUNTIF($AV$32:AV620,AV620),0)</f>
        <v>588</v>
      </c>
      <c r="AX620" s="69">
        <f>IF(AND(AW620&gt;1,SUMIF($AV$32:AV619,AV620,$AX$32:AX619)-SUMIF($AV$32:AV619,AV620,$BA$32:BA619)=0),1,IF(AND(AW620&gt;1,SUMIF($AV$32:AV619,AV620,$AX$32:AX619)-SUMIF($AV$32:AV619,AV620,$BA$32:BA619)&gt;0),0,AW620))</f>
        <v>0</v>
      </c>
      <c r="AY620" s="69">
        <f>IF(AND(Q620&gt;0,SUMIF($AV$32:AV620,AV620,$I$32:I620)-SUMIF($AV$32:AV620,AV620,$Q$32:Q620)=0),COUNTIF($AV$32:AV620,AV620),0)</f>
        <v>0</v>
      </c>
      <c r="AZ620" s="69">
        <f>IF(Q620&gt;0,COUNTIF($AV$32:AV620,AV620),0)</f>
        <v>0</v>
      </c>
      <c r="BA620" s="69">
        <f t="shared" si="161"/>
        <v>0</v>
      </c>
      <c r="BC620" s="69" t="str">
        <f t="shared" si="162"/>
        <v xml:space="preserve">  0</v>
      </c>
      <c r="BD620" s="69" t="str">
        <f t="shared" si="163"/>
        <v/>
      </c>
    </row>
    <row r="621" spans="1:59" x14ac:dyDescent="0.25">
      <c r="A621" s="70" t="e">
        <f t="shared" si="170"/>
        <v>#REF!</v>
      </c>
      <c r="B621" s="83" t="str">
        <f>IFERROR(VLOOKUP(A621,[1]Tổng!$M$2:$AT$200,13,0),"")</f>
        <v/>
      </c>
      <c r="C621" s="71" t="e">
        <f t="shared" si="165"/>
        <v>#VALUE!</v>
      </c>
      <c r="D621" s="71">
        <f t="shared" si="166"/>
        <v>1</v>
      </c>
      <c r="E621" s="221" t="str">
        <f>IFERROR(VLOOKUP(A621,[1]Tổng!$M$2:$AT$200,14,0),"")</f>
        <v/>
      </c>
      <c r="F621" s="213" t="str">
        <f>IFERROR(VLOOKUP(A621,[1]Tổng!$M$2:$AT$200,15,0),"")</f>
        <v/>
      </c>
      <c r="G621" s="214" t="str">
        <f>IFERROR(VLOOKUP(A621,[1]Tổng!$M$2:$AT$200,25,0),"")</f>
        <v/>
      </c>
      <c r="H621" s="83" t="str">
        <f>IFERROR(VLOOKUP(A621,[1]Tổng!$M$2:$AQ$200,26,0),"")</f>
        <v/>
      </c>
      <c r="I621" s="77" t="str">
        <f>IFERROR(VLOOKUP(A621,[1]Tổng!$M$2:$AQ$200,27,0),"")</f>
        <v/>
      </c>
      <c r="J621" s="77">
        <v>1000000</v>
      </c>
      <c r="K621" s="78">
        <f t="shared" si="167"/>
        <v>0</v>
      </c>
      <c r="L621" s="88" t="str">
        <f>IFERROR(VLOOKUP(A621,[1]Tổng!$M$2:$AQ$200,30,0),"")</f>
        <v/>
      </c>
      <c r="M621" s="88">
        <f t="shared" si="168"/>
        <v>0</v>
      </c>
      <c r="N621" s="88" t="str">
        <f>IFERROR(VLOOKUP(A621,[1]Tổng!$M$2:$AT$200,18,0),"")</f>
        <v/>
      </c>
      <c r="O621" s="88" t="str">
        <f>IFERROR(VLOOKUP(A621,[1]Tổng!$M$2:$AT$200,22,0),"")</f>
        <v/>
      </c>
      <c r="P621" s="217">
        <f t="shared" si="169"/>
        <v>0</v>
      </c>
      <c r="Q621" s="217">
        <f>IFERROR(VLOOKUP(A621,[1]Tổng!$M$2:$AQ$200,29,0),0)</f>
        <v>0</v>
      </c>
      <c r="R621" s="81" t="str">
        <f>IFERROR(VLOOKUP(A621,[1]Tổng!$M$2:$AQ$200,31,0),"")</f>
        <v/>
      </c>
      <c r="S621" s="81">
        <f t="shared" si="158"/>
        <v>0</v>
      </c>
      <c r="T621" s="81">
        <f t="shared" si="159"/>
        <v>0</v>
      </c>
      <c r="U621" s="81" t="e">
        <f t="shared" si="171"/>
        <v>#REF!</v>
      </c>
      <c r="V621" s="81">
        <v>0</v>
      </c>
      <c r="W621" s="81" t="e">
        <f t="shared" si="164"/>
        <v>#REF!</v>
      </c>
      <c r="X621" s="83"/>
      <c r="Y621" s="99">
        <f t="shared" si="172"/>
        <v>0</v>
      </c>
      <c r="Z621" s="224"/>
      <c r="AA621" s="224"/>
      <c r="AB621" s="224"/>
      <c r="AC621" s="224"/>
      <c r="AE621" s="106" t="e">
        <f t="shared" si="124"/>
        <v>#VALUE!</v>
      </c>
      <c r="AF621" s="69"/>
      <c r="AG621" s="218"/>
      <c r="AH621" s="219"/>
      <c r="AI621" s="218"/>
      <c r="AJ621" s="63"/>
      <c r="AK621" s="63"/>
      <c r="AL621" s="63"/>
      <c r="AU621" s="69" t="e">
        <f t="shared" si="157"/>
        <v>#N/A</v>
      </c>
      <c r="AV621" s="69" t="e">
        <f t="shared" si="160"/>
        <v>#N/A</v>
      </c>
      <c r="AW621" s="69">
        <f>IF(I621&gt;0,COUNTIF($AV$32:AV621,AV621),0)</f>
        <v>589</v>
      </c>
      <c r="AX621" s="69">
        <f>IF(AND(AW621&gt;1,SUMIF($AV$32:AV620,AV621,$AX$32:AX620)-SUMIF($AV$32:AV620,AV621,$BA$32:BA620)=0),1,IF(AND(AW621&gt;1,SUMIF($AV$32:AV620,AV621,$AX$32:AX620)-SUMIF($AV$32:AV620,AV621,$BA$32:BA620)&gt;0),0,AW621))</f>
        <v>0</v>
      </c>
      <c r="AY621" s="69">
        <f>IF(AND(Q621&gt;0,SUMIF($AV$32:AV621,AV621,$I$32:I621)-SUMIF($AV$32:AV621,AV621,$Q$32:Q621)=0),COUNTIF($AV$32:AV621,AV621),0)</f>
        <v>0</v>
      </c>
      <c r="AZ621" s="69">
        <f>IF(Q621&gt;0,COUNTIF($AV$32:AV621,AV621),0)</f>
        <v>0</v>
      </c>
      <c r="BA621" s="69">
        <f t="shared" si="161"/>
        <v>0</v>
      </c>
      <c r="BC621" s="69" t="str">
        <f t="shared" si="162"/>
        <v xml:space="preserve">  0</v>
      </c>
      <c r="BD621" s="69" t="str">
        <f t="shared" si="163"/>
        <v/>
      </c>
      <c r="BF621" s="69"/>
      <c r="BG621" s="69"/>
    </row>
    <row r="622" spans="1:59" x14ac:dyDescent="0.25">
      <c r="A622" s="70" t="e">
        <f t="shared" si="170"/>
        <v>#REF!</v>
      </c>
      <c r="B622" s="83" t="str">
        <f>IFERROR(VLOOKUP(A622,[1]Tổng!$M$2:$AT$200,13,0),"")</f>
        <v/>
      </c>
      <c r="C622" s="71" t="e">
        <f t="shared" si="165"/>
        <v>#VALUE!</v>
      </c>
      <c r="D622" s="71">
        <f t="shared" si="166"/>
        <v>1</v>
      </c>
      <c r="E622" s="221" t="str">
        <f>IFERROR(VLOOKUP(A622,[1]Tổng!$M$2:$AT$200,14,0),"")</f>
        <v/>
      </c>
      <c r="F622" s="213" t="str">
        <f>IFERROR(VLOOKUP(A622,[1]Tổng!$M$2:$AT$200,15,0),"")</f>
        <v/>
      </c>
      <c r="G622" s="214" t="str">
        <f>IFERROR(VLOOKUP(A622,[1]Tổng!$M$2:$AT$200,25,0),"")</f>
        <v/>
      </c>
      <c r="H622" s="83" t="str">
        <f>IFERROR(VLOOKUP(A622,[1]Tổng!$M$2:$AQ$200,26,0),"")</f>
        <v/>
      </c>
      <c r="I622" s="77" t="str">
        <f>IFERROR(VLOOKUP(A622,[1]Tổng!$M$2:$AQ$200,27,0),"")</f>
        <v/>
      </c>
      <c r="J622" s="77">
        <v>1000000</v>
      </c>
      <c r="K622" s="78">
        <f t="shared" si="167"/>
        <v>0</v>
      </c>
      <c r="L622" s="88" t="str">
        <f>IFERROR(VLOOKUP(A622,[1]Tổng!$M$2:$AQ$200,30,0),"")</f>
        <v/>
      </c>
      <c r="M622" s="88">
        <f t="shared" si="168"/>
        <v>0</v>
      </c>
      <c r="N622" s="88" t="str">
        <f>IFERROR(VLOOKUP(A622,[1]Tổng!$M$2:$AT$200,18,0),"")</f>
        <v/>
      </c>
      <c r="O622" s="88" t="str">
        <f>IFERROR(VLOOKUP(A622,[1]Tổng!$M$2:$AT$200,22,0),"")</f>
        <v/>
      </c>
      <c r="P622" s="217">
        <f t="shared" si="169"/>
        <v>0</v>
      </c>
      <c r="Q622" s="217">
        <f>IFERROR(VLOOKUP(A622,[1]Tổng!$M$2:$AQ$200,29,0),0)</f>
        <v>0</v>
      </c>
      <c r="R622" s="81" t="str">
        <f>IFERROR(VLOOKUP(A622,[1]Tổng!$M$2:$AQ$200,31,0),"")</f>
        <v/>
      </c>
      <c r="S622" s="81">
        <f t="shared" si="158"/>
        <v>0</v>
      </c>
      <c r="T622" s="81">
        <f t="shared" si="159"/>
        <v>0</v>
      </c>
      <c r="U622" s="81" t="e">
        <f t="shared" si="171"/>
        <v>#REF!</v>
      </c>
      <c r="V622" s="81">
        <v>0</v>
      </c>
      <c r="W622" s="81" t="e">
        <f t="shared" si="164"/>
        <v>#REF!</v>
      </c>
      <c r="X622" s="83"/>
      <c r="Y622" s="99">
        <f t="shared" si="172"/>
        <v>0</v>
      </c>
      <c r="Z622" s="224">
        <v>871</v>
      </c>
      <c r="AA622" s="224">
        <v>444</v>
      </c>
      <c r="AB622" s="224">
        <v>2190</v>
      </c>
      <c r="AC622" s="224"/>
      <c r="AE622" s="106" t="e">
        <f t="shared" si="124"/>
        <v>#VALUE!</v>
      </c>
      <c r="AF622" s="69"/>
      <c r="AG622" s="218"/>
      <c r="AH622" s="219"/>
      <c r="AI622" s="218"/>
      <c r="AJ622" s="63"/>
      <c r="AK622" s="63"/>
      <c r="AL622" s="63"/>
      <c r="AU622" s="69" t="e">
        <f t="shared" si="157"/>
        <v>#N/A</v>
      </c>
      <c r="AV622" s="69" t="e">
        <f t="shared" si="160"/>
        <v>#N/A</v>
      </c>
      <c r="AW622" s="69">
        <f>IF(I622&gt;0,COUNTIF($AV$32:AV622,AV622),0)</f>
        <v>590</v>
      </c>
      <c r="AX622" s="69">
        <f>IF(AND(AW622&gt;1,SUMIF($AV$32:AV621,AV622,$AX$32:AX621)-SUMIF($AV$32:AV621,AV622,$BA$32:BA621)=0),1,IF(AND(AW622&gt;1,SUMIF($AV$32:AV621,AV622,$AX$32:AX621)-SUMIF($AV$32:AV621,AV622,$BA$32:BA621)&gt;0),0,AW622))</f>
        <v>0</v>
      </c>
      <c r="AY622" s="69">
        <f>IF(AND(Q622&gt;0,SUMIF($AV$32:AV622,AV622,$I$32:I622)-SUMIF($AV$32:AV622,AV622,$Q$32:Q622)=0),COUNTIF($AV$32:AV622,AV622),0)</f>
        <v>0</v>
      </c>
      <c r="AZ622" s="69">
        <f>IF(Q622&gt;0,COUNTIF($AV$32:AV622,AV622),0)</f>
        <v>0</v>
      </c>
      <c r="BA622" s="69">
        <f t="shared" si="161"/>
        <v>0</v>
      </c>
      <c r="BC622" s="69" t="str">
        <f t="shared" si="162"/>
        <v xml:space="preserve">  0</v>
      </c>
      <c r="BD622" s="69" t="str">
        <f t="shared" si="163"/>
        <v/>
      </c>
      <c r="BF622" s="69"/>
      <c r="BG622" s="69"/>
    </row>
    <row r="623" spans="1:59" s="69" customFormat="1" x14ac:dyDescent="0.25">
      <c r="A623" s="70" t="e">
        <f t="shared" si="170"/>
        <v>#REF!</v>
      </c>
      <c r="B623" s="83" t="str">
        <f>IFERROR(VLOOKUP(A623,[1]Tổng!$M$2:$AT$200,13,0),"")</f>
        <v/>
      </c>
      <c r="C623" s="71" t="e">
        <f t="shared" si="165"/>
        <v>#VALUE!</v>
      </c>
      <c r="D623" s="71">
        <f t="shared" si="166"/>
        <v>1</v>
      </c>
      <c r="E623" s="221" t="str">
        <f>IFERROR(VLOOKUP(A623,[1]Tổng!$M$2:$AT$200,14,0),"")</f>
        <v/>
      </c>
      <c r="F623" s="213" t="str">
        <f>IFERROR(VLOOKUP(A623,[1]Tổng!$M$2:$AT$200,15,0),"")</f>
        <v/>
      </c>
      <c r="G623" s="214" t="str">
        <f>IFERROR(VLOOKUP(A623,[1]Tổng!$M$2:$AT$200,25,0),"")</f>
        <v/>
      </c>
      <c r="H623" s="83" t="str">
        <f>IFERROR(VLOOKUP(A623,[1]Tổng!$M$2:$AQ$200,26,0),"")</f>
        <v/>
      </c>
      <c r="I623" s="77" t="str">
        <f>IFERROR(VLOOKUP(A623,[1]Tổng!$M$2:$AQ$200,27,0),"")</f>
        <v/>
      </c>
      <c r="J623" s="77">
        <v>1000000</v>
      </c>
      <c r="K623" s="78">
        <f t="shared" si="167"/>
        <v>0</v>
      </c>
      <c r="L623" s="88" t="str">
        <f>IFERROR(VLOOKUP(A623,[1]Tổng!$M$2:$AQ$200,30,0),"")</f>
        <v/>
      </c>
      <c r="M623" s="88">
        <f t="shared" si="168"/>
        <v>0</v>
      </c>
      <c r="N623" s="88" t="str">
        <f>IFERROR(VLOOKUP(A623,[1]Tổng!$M$2:$AT$200,18,0),"")</f>
        <v/>
      </c>
      <c r="O623" s="88" t="str">
        <f>IFERROR(VLOOKUP(A623,[1]Tổng!$M$2:$AT$200,22,0),"")</f>
        <v/>
      </c>
      <c r="P623" s="217">
        <f t="shared" si="169"/>
        <v>0</v>
      </c>
      <c r="Q623" s="217">
        <f>IFERROR(VLOOKUP(A623,[1]Tổng!$M$2:$AQ$200,29,0),0)</f>
        <v>0</v>
      </c>
      <c r="R623" s="81" t="str">
        <f>IFERROR(VLOOKUP(A623,[1]Tổng!$M$2:$AQ$200,31,0),"")</f>
        <v/>
      </c>
      <c r="S623" s="81">
        <f t="shared" si="158"/>
        <v>0</v>
      </c>
      <c r="T623" s="81">
        <f t="shared" si="159"/>
        <v>0</v>
      </c>
      <c r="U623" s="81" t="e">
        <f t="shared" si="171"/>
        <v>#REF!</v>
      </c>
      <c r="V623" s="81">
        <v>0</v>
      </c>
      <c r="W623" s="81" t="e">
        <f t="shared" si="164"/>
        <v>#REF!</v>
      </c>
      <c r="X623" s="83"/>
      <c r="Y623" s="99">
        <f t="shared" si="172"/>
        <v>0</v>
      </c>
      <c r="Z623" s="224"/>
      <c r="AA623" s="224"/>
      <c r="AB623" s="224"/>
      <c r="AC623" s="224"/>
      <c r="AE623" s="106" t="e">
        <f t="shared" si="124"/>
        <v>#VALUE!</v>
      </c>
      <c r="AG623" s="218"/>
      <c r="AH623" s="219"/>
      <c r="AI623" s="218"/>
      <c r="AJ623" s="63"/>
      <c r="AK623" s="63"/>
      <c r="AL623" s="63"/>
      <c r="AU623" s="69" t="e">
        <f t="shared" si="157"/>
        <v>#N/A</v>
      </c>
      <c r="AV623" s="69" t="e">
        <f t="shared" si="160"/>
        <v>#N/A</v>
      </c>
      <c r="AW623" s="69">
        <f>IF(I623&gt;0,COUNTIF($AV$32:AV623,AV623),0)</f>
        <v>591</v>
      </c>
      <c r="AX623" s="69">
        <f>IF(AND(AW623&gt;1,SUMIF($AV$32:AV622,AV623,$AX$32:AX622)-SUMIF($AV$32:AV622,AV623,$BA$32:BA622)=0),1,IF(AND(AW623&gt;1,SUMIF($AV$32:AV622,AV623,$AX$32:AX622)-SUMIF($AV$32:AV622,AV623,$BA$32:BA622)&gt;0),0,AW623))</f>
        <v>0</v>
      </c>
      <c r="AY623" s="69">
        <f>IF(AND(Q623&gt;0,SUMIF($AV$32:AV623,AV623,$I$32:I623)-SUMIF($AV$32:AV623,AV623,$Q$32:Q623)=0),COUNTIF($AV$32:AV623,AV623),0)</f>
        <v>0</v>
      </c>
      <c r="AZ623" s="69">
        <f>IF(Q623&gt;0,COUNTIF($AV$32:AV623,AV623),0)</f>
        <v>0</v>
      </c>
      <c r="BA623" s="69">
        <f t="shared" si="161"/>
        <v>0</v>
      </c>
      <c r="BC623" s="69" t="str">
        <f t="shared" si="162"/>
        <v xml:space="preserve">  0</v>
      </c>
      <c r="BD623" s="69" t="str">
        <f t="shared" si="163"/>
        <v/>
      </c>
    </row>
    <row r="624" spans="1:59" x14ac:dyDescent="0.25">
      <c r="A624" s="70" t="e">
        <f t="shared" si="170"/>
        <v>#REF!</v>
      </c>
      <c r="B624" s="83" t="str">
        <f>IFERROR(VLOOKUP(A624,[1]Tổng!$M$2:$AT$200,13,0),"")</f>
        <v/>
      </c>
      <c r="C624" s="71" t="e">
        <f t="shared" si="165"/>
        <v>#VALUE!</v>
      </c>
      <c r="D624" s="71">
        <f t="shared" si="166"/>
        <v>1</v>
      </c>
      <c r="E624" s="221" t="str">
        <f>IFERROR(VLOOKUP(A624,[1]Tổng!$M$2:$AT$200,14,0),"")</f>
        <v/>
      </c>
      <c r="F624" s="213" t="str">
        <f>IFERROR(VLOOKUP(A624,[1]Tổng!$M$2:$AT$200,15,0),"")</f>
        <v/>
      </c>
      <c r="G624" s="214" t="str">
        <f>IFERROR(VLOOKUP(A624,[1]Tổng!$M$2:$AT$200,25,0),"")</f>
        <v/>
      </c>
      <c r="H624" s="83" t="str">
        <f>IFERROR(VLOOKUP(A624,[1]Tổng!$M$2:$AQ$200,26,0),"")</f>
        <v/>
      </c>
      <c r="I624" s="77" t="str">
        <f>IFERROR(VLOOKUP(A624,[1]Tổng!$M$2:$AQ$200,27,0),"")</f>
        <v/>
      </c>
      <c r="J624" s="77">
        <v>1000000</v>
      </c>
      <c r="K624" s="78">
        <f t="shared" si="167"/>
        <v>0</v>
      </c>
      <c r="L624" s="88" t="str">
        <f>IFERROR(VLOOKUP(A624,[1]Tổng!$M$2:$AQ$200,30,0),"")</f>
        <v/>
      </c>
      <c r="M624" s="88">
        <f t="shared" si="168"/>
        <v>0</v>
      </c>
      <c r="N624" s="88" t="str">
        <f>IFERROR(VLOOKUP(A624,[1]Tổng!$M$2:$AT$200,18,0),"")</f>
        <v/>
      </c>
      <c r="O624" s="88" t="str">
        <f>IFERROR(VLOOKUP(A624,[1]Tổng!$M$2:$AT$200,22,0),"")</f>
        <v/>
      </c>
      <c r="P624" s="217">
        <f t="shared" si="169"/>
        <v>0</v>
      </c>
      <c r="Q624" s="217">
        <f>IFERROR(VLOOKUP(A624,[1]Tổng!$M$2:$AQ$200,29,0),0)</f>
        <v>0</v>
      </c>
      <c r="R624" s="81" t="str">
        <f>IFERROR(VLOOKUP(A624,[1]Tổng!$M$2:$AQ$200,31,0),"")</f>
        <v/>
      </c>
      <c r="S624" s="81">
        <f t="shared" si="158"/>
        <v>0</v>
      </c>
      <c r="T624" s="81">
        <f t="shared" si="159"/>
        <v>0</v>
      </c>
      <c r="U624" s="81" t="e">
        <f t="shared" si="171"/>
        <v>#REF!</v>
      </c>
      <c r="V624" s="81">
        <v>0</v>
      </c>
      <c r="W624" s="81" t="e">
        <f t="shared" si="164"/>
        <v>#REF!</v>
      </c>
      <c r="X624" s="83"/>
      <c r="Y624" s="99">
        <f>Q644</f>
        <v>0</v>
      </c>
      <c r="Z624" s="224"/>
      <c r="AA624" s="224"/>
      <c r="AB624" s="224"/>
      <c r="AC624" s="224"/>
      <c r="AE624" s="106" t="e">
        <f>I644-SUM(Z644:AD644)</f>
        <v>#VALUE!</v>
      </c>
      <c r="AF624" s="69"/>
      <c r="AG624" s="218"/>
      <c r="AH624" s="219"/>
      <c r="AI624" s="218"/>
      <c r="AJ624" s="63"/>
      <c r="AK624" s="63"/>
      <c r="AL624" s="63"/>
      <c r="AU624" s="69" t="e">
        <f t="shared" si="157"/>
        <v>#N/A</v>
      </c>
      <c r="AV624" s="69" t="e">
        <f t="shared" si="160"/>
        <v>#N/A</v>
      </c>
      <c r="AW624" s="69">
        <f>IF(I624&gt;0,COUNTIF($AV$32:AV624,AV624),0)</f>
        <v>592</v>
      </c>
      <c r="AX624" s="69">
        <f>IF(AND(AW624&gt;1,SUMIF($AV$32:AV623,AV624,$AX$32:AX623)-SUMIF($AV$32:AV623,AV624,$BA$32:BA623)=0),1,IF(AND(AW624&gt;1,SUMIF($AV$32:AV623,AV624,$AX$32:AX623)-SUMIF($AV$32:AV623,AV624,$BA$32:BA623)&gt;0),0,AW624))</f>
        <v>0</v>
      </c>
      <c r="AY624" s="69">
        <f>IF(AND(Q624&gt;0,SUMIF($AV$32:AV624,AV624,$I$32:I624)-SUMIF($AV$32:AV624,AV624,$Q$32:Q624)=0),COUNTIF($AV$32:AV624,AV624),0)</f>
        <v>0</v>
      </c>
      <c r="AZ624" s="69">
        <f>IF(Q624&gt;0,COUNTIF($AV$32:AV624,AV624),0)</f>
        <v>0</v>
      </c>
      <c r="BA624" s="69">
        <f t="shared" si="161"/>
        <v>0</v>
      </c>
      <c r="BC624" s="69" t="str">
        <f t="shared" si="162"/>
        <v xml:space="preserve">  0</v>
      </c>
      <c r="BD624" s="69" t="str">
        <f t="shared" si="163"/>
        <v/>
      </c>
      <c r="BF624" s="69"/>
      <c r="BG624" s="69"/>
    </row>
    <row r="625" spans="1:59" x14ac:dyDescent="0.25">
      <c r="A625" s="70" t="e">
        <f t="shared" si="170"/>
        <v>#REF!</v>
      </c>
      <c r="B625" s="83" t="str">
        <f>IFERROR(VLOOKUP(A625,[1]Tổng!$M$2:$AT$200,13,0),"")</f>
        <v/>
      </c>
      <c r="C625" s="71" t="e">
        <f t="shared" si="165"/>
        <v>#VALUE!</v>
      </c>
      <c r="D625" s="71">
        <f t="shared" si="166"/>
        <v>1</v>
      </c>
      <c r="E625" s="221" t="str">
        <f>IFERROR(VLOOKUP(A625,[1]Tổng!$M$2:$AT$200,14,0),"")</f>
        <v/>
      </c>
      <c r="F625" s="213" t="str">
        <f>IFERROR(VLOOKUP(A625,[1]Tổng!$M$2:$AT$200,15,0),"")</f>
        <v/>
      </c>
      <c r="G625" s="214" t="str">
        <f>IFERROR(VLOOKUP(A625,[1]Tổng!$M$2:$AT$200,25,0),"")</f>
        <v/>
      </c>
      <c r="H625" s="83" t="str">
        <f>IFERROR(VLOOKUP(A625,[1]Tổng!$M$2:$AQ$200,26,0),"")</f>
        <v/>
      </c>
      <c r="I625" s="77" t="str">
        <f>IFERROR(VLOOKUP(A625,[1]Tổng!$M$2:$AQ$200,27,0),"")</f>
        <v/>
      </c>
      <c r="J625" s="77">
        <v>1000000</v>
      </c>
      <c r="K625" s="78">
        <f t="shared" si="167"/>
        <v>0</v>
      </c>
      <c r="L625" s="88" t="str">
        <f>IFERROR(VLOOKUP(A625,[1]Tổng!$M$2:$AQ$200,30,0),"")</f>
        <v/>
      </c>
      <c r="M625" s="88">
        <f t="shared" si="168"/>
        <v>0</v>
      </c>
      <c r="N625" s="88" t="str">
        <f>IFERROR(VLOOKUP(A625,[1]Tổng!$M$2:$AT$200,18,0),"")</f>
        <v/>
      </c>
      <c r="O625" s="88" t="str">
        <f>IFERROR(VLOOKUP(A625,[1]Tổng!$M$2:$AT$200,22,0),"")</f>
        <v/>
      </c>
      <c r="P625" s="217">
        <f t="shared" si="169"/>
        <v>0</v>
      </c>
      <c r="Q625" s="217">
        <f>IFERROR(VLOOKUP(A625,[1]Tổng!$M$2:$AQ$200,29,0),0)</f>
        <v>0</v>
      </c>
      <c r="R625" s="81" t="str">
        <f>IFERROR(VLOOKUP(A625,[1]Tổng!$M$2:$AQ$200,31,0),"")</f>
        <v/>
      </c>
      <c r="S625" s="81">
        <f t="shared" si="158"/>
        <v>0</v>
      </c>
      <c r="T625" s="81">
        <f t="shared" si="159"/>
        <v>0</v>
      </c>
      <c r="U625" s="81" t="e">
        <f t="shared" si="171"/>
        <v>#REF!</v>
      </c>
      <c r="V625" s="81">
        <v>0</v>
      </c>
      <c r="W625" s="81" t="e">
        <f t="shared" si="164"/>
        <v>#REF!</v>
      </c>
      <c r="X625" s="83"/>
      <c r="Y625" s="99">
        <f>Q645</f>
        <v>0</v>
      </c>
      <c r="Z625" s="224"/>
      <c r="AA625" s="224"/>
      <c r="AB625" s="224"/>
      <c r="AC625" s="224"/>
      <c r="AE625" s="106" t="e">
        <f>I645-SUM(Z645:AD645)</f>
        <v>#VALUE!</v>
      </c>
      <c r="AF625" s="69"/>
      <c r="AG625" s="218"/>
      <c r="AH625" s="219"/>
      <c r="AI625" s="218"/>
      <c r="AJ625" s="63"/>
      <c r="AK625" s="63"/>
      <c r="AL625" s="63"/>
      <c r="AU625" s="69" t="e">
        <f t="shared" si="157"/>
        <v>#N/A</v>
      </c>
      <c r="AV625" s="69" t="e">
        <f t="shared" si="160"/>
        <v>#N/A</v>
      </c>
      <c r="AW625" s="69">
        <f>IF(I625&gt;0,COUNTIF($AV$32:AV625,AV625),0)</f>
        <v>593</v>
      </c>
      <c r="AX625" s="69">
        <f>IF(AND(AW625&gt;1,SUMIF($AV$32:AV624,AV625,$AX$32:AX624)-SUMIF($AV$32:AV624,AV625,$BA$32:BA624)=0),1,IF(AND(AW625&gt;1,SUMIF($AV$32:AV624,AV625,$AX$32:AX624)-SUMIF($AV$32:AV624,AV625,$BA$32:BA624)&gt;0),0,AW625))</f>
        <v>0</v>
      </c>
      <c r="AY625" s="69">
        <f>IF(AND(Q625&gt;0,SUMIF($AV$32:AV625,AV625,$I$32:I625)-SUMIF($AV$32:AV625,AV625,$Q$32:Q625)=0),COUNTIF($AV$32:AV625,AV625),0)</f>
        <v>0</v>
      </c>
      <c r="AZ625" s="69">
        <f>IF(Q625&gt;0,COUNTIF($AV$32:AV625,AV625),0)</f>
        <v>0</v>
      </c>
      <c r="BA625" s="69">
        <f t="shared" si="161"/>
        <v>0</v>
      </c>
      <c r="BC625" s="69" t="str">
        <f t="shared" si="162"/>
        <v xml:space="preserve">  0</v>
      </c>
      <c r="BD625" s="69" t="str">
        <f t="shared" si="163"/>
        <v/>
      </c>
      <c r="BF625" s="69"/>
      <c r="BG625" s="69"/>
    </row>
    <row r="626" spans="1:59" s="69" customFormat="1" x14ac:dyDescent="0.25">
      <c r="A626" s="70" t="e">
        <f t="shared" si="170"/>
        <v>#REF!</v>
      </c>
      <c r="B626" s="83" t="str">
        <f>IFERROR(VLOOKUP(A626,[1]Tổng!$M$2:$AT$200,13,0),"")</f>
        <v/>
      </c>
      <c r="C626" s="71" t="e">
        <f t="shared" si="165"/>
        <v>#VALUE!</v>
      </c>
      <c r="D626" s="71">
        <f t="shared" si="166"/>
        <v>1</v>
      </c>
      <c r="E626" s="221" t="str">
        <f>IFERROR(VLOOKUP(A626,[1]Tổng!$M$2:$AT$200,14,0),"")</f>
        <v/>
      </c>
      <c r="F626" s="213" t="str">
        <f>IFERROR(VLOOKUP(A626,[1]Tổng!$M$2:$AT$200,15,0),"")</f>
        <v/>
      </c>
      <c r="G626" s="214" t="str">
        <f>IFERROR(VLOOKUP(A626,[1]Tổng!$M$2:$AT$200,25,0),"")</f>
        <v/>
      </c>
      <c r="H626" s="83" t="str">
        <f>IFERROR(VLOOKUP(A626,[1]Tổng!$M$2:$AQ$200,26,0),"")</f>
        <v/>
      </c>
      <c r="I626" s="77" t="str">
        <f>IFERROR(VLOOKUP(A626,[1]Tổng!$M$2:$AQ$200,27,0),"")</f>
        <v/>
      </c>
      <c r="J626" s="77">
        <v>1000000</v>
      </c>
      <c r="K626" s="78">
        <f t="shared" si="167"/>
        <v>0</v>
      </c>
      <c r="L626" s="88" t="str">
        <f>IFERROR(VLOOKUP(A626,[1]Tổng!$M$2:$AQ$200,30,0),"")</f>
        <v/>
      </c>
      <c r="M626" s="88">
        <f t="shared" si="168"/>
        <v>0</v>
      </c>
      <c r="N626" s="88" t="str">
        <f>IFERROR(VLOOKUP(A626,[1]Tổng!$M$2:$AT$200,18,0),"")</f>
        <v/>
      </c>
      <c r="O626" s="88" t="str">
        <f>IFERROR(VLOOKUP(A626,[1]Tổng!$M$2:$AT$200,22,0),"")</f>
        <v/>
      </c>
      <c r="P626" s="217">
        <f t="shared" si="169"/>
        <v>0</v>
      </c>
      <c r="Q626" s="217">
        <f>IFERROR(VLOOKUP(A626,[1]Tổng!$M$2:$AQ$200,29,0),0)</f>
        <v>0</v>
      </c>
      <c r="R626" s="81" t="str">
        <f>IFERROR(VLOOKUP(A626,[1]Tổng!$M$2:$AQ$200,31,0),"")</f>
        <v/>
      </c>
      <c r="S626" s="81">
        <f t="shared" si="158"/>
        <v>0</v>
      </c>
      <c r="T626" s="81">
        <f t="shared" si="159"/>
        <v>0</v>
      </c>
      <c r="U626" s="81" t="e">
        <f t="shared" si="171"/>
        <v>#REF!</v>
      </c>
      <c r="V626" s="81">
        <v>0</v>
      </c>
      <c r="W626" s="81" t="e">
        <f t="shared" si="164"/>
        <v>#REF!</v>
      </c>
      <c r="X626" s="83"/>
      <c r="Y626" s="99">
        <f>Q646</f>
        <v>0</v>
      </c>
      <c r="Z626" s="224"/>
      <c r="AA626" s="224"/>
      <c r="AB626" s="224"/>
      <c r="AC626" s="224"/>
      <c r="AE626" s="106" t="e">
        <f>I646-SUM(Z646:AD646)</f>
        <v>#VALUE!</v>
      </c>
      <c r="AG626" s="218"/>
      <c r="AH626" s="219"/>
      <c r="AI626" s="218"/>
      <c r="AJ626" s="63"/>
      <c r="AK626" s="63"/>
      <c r="AL626" s="63"/>
      <c r="AU626" s="69" t="e">
        <f t="shared" si="157"/>
        <v>#N/A</v>
      </c>
      <c r="AV626" s="69" t="e">
        <f t="shared" si="160"/>
        <v>#N/A</v>
      </c>
      <c r="AW626" s="69">
        <f>IF(I626&gt;0,COUNTIF($AV$32:AV626,AV626),0)</f>
        <v>594</v>
      </c>
      <c r="AX626" s="69">
        <f>IF(AND(AW626&gt;1,SUMIF($AV$32:AV625,AV626,$AX$32:AX625)-SUMIF($AV$32:AV625,AV626,$BA$32:BA625)=0),1,IF(AND(AW626&gt;1,SUMIF($AV$32:AV625,AV626,$AX$32:AX625)-SUMIF($AV$32:AV625,AV626,$BA$32:BA625)&gt;0),0,AW626))</f>
        <v>0</v>
      </c>
      <c r="AY626" s="69">
        <f>IF(AND(Q626&gt;0,SUMIF($AV$32:AV626,AV626,$I$32:I626)-SUMIF($AV$32:AV626,AV626,$Q$32:Q626)=0),COUNTIF($AV$32:AV626,AV626),0)</f>
        <v>0</v>
      </c>
      <c r="AZ626" s="69">
        <f>IF(Q626&gt;0,COUNTIF($AV$32:AV626,AV626),0)</f>
        <v>0</v>
      </c>
      <c r="BA626" s="69">
        <f t="shared" si="161"/>
        <v>0</v>
      </c>
      <c r="BC626" s="69" t="str">
        <f t="shared" si="162"/>
        <v xml:space="preserve">  0</v>
      </c>
      <c r="BD626" s="69" t="str">
        <f t="shared" si="163"/>
        <v/>
      </c>
    </row>
    <row r="627" spans="1:59" x14ac:dyDescent="0.25">
      <c r="A627" s="70" t="e">
        <f t="shared" si="170"/>
        <v>#REF!</v>
      </c>
      <c r="B627" s="83" t="str">
        <f>IFERROR(VLOOKUP(A627,[1]Tổng!$M$2:$AT$200,13,0),"")</f>
        <v/>
      </c>
      <c r="C627" s="71" t="e">
        <f t="shared" si="165"/>
        <v>#VALUE!</v>
      </c>
      <c r="D627" s="71">
        <f t="shared" si="166"/>
        <v>1</v>
      </c>
      <c r="E627" s="221" t="str">
        <f>IFERROR(VLOOKUP(A627,[1]Tổng!$M$2:$AT$200,14,0),"")</f>
        <v/>
      </c>
      <c r="F627" s="213" t="str">
        <f>IFERROR(VLOOKUP(A627,[1]Tổng!$M$2:$AT$200,15,0),"")</f>
        <v/>
      </c>
      <c r="G627" s="214" t="str">
        <f>IFERROR(VLOOKUP(A627,[1]Tổng!$M$2:$AT$200,25,0),"")</f>
        <v/>
      </c>
      <c r="H627" s="83" t="str">
        <f>IFERROR(VLOOKUP(A627,[1]Tổng!$M$2:$AQ$200,26,0),"")</f>
        <v/>
      </c>
      <c r="I627" s="77" t="str">
        <f>IFERROR(VLOOKUP(A627,[1]Tổng!$M$2:$AQ$200,27,0),"")</f>
        <v/>
      </c>
      <c r="J627" s="77">
        <v>1000000</v>
      </c>
      <c r="K627" s="78">
        <f t="shared" si="167"/>
        <v>0</v>
      </c>
      <c r="L627" s="88" t="str">
        <f>IFERROR(VLOOKUP(A627,[1]Tổng!$M$2:$AQ$200,30,0),"")</f>
        <v/>
      </c>
      <c r="M627" s="88">
        <f t="shared" si="168"/>
        <v>0</v>
      </c>
      <c r="N627" s="88" t="str">
        <f>IFERROR(VLOOKUP(A627,[1]Tổng!$M$2:$AT$200,18,0),"")</f>
        <v/>
      </c>
      <c r="O627" s="88" t="str">
        <f>IFERROR(VLOOKUP(A627,[1]Tổng!$M$2:$AT$200,22,0),"")</f>
        <v/>
      </c>
      <c r="P627" s="217">
        <f t="shared" si="169"/>
        <v>0</v>
      </c>
      <c r="Q627" s="217">
        <f>IFERROR(VLOOKUP(A627,[1]Tổng!$M$2:$AQ$200,29,0),0)</f>
        <v>0</v>
      </c>
      <c r="R627" s="81" t="str">
        <f>IFERROR(VLOOKUP(A627,[1]Tổng!$M$2:$AQ$200,31,0),"")</f>
        <v/>
      </c>
      <c r="S627" s="81">
        <f t="shared" si="158"/>
        <v>0</v>
      </c>
      <c r="T627" s="81">
        <f t="shared" si="159"/>
        <v>0</v>
      </c>
      <c r="U627" s="81" t="e">
        <f t="shared" si="171"/>
        <v>#REF!</v>
      </c>
      <c r="V627" s="81">
        <v>0</v>
      </c>
      <c r="W627" s="81" t="e">
        <f t="shared" si="164"/>
        <v>#REF!</v>
      </c>
      <c r="X627" s="83"/>
      <c r="Y627" s="99">
        <f>Q647</f>
        <v>0</v>
      </c>
      <c r="Z627" s="224"/>
      <c r="AA627" s="224"/>
      <c r="AB627" s="224"/>
      <c r="AC627" s="224"/>
      <c r="AE627" s="106" t="e">
        <f>I647-SUM(Z647:AD647)</f>
        <v>#VALUE!</v>
      </c>
      <c r="AF627" s="69"/>
      <c r="AG627" s="218"/>
      <c r="AH627" s="219"/>
      <c r="AI627" s="218"/>
      <c r="AJ627" s="63"/>
      <c r="AK627" s="63"/>
      <c r="AL627" s="63"/>
      <c r="AU627" s="69" t="e">
        <f t="shared" si="157"/>
        <v>#N/A</v>
      </c>
      <c r="AV627" s="69" t="e">
        <f t="shared" si="160"/>
        <v>#N/A</v>
      </c>
      <c r="AW627" s="69">
        <f>IF(I627&gt;0,COUNTIF($AV$32:AV627,AV627),0)</f>
        <v>595</v>
      </c>
      <c r="AX627" s="69">
        <f>IF(AND(AW627&gt;1,SUMIF($AV$32:AV626,AV627,$AX$32:AX626)-SUMIF($AV$32:AV626,AV627,$BA$32:BA626)=0),1,IF(AND(AW627&gt;1,SUMIF($AV$32:AV626,AV627,$AX$32:AX626)-SUMIF($AV$32:AV626,AV627,$BA$32:BA626)&gt;0),0,AW627))</f>
        <v>0</v>
      </c>
      <c r="AY627" s="69">
        <f>IF(AND(Q627&gt;0,SUMIF($AV$32:AV627,AV627,$I$32:I627)-SUMIF($AV$32:AV627,AV627,$Q$32:Q627)=0),COUNTIF($AV$32:AV627,AV627),0)</f>
        <v>0</v>
      </c>
      <c r="AZ627" s="69">
        <f>IF(Q627&gt;0,COUNTIF($AV$32:AV627,AV627),0)</f>
        <v>0</v>
      </c>
      <c r="BA627" s="69">
        <f t="shared" si="161"/>
        <v>0</v>
      </c>
      <c r="BC627" s="69" t="str">
        <f t="shared" si="162"/>
        <v xml:space="preserve">  0</v>
      </c>
      <c r="BD627" s="69" t="str">
        <f t="shared" si="163"/>
        <v/>
      </c>
      <c r="BF627" s="69"/>
      <c r="BG627" s="69"/>
    </row>
    <row r="628" spans="1:59" x14ac:dyDescent="0.25">
      <c r="A628" s="70" t="e">
        <f t="shared" si="170"/>
        <v>#REF!</v>
      </c>
      <c r="B628" s="83" t="str">
        <f>IFERROR(VLOOKUP(A628,[1]Tổng!$M$2:$AT$200,13,0),"")</f>
        <v/>
      </c>
      <c r="C628" s="71" t="e">
        <f t="shared" si="165"/>
        <v>#VALUE!</v>
      </c>
      <c r="D628" s="71">
        <f t="shared" si="166"/>
        <v>1</v>
      </c>
      <c r="E628" s="221" t="str">
        <f>IFERROR(VLOOKUP(A628,[1]Tổng!$M$2:$AT$200,14,0),"")</f>
        <v/>
      </c>
      <c r="F628" s="213" t="str">
        <f>IFERROR(VLOOKUP(A628,[1]Tổng!$M$2:$AT$200,15,0),"")</f>
        <v/>
      </c>
      <c r="G628" s="214" t="str">
        <f>IFERROR(VLOOKUP(A628,[1]Tổng!$M$2:$AT$200,25,0),"")</f>
        <v/>
      </c>
      <c r="H628" s="83" t="str">
        <f>IFERROR(VLOOKUP(A628,[1]Tổng!$M$2:$AQ$200,26,0),"")</f>
        <v/>
      </c>
      <c r="I628" s="77" t="str">
        <f>IFERROR(VLOOKUP(A628,[1]Tổng!$M$2:$AQ$200,27,0),"")</f>
        <v/>
      </c>
      <c r="J628" s="77">
        <v>1000000</v>
      </c>
      <c r="K628" s="78">
        <f t="shared" si="167"/>
        <v>0</v>
      </c>
      <c r="L628" s="88" t="str">
        <f>IFERROR(VLOOKUP(A628,[1]Tổng!$M$2:$AQ$200,30,0),"")</f>
        <v/>
      </c>
      <c r="M628" s="88">
        <f t="shared" si="168"/>
        <v>0</v>
      </c>
      <c r="N628" s="88" t="str">
        <f>IFERROR(VLOOKUP(A628,[1]Tổng!$M$2:$AT$200,18,0),"")</f>
        <v/>
      </c>
      <c r="O628" s="88" t="str">
        <f>IFERROR(VLOOKUP(A628,[1]Tổng!$M$2:$AT$200,22,0),"")</f>
        <v/>
      </c>
      <c r="P628" s="217">
        <f t="shared" si="169"/>
        <v>0</v>
      </c>
      <c r="Q628" s="217">
        <f>IFERROR(VLOOKUP(A628,[1]Tổng!$M$2:$AQ$200,29,0),0)</f>
        <v>0</v>
      </c>
      <c r="R628" s="81" t="str">
        <f>IFERROR(VLOOKUP(A628,[1]Tổng!$M$2:$AQ$200,31,0),"")</f>
        <v/>
      </c>
      <c r="S628" s="81">
        <f t="shared" si="158"/>
        <v>0</v>
      </c>
      <c r="T628" s="81">
        <f t="shared" si="159"/>
        <v>0</v>
      </c>
      <c r="U628" s="81" t="e">
        <f t="shared" si="171"/>
        <v>#REF!</v>
      </c>
      <c r="V628" s="81">
        <v>0</v>
      </c>
      <c r="W628" s="81" t="e">
        <f t="shared" si="164"/>
        <v>#REF!</v>
      </c>
      <c r="X628" s="83"/>
      <c r="Y628" s="99">
        <f>Q648</f>
        <v>0</v>
      </c>
      <c r="Z628" s="224"/>
      <c r="AA628" s="224"/>
      <c r="AB628" s="224"/>
      <c r="AC628" s="224"/>
      <c r="AE628" s="106" t="e">
        <f>I648-SUM(Z648:AD648)</f>
        <v>#VALUE!</v>
      </c>
      <c r="AF628" s="69"/>
      <c r="AG628" s="218"/>
      <c r="AH628" s="219"/>
      <c r="AI628" s="218"/>
      <c r="AJ628" s="63"/>
      <c r="AK628" s="63"/>
      <c r="AL628" s="63"/>
      <c r="AU628" s="69" t="e">
        <f t="shared" si="157"/>
        <v>#N/A</v>
      </c>
      <c r="AV628" s="69" t="e">
        <f t="shared" si="160"/>
        <v>#N/A</v>
      </c>
      <c r="AW628" s="69">
        <f>IF(I628&gt;0,COUNTIF($AV$32:AV628,AV628),0)</f>
        <v>596</v>
      </c>
      <c r="AX628" s="69">
        <f>IF(AND(AW628&gt;1,SUMIF($AV$32:AV627,AV628,$AX$32:AX627)-SUMIF($AV$32:AV627,AV628,$BA$32:BA627)=0),1,IF(AND(AW628&gt;1,SUMIF($AV$32:AV627,AV628,$AX$32:AX627)-SUMIF($AV$32:AV627,AV628,$BA$32:BA627)&gt;0),0,AW628))</f>
        <v>0</v>
      </c>
      <c r="AY628" s="69">
        <f>IF(AND(Q628&gt;0,SUMIF($AV$32:AV628,AV628,$I$32:I628)-SUMIF($AV$32:AV628,AV628,$Q$32:Q628)=0),COUNTIF($AV$32:AV628,AV628),0)</f>
        <v>0</v>
      </c>
      <c r="AZ628" s="69">
        <f>IF(Q628&gt;0,COUNTIF($AV$32:AV628,AV628),0)</f>
        <v>0</v>
      </c>
      <c r="BA628" s="69">
        <f t="shared" si="161"/>
        <v>0</v>
      </c>
      <c r="BC628" s="69" t="str">
        <f t="shared" si="162"/>
        <v xml:space="preserve">  0</v>
      </c>
      <c r="BD628" s="69" t="str">
        <f t="shared" si="163"/>
        <v/>
      </c>
      <c r="BF628" s="69"/>
      <c r="BG628" s="69"/>
    </row>
    <row r="629" spans="1:59" s="69" customFormat="1" x14ac:dyDescent="0.25">
      <c r="A629" s="70" t="e">
        <f t="shared" si="170"/>
        <v>#REF!</v>
      </c>
      <c r="B629" s="83" t="str">
        <f>IFERROR(VLOOKUP(A629,[1]Tổng!$M$2:$AT$200,13,0),"")</f>
        <v/>
      </c>
      <c r="C629" s="71" t="e">
        <f t="shared" si="165"/>
        <v>#VALUE!</v>
      </c>
      <c r="D629" s="71">
        <f t="shared" si="166"/>
        <v>1</v>
      </c>
      <c r="E629" s="221" t="str">
        <f>IFERROR(VLOOKUP(A629,[1]Tổng!$M$2:$AT$200,14,0),"")</f>
        <v/>
      </c>
      <c r="F629" s="213" t="str">
        <f>IFERROR(VLOOKUP(A629,[1]Tổng!$M$2:$AT$200,15,0),"")</f>
        <v/>
      </c>
      <c r="G629" s="214" t="str">
        <f>IFERROR(VLOOKUP(A629,[1]Tổng!$M$2:$AT$200,25,0),"")</f>
        <v/>
      </c>
      <c r="H629" s="83" t="str">
        <f>IFERROR(VLOOKUP(A629,[1]Tổng!$M$2:$AQ$200,26,0),"")</f>
        <v/>
      </c>
      <c r="I629" s="77" t="str">
        <f>IFERROR(VLOOKUP(A629,[1]Tổng!$M$2:$AQ$200,27,0),"")</f>
        <v/>
      </c>
      <c r="J629" s="77">
        <v>1000000</v>
      </c>
      <c r="K629" s="78">
        <f t="shared" si="167"/>
        <v>0</v>
      </c>
      <c r="L629" s="88" t="str">
        <f>IFERROR(VLOOKUP(A629,[1]Tổng!$M$2:$AQ$200,30,0),"")</f>
        <v/>
      </c>
      <c r="M629" s="88">
        <f t="shared" si="168"/>
        <v>0</v>
      </c>
      <c r="N629" s="88" t="str">
        <f>IFERROR(VLOOKUP(A629,[1]Tổng!$M$2:$AT$200,18,0),"")</f>
        <v/>
      </c>
      <c r="O629" s="88" t="str">
        <f>IFERROR(VLOOKUP(A629,[1]Tổng!$M$2:$AT$200,22,0),"")</f>
        <v/>
      </c>
      <c r="P629" s="217">
        <f t="shared" si="169"/>
        <v>0</v>
      </c>
      <c r="Q629" s="217">
        <f>IFERROR(VLOOKUP(A629,[1]Tổng!$M$2:$AQ$200,29,0),0)</f>
        <v>0</v>
      </c>
      <c r="R629" s="81" t="str">
        <f>IFERROR(VLOOKUP(A629,[1]Tổng!$M$2:$AQ$200,31,0),"")</f>
        <v/>
      </c>
      <c r="S629" s="81">
        <f t="shared" si="158"/>
        <v>0</v>
      </c>
      <c r="T629" s="81">
        <f t="shared" si="159"/>
        <v>0</v>
      </c>
      <c r="U629" s="81" t="e">
        <f t="shared" si="171"/>
        <v>#REF!</v>
      </c>
      <c r="V629" s="81" t="e">
        <f>Z622*L622</f>
        <v>#VALUE!</v>
      </c>
      <c r="W629" s="81" t="e">
        <f t="shared" si="164"/>
        <v>#REF!</v>
      </c>
      <c r="X629" s="83"/>
      <c r="Y629" s="99">
        <f>Q651-Z622</f>
        <v>-871</v>
      </c>
      <c r="Z629" s="224"/>
      <c r="AA629" s="224"/>
      <c r="AB629" s="224"/>
      <c r="AC629" s="224"/>
      <c r="AE629" s="106" t="e">
        <f>I651-SUM(Z651:AD651)</f>
        <v>#VALUE!</v>
      </c>
      <c r="AG629" s="218"/>
      <c r="AH629" s="219"/>
      <c r="AI629" s="218"/>
      <c r="AJ629" s="63"/>
      <c r="AK629" s="63"/>
      <c r="AL629" s="63"/>
      <c r="AU629" s="69" t="e">
        <f t="shared" si="157"/>
        <v>#N/A</v>
      </c>
      <c r="AV629" s="69" t="e">
        <f t="shared" si="160"/>
        <v>#N/A</v>
      </c>
      <c r="AW629" s="69">
        <f>IF(I629&gt;0,COUNTIF($AV$32:AV629,AV629),0)</f>
        <v>597</v>
      </c>
      <c r="AX629" s="69">
        <f>IF(AND(AW629&gt;1,SUMIF($AV$32:AV628,AV629,$AX$32:AX628)-SUMIF($AV$32:AV628,AV629,$BA$32:BA628)=0),1,IF(AND(AW629&gt;1,SUMIF($AV$32:AV628,AV629,$AX$32:AX628)-SUMIF($AV$32:AV628,AV629,$BA$32:BA628)&gt;0),0,AW629))</f>
        <v>0</v>
      </c>
      <c r="AY629" s="69">
        <f>IF(AND(Q629&gt;0,SUMIF($AV$32:AV629,AV629,$I$32:I629)-SUMIF($AV$32:AV629,AV629,$Q$32:Q629)=0),COUNTIF($AV$32:AV629,AV629),0)</f>
        <v>0</v>
      </c>
      <c r="AZ629" s="69">
        <f>IF(Q629&gt;0,COUNTIF($AV$32:AV629,AV629),0)</f>
        <v>0</v>
      </c>
      <c r="BA629" s="69">
        <f t="shared" si="161"/>
        <v>0</v>
      </c>
      <c r="BC629" s="69" t="str">
        <f t="shared" si="162"/>
        <v xml:space="preserve">  0</v>
      </c>
      <c r="BD629" s="69" t="str">
        <f t="shared" si="163"/>
        <v/>
      </c>
    </row>
    <row r="630" spans="1:59" x14ac:dyDescent="0.25">
      <c r="A630" s="70" t="e">
        <f t="shared" si="170"/>
        <v>#REF!</v>
      </c>
      <c r="B630" s="83" t="str">
        <f>IFERROR(VLOOKUP(A630,[1]Tổng!$M$2:$AT$200,13,0),"")</f>
        <v/>
      </c>
      <c r="C630" s="71" t="e">
        <f t="shared" si="165"/>
        <v>#VALUE!</v>
      </c>
      <c r="D630" s="71">
        <f t="shared" si="166"/>
        <v>1</v>
      </c>
      <c r="E630" s="221" t="str">
        <f>IFERROR(VLOOKUP(A630,[1]Tổng!$M$2:$AT$200,14,0),"")</f>
        <v/>
      </c>
      <c r="F630" s="213" t="str">
        <f>IFERROR(VLOOKUP(A630,[1]Tổng!$M$2:$AT$200,15,0),"")</f>
        <v/>
      </c>
      <c r="G630" s="214" t="str">
        <f>IFERROR(VLOOKUP(A630,[1]Tổng!$M$2:$AT$200,25,0),"")</f>
        <v/>
      </c>
      <c r="H630" s="83" t="str">
        <f>IFERROR(VLOOKUP(A630,[1]Tổng!$M$2:$AQ$200,26,0),"")</f>
        <v/>
      </c>
      <c r="I630" s="77" t="str">
        <f>IFERROR(VLOOKUP(A630,[1]Tổng!$M$2:$AQ$200,27,0),"")</f>
        <v/>
      </c>
      <c r="J630" s="77">
        <v>1000000</v>
      </c>
      <c r="K630" s="78">
        <f t="shared" si="167"/>
        <v>0</v>
      </c>
      <c r="L630" s="88" t="str">
        <f>IFERROR(VLOOKUP(A630,[1]Tổng!$M$2:$AQ$200,30,0),"")</f>
        <v/>
      </c>
      <c r="M630" s="88">
        <f t="shared" si="168"/>
        <v>0</v>
      </c>
      <c r="N630" s="88" t="str">
        <f>IFERROR(VLOOKUP(A630,[1]Tổng!$M$2:$AT$200,18,0),"")</f>
        <v/>
      </c>
      <c r="O630" s="88" t="str">
        <f>IFERROR(VLOOKUP(A630,[1]Tổng!$M$2:$AT$200,22,0),"")</f>
        <v/>
      </c>
      <c r="P630" s="217">
        <f t="shared" si="169"/>
        <v>0</v>
      </c>
      <c r="Q630" s="217">
        <f>IFERROR(VLOOKUP(A630,[1]Tổng!$M$2:$AQ$200,29,0),0)</f>
        <v>0</v>
      </c>
      <c r="R630" s="81" t="str">
        <f>IFERROR(VLOOKUP(A630,[1]Tổng!$M$2:$AQ$200,31,0),"")</f>
        <v/>
      </c>
      <c r="S630" s="81">
        <f t="shared" si="158"/>
        <v>0</v>
      </c>
      <c r="T630" s="81">
        <f t="shared" si="159"/>
        <v>0</v>
      </c>
      <c r="U630" s="81" t="e">
        <f t="shared" si="171"/>
        <v>#REF!</v>
      </c>
      <c r="V630" s="81">
        <v>0</v>
      </c>
      <c r="W630" s="81" t="e">
        <f t="shared" si="164"/>
        <v>#REF!</v>
      </c>
      <c r="X630" s="83"/>
      <c r="Y630" s="99">
        <f>Q650</f>
        <v>0</v>
      </c>
      <c r="Z630" s="224"/>
      <c r="AA630" s="224"/>
      <c r="AB630" s="224"/>
      <c r="AC630" s="224"/>
      <c r="AE630" s="106" t="e">
        <f>I650-SUM(Z650:AD650)</f>
        <v>#VALUE!</v>
      </c>
      <c r="AF630" s="69"/>
      <c r="AG630" s="218"/>
      <c r="AH630" s="219"/>
      <c r="AI630" s="218"/>
      <c r="AJ630" s="63"/>
      <c r="AK630" s="63"/>
      <c r="AL630" s="63"/>
      <c r="AU630" s="69" t="e">
        <f t="shared" si="157"/>
        <v>#N/A</v>
      </c>
      <c r="AV630" s="69" t="e">
        <f t="shared" si="160"/>
        <v>#N/A</v>
      </c>
      <c r="AW630" s="69">
        <f>IF(I630&gt;0,COUNTIF($AV$32:AV630,AV630),0)</f>
        <v>598</v>
      </c>
      <c r="AX630" s="69">
        <f>IF(AND(AW630&gt;1,SUMIF($AV$32:AV629,AV630,$AX$32:AX629)-SUMIF($AV$32:AV629,AV630,$BA$32:BA629)=0),1,IF(AND(AW630&gt;1,SUMIF($AV$32:AV629,AV630,$AX$32:AX629)-SUMIF($AV$32:AV629,AV630,$BA$32:BA629)&gt;0),0,AW630))</f>
        <v>0</v>
      </c>
      <c r="AY630" s="69">
        <f>IF(AND(Q630&gt;0,SUMIF($AV$32:AV630,AV630,$I$32:I630)-SUMIF($AV$32:AV630,AV630,$Q$32:Q630)=0),COUNTIF($AV$32:AV630,AV630),0)</f>
        <v>0</v>
      </c>
      <c r="AZ630" s="69">
        <f>IF(Q630&gt;0,COUNTIF($AV$32:AV630,AV630),0)</f>
        <v>0</v>
      </c>
      <c r="BA630" s="69">
        <f t="shared" si="161"/>
        <v>0</v>
      </c>
      <c r="BC630" s="69" t="str">
        <f t="shared" si="162"/>
        <v xml:space="preserve">  0</v>
      </c>
      <c r="BD630" s="69" t="str">
        <f t="shared" si="163"/>
        <v/>
      </c>
      <c r="BF630" s="69"/>
      <c r="BG630" s="69"/>
    </row>
    <row r="631" spans="1:59" x14ac:dyDescent="0.25">
      <c r="A631" s="70" t="e">
        <f t="shared" si="170"/>
        <v>#REF!</v>
      </c>
      <c r="B631" s="83" t="str">
        <f>IFERROR(VLOOKUP(A631,[1]Tổng!$M$2:$AT$200,13,0),"")</f>
        <v/>
      </c>
      <c r="C631" s="71" t="e">
        <f t="shared" si="165"/>
        <v>#VALUE!</v>
      </c>
      <c r="D631" s="71">
        <f t="shared" si="166"/>
        <v>1</v>
      </c>
      <c r="E631" s="221" t="str">
        <f>IFERROR(VLOOKUP(A631,[1]Tổng!$M$2:$AT$200,14,0),"")</f>
        <v/>
      </c>
      <c r="F631" s="213" t="str">
        <f>IFERROR(VLOOKUP(A631,[1]Tổng!$M$2:$AT$200,15,0),"")</f>
        <v/>
      </c>
      <c r="G631" s="214" t="str">
        <f>IFERROR(VLOOKUP(A631,[1]Tổng!$M$2:$AT$200,25,0),"")</f>
        <v/>
      </c>
      <c r="H631" s="83" t="str">
        <f>IFERROR(VLOOKUP(A631,[1]Tổng!$M$2:$AQ$200,26,0),"")</f>
        <v/>
      </c>
      <c r="I631" s="77" t="str">
        <f>IFERROR(VLOOKUP(A631,[1]Tổng!$M$2:$AQ$200,27,0),"")</f>
        <v/>
      </c>
      <c r="J631" s="77">
        <v>1000000</v>
      </c>
      <c r="K631" s="78">
        <f t="shared" si="167"/>
        <v>0</v>
      </c>
      <c r="L631" s="88" t="str">
        <f>IFERROR(VLOOKUP(A631,[1]Tổng!$M$2:$AQ$200,30,0),"")</f>
        <v/>
      </c>
      <c r="M631" s="88">
        <f t="shared" si="168"/>
        <v>0</v>
      </c>
      <c r="N631" s="88" t="str">
        <f>IFERROR(VLOOKUP(A631,[1]Tổng!$M$2:$AT$200,18,0),"")</f>
        <v/>
      </c>
      <c r="O631" s="88" t="str">
        <f>IFERROR(VLOOKUP(A631,[1]Tổng!$M$2:$AT$200,22,0),"")</f>
        <v/>
      </c>
      <c r="P631" s="217">
        <f t="shared" si="169"/>
        <v>0</v>
      </c>
      <c r="Q631" s="217">
        <f>IFERROR(VLOOKUP(A631,[1]Tổng!$M$2:$AQ$200,29,0),0)</f>
        <v>0</v>
      </c>
      <c r="R631" s="81" t="str">
        <f>IFERROR(VLOOKUP(A631,[1]Tổng!$M$2:$AQ$200,31,0),"")</f>
        <v/>
      </c>
      <c r="S631" s="81">
        <f t="shared" si="158"/>
        <v>0</v>
      </c>
      <c r="T631" s="81">
        <f t="shared" si="159"/>
        <v>0</v>
      </c>
      <c r="U631" s="81" t="e">
        <f t="shared" si="171"/>
        <v>#REF!</v>
      </c>
      <c r="V631" s="81">
        <v>0</v>
      </c>
      <c r="W631" s="81" t="e">
        <f t="shared" si="164"/>
        <v>#REF!</v>
      </c>
      <c r="X631" s="83"/>
      <c r="Y631" s="99">
        <f>Q651</f>
        <v>0</v>
      </c>
      <c r="Z631" s="224"/>
      <c r="AA631" s="224"/>
      <c r="AB631" s="224"/>
      <c r="AC631" s="224"/>
      <c r="AE631" s="106" t="e">
        <f>I651-SUM(Z651:AD651)</f>
        <v>#VALUE!</v>
      </c>
      <c r="AF631" s="69"/>
      <c r="AG631" s="218"/>
      <c r="AH631" s="219"/>
      <c r="AI631" s="218"/>
      <c r="AJ631" s="63"/>
      <c r="AK631" s="63"/>
      <c r="AL631" s="63"/>
      <c r="AU631" s="69" t="e">
        <f t="shared" si="157"/>
        <v>#N/A</v>
      </c>
      <c r="AV631" s="69" t="e">
        <f t="shared" si="160"/>
        <v>#N/A</v>
      </c>
      <c r="AW631" s="69">
        <f>IF(I631&gt;0,COUNTIF($AV$32:AV631,AV631),0)</f>
        <v>599</v>
      </c>
      <c r="AX631" s="69">
        <f>IF(AND(AW631&gt;1,SUMIF($AV$32:AV630,AV631,$AX$32:AX630)-SUMIF($AV$32:AV630,AV631,$BA$32:BA630)=0),1,IF(AND(AW631&gt;1,SUMIF($AV$32:AV630,AV631,$AX$32:AX630)-SUMIF($AV$32:AV630,AV631,$BA$32:BA630)&gt;0),0,AW631))</f>
        <v>0</v>
      </c>
      <c r="AY631" s="69">
        <f>IF(AND(Q631&gt;0,SUMIF($AV$32:AV631,AV631,$I$32:I631)-SUMIF($AV$32:AV631,AV631,$Q$32:Q631)=0),COUNTIF($AV$32:AV631,AV631),0)</f>
        <v>0</v>
      </c>
      <c r="AZ631" s="69">
        <f>IF(Q631&gt;0,COUNTIF($AV$32:AV631,AV631),0)</f>
        <v>0</v>
      </c>
      <c r="BA631" s="69">
        <f t="shared" si="161"/>
        <v>0</v>
      </c>
      <c r="BC631" s="69" t="str">
        <f t="shared" si="162"/>
        <v xml:space="preserve">  0</v>
      </c>
      <c r="BD631" s="69" t="str">
        <f t="shared" si="163"/>
        <v/>
      </c>
      <c r="BF631" s="69"/>
      <c r="BG631" s="69"/>
    </row>
    <row r="632" spans="1:59" s="69" customFormat="1" x14ac:dyDescent="0.25">
      <c r="A632" s="70" t="e">
        <f t="shared" si="170"/>
        <v>#REF!</v>
      </c>
      <c r="B632" s="83" t="str">
        <f>IFERROR(VLOOKUP(A632,[1]Tổng!$M$2:$AT$200,13,0),"")</f>
        <v/>
      </c>
      <c r="C632" s="71" t="e">
        <f t="shared" si="165"/>
        <v>#VALUE!</v>
      </c>
      <c r="D632" s="71">
        <f t="shared" si="166"/>
        <v>1</v>
      </c>
      <c r="E632" s="221" t="str">
        <f>IFERROR(VLOOKUP(A632,[1]Tổng!$M$2:$AT$200,14,0),"")</f>
        <v/>
      </c>
      <c r="F632" s="213" t="str">
        <f>IFERROR(VLOOKUP(A632,[1]Tổng!$M$2:$AT$200,15,0),"")</f>
        <v/>
      </c>
      <c r="G632" s="214" t="str">
        <f>IFERROR(VLOOKUP(A632,[1]Tổng!$M$2:$AT$200,25,0),"")</f>
        <v/>
      </c>
      <c r="H632" s="83" t="str">
        <f>IFERROR(VLOOKUP(A632,[1]Tổng!$M$2:$AQ$200,26,0),"")</f>
        <v/>
      </c>
      <c r="I632" s="77" t="str">
        <f>IFERROR(VLOOKUP(A632,[1]Tổng!$M$2:$AQ$200,27,0),"")</f>
        <v/>
      </c>
      <c r="J632" s="77">
        <v>1000000</v>
      </c>
      <c r="K632" s="78">
        <f t="shared" si="167"/>
        <v>0</v>
      </c>
      <c r="L632" s="88" t="str">
        <f>IFERROR(VLOOKUP(A632,[1]Tổng!$M$2:$AQ$200,30,0),"")</f>
        <v/>
      </c>
      <c r="M632" s="88">
        <f t="shared" si="168"/>
        <v>0</v>
      </c>
      <c r="N632" s="88" t="str">
        <f>IFERROR(VLOOKUP(A632,[1]Tổng!$M$2:$AT$200,18,0),"")</f>
        <v/>
      </c>
      <c r="O632" s="88" t="str">
        <f>IFERROR(VLOOKUP(A632,[1]Tổng!$M$2:$AT$200,22,0),"")</f>
        <v/>
      </c>
      <c r="P632" s="217">
        <f t="shared" si="169"/>
        <v>0</v>
      </c>
      <c r="Q632" s="217">
        <f>IFERROR(VLOOKUP(A632,[1]Tổng!$M$2:$AQ$200,29,0),0)</f>
        <v>0</v>
      </c>
      <c r="R632" s="81" t="str">
        <f>IFERROR(VLOOKUP(A632,[1]Tổng!$M$2:$AQ$200,31,0),"")</f>
        <v/>
      </c>
      <c r="S632" s="81">
        <f t="shared" si="158"/>
        <v>0</v>
      </c>
      <c r="T632" s="81">
        <f t="shared" si="159"/>
        <v>0</v>
      </c>
      <c r="U632" s="81" t="e">
        <f t="shared" si="171"/>
        <v>#REF!</v>
      </c>
      <c r="V632" s="81">
        <v>0</v>
      </c>
      <c r="W632" s="81" t="e">
        <f t="shared" si="164"/>
        <v>#REF!</v>
      </c>
      <c r="X632" s="83"/>
      <c r="Y632" s="99">
        <f>Q652</f>
        <v>0</v>
      </c>
      <c r="Z632" s="224"/>
      <c r="AA632" s="224"/>
      <c r="AB632" s="224"/>
      <c r="AC632" s="224"/>
      <c r="AE632" s="106" t="e">
        <f>I652-SUM(Z652:AD652)</f>
        <v>#VALUE!</v>
      </c>
      <c r="AG632" s="218"/>
      <c r="AH632" s="219"/>
      <c r="AI632" s="218"/>
      <c r="AJ632" s="63"/>
      <c r="AK632" s="63"/>
      <c r="AL632" s="63"/>
      <c r="AU632" s="69" t="e">
        <f t="shared" si="157"/>
        <v>#N/A</v>
      </c>
      <c r="AV632" s="69" t="e">
        <f t="shared" si="160"/>
        <v>#N/A</v>
      </c>
      <c r="AW632" s="69">
        <f>IF(I632&gt;0,COUNTIF($AV$32:AV632,AV632),0)</f>
        <v>600</v>
      </c>
      <c r="AX632" s="69">
        <f>IF(AND(AW632&gt;1,SUMIF($AV$32:AV631,AV632,$AX$32:AX631)-SUMIF($AV$32:AV631,AV632,$BA$32:BA631)=0),1,IF(AND(AW632&gt;1,SUMIF($AV$32:AV631,AV632,$AX$32:AX631)-SUMIF($AV$32:AV631,AV632,$BA$32:BA631)&gt;0),0,AW632))</f>
        <v>0</v>
      </c>
      <c r="AY632" s="69">
        <f>IF(AND(Q632&gt;0,SUMIF($AV$32:AV632,AV632,$I$32:I632)-SUMIF($AV$32:AV632,AV632,$Q$32:Q632)=0),COUNTIF($AV$32:AV632,AV632),0)</f>
        <v>0</v>
      </c>
      <c r="AZ632" s="69">
        <f>IF(Q632&gt;0,COUNTIF($AV$32:AV632,AV632),0)</f>
        <v>0</v>
      </c>
      <c r="BA632" s="69">
        <f t="shared" si="161"/>
        <v>0</v>
      </c>
      <c r="BC632" s="69" t="str">
        <f t="shared" si="162"/>
        <v xml:space="preserve">  0</v>
      </c>
      <c r="BD632" s="69" t="str">
        <f t="shared" si="163"/>
        <v/>
      </c>
    </row>
    <row r="633" spans="1:59" x14ac:dyDescent="0.25">
      <c r="A633" s="70" t="e">
        <f t="shared" si="170"/>
        <v>#REF!</v>
      </c>
      <c r="B633" s="83" t="str">
        <f>IFERROR(VLOOKUP(A633,[1]Tổng!$M$2:$AT$200,13,0),"")</f>
        <v/>
      </c>
      <c r="C633" s="71" t="e">
        <f t="shared" si="165"/>
        <v>#VALUE!</v>
      </c>
      <c r="D633" s="71">
        <f t="shared" si="166"/>
        <v>1</v>
      </c>
      <c r="E633" s="221" t="str">
        <f>IFERROR(VLOOKUP(A633,[1]Tổng!$M$2:$AT$200,14,0),"")</f>
        <v/>
      </c>
      <c r="F633" s="213" t="str">
        <f>IFERROR(VLOOKUP(A633,[1]Tổng!$M$2:$AT$200,15,0),"")</f>
        <v/>
      </c>
      <c r="G633" s="214" t="str">
        <f>IFERROR(VLOOKUP(A633,[1]Tổng!$M$2:$AT$200,25,0),"")</f>
        <v/>
      </c>
      <c r="H633" s="83" t="str">
        <f>IFERROR(VLOOKUP(A633,[1]Tổng!$M$2:$AQ$200,26,0),"")</f>
        <v/>
      </c>
      <c r="I633" s="77" t="str">
        <f>IFERROR(VLOOKUP(A633,[1]Tổng!$M$2:$AQ$200,27,0),"")</f>
        <v/>
      </c>
      <c r="J633" s="77">
        <v>1000000</v>
      </c>
      <c r="K633" s="78">
        <f t="shared" si="167"/>
        <v>0</v>
      </c>
      <c r="L633" s="88" t="str">
        <f>IFERROR(VLOOKUP(A633,[1]Tổng!$M$2:$AQ$200,30,0),"")</f>
        <v/>
      </c>
      <c r="M633" s="88">
        <f t="shared" si="168"/>
        <v>0</v>
      </c>
      <c r="N633" s="88" t="str">
        <f>IFERROR(VLOOKUP(A633,[1]Tổng!$M$2:$AT$200,18,0),"")</f>
        <v/>
      </c>
      <c r="O633" s="88" t="str">
        <f>IFERROR(VLOOKUP(A633,[1]Tổng!$M$2:$AT$200,22,0),"")</f>
        <v/>
      </c>
      <c r="P633" s="217">
        <f t="shared" si="169"/>
        <v>0</v>
      </c>
      <c r="Q633" s="217">
        <f>IFERROR(VLOOKUP(A633,[1]Tổng!$M$2:$AQ$200,29,0),0)</f>
        <v>0</v>
      </c>
      <c r="R633" s="81" t="str">
        <f>IFERROR(VLOOKUP(A633,[1]Tổng!$M$2:$AQ$200,31,0),"")</f>
        <v/>
      </c>
      <c r="S633" s="81">
        <f t="shared" si="158"/>
        <v>0</v>
      </c>
      <c r="T633" s="81">
        <f t="shared" si="159"/>
        <v>0</v>
      </c>
      <c r="U633" s="81" t="e">
        <f t="shared" si="171"/>
        <v>#REF!</v>
      </c>
      <c r="V633" s="81">
        <v>0</v>
      </c>
      <c r="W633" s="81" t="e">
        <f t="shared" si="164"/>
        <v>#REF!</v>
      </c>
      <c r="X633" s="83"/>
      <c r="Y633" s="99">
        <f>Q653</f>
        <v>0</v>
      </c>
      <c r="Z633" s="224"/>
      <c r="AA633" s="224"/>
      <c r="AB633" s="224"/>
      <c r="AC633" s="224"/>
      <c r="AE633" s="106" t="e">
        <f>I653-SUM(Z653:AD653)</f>
        <v>#VALUE!</v>
      </c>
      <c r="AF633" s="69"/>
      <c r="AG633" s="218"/>
      <c r="AH633" s="219"/>
      <c r="AI633" s="218"/>
      <c r="AJ633" s="63"/>
      <c r="AK633" s="63"/>
      <c r="AL633" s="63"/>
      <c r="AU633" s="69" t="e">
        <f t="shared" si="157"/>
        <v>#N/A</v>
      </c>
      <c r="AV633" s="69" t="e">
        <f t="shared" si="160"/>
        <v>#N/A</v>
      </c>
      <c r="AW633" s="69">
        <f>IF(I633&gt;0,COUNTIF($AV$32:AV633,AV633),0)</f>
        <v>601</v>
      </c>
      <c r="AX633" s="69">
        <f>IF(AND(AW633&gt;1,SUMIF($AV$32:AV632,AV633,$AX$32:AX632)-SUMIF($AV$32:AV632,AV633,$BA$32:BA632)=0),1,IF(AND(AW633&gt;1,SUMIF($AV$32:AV632,AV633,$AX$32:AX632)-SUMIF($AV$32:AV632,AV633,$BA$32:BA632)&gt;0),0,AW633))</f>
        <v>0</v>
      </c>
      <c r="AY633" s="69">
        <f>IF(AND(Q633&gt;0,SUMIF($AV$32:AV633,AV633,$I$32:I633)-SUMIF($AV$32:AV633,AV633,$Q$32:Q633)=0),COUNTIF($AV$32:AV633,AV633),0)</f>
        <v>0</v>
      </c>
      <c r="AZ633" s="69">
        <f>IF(Q633&gt;0,COUNTIF($AV$32:AV633,AV633),0)</f>
        <v>0</v>
      </c>
      <c r="BA633" s="69">
        <f t="shared" si="161"/>
        <v>0</v>
      </c>
      <c r="BC633" s="69" t="str">
        <f t="shared" si="162"/>
        <v xml:space="preserve">  0</v>
      </c>
      <c r="BD633" s="69" t="str">
        <f t="shared" si="163"/>
        <v/>
      </c>
      <c r="BF633" s="69"/>
      <c r="BG633" s="69"/>
    </row>
    <row r="634" spans="1:59" x14ac:dyDescent="0.25">
      <c r="A634" s="70" t="e">
        <f t="shared" si="170"/>
        <v>#REF!</v>
      </c>
      <c r="B634" s="83" t="str">
        <f>IFERROR(VLOOKUP(A634,[1]Tổng!$M$2:$AT$200,13,0),"")</f>
        <v/>
      </c>
      <c r="C634" s="71" t="e">
        <f t="shared" si="165"/>
        <v>#VALUE!</v>
      </c>
      <c r="D634" s="71">
        <f t="shared" si="166"/>
        <v>1</v>
      </c>
      <c r="E634" s="221" t="str">
        <f>IFERROR(VLOOKUP(A634,[1]Tổng!$M$2:$AT$200,14,0),"")</f>
        <v/>
      </c>
      <c r="F634" s="213" t="str">
        <f>IFERROR(VLOOKUP(A634,[1]Tổng!$M$2:$AT$200,15,0),"")</f>
        <v/>
      </c>
      <c r="G634" s="214" t="str">
        <f>IFERROR(VLOOKUP(A634,[1]Tổng!$M$2:$AT$200,25,0),"")</f>
        <v/>
      </c>
      <c r="H634" s="83" t="str">
        <f>IFERROR(VLOOKUP(A634,[1]Tổng!$M$2:$AQ$200,26,0),"")</f>
        <v/>
      </c>
      <c r="I634" s="77" t="str">
        <f>IFERROR(VLOOKUP(A634,[1]Tổng!$M$2:$AQ$200,27,0),"")</f>
        <v/>
      </c>
      <c r="J634" s="77">
        <v>1000000</v>
      </c>
      <c r="K634" s="78">
        <f t="shared" si="167"/>
        <v>0</v>
      </c>
      <c r="L634" s="88" t="str">
        <f>IFERROR(VLOOKUP(A634,[1]Tổng!$M$2:$AQ$200,30,0),"")</f>
        <v/>
      </c>
      <c r="M634" s="88">
        <f t="shared" si="168"/>
        <v>0</v>
      </c>
      <c r="N634" s="88" t="str">
        <f>IFERROR(VLOOKUP(A634,[1]Tổng!$M$2:$AT$200,18,0),"")</f>
        <v/>
      </c>
      <c r="O634" s="88" t="str">
        <f>IFERROR(VLOOKUP(A634,[1]Tổng!$M$2:$AT$200,22,0),"")</f>
        <v/>
      </c>
      <c r="P634" s="217">
        <f t="shared" si="169"/>
        <v>0</v>
      </c>
      <c r="Q634" s="217">
        <f>IFERROR(VLOOKUP(A634,[1]Tổng!$M$2:$AQ$200,29,0),0)</f>
        <v>0</v>
      </c>
      <c r="R634" s="81" t="str">
        <f>IFERROR(VLOOKUP(A634,[1]Tổng!$M$2:$AQ$200,31,0),"")</f>
        <v/>
      </c>
      <c r="S634" s="81">
        <f t="shared" si="158"/>
        <v>0</v>
      </c>
      <c r="T634" s="81">
        <f t="shared" si="159"/>
        <v>0</v>
      </c>
      <c r="U634" s="81" t="e">
        <f t="shared" si="171"/>
        <v>#REF!</v>
      </c>
      <c r="V634" s="81" t="e">
        <f>Z621*L621</f>
        <v>#VALUE!</v>
      </c>
      <c r="W634" s="81" t="e">
        <f t="shared" si="164"/>
        <v>#REF!</v>
      </c>
      <c r="X634" s="83"/>
      <c r="Y634" s="99">
        <f>Q634-Z621</f>
        <v>0</v>
      </c>
      <c r="Z634" s="224"/>
      <c r="AA634" s="224"/>
      <c r="AB634" s="224"/>
      <c r="AC634" s="224"/>
      <c r="AE634" s="106" t="e">
        <f t="shared" si="124"/>
        <v>#VALUE!</v>
      </c>
      <c r="AF634" s="69"/>
      <c r="AG634" s="218"/>
      <c r="AH634" s="219"/>
      <c r="AI634" s="218"/>
      <c r="AJ634" s="63"/>
      <c r="AK634" s="63"/>
      <c r="AL634" s="63"/>
      <c r="AU634" s="69" t="e">
        <f t="shared" si="157"/>
        <v>#N/A</v>
      </c>
      <c r="AV634" s="69" t="e">
        <f t="shared" si="160"/>
        <v>#N/A</v>
      </c>
      <c r="AW634" s="69">
        <f>IF(I634&gt;0,COUNTIF($AV$32:AV634,AV634),0)</f>
        <v>602</v>
      </c>
      <c r="AX634" s="69">
        <f>IF(AND(AW634&gt;1,SUMIF($AV$32:AV633,AV634,$AX$32:AX633)-SUMIF($AV$32:AV633,AV634,$BA$32:BA633)=0),1,IF(AND(AW634&gt;1,SUMIF($AV$32:AV633,AV634,$AX$32:AX633)-SUMIF($AV$32:AV633,AV634,$BA$32:BA633)&gt;0),0,AW634))</f>
        <v>0</v>
      </c>
      <c r="AY634" s="69">
        <f>IF(AND(Q634&gt;0,SUMIF($AV$32:AV634,AV634,$I$32:I634)-SUMIF($AV$32:AV634,AV634,$Q$32:Q634)=0),COUNTIF($AV$32:AV634,AV634),0)</f>
        <v>0</v>
      </c>
      <c r="AZ634" s="69">
        <f>IF(Q634&gt;0,COUNTIF($AV$32:AV634,AV634),0)</f>
        <v>0</v>
      </c>
      <c r="BA634" s="69">
        <f t="shared" si="161"/>
        <v>0</v>
      </c>
      <c r="BC634" s="69" t="str">
        <f t="shared" si="162"/>
        <v xml:space="preserve">  0</v>
      </c>
      <c r="BD634" s="69" t="str">
        <f t="shared" si="163"/>
        <v/>
      </c>
      <c r="BF634" s="69"/>
      <c r="BG634" s="69"/>
    </row>
    <row r="635" spans="1:59" s="69" customFormat="1" x14ac:dyDescent="0.25">
      <c r="A635" s="70" t="e">
        <f t="shared" si="170"/>
        <v>#REF!</v>
      </c>
      <c r="B635" s="83" t="str">
        <f>IFERROR(VLOOKUP(A635,[1]Tổng!$M$2:$AT$200,13,0),"")</f>
        <v/>
      </c>
      <c r="C635" s="71" t="e">
        <f t="shared" si="165"/>
        <v>#VALUE!</v>
      </c>
      <c r="D635" s="71">
        <f t="shared" si="166"/>
        <v>1</v>
      </c>
      <c r="E635" s="221" t="str">
        <f>IFERROR(VLOOKUP(A635,[1]Tổng!$M$2:$AT$200,14,0),"")</f>
        <v/>
      </c>
      <c r="F635" s="213" t="str">
        <f>IFERROR(VLOOKUP(A635,[1]Tổng!$M$2:$AT$200,15,0),"")</f>
        <v/>
      </c>
      <c r="G635" s="214" t="str">
        <f>IFERROR(VLOOKUP(A635,[1]Tổng!$M$2:$AT$200,25,0),"")</f>
        <v/>
      </c>
      <c r="H635" s="83" t="str">
        <f>IFERROR(VLOOKUP(A635,[1]Tổng!$M$2:$AQ$200,26,0),"")</f>
        <v/>
      </c>
      <c r="I635" s="77" t="str">
        <f>IFERROR(VLOOKUP(A635,[1]Tổng!$M$2:$AQ$200,27,0),"")</f>
        <v/>
      </c>
      <c r="J635" s="77">
        <v>1000000</v>
      </c>
      <c r="K635" s="78">
        <f t="shared" si="167"/>
        <v>0</v>
      </c>
      <c r="L635" s="88" t="str">
        <f>IFERROR(VLOOKUP(A635,[1]Tổng!$M$2:$AQ$200,30,0),"")</f>
        <v/>
      </c>
      <c r="M635" s="88">
        <f t="shared" si="168"/>
        <v>0</v>
      </c>
      <c r="N635" s="88" t="str">
        <f>IFERROR(VLOOKUP(A635,[1]Tổng!$M$2:$AT$200,18,0),"")</f>
        <v/>
      </c>
      <c r="O635" s="88" t="str">
        <f>IFERROR(VLOOKUP(A635,[1]Tổng!$M$2:$AT$200,22,0),"")</f>
        <v/>
      </c>
      <c r="P635" s="217">
        <f t="shared" si="169"/>
        <v>0</v>
      </c>
      <c r="Q635" s="217">
        <f>IFERROR(VLOOKUP(A635,[1]Tổng!$M$2:$AQ$200,29,0),0)</f>
        <v>0</v>
      </c>
      <c r="R635" s="81" t="str">
        <f>IFERROR(VLOOKUP(A635,[1]Tổng!$M$2:$AQ$200,31,0),"")</f>
        <v/>
      </c>
      <c r="S635" s="81">
        <f t="shared" si="158"/>
        <v>0</v>
      </c>
      <c r="T635" s="81">
        <f t="shared" si="159"/>
        <v>0</v>
      </c>
      <c r="U635" s="81" t="e">
        <f t="shared" si="171"/>
        <v>#REF!</v>
      </c>
      <c r="V635" s="81" t="e">
        <f>AA622*L622</f>
        <v>#VALUE!</v>
      </c>
      <c r="W635" s="81" t="e">
        <f t="shared" si="164"/>
        <v>#REF!</v>
      </c>
      <c r="X635" s="83"/>
      <c r="Y635" s="99">
        <f>Q635-AA622</f>
        <v>-444</v>
      </c>
      <c r="Z635" s="224"/>
      <c r="AA635" s="224"/>
      <c r="AB635" s="224"/>
      <c r="AC635" s="224"/>
      <c r="AE635" s="106" t="e">
        <f t="shared" si="124"/>
        <v>#VALUE!</v>
      </c>
      <c r="AG635" s="218"/>
      <c r="AH635" s="219"/>
      <c r="AI635" s="218"/>
      <c r="AJ635" s="63"/>
      <c r="AK635" s="63"/>
      <c r="AL635" s="63"/>
      <c r="AU635" s="69" t="e">
        <f t="shared" si="157"/>
        <v>#N/A</v>
      </c>
      <c r="AV635" s="69" t="e">
        <f t="shared" si="160"/>
        <v>#N/A</v>
      </c>
      <c r="AW635" s="69">
        <f>IF(I635&gt;0,COUNTIF($AV$32:AV635,AV635),0)</f>
        <v>603</v>
      </c>
      <c r="AX635" s="69">
        <f>IF(AND(AW635&gt;1,SUMIF($AV$32:AV634,AV635,$AX$32:AX634)-SUMIF($AV$32:AV634,AV635,$BA$32:BA634)=0),1,IF(AND(AW635&gt;1,SUMIF($AV$32:AV634,AV635,$AX$32:AX634)-SUMIF($AV$32:AV634,AV635,$BA$32:BA634)&gt;0),0,AW635))</f>
        <v>0</v>
      </c>
      <c r="AY635" s="69">
        <f>IF(AND(Q635&gt;0,SUMIF($AV$32:AV635,AV635,$I$32:I635)-SUMIF($AV$32:AV635,AV635,$Q$32:Q635)=0),COUNTIF($AV$32:AV635,AV635),0)</f>
        <v>0</v>
      </c>
      <c r="AZ635" s="69">
        <f>IF(Q635&gt;0,COUNTIF($AV$32:AV635,AV635),0)</f>
        <v>0</v>
      </c>
      <c r="BA635" s="69">
        <f t="shared" si="161"/>
        <v>0</v>
      </c>
      <c r="BC635" s="69" t="str">
        <f t="shared" si="162"/>
        <v xml:space="preserve">  0</v>
      </c>
      <c r="BD635" s="69" t="str">
        <f t="shared" si="163"/>
        <v/>
      </c>
    </row>
    <row r="636" spans="1:59" x14ac:dyDescent="0.25">
      <c r="A636" s="70" t="e">
        <f t="shared" si="170"/>
        <v>#REF!</v>
      </c>
      <c r="B636" s="83" t="str">
        <f>IFERROR(VLOOKUP(A636,[1]Tổng!$M$2:$AT$200,13,0),"")</f>
        <v/>
      </c>
      <c r="C636" s="71" t="e">
        <f t="shared" si="165"/>
        <v>#VALUE!</v>
      </c>
      <c r="D636" s="71">
        <f t="shared" si="166"/>
        <v>1</v>
      </c>
      <c r="E636" s="221" t="str">
        <f>IFERROR(VLOOKUP(A636,[1]Tổng!$M$2:$AT$200,14,0),"")</f>
        <v/>
      </c>
      <c r="F636" s="213" t="str">
        <f>IFERROR(VLOOKUP(A636,[1]Tổng!$M$2:$AT$200,15,0),"")</f>
        <v/>
      </c>
      <c r="G636" s="214" t="str">
        <f>IFERROR(VLOOKUP(A636,[1]Tổng!$M$2:$AT$200,25,0),"")</f>
        <v/>
      </c>
      <c r="H636" s="83" t="str">
        <f>IFERROR(VLOOKUP(A636,[1]Tổng!$M$2:$AQ$200,26,0),"")</f>
        <v/>
      </c>
      <c r="I636" s="77" t="str">
        <f>IFERROR(VLOOKUP(A636,[1]Tổng!$M$2:$AQ$200,27,0),"")</f>
        <v/>
      </c>
      <c r="J636" s="77">
        <v>1000000</v>
      </c>
      <c r="K636" s="78">
        <f t="shared" si="167"/>
        <v>0</v>
      </c>
      <c r="L636" s="88" t="str">
        <f>IFERROR(VLOOKUP(A636,[1]Tổng!$M$2:$AQ$200,30,0),"")</f>
        <v/>
      </c>
      <c r="M636" s="88">
        <f t="shared" si="168"/>
        <v>0</v>
      </c>
      <c r="N636" s="88" t="str">
        <f>IFERROR(VLOOKUP(A636,[1]Tổng!$M$2:$AT$200,18,0),"")</f>
        <v/>
      </c>
      <c r="O636" s="88" t="str">
        <f>IFERROR(VLOOKUP(A636,[1]Tổng!$M$2:$AT$200,22,0),"")</f>
        <v/>
      </c>
      <c r="P636" s="217">
        <f t="shared" si="169"/>
        <v>0</v>
      </c>
      <c r="Q636" s="217">
        <f>IFERROR(VLOOKUP(A636,[1]Tổng!$M$2:$AQ$200,29,0),0)</f>
        <v>0</v>
      </c>
      <c r="R636" s="81" t="str">
        <f>IFERROR(VLOOKUP(A636,[1]Tổng!$M$2:$AQ$200,31,0),"")</f>
        <v/>
      </c>
      <c r="S636" s="81">
        <f t="shared" si="158"/>
        <v>0</v>
      </c>
      <c r="T636" s="81">
        <f t="shared" si="159"/>
        <v>0</v>
      </c>
      <c r="U636" s="81" t="e">
        <f t="shared" si="171"/>
        <v>#REF!</v>
      </c>
      <c r="V636" s="81">
        <v>0</v>
      </c>
      <c r="W636" s="81" t="e">
        <f t="shared" si="164"/>
        <v>#REF!</v>
      </c>
      <c r="X636" s="83"/>
      <c r="Y636" s="99">
        <f t="shared" si="172"/>
        <v>0</v>
      </c>
      <c r="Z636" s="224"/>
      <c r="AA636" s="224"/>
      <c r="AB636" s="224"/>
      <c r="AC636" s="224"/>
      <c r="AE636" s="106" t="e">
        <f t="shared" si="124"/>
        <v>#VALUE!</v>
      </c>
      <c r="AF636" s="69"/>
      <c r="AG636" s="218"/>
      <c r="AH636" s="219"/>
      <c r="AI636" s="218"/>
      <c r="AJ636" s="63"/>
      <c r="AK636" s="63"/>
      <c r="AL636" s="63"/>
      <c r="AU636" s="69" t="e">
        <f t="shared" si="157"/>
        <v>#N/A</v>
      </c>
      <c r="AV636" s="69" t="e">
        <f t="shared" si="160"/>
        <v>#N/A</v>
      </c>
      <c r="AW636" s="69">
        <f>IF(I636&gt;0,COUNTIF($AV$32:AV636,AV636),0)</f>
        <v>604</v>
      </c>
      <c r="AX636" s="69">
        <f>IF(AND(AW636&gt;1,SUMIF($AV$32:AV635,AV636,$AX$32:AX635)-SUMIF($AV$32:AV635,AV636,$BA$32:BA635)=0),1,IF(AND(AW636&gt;1,SUMIF($AV$32:AV635,AV636,$AX$32:AX635)-SUMIF($AV$32:AV635,AV636,$BA$32:BA635)&gt;0),0,AW636))</f>
        <v>0</v>
      </c>
      <c r="AY636" s="69">
        <f>IF(AND(Q636&gt;0,SUMIF($AV$32:AV636,AV636,$I$32:I636)-SUMIF($AV$32:AV636,AV636,$Q$32:Q636)=0),COUNTIF($AV$32:AV636,AV636),0)</f>
        <v>0</v>
      </c>
      <c r="AZ636" s="69">
        <f>IF(Q636&gt;0,COUNTIF($AV$32:AV636,AV636),0)</f>
        <v>0</v>
      </c>
      <c r="BA636" s="69">
        <f t="shared" si="161"/>
        <v>0</v>
      </c>
      <c r="BC636" s="69" t="str">
        <f t="shared" si="162"/>
        <v xml:space="preserve">  0</v>
      </c>
      <c r="BD636" s="69" t="str">
        <f t="shared" si="163"/>
        <v/>
      </c>
      <c r="BF636" s="69"/>
      <c r="BG636" s="69"/>
    </row>
    <row r="637" spans="1:59" x14ac:dyDescent="0.25">
      <c r="A637" s="70" t="e">
        <f t="shared" si="170"/>
        <v>#REF!</v>
      </c>
      <c r="B637" s="83" t="str">
        <f>IFERROR(VLOOKUP(A637,[1]Tổng!$M$2:$AT$200,13,0),"")</f>
        <v/>
      </c>
      <c r="C637" s="71" t="e">
        <f t="shared" si="165"/>
        <v>#VALUE!</v>
      </c>
      <c r="D637" s="71">
        <f t="shared" si="166"/>
        <v>1</v>
      </c>
      <c r="E637" s="221" t="str">
        <f>IFERROR(VLOOKUP(A637,[1]Tổng!$M$2:$AT$200,14,0),"")</f>
        <v/>
      </c>
      <c r="F637" s="213" t="str">
        <f>IFERROR(VLOOKUP(A637,[1]Tổng!$M$2:$AT$200,15,0),"")</f>
        <v/>
      </c>
      <c r="G637" s="214" t="str">
        <f>IFERROR(VLOOKUP(A637,[1]Tổng!$M$2:$AT$200,25,0),"")</f>
        <v/>
      </c>
      <c r="H637" s="83" t="str">
        <f>IFERROR(VLOOKUP(A637,[1]Tổng!$M$2:$AQ$200,26,0),"")</f>
        <v/>
      </c>
      <c r="I637" s="77" t="str">
        <f>IFERROR(VLOOKUP(A637,[1]Tổng!$M$2:$AQ$200,27,0),"")</f>
        <v/>
      </c>
      <c r="J637" s="77">
        <v>1000000</v>
      </c>
      <c r="K637" s="78">
        <f t="shared" si="167"/>
        <v>0</v>
      </c>
      <c r="L637" s="88" t="str">
        <f>IFERROR(VLOOKUP(A637,[1]Tổng!$M$2:$AQ$200,30,0),"")</f>
        <v/>
      </c>
      <c r="M637" s="88">
        <f t="shared" si="168"/>
        <v>0</v>
      </c>
      <c r="N637" s="88" t="str">
        <f>IFERROR(VLOOKUP(A637,[1]Tổng!$M$2:$AT$200,18,0),"")</f>
        <v/>
      </c>
      <c r="O637" s="88" t="str">
        <f>IFERROR(VLOOKUP(A637,[1]Tổng!$M$2:$AT$200,22,0),"")</f>
        <v/>
      </c>
      <c r="P637" s="217">
        <f t="shared" si="169"/>
        <v>0</v>
      </c>
      <c r="Q637" s="217">
        <f>IFERROR(VLOOKUP(A637,[1]Tổng!$M$2:$AQ$200,29,0),0)</f>
        <v>0</v>
      </c>
      <c r="R637" s="81" t="str">
        <f>IFERROR(VLOOKUP(A637,[1]Tổng!$M$2:$AQ$200,31,0),"")</f>
        <v/>
      </c>
      <c r="S637" s="81">
        <f t="shared" si="158"/>
        <v>0</v>
      </c>
      <c r="T637" s="81">
        <f t="shared" si="159"/>
        <v>0</v>
      </c>
      <c r="U637" s="81" t="e">
        <f t="shared" si="171"/>
        <v>#REF!</v>
      </c>
      <c r="V637" s="81">
        <v>0</v>
      </c>
      <c r="W637" s="81" t="e">
        <f t="shared" si="164"/>
        <v>#REF!</v>
      </c>
      <c r="X637" s="83"/>
      <c r="Y637" s="99">
        <f t="shared" si="172"/>
        <v>0</v>
      </c>
      <c r="Z637" s="224"/>
      <c r="AA637" s="224"/>
      <c r="AB637" s="224"/>
      <c r="AC637" s="224"/>
      <c r="AE637" s="106" t="e">
        <f t="shared" si="124"/>
        <v>#VALUE!</v>
      </c>
      <c r="AF637" s="69"/>
      <c r="AG637" s="218"/>
      <c r="AH637" s="219"/>
      <c r="AI637" s="218"/>
      <c r="AJ637" s="63"/>
      <c r="AK637" s="63"/>
      <c r="AL637" s="63"/>
      <c r="AU637" s="69" t="e">
        <f t="shared" si="157"/>
        <v>#N/A</v>
      </c>
      <c r="AV637" s="69" t="e">
        <f t="shared" si="160"/>
        <v>#N/A</v>
      </c>
      <c r="AW637" s="69">
        <f>IF(I637&gt;0,COUNTIF($AV$32:AV637,AV637),0)</f>
        <v>605</v>
      </c>
      <c r="AX637" s="69">
        <f>IF(AND(AW637&gt;1,SUMIF($AV$32:AV636,AV637,$AX$32:AX636)-SUMIF($AV$32:AV636,AV637,$BA$32:BA636)=0),1,IF(AND(AW637&gt;1,SUMIF($AV$32:AV636,AV637,$AX$32:AX636)-SUMIF($AV$32:AV636,AV637,$BA$32:BA636)&gt;0),0,AW637))</f>
        <v>0</v>
      </c>
      <c r="AY637" s="69">
        <f>IF(AND(Q637&gt;0,SUMIF($AV$32:AV637,AV637,$I$32:I637)-SUMIF($AV$32:AV637,AV637,$Q$32:Q637)=0),COUNTIF($AV$32:AV637,AV637),0)</f>
        <v>0</v>
      </c>
      <c r="AZ637" s="69">
        <f>IF(Q637&gt;0,COUNTIF($AV$32:AV637,AV637),0)</f>
        <v>0</v>
      </c>
      <c r="BA637" s="69">
        <f t="shared" si="161"/>
        <v>0</v>
      </c>
      <c r="BC637" s="69" t="str">
        <f t="shared" si="162"/>
        <v xml:space="preserve">  0</v>
      </c>
      <c r="BD637" s="69" t="str">
        <f t="shared" si="163"/>
        <v/>
      </c>
      <c r="BF637" s="69"/>
      <c r="BG637" s="69"/>
    </row>
    <row r="638" spans="1:59" s="69" customFormat="1" x14ac:dyDescent="0.25">
      <c r="A638" s="70" t="e">
        <f t="shared" si="170"/>
        <v>#REF!</v>
      </c>
      <c r="B638" s="83" t="str">
        <f>IFERROR(VLOOKUP(A638,[1]Tổng!$M$2:$AT$200,13,0),"")</f>
        <v/>
      </c>
      <c r="C638" s="71" t="e">
        <f t="shared" si="165"/>
        <v>#VALUE!</v>
      </c>
      <c r="D638" s="71">
        <f t="shared" si="166"/>
        <v>1</v>
      </c>
      <c r="E638" s="221" t="str">
        <f>IFERROR(VLOOKUP(A638,[1]Tổng!$M$2:$AT$200,14,0),"")</f>
        <v/>
      </c>
      <c r="F638" s="213" t="str">
        <f>IFERROR(VLOOKUP(A638,[1]Tổng!$M$2:$AT$200,15,0),"")</f>
        <v/>
      </c>
      <c r="G638" s="214" t="str">
        <f>IFERROR(VLOOKUP(A638,[1]Tổng!$M$2:$AT$200,25,0),"")</f>
        <v/>
      </c>
      <c r="H638" s="83" t="str">
        <f>IFERROR(VLOOKUP(A638,[1]Tổng!$M$2:$AQ$200,26,0),"")</f>
        <v/>
      </c>
      <c r="I638" s="77" t="str">
        <f>IFERROR(VLOOKUP(A638,[1]Tổng!$M$2:$AQ$200,27,0),"")</f>
        <v/>
      </c>
      <c r="J638" s="77">
        <v>1000000</v>
      </c>
      <c r="K638" s="78">
        <f t="shared" si="167"/>
        <v>0</v>
      </c>
      <c r="L638" s="88" t="str">
        <f>IFERROR(VLOOKUP(A638,[1]Tổng!$M$2:$AQ$200,30,0),"")</f>
        <v/>
      </c>
      <c r="M638" s="88">
        <f t="shared" si="168"/>
        <v>0</v>
      </c>
      <c r="N638" s="88" t="str">
        <f>IFERROR(VLOOKUP(A638,[1]Tổng!$M$2:$AT$200,18,0),"")</f>
        <v/>
      </c>
      <c r="O638" s="88" t="str">
        <f>IFERROR(VLOOKUP(A638,[1]Tổng!$M$2:$AT$200,22,0),"")</f>
        <v/>
      </c>
      <c r="P638" s="217">
        <f t="shared" si="169"/>
        <v>0</v>
      </c>
      <c r="Q638" s="217">
        <f>IFERROR(VLOOKUP(A638,[1]Tổng!$M$2:$AQ$200,29,0),0)</f>
        <v>0</v>
      </c>
      <c r="R638" s="81" t="str">
        <f>IFERROR(VLOOKUP(A638,[1]Tổng!$M$2:$AQ$200,31,0),"")</f>
        <v/>
      </c>
      <c r="S638" s="81">
        <f t="shared" si="158"/>
        <v>0</v>
      </c>
      <c r="T638" s="81">
        <f t="shared" si="159"/>
        <v>0</v>
      </c>
      <c r="U638" s="81" t="e">
        <f t="shared" si="171"/>
        <v>#REF!</v>
      </c>
      <c r="V638" s="81">
        <v>0</v>
      </c>
      <c r="W638" s="81" t="e">
        <f t="shared" si="164"/>
        <v>#REF!</v>
      </c>
      <c r="X638" s="83"/>
      <c r="Y638" s="99">
        <f t="shared" si="172"/>
        <v>0</v>
      </c>
      <c r="Z638" s="224"/>
      <c r="AA638" s="224"/>
      <c r="AB638" s="224"/>
      <c r="AC638" s="224"/>
      <c r="AE638" s="106" t="e">
        <f t="shared" si="124"/>
        <v>#VALUE!</v>
      </c>
      <c r="AG638" s="218"/>
      <c r="AH638" s="219"/>
      <c r="AI638" s="218"/>
      <c r="AJ638" s="63"/>
      <c r="AK638" s="63"/>
      <c r="AL638" s="63"/>
      <c r="AU638" s="69" t="e">
        <f t="shared" si="157"/>
        <v>#N/A</v>
      </c>
      <c r="AV638" s="69" t="e">
        <f t="shared" si="160"/>
        <v>#N/A</v>
      </c>
      <c r="AW638" s="69">
        <f>IF(I638&gt;0,COUNTIF($AV$32:AV638,AV638),0)</f>
        <v>606</v>
      </c>
      <c r="AX638" s="69">
        <f>IF(AND(AW638&gt;1,SUMIF($AV$32:AV637,AV638,$AX$32:AX637)-SUMIF($AV$32:AV637,AV638,$BA$32:BA637)=0),1,IF(AND(AW638&gt;1,SUMIF($AV$32:AV637,AV638,$AX$32:AX637)-SUMIF($AV$32:AV637,AV638,$BA$32:BA637)&gt;0),0,AW638))</f>
        <v>0</v>
      </c>
      <c r="AY638" s="69">
        <f>IF(AND(Q638&gt;0,SUMIF($AV$32:AV638,AV638,$I$32:I638)-SUMIF($AV$32:AV638,AV638,$Q$32:Q638)=0),COUNTIF($AV$32:AV638,AV638),0)</f>
        <v>0</v>
      </c>
      <c r="AZ638" s="69">
        <f>IF(Q638&gt;0,COUNTIF($AV$32:AV638,AV638),0)</f>
        <v>0</v>
      </c>
      <c r="BA638" s="69">
        <f t="shared" si="161"/>
        <v>0</v>
      </c>
      <c r="BC638" s="69" t="str">
        <f t="shared" si="162"/>
        <v xml:space="preserve">  0</v>
      </c>
      <c r="BD638" s="69" t="str">
        <f t="shared" si="163"/>
        <v/>
      </c>
    </row>
    <row r="639" spans="1:59" x14ac:dyDescent="0.25">
      <c r="A639" s="70" t="e">
        <f t="shared" si="170"/>
        <v>#REF!</v>
      </c>
      <c r="B639" s="83" t="str">
        <f>IFERROR(VLOOKUP(A639,[1]Tổng!$M$2:$AT$200,13,0),"")</f>
        <v/>
      </c>
      <c r="C639" s="71" t="e">
        <f t="shared" si="165"/>
        <v>#VALUE!</v>
      </c>
      <c r="D639" s="71">
        <f t="shared" si="166"/>
        <v>1</v>
      </c>
      <c r="E639" s="221" t="str">
        <f>IFERROR(VLOOKUP(A639,[1]Tổng!$M$2:$AT$200,14,0),"")</f>
        <v/>
      </c>
      <c r="F639" s="213" t="str">
        <f>IFERROR(VLOOKUP(A639,[1]Tổng!$M$2:$AT$200,15,0),"")</f>
        <v/>
      </c>
      <c r="G639" s="214" t="str">
        <f>IFERROR(VLOOKUP(A639,[1]Tổng!$M$2:$AT$200,25,0),"")</f>
        <v/>
      </c>
      <c r="H639" s="83" t="str">
        <f>IFERROR(VLOOKUP(A639,[1]Tổng!$M$2:$AQ$200,26,0),"")</f>
        <v/>
      </c>
      <c r="I639" s="77" t="str">
        <f>IFERROR(VLOOKUP(A639,[1]Tổng!$M$2:$AQ$200,27,0),"")</f>
        <v/>
      </c>
      <c r="J639" s="77">
        <v>1000000</v>
      </c>
      <c r="K639" s="78">
        <f t="shared" si="167"/>
        <v>0</v>
      </c>
      <c r="L639" s="88" t="str">
        <f>IFERROR(VLOOKUP(A639,[1]Tổng!$M$2:$AQ$200,30,0),"")</f>
        <v/>
      </c>
      <c r="M639" s="88">
        <f t="shared" si="168"/>
        <v>0</v>
      </c>
      <c r="N639" s="88" t="str">
        <f>IFERROR(VLOOKUP(A639,[1]Tổng!$M$2:$AT$200,18,0),"")</f>
        <v/>
      </c>
      <c r="O639" s="88" t="str">
        <f>IFERROR(VLOOKUP(A639,[1]Tổng!$M$2:$AT$200,22,0),"")</f>
        <v/>
      </c>
      <c r="P639" s="217">
        <f t="shared" si="169"/>
        <v>0</v>
      </c>
      <c r="Q639" s="217">
        <f>IFERROR(VLOOKUP(A639,[1]Tổng!$M$2:$AQ$200,29,0),0)</f>
        <v>0</v>
      </c>
      <c r="R639" s="81" t="str">
        <f>IFERROR(VLOOKUP(A639,[1]Tổng!$M$2:$AQ$200,31,0),"")</f>
        <v/>
      </c>
      <c r="S639" s="81">
        <f t="shared" si="158"/>
        <v>0</v>
      </c>
      <c r="T639" s="81">
        <f t="shared" si="159"/>
        <v>0</v>
      </c>
      <c r="U639" s="81" t="e">
        <f t="shared" si="171"/>
        <v>#REF!</v>
      </c>
      <c r="V639" s="81">
        <v>0</v>
      </c>
      <c r="W639" s="81" t="e">
        <f t="shared" si="164"/>
        <v>#REF!</v>
      </c>
      <c r="X639" s="83"/>
      <c r="Y639" s="99">
        <f>Q641</f>
        <v>0</v>
      </c>
      <c r="Z639" s="224"/>
      <c r="AA639" s="224"/>
      <c r="AB639" s="224"/>
      <c r="AC639" s="224"/>
      <c r="AE639" s="106" t="e">
        <f>I641-SUM(Z641:AD641)</f>
        <v>#VALUE!</v>
      </c>
      <c r="AF639" s="69"/>
      <c r="AG639" s="218"/>
      <c r="AH639" s="219"/>
      <c r="AI639" s="218"/>
      <c r="AJ639" s="63"/>
      <c r="AK639" s="63"/>
      <c r="AL639" s="63"/>
      <c r="AU639" s="69" t="e">
        <f t="shared" si="157"/>
        <v>#N/A</v>
      </c>
      <c r="AV639" s="69" t="e">
        <f t="shared" si="160"/>
        <v>#N/A</v>
      </c>
      <c r="AW639" s="69">
        <f>IF(I639&gt;0,COUNTIF($AV$32:AV639,AV639),0)</f>
        <v>607</v>
      </c>
      <c r="AX639" s="69">
        <f>IF(AND(AW639&gt;1,SUMIF($AV$32:AV638,AV639,$AX$32:AX638)-SUMIF($AV$32:AV638,AV639,$BA$32:BA638)=0),1,IF(AND(AW639&gt;1,SUMIF($AV$32:AV638,AV639,$AX$32:AX638)-SUMIF($AV$32:AV638,AV639,$BA$32:BA638)&gt;0),0,AW639))</f>
        <v>0</v>
      </c>
      <c r="AY639" s="69">
        <f>IF(AND(Q639&gt;0,SUMIF($AV$32:AV639,AV639,$I$32:I639)-SUMIF($AV$32:AV639,AV639,$Q$32:Q639)=0),COUNTIF($AV$32:AV639,AV639),0)</f>
        <v>0</v>
      </c>
      <c r="AZ639" s="69">
        <f>IF(Q639&gt;0,COUNTIF($AV$32:AV639,AV639),0)</f>
        <v>0</v>
      </c>
      <c r="BA639" s="69">
        <f t="shared" si="161"/>
        <v>0</v>
      </c>
      <c r="BC639" s="69" t="str">
        <f t="shared" si="162"/>
        <v xml:space="preserve">  0</v>
      </c>
      <c r="BD639" s="69" t="str">
        <f t="shared" si="163"/>
        <v/>
      </c>
      <c r="BF639" s="69"/>
      <c r="BG639" s="69"/>
    </row>
    <row r="640" spans="1:59" x14ac:dyDescent="0.25">
      <c r="A640" s="70" t="e">
        <f t="shared" si="170"/>
        <v>#REF!</v>
      </c>
      <c r="B640" s="83" t="str">
        <f>IFERROR(VLOOKUP(A640,[1]Tổng!$M$2:$AT$200,13,0),"")</f>
        <v/>
      </c>
      <c r="C640" s="71" t="e">
        <f t="shared" si="165"/>
        <v>#VALUE!</v>
      </c>
      <c r="D640" s="71">
        <f t="shared" si="166"/>
        <v>1</v>
      </c>
      <c r="E640" s="221" t="str">
        <f>IFERROR(VLOOKUP(A640,[1]Tổng!$M$2:$AT$200,14,0),"")</f>
        <v/>
      </c>
      <c r="F640" s="213" t="str">
        <f>IFERROR(VLOOKUP(A640,[1]Tổng!$M$2:$AT$200,15,0),"")</f>
        <v/>
      </c>
      <c r="G640" s="214" t="str">
        <f>IFERROR(VLOOKUP(A640,[1]Tổng!$M$2:$AT$200,25,0),"")</f>
        <v/>
      </c>
      <c r="H640" s="83" t="str">
        <f>IFERROR(VLOOKUP(A640,[1]Tổng!$M$2:$AQ$200,26,0),"")</f>
        <v/>
      </c>
      <c r="I640" s="77" t="str">
        <f>IFERROR(VLOOKUP(A640,[1]Tổng!$M$2:$AQ$200,27,0),"")</f>
        <v/>
      </c>
      <c r="J640" s="77">
        <v>1000000</v>
      </c>
      <c r="K640" s="78">
        <f t="shared" si="167"/>
        <v>0</v>
      </c>
      <c r="L640" s="88" t="str">
        <f>IFERROR(VLOOKUP(A640,[1]Tổng!$M$2:$AQ$200,30,0),"")</f>
        <v/>
      </c>
      <c r="M640" s="88">
        <f t="shared" si="168"/>
        <v>0</v>
      </c>
      <c r="N640" s="88" t="str">
        <f>IFERROR(VLOOKUP(A640,[1]Tổng!$M$2:$AT$200,18,0),"")</f>
        <v/>
      </c>
      <c r="O640" s="88" t="str">
        <f>IFERROR(VLOOKUP(A640,[1]Tổng!$M$2:$AT$200,22,0),"")</f>
        <v/>
      </c>
      <c r="P640" s="217">
        <f t="shared" si="169"/>
        <v>0</v>
      </c>
      <c r="Q640" s="217">
        <f>IFERROR(VLOOKUP(A640,[1]Tổng!$M$2:$AQ$200,29,0),0)</f>
        <v>0</v>
      </c>
      <c r="R640" s="81" t="str">
        <f>IFERROR(VLOOKUP(A640,[1]Tổng!$M$2:$AQ$200,31,0),"")</f>
        <v/>
      </c>
      <c r="S640" s="81">
        <f t="shared" si="158"/>
        <v>0</v>
      </c>
      <c r="T640" s="81">
        <f t="shared" si="159"/>
        <v>0</v>
      </c>
      <c r="U640" s="81" t="e">
        <f t="shared" si="171"/>
        <v>#REF!</v>
      </c>
      <c r="V640" s="81">
        <v>0</v>
      </c>
      <c r="W640" s="81" t="e">
        <f t="shared" si="164"/>
        <v>#REF!</v>
      </c>
      <c r="X640" s="83"/>
      <c r="Y640" s="99">
        <f t="shared" si="172"/>
        <v>0</v>
      </c>
      <c r="Z640" s="224"/>
      <c r="AA640" s="224"/>
      <c r="AB640" s="224"/>
      <c r="AC640" s="224"/>
      <c r="AE640" s="106" t="e">
        <f t="shared" si="124"/>
        <v>#VALUE!</v>
      </c>
      <c r="AF640" s="69"/>
      <c r="AG640" s="218"/>
      <c r="AH640" s="219"/>
      <c r="AI640" s="218"/>
      <c r="AJ640" s="63"/>
      <c r="AK640" s="63"/>
      <c r="AL640" s="63"/>
      <c r="AU640" s="69" t="e">
        <f t="shared" si="157"/>
        <v>#N/A</v>
      </c>
      <c r="AV640" s="69" t="e">
        <f t="shared" si="160"/>
        <v>#N/A</v>
      </c>
      <c r="AW640" s="69">
        <f>IF(I640&gt;0,COUNTIF($AV$32:AV640,AV640),0)</f>
        <v>608</v>
      </c>
      <c r="AX640" s="69">
        <f>IF(AND(AW640&gt;1,SUMIF($AV$32:AV639,AV640,$AX$32:AX639)-SUMIF($AV$32:AV639,AV640,$BA$32:BA639)=0),1,IF(AND(AW640&gt;1,SUMIF($AV$32:AV639,AV640,$AX$32:AX639)-SUMIF($AV$32:AV639,AV640,$BA$32:BA639)&gt;0),0,AW640))</f>
        <v>0</v>
      </c>
      <c r="AY640" s="69">
        <f>IF(AND(Q640&gt;0,SUMIF($AV$32:AV640,AV640,$I$32:I640)-SUMIF($AV$32:AV640,AV640,$Q$32:Q640)=0),COUNTIF($AV$32:AV640,AV640),0)</f>
        <v>0</v>
      </c>
      <c r="AZ640" s="69">
        <f>IF(Q640&gt;0,COUNTIF($AV$32:AV640,AV640),0)</f>
        <v>0</v>
      </c>
      <c r="BA640" s="69">
        <f t="shared" si="161"/>
        <v>0</v>
      </c>
      <c r="BC640" s="69" t="str">
        <f t="shared" si="162"/>
        <v xml:space="preserve">  0</v>
      </c>
      <c r="BD640" s="69" t="str">
        <f t="shared" si="163"/>
        <v/>
      </c>
      <c r="BF640" s="69"/>
      <c r="BG640" s="69"/>
    </row>
    <row r="641" spans="1:59" s="69" customFormat="1" x14ac:dyDescent="0.25">
      <c r="A641" s="70" t="e">
        <f t="shared" si="170"/>
        <v>#REF!</v>
      </c>
      <c r="B641" s="83" t="str">
        <f>IFERROR(VLOOKUP(A641,[1]Tổng!$M$2:$AT$200,13,0),"")</f>
        <v/>
      </c>
      <c r="C641" s="71" t="e">
        <f t="shared" si="165"/>
        <v>#VALUE!</v>
      </c>
      <c r="D641" s="71">
        <f t="shared" si="166"/>
        <v>1</v>
      </c>
      <c r="E641" s="221" t="str">
        <f>IFERROR(VLOOKUP(A641,[1]Tổng!$M$2:$AT$200,14,0),"")</f>
        <v/>
      </c>
      <c r="F641" s="213" t="str">
        <f>IFERROR(VLOOKUP(A641,[1]Tổng!$M$2:$AT$200,15,0),"")</f>
        <v/>
      </c>
      <c r="G641" s="214" t="str">
        <f>IFERROR(VLOOKUP(A641,[1]Tổng!$M$2:$AT$200,25,0),"")</f>
        <v/>
      </c>
      <c r="H641" s="83" t="str">
        <f>IFERROR(VLOOKUP(A641,[1]Tổng!$M$2:$AQ$200,26,0),"")</f>
        <v/>
      </c>
      <c r="I641" s="77" t="str">
        <f>IFERROR(VLOOKUP(A641,[1]Tổng!$M$2:$AQ$200,27,0),"")</f>
        <v/>
      </c>
      <c r="J641" s="77">
        <v>1000000</v>
      </c>
      <c r="K641" s="78">
        <f t="shared" si="167"/>
        <v>0</v>
      </c>
      <c r="L641" s="88" t="str">
        <f>IFERROR(VLOOKUP(A641,[1]Tổng!$M$2:$AQ$200,30,0),"")</f>
        <v/>
      </c>
      <c r="M641" s="88">
        <f t="shared" si="168"/>
        <v>0</v>
      </c>
      <c r="N641" s="88" t="str">
        <f>IFERROR(VLOOKUP(A641,[1]Tổng!$M$2:$AT$200,18,0),"")</f>
        <v/>
      </c>
      <c r="O641" s="88" t="str">
        <f>IFERROR(VLOOKUP(A641,[1]Tổng!$M$2:$AT$200,22,0),"")</f>
        <v/>
      </c>
      <c r="P641" s="217">
        <f t="shared" si="169"/>
        <v>0</v>
      </c>
      <c r="Q641" s="217">
        <f>IFERROR(VLOOKUP(A641,[1]Tổng!$M$2:$AQ$200,29,0),0)</f>
        <v>0</v>
      </c>
      <c r="R641" s="81" t="str">
        <f>IFERROR(VLOOKUP(A641,[1]Tổng!$M$2:$AQ$200,31,0),"")</f>
        <v/>
      </c>
      <c r="S641" s="81">
        <f t="shared" si="158"/>
        <v>0</v>
      </c>
      <c r="T641" s="81">
        <f t="shared" si="159"/>
        <v>0</v>
      </c>
      <c r="U641" s="81" t="e">
        <f t="shared" si="171"/>
        <v>#REF!</v>
      </c>
      <c r="V641" s="81">
        <v>0</v>
      </c>
      <c r="W641" s="81" t="e">
        <f t="shared" si="164"/>
        <v>#REF!</v>
      </c>
      <c r="X641" s="83"/>
      <c r="Y641" s="99">
        <f t="shared" si="172"/>
        <v>0</v>
      </c>
      <c r="Z641" s="224"/>
      <c r="AA641" s="224"/>
      <c r="AB641" s="224"/>
      <c r="AC641" s="224"/>
      <c r="AE641" s="106" t="e">
        <f t="shared" si="124"/>
        <v>#VALUE!</v>
      </c>
      <c r="AG641" s="218"/>
      <c r="AH641" s="219"/>
      <c r="AI641" s="218"/>
      <c r="AJ641" s="63"/>
      <c r="AK641" s="63"/>
      <c r="AL641" s="63"/>
      <c r="AU641" s="69" t="e">
        <f t="shared" si="157"/>
        <v>#N/A</v>
      </c>
      <c r="AV641" s="69" t="e">
        <f t="shared" si="160"/>
        <v>#N/A</v>
      </c>
      <c r="AW641" s="69">
        <f>IF(I641&gt;0,COUNTIF($AV$32:AV641,AV641),0)</f>
        <v>609</v>
      </c>
      <c r="AX641" s="69">
        <f>IF(AND(AW641&gt;1,SUMIF($AV$32:AV640,AV641,$AX$32:AX640)-SUMIF($AV$32:AV640,AV641,$BA$32:BA640)=0),1,IF(AND(AW641&gt;1,SUMIF($AV$32:AV640,AV641,$AX$32:AX640)-SUMIF($AV$32:AV640,AV641,$BA$32:BA640)&gt;0),0,AW641))</f>
        <v>0</v>
      </c>
      <c r="AY641" s="69">
        <f>IF(AND(Q641&gt;0,SUMIF($AV$32:AV641,AV641,$I$32:I641)-SUMIF($AV$32:AV641,AV641,$Q$32:Q641)=0),COUNTIF($AV$32:AV641,AV641),0)</f>
        <v>0</v>
      </c>
      <c r="AZ641" s="69">
        <f>IF(Q641&gt;0,COUNTIF($AV$32:AV641,AV641),0)</f>
        <v>0</v>
      </c>
      <c r="BA641" s="69">
        <f t="shared" si="161"/>
        <v>0</v>
      </c>
      <c r="BC641" s="69" t="str">
        <f t="shared" si="162"/>
        <v xml:space="preserve">  0</v>
      </c>
      <c r="BD641" s="69" t="str">
        <f t="shared" si="163"/>
        <v/>
      </c>
    </row>
    <row r="642" spans="1:59" x14ac:dyDescent="0.25">
      <c r="A642" s="70" t="e">
        <f t="shared" si="170"/>
        <v>#REF!</v>
      </c>
      <c r="B642" s="83" t="str">
        <f>IFERROR(VLOOKUP(A642,[1]Tổng!$M$2:$AT$200,13,0),"")</f>
        <v/>
      </c>
      <c r="C642" s="71" t="e">
        <f t="shared" si="165"/>
        <v>#VALUE!</v>
      </c>
      <c r="D642" s="71">
        <f t="shared" si="166"/>
        <v>1</v>
      </c>
      <c r="E642" s="221" t="str">
        <f>IFERROR(VLOOKUP(A642,[1]Tổng!$M$2:$AT$200,14,0),"")</f>
        <v/>
      </c>
      <c r="F642" s="213" t="str">
        <f>IFERROR(VLOOKUP(A642,[1]Tổng!$M$2:$AT$200,15,0),"")</f>
        <v/>
      </c>
      <c r="G642" s="214" t="str">
        <f>IFERROR(VLOOKUP(A642,[1]Tổng!$M$2:$AT$200,25,0),"")</f>
        <v/>
      </c>
      <c r="H642" s="83" t="str">
        <f>IFERROR(VLOOKUP(A642,[1]Tổng!$M$2:$AQ$200,26,0),"")</f>
        <v/>
      </c>
      <c r="I642" s="77" t="str">
        <f>IFERROR(VLOOKUP(A642,[1]Tổng!$M$2:$AQ$200,27,0),"")</f>
        <v/>
      </c>
      <c r="J642" s="77">
        <v>1000000</v>
      </c>
      <c r="K642" s="78">
        <f t="shared" si="167"/>
        <v>0</v>
      </c>
      <c r="L642" s="88" t="str">
        <f>IFERROR(VLOOKUP(A642,[1]Tổng!$M$2:$AQ$200,30,0),"")</f>
        <v/>
      </c>
      <c r="M642" s="88">
        <f t="shared" si="168"/>
        <v>0</v>
      </c>
      <c r="N642" s="88" t="str">
        <f>IFERROR(VLOOKUP(A642,[1]Tổng!$M$2:$AT$200,18,0),"")</f>
        <v/>
      </c>
      <c r="O642" s="88" t="str">
        <f>IFERROR(VLOOKUP(A642,[1]Tổng!$M$2:$AT$200,22,0),"")</f>
        <v/>
      </c>
      <c r="P642" s="217">
        <f t="shared" si="169"/>
        <v>0</v>
      </c>
      <c r="Q642" s="217">
        <f>IFERROR(VLOOKUP(A642,[1]Tổng!$M$2:$AQ$200,29,0),0)</f>
        <v>0</v>
      </c>
      <c r="R642" s="81" t="str">
        <f>IFERROR(VLOOKUP(A642,[1]Tổng!$M$2:$AQ$200,31,0),"")</f>
        <v/>
      </c>
      <c r="S642" s="81">
        <f t="shared" si="158"/>
        <v>0</v>
      </c>
      <c r="T642" s="81">
        <f t="shared" si="159"/>
        <v>0</v>
      </c>
      <c r="U642" s="81" t="e">
        <f t="shared" si="171"/>
        <v>#REF!</v>
      </c>
      <c r="V642" s="81">
        <v>0</v>
      </c>
      <c r="W642" s="81" t="e">
        <f t="shared" si="164"/>
        <v>#REF!</v>
      </c>
      <c r="X642" s="83"/>
      <c r="Y642" s="99">
        <f t="shared" si="172"/>
        <v>0</v>
      </c>
      <c r="Z642" s="224"/>
      <c r="AA642" s="224"/>
      <c r="AB642" s="224"/>
      <c r="AC642" s="224"/>
      <c r="AE642" s="106" t="e">
        <f t="shared" si="124"/>
        <v>#VALUE!</v>
      </c>
      <c r="AF642" s="69"/>
      <c r="AG642" s="218"/>
      <c r="AH642" s="219"/>
      <c r="AI642" s="218"/>
      <c r="AJ642" s="63"/>
      <c r="AK642" s="63"/>
      <c r="AL642" s="63"/>
      <c r="AU642" s="69" t="e">
        <f t="shared" si="157"/>
        <v>#N/A</v>
      </c>
      <c r="AV642" s="69" t="e">
        <f t="shared" si="160"/>
        <v>#N/A</v>
      </c>
      <c r="AW642" s="69">
        <f>IF(I642&gt;0,COUNTIF($AV$32:AV642,AV642),0)</f>
        <v>610</v>
      </c>
      <c r="AX642" s="69">
        <f>IF(AND(AW642&gt;1,SUMIF($AV$32:AV641,AV642,$AX$32:AX641)-SUMIF($AV$32:AV641,AV642,$BA$32:BA641)=0),1,IF(AND(AW642&gt;1,SUMIF($AV$32:AV641,AV642,$AX$32:AX641)-SUMIF($AV$32:AV641,AV642,$BA$32:BA641)&gt;0),0,AW642))</f>
        <v>0</v>
      </c>
      <c r="AY642" s="69">
        <f>IF(AND(Q642&gt;0,SUMIF($AV$32:AV642,AV642,$I$32:I642)-SUMIF($AV$32:AV642,AV642,$Q$32:Q642)=0),COUNTIF($AV$32:AV642,AV642),0)</f>
        <v>0</v>
      </c>
      <c r="AZ642" s="69">
        <f>IF(Q642&gt;0,COUNTIF($AV$32:AV642,AV642),0)</f>
        <v>0</v>
      </c>
      <c r="BA642" s="69">
        <f t="shared" si="161"/>
        <v>0</v>
      </c>
      <c r="BC642" s="69" t="str">
        <f t="shared" si="162"/>
        <v xml:space="preserve">  0</v>
      </c>
      <c r="BD642" s="69" t="str">
        <f t="shared" si="163"/>
        <v/>
      </c>
      <c r="BF642" s="69"/>
      <c r="BG642" s="69"/>
    </row>
    <row r="643" spans="1:59" x14ac:dyDescent="0.25">
      <c r="A643" s="70" t="e">
        <f t="shared" si="170"/>
        <v>#REF!</v>
      </c>
      <c r="B643" s="83" t="str">
        <f>IFERROR(VLOOKUP(A643,[1]Tổng!$M$2:$AT$200,13,0),"")</f>
        <v/>
      </c>
      <c r="C643" s="71" t="e">
        <f t="shared" si="165"/>
        <v>#VALUE!</v>
      </c>
      <c r="D643" s="71">
        <f t="shared" si="166"/>
        <v>1</v>
      </c>
      <c r="E643" s="221" t="str">
        <f>IFERROR(VLOOKUP(A643,[1]Tổng!$M$2:$AT$200,14,0),"")</f>
        <v/>
      </c>
      <c r="F643" s="213" t="str">
        <f>IFERROR(VLOOKUP(A643,[1]Tổng!$M$2:$AT$200,15,0),"")</f>
        <v/>
      </c>
      <c r="G643" s="214" t="str">
        <f>IFERROR(VLOOKUP(A643,[1]Tổng!$M$2:$AT$200,25,0),"")</f>
        <v/>
      </c>
      <c r="H643" s="83" t="str">
        <f>IFERROR(VLOOKUP(A643,[1]Tổng!$M$2:$AQ$200,26,0),"")</f>
        <v/>
      </c>
      <c r="I643" s="77" t="str">
        <f>IFERROR(VLOOKUP(A643,[1]Tổng!$M$2:$AQ$200,27,0),"")</f>
        <v/>
      </c>
      <c r="J643" s="77">
        <v>1000000</v>
      </c>
      <c r="K643" s="78">
        <f t="shared" si="167"/>
        <v>0</v>
      </c>
      <c r="L643" s="88" t="str">
        <f>IFERROR(VLOOKUP(A643,[1]Tổng!$M$2:$AQ$200,30,0),"")</f>
        <v/>
      </c>
      <c r="M643" s="88">
        <f t="shared" si="168"/>
        <v>0</v>
      </c>
      <c r="N643" s="88" t="str">
        <f>IFERROR(VLOOKUP(A643,[1]Tổng!$M$2:$AT$200,18,0),"")</f>
        <v/>
      </c>
      <c r="O643" s="88" t="str">
        <f>IFERROR(VLOOKUP(A643,[1]Tổng!$M$2:$AT$200,22,0),"")</f>
        <v/>
      </c>
      <c r="P643" s="217">
        <f t="shared" si="169"/>
        <v>0</v>
      </c>
      <c r="Q643" s="217">
        <f>IFERROR(VLOOKUP(A643,[1]Tổng!$M$2:$AQ$200,29,0),0)</f>
        <v>0</v>
      </c>
      <c r="R643" s="81" t="str">
        <f>IFERROR(VLOOKUP(A643,[1]Tổng!$M$2:$AQ$200,31,0),"")</f>
        <v/>
      </c>
      <c r="S643" s="81">
        <f t="shared" si="158"/>
        <v>0</v>
      </c>
      <c r="T643" s="81">
        <f t="shared" si="159"/>
        <v>0</v>
      </c>
      <c r="U643" s="81" t="e">
        <f t="shared" si="171"/>
        <v>#REF!</v>
      </c>
      <c r="V643" s="81">
        <v>0</v>
      </c>
      <c r="W643" s="81" t="e">
        <f t="shared" si="164"/>
        <v>#REF!</v>
      </c>
      <c r="X643" s="83"/>
      <c r="Y643" s="99">
        <f t="shared" si="172"/>
        <v>0</v>
      </c>
      <c r="Z643" s="224"/>
      <c r="AA643" s="224"/>
      <c r="AB643" s="224"/>
      <c r="AC643" s="224"/>
      <c r="AE643" s="106" t="e">
        <f t="shared" si="124"/>
        <v>#VALUE!</v>
      </c>
      <c r="AF643" s="69"/>
      <c r="AG643" s="218"/>
      <c r="AH643" s="219"/>
      <c r="AI643" s="218"/>
      <c r="AJ643" s="63"/>
      <c r="AK643" s="63"/>
      <c r="AL643" s="63"/>
      <c r="AU643" s="69" t="e">
        <f t="shared" si="157"/>
        <v>#N/A</v>
      </c>
      <c r="AV643" s="69" t="e">
        <f t="shared" si="160"/>
        <v>#N/A</v>
      </c>
      <c r="AW643" s="69">
        <f>IF(I643&gt;0,COUNTIF($AV$32:AV643,AV643),0)</f>
        <v>611</v>
      </c>
      <c r="AX643" s="69">
        <f>IF(AND(AW643&gt;1,SUMIF($AV$32:AV642,AV643,$AX$32:AX642)-SUMIF($AV$32:AV642,AV643,$BA$32:BA642)=0),1,IF(AND(AW643&gt;1,SUMIF($AV$32:AV642,AV643,$AX$32:AX642)-SUMIF($AV$32:AV642,AV643,$BA$32:BA642)&gt;0),0,AW643))</f>
        <v>0</v>
      </c>
      <c r="AY643" s="69">
        <f>IF(AND(Q643&gt;0,SUMIF($AV$32:AV643,AV643,$I$32:I643)-SUMIF($AV$32:AV643,AV643,$Q$32:Q643)=0),COUNTIF($AV$32:AV643,AV643),0)</f>
        <v>0</v>
      </c>
      <c r="AZ643" s="69">
        <f>IF(Q643&gt;0,COUNTIF($AV$32:AV643,AV643),0)</f>
        <v>0</v>
      </c>
      <c r="BA643" s="69">
        <f t="shared" si="161"/>
        <v>0</v>
      </c>
      <c r="BC643" s="69" t="str">
        <f t="shared" si="162"/>
        <v xml:space="preserve">  0</v>
      </c>
      <c r="BD643" s="69" t="str">
        <f t="shared" si="163"/>
        <v/>
      </c>
      <c r="BF643" s="69"/>
      <c r="BG643" s="69"/>
    </row>
    <row r="644" spans="1:59" s="69" customFormat="1" x14ac:dyDescent="0.25">
      <c r="A644" s="70" t="e">
        <f t="shared" si="170"/>
        <v>#REF!</v>
      </c>
      <c r="B644" s="83" t="str">
        <f>IFERROR(VLOOKUP(A644,[1]Tổng!$M$2:$AT$200,13,0),"")</f>
        <v/>
      </c>
      <c r="C644" s="71" t="e">
        <f t="shared" si="165"/>
        <v>#VALUE!</v>
      </c>
      <c r="D644" s="71">
        <f t="shared" si="166"/>
        <v>1</v>
      </c>
      <c r="E644" s="221" t="str">
        <f>IFERROR(VLOOKUP(A644,[1]Tổng!$M$2:$AT$200,14,0),"")</f>
        <v/>
      </c>
      <c r="F644" s="213" t="str">
        <f>IFERROR(VLOOKUP(A644,[1]Tổng!$M$2:$AT$200,15,0),"")</f>
        <v/>
      </c>
      <c r="G644" s="214" t="str">
        <f>IFERROR(VLOOKUP(A644,[1]Tổng!$M$2:$AT$200,25,0),"")</f>
        <v/>
      </c>
      <c r="H644" s="83" t="str">
        <f>IFERROR(VLOOKUP(A644,[1]Tổng!$M$2:$AQ$200,26,0),"")</f>
        <v/>
      </c>
      <c r="I644" s="77" t="str">
        <f>IFERROR(VLOOKUP(A644,[1]Tổng!$M$2:$AQ$200,27,0),"")</f>
        <v/>
      </c>
      <c r="J644" s="77">
        <v>1000000</v>
      </c>
      <c r="K644" s="78">
        <f t="shared" si="167"/>
        <v>0</v>
      </c>
      <c r="L644" s="88" t="str">
        <f>IFERROR(VLOOKUP(A644,[1]Tổng!$M$2:$AQ$200,30,0),"")</f>
        <v/>
      </c>
      <c r="M644" s="88">
        <f t="shared" si="168"/>
        <v>0</v>
      </c>
      <c r="N644" s="88" t="str">
        <f>IFERROR(VLOOKUP(A644,[1]Tổng!$M$2:$AT$200,18,0),"")</f>
        <v/>
      </c>
      <c r="O644" s="88" t="str">
        <f>IFERROR(VLOOKUP(A644,[1]Tổng!$M$2:$AT$200,22,0),"")</f>
        <v/>
      </c>
      <c r="P644" s="217">
        <f t="shared" si="169"/>
        <v>0</v>
      </c>
      <c r="Q644" s="217">
        <f>IFERROR(VLOOKUP(A644,[1]Tổng!$M$2:$AQ$200,29,0),0)</f>
        <v>0</v>
      </c>
      <c r="R644" s="81" t="str">
        <f>IFERROR(VLOOKUP(A644,[1]Tổng!$M$2:$AQ$200,31,0),"")</f>
        <v/>
      </c>
      <c r="S644" s="81">
        <f t="shared" si="158"/>
        <v>0</v>
      </c>
      <c r="T644" s="81">
        <f t="shared" si="159"/>
        <v>0</v>
      </c>
      <c r="U644" s="81" t="e">
        <f t="shared" si="171"/>
        <v>#REF!</v>
      </c>
      <c r="V644" s="81">
        <v>0</v>
      </c>
      <c r="W644" s="81" t="e">
        <f t="shared" si="164"/>
        <v>#REF!</v>
      </c>
      <c r="X644" s="83"/>
      <c r="Y644" s="99">
        <f t="shared" si="172"/>
        <v>0</v>
      </c>
      <c r="Z644" s="224"/>
      <c r="AA644" s="224"/>
      <c r="AB644" s="224"/>
      <c r="AC644" s="224"/>
      <c r="AE644" s="106" t="e">
        <f t="shared" si="124"/>
        <v>#VALUE!</v>
      </c>
      <c r="AG644" s="218"/>
      <c r="AH644" s="219"/>
      <c r="AI644" s="218"/>
      <c r="AJ644" s="63"/>
      <c r="AK644" s="63"/>
      <c r="AL644" s="63"/>
      <c r="AU644" s="69" t="e">
        <f t="shared" si="157"/>
        <v>#N/A</v>
      </c>
      <c r="AV644" s="69" t="e">
        <f t="shared" si="160"/>
        <v>#N/A</v>
      </c>
      <c r="AW644" s="69">
        <f>IF(I644&gt;0,COUNTIF($AV$32:AV644,AV644),0)</f>
        <v>612</v>
      </c>
      <c r="AX644" s="69">
        <f>IF(AND(AW644&gt;1,SUMIF($AV$32:AV643,AV644,$AX$32:AX643)-SUMIF($AV$32:AV643,AV644,$BA$32:BA643)=0),1,IF(AND(AW644&gt;1,SUMIF($AV$32:AV643,AV644,$AX$32:AX643)-SUMIF($AV$32:AV643,AV644,$BA$32:BA643)&gt;0),0,AW644))</f>
        <v>0</v>
      </c>
      <c r="AY644" s="69">
        <f>IF(AND(Q644&gt;0,SUMIF($AV$32:AV644,AV644,$I$32:I644)-SUMIF($AV$32:AV644,AV644,$Q$32:Q644)=0),COUNTIF($AV$32:AV644,AV644),0)</f>
        <v>0</v>
      </c>
      <c r="AZ644" s="69">
        <f>IF(Q644&gt;0,COUNTIF($AV$32:AV644,AV644),0)</f>
        <v>0</v>
      </c>
      <c r="BA644" s="69">
        <f t="shared" si="161"/>
        <v>0</v>
      </c>
      <c r="BC644" s="69" t="str">
        <f t="shared" si="162"/>
        <v xml:space="preserve">  0</v>
      </c>
      <c r="BD644" s="69" t="str">
        <f t="shared" si="163"/>
        <v/>
      </c>
    </row>
    <row r="645" spans="1:59" x14ac:dyDescent="0.25">
      <c r="A645" s="70" t="e">
        <f t="shared" si="170"/>
        <v>#REF!</v>
      </c>
      <c r="B645" s="83" t="str">
        <f>IFERROR(VLOOKUP(A645,[1]Tổng!$M$2:$AT$200,13,0),"")</f>
        <v/>
      </c>
      <c r="C645" s="71" t="e">
        <f t="shared" si="165"/>
        <v>#VALUE!</v>
      </c>
      <c r="D645" s="71">
        <f t="shared" si="166"/>
        <v>1</v>
      </c>
      <c r="E645" s="221" t="str">
        <f>IFERROR(VLOOKUP(A645,[1]Tổng!$M$2:$AT$200,14,0),"")</f>
        <v/>
      </c>
      <c r="F645" s="213" t="str">
        <f>IFERROR(VLOOKUP(A645,[1]Tổng!$M$2:$AT$200,15,0),"")</f>
        <v/>
      </c>
      <c r="G645" s="214" t="str">
        <f>IFERROR(VLOOKUP(A645,[1]Tổng!$M$2:$AT$200,25,0),"")</f>
        <v/>
      </c>
      <c r="H645" s="83" t="str">
        <f>IFERROR(VLOOKUP(A645,[1]Tổng!$M$2:$AQ$200,26,0),"")</f>
        <v/>
      </c>
      <c r="I645" s="77" t="str">
        <f>IFERROR(VLOOKUP(A645,[1]Tổng!$M$2:$AQ$200,27,0),"")</f>
        <v/>
      </c>
      <c r="J645" s="77">
        <v>1000000</v>
      </c>
      <c r="K645" s="78">
        <f t="shared" si="167"/>
        <v>0</v>
      </c>
      <c r="L645" s="88" t="str">
        <f>IFERROR(VLOOKUP(A645,[1]Tổng!$M$2:$AQ$200,30,0),"")</f>
        <v/>
      </c>
      <c r="M645" s="88">
        <f t="shared" si="168"/>
        <v>0</v>
      </c>
      <c r="N645" s="88" t="str">
        <f>IFERROR(VLOOKUP(A645,[1]Tổng!$M$2:$AT$200,18,0),"")</f>
        <v/>
      </c>
      <c r="O645" s="88" t="str">
        <f>IFERROR(VLOOKUP(A645,[1]Tổng!$M$2:$AT$200,22,0),"")</f>
        <v/>
      </c>
      <c r="P645" s="217">
        <f t="shared" si="169"/>
        <v>0</v>
      </c>
      <c r="Q645" s="217">
        <f>IFERROR(VLOOKUP(A645,[1]Tổng!$M$2:$AQ$200,29,0),0)</f>
        <v>0</v>
      </c>
      <c r="R645" s="81" t="str">
        <f>IFERROR(VLOOKUP(A645,[1]Tổng!$M$2:$AQ$200,31,0),"")</f>
        <v/>
      </c>
      <c r="S645" s="81">
        <f t="shared" si="158"/>
        <v>0</v>
      </c>
      <c r="T645" s="81">
        <f t="shared" si="159"/>
        <v>0</v>
      </c>
      <c r="U645" s="81" t="e">
        <f t="shared" si="171"/>
        <v>#REF!</v>
      </c>
      <c r="V645" s="81">
        <v>0</v>
      </c>
      <c r="W645" s="81" t="e">
        <f t="shared" si="164"/>
        <v>#REF!</v>
      </c>
      <c r="X645" s="83"/>
      <c r="Y645" s="99">
        <f t="shared" si="172"/>
        <v>0</v>
      </c>
      <c r="Z645" s="224"/>
      <c r="AA645" s="224"/>
      <c r="AB645" s="224"/>
      <c r="AC645" s="224"/>
      <c r="AE645" s="106" t="e">
        <f t="shared" si="124"/>
        <v>#VALUE!</v>
      </c>
      <c r="AF645" s="69"/>
      <c r="AG645" s="218"/>
      <c r="AH645" s="219"/>
      <c r="AI645" s="218"/>
      <c r="AJ645" s="63"/>
      <c r="AK645" s="63"/>
      <c r="AL645" s="63"/>
      <c r="AU645" s="69" t="e">
        <f t="shared" si="157"/>
        <v>#N/A</v>
      </c>
      <c r="AV645" s="69" t="e">
        <f t="shared" si="160"/>
        <v>#N/A</v>
      </c>
      <c r="AW645" s="69">
        <f>IF(I645&gt;0,COUNTIF($AV$32:AV645,AV645),0)</f>
        <v>613</v>
      </c>
      <c r="AX645" s="69">
        <f>IF(AND(AW645&gt;1,SUMIF($AV$32:AV644,AV645,$AX$32:AX644)-SUMIF($AV$32:AV644,AV645,$BA$32:BA644)=0),1,IF(AND(AW645&gt;1,SUMIF($AV$32:AV644,AV645,$AX$32:AX644)-SUMIF($AV$32:AV644,AV645,$BA$32:BA644)&gt;0),0,AW645))</f>
        <v>0</v>
      </c>
      <c r="AY645" s="69">
        <f>IF(AND(Q645&gt;0,SUMIF($AV$32:AV645,AV645,$I$32:I645)-SUMIF($AV$32:AV645,AV645,$Q$32:Q645)=0),COUNTIF($AV$32:AV645,AV645),0)</f>
        <v>0</v>
      </c>
      <c r="AZ645" s="69">
        <f>IF(Q645&gt;0,COUNTIF($AV$32:AV645,AV645),0)</f>
        <v>0</v>
      </c>
      <c r="BA645" s="69">
        <f t="shared" si="161"/>
        <v>0</v>
      </c>
      <c r="BC645" s="69" t="str">
        <f t="shared" si="162"/>
        <v xml:space="preserve">  0</v>
      </c>
      <c r="BD645" s="69" t="str">
        <f t="shared" si="163"/>
        <v/>
      </c>
      <c r="BF645" s="69"/>
      <c r="BG645" s="69"/>
    </row>
    <row r="646" spans="1:59" x14ac:dyDescent="0.25">
      <c r="A646" s="70" t="e">
        <f t="shared" si="170"/>
        <v>#REF!</v>
      </c>
      <c r="B646" s="83" t="str">
        <f>IFERROR(VLOOKUP(A646,[1]Tổng!$M$2:$AT$200,13,0),"")</f>
        <v/>
      </c>
      <c r="C646" s="71" t="e">
        <f t="shared" si="165"/>
        <v>#VALUE!</v>
      </c>
      <c r="D646" s="71">
        <f t="shared" si="166"/>
        <v>1</v>
      </c>
      <c r="E646" s="221" t="str">
        <f>IFERROR(VLOOKUP(A646,[1]Tổng!$M$2:$AT$200,14,0),"")</f>
        <v/>
      </c>
      <c r="F646" s="213" t="str">
        <f>IFERROR(VLOOKUP(A646,[1]Tổng!$M$2:$AT$200,15,0),"")</f>
        <v/>
      </c>
      <c r="G646" s="214" t="str">
        <f>IFERROR(VLOOKUP(A646,[1]Tổng!$M$2:$AT$200,25,0),"")</f>
        <v/>
      </c>
      <c r="H646" s="83" t="str">
        <f>IFERROR(VLOOKUP(A646,[1]Tổng!$M$2:$AQ$200,26,0),"")</f>
        <v/>
      </c>
      <c r="I646" s="77" t="str">
        <f>IFERROR(VLOOKUP(A646,[1]Tổng!$M$2:$AQ$200,27,0),"")</f>
        <v/>
      </c>
      <c r="J646" s="77">
        <v>1000000</v>
      </c>
      <c r="K646" s="78">
        <f t="shared" si="167"/>
        <v>0</v>
      </c>
      <c r="L646" s="88" t="str">
        <f>IFERROR(VLOOKUP(A646,[1]Tổng!$M$2:$AQ$200,30,0),"")</f>
        <v/>
      </c>
      <c r="M646" s="88">
        <f t="shared" si="168"/>
        <v>0</v>
      </c>
      <c r="N646" s="88" t="str">
        <f>IFERROR(VLOOKUP(A646,[1]Tổng!$M$2:$AT$200,18,0),"")</f>
        <v/>
      </c>
      <c r="O646" s="88" t="str">
        <f>IFERROR(VLOOKUP(A646,[1]Tổng!$M$2:$AT$200,22,0),"")</f>
        <v/>
      </c>
      <c r="P646" s="217">
        <f t="shared" si="169"/>
        <v>0</v>
      </c>
      <c r="Q646" s="217">
        <f>IFERROR(VLOOKUP(A646,[1]Tổng!$M$2:$AQ$200,29,0),0)</f>
        <v>0</v>
      </c>
      <c r="R646" s="81" t="str">
        <f>IFERROR(VLOOKUP(A646,[1]Tổng!$M$2:$AQ$200,31,0),"")</f>
        <v/>
      </c>
      <c r="S646" s="81">
        <f t="shared" si="158"/>
        <v>0</v>
      </c>
      <c r="T646" s="81">
        <f t="shared" si="159"/>
        <v>0</v>
      </c>
      <c r="U646" s="81" t="e">
        <f t="shared" si="171"/>
        <v>#REF!</v>
      </c>
      <c r="V646" s="81">
        <v>0</v>
      </c>
      <c r="W646" s="81" t="e">
        <f t="shared" si="164"/>
        <v>#REF!</v>
      </c>
      <c r="X646" s="83"/>
      <c r="Y646" s="99">
        <f t="shared" si="172"/>
        <v>0</v>
      </c>
      <c r="Z646" s="224"/>
      <c r="AA646" s="224"/>
      <c r="AB646" s="224"/>
      <c r="AC646" s="224"/>
      <c r="AE646" s="106" t="e">
        <f t="shared" si="124"/>
        <v>#VALUE!</v>
      </c>
      <c r="AF646" s="69"/>
      <c r="AG646" s="218"/>
      <c r="AH646" s="219"/>
      <c r="AI646" s="218"/>
      <c r="AJ646" s="63"/>
      <c r="AK646" s="63"/>
      <c r="AL646" s="63"/>
      <c r="AU646" s="69" t="e">
        <f t="shared" si="157"/>
        <v>#N/A</v>
      </c>
      <c r="AV646" s="69" t="e">
        <f t="shared" si="160"/>
        <v>#N/A</v>
      </c>
      <c r="AW646" s="69">
        <f>IF(I646&gt;0,COUNTIF($AV$32:AV646,AV646),0)</f>
        <v>614</v>
      </c>
      <c r="AX646" s="69">
        <f>IF(AND(AW646&gt;1,SUMIF($AV$32:AV645,AV646,$AX$32:AX645)-SUMIF($AV$32:AV645,AV646,$BA$32:BA645)=0),1,IF(AND(AW646&gt;1,SUMIF($AV$32:AV645,AV646,$AX$32:AX645)-SUMIF($AV$32:AV645,AV646,$BA$32:BA645)&gt;0),0,AW646))</f>
        <v>0</v>
      </c>
      <c r="AY646" s="69">
        <f>IF(AND(Q646&gt;0,SUMIF($AV$32:AV646,AV646,$I$32:I646)-SUMIF($AV$32:AV646,AV646,$Q$32:Q646)=0),COUNTIF($AV$32:AV646,AV646),0)</f>
        <v>0</v>
      </c>
      <c r="AZ646" s="69">
        <f>IF(Q646&gt;0,COUNTIF($AV$32:AV646,AV646),0)</f>
        <v>0</v>
      </c>
      <c r="BA646" s="69">
        <f t="shared" si="161"/>
        <v>0</v>
      </c>
      <c r="BC646" s="69" t="str">
        <f t="shared" si="162"/>
        <v xml:space="preserve">  0</v>
      </c>
      <c r="BD646" s="69" t="str">
        <f t="shared" si="163"/>
        <v/>
      </c>
      <c r="BF646" s="69"/>
      <c r="BG646" s="69"/>
    </row>
    <row r="647" spans="1:59" s="69" customFormat="1" x14ac:dyDescent="0.25">
      <c r="A647" s="70" t="e">
        <f t="shared" si="170"/>
        <v>#REF!</v>
      </c>
      <c r="B647" s="83" t="str">
        <f>IFERROR(VLOOKUP(A647,[1]Tổng!$M$2:$AT$200,13,0),"")</f>
        <v/>
      </c>
      <c r="C647" s="71" t="e">
        <f t="shared" si="165"/>
        <v>#VALUE!</v>
      </c>
      <c r="D647" s="71">
        <f t="shared" si="166"/>
        <v>1</v>
      </c>
      <c r="E647" s="221" t="str">
        <f>IFERROR(VLOOKUP(A647,[1]Tổng!$M$2:$AT$200,14,0),"")</f>
        <v/>
      </c>
      <c r="F647" s="213" t="str">
        <f>IFERROR(VLOOKUP(A647,[1]Tổng!$M$2:$AT$200,15,0),"")</f>
        <v/>
      </c>
      <c r="G647" s="214" t="str">
        <f>IFERROR(VLOOKUP(A647,[1]Tổng!$M$2:$AT$200,25,0),"")</f>
        <v/>
      </c>
      <c r="H647" s="83" t="str">
        <f>IFERROR(VLOOKUP(A647,[1]Tổng!$M$2:$AQ$200,26,0),"")</f>
        <v/>
      </c>
      <c r="I647" s="77" t="str">
        <f>IFERROR(VLOOKUP(A647,[1]Tổng!$M$2:$AQ$200,27,0),"")</f>
        <v/>
      </c>
      <c r="J647" s="77">
        <v>1000000</v>
      </c>
      <c r="K647" s="78">
        <f t="shared" si="167"/>
        <v>0</v>
      </c>
      <c r="L647" s="88" t="str">
        <f>IFERROR(VLOOKUP(A647,[1]Tổng!$M$2:$AQ$200,30,0),"")</f>
        <v/>
      </c>
      <c r="M647" s="88">
        <f t="shared" si="168"/>
        <v>0</v>
      </c>
      <c r="N647" s="88" t="str">
        <f>IFERROR(VLOOKUP(A647,[1]Tổng!$M$2:$AT$200,18,0),"")</f>
        <v/>
      </c>
      <c r="O647" s="88" t="str">
        <f>IFERROR(VLOOKUP(A647,[1]Tổng!$M$2:$AT$200,22,0),"")</f>
        <v/>
      </c>
      <c r="P647" s="217">
        <f t="shared" si="169"/>
        <v>0</v>
      </c>
      <c r="Q647" s="217">
        <f>IFERROR(VLOOKUP(A647,[1]Tổng!$M$2:$AQ$200,29,0),0)</f>
        <v>0</v>
      </c>
      <c r="R647" s="81" t="str">
        <f>IFERROR(VLOOKUP(A647,[1]Tổng!$M$2:$AQ$200,31,0),"")</f>
        <v/>
      </c>
      <c r="S647" s="81">
        <f t="shared" si="158"/>
        <v>0</v>
      </c>
      <c r="T647" s="81">
        <f t="shared" si="159"/>
        <v>0</v>
      </c>
      <c r="U647" s="81" t="e">
        <f t="shared" si="171"/>
        <v>#REF!</v>
      </c>
      <c r="V647" s="81">
        <v>0</v>
      </c>
      <c r="W647" s="81" t="e">
        <f t="shared" si="164"/>
        <v>#REF!</v>
      </c>
      <c r="X647" s="83"/>
      <c r="Y647" s="99">
        <f t="shared" si="172"/>
        <v>0</v>
      </c>
      <c r="Z647" s="224"/>
      <c r="AA647" s="224"/>
      <c r="AB647" s="224"/>
      <c r="AC647" s="224"/>
      <c r="AE647" s="106" t="e">
        <f t="shared" si="124"/>
        <v>#VALUE!</v>
      </c>
      <c r="AG647" s="218"/>
      <c r="AH647" s="219"/>
      <c r="AI647" s="218"/>
      <c r="AJ647" s="63"/>
      <c r="AK647" s="63"/>
      <c r="AL647" s="63"/>
      <c r="AU647" s="69" t="e">
        <f t="shared" si="157"/>
        <v>#N/A</v>
      </c>
      <c r="AV647" s="69" t="e">
        <f t="shared" si="160"/>
        <v>#N/A</v>
      </c>
      <c r="AW647" s="69">
        <f>IF(I647&gt;0,COUNTIF($AV$32:AV647,AV647),0)</f>
        <v>615</v>
      </c>
      <c r="AX647" s="69">
        <f>IF(AND(AW647&gt;1,SUMIF($AV$32:AV646,AV647,$AX$32:AX646)-SUMIF($AV$32:AV646,AV647,$BA$32:BA646)=0),1,IF(AND(AW647&gt;1,SUMIF($AV$32:AV646,AV647,$AX$32:AX646)-SUMIF($AV$32:AV646,AV647,$BA$32:BA646)&gt;0),0,AW647))</f>
        <v>0</v>
      </c>
      <c r="AY647" s="69">
        <f>IF(AND(Q647&gt;0,SUMIF($AV$32:AV647,AV647,$I$32:I647)-SUMIF($AV$32:AV647,AV647,$Q$32:Q647)=0),COUNTIF($AV$32:AV647,AV647),0)</f>
        <v>0</v>
      </c>
      <c r="AZ647" s="69">
        <f>IF(Q647&gt;0,COUNTIF($AV$32:AV647,AV647),0)</f>
        <v>0</v>
      </c>
      <c r="BA647" s="69">
        <f t="shared" si="161"/>
        <v>0</v>
      </c>
      <c r="BC647" s="69" t="str">
        <f t="shared" si="162"/>
        <v xml:space="preserve">  0</v>
      </c>
      <c r="BD647" s="69" t="str">
        <f t="shared" si="163"/>
        <v/>
      </c>
    </row>
    <row r="648" spans="1:59" x14ac:dyDescent="0.25">
      <c r="A648" s="70" t="e">
        <f t="shared" si="170"/>
        <v>#REF!</v>
      </c>
      <c r="B648" s="83" t="str">
        <f>IFERROR(VLOOKUP(A648,[1]Tổng!$M$2:$AT$200,13,0),"")</f>
        <v/>
      </c>
      <c r="C648" s="71" t="e">
        <f t="shared" si="165"/>
        <v>#VALUE!</v>
      </c>
      <c r="D648" s="71">
        <f t="shared" si="166"/>
        <v>1</v>
      </c>
      <c r="E648" s="221" t="str">
        <f>IFERROR(VLOOKUP(A648,[1]Tổng!$M$2:$AT$200,14,0),"")</f>
        <v/>
      </c>
      <c r="F648" s="213" t="str">
        <f>IFERROR(VLOOKUP(A648,[1]Tổng!$M$2:$AT$200,15,0),"")</f>
        <v/>
      </c>
      <c r="G648" s="214" t="str">
        <f>IFERROR(VLOOKUP(A648,[1]Tổng!$M$2:$AT$200,25,0),"")</f>
        <v/>
      </c>
      <c r="H648" s="83" t="str">
        <f>IFERROR(VLOOKUP(A648,[1]Tổng!$M$2:$AQ$200,26,0),"")</f>
        <v/>
      </c>
      <c r="I648" s="77" t="str">
        <f>IFERROR(VLOOKUP(A648,[1]Tổng!$M$2:$AQ$200,27,0),"")</f>
        <v/>
      </c>
      <c r="J648" s="77">
        <v>1000000</v>
      </c>
      <c r="K648" s="78">
        <f t="shared" si="167"/>
        <v>0</v>
      </c>
      <c r="L648" s="88" t="str">
        <f>IFERROR(VLOOKUP(A648,[1]Tổng!$M$2:$AQ$200,30,0),"")</f>
        <v/>
      </c>
      <c r="M648" s="88">
        <f t="shared" si="168"/>
        <v>0</v>
      </c>
      <c r="N648" s="88" t="str">
        <f>IFERROR(VLOOKUP(A648,[1]Tổng!$M$2:$AT$200,18,0),"")</f>
        <v/>
      </c>
      <c r="O648" s="88" t="str">
        <f>IFERROR(VLOOKUP(A648,[1]Tổng!$M$2:$AT$200,22,0),"")</f>
        <v/>
      </c>
      <c r="P648" s="217">
        <f t="shared" si="169"/>
        <v>0</v>
      </c>
      <c r="Q648" s="217">
        <f>IFERROR(VLOOKUP(A648,[1]Tổng!$M$2:$AQ$200,29,0),0)</f>
        <v>0</v>
      </c>
      <c r="R648" s="81" t="str">
        <f>IFERROR(VLOOKUP(A648,[1]Tổng!$M$2:$AQ$200,31,0),"")</f>
        <v/>
      </c>
      <c r="S648" s="81">
        <f t="shared" si="158"/>
        <v>0</v>
      </c>
      <c r="T648" s="81">
        <f t="shared" si="159"/>
        <v>0</v>
      </c>
      <c r="U648" s="81" t="e">
        <f t="shared" si="171"/>
        <v>#REF!</v>
      </c>
      <c r="V648" s="81">
        <v>0</v>
      </c>
      <c r="W648" s="81" t="e">
        <f t="shared" si="164"/>
        <v>#REF!</v>
      </c>
      <c r="X648" s="83"/>
      <c r="Y648" s="99">
        <f t="shared" si="172"/>
        <v>0</v>
      </c>
      <c r="Z648" s="224"/>
      <c r="AA648" s="224"/>
      <c r="AB648" s="224"/>
      <c r="AC648" s="224"/>
      <c r="AE648" s="106" t="e">
        <f t="shared" si="124"/>
        <v>#VALUE!</v>
      </c>
      <c r="AF648" s="69"/>
      <c r="AG648" s="218"/>
      <c r="AH648" s="219"/>
      <c r="AI648" s="218"/>
      <c r="AJ648" s="63"/>
      <c r="AK648" s="63"/>
      <c r="AL648" s="63"/>
      <c r="AU648" s="69" t="e">
        <f t="shared" si="157"/>
        <v>#N/A</v>
      </c>
      <c r="AV648" s="69" t="e">
        <f t="shared" si="160"/>
        <v>#N/A</v>
      </c>
      <c r="AW648" s="69">
        <f>IF(I648&gt;0,COUNTIF($AV$32:AV648,AV648),0)</f>
        <v>616</v>
      </c>
      <c r="AX648" s="69">
        <f>IF(AND(AW648&gt;1,SUMIF($AV$32:AV647,AV648,$AX$32:AX647)-SUMIF($AV$32:AV647,AV648,$BA$32:BA647)=0),1,IF(AND(AW648&gt;1,SUMIF($AV$32:AV647,AV648,$AX$32:AX647)-SUMIF($AV$32:AV647,AV648,$BA$32:BA647)&gt;0),0,AW648))</f>
        <v>0</v>
      </c>
      <c r="AY648" s="69">
        <f>IF(AND(Q648&gt;0,SUMIF($AV$32:AV648,AV648,$I$32:I648)-SUMIF($AV$32:AV648,AV648,$Q$32:Q648)=0),COUNTIF($AV$32:AV648,AV648),0)</f>
        <v>0</v>
      </c>
      <c r="AZ648" s="69">
        <f>IF(Q648&gt;0,COUNTIF($AV$32:AV648,AV648),0)</f>
        <v>0</v>
      </c>
      <c r="BA648" s="69">
        <f t="shared" si="161"/>
        <v>0</v>
      </c>
      <c r="BC648" s="69" t="str">
        <f t="shared" si="162"/>
        <v xml:space="preserve">  0</v>
      </c>
      <c r="BD648" s="69" t="str">
        <f t="shared" si="163"/>
        <v/>
      </c>
      <c r="BF648" s="69"/>
      <c r="BG648" s="69"/>
    </row>
    <row r="649" spans="1:59" x14ac:dyDescent="0.25">
      <c r="A649" s="70" t="e">
        <f t="shared" si="170"/>
        <v>#REF!</v>
      </c>
      <c r="B649" s="83" t="str">
        <f>IFERROR(VLOOKUP(A649,[1]Tổng!$M$2:$AT$200,13,0),"")</f>
        <v/>
      </c>
      <c r="C649" s="71" t="e">
        <f t="shared" si="165"/>
        <v>#VALUE!</v>
      </c>
      <c r="D649" s="71">
        <f t="shared" si="166"/>
        <v>1</v>
      </c>
      <c r="E649" s="221" t="str">
        <f>IFERROR(VLOOKUP(A649,[1]Tổng!$M$2:$AT$200,14,0),"")</f>
        <v/>
      </c>
      <c r="F649" s="213" t="str">
        <f>IFERROR(VLOOKUP(A649,[1]Tổng!$M$2:$AT$200,15,0),"")</f>
        <v/>
      </c>
      <c r="G649" s="214" t="str">
        <f>IFERROR(VLOOKUP(A649,[1]Tổng!$M$2:$AT$200,25,0),"")</f>
        <v/>
      </c>
      <c r="H649" s="83" t="str">
        <f>IFERROR(VLOOKUP(A649,[1]Tổng!$M$2:$AQ$200,26,0),"")</f>
        <v/>
      </c>
      <c r="I649" s="77" t="str">
        <f>IFERROR(VLOOKUP(A649,[1]Tổng!$M$2:$AQ$200,27,0),"")</f>
        <v/>
      </c>
      <c r="J649" s="77">
        <v>1000000</v>
      </c>
      <c r="K649" s="78">
        <f t="shared" si="167"/>
        <v>0</v>
      </c>
      <c r="L649" s="88" t="str">
        <f>IFERROR(VLOOKUP(A649,[1]Tổng!$M$2:$AQ$200,30,0),"")</f>
        <v/>
      </c>
      <c r="M649" s="88">
        <f t="shared" si="168"/>
        <v>0</v>
      </c>
      <c r="N649" s="88" t="str">
        <f>IFERROR(VLOOKUP(A649,[1]Tổng!$M$2:$AT$200,18,0),"")</f>
        <v/>
      </c>
      <c r="O649" s="88" t="str">
        <f>IFERROR(VLOOKUP(A649,[1]Tổng!$M$2:$AT$200,22,0),"")</f>
        <v/>
      </c>
      <c r="P649" s="217">
        <f t="shared" si="169"/>
        <v>0</v>
      </c>
      <c r="Q649" s="217">
        <f>IFERROR(VLOOKUP(A649,[1]Tổng!$M$2:$AQ$200,29,0),0)</f>
        <v>0</v>
      </c>
      <c r="R649" s="81" t="str">
        <f>IFERROR(VLOOKUP(A649,[1]Tổng!$M$2:$AQ$200,31,0),"")</f>
        <v/>
      </c>
      <c r="S649" s="81">
        <f t="shared" si="158"/>
        <v>0</v>
      </c>
      <c r="T649" s="81">
        <f t="shared" si="159"/>
        <v>0</v>
      </c>
      <c r="U649" s="81" t="e">
        <f t="shared" si="171"/>
        <v>#REF!</v>
      </c>
      <c r="V649" s="81">
        <v>0</v>
      </c>
      <c r="W649" s="81" t="e">
        <f t="shared" si="164"/>
        <v>#REF!</v>
      </c>
      <c r="X649" s="83"/>
      <c r="Y649" s="99">
        <f>Q651</f>
        <v>0</v>
      </c>
      <c r="Z649" s="224"/>
      <c r="AA649" s="224"/>
      <c r="AB649" s="224"/>
      <c r="AC649" s="224"/>
      <c r="AE649" s="106" t="e">
        <f>I651-SUM(Z651:AD651)</f>
        <v>#VALUE!</v>
      </c>
      <c r="AF649" s="69"/>
      <c r="AG649" s="218"/>
      <c r="AH649" s="219"/>
      <c r="AI649" s="218"/>
      <c r="AJ649" s="63"/>
      <c r="AK649" s="63"/>
      <c r="AL649" s="63"/>
      <c r="AU649" s="69" t="e">
        <f t="shared" si="157"/>
        <v>#N/A</v>
      </c>
      <c r="AV649" s="69" t="e">
        <f t="shared" si="160"/>
        <v>#N/A</v>
      </c>
      <c r="AW649" s="69">
        <f>IF(I649&gt;0,COUNTIF($AV$32:AV649,AV649),0)</f>
        <v>617</v>
      </c>
      <c r="AX649" s="69">
        <f>IF(AND(AW649&gt;1,SUMIF($AV$32:AV648,AV649,$AX$32:AX648)-SUMIF($AV$32:AV648,AV649,$BA$32:BA648)=0),1,IF(AND(AW649&gt;1,SUMIF($AV$32:AV648,AV649,$AX$32:AX648)-SUMIF($AV$32:AV648,AV649,$BA$32:BA648)&gt;0),0,AW649))</f>
        <v>0</v>
      </c>
      <c r="AY649" s="69">
        <f>IF(AND(Q649&gt;0,SUMIF($AV$32:AV649,AV649,$I$32:I649)-SUMIF($AV$32:AV649,AV649,$Q$32:Q649)=0),COUNTIF($AV$32:AV649,AV649),0)</f>
        <v>0</v>
      </c>
      <c r="AZ649" s="69">
        <f>IF(Q649&gt;0,COUNTIF($AV$32:AV649,AV649),0)</f>
        <v>0</v>
      </c>
      <c r="BA649" s="69">
        <f t="shared" si="161"/>
        <v>0</v>
      </c>
      <c r="BC649" s="69" t="str">
        <f t="shared" si="162"/>
        <v xml:space="preserve">  0</v>
      </c>
      <c r="BD649" s="69" t="str">
        <f t="shared" si="163"/>
        <v/>
      </c>
      <c r="BF649" s="69"/>
      <c r="BG649" s="69"/>
    </row>
    <row r="650" spans="1:59" s="69" customFormat="1" x14ac:dyDescent="0.25">
      <c r="A650" s="70" t="e">
        <f t="shared" si="170"/>
        <v>#REF!</v>
      </c>
      <c r="B650" s="83" t="str">
        <f>IFERROR(VLOOKUP(A650,[1]Tổng!$M$2:$AT$200,13,0),"")</f>
        <v/>
      </c>
      <c r="C650" s="71" t="e">
        <f t="shared" si="165"/>
        <v>#VALUE!</v>
      </c>
      <c r="D650" s="71">
        <f t="shared" si="166"/>
        <v>1</v>
      </c>
      <c r="E650" s="221" t="str">
        <f>IFERROR(VLOOKUP(A650,[1]Tổng!$M$2:$AT$200,14,0),"")</f>
        <v/>
      </c>
      <c r="F650" s="213" t="str">
        <f>IFERROR(VLOOKUP(A650,[1]Tổng!$M$2:$AT$200,15,0),"")</f>
        <v/>
      </c>
      <c r="G650" s="214" t="str">
        <f>IFERROR(VLOOKUP(A650,[1]Tổng!$M$2:$AT$200,25,0),"")</f>
        <v/>
      </c>
      <c r="H650" s="83" t="str">
        <f>IFERROR(VLOOKUP(A650,[1]Tổng!$M$2:$AQ$200,26,0),"")</f>
        <v/>
      </c>
      <c r="I650" s="77" t="str">
        <f>IFERROR(VLOOKUP(A650,[1]Tổng!$M$2:$AQ$200,27,0),"")</f>
        <v/>
      </c>
      <c r="J650" s="77">
        <v>1000000</v>
      </c>
      <c r="K650" s="78">
        <f t="shared" si="167"/>
        <v>0</v>
      </c>
      <c r="L650" s="88" t="str">
        <f>IFERROR(VLOOKUP(A650,[1]Tổng!$M$2:$AQ$200,30,0),"")</f>
        <v/>
      </c>
      <c r="M650" s="88">
        <f t="shared" si="168"/>
        <v>0</v>
      </c>
      <c r="N650" s="88" t="str">
        <f>IFERROR(VLOOKUP(A650,[1]Tổng!$M$2:$AT$200,18,0),"")</f>
        <v/>
      </c>
      <c r="O650" s="88" t="str">
        <f>IFERROR(VLOOKUP(A650,[1]Tổng!$M$2:$AT$200,22,0),"")</f>
        <v/>
      </c>
      <c r="P650" s="217">
        <f t="shared" si="169"/>
        <v>0</v>
      </c>
      <c r="Q650" s="217">
        <f>IFERROR(VLOOKUP(A650,[1]Tổng!$M$2:$AQ$200,29,0),0)</f>
        <v>0</v>
      </c>
      <c r="R650" s="81" t="str">
        <f>IFERROR(VLOOKUP(A650,[1]Tổng!$M$2:$AQ$200,31,0),"")</f>
        <v/>
      </c>
      <c r="S650" s="81">
        <f t="shared" si="158"/>
        <v>0</v>
      </c>
      <c r="T650" s="81">
        <f t="shared" si="159"/>
        <v>0</v>
      </c>
      <c r="U650" s="81" t="e">
        <f t="shared" si="171"/>
        <v>#REF!</v>
      </c>
      <c r="V650" s="81">
        <v>0</v>
      </c>
      <c r="W650" s="81" t="e">
        <f t="shared" si="164"/>
        <v>#REF!</v>
      </c>
      <c r="X650" s="83"/>
      <c r="Y650" s="99">
        <f t="shared" si="172"/>
        <v>0</v>
      </c>
      <c r="Z650" s="224"/>
      <c r="AA650" s="224"/>
      <c r="AB650" s="224"/>
      <c r="AC650" s="224"/>
      <c r="AE650" s="106" t="e">
        <f t="shared" si="124"/>
        <v>#VALUE!</v>
      </c>
      <c r="AG650" s="218"/>
      <c r="AH650" s="219"/>
      <c r="AI650" s="218"/>
      <c r="AJ650" s="63"/>
      <c r="AK650" s="63"/>
      <c r="AL650" s="63"/>
      <c r="AU650" s="69" t="e">
        <f t="shared" si="157"/>
        <v>#N/A</v>
      </c>
      <c r="AV650" s="69" t="e">
        <f t="shared" si="160"/>
        <v>#N/A</v>
      </c>
      <c r="AW650" s="69">
        <f>IF(I650&gt;0,COUNTIF($AV$32:AV650,AV650),0)</f>
        <v>618</v>
      </c>
      <c r="AX650" s="69">
        <f>IF(AND(AW650&gt;1,SUMIF($AV$32:AV649,AV650,$AX$32:AX649)-SUMIF($AV$32:AV649,AV650,$BA$32:BA649)=0),1,IF(AND(AW650&gt;1,SUMIF($AV$32:AV649,AV650,$AX$32:AX649)-SUMIF($AV$32:AV649,AV650,$BA$32:BA649)&gt;0),0,AW650))</f>
        <v>0</v>
      </c>
      <c r="AY650" s="69">
        <f>IF(AND(Q650&gt;0,SUMIF($AV$32:AV650,AV650,$I$32:I650)-SUMIF($AV$32:AV650,AV650,$Q$32:Q650)=0),COUNTIF($AV$32:AV650,AV650),0)</f>
        <v>0</v>
      </c>
      <c r="AZ650" s="69">
        <f>IF(Q650&gt;0,COUNTIF($AV$32:AV650,AV650),0)</f>
        <v>0</v>
      </c>
      <c r="BA650" s="69">
        <f t="shared" si="161"/>
        <v>0</v>
      </c>
      <c r="BC650" s="69" t="str">
        <f t="shared" si="162"/>
        <v xml:space="preserve">  0</v>
      </c>
      <c r="BD650" s="69" t="str">
        <f t="shared" si="163"/>
        <v/>
      </c>
    </row>
    <row r="651" spans="1:59" x14ac:dyDescent="0.25">
      <c r="A651" s="70" t="e">
        <f t="shared" si="170"/>
        <v>#REF!</v>
      </c>
      <c r="B651" s="83" t="str">
        <f>IFERROR(VLOOKUP(A651,[1]Tổng!$M$2:$AT$200,13,0),"")</f>
        <v/>
      </c>
      <c r="C651" s="71" t="e">
        <f t="shared" si="165"/>
        <v>#VALUE!</v>
      </c>
      <c r="D651" s="71">
        <f t="shared" si="166"/>
        <v>1</v>
      </c>
      <c r="E651" s="221" t="str">
        <f>IFERROR(VLOOKUP(A651,[1]Tổng!$M$2:$AT$200,14,0),"")</f>
        <v/>
      </c>
      <c r="F651" s="213" t="str">
        <f>IFERROR(VLOOKUP(A651,[1]Tổng!$M$2:$AT$200,15,0),"")</f>
        <v/>
      </c>
      <c r="G651" s="214" t="str">
        <f>IFERROR(VLOOKUP(A651,[1]Tổng!$M$2:$AT$200,25,0),"")</f>
        <v/>
      </c>
      <c r="H651" s="83" t="str">
        <f>IFERROR(VLOOKUP(A651,[1]Tổng!$M$2:$AQ$200,26,0),"")</f>
        <v/>
      </c>
      <c r="I651" s="77" t="str">
        <f>IFERROR(VLOOKUP(A651,[1]Tổng!$M$2:$AQ$200,27,0),"")</f>
        <v/>
      </c>
      <c r="J651" s="77">
        <v>1000000</v>
      </c>
      <c r="K651" s="78">
        <f t="shared" si="167"/>
        <v>0</v>
      </c>
      <c r="L651" s="88" t="str">
        <f>IFERROR(VLOOKUP(A651,[1]Tổng!$M$2:$AQ$200,30,0),"")</f>
        <v/>
      </c>
      <c r="M651" s="88">
        <f t="shared" si="168"/>
        <v>0</v>
      </c>
      <c r="N651" s="88" t="str">
        <f>IFERROR(VLOOKUP(A651,[1]Tổng!$M$2:$AT$200,18,0),"")</f>
        <v/>
      </c>
      <c r="O651" s="88" t="str">
        <f>IFERROR(VLOOKUP(A651,[1]Tổng!$M$2:$AT$200,22,0),"")</f>
        <v/>
      </c>
      <c r="P651" s="217">
        <f t="shared" si="169"/>
        <v>0</v>
      </c>
      <c r="Q651" s="217">
        <f>IFERROR(VLOOKUP(A651,[1]Tổng!$M$2:$AQ$200,29,0),0)</f>
        <v>0</v>
      </c>
      <c r="R651" s="81" t="str">
        <f>IFERROR(VLOOKUP(A651,[1]Tổng!$M$2:$AQ$200,31,0),"")</f>
        <v/>
      </c>
      <c r="S651" s="81">
        <f t="shared" si="158"/>
        <v>0</v>
      </c>
      <c r="T651" s="81">
        <f t="shared" si="159"/>
        <v>0</v>
      </c>
      <c r="U651" s="81" t="e">
        <f t="shared" si="171"/>
        <v>#REF!</v>
      </c>
      <c r="V651" s="81">
        <v>0</v>
      </c>
      <c r="W651" s="81" t="e">
        <f t="shared" si="164"/>
        <v>#REF!</v>
      </c>
      <c r="X651" s="83"/>
      <c r="Y651" s="99">
        <f t="shared" si="172"/>
        <v>0</v>
      </c>
      <c r="Z651" s="224"/>
      <c r="AA651" s="224"/>
      <c r="AB651" s="224"/>
      <c r="AC651" s="224"/>
      <c r="AE651" s="106" t="e">
        <f t="shared" si="124"/>
        <v>#VALUE!</v>
      </c>
      <c r="AF651" s="69"/>
      <c r="AG651" s="218"/>
      <c r="AH651" s="219"/>
      <c r="AI651" s="218"/>
      <c r="AJ651" s="63"/>
      <c r="AK651" s="63"/>
      <c r="AL651" s="63"/>
      <c r="AU651" s="69" t="e">
        <f t="shared" si="157"/>
        <v>#N/A</v>
      </c>
      <c r="AV651" s="69" t="e">
        <f t="shared" si="160"/>
        <v>#N/A</v>
      </c>
      <c r="AW651" s="69">
        <f>IF(I651&gt;0,COUNTIF($AV$32:AV651,AV651),0)</f>
        <v>619</v>
      </c>
      <c r="AX651" s="69">
        <f>IF(AND(AW651&gt;1,SUMIF($AV$32:AV650,AV651,$AX$32:AX650)-SUMIF($AV$32:AV650,AV651,$BA$32:BA650)=0),1,IF(AND(AW651&gt;1,SUMIF($AV$32:AV650,AV651,$AX$32:AX650)-SUMIF($AV$32:AV650,AV651,$BA$32:BA650)&gt;0),0,AW651))</f>
        <v>0</v>
      </c>
      <c r="AY651" s="69">
        <f>IF(AND(Q651&gt;0,SUMIF($AV$32:AV651,AV651,$I$32:I651)-SUMIF($AV$32:AV651,AV651,$Q$32:Q651)=0),COUNTIF($AV$32:AV651,AV651),0)</f>
        <v>0</v>
      </c>
      <c r="AZ651" s="69">
        <f>IF(Q651&gt;0,COUNTIF($AV$32:AV651,AV651),0)</f>
        <v>0</v>
      </c>
      <c r="BA651" s="69">
        <f t="shared" si="161"/>
        <v>0</v>
      </c>
      <c r="BC651" s="69" t="str">
        <f t="shared" si="162"/>
        <v xml:space="preserve">  0</v>
      </c>
      <c r="BD651" s="69" t="str">
        <f t="shared" si="163"/>
        <v/>
      </c>
      <c r="BF651" s="69"/>
      <c r="BG651" s="69"/>
    </row>
    <row r="652" spans="1:59" x14ac:dyDescent="0.25">
      <c r="A652" s="70" t="e">
        <f t="shared" si="170"/>
        <v>#REF!</v>
      </c>
      <c r="B652" s="83" t="str">
        <f>IFERROR(VLOOKUP(A652,[1]Tổng!$M$2:$AT$200,13,0),"")</f>
        <v/>
      </c>
      <c r="C652" s="71" t="e">
        <f t="shared" si="165"/>
        <v>#VALUE!</v>
      </c>
      <c r="D652" s="71">
        <f t="shared" si="166"/>
        <v>1</v>
      </c>
      <c r="E652" s="221" t="str">
        <f>IFERROR(VLOOKUP(A652,[1]Tổng!$M$2:$AT$200,14,0),"")</f>
        <v/>
      </c>
      <c r="F652" s="213" t="str">
        <f>IFERROR(VLOOKUP(A652,[1]Tổng!$M$2:$AT$200,15,0),"")</f>
        <v/>
      </c>
      <c r="G652" s="214" t="str">
        <f>IFERROR(VLOOKUP(A652,[1]Tổng!$M$2:$AT$200,25,0),"")</f>
        <v/>
      </c>
      <c r="H652" s="83" t="str">
        <f>IFERROR(VLOOKUP(A652,[1]Tổng!$M$2:$AQ$200,26,0),"")</f>
        <v/>
      </c>
      <c r="I652" s="77" t="str">
        <f>IFERROR(VLOOKUP(A652,[1]Tổng!$M$2:$AQ$200,27,0),"")</f>
        <v/>
      </c>
      <c r="J652" s="77">
        <v>1000000</v>
      </c>
      <c r="K652" s="78">
        <f t="shared" si="167"/>
        <v>0</v>
      </c>
      <c r="L652" s="88" t="str">
        <f>IFERROR(VLOOKUP(A652,[1]Tổng!$M$2:$AQ$200,30,0),"")</f>
        <v/>
      </c>
      <c r="M652" s="88">
        <f t="shared" si="168"/>
        <v>0</v>
      </c>
      <c r="N652" s="88" t="str">
        <f>IFERROR(VLOOKUP(A652,[1]Tổng!$M$2:$AT$200,18,0),"")</f>
        <v/>
      </c>
      <c r="O652" s="88" t="str">
        <f>IFERROR(VLOOKUP(A652,[1]Tổng!$M$2:$AT$200,22,0),"")</f>
        <v/>
      </c>
      <c r="P652" s="217">
        <f t="shared" si="169"/>
        <v>0</v>
      </c>
      <c r="Q652" s="217">
        <f>IFERROR(VLOOKUP(A652,[1]Tổng!$M$2:$AQ$200,29,0),0)</f>
        <v>0</v>
      </c>
      <c r="R652" s="81" t="str">
        <f>IFERROR(VLOOKUP(A652,[1]Tổng!$M$2:$AQ$200,31,0),"")</f>
        <v/>
      </c>
      <c r="S652" s="81">
        <f t="shared" si="158"/>
        <v>0</v>
      </c>
      <c r="T652" s="81">
        <f t="shared" si="159"/>
        <v>0</v>
      </c>
      <c r="U652" s="81" t="e">
        <f t="shared" si="171"/>
        <v>#REF!</v>
      </c>
      <c r="V652" s="81">
        <v>0</v>
      </c>
      <c r="W652" s="81" t="e">
        <f t="shared" si="164"/>
        <v>#REF!</v>
      </c>
      <c r="X652" s="83"/>
      <c r="Y652" s="99">
        <f t="shared" si="172"/>
        <v>0</v>
      </c>
      <c r="Z652" s="224"/>
      <c r="AA652" s="224"/>
      <c r="AB652" s="224"/>
      <c r="AC652" s="224"/>
      <c r="AE652" s="106" t="e">
        <f t="shared" si="124"/>
        <v>#VALUE!</v>
      </c>
      <c r="AF652" s="69"/>
      <c r="AG652" s="218"/>
      <c r="AH652" s="219"/>
      <c r="AI652" s="218"/>
      <c r="AJ652" s="63"/>
      <c r="AK652" s="63"/>
      <c r="AL652" s="63"/>
      <c r="AU652" s="69" t="e">
        <f t="shared" si="157"/>
        <v>#N/A</v>
      </c>
      <c r="AV652" s="69" t="e">
        <f t="shared" si="160"/>
        <v>#N/A</v>
      </c>
      <c r="AW652" s="69">
        <f>IF(I652&gt;0,COUNTIF($AV$32:AV652,AV652),0)</f>
        <v>620</v>
      </c>
      <c r="AX652" s="69">
        <f>IF(AND(AW652&gt;1,SUMIF($AV$32:AV651,AV652,$AX$32:AX651)-SUMIF($AV$32:AV651,AV652,$BA$32:BA651)=0),1,IF(AND(AW652&gt;1,SUMIF($AV$32:AV651,AV652,$AX$32:AX651)-SUMIF($AV$32:AV651,AV652,$BA$32:BA651)&gt;0),0,AW652))</f>
        <v>0</v>
      </c>
      <c r="AY652" s="69">
        <f>IF(AND(Q652&gt;0,SUMIF($AV$32:AV652,AV652,$I$32:I652)-SUMIF($AV$32:AV652,AV652,$Q$32:Q652)=0),COUNTIF($AV$32:AV652,AV652),0)</f>
        <v>0</v>
      </c>
      <c r="AZ652" s="69">
        <f>IF(Q652&gt;0,COUNTIF($AV$32:AV652,AV652),0)</f>
        <v>0</v>
      </c>
      <c r="BA652" s="69">
        <f t="shared" si="161"/>
        <v>0</v>
      </c>
      <c r="BC652" s="69" t="str">
        <f t="shared" si="162"/>
        <v xml:space="preserve">  0</v>
      </c>
      <c r="BD652" s="69" t="str">
        <f t="shared" si="163"/>
        <v/>
      </c>
      <c r="BF652" s="69"/>
      <c r="BG652" s="69"/>
    </row>
    <row r="653" spans="1:59" s="69" customFormat="1" x14ac:dyDescent="0.25">
      <c r="A653" s="70" t="e">
        <f t="shared" si="170"/>
        <v>#REF!</v>
      </c>
      <c r="B653" s="83" t="str">
        <f>IFERROR(VLOOKUP(A653,[1]Tổng!$M$2:$AT$200,13,0),"")</f>
        <v/>
      </c>
      <c r="C653" s="71" t="e">
        <f t="shared" si="165"/>
        <v>#VALUE!</v>
      </c>
      <c r="D653" s="71">
        <f t="shared" si="166"/>
        <v>1</v>
      </c>
      <c r="E653" s="221" t="str">
        <f>IFERROR(VLOOKUP(A653,[1]Tổng!$M$2:$AT$200,14,0),"")</f>
        <v/>
      </c>
      <c r="F653" s="213" t="str">
        <f>IFERROR(VLOOKUP(A653,[1]Tổng!$M$2:$AT$200,15,0),"")</f>
        <v/>
      </c>
      <c r="G653" s="214" t="str">
        <f>IFERROR(VLOOKUP(A653,[1]Tổng!$M$2:$AT$200,25,0),"")</f>
        <v/>
      </c>
      <c r="H653" s="83" t="str">
        <f>IFERROR(VLOOKUP(A653,[1]Tổng!$M$2:$AQ$200,26,0),"")</f>
        <v/>
      </c>
      <c r="I653" s="77" t="str">
        <f>IFERROR(VLOOKUP(A653,[1]Tổng!$M$2:$AQ$200,27,0),"")</f>
        <v/>
      </c>
      <c r="J653" s="77">
        <v>1000000</v>
      </c>
      <c r="K653" s="78">
        <f t="shared" si="167"/>
        <v>0</v>
      </c>
      <c r="L653" s="88" t="str">
        <f>IFERROR(VLOOKUP(A653,[1]Tổng!$M$2:$AQ$200,30,0),"")</f>
        <v/>
      </c>
      <c r="M653" s="88">
        <f t="shared" si="168"/>
        <v>0</v>
      </c>
      <c r="N653" s="88" t="str">
        <f>IFERROR(VLOOKUP(A653,[1]Tổng!$M$2:$AT$200,18,0),"")</f>
        <v/>
      </c>
      <c r="O653" s="88" t="str">
        <f>IFERROR(VLOOKUP(A653,[1]Tổng!$M$2:$AT$200,22,0),"")</f>
        <v/>
      </c>
      <c r="P653" s="217">
        <f t="shared" si="169"/>
        <v>0</v>
      </c>
      <c r="Q653" s="217">
        <f>IFERROR(VLOOKUP(A653,[1]Tổng!$M$2:$AQ$200,29,0),0)</f>
        <v>0</v>
      </c>
      <c r="R653" s="81" t="str">
        <f>IFERROR(VLOOKUP(A653,[1]Tổng!$M$2:$AQ$200,31,0),"")</f>
        <v/>
      </c>
      <c r="S653" s="81">
        <f t="shared" si="158"/>
        <v>0</v>
      </c>
      <c r="T653" s="81">
        <f t="shared" si="159"/>
        <v>0</v>
      </c>
      <c r="U653" s="81" t="e">
        <f t="shared" si="171"/>
        <v>#REF!</v>
      </c>
      <c r="V653" s="81">
        <v>0</v>
      </c>
      <c r="W653" s="81" t="e">
        <f t="shared" si="164"/>
        <v>#REF!</v>
      </c>
      <c r="X653" s="83"/>
      <c r="Y653" s="99">
        <f t="shared" si="172"/>
        <v>0</v>
      </c>
      <c r="Z653" s="224"/>
      <c r="AA653" s="224"/>
      <c r="AB653" s="224"/>
      <c r="AC653" s="224"/>
      <c r="AE653" s="106" t="e">
        <f t="shared" si="124"/>
        <v>#VALUE!</v>
      </c>
      <c r="AG653" s="218"/>
      <c r="AH653" s="219"/>
      <c r="AI653" s="218"/>
      <c r="AJ653" s="63"/>
      <c r="AK653" s="63"/>
      <c r="AL653" s="63"/>
      <c r="AU653" s="69" t="e">
        <f t="shared" si="157"/>
        <v>#N/A</v>
      </c>
      <c r="AV653" s="69" t="e">
        <f t="shared" si="160"/>
        <v>#N/A</v>
      </c>
      <c r="AW653" s="69">
        <f>IF(I653&gt;0,COUNTIF($AV$32:AV653,AV653),0)</f>
        <v>621</v>
      </c>
      <c r="AX653" s="69">
        <f>IF(AND(AW653&gt;1,SUMIF($AV$32:AV652,AV653,$AX$32:AX652)-SUMIF($AV$32:AV652,AV653,$BA$32:BA652)=0),1,IF(AND(AW653&gt;1,SUMIF($AV$32:AV652,AV653,$AX$32:AX652)-SUMIF($AV$32:AV652,AV653,$BA$32:BA652)&gt;0),0,AW653))</f>
        <v>0</v>
      </c>
      <c r="AY653" s="69">
        <f>IF(AND(Q653&gt;0,SUMIF($AV$32:AV653,AV653,$I$32:I653)-SUMIF($AV$32:AV653,AV653,$Q$32:Q653)=0),COUNTIF($AV$32:AV653,AV653),0)</f>
        <v>0</v>
      </c>
      <c r="AZ653" s="69">
        <f>IF(Q653&gt;0,COUNTIF($AV$32:AV653,AV653),0)</f>
        <v>0</v>
      </c>
      <c r="BA653" s="69">
        <f t="shared" si="161"/>
        <v>0</v>
      </c>
      <c r="BC653" s="69" t="str">
        <f t="shared" si="162"/>
        <v xml:space="preserve">  0</v>
      </c>
      <c r="BD653" s="69" t="str">
        <f t="shared" si="163"/>
        <v/>
      </c>
    </row>
    <row r="654" spans="1:59" x14ac:dyDescent="0.25">
      <c r="A654" s="70" t="e">
        <f t="shared" si="170"/>
        <v>#REF!</v>
      </c>
      <c r="B654" s="83" t="str">
        <f>IFERROR(VLOOKUP(A654,[1]Tổng!$M$2:$AT$200,13,0),"")</f>
        <v/>
      </c>
      <c r="C654" s="71" t="e">
        <f t="shared" si="165"/>
        <v>#VALUE!</v>
      </c>
      <c r="D654" s="71">
        <f t="shared" si="166"/>
        <v>1</v>
      </c>
      <c r="E654" s="221" t="str">
        <f>IFERROR(VLOOKUP(A654,[1]Tổng!$M$2:$AT$200,14,0),"")</f>
        <v/>
      </c>
      <c r="F654" s="213" t="str">
        <f>IFERROR(VLOOKUP(A654,[1]Tổng!$M$2:$AT$200,15,0),"")</f>
        <v/>
      </c>
      <c r="G654" s="214" t="str">
        <f>IFERROR(VLOOKUP(A654,[1]Tổng!$M$2:$AT$200,25,0),"")</f>
        <v/>
      </c>
      <c r="H654" s="83" t="str">
        <f>IFERROR(VLOOKUP(A654,[1]Tổng!$M$2:$AQ$200,26,0),"")</f>
        <v/>
      </c>
      <c r="I654" s="77" t="str">
        <f>IFERROR(VLOOKUP(A654,[1]Tổng!$M$2:$AQ$200,27,0),"")</f>
        <v/>
      </c>
      <c r="J654" s="77">
        <v>1000000</v>
      </c>
      <c r="K654" s="78">
        <f t="shared" si="167"/>
        <v>0</v>
      </c>
      <c r="L654" s="88" t="str">
        <f>IFERROR(VLOOKUP(A654,[1]Tổng!$M$2:$AQ$200,30,0),"")</f>
        <v/>
      </c>
      <c r="M654" s="88">
        <f t="shared" si="168"/>
        <v>0</v>
      </c>
      <c r="N654" s="88" t="str">
        <f>IFERROR(VLOOKUP(A654,[1]Tổng!$M$2:$AT$200,18,0),"")</f>
        <v/>
      </c>
      <c r="O654" s="88" t="str">
        <f>IFERROR(VLOOKUP(A654,[1]Tổng!$M$2:$AT$200,22,0),"")</f>
        <v/>
      </c>
      <c r="P654" s="217">
        <f t="shared" si="169"/>
        <v>0</v>
      </c>
      <c r="Q654" s="217">
        <f>IFERROR(VLOOKUP(A654,[1]Tổng!$M$2:$AQ$200,29,0),0)</f>
        <v>0</v>
      </c>
      <c r="R654" s="81" t="str">
        <f>IFERROR(VLOOKUP(A654,[1]Tổng!$M$2:$AQ$200,31,0),"")</f>
        <v/>
      </c>
      <c r="S654" s="81">
        <f t="shared" si="158"/>
        <v>0</v>
      </c>
      <c r="T654" s="81">
        <f t="shared" si="159"/>
        <v>0</v>
      </c>
      <c r="U654" s="81" t="e">
        <f t="shared" si="171"/>
        <v>#REF!</v>
      </c>
      <c r="V654" s="81">
        <v>0</v>
      </c>
      <c r="W654" s="81" t="e">
        <f t="shared" si="164"/>
        <v>#REF!</v>
      </c>
      <c r="X654" s="83"/>
      <c r="Y654" s="99">
        <f t="shared" si="172"/>
        <v>0</v>
      </c>
      <c r="Z654" s="224"/>
      <c r="AA654" s="224"/>
      <c r="AB654" s="224"/>
      <c r="AC654" s="224"/>
      <c r="AE654" s="106" t="e">
        <f t="shared" si="124"/>
        <v>#VALUE!</v>
      </c>
      <c r="AF654" s="69"/>
      <c r="AG654" s="218"/>
      <c r="AH654" s="219"/>
      <c r="AI654" s="218"/>
      <c r="AJ654" s="63"/>
      <c r="AK654" s="63"/>
      <c r="AL654" s="63"/>
      <c r="AU654" s="69" t="e">
        <f t="shared" si="157"/>
        <v>#N/A</v>
      </c>
      <c r="AV654" s="69" t="e">
        <f t="shared" si="160"/>
        <v>#N/A</v>
      </c>
      <c r="AW654" s="69">
        <f>IF(I654&gt;0,COUNTIF($AV$32:AV654,AV654),0)</f>
        <v>622</v>
      </c>
      <c r="AX654" s="69">
        <f>IF(AND(AW654&gt;1,SUMIF($AV$32:AV653,AV654,$AX$32:AX653)-SUMIF($AV$32:AV653,AV654,$BA$32:BA653)=0),1,IF(AND(AW654&gt;1,SUMIF($AV$32:AV653,AV654,$AX$32:AX653)-SUMIF($AV$32:AV653,AV654,$BA$32:BA653)&gt;0),0,AW654))</f>
        <v>0</v>
      </c>
      <c r="AY654" s="69">
        <f>IF(AND(Q654&gt;0,SUMIF($AV$32:AV654,AV654,$I$32:I654)-SUMIF($AV$32:AV654,AV654,$Q$32:Q654)=0),COUNTIF($AV$32:AV654,AV654),0)</f>
        <v>0</v>
      </c>
      <c r="AZ654" s="69">
        <f>IF(Q654&gt;0,COUNTIF($AV$32:AV654,AV654),0)</f>
        <v>0</v>
      </c>
      <c r="BA654" s="69">
        <f t="shared" si="161"/>
        <v>0</v>
      </c>
      <c r="BC654" s="69" t="str">
        <f t="shared" si="162"/>
        <v xml:space="preserve">  0</v>
      </c>
      <c r="BD654" s="69" t="str">
        <f t="shared" si="163"/>
        <v/>
      </c>
      <c r="BF654" s="69"/>
      <c r="BG654" s="69"/>
    </row>
    <row r="655" spans="1:59" s="69" customFormat="1" x14ac:dyDescent="0.25">
      <c r="A655" s="70" t="e">
        <f t="shared" si="170"/>
        <v>#REF!</v>
      </c>
      <c r="B655" s="83" t="str">
        <f>IFERROR(VLOOKUP(A655,[1]Tổng!$M$2:$AT$200,13,0),"")</f>
        <v/>
      </c>
      <c r="C655" s="71" t="e">
        <f t="shared" si="165"/>
        <v>#VALUE!</v>
      </c>
      <c r="D655" s="71">
        <f t="shared" si="166"/>
        <v>1</v>
      </c>
      <c r="E655" s="221" t="str">
        <f>IFERROR(VLOOKUP(A655,[1]Tổng!$M$2:$AT$200,14,0),"")</f>
        <v/>
      </c>
      <c r="F655" s="213" t="str">
        <f>IFERROR(VLOOKUP(A655,[1]Tổng!$M$2:$AT$200,15,0),"")</f>
        <v/>
      </c>
      <c r="G655" s="214" t="str">
        <f>IFERROR(VLOOKUP(A655,[1]Tổng!$M$2:$AT$200,25,0),"")</f>
        <v/>
      </c>
      <c r="H655" s="83" t="str">
        <f>IFERROR(VLOOKUP(A655,[1]Tổng!$M$2:$AQ$200,26,0),"")</f>
        <v/>
      </c>
      <c r="I655" s="77" t="str">
        <f>IFERROR(VLOOKUP(A655,[1]Tổng!$M$2:$AQ$200,27,0),"")</f>
        <v/>
      </c>
      <c r="J655" s="77">
        <v>1000000</v>
      </c>
      <c r="K655" s="78">
        <f t="shared" si="167"/>
        <v>0</v>
      </c>
      <c r="L655" s="88" t="str">
        <f>IFERROR(VLOOKUP(A655,[1]Tổng!$M$2:$AQ$200,30,0),"")</f>
        <v/>
      </c>
      <c r="M655" s="88">
        <f t="shared" si="168"/>
        <v>0</v>
      </c>
      <c r="N655" s="88" t="str">
        <f>IFERROR(VLOOKUP(A655,[1]Tổng!$M$2:$AT$200,18,0),"")</f>
        <v/>
      </c>
      <c r="O655" s="88" t="str">
        <f>IFERROR(VLOOKUP(A655,[1]Tổng!$M$2:$AT$200,22,0),"")</f>
        <v/>
      </c>
      <c r="P655" s="217">
        <f t="shared" si="169"/>
        <v>0</v>
      </c>
      <c r="Q655" s="217">
        <f>IFERROR(VLOOKUP(A655,[1]Tổng!$M$2:$AQ$200,29,0),0)</f>
        <v>0</v>
      </c>
      <c r="R655" s="81" t="str">
        <f>IFERROR(VLOOKUP(A655,[1]Tổng!$M$2:$AQ$200,31,0),"")</f>
        <v/>
      </c>
      <c r="S655" s="81">
        <f t="shared" si="158"/>
        <v>0</v>
      </c>
      <c r="T655" s="81">
        <f t="shared" si="159"/>
        <v>0</v>
      </c>
      <c r="U655" s="81" t="e">
        <f t="shared" si="171"/>
        <v>#REF!</v>
      </c>
      <c r="V655" s="81">
        <v>0</v>
      </c>
      <c r="W655" s="81" t="e">
        <f t="shared" si="164"/>
        <v>#REF!</v>
      </c>
      <c r="X655" s="83"/>
      <c r="Y655" s="99">
        <f t="shared" si="141"/>
        <v>0</v>
      </c>
      <c r="Z655" s="224"/>
      <c r="AA655" s="224"/>
      <c r="AB655" s="224"/>
      <c r="AC655" s="224"/>
      <c r="AE655" s="106" t="e">
        <f t="shared" si="124"/>
        <v>#VALUE!</v>
      </c>
      <c r="AG655" s="218"/>
      <c r="AH655" s="219"/>
      <c r="AI655" s="218"/>
      <c r="AJ655" s="63"/>
      <c r="AK655" s="63"/>
      <c r="AL655" s="63"/>
      <c r="AU655" s="69" t="e">
        <f t="shared" si="157"/>
        <v>#N/A</v>
      </c>
      <c r="AV655" s="69" t="e">
        <f t="shared" si="160"/>
        <v>#N/A</v>
      </c>
      <c r="AW655" s="69">
        <f>IF(I655&gt;0,COUNTIF($AV$32:AV655,AV655),0)</f>
        <v>623</v>
      </c>
      <c r="AX655" s="69">
        <f>IF(AND(AW655&gt;1,SUMIF($AV$32:AV654,AV655,$AX$32:AX654)-SUMIF($AV$32:AV654,AV655,$BA$32:BA654)=0),1,IF(AND(AW655&gt;1,SUMIF($AV$32:AV654,AV655,$AX$32:AX654)-SUMIF($AV$32:AV654,AV655,$BA$32:BA654)&gt;0),0,AW655))</f>
        <v>0</v>
      </c>
      <c r="AY655" s="69">
        <f>IF(AND(Q655&gt;0,SUMIF($AV$32:AV655,AV655,$I$32:I655)-SUMIF($AV$32:AV655,AV655,$Q$32:Q655)=0),COUNTIF($AV$32:AV655,AV655),0)</f>
        <v>0</v>
      </c>
      <c r="AZ655" s="69">
        <f>IF(Q655&gt;0,COUNTIF($AV$32:AV655,AV655),0)</f>
        <v>0</v>
      </c>
      <c r="BA655" s="69">
        <f t="shared" si="161"/>
        <v>0</v>
      </c>
      <c r="BC655" s="69" t="str">
        <f t="shared" si="162"/>
        <v xml:space="preserve">  0</v>
      </c>
      <c r="BD655" s="69" t="str">
        <f t="shared" si="163"/>
        <v/>
      </c>
    </row>
    <row r="656" spans="1:59" x14ac:dyDescent="0.25">
      <c r="A656" s="70" t="e">
        <f t="shared" si="170"/>
        <v>#REF!</v>
      </c>
      <c r="B656" s="83" t="str">
        <f>IFERROR(VLOOKUP(A656,[1]Tổng!$M$2:$AT$200,13,0),"")</f>
        <v/>
      </c>
      <c r="C656" s="71" t="e">
        <f t="shared" si="165"/>
        <v>#VALUE!</v>
      </c>
      <c r="D656" s="71">
        <f t="shared" si="166"/>
        <v>1</v>
      </c>
      <c r="E656" s="221" t="str">
        <f>IFERROR(VLOOKUP(A656,[1]Tổng!$M$2:$AT$200,14,0),"")</f>
        <v/>
      </c>
      <c r="F656" s="213" t="str">
        <f>IFERROR(VLOOKUP(A656,[1]Tổng!$M$2:$AT$200,15,0),"")</f>
        <v/>
      </c>
      <c r="G656" s="214" t="str">
        <f>IFERROR(VLOOKUP(A656,[1]Tổng!$M$2:$AT$200,25,0),"")</f>
        <v/>
      </c>
      <c r="H656" s="83" t="str">
        <f>IFERROR(VLOOKUP(A656,[1]Tổng!$M$2:$AQ$200,26,0),"")</f>
        <v/>
      </c>
      <c r="I656" s="77" t="str">
        <f>IFERROR(VLOOKUP(A656,[1]Tổng!$M$2:$AQ$200,27,0),"")</f>
        <v/>
      </c>
      <c r="J656" s="77">
        <v>1000000</v>
      </c>
      <c r="K656" s="78">
        <f t="shared" si="167"/>
        <v>0</v>
      </c>
      <c r="L656" s="88" t="str">
        <f>IFERROR(VLOOKUP(A656,[1]Tổng!$M$2:$AQ$200,30,0),"")</f>
        <v/>
      </c>
      <c r="M656" s="88">
        <f t="shared" si="168"/>
        <v>0</v>
      </c>
      <c r="N656" s="88" t="str">
        <f>IFERROR(VLOOKUP(A656,[1]Tổng!$M$2:$AT$200,18,0),"")</f>
        <v/>
      </c>
      <c r="O656" s="88" t="str">
        <f>IFERROR(VLOOKUP(A656,[1]Tổng!$M$2:$AT$200,22,0),"")</f>
        <v/>
      </c>
      <c r="P656" s="217">
        <f t="shared" si="169"/>
        <v>0</v>
      </c>
      <c r="Q656" s="217">
        <f>IFERROR(VLOOKUP(A656,[1]Tổng!$M$2:$AQ$200,29,0),0)</f>
        <v>0</v>
      </c>
      <c r="R656" s="81" t="str">
        <f>IFERROR(VLOOKUP(A656,[1]Tổng!$M$2:$AQ$200,31,0),"")</f>
        <v/>
      </c>
      <c r="S656" s="81">
        <f t="shared" si="158"/>
        <v>0</v>
      </c>
      <c r="T656" s="81">
        <f t="shared" si="159"/>
        <v>0</v>
      </c>
      <c r="U656" s="81" t="e">
        <f t="shared" si="171"/>
        <v>#REF!</v>
      </c>
      <c r="V656" s="81">
        <v>0</v>
      </c>
      <c r="W656" s="81" t="e">
        <f t="shared" si="164"/>
        <v>#REF!</v>
      </c>
      <c r="X656" s="83"/>
      <c r="Y656" s="99">
        <f t="shared" si="141"/>
        <v>0</v>
      </c>
      <c r="Z656" s="224"/>
      <c r="AA656" s="224"/>
      <c r="AB656" s="224"/>
      <c r="AC656" s="224"/>
      <c r="AE656" s="106" t="e">
        <f t="shared" si="124"/>
        <v>#VALUE!</v>
      </c>
      <c r="AF656" s="69"/>
      <c r="AG656" s="218"/>
      <c r="AH656" s="219"/>
      <c r="AI656" s="218"/>
      <c r="AJ656" s="63"/>
      <c r="AK656" s="63"/>
      <c r="AL656" s="63"/>
      <c r="AU656" s="69" t="e">
        <f t="shared" si="157"/>
        <v>#N/A</v>
      </c>
      <c r="AV656" s="69" t="e">
        <f t="shared" si="160"/>
        <v>#N/A</v>
      </c>
      <c r="AW656" s="69">
        <f>IF(I656&gt;0,COUNTIF($AV$32:AV656,AV656),0)</f>
        <v>624</v>
      </c>
      <c r="AX656" s="69">
        <f>IF(AND(AW656&gt;1,SUMIF($AV$32:AV655,AV656,$AX$32:AX655)-SUMIF($AV$32:AV655,AV656,$BA$32:BA655)=0),1,IF(AND(AW656&gt;1,SUMIF($AV$32:AV655,AV656,$AX$32:AX655)-SUMIF($AV$32:AV655,AV656,$BA$32:BA655)&gt;0),0,AW656))</f>
        <v>0</v>
      </c>
      <c r="AY656" s="69">
        <f>IF(AND(Q656&gt;0,SUMIF($AV$32:AV656,AV656,$I$32:I656)-SUMIF($AV$32:AV656,AV656,$Q$32:Q656)=0),COUNTIF($AV$32:AV656,AV656),0)</f>
        <v>0</v>
      </c>
      <c r="AZ656" s="69">
        <f>IF(Q656&gt;0,COUNTIF($AV$32:AV656,AV656),0)</f>
        <v>0</v>
      </c>
      <c r="BA656" s="69">
        <f t="shared" si="161"/>
        <v>0</v>
      </c>
      <c r="BC656" s="69" t="str">
        <f t="shared" si="162"/>
        <v xml:space="preserve">  0</v>
      </c>
      <c r="BD656" s="69" t="str">
        <f t="shared" si="163"/>
        <v/>
      </c>
      <c r="BF656" s="69"/>
      <c r="BG656" s="69"/>
    </row>
    <row r="657" spans="1:59" x14ac:dyDescent="0.25">
      <c r="A657" s="70" t="e">
        <f t="shared" si="170"/>
        <v>#REF!</v>
      </c>
      <c r="B657" s="83" t="str">
        <f>IFERROR(VLOOKUP(A657,[1]Tổng!$M$2:$AT$200,13,0),"")</f>
        <v/>
      </c>
      <c r="C657" s="71" t="e">
        <f t="shared" si="165"/>
        <v>#VALUE!</v>
      </c>
      <c r="D657" s="71">
        <f t="shared" si="166"/>
        <v>1</v>
      </c>
      <c r="E657" s="221" t="str">
        <f>IFERROR(VLOOKUP(A657,[1]Tổng!$M$2:$AT$200,14,0),"")</f>
        <v/>
      </c>
      <c r="F657" s="213" t="str">
        <f>IFERROR(VLOOKUP(A657,[1]Tổng!$M$2:$AT$200,15,0),"")</f>
        <v/>
      </c>
      <c r="G657" s="214" t="str">
        <f>IFERROR(VLOOKUP(A657,[1]Tổng!$M$2:$AT$200,25,0),"")</f>
        <v/>
      </c>
      <c r="H657" s="83" t="str">
        <f>IFERROR(VLOOKUP(A657,[1]Tổng!$M$2:$AQ$200,26,0),"")</f>
        <v/>
      </c>
      <c r="I657" s="77" t="str">
        <f>IFERROR(VLOOKUP(A657,[1]Tổng!$M$2:$AQ$200,27,0),"")</f>
        <v/>
      </c>
      <c r="J657" s="77">
        <v>1000000</v>
      </c>
      <c r="K657" s="78">
        <f t="shared" si="167"/>
        <v>0</v>
      </c>
      <c r="L657" s="88" t="str">
        <f>IFERROR(VLOOKUP(A657,[1]Tổng!$M$2:$AQ$200,30,0),"")</f>
        <v/>
      </c>
      <c r="M657" s="88">
        <f t="shared" si="168"/>
        <v>0</v>
      </c>
      <c r="N657" s="88" t="str">
        <f>IFERROR(VLOOKUP(A657,[1]Tổng!$M$2:$AT$200,18,0),"")</f>
        <v/>
      </c>
      <c r="O657" s="88" t="str">
        <f>IFERROR(VLOOKUP(A657,[1]Tổng!$M$2:$AT$200,22,0),"")</f>
        <v/>
      </c>
      <c r="P657" s="217">
        <f t="shared" si="169"/>
        <v>0</v>
      </c>
      <c r="Q657" s="217">
        <f>IFERROR(VLOOKUP(A657,[1]Tổng!$M$2:$AQ$200,29,0),0)</f>
        <v>0</v>
      </c>
      <c r="R657" s="81" t="str">
        <f>IFERROR(VLOOKUP(A657,[1]Tổng!$M$2:$AQ$200,31,0),"")</f>
        <v/>
      </c>
      <c r="S657" s="81">
        <f t="shared" si="158"/>
        <v>0</v>
      </c>
      <c r="T657" s="81">
        <f t="shared" si="159"/>
        <v>0</v>
      </c>
      <c r="U657" s="81" t="e">
        <f t="shared" si="171"/>
        <v>#REF!</v>
      </c>
      <c r="V657" s="81">
        <v>0</v>
      </c>
      <c r="W657" s="81" t="e">
        <f t="shared" si="164"/>
        <v>#REF!</v>
      </c>
      <c r="X657" s="83"/>
      <c r="Y657" s="99">
        <f t="shared" si="141"/>
        <v>0</v>
      </c>
      <c r="Z657" s="224"/>
      <c r="AA657" s="224"/>
      <c r="AB657" s="224"/>
      <c r="AC657" s="224"/>
      <c r="AE657" s="106" t="e">
        <f t="shared" si="124"/>
        <v>#VALUE!</v>
      </c>
      <c r="AF657" s="69"/>
      <c r="AG657" s="218"/>
      <c r="AH657" s="219"/>
      <c r="AI657" s="218"/>
      <c r="AJ657" s="63"/>
      <c r="AK657" s="63"/>
      <c r="AL657" s="63"/>
      <c r="AU657" s="69" t="e">
        <f t="shared" si="157"/>
        <v>#N/A</v>
      </c>
      <c r="AV657" s="69" t="e">
        <f t="shared" si="160"/>
        <v>#N/A</v>
      </c>
      <c r="AW657" s="69">
        <f>IF(I657&gt;0,COUNTIF($AV$32:AV657,AV657),0)</f>
        <v>625</v>
      </c>
      <c r="AX657" s="69">
        <f>IF(AND(AW657&gt;1,SUMIF($AV$32:AV656,AV657,$AX$32:AX656)-SUMIF($AV$32:AV656,AV657,$BA$32:BA656)=0),1,IF(AND(AW657&gt;1,SUMIF($AV$32:AV656,AV657,$AX$32:AX656)-SUMIF($AV$32:AV656,AV657,$BA$32:BA656)&gt;0),0,AW657))</f>
        <v>0</v>
      </c>
      <c r="AY657" s="69">
        <f>IF(AND(Q657&gt;0,SUMIF($AV$32:AV657,AV657,$I$32:I657)-SUMIF($AV$32:AV657,AV657,$Q$32:Q657)=0),COUNTIF($AV$32:AV657,AV657),0)</f>
        <v>0</v>
      </c>
      <c r="AZ657" s="69">
        <f>IF(Q657&gt;0,COUNTIF($AV$32:AV657,AV657),0)</f>
        <v>0</v>
      </c>
      <c r="BA657" s="69">
        <f t="shared" si="161"/>
        <v>0</v>
      </c>
      <c r="BC657" s="69" t="str">
        <f t="shared" si="162"/>
        <v xml:space="preserve">  0</v>
      </c>
      <c r="BD657" s="69" t="str">
        <f t="shared" si="163"/>
        <v/>
      </c>
      <c r="BF657" s="69"/>
      <c r="BG657" s="69"/>
    </row>
    <row r="658" spans="1:59" s="69" customFormat="1" x14ac:dyDescent="0.25">
      <c r="A658" s="70" t="e">
        <f t="shared" si="170"/>
        <v>#REF!</v>
      </c>
      <c r="B658" s="83" t="str">
        <f>IFERROR(VLOOKUP(A658,[1]Tổng!$M$2:$AT$200,13,0),"")</f>
        <v/>
      </c>
      <c r="C658" s="71" t="e">
        <f t="shared" si="165"/>
        <v>#VALUE!</v>
      </c>
      <c r="D658" s="71">
        <f t="shared" si="166"/>
        <v>1</v>
      </c>
      <c r="E658" s="221" t="str">
        <f>IFERROR(VLOOKUP(A658,[1]Tổng!$M$2:$AT$200,14,0),"")</f>
        <v/>
      </c>
      <c r="F658" s="213" t="str">
        <f>IFERROR(VLOOKUP(A658,[1]Tổng!$M$2:$AT$200,15,0),"")</f>
        <v/>
      </c>
      <c r="G658" s="214" t="str">
        <f>IFERROR(VLOOKUP(A658,[1]Tổng!$M$2:$AT$200,25,0),"")</f>
        <v/>
      </c>
      <c r="H658" s="83" t="str">
        <f>IFERROR(VLOOKUP(A658,[1]Tổng!$M$2:$AQ$200,26,0),"")</f>
        <v/>
      </c>
      <c r="I658" s="77" t="str">
        <f>IFERROR(VLOOKUP(A658,[1]Tổng!$M$2:$AQ$200,27,0),"")</f>
        <v/>
      </c>
      <c r="J658" s="77">
        <v>1000000</v>
      </c>
      <c r="K658" s="78">
        <f t="shared" si="167"/>
        <v>0</v>
      </c>
      <c r="L658" s="88" t="str">
        <f>IFERROR(VLOOKUP(A658,[1]Tổng!$M$2:$AQ$200,30,0),"")</f>
        <v/>
      </c>
      <c r="M658" s="88">
        <f t="shared" si="168"/>
        <v>0</v>
      </c>
      <c r="N658" s="88" t="str">
        <f>IFERROR(VLOOKUP(A658,[1]Tổng!$M$2:$AT$200,18,0),"")</f>
        <v/>
      </c>
      <c r="O658" s="88" t="str">
        <f>IFERROR(VLOOKUP(A658,[1]Tổng!$M$2:$AT$200,22,0),"")</f>
        <v/>
      </c>
      <c r="P658" s="217">
        <f t="shared" si="169"/>
        <v>0</v>
      </c>
      <c r="Q658" s="217">
        <f>IFERROR(VLOOKUP(A658,[1]Tổng!$M$2:$AQ$200,29,0),0)</f>
        <v>0</v>
      </c>
      <c r="R658" s="81" t="str">
        <f>IFERROR(VLOOKUP(A658,[1]Tổng!$M$2:$AQ$200,31,0),"")</f>
        <v/>
      </c>
      <c r="S658" s="81">
        <f t="shared" si="158"/>
        <v>0</v>
      </c>
      <c r="T658" s="81">
        <f t="shared" si="159"/>
        <v>0</v>
      </c>
      <c r="U658" s="81" t="e">
        <f t="shared" si="171"/>
        <v>#REF!</v>
      </c>
      <c r="V658" s="81">
        <v>0</v>
      </c>
      <c r="W658" s="81" t="e">
        <f t="shared" si="164"/>
        <v>#REF!</v>
      </c>
      <c r="X658" s="83"/>
      <c r="Y658" s="99">
        <f t="shared" si="141"/>
        <v>0</v>
      </c>
      <c r="Z658" s="224"/>
      <c r="AA658" s="224"/>
      <c r="AB658" s="224"/>
      <c r="AC658" s="224"/>
      <c r="AE658" s="106" t="e">
        <f t="shared" si="124"/>
        <v>#VALUE!</v>
      </c>
      <c r="AG658" s="218"/>
      <c r="AH658" s="219"/>
      <c r="AI658" s="218"/>
      <c r="AJ658" s="63"/>
      <c r="AK658" s="63"/>
      <c r="AL658" s="63"/>
      <c r="AU658" s="69" t="e">
        <f t="shared" si="157"/>
        <v>#N/A</v>
      </c>
      <c r="AV658" s="69" t="e">
        <f t="shared" si="160"/>
        <v>#N/A</v>
      </c>
      <c r="AW658" s="69">
        <f>IF(I658&gt;0,COUNTIF($AV$32:AV658,AV658),0)</f>
        <v>626</v>
      </c>
      <c r="AX658" s="69">
        <f>IF(AND(AW658&gt;1,SUMIF($AV$32:AV657,AV658,$AX$32:AX657)-SUMIF($AV$32:AV657,AV658,$BA$32:BA657)=0),1,IF(AND(AW658&gt;1,SUMIF($AV$32:AV657,AV658,$AX$32:AX657)-SUMIF($AV$32:AV657,AV658,$BA$32:BA657)&gt;0),0,AW658))</f>
        <v>0</v>
      </c>
      <c r="AY658" s="69">
        <f>IF(AND(Q658&gt;0,SUMIF($AV$32:AV658,AV658,$I$32:I658)-SUMIF($AV$32:AV658,AV658,$Q$32:Q658)=0),COUNTIF($AV$32:AV658,AV658),0)</f>
        <v>0</v>
      </c>
      <c r="AZ658" s="69">
        <f>IF(Q658&gt;0,COUNTIF($AV$32:AV658,AV658),0)</f>
        <v>0</v>
      </c>
      <c r="BA658" s="69">
        <f t="shared" si="161"/>
        <v>0</v>
      </c>
      <c r="BC658" s="69" t="str">
        <f t="shared" si="162"/>
        <v xml:space="preserve">  0</v>
      </c>
      <c r="BD658" s="69" t="str">
        <f t="shared" si="163"/>
        <v/>
      </c>
    </row>
    <row r="659" spans="1:59" x14ac:dyDescent="0.25">
      <c r="A659" s="70" t="e">
        <f t="shared" si="170"/>
        <v>#REF!</v>
      </c>
      <c r="B659" s="83" t="str">
        <f>IFERROR(VLOOKUP(A659,[1]Tổng!$M$2:$AT$200,13,0),"")</f>
        <v/>
      </c>
      <c r="C659" s="71" t="e">
        <f t="shared" si="165"/>
        <v>#VALUE!</v>
      </c>
      <c r="D659" s="71">
        <f t="shared" si="166"/>
        <v>1</v>
      </c>
      <c r="E659" s="221" t="str">
        <f>IFERROR(VLOOKUP(A659,[1]Tổng!$M$2:$AT$200,14,0),"")</f>
        <v/>
      </c>
      <c r="F659" s="213" t="str">
        <f>IFERROR(VLOOKUP(A659,[1]Tổng!$M$2:$AT$200,15,0),"")</f>
        <v/>
      </c>
      <c r="G659" s="214" t="str">
        <f>IFERROR(VLOOKUP(A659,[1]Tổng!$M$2:$AT$200,25,0),"")</f>
        <v/>
      </c>
      <c r="H659" s="83" t="str">
        <f>IFERROR(VLOOKUP(A659,[1]Tổng!$M$2:$AQ$200,26,0),"")</f>
        <v/>
      </c>
      <c r="I659" s="77" t="str">
        <f>IFERROR(VLOOKUP(A659,[1]Tổng!$M$2:$AQ$200,27,0),"")</f>
        <v/>
      </c>
      <c r="J659" s="77">
        <v>1000000</v>
      </c>
      <c r="K659" s="78">
        <f t="shared" si="167"/>
        <v>0</v>
      </c>
      <c r="L659" s="88" t="str">
        <f>IFERROR(VLOOKUP(A659,[1]Tổng!$M$2:$AQ$200,30,0),"")</f>
        <v/>
      </c>
      <c r="M659" s="88">
        <f t="shared" si="168"/>
        <v>0</v>
      </c>
      <c r="N659" s="88" t="str">
        <f>IFERROR(VLOOKUP(A659,[1]Tổng!$M$2:$AT$200,18,0),"")</f>
        <v/>
      </c>
      <c r="O659" s="88" t="str">
        <f>IFERROR(VLOOKUP(A659,[1]Tổng!$M$2:$AT$200,22,0),"")</f>
        <v/>
      </c>
      <c r="P659" s="217">
        <f t="shared" si="169"/>
        <v>0</v>
      </c>
      <c r="Q659" s="217">
        <f>IFERROR(VLOOKUP(A659,[1]Tổng!$M$2:$AQ$200,29,0),0)</f>
        <v>0</v>
      </c>
      <c r="R659" s="81" t="str">
        <f>IFERROR(VLOOKUP(A659,[1]Tổng!$M$2:$AQ$200,31,0),"")</f>
        <v/>
      </c>
      <c r="S659" s="81">
        <f t="shared" si="158"/>
        <v>0</v>
      </c>
      <c r="T659" s="81">
        <f t="shared" si="159"/>
        <v>0</v>
      </c>
      <c r="U659" s="81" t="e">
        <f t="shared" si="171"/>
        <v>#REF!</v>
      </c>
      <c r="V659" s="81">
        <v>0</v>
      </c>
      <c r="W659" s="81" t="e">
        <f t="shared" si="164"/>
        <v>#REF!</v>
      </c>
      <c r="X659" s="83"/>
      <c r="Y659" s="99">
        <f>Q661</f>
        <v>0</v>
      </c>
      <c r="Z659" s="224"/>
      <c r="AA659" s="224"/>
      <c r="AB659" s="224"/>
      <c r="AC659" s="224"/>
      <c r="AE659" s="106" t="e">
        <f>I661-SUM(Z661:AD661)</f>
        <v>#VALUE!</v>
      </c>
      <c r="AF659" s="69"/>
      <c r="AG659" s="218"/>
      <c r="AH659" s="219"/>
      <c r="AI659" s="218"/>
      <c r="AJ659" s="63"/>
      <c r="AK659" s="63"/>
      <c r="AL659" s="63"/>
      <c r="AU659" s="69" t="e">
        <f t="shared" si="157"/>
        <v>#N/A</v>
      </c>
      <c r="AV659" s="69" t="e">
        <f t="shared" si="160"/>
        <v>#N/A</v>
      </c>
      <c r="AW659" s="69">
        <f>IF(I659&gt;0,COUNTIF($AV$32:AV659,AV659),0)</f>
        <v>627</v>
      </c>
      <c r="AX659" s="69">
        <f>IF(AND(AW659&gt;1,SUMIF($AV$32:AV658,AV659,$AX$32:AX658)-SUMIF($AV$32:AV658,AV659,$BA$32:BA658)=0),1,IF(AND(AW659&gt;1,SUMIF($AV$32:AV658,AV659,$AX$32:AX658)-SUMIF($AV$32:AV658,AV659,$BA$32:BA658)&gt;0),0,AW659))</f>
        <v>0</v>
      </c>
      <c r="AY659" s="69">
        <f>IF(AND(Q659&gt;0,SUMIF($AV$32:AV659,AV659,$I$32:I659)-SUMIF($AV$32:AV659,AV659,$Q$32:Q659)=0),COUNTIF($AV$32:AV659,AV659),0)</f>
        <v>0</v>
      </c>
      <c r="AZ659" s="69">
        <f>IF(Q659&gt;0,COUNTIF($AV$32:AV659,AV659),0)</f>
        <v>0</v>
      </c>
      <c r="BA659" s="69">
        <f t="shared" si="161"/>
        <v>0</v>
      </c>
      <c r="BC659" s="69" t="str">
        <f t="shared" si="162"/>
        <v xml:space="preserve">  0</v>
      </c>
      <c r="BD659" s="69" t="str">
        <f t="shared" si="163"/>
        <v/>
      </c>
      <c r="BF659" s="69"/>
      <c r="BG659" s="69"/>
    </row>
    <row r="660" spans="1:59" x14ac:dyDescent="0.25">
      <c r="A660" s="70" t="e">
        <f t="shared" si="170"/>
        <v>#REF!</v>
      </c>
      <c r="B660" s="83" t="str">
        <f>IFERROR(VLOOKUP(A660,[1]Tổng!$M$2:$AT$200,13,0),"")</f>
        <v/>
      </c>
      <c r="C660" s="71" t="e">
        <f t="shared" si="165"/>
        <v>#VALUE!</v>
      </c>
      <c r="D660" s="71">
        <f t="shared" si="166"/>
        <v>1</v>
      </c>
      <c r="E660" s="221" t="str">
        <f>IFERROR(VLOOKUP(A660,[1]Tổng!$M$2:$AT$200,14,0),"")</f>
        <v/>
      </c>
      <c r="F660" s="213" t="str">
        <f>IFERROR(VLOOKUP(A660,[1]Tổng!$M$2:$AT$200,15,0),"")</f>
        <v/>
      </c>
      <c r="G660" s="214" t="str">
        <f>IFERROR(VLOOKUP(A660,[1]Tổng!$M$2:$AT$200,25,0),"")</f>
        <v/>
      </c>
      <c r="H660" s="83" t="str">
        <f>IFERROR(VLOOKUP(A660,[1]Tổng!$M$2:$AQ$200,26,0),"")</f>
        <v/>
      </c>
      <c r="I660" s="77" t="str">
        <f>IFERROR(VLOOKUP(A660,[1]Tổng!$M$2:$AQ$200,27,0),"")</f>
        <v/>
      </c>
      <c r="J660" s="77">
        <v>1000000</v>
      </c>
      <c r="K660" s="78">
        <f t="shared" si="167"/>
        <v>0</v>
      </c>
      <c r="L660" s="88" t="str">
        <f>IFERROR(VLOOKUP(A660,[1]Tổng!$M$2:$AQ$200,30,0),"")</f>
        <v/>
      </c>
      <c r="M660" s="88">
        <f t="shared" si="168"/>
        <v>0</v>
      </c>
      <c r="N660" s="88" t="str">
        <f>IFERROR(VLOOKUP(A660,[1]Tổng!$M$2:$AT$200,18,0),"")</f>
        <v/>
      </c>
      <c r="O660" s="88" t="str">
        <f>IFERROR(VLOOKUP(A660,[1]Tổng!$M$2:$AT$200,22,0),"")</f>
        <v/>
      </c>
      <c r="P660" s="217">
        <f t="shared" si="169"/>
        <v>0</v>
      </c>
      <c r="Q660" s="217">
        <f>IFERROR(VLOOKUP(A660,[1]Tổng!$M$2:$AQ$200,29,0),0)</f>
        <v>0</v>
      </c>
      <c r="R660" s="81" t="str">
        <f>IFERROR(VLOOKUP(A660,[1]Tổng!$M$2:$AQ$200,31,0),"")</f>
        <v/>
      </c>
      <c r="S660" s="81">
        <f t="shared" si="158"/>
        <v>0</v>
      </c>
      <c r="T660" s="81">
        <f t="shared" si="159"/>
        <v>0</v>
      </c>
      <c r="U660" s="81" t="e">
        <f t="shared" si="171"/>
        <v>#REF!</v>
      </c>
      <c r="V660" s="81">
        <v>0</v>
      </c>
      <c r="W660" s="81" t="e">
        <f t="shared" si="164"/>
        <v>#REF!</v>
      </c>
      <c r="X660" s="83"/>
      <c r="Y660" s="99">
        <f t="shared" si="141"/>
        <v>0</v>
      </c>
      <c r="Z660" s="224"/>
      <c r="AA660" s="224"/>
      <c r="AB660" s="224"/>
      <c r="AC660" s="224"/>
      <c r="AE660" s="106" t="e">
        <f t="shared" si="124"/>
        <v>#VALUE!</v>
      </c>
      <c r="AF660" s="69"/>
      <c r="AG660" s="218"/>
      <c r="AH660" s="219"/>
      <c r="AI660" s="218"/>
      <c r="AJ660" s="63"/>
      <c r="AK660" s="63"/>
      <c r="AL660" s="63"/>
      <c r="AU660" s="69" t="e">
        <f t="shared" si="157"/>
        <v>#N/A</v>
      </c>
      <c r="AV660" s="69" t="e">
        <f t="shared" si="160"/>
        <v>#N/A</v>
      </c>
      <c r="AW660" s="69">
        <f>IF(I660&gt;0,COUNTIF($AV$32:AV660,AV660),0)</f>
        <v>628</v>
      </c>
      <c r="AX660" s="69">
        <f>IF(AND(AW660&gt;1,SUMIF($AV$32:AV659,AV660,$AX$32:AX659)-SUMIF($AV$32:AV659,AV660,$BA$32:BA659)=0),1,IF(AND(AW660&gt;1,SUMIF($AV$32:AV659,AV660,$AX$32:AX659)-SUMIF($AV$32:AV659,AV660,$BA$32:BA659)&gt;0),0,AW660))</f>
        <v>0</v>
      </c>
      <c r="AY660" s="69">
        <f>IF(AND(Q660&gt;0,SUMIF($AV$32:AV660,AV660,$I$32:I660)-SUMIF($AV$32:AV660,AV660,$Q$32:Q660)=0),COUNTIF($AV$32:AV660,AV660),0)</f>
        <v>0</v>
      </c>
      <c r="AZ660" s="69">
        <f>IF(Q660&gt;0,COUNTIF($AV$32:AV660,AV660),0)</f>
        <v>0</v>
      </c>
      <c r="BA660" s="69">
        <f t="shared" si="161"/>
        <v>0</v>
      </c>
      <c r="BC660" s="69" t="str">
        <f t="shared" si="162"/>
        <v xml:space="preserve">  0</v>
      </c>
      <c r="BD660" s="69" t="str">
        <f t="shared" si="163"/>
        <v/>
      </c>
      <c r="BF660" s="69"/>
      <c r="BG660" s="69"/>
    </row>
    <row r="661" spans="1:59" s="69" customFormat="1" x14ac:dyDescent="0.25">
      <c r="A661" s="70" t="e">
        <f t="shared" si="170"/>
        <v>#REF!</v>
      </c>
      <c r="B661" s="83" t="str">
        <f>IFERROR(VLOOKUP(A661,[1]Tổng!$M$2:$AT$200,13,0),"")</f>
        <v/>
      </c>
      <c r="C661" s="71" t="e">
        <f t="shared" si="165"/>
        <v>#VALUE!</v>
      </c>
      <c r="D661" s="71">
        <f t="shared" si="166"/>
        <v>1</v>
      </c>
      <c r="E661" s="221" t="str">
        <f>IFERROR(VLOOKUP(A661,[1]Tổng!$M$2:$AT$200,14,0),"")</f>
        <v/>
      </c>
      <c r="F661" s="213" t="str">
        <f>IFERROR(VLOOKUP(A661,[1]Tổng!$M$2:$AT$200,15,0),"")</f>
        <v/>
      </c>
      <c r="G661" s="214" t="str">
        <f>IFERROR(VLOOKUP(A661,[1]Tổng!$M$2:$AT$200,25,0),"")</f>
        <v/>
      </c>
      <c r="H661" s="83" t="str">
        <f>IFERROR(VLOOKUP(A661,[1]Tổng!$M$2:$AQ$200,26,0),"")</f>
        <v/>
      </c>
      <c r="I661" s="77" t="str">
        <f>IFERROR(VLOOKUP(A661,[1]Tổng!$M$2:$AQ$200,27,0),"")</f>
        <v/>
      </c>
      <c r="J661" s="77">
        <v>1000000</v>
      </c>
      <c r="K661" s="78">
        <f t="shared" si="167"/>
        <v>0</v>
      </c>
      <c r="L661" s="88" t="str">
        <f>IFERROR(VLOOKUP(A661,[1]Tổng!$M$2:$AQ$200,30,0),"")</f>
        <v/>
      </c>
      <c r="M661" s="88">
        <f t="shared" si="168"/>
        <v>0</v>
      </c>
      <c r="N661" s="88" t="str">
        <f>IFERROR(VLOOKUP(A661,[1]Tổng!$M$2:$AT$200,18,0),"")</f>
        <v/>
      </c>
      <c r="O661" s="88" t="str">
        <f>IFERROR(VLOOKUP(A661,[1]Tổng!$M$2:$AT$200,22,0),"")</f>
        <v/>
      </c>
      <c r="P661" s="217">
        <f t="shared" si="169"/>
        <v>0</v>
      </c>
      <c r="Q661" s="217">
        <f>IFERROR(VLOOKUP(A661,[1]Tổng!$M$2:$AQ$200,29,0),0)</f>
        <v>0</v>
      </c>
      <c r="R661" s="81" t="str">
        <f>IFERROR(VLOOKUP(A661,[1]Tổng!$M$2:$AQ$200,31,0),"")</f>
        <v/>
      </c>
      <c r="S661" s="81">
        <f t="shared" si="158"/>
        <v>0</v>
      </c>
      <c r="T661" s="81">
        <f t="shared" si="159"/>
        <v>0</v>
      </c>
      <c r="U661" s="81" t="e">
        <f t="shared" si="171"/>
        <v>#REF!</v>
      </c>
      <c r="V661" s="81">
        <v>0</v>
      </c>
      <c r="W661" s="81" t="e">
        <f t="shared" si="164"/>
        <v>#REF!</v>
      </c>
      <c r="X661" s="83"/>
      <c r="Y661" s="99">
        <f t="shared" si="141"/>
        <v>0</v>
      </c>
      <c r="Z661" s="224"/>
      <c r="AA661" s="224"/>
      <c r="AB661" s="224"/>
      <c r="AC661" s="224"/>
      <c r="AE661" s="106" t="e">
        <f t="shared" si="124"/>
        <v>#VALUE!</v>
      </c>
      <c r="AG661" s="218"/>
      <c r="AH661" s="219"/>
      <c r="AI661" s="218"/>
      <c r="AJ661" s="63"/>
      <c r="AK661" s="63"/>
      <c r="AL661" s="63"/>
      <c r="AU661" s="69" t="e">
        <f t="shared" si="157"/>
        <v>#N/A</v>
      </c>
      <c r="AV661" s="69" t="e">
        <f t="shared" si="160"/>
        <v>#N/A</v>
      </c>
      <c r="AW661" s="69">
        <f>IF(I661&gt;0,COUNTIF($AV$32:AV661,AV661),0)</f>
        <v>629</v>
      </c>
      <c r="AX661" s="69">
        <f>IF(AND(AW661&gt;1,SUMIF($AV$32:AV660,AV661,$AX$32:AX660)-SUMIF($AV$32:AV660,AV661,$BA$32:BA660)=0),1,IF(AND(AW661&gt;1,SUMIF($AV$32:AV660,AV661,$AX$32:AX660)-SUMIF($AV$32:AV660,AV661,$BA$32:BA660)&gt;0),0,AW661))</f>
        <v>0</v>
      </c>
      <c r="AY661" s="69">
        <f>IF(AND(Q661&gt;0,SUMIF($AV$32:AV661,AV661,$I$32:I661)-SUMIF($AV$32:AV661,AV661,$Q$32:Q661)=0),COUNTIF($AV$32:AV661,AV661),0)</f>
        <v>0</v>
      </c>
      <c r="AZ661" s="69">
        <f>IF(Q661&gt;0,COUNTIF($AV$32:AV661,AV661),0)</f>
        <v>0</v>
      </c>
      <c r="BA661" s="69">
        <f t="shared" si="161"/>
        <v>0</v>
      </c>
      <c r="BC661" s="69" t="str">
        <f t="shared" si="162"/>
        <v xml:space="preserve">  0</v>
      </c>
      <c r="BD661" s="69" t="str">
        <f t="shared" si="163"/>
        <v/>
      </c>
    </row>
    <row r="662" spans="1:59" x14ac:dyDescent="0.25">
      <c r="A662" s="70" t="e">
        <f t="shared" si="170"/>
        <v>#REF!</v>
      </c>
      <c r="B662" s="83" t="str">
        <f>IFERROR(VLOOKUP(A662,[1]Tổng!$M$2:$AT$200,13,0),"")</f>
        <v/>
      </c>
      <c r="C662" s="71" t="e">
        <f t="shared" si="165"/>
        <v>#VALUE!</v>
      </c>
      <c r="D662" s="71">
        <f t="shared" si="166"/>
        <v>1</v>
      </c>
      <c r="E662" s="221" t="str">
        <f>IFERROR(VLOOKUP(A662,[1]Tổng!$M$2:$AT$200,14,0),"")</f>
        <v/>
      </c>
      <c r="F662" s="213" t="str">
        <f>IFERROR(VLOOKUP(A662,[1]Tổng!$M$2:$AT$200,15,0),"")</f>
        <v/>
      </c>
      <c r="G662" s="214" t="str">
        <f>IFERROR(VLOOKUP(A662,[1]Tổng!$M$2:$AT$200,25,0),"")</f>
        <v/>
      </c>
      <c r="H662" s="83" t="str">
        <f>IFERROR(VLOOKUP(A662,[1]Tổng!$M$2:$AQ$200,26,0),"")</f>
        <v/>
      </c>
      <c r="I662" s="77" t="str">
        <f>IFERROR(VLOOKUP(A662,[1]Tổng!$M$2:$AQ$200,27,0),"")</f>
        <v/>
      </c>
      <c r="J662" s="77">
        <v>1000000</v>
      </c>
      <c r="K662" s="78">
        <f t="shared" si="167"/>
        <v>0</v>
      </c>
      <c r="L662" s="88" t="str">
        <f>IFERROR(VLOOKUP(A662,[1]Tổng!$M$2:$AQ$200,30,0),"")</f>
        <v/>
      </c>
      <c r="M662" s="88">
        <f t="shared" si="168"/>
        <v>0</v>
      </c>
      <c r="N662" s="88" t="str">
        <f>IFERROR(VLOOKUP(A662,[1]Tổng!$M$2:$AT$200,18,0),"")</f>
        <v/>
      </c>
      <c r="O662" s="88" t="str">
        <f>IFERROR(VLOOKUP(A662,[1]Tổng!$M$2:$AT$200,22,0),"")</f>
        <v/>
      </c>
      <c r="P662" s="217">
        <f t="shared" si="169"/>
        <v>0</v>
      </c>
      <c r="Q662" s="217">
        <f>IFERROR(VLOOKUP(A662,[1]Tổng!$M$2:$AQ$200,29,0),0)</f>
        <v>0</v>
      </c>
      <c r="R662" s="81" t="str">
        <f>IFERROR(VLOOKUP(A662,[1]Tổng!$M$2:$AQ$200,31,0),"")</f>
        <v/>
      </c>
      <c r="S662" s="81">
        <f t="shared" si="158"/>
        <v>0</v>
      </c>
      <c r="T662" s="81">
        <f t="shared" si="159"/>
        <v>0</v>
      </c>
      <c r="U662" s="81" t="e">
        <f t="shared" si="171"/>
        <v>#REF!</v>
      </c>
      <c r="V662" s="81">
        <v>0</v>
      </c>
      <c r="W662" s="81" t="e">
        <f t="shared" si="164"/>
        <v>#REF!</v>
      </c>
      <c r="X662" s="83"/>
      <c r="Y662" s="99">
        <f t="shared" si="141"/>
        <v>0</v>
      </c>
      <c r="Z662" s="224"/>
      <c r="AA662" s="224"/>
      <c r="AB662" s="224"/>
      <c r="AC662" s="224"/>
      <c r="AE662" s="106" t="e">
        <f t="shared" si="124"/>
        <v>#VALUE!</v>
      </c>
      <c r="AF662" s="69"/>
      <c r="AG662" s="218"/>
      <c r="AH662" s="219"/>
      <c r="AI662" s="218"/>
      <c r="AJ662" s="63"/>
      <c r="AK662" s="63"/>
      <c r="AL662" s="63"/>
      <c r="AU662" s="69" t="e">
        <f t="shared" si="157"/>
        <v>#N/A</v>
      </c>
      <c r="AV662" s="69" t="e">
        <f t="shared" si="160"/>
        <v>#N/A</v>
      </c>
      <c r="AW662" s="69">
        <f>IF(I662&gt;0,COUNTIF($AV$32:AV662,AV662),0)</f>
        <v>630</v>
      </c>
      <c r="AX662" s="69">
        <f>IF(AND(AW662&gt;1,SUMIF($AV$32:AV661,AV662,$AX$32:AX661)-SUMIF($AV$32:AV661,AV662,$BA$32:BA661)=0),1,IF(AND(AW662&gt;1,SUMIF($AV$32:AV661,AV662,$AX$32:AX661)-SUMIF($AV$32:AV661,AV662,$BA$32:BA661)&gt;0),0,AW662))</f>
        <v>0</v>
      </c>
      <c r="AY662" s="69">
        <f>IF(AND(Q662&gt;0,SUMIF($AV$32:AV662,AV662,$I$32:I662)-SUMIF($AV$32:AV662,AV662,$Q$32:Q662)=0),COUNTIF($AV$32:AV662,AV662),0)</f>
        <v>0</v>
      </c>
      <c r="AZ662" s="69">
        <f>IF(Q662&gt;0,COUNTIF($AV$32:AV662,AV662),0)</f>
        <v>0</v>
      </c>
      <c r="BA662" s="69">
        <f t="shared" si="161"/>
        <v>0</v>
      </c>
      <c r="BC662" s="69" t="str">
        <f t="shared" si="162"/>
        <v xml:space="preserve">  0</v>
      </c>
      <c r="BD662" s="69" t="str">
        <f t="shared" si="163"/>
        <v/>
      </c>
      <c r="BF662" s="69"/>
      <c r="BG662" s="69"/>
    </row>
    <row r="663" spans="1:59" x14ac:dyDescent="0.25">
      <c r="A663" s="70" t="e">
        <f t="shared" si="170"/>
        <v>#REF!</v>
      </c>
      <c r="B663" s="83" t="str">
        <f>IFERROR(VLOOKUP(A663,[1]Tổng!$M$2:$AT$200,13,0),"")</f>
        <v/>
      </c>
      <c r="C663" s="71" t="e">
        <f t="shared" si="165"/>
        <v>#VALUE!</v>
      </c>
      <c r="D663" s="71">
        <f t="shared" si="166"/>
        <v>1</v>
      </c>
      <c r="E663" s="221" t="str">
        <f>IFERROR(VLOOKUP(A663,[1]Tổng!$M$2:$AT$200,14,0),"")</f>
        <v/>
      </c>
      <c r="F663" s="213" t="str">
        <f>IFERROR(VLOOKUP(A663,[1]Tổng!$M$2:$AT$200,15,0),"")</f>
        <v/>
      </c>
      <c r="G663" s="214" t="str">
        <f>IFERROR(VLOOKUP(A663,[1]Tổng!$M$2:$AT$200,25,0),"")</f>
        <v/>
      </c>
      <c r="H663" s="83" t="str">
        <f>IFERROR(VLOOKUP(A663,[1]Tổng!$M$2:$AQ$200,26,0),"")</f>
        <v/>
      </c>
      <c r="I663" s="77" t="str">
        <f>IFERROR(VLOOKUP(A663,[1]Tổng!$M$2:$AQ$200,27,0),"")</f>
        <v/>
      </c>
      <c r="J663" s="77">
        <v>1000000</v>
      </c>
      <c r="K663" s="78">
        <f t="shared" si="167"/>
        <v>0</v>
      </c>
      <c r="L663" s="88" t="str">
        <f>IFERROR(VLOOKUP(A663,[1]Tổng!$M$2:$AQ$200,30,0),"")</f>
        <v/>
      </c>
      <c r="M663" s="88">
        <f t="shared" si="168"/>
        <v>0</v>
      </c>
      <c r="N663" s="88" t="str">
        <f>IFERROR(VLOOKUP(A663,[1]Tổng!$M$2:$AT$200,18,0),"")</f>
        <v/>
      </c>
      <c r="O663" s="88" t="str">
        <f>IFERROR(VLOOKUP(A663,[1]Tổng!$M$2:$AT$200,22,0),"")</f>
        <v/>
      </c>
      <c r="P663" s="217">
        <f t="shared" si="169"/>
        <v>0</v>
      </c>
      <c r="Q663" s="217">
        <f>IFERROR(VLOOKUP(A663,[1]Tổng!$M$2:$AQ$200,29,0),0)</f>
        <v>0</v>
      </c>
      <c r="R663" s="81" t="str">
        <f>IFERROR(VLOOKUP(A663,[1]Tổng!$M$2:$AQ$200,31,0),"")</f>
        <v/>
      </c>
      <c r="S663" s="81">
        <f t="shared" si="158"/>
        <v>0</v>
      </c>
      <c r="T663" s="81">
        <f t="shared" si="159"/>
        <v>0</v>
      </c>
      <c r="U663" s="81" t="e">
        <f t="shared" si="171"/>
        <v>#REF!</v>
      </c>
      <c r="V663" s="81">
        <v>0</v>
      </c>
      <c r="W663" s="81" t="e">
        <f t="shared" si="164"/>
        <v>#REF!</v>
      </c>
      <c r="X663" s="83"/>
      <c r="Y663" s="99">
        <f t="shared" si="141"/>
        <v>0</v>
      </c>
      <c r="Z663" s="224"/>
      <c r="AA663" s="224"/>
      <c r="AB663" s="224"/>
      <c r="AC663" s="224"/>
      <c r="AE663" s="106" t="e">
        <f t="shared" si="124"/>
        <v>#VALUE!</v>
      </c>
      <c r="AF663" s="69"/>
      <c r="AG663" s="218"/>
      <c r="AH663" s="219"/>
      <c r="AI663" s="218"/>
      <c r="AJ663" s="63"/>
      <c r="AK663" s="63"/>
      <c r="AL663" s="63"/>
      <c r="AU663" s="69" t="e">
        <f t="shared" si="157"/>
        <v>#N/A</v>
      </c>
      <c r="AV663" s="69" t="e">
        <f t="shared" si="160"/>
        <v>#N/A</v>
      </c>
      <c r="AW663" s="69">
        <f>IF(I663&gt;0,COUNTIF($AV$32:AV663,AV663),0)</f>
        <v>631</v>
      </c>
      <c r="AX663" s="69">
        <f>IF(AND(AW663&gt;1,SUMIF($AV$32:AV662,AV663,$AX$32:AX662)-SUMIF($AV$32:AV662,AV663,$BA$32:BA662)=0),1,IF(AND(AW663&gt;1,SUMIF($AV$32:AV662,AV663,$AX$32:AX662)-SUMIF($AV$32:AV662,AV663,$BA$32:BA662)&gt;0),0,AW663))</f>
        <v>0</v>
      </c>
      <c r="AY663" s="69">
        <f>IF(AND(Q663&gt;0,SUMIF($AV$32:AV663,AV663,$I$32:I663)-SUMIF($AV$32:AV663,AV663,$Q$32:Q663)=0),COUNTIF($AV$32:AV663,AV663),0)</f>
        <v>0</v>
      </c>
      <c r="AZ663" s="69">
        <f>IF(Q663&gt;0,COUNTIF($AV$32:AV663,AV663),0)</f>
        <v>0</v>
      </c>
      <c r="BA663" s="69">
        <f t="shared" si="161"/>
        <v>0</v>
      </c>
      <c r="BC663" s="69" t="str">
        <f t="shared" si="162"/>
        <v xml:space="preserve">  0</v>
      </c>
      <c r="BD663" s="69" t="str">
        <f t="shared" si="163"/>
        <v/>
      </c>
      <c r="BF663" s="69"/>
      <c r="BG663" s="69"/>
    </row>
    <row r="664" spans="1:59" s="69" customFormat="1" x14ac:dyDescent="0.25">
      <c r="A664" s="70" t="e">
        <f t="shared" si="170"/>
        <v>#REF!</v>
      </c>
      <c r="B664" s="83" t="str">
        <f>IFERROR(VLOOKUP(A664,[1]Tổng!$M$2:$AT$200,13,0),"")</f>
        <v/>
      </c>
      <c r="C664" s="71" t="e">
        <f t="shared" si="165"/>
        <v>#VALUE!</v>
      </c>
      <c r="D664" s="71">
        <f t="shared" si="166"/>
        <v>1</v>
      </c>
      <c r="E664" s="221" t="str">
        <f>IFERROR(VLOOKUP(A664,[1]Tổng!$M$2:$AT$200,14,0),"")</f>
        <v/>
      </c>
      <c r="F664" s="213" t="str">
        <f>IFERROR(VLOOKUP(A664,[1]Tổng!$M$2:$AT$200,15,0),"")</f>
        <v/>
      </c>
      <c r="G664" s="214" t="str">
        <f>IFERROR(VLOOKUP(A664,[1]Tổng!$M$2:$AT$200,25,0),"")</f>
        <v/>
      </c>
      <c r="H664" s="83" t="str">
        <f>IFERROR(VLOOKUP(A664,[1]Tổng!$M$2:$AQ$200,26,0),"")</f>
        <v/>
      </c>
      <c r="I664" s="77" t="str">
        <f>IFERROR(VLOOKUP(A664,[1]Tổng!$M$2:$AQ$200,27,0),"")</f>
        <v/>
      </c>
      <c r="J664" s="77">
        <v>1000000</v>
      </c>
      <c r="K664" s="78">
        <f t="shared" si="167"/>
        <v>0</v>
      </c>
      <c r="L664" s="88" t="str">
        <f>IFERROR(VLOOKUP(A664,[1]Tổng!$M$2:$AQ$200,30,0),"")</f>
        <v/>
      </c>
      <c r="M664" s="88">
        <f t="shared" si="168"/>
        <v>0</v>
      </c>
      <c r="N664" s="88" t="str">
        <f>IFERROR(VLOOKUP(A664,[1]Tổng!$M$2:$AT$200,18,0),"")</f>
        <v/>
      </c>
      <c r="O664" s="88" t="str">
        <f>IFERROR(VLOOKUP(A664,[1]Tổng!$M$2:$AT$200,22,0),"")</f>
        <v/>
      </c>
      <c r="P664" s="217">
        <f t="shared" si="169"/>
        <v>0</v>
      </c>
      <c r="Q664" s="217">
        <f>IFERROR(VLOOKUP(A664,[1]Tổng!$M$2:$AQ$200,29,0),0)</f>
        <v>0</v>
      </c>
      <c r="R664" s="81" t="str">
        <f>IFERROR(VLOOKUP(A664,[1]Tổng!$M$2:$AQ$200,31,0),"")</f>
        <v/>
      </c>
      <c r="S664" s="81">
        <f t="shared" si="158"/>
        <v>0</v>
      </c>
      <c r="T664" s="81">
        <f t="shared" si="159"/>
        <v>0</v>
      </c>
      <c r="U664" s="81" t="e">
        <f t="shared" si="171"/>
        <v>#REF!</v>
      </c>
      <c r="V664" s="81">
        <v>0</v>
      </c>
      <c r="W664" s="81" t="e">
        <f t="shared" si="164"/>
        <v>#REF!</v>
      </c>
      <c r="X664" s="83"/>
      <c r="Y664" s="99">
        <f t="shared" si="141"/>
        <v>0</v>
      </c>
      <c r="Z664" s="224"/>
      <c r="AA664" s="224"/>
      <c r="AB664" s="224"/>
      <c r="AC664" s="224"/>
      <c r="AE664" s="106" t="e">
        <f t="shared" si="124"/>
        <v>#VALUE!</v>
      </c>
      <c r="AG664" s="218"/>
      <c r="AH664" s="219"/>
      <c r="AI664" s="218"/>
      <c r="AJ664" s="63"/>
      <c r="AK664" s="63"/>
      <c r="AL664" s="63"/>
      <c r="AU664" s="69" t="e">
        <f t="shared" si="157"/>
        <v>#N/A</v>
      </c>
      <c r="AV664" s="69" t="e">
        <f t="shared" si="160"/>
        <v>#N/A</v>
      </c>
      <c r="AW664" s="69">
        <f>IF(I664&gt;0,COUNTIF($AV$32:AV664,AV664),0)</f>
        <v>632</v>
      </c>
      <c r="AX664" s="69">
        <f>IF(AND(AW664&gt;1,SUMIF($AV$32:AV663,AV664,$AX$32:AX663)-SUMIF($AV$32:AV663,AV664,$BA$32:BA663)=0),1,IF(AND(AW664&gt;1,SUMIF($AV$32:AV663,AV664,$AX$32:AX663)-SUMIF($AV$32:AV663,AV664,$BA$32:BA663)&gt;0),0,AW664))</f>
        <v>0</v>
      </c>
      <c r="AY664" s="69">
        <f>IF(AND(Q664&gt;0,SUMIF($AV$32:AV664,AV664,$I$32:I664)-SUMIF($AV$32:AV664,AV664,$Q$32:Q664)=0),COUNTIF($AV$32:AV664,AV664),0)</f>
        <v>0</v>
      </c>
      <c r="AZ664" s="69">
        <f>IF(Q664&gt;0,COUNTIF($AV$32:AV664,AV664),0)</f>
        <v>0</v>
      </c>
      <c r="BA664" s="69">
        <f t="shared" si="161"/>
        <v>0</v>
      </c>
      <c r="BC664" s="69" t="str">
        <f t="shared" si="162"/>
        <v xml:space="preserve">  0</v>
      </c>
      <c r="BD664" s="69" t="str">
        <f t="shared" si="163"/>
        <v/>
      </c>
    </row>
    <row r="665" spans="1:59" x14ac:dyDescent="0.25">
      <c r="A665" s="70" t="e">
        <f t="shared" si="170"/>
        <v>#REF!</v>
      </c>
      <c r="B665" s="83" t="str">
        <f>IFERROR(VLOOKUP(A665,[1]Tổng!$M$2:$AT$200,13,0),"")</f>
        <v/>
      </c>
      <c r="C665" s="71" t="e">
        <f t="shared" si="165"/>
        <v>#VALUE!</v>
      </c>
      <c r="D665" s="71">
        <f t="shared" si="166"/>
        <v>1</v>
      </c>
      <c r="E665" s="221" t="str">
        <f>IFERROR(VLOOKUP(A665,[1]Tổng!$M$2:$AT$200,14,0),"")</f>
        <v/>
      </c>
      <c r="F665" s="213" t="str">
        <f>IFERROR(VLOOKUP(A665,[1]Tổng!$M$2:$AT$200,15,0),"")</f>
        <v/>
      </c>
      <c r="G665" s="214" t="str">
        <f>IFERROR(VLOOKUP(A665,[1]Tổng!$M$2:$AT$200,25,0),"")</f>
        <v/>
      </c>
      <c r="H665" s="83" t="str">
        <f>IFERROR(VLOOKUP(A665,[1]Tổng!$M$2:$AQ$200,26,0),"")</f>
        <v/>
      </c>
      <c r="I665" s="77" t="str">
        <f>IFERROR(VLOOKUP(A665,[1]Tổng!$M$2:$AQ$200,27,0),"")</f>
        <v/>
      </c>
      <c r="J665" s="77">
        <v>1000000</v>
      </c>
      <c r="K665" s="78">
        <f t="shared" si="167"/>
        <v>0</v>
      </c>
      <c r="L665" s="88" t="str">
        <f>IFERROR(VLOOKUP(A665,[1]Tổng!$M$2:$AQ$200,30,0),"")</f>
        <v/>
      </c>
      <c r="M665" s="88">
        <f t="shared" si="168"/>
        <v>0</v>
      </c>
      <c r="N665" s="88" t="str">
        <f>IFERROR(VLOOKUP(A665,[1]Tổng!$M$2:$AT$200,18,0),"")</f>
        <v/>
      </c>
      <c r="O665" s="88" t="str">
        <f>IFERROR(VLOOKUP(A665,[1]Tổng!$M$2:$AT$200,22,0),"")</f>
        <v/>
      </c>
      <c r="P665" s="217">
        <f t="shared" si="169"/>
        <v>0</v>
      </c>
      <c r="Q665" s="217">
        <f>IFERROR(VLOOKUP(A665,[1]Tổng!$M$2:$AQ$200,29,0),0)</f>
        <v>0</v>
      </c>
      <c r="R665" s="81" t="str">
        <f>IFERROR(VLOOKUP(A665,[1]Tổng!$M$2:$AQ$200,31,0),"")</f>
        <v/>
      </c>
      <c r="S665" s="81">
        <f t="shared" si="158"/>
        <v>0</v>
      </c>
      <c r="T665" s="81">
        <f t="shared" si="159"/>
        <v>0</v>
      </c>
      <c r="U665" s="81" t="e">
        <f t="shared" si="171"/>
        <v>#REF!</v>
      </c>
      <c r="V665" s="81">
        <v>0</v>
      </c>
      <c r="W665" s="81" t="e">
        <f t="shared" si="164"/>
        <v>#REF!</v>
      </c>
      <c r="X665" s="83"/>
      <c r="Y665" s="99">
        <f t="shared" si="141"/>
        <v>0</v>
      </c>
      <c r="Z665" s="224"/>
      <c r="AA665" s="224"/>
      <c r="AB665" s="224"/>
      <c r="AC665" s="224"/>
      <c r="AE665" s="106" t="e">
        <f t="shared" si="124"/>
        <v>#VALUE!</v>
      </c>
      <c r="AF665" s="69"/>
      <c r="AG665" s="218"/>
      <c r="AH665" s="219"/>
      <c r="AI665" s="218"/>
      <c r="AJ665" s="63"/>
      <c r="AK665" s="63"/>
      <c r="AL665" s="63"/>
      <c r="AU665" s="69" t="e">
        <f t="shared" si="157"/>
        <v>#N/A</v>
      </c>
      <c r="AV665" s="69" t="e">
        <f t="shared" si="160"/>
        <v>#N/A</v>
      </c>
      <c r="AW665" s="69">
        <f>IF(I665&gt;0,COUNTIF($AV$32:AV665,AV665),0)</f>
        <v>633</v>
      </c>
      <c r="AX665" s="69">
        <f>IF(AND(AW665&gt;1,SUMIF($AV$32:AV664,AV665,$AX$32:AX664)-SUMIF($AV$32:AV664,AV665,$BA$32:BA664)=0),1,IF(AND(AW665&gt;1,SUMIF($AV$32:AV664,AV665,$AX$32:AX664)-SUMIF($AV$32:AV664,AV665,$BA$32:BA664)&gt;0),0,AW665))</f>
        <v>0</v>
      </c>
      <c r="AY665" s="69">
        <f>IF(AND(Q665&gt;0,SUMIF($AV$32:AV665,AV665,$I$32:I665)-SUMIF($AV$32:AV665,AV665,$Q$32:Q665)=0),COUNTIF($AV$32:AV665,AV665),0)</f>
        <v>0</v>
      </c>
      <c r="AZ665" s="69">
        <f>IF(Q665&gt;0,COUNTIF($AV$32:AV665,AV665),0)</f>
        <v>0</v>
      </c>
      <c r="BA665" s="69">
        <f t="shared" si="161"/>
        <v>0</v>
      </c>
      <c r="BC665" s="69" t="str">
        <f t="shared" si="162"/>
        <v xml:space="preserve">  0</v>
      </c>
      <c r="BD665" s="69" t="str">
        <f t="shared" si="163"/>
        <v/>
      </c>
      <c r="BF665" s="69"/>
      <c r="BG665" s="69"/>
    </row>
    <row r="666" spans="1:59" x14ac:dyDescent="0.25">
      <c r="A666" s="70" t="e">
        <f t="shared" si="170"/>
        <v>#REF!</v>
      </c>
      <c r="B666" s="83" t="str">
        <f>IFERROR(VLOOKUP(A666,[1]Tổng!$M$2:$AT$200,13,0),"")</f>
        <v/>
      </c>
      <c r="C666" s="71" t="e">
        <f t="shared" si="165"/>
        <v>#VALUE!</v>
      </c>
      <c r="D666" s="71">
        <f t="shared" si="166"/>
        <v>1</v>
      </c>
      <c r="E666" s="221" t="str">
        <f>IFERROR(VLOOKUP(A666,[1]Tổng!$M$2:$AT$200,14,0),"")</f>
        <v/>
      </c>
      <c r="F666" s="213" t="str">
        <f>IFERROR(VLOOKUP(A666,[1]Tổng!$M$2:$AT$200,15,0),"")</f>
        <v/>
      </c>
      <c r="G666" s="214" t="str">
        <f>IFERROR(VLOOKUP(A666,[1]Tổng!$M$2:$AT$200,25,0),"")</f>
        <v/>
      </c>
      <c r="H666" s="83" t="str">
        <f>IFERROR(VLOOKUP(A666,[1]Tổng!$M$2:$AQ$200,26,0),"")</f>
        <v/>
      </c>
      <c r="I666" s="77" t="str">
        <f>IFERROR(VLOOKUP(A666,[1]Tổng!$M$2:$AQ$200,27,0),"")</f>
        <v/>
      </c>
      <c r="J666" s="77">
        <v>1000000</v>
      </c>
      <c r="K666" s="78">
        <f t="shared" si="167"/>
        <v>0</v>
      </c>
      <c r="L666" s="88" t="str">
        <f>IFERROR(VLOOKUP(A666,[1]Tổng!$M$2:$AQ$200,30,0),"")</f>
        <v/>
      </c>
      <c r="M666" s="88">
        <f t="shared" si="168"/>
        <v>0</v>
      </c>
      <c r="N666" s="88" t="str">
        <f>IFERROR(VLOOKUP(A666,[1]Tổng!$M$2:$AT$200,18,0),"")</f>
        <v/>
      </c>
      <c r="O666" s="88" t="str">
        <f>IFERROR(VLOOKUP(A666,[1]Tổng!$M$2:$AT$200,22,0),"")</f>
        <v/>
      </c>
      <c r="P666" s="217">
        <f t="shared" si="169"/>
        <v>0</v>
      </c>
      <c r="Q666" s="217">
        <f>IFERROR(VLOOKUP(A666,[1]Tổng!$M$2:$AQ$200,29,0),0)</f>
        <v>0</v>
      </c>
      <c r="R666" s="81" t="str">
        <f>IFERROR(VLOOKUP(A666,[1]Tổng!$M$2:$AQ$200,31,0),"")</f>
        <v/>
      </c>
      <c r="S666" s="81">
        <f t="shared" si="158"/>
        <v>0</v>
      </c>
      <c r="T666" s="81">
        <f t="shared" si="159"/>
        <v>0</v>
      </c>
      <c r="U666" s="81" t="e">
        <f t="shared" si="171"/>
        <v>#REF!</v>
      </c>
      <c r="V666" s="81">
        <v>0</v>
      </c>
      <c r="W666" s="81" t="e">
        <f t="shared" si="164"/>
        <v>#REF!</v>
      </c>
      <c r="X666" s="83"/>
      <c r="Y666" s="99">
        <f t="shared" si="141"/>
        <v>0</v>
      </c>
      <c r="Z666" s="224"/>
      <c r="AA666" s="224"/>
      <c r="AB666" s="224"/>
      <c r="AC666" s="224"/>
      <c r="AE666" s="106" t="e">
        <f t="shared" si="124"/>
        <v>#VALUE!</v>
      </c>
      <c r="AF666" s="69"/>
      <c r="AG666" s="218"/>
      <c r="AH666" s="219"/>
      <c r="AI666" s="218"/>
      <c r="AJ666" s="63"/>
      <c r="AK666" s="63"/>
      <c r="AL666" s="63"/>
      <c r="AU666" s="69" t="e">
        <f t="shared" si="157"/>
        <v>#N/A</v>
      </c>
      <c r="AV666" s="69" t="e">
        <f t="shared" si="160"/>
        <v>#N/A</v>
      </c>
      <c r="AW666" s="69">
        <f>IF(I666&gt;0,COUNTIF($AV$32:AV666,AV666),0)</f>
        <v>634</v>
      </c>
      <c r="AX666" s="69">
        <f>IF(AND(AW666&gt;1,SUMIF($AV$32:AV665,AV666,$AX$32:AX665)-SUMIF($AV$32:AV665,AV666,$BA$32:BA665)=0),1,IF(AND(AW666&gt;1,SUMIF($AV$32:AV665,AV666,$AX$32:AX665)-SUMIF($AV$32:AV665,AV666,$BA$32:BA665)&gt;0),0,AW666))</f>
        <v>0</v>
      </c>
      <c r="AY666" s="69">
        <f>IF(AND(Q666&gt;0,SUMIF($AV$32:AV666,AV666,$I$32:I666)-SUMIF($AV$32:AV666,AV666,$Q$32:Q666)=0),COUNTIF($AV$32:AV666,AV666),0)</f>
        <v>0</v>
      </c>
      <c r="AZ666" s="69">
        <f>IF(Q666&gt;0,COUNTIF($AV$32:AV666,AV666),0)</f>
        <v>0</v>
      </c>
      <c r="BA666" s="69">
        <f t="shared" si="161"/>
        <v>0</v>
      </c>
      <c r="BC666" s="69" t="str">
        <f t="shared" si="162"/>
        <v xml:space="preserve">  0</v>
      </c>
      <c r="BD666" s="69" t="str">
        <f t="shared" si="163"/>
        <v/>
      </c>
      <c r="BF666" s="69"/>
      <c r="BG666" s="69"/>
    </row>
    <row r="667" spans="1:59" s="69" customFormat="1" x14ac:dyDescent="0.25">
      <c r="A667" s="70" t="e">
        <f t="shared" si="170"/>
        <v>#REF!</v>
      </c>
      <c r="B667" s="83" t="str">
        <f>IFERROR(VLOOKUP(A667,[1]Tổng!$M$2:$AT$200,13,0),"")</f>
        <v/>
      </c>
      <c r="C667" s="71" t="e">
        <f t="shared" si="165"/>
        <v>#VALUE!</v>
      </c>
      <c r="D667" s="71">
        <f t="shared" si="166"/>
        <v>1</v>
      </c>
      <c r="E667" s="221" t="str">
        <f>IFERROR(VLOOKUP(A667,[1]Tổng!$M$2:$AT$200,14,0),"")</f>
        <v/>
      </c>
      <c r="F667" s="213" t="str">
        <f>IFERROR(VLOOKUP(A667,[1]Tổng!$M$2:$AT$200,15,0),"")</f>
        <v/>
      </c>
      <c r="G667" s="214" t="str">
        <f>IFERROR(VLOOKUP(A667,[1]Tổng!$M$2:$AT$200,25,0),"")</f>
        <v/>
      </c>
      <c r="H667" s="83" t="str">
        <f>IFERROR(VLOOKUP(A667,[1]Tổng!$M$2:$AQ$200,26,0),"")</f>
        <v/>
      </c>
      <c r="I667" s="77" t="str">
        <f>IFERROR(VLOOKUP(A667,[1]Tổng!$M$2:$AQ$200,27,0),"")</f>
        <v/>
      </c>
      <c r="J667" s="77">
        <v>1000000</v>
      </c>
      <c r="K667" s="78">
        <f t="shared" si="167"/>
        <v>0</v>
      </c>
      <c r="L667" s="88" t="str">
        <f>IFERROR(VLOOKUP(A667,[1]Tổng!$M$2:$AQ$200,30,0),"")</f>
        <v/>
      </c>
      <c r="M667" s="88">
        <f t="shared" si="168"/>
        <v>0</v>
      </c>
      <c r="N667" s="88" t="str">
        <f>IFERROR(VLOOKUP(A667,[1]Tổng!$M$2:$AT$200,18,0),"")</f>
        <v/>
      </c>
      <c r="O667" s="88" t="str">
        <f>IFERROR(VLOOKUP(A667,[1]Tổng!$M$2:$AT$200,22,0),"")</f>
        <v/>
      </c>
      <c r="P667" s="217">
        <f t="shared" si="169"/>
        <v>0</v>
      </c>
      <c r="Q667" s="217">
        <f>IFERROR(VLOOKUP(A667,[1]Tổng!$M$2:$AQ$200,29,0),0)</f>
        <v>0</v>
      </c>
      <c r="R667" s="81" t="str">
        <f>IFERROR(VLOOKUP(A667,[1]Tổng!$M$2:$AQ$200,31,0),"")</f>
        <v/>
      </c>
      <c r="S667" s="81">
        <f t="shared" si="158"/>
        <v>0</v>
      </c>
      <c r="T667" s="81">
        <f t="shared" si="159"/>
        <v>0</v>
      </c>
      <c r="U667" s="81" t="e">
        <f t="shared" si="171"/>
        <v>#REF!</v>
      </c>
      <c r="V667" s="81">
        <v>0</v>
      </c>
      <c r="W667" s="81" t="e">
        <f t="shared" si="164"/>
        <v>#REF!</v>
      </c>
      <c r="X667" s="83"/>
      <c r="Y667" s="99">
        <f t="shared" si="141"/>
        <v>0</v>
      </c>
      <c r="Z667" s="224"/>
      <c r="AA667" s="224"/>
      <c r="AB667" s="224"/>
      <c r="AC667" s="224"/>
      <c r="AE667" s="106" t="e">
        <f t="shared" si="124"/>
        <v>#VALUE!</v>
      </c>
      <c r="AG667" s="218"/>
      <c r="AH667" s="219"/>
      <c r="AI667" s="218"/>
      <c r="AJ667" s="63"/>
      <c r="AK667" s="63"/>
      <c r="AL667" s="63"/>
      <c r="AU667" s="69" t="e">
        <f t="shared" si="157"/>
        <v>#N/A</v>
      </c>
      <c r="AV667" s="69" t="e">
        <f t="shared" si="160"/>
        <v>#N/A</v>
      </c>
      <c r="AW667" s="69">
        <f>IF(I667&gt;0,COUNTIF($AV$32:AV667,AV667),0)</f>
        <v>635</v>
      </c>
      <c r="AX667" s="69">
        <f>IF(AND(AW667&gt;1,SUMIF($AV$32:AV666,AV667,$AX$32:AX666)-SUMIF($AV$32:AV666,AV667,$BA$32:BA666)=0),1,IF(AND(AW667&gt;1,SUMIF($AV$32:AV666,AV667,$AX$32:AX666)-SUMIF($AV$32:AV666,AV667,$BA$32:BA666)&gt;0),0,AW667))</f>
        <v>0</v>
      </c>
      <c r="AY667" s="69">
        <f>IF(AND(Q667&gt;0,SUMIF($AV$32:AV667,AV667,$I$32:I667)-SUMIF($AV$32:AV667,AV667,$Q$32:Q667)=0),COUNTIF($AV$32:AV667,AV667),0)</f>
        <v>0</v>
      </c>
      <c r="AZ667" s="69">
        <f>IF(Q667&gt;0,COUNTIF($AV$32:AV667,AV667),0)</f>
        <v>0</v>
      </c>
      <c r="BA667" s="69">
        <f t="shared" si="161"/>
        <v>0</v>
      </c>
      <c r="BC667" s="69" t="str">
        <f t="shared" si="162"/>
        <v xml:space="preserve">  0</v>
      </c>
      <c r="BD667" s="69" t="str">
        <f t="shared" si="163"/>
        <v/>
      </c>
    </row>
    <row r="668" spans="1:59" x14ac:dyDescent="0.25">
      <c r="A668" s="70" t="e">
        <f t="shared" si="170"/>
        <v>#REF!</v>
      </c>
      <c r="B668" s="83" t="str">
        <f>IFERROR(VLOOKUP(A668,[1]Tổng!$M$2:$AT$200,13,0),"")</f>
        <v/>
      </c>
      <c r="C668" s="71" t="e">
        <f t="shared" si="165"/>
        <v>#VALUE!</v>
      </c>
      <c r="D668" s="71">
        <f t="shared" si="166"/>
        <v>1</v>
      </c>
      <c r="E668" s="221" t="str">
        <f>IFERROR(VLOOKUP(A668,[1]Tổng!$M$2:$AT$200,14,0),"")</f>
        <v/>
      </c>
      <c r="F668" s="213" t="str">
        <f>IFERROR(VLOOKUP(A668,[1]Tổng!$M$2:$AT$200,15,0),"")</f>
        <v/>
      </c>
      <c r="G668" s="214" t="str">
        <f>IFERROR(VLOOKUP(A668,[1]Tổng!$M$2:$AT$200,25,0),"")</f>
        <v/>
      </c>
      <c r="H668" s="83" t="str">
        <f>IFERROR(VLOOKUP(A668,[1]Tổng!$M$2:$AQ$200,26,0),"")</f>
        <v/>
      </c>
      <c r="I668" s="77" t="str">
        <f>IFERROR(VLOOKUP(A668,[1]Tổng!$M$2:$AQ$200,27,0),"")</f>
        <v/>
      </c>
      <c r="J668" s="77">
        <v>1000000</v>
      </c>
      <c r="K668" s="78">
        <f t="shared" si="167"/>
        <v>0</v>
      </c>
      <c r="L668" s="88" t="str">
        <f>IFERROR(VLOOKUP(A668,[1]Tổng!$M$2:$AQ$200,30,0),"")</f>
        <v/>
      </c>
      <c r="M668" s="88">
        <f t="shared" si="168"/>
        <v>0</v>
      </c>
      <c r="N668" s="88" t="str">
        <f>IFERROR(VLOOKUP(A668,[1]Tổng!$M$2:$AT$200,18,0),"")</f>
        <v/>
      </c>
      <c r="O668" s="88" t="str">
        <f>IFERROR(VLOOKUP(A668,[1]Tổng!$M$2:$AT$200,22,0),"")</f>
        <v/>
      </c>
      <c r="P668" s="217">
        <f t="shared" si="169"/>
        <v>0</v>
      </c>
      <c r="Q668" s="217">
        <f>IFERROR(VLOOKUP(A668,[1]Tổng!$M$2:$AQ$200,29,0),0)</f>
        <v>0</v>
      </c>
      <c r="R668" s="81" t="str">
        <f>IFERROR(VLOOKUP(A668,[1]Tổng!$M$2:$AQ$200,31,0),"")</f>
        <v/>
      </c>
      <c r="S668" s="81">
        <f t="shared" si="158"/>
        <v>0</v>
      </c>
      <c r="T668" s="81">
        <f t="shared" si="159"/>
        <v>0</v>
      </c>
      <c r="U668" s="81" t="e">
        <f t="shared" si="171"/>
        <v>#REF!</v>
      </c>
      <c r="V668" s="81">
        <v>0</v>
      </c>
      <c r="W668" s="81" t="e">
        <f t="shared" si="164"/>
        <v>#REF!</v>
      </c>
      <c r="X668" s="83"/>
      <c r="Y668" s="99">
        <f t="shared" si="141"/>
        <v>0</v>
      </c>
      <c r="Z668" s="224">
        <v>879</v>
      </c>
      <c r="AA668" s="224">
        <v>7876</v>
      </c>
      <c r="AB668" s="224"/>
      <c r="AC668" s="224"/>
      <c r="AE668" s="106" t="e">
        <f t="shared" si="124"/>
        <v>#VALUE!</v>
      </c>
      <c r="AF668" s="69"/>
      <c r="AG668" s="218"/>
      <c r="AH668" s="219"/>
      <c r="AI668" s="218"/>
      <c r="AJ668" s="63"/>
      <c r="AK668" s="63"/>
      <c r="AL668" s="63"/>
      <c r="AS668" s="35" t="s">
        <v>535</v>
      </c>
      <c r="AU668" s="69" t="e">
        <f t="shared" si="157"/>
        <v>#N/A</v>
      </c>
      <c r="AV668" s="69" t="e">
        <f t="shared" si="160"/>
        <v>#N/A</v>
      </c>
      <c r="AW668" s="69">
        <f>IF(I668&gt;0,COUNTIF($AV$32:AV668,AV668),0)</f>
        <v>636</v>
      </c>
      <c r="AX668" s="69">
        <f>IF(AND(AW668&gt;1,SUMIF($AV$32:AV667,AV668,$AX$32:AX667)-SUMIF($AV$32:AV667,AV668,$BA$32:BA667)=0),1,IF(AND(AW668&gt;1,SUMIF($AV$32:AV667,AV668,$AX$32:AX667)-SUMIF($AV$32:AV667,AV668,$BA$32:BA667)&gt;0),0,AW668))</f>
        <v>0</v>
      </c>
      <c r="AY668" s="69">
        <f>IF(AND(Q668&gt;0,SUMIF($AV$32:AV668,AV668,$I$32:I668)-SUMIF($AV$32:AV668,AV668,$Q$32:Q668)=0),COUNTIF($AV$32:AV668,AV668),0)</f>
        <v>0</v>
      </c>
      <c r="AZ668" s="69">
        <f>IF(Q668&gt;0,COUNTIF($AV$32:AV668,AV668),0)</f>
        <v>0</v>
      </c>
      <c r="BA668" s="69">
        <f t="shared" si="161"/>
        <v>0</v>
      </c>
      <c r="BC668" s="69" t="str">
        <f t="shared" si="162"/>
        <v xml:space="preserve">  0</v>
      </c>
      <c r="BD668" s="69" t="str">
        <f t="shared" si="163"/>
        <v/>
      </c>
      <c r="BF668" s="69"/>
      <c r="BG668" s="69"/>
    </row>
    <row r="669" spans="1:59" x14ac:dyDescent="0.25">
      <c r="A669" s="70" t="e">
        <f t="shared" si="170"/>
        <v>#REF!</v>
      </c>
      <c r="B669" s="83" t="str">
        <f>IFERROR(VLOOKUP(A669,[1]Tổng!$M$2:$AT$200,13,0),"")</f>
        <v/>
      </c>
      <c r="C669" s="71" t="e">
        <f t="shared" si="165"/>
        <v>#VALUE!</v>
      </c>
      <c r="D669" s="71">
        <f t="shared" si="166"/>
        <v>1</v>
      </c>
      <c r="E669" s="221" t="str">
        <f>IFERROR(VLOOKUP(A669,[1]Tổng!$M$2:$AT$200,14,0),"")</f>
        <v/>
      </c>
      <c r="F669" s="213" t="str">
        <f>IFERROR(VLOOKUP(A669,[1]Tổng!$M$2:$AT$200,15,0),"")</f>
        <v/>
      </c>
      <c r="G669" s="214" t="str">
        <f>IFERROR(VLOOKUP(A669,[1]Tổng!$M$2:$AT$200,25,0),"")</f>
        <v/>
      </c>
      <c r="H669" s="83" t="str">
        <f>IFERROR(VLOOKUP(A669,[1]Tổng!$M$2:$AQ$200,26,0),"")</f>
        <v/>
      </c>
      <c r="I669" s="77" t="str">
        <f>IFERROR(VLOOKUP(A669,[1]Tổng!$M$2:$AQ$200,27,0),"")</f>
        <v/>
      </c>
      <c r="J669" s="77">
        <v>1000000</v>
      </c>
      <c r="K669" s="78">
        <f t="shared" si="167"/>
        <v>0</v>
      </c>
      <c r="L669" s="88" t="str">
        <f>IFERROR(VLOOKUP(A669,[1]Tổng!$M$2:$AQ$200,30,0),"")</f>
        <v/>
      </c>
      <c r="M669" s="88">
        <f t="shared" si="168"/>
        <v>0</v>
      </c>
      <c r="N669" s="88" t="str">
        <f>IFERROR(VLOOKUP(A669,[1]Tổng!$M$2:$AT$200,18,0),"")</f>
        <v/>
      </c>
      <c r="O669" s="88" t="str">
        <f>IFERROR(VLOOKUP(A669,[1]Tổng!$M$2:$AT$200,22,0),"")</f>
        <v/>
      </c>
      <c r="P669" s="217">
        <f t="shared" si="169"/>
        <v>0</v>
      </c>
      <c r="Q669" s="217">
        <f>IFERROR(VLOOKUP(A669,[1]Tổng!$M$2:$AQ$200,29,0),0)</f>
        <v>0</v>
      </c>
      <c r="R669" s="81" t="str">
        <f>IFERROR(VLOOKUP(A669,[1]Tổng!$M$2:$AQ$200,31,0),"")</f>
        <v/>
      </c>
      <c r="S669" s="81">
        <f t="shared" si="158"/>
        <v>0</v>
      </c>
      <c r="T669" s="81">
        <f t="shared" si="159"/>
        <v>0</v>
      </c>
      <c r="U669" s="81" t="e">
        <f t="shared" si="171"/>
        <v>#REF!</v>
      </c>
      <c r="V669" s="81">
        <v>0</v>
      </c>
      <c r="W669" s="81" t="e">
        <f t="shared" si="164"/>
        <v>#REF!</v>
      </c>
      <c r="X669" s="83"/>
      <c r="Y669" s="99">
        <f>Q671</f>
        <v>0</v>
      </c>
      <c r="Z669" s="224"/>
      <c r="AA669" s="224"/>
      <c r="AB669" s="224"/>
      <c r="AC669" s="224"/>
      <c r="AE669" s="106" t="e">
        <f>I671-SUM(Z671:AD671)</f>
        <v>#VALUE!</v>
      </c>
      <c r="AF669" s="69"/>
      <c r="AG669" s="218"/>
      <c r="AH669" s="219"/>
      <c r="AI669" s="218"/>
      <c r="AJ669" s="63"/>
      <c r="AK669" s="63"/>
      <c r="AL669" s="63"/>
      <c r="AR669" s="225" t="str">
        <f>IF(AS671&gt;1,H671,IF(AS671=1,H668+1,0))</f>
        <v/>
      </c>
      <c r="AS669" s="35">
        <f>IF(H671=0,H668+1,2)</f>
        <v>2</v>
      </c>
      <c r="AU669" s="69" t="e">
        <f t="shared" si="157"/>
        <v>#N/A</v>
      </c>
      <c r="AV669" s="69" t="e">
        <f t="shared" si="160"/>
        <v>#N/A</v>
      </c>
      <c r="AW669" s="69">
        <f>IF(I669&gt;0,COUNTIF($AV$32:AV669,AV669),0)</f>
        <v>637</v>
      </c>
      <c r="AX669" s="69">
        <f>IF(AND(AW669&gt;1,SUMIF($AV$32:AV668,AV669,$AX$32:AX668)-SUMIF($AV$32:AV668,AV669,$BA$32:BA668)=0),1,IF(AND(AW669&gt;1,SUMIF($AV$32:AV668,AV669,$AX$32:AX668)-SUMIF($AV$32:AV668,AV669,$BA$32:BA668)&gt;0),0,AW669))</f>
        <v>0</v>
      </c>
      <c r="AY669" s="69">
        <f>IF(AND(Q669&gt;0,SUMIF($AV$32:AV669,AV669,$I$32:I669)-SUMIF($AV$32:AV669,AV669,$Q$32:Q669)=0),COUNTIF($AV$32:AV669,AV669),0)</f>
        <v>0</v>
      </c>
      <c r="AZ669" s="69">
        <f>IF(Q669&gt;0,COUNTIF($AV$32:AV669,AV669),0)</f>
        <v>0</v>
      </c>
      <c r="BA669" s="69">
        <f t="shared" si="161"/>
        <v>0</v>
      </c>
      <c r="BC669" s="69" t="str">
        <f t="shared" si="162"/>
        <v xml:space="preserve">  0</v>
      </c>
      <c r="BD669" s="69" t="str">
        <f t="shared" si="163"/>
        <v/>
      </c>
      <c r="BF669" s="69"/>
      <c r="BG669" s="69"/>
    </row>
    <row r="670" spans="1:59" s="69" customFormat="1" x14ac:dyDescent="0.25">
      <c r="A670" s="70" t="e">
        <f t="shared" si="170"/>
        <v>#REF!</v>
      </c>
      <c r="B670" s="83" t="str">
        <f>IFERROR(VLOOKUP(A670,[1]Tổng!$M$2:$AT$200,13,0),"")</f>
        <v/>
      </c>
      <c r="C670" s="71" t="e">
        <f t="shared" si="165"/>
        <v>#VALUE!</v>
      </c>
      <c r="D670" s="71">
        <f t="shared" si="166"/>
        <v>1</v>
      </c>
      <c r="E670" s="221" t="str">
        <f>IFERROR(VLOOKUP(A670,[1]Tổng!$M$2:$AT$200,14,0),"")</f>
        <v/>
      </c>
      <c r="F670" s="213" t="str">
        <f>IFERROR(VLOOKUP(A670,[1]Tổng!$M$2:$AT$200,15,0),"")</f>
        <v/>
      </c>
      <c r="G670" s="214" t="str">
        <f>IFERROR(VLOOKUP(A670,[1]Tổng!$M$2:$AT$200,25,0),"")</f>
        <v/>
      </c>
      <c r="H670" s="83" t="str">
        <f>IFERROR(VLOOKUP(A670,[1]Tổng!$M$2:$AQ$200,26,0),"")</f>
        <v/>
      </c>
      <c r="I670" s="77" t="str">
        <f>IFERROR(VLOOKUP(A670,[1]Tổng!$M$2:$AQ$200,27,0),"")</f>
        <v/>
      </c>
      <c r="J670" s="77">
        <v>1000000</v>
      </c>
      <c r="K670" s="78">
        <f t="shared" si="167"/>
        <v>0</v>
      </c>
      <c r="L670" s="88" t="str">
        <f>IFERROR(VLOOKUP(A670,[1]Tổng!$M$2:$AQ$200,30,0),"")</f>
        <v/>
      </c>
      <c r="M670" s="88">
        <f t="shared" si="168"/>
        <v>0</v>
      </c>
      <c r="N670" s="88" t="str">
        <f>IFERROR(VLOOKUP(A670,[1]Tổng!$M$2:$AT$200,18,0),"")</f>
        <v/>
      </c>
      <c r="O670" s="88" t="str">
        <f>IFERROR(VLOOKUP(A670,[1]Tổng!$M$2:$AT$200,22,0),"")</f>
        <v/>
      </c>
      <c r="P670" s="217">
        <f t="shared" si="169"/>
        <v>0</v>
      </c>
      <c r="Q670" s="217">
        <f>IFERROR(VLOOKUP(A670,[1]Tổng!$M$2:$AQ$200,29,0),0)</f>
        <v>0</v>
      </c>
      <c r="R670" s="81" t="str">
        <f>IFERROR(VLOOKUP(A670,[1]Tổng!$M$2:$AQ$200,31,0),"")</f>
        <v/>
      </c>
      <c r="S670" s="81">
        <f t="shared" si="158"/>
        <v>0</v>
      </c>
      <c r="T670" s="81">
        <f t="shared" si="159"/>
        <v>0</v>
      </c>
      <c r="U670" s="81" t="e">
        <f t="shared" si="171"/>
        <v>#REF!</v>
      </c>
      <c r="V670" s="81">
        <v>0</v>
      </c>
      <c r="W670" s="81" t="e">
        <f t="shared" si="164"/>
        <v>#REF!</v>
      </c>
      <c r="X670" s="83"/>
      <c r="Y670" s="99">
        <f t="shared" si="141"/>
        <v>0</v>
      </c>
      <c r="Z670" s="224"/>
      <c r="AA670" s="224"/>
      <c r="AB670" s="224"/>
      <c r="AC670" s="224"/>
      <c r="AE670" s="106" t="e">
        <f t="shared" si="124"/>
        <v>#VALUE!</v>
      </c>
      <c r="AG670" s="218"/>
      <c r="AH670" s="219"/>
      <c r="AI670" s="218"/>
      <c r="AJ670" s="63"/>
      <c r="AK670" s="63"/>
      <c r="AL670" s="63"/>
      <c r="AR670" s="225" t="str">
        <f>IF(AS670&gt;1,H670,IF(AS670=1,H671+1,0))</f>
        <v/>
      </c>
      <c r="AS670" s="35">
        <f>IF(H670=0,H671+1,2)</f>
        <v>2</v>
      </c>
      <c r="AU670" s="69" t="e">
        <f t="shared" si="157"/>
        <v>#N/A</v>
      </c>
      <c r="AV670" s="69" t="e">
        <f t="shared" si="160"/>
        <v>#N/A</v>
      </c>
      <c r="AW670" s="69">
        <f>IF(I670&gt;0,COUNTIF($AV$32:AV670,AV670),0)</f>
        <v>638</v>
      </c>
      <c r="AX670" s="69">
        <f>IF(AND(AW670&gt;1,SUMIF($AV$32:AV669,AV670,$AX$32:AX669)-SUMIF($AV$32:AV669,AV670,$BA$32:BA669)=0),1,IF(AND(AW670&gt;1,SUMIF($AV$32:AV669,AV670,$AX$32:AX669)-SUMIF($AV$32:AV669,AV670,$BA$32:BA669)&gt;0),0,AW670))</f>
        <v>0</v>
      </c>
      <c r="AY670" s="69">
        <f>IF(AND(Q670&gt;0,SUMIF($AV$32:AV670,AV670,$I$32:I670)-SUMIF($AV$32:AV670,AV670,$Q$32:Q670)=0),COUNTIF($AV$32:AV670,AV670),0)</f>
        <v>0</v>
      </c>
      <c r="AZ670" s="69">
        <f>IF(Q670&gt;0,COUNTIF($AV$32:AV670,AV670),0)</f>
        <v>0</v>
      </c>
      <c r="BA670" s="69">
        <f t="shared" si="161"/>
        <v>0</v>
      </c>
      <c r="BC670" s="69" t="str">
        <f t="shared" si="162"/>
        <v xml:space="preserve">  0</v>
      </c>
      <c r="BD670" s="69" t="str">
        <f t="shared" si="163"/>
        <v/>
      </c>
    </row>
    <row r="671" spans="1:59" x14ac:dyDescent="0.25">
      <c r="A671" s="70" t="e">
        <f t="shared" si="170"/>
        <v>#REF!</v>
      </c>
      <c r="B671" s="83" t="str">
        <f>IFERROR(VLOOKUP(A671,[1]Tổng!$M$2:$AT$200,13,0),"")</f>
        <v/>
      </c>
      <c r="C671" s="71" t="e">
        <f t="shared" si="165"/>
        <v>#VALUE!</v>
      </c>
      <c r="D671" s="71">
        <f t="shared" si="166"/>
        <v>1</v>
      </c>
      <c r="E671" s="221" t="str">
        <f>IFERROR(VLOOKUP(A671,[1]Tổng!$M$2:$AT$200,14,0),"")</f>
        <v/>
      </c>
      <c r="F671" s="213" t="str">
        <f>IFERROR(VLOOKUP(A671,[1]Tổng!$M$2:$AT$200,15,0),"")</f>
        <v/>
      </c>
      <c r="G671" s="214" t="str">
        <f>IFERROR(VLOOKUP(A671,[1]Tổng!$M$2:$AT$200,25,0),"")</f>
        <v/>
      </c>
      <c r="H671" s="83" t="str">
        <f>IFERROR(VLOOKUP(A671,[1]Tổng!$M$2:$AQ$200,26,0),"")</f>
        <v/>
      </c>
      <c r="I671" s="77" t="str">
        <f>IFERROR(VLOOKUP(A671,[1]Tổng!$M$2:$AQ$200,27,0),"")</f>
        <v/>
      </c>
      <c r="J671" s="77">
        <v>1000000</v>
      </c>
      <c r="K671" s="78">
        <f t="shared" si="167"/>
        <v>0</v>
      </c>
      <c r="L671" s="88" t="str">
        <f>IFERROR(VLOOKUP(A671,[1]Tổng!$M$2:$AQ$200,30,0),"")</f>
        <v/>
      </c>
      <c r="M671" s="88">
        <f t="shared" si="168"/>
        <v>0</v>
      </c>
      <c r="N671" s="88" t="str">
        <f>IFERROR(VLOOKUP(A671,[1]Tổng!$M$2:$AT$200,18,0),"")</f>
        <v/>
      </c>
      <c r="O671" s="88" t="str">
        <f>IFERROR(VLOOKUP(A671,[1]Tổng!$M$2:$AT$200,22,0),"")</f>
        <v/>
      </c>
      <c r="P671" s="217">
        <f t="shared" si="169"/>
        <v>0</v>
      </c>
      <c r="Q671" s="217">
        <f>IFERROR(VLOOKUP(A671,[1]Tổng!$M$2:$AQ$200,29,0),0)</f>
        <v>0</v>
      </c>
      <c r="R671" s="81" t="str">
        <f>IFERROR(VLOOKUP(A671,[1]Tổng!$M$2:$AQ$200,31,0),"")</f>
        <v/>
      </c>
      <c r="S671" s="81">
        <f t="shared" si="158"/>
        <v>0</v>
      </c>
      <c r="T671" s="81">
        <f t="shared" si="159"/>
        <v>0</v>
      </c>
      <c r="U671" s="81" t="e">
        <f t="shared" si="171"/>
        <v>#REF!</v>
      </c>
      <c r="V671" s="81">
        <v>0</v>
      </c>
      <c r="W671" s="81" t="e">
        <f t="shared" si="164"/>
        <v>#REF!</v>
      </c>
      <c r="X671" s="83"/>
      <c r="Y671" s="99">
        <f t="shared" si="141"/>
        <v>0</v>
      </c>
      <c r="Z671" s="224"/>
      <c r="AA671" s="224"/>
      <c r="AB671" s="224"/>
      <c r="AC671" s="224"/>
      <c r="AE671" s="106" t="e">
        <f t="shared" si="124"/>
        <v>#VALUE!</v>
      </c>
      <c r="AF671" s="69"/>
      <c r="AG671" s="218"/>
      <c r="AH671" s="219"/>
      <c r="AI671" s="218"/>
      <c r="AJ671" s="63"/>
      <c r="AK671" s="63"/>
      <c r="AL671" s="63"/>
      <c r="AR671" s="225" t="str">
        <f t="shared" ref="AR671:AR723" si="173">IF(AS671&gt;1,H671,IF(AS671=1,H670+1,0))</f>
        <v/>
      </c>
      <c r="AS671" s="35">
        <f t="shared" ref="AS671:AS723" si="174">IF(H671=0,H670+1,2)</f>
        <v>2</v>
      </c>
      <c r="AU671" s="69" t="e">
        <f t="shared" si="157"/>
        <v>#N/A</v>
      </c>
      <c r="AV671" s="69" t="e">
        <f t="shared" si="160"/>
        <v>#N/A</v>
      </c>
      <c r="AW671" s="69">
        <f>IF(I671&gt;0,COUNTIF($AV$32:AV671,AV671),0)</f>
        <v>639</v>
      </c>
      <c r="AX671" s="69">
        <f>IF(AND(AW671&gt;1,SUMIF($AV$32:AV670,AV671,$AX$32:AX670)-SUMIF($AV$32:AV670,AV671,$BA$32:BA670)=0),1,IF(AND(AW671&gt;1,SUMIF($AV$32:AV670,AV671,$AX$32:AX670)-SUMIF($AV$32:AV670,AV671,$BA$32:BA670)&gt;0),0,AW671))</f>
        <v>0</v>
      </c>
      <c r="AY671" s="69">
        <f>IF(AND(Q671&gt;0,SUMIF($AV$32:AV671,AV671,$I$32:I671)-SUMIF($AV$32:AV671,AV671,$Q$32:Q671)=0),COUNTIF($AV$32:AV671,AV671),0)</f>
        <v>0</v>
      </c>
      <c r="AZ671" s="69">
        <f>IF(Q671&gt;0,COUNTIF($AV$32:AV671,AV671),0)</f>
        <v>0</v>
      </c>
      <c r="BA671" s="69">
        <f t="shared" si="161"/>
        <v>0</v>
      </c>
      <c r="BC671" s="69" t="str">
        <f t="shared" si="162"/>
        <v xml:space="preserve">  0</v>
      </c>
      <c r="BD671" s="69" t="str">
        <f t="shared" si="163"/>
        <v/>
      </c>
      <c r="BF671" s="69"/>
      <c r="BG671" s="69"/>
    </row>
    <row r="672" spans="1:59" x14ac:dyDescent="0.25">
      <c r="A672" s="70" t="e">
        <f t="shared" si="170"/>
        <v>#REF!</v>
      </c>
      <c r="B672" s="83" t="str">
        <f>IFERROR(VLOOKUP(A672,[1]Tổng!$M$2:$AT$200,13,0),"")</f>
        <v/>
      </c>
      <c r="C672" s="71" t="e">
        <f t="shared" si="165"/>
        <v>#VALUE!</v>
      </c>
      <c r="D672" s="71">
        <f t="shared" si="166"/>
        <v>1</v>
      </c>
      <c r="E672" s="221" t="str">
        <f>IFERROR(VLOOKUP(A672,[1]Tổng!$M$2:$AT$200,14,0),"")</f>
        <v/>
      </c>
      <c r="F672" s="213" t="str">
        <f>IFERROR(VLOOKUP(A672,[1]Tổng!$M$2:$AT$200,15,0),"")</f>
        <v/>
      </c>
      <c r="G672" s="214" t="str">
        <f>IFERROR(VLOOKUP(A672,[1]Tổng!$M$2:$AT$200,25,0),"")</f>
        <v/>
      </c>
      <c r="H672" s="83" t="str">
        <f>IFERROR(VLOOKUP(A672,[1]Tổng!$M$2:$AQ$200,26,0),"")</f>
        <v/>
      </c>
      <c r="I672" s="77" t="str">
        <f>IFERROR(VLOOKUP(A672,[1]Tổng!$M$2:$AQ$200,27,0),"")</f>
        <v/>
      </c>
      <c r="J672" s="77">
        <v>1000000</v>
      </c>
      <c r="K672" s="78">
        <f t="shared" si="167"/>
        <v>0</v>
      </c>
      <c r="L672" s="88" t="str">
        <f>IFERROR(VLOOKUP(A672,[1]Tổng!$M$2:$AQ$200,30,0),"")</f>
        <v/>
      </c>
      <c r="M672" s="88">
        <f t="shared" si="168"/>
        <v>0</v>
      </c>
      <c r="N672" s="88" t="str">
        <f>IFERROR(VLOOKUP(A672,[1]Tổng!$M$2:$AT$200,18,0),"")</f>
        <v/>
      </c>
      <c r="O672" s="88" t="str">
        <f>IFERROR(VLOOKUP(A672,[1]Tổng!$M$2:$AT$200,22,0),"")</f>
        <v/>
      </c>
      <c r="P672" s="217">
        <f t="shared" si="169"/>
        <v>0</v>
      </c>
      <c r="Q672" s="217">
        <f>IFERROR(VLOOKUP(A672,[1]Tổng!$M$2:$AQ$200,29,0),0)</f>
        <v>0</v>
      </c>
      <c r="R672" s="81" t="str">
        <f>IFERROR(VLOOKUP(A672,[1]Tổng!$M$2:$AQ$200,31,0),"")</f>
        <v/>
      </c>
      <c r="S672" s="81">
        <f t="shared" si="158"/>
        <v>0</v>
      </c>
      <c r="T672" s="81">
        <f t="shared" si="159"/>
        <v>0</v>
      </c>
      <c r="U672" s="81" t="e">
        <f t="shared" si="171"/>
        <v>#REF!</v>
      </c>
      <c r="V672" s="81">
        <v>0</v>
      </c>
      <c r="W672" s="81" t="e">
        <f t="shared" si="164"/>
        <v>#REF!</v>
      </c>
      <c r="X672" s="83"/>
      <c r="Y672" s="99">
        <f t="shared" si="141"/>
        <v>0</v>
      </c>
      <c r="Z672" s="224"/>
      <c r="AA672" s="224"/>
      <c r="AB672" s="224"/>
      <c r="AC672" s="224"/>
      <c r="AE672" s="106" t="e">
        <f t="shared" si="124"/>
        <v>#VALUE!</v>
      </c>
      <c r="AF672" s="69"/>
      <c r="AG672" s="218"/>
      <c r="AH672" s="219"/>
      <c r="AI672" s="218"/>
      <c r="AJ672" s="63"/>
      <c r="AK672" s="63"/>
      <c r="AL672" s="63"/>
      <c r="AR672" s="225" t="str">
        <f t="shared" si="173"/>
        <v/>
      </c>
      <c r="AS672" s="35">
        <f t="shared" si="174"/>
        <v>2</v>
      </c>
      <c r="AU672" s="69" t="e">
        <f t="shared" ref="AU672:AU735" si="175">VLOOKUP(G672,$AO$32:$AP$37,2,0)</f>
        <v>#N/A</v>
      </c>
      <c r="AV672" s="69" t="e">
        <f t="shared" si="160"/>
        <v>#N/A</v>
      </c>
      <c r="AW672" s="69">
        <f>IF(I672&gt;0,COUNTIF($AV$32:AV672,AV672),0)</f>
        <v>640</v>
      </c>
      <c r="AX672" s="69">
        <f>IF(AND(AW672&gt;1,SUMIF($AV$32:AV671,AV672,$AX$32:AX671)-SUMIF($AV$32:AV671,AV672,$BA$32:BA671)=0),1,IF(AND(AW672&gt;1,SUMIF($AV$32:AV671,AV672,$AX$32:AX671)-SUMIF($AV$32:AV671,AV672,$BA$32:BA671)&gt;0),0,AW672))</f>
        <v>0</v>
      </c>
      <c r="AY672" s="69">
        <f>IF(AND(Q672&gt;0,SUMIF($AV$32:AV672,AV672,$I$32:I672)-SUMIF($AV$32:AV672,AV672,$Q$32:Q672)=0),COUNTIF($AV$32:AV672,AV672),0)</f>
        <v>0</v>
      </c>
      <c r="AZ672" s="69">
        <f>IF(Q672&gt;0,COUNTIF($AV$32:AV672,AV672),0)</f>
        <v>0</v>
      </c>
      <c r="BA672" s="69">
        <f t="shared" si="161"/>
        <v>0</v>
      </c>
      <c r="BC672" s="69" t="str">
        <f t="shared" si="162"/>
        <v xml:space="preserve">  0</v>
      </c>
      <c r="BD672" s="69" t="str">
        <f t="shared" si="163"/>
        <v/>
      </c>
      <c r="BF672" s="69"/>
      <c r="BG672" s="69"/>
    </row>
    <row r="673" spans="1:59" s="69" customFormat="1" x14ac:dyDescent="0.25">
      <c r="A673" s="70" t="e">
        <f t="shared" si="170"/>
        <v>#REF!</v>
      </c>
      <c r="B673" s="83" t="str">
        <f>IFERROR(VLOOKUP(A673,[1]Tổng!$M$2:$AT$200,13,0),"")</f>
        <v/>
      </c>
      <c r="C673" s="71" t="e">
        <f t="shared" si="165"/>
        <v>#VALUE!</v>
      </c>
      <c r="D673" s="71">
        <f t="shared" si="166"/>
        <v>1</v>
      </c>
      <c r="E673" s="221" t="str">
        <f>IFERROR(VLOOKUP(A673,[1]Tổng!$M$2:$AT$200,14,0),"")</f>
        <v/>
      </c>
      <c r="F673" s="213" t="str">
        <f>IFERROR(VLOOKUP(A673,[1]Tổng!$M$2:$AT$200,15,0),"")</f>
        <v/>
      </c>
      <c r="G673" s="214" t="str">
        <f>IFERROR(VLOOKUP(A673,[1]Tổng!$M$2:$AT$200,25,0),"")</f>
        <v/>
      </c>
      <c r="H673" s="83" t="str">
        <f>IFERROR(VLOOKUP(A673,[1]Tổng!$M$2:$AQ$200,26,0),"")</f>
        <v/>
      </c>
      <c r="I673" s="77" t="str">
        <f>IFERROR(VLOOKUP(A673,[1]Tổng!$M$2:$AQ$200,27,0),"")</f>
        <v/>
      </c>
      <c r="J673" s="77">
        <v>1000000</v>
      </c>
      <c r="K673" s="78">
        <f t="shared" si="167"/>
        <v>0</v>
      </c>
      <c r="L673" s="88" t="str">
        <f>IFERROR(VLOOKUP(A673,[1]Tổng!$M$2:$AQ$200,30,0),"")</f>
        <v/>
      </c>
      <c r="M673" s="88">
        <f t="shared" si="168"/>
        <v>0</v>
      </c>
      <c r="N673" s="88" t="str">
        <f>IFERROR(VLOOKUP(A673,[1]Tổng!$M$2:$AT$200,18,0),"")</f>
        <v/>
      </c>
      <c r="O673" s="88" t="str">
        <f>IFERROR(VLOOKUP(A673,[1]Tổng!$M$2:$AT$200,22,0),"")</f>
        <v/>
      </c>
      <c r="P673" s="217">
        <f t="shared" si="169"/>
        <v>0</v>
      </c>
      <c r="Q673" s="217">
        <f>IFERROR(VLOOKUP(A673,[1]Tổng!$M$2:$AQ$200,29,0),0)</f>
        <v>0</v>
      </c>
      <c r="R673" s="81" t="str">
        <f>IFERROR(VLOOKUP(A673,[1]Tổng!$M$2:$AQ$200,31,0),"")</f>
        <v/>
      </c>
      <c r="S673" s="81">
        <f t="shared" ref="S673:S736" si="176">Q673*J673</f>
        <v>0</v>
      </c>
      <c r="T673" s="81">
        <f t="shared" ref="T673:T736" si="177">IFERROR(Q673*R673,0)</f>
        <v>0</v>
      </c>
      <c r="U673" s="81" t="e">
        <f t="shared" si="171"/>
        <v>#REF!</v>
      </c>
      <c r="V673" s="81">
        <v>0</v>
      </c>
      <c r="W673" s="81" t="e">
        <f t="shared" si="164"/>
        <v>#REF!</v>
      </c>
      <c r="X673" s="83"/>
      <c r="Y673" s="99">
        <f t="shared" si="141"/>
        <v>0</v>
      </c>
      <c r="Z673" s="224"/>
      <c r="AA673" s="224"/>
      <c r="AB673" s="224"/>
      <c r="AC673" s="224"/>
      <c r="AE673" s="106" t="e">
        <f t="shared" si="124"/>
        <v>#VALUE!</v>
      </c>
      <c r="AG673" s="218"/>
      <c r="AH673" s="219"/>
      <c r="AI673" s="218"/>
      <c r="AJ673" s="63"/>
      <c r="AK673" s="63"/>
      <c r="AL673" s="63"/>
      <c r="AR673" s="225" t="str">
        <f t="shared" si="173"/>
        <v/>
      </c>
      <c r="AS673" s="35">
        <f t="shared" si="174"/>
        <v>2</v>
      </c>
      <c r="AU673" s="69" t="e">
        <f t="shared" si="175"/>
        <v>#N/A</v>
      </c>
      <c r="AV673" s="69" t="e">
        <f t="shared" ref="AV673:AV736" si="178">AU673&amp;" "&amp;F673</f>
        <v>#N/A</v>
      </c>
      <c r="AW673" s="69">
        <f>IF(I673&gt;0,COUNTIF($AV$32:AV673,AV673),0)</f>
        <v>641</v>
      </c>
      <c r="AX673" s="69">
        <f>IF(AND(AW673&gt;1,SUMIF($AV$32:AV672,AV673,$AX$32:AX672)-SUMIF($AV$32:AV672,AV673,$BA$32:BA672)=0),1,IF(AND(AW673&gt;1,SUMIF($AV$32:AV672,AV673,$AX$32:AX672)-SUMIF($AV$32:AV672,AV673,$BA$32:BA672)&gt;0),0,AW673))</f>
        <v>0</v>
      </c>
      <c r="AY673" s="69">
        <f>IF(AND(Q673&gt;0,SUMIF($AV$32:AV673,AV673,$I$32:I673)-SUMIF($AV$32:AV673,AV673,$Q$32:Q673)=0),COUNTIF($AV$32:AV673,AV673),0)</f>
        <v>0</v>
      </c>
      <c r="AZ673" s="69">
        <f>IF(Q673&gt;0,COUNTIF($AV$32:AV673,AV673),0)</f>
        <v>0</v>
      </c>
      <c r="BA673" s="69">
        <f t="shared" ref="BA673:BA736" si="179">IF(AY673&gt;0,1,0)</f>
        <v>0</v>
      </c>
      <c r="BC673" s="69" t="str">
        <f t="shared" ref="BC673:BC736" si="180">E673&amp;" "&amp;H673&amp;" "&amp;Q673</f>
        <v xml:space="preserve">  0</v>
      </c>
      <c r="BD673" s="69" t="str">
        <f t="shared" ref="BD673:BD736" si="181">B673</f>
        <v/>
      </c>
    </row>
    <row r="674" spans="1:59" x14ac:dyDescent="0.25">
      <c r="A674" s="70" t="e">
        <f t="shared" si="170"/>
        <v>#REF!</v>
      </c>
      <c r="B674" s="83" t="str">
        <f>IFERROR(VLOOKUP(A674,[1]Tổng!$M$2:$AT$200,13,0),"")</f>
        <v/>
      </c>
      <c r="C674" s="71" t="e">
        <f t="shared" si="165"/>
        <v>#VALUE!</v>
      </c>
      <c r="D674" s="71">
        <f t="shared" si="166"/>
        <v>1</v>
      </c>
      <c r="E674" s="221" t="str">
        <f>IFERROR(VLOOKUP(A674,[1]Tổng!$M$2:$AT$200,14,0),"")</f>
        <v/>
      </c>
      <c r="F674" s="213" t="str">
        <f>IFERROR(VLOOKUP(A674,[1]Tổng!$M$2:$AT$200,15,0),"")</f>
        <v/>
      </c>
      <c r="G674" s="214" t="str">
        <f>IFERROR(VLOOKUP(A674,[1]Tổng!$M$2:$AT$200,25,0),"")</f>
        <v/>
      </c>
      <c r="H674" s="83" t="str">
        <f>IFERROR(VLOOKUP(A674,[1]Tổng!$M$2:$AQ$200,26,0),"")</f>
        <v/>
      </c>
      <c r="I674" s="77" t="str">
        <f>IFERROR(VLOOKUP(A674,[1]Tổng!$M$2:$AQ$200,27,0),"")</f>
        <v/>
      </c>
      <c r="J674" s="77">
        <v>1000000</v>
      </c>
      <c r="K674" s="78">
        <f t="shared" si="167"/>
        <v>0</v>
      </c>
      <c r="L674" s="88" t="str">
        <f>IFERROR(VLOOKUP(A674,[1]Tổng!$M$2:$AQ$200,30,0),"")</f>
        <v/>
      </c>
      <c r="M674" s="88">
        <f t="shared" si="168"/>
        <v>0</v>
      </c>
      <c r="N674" s="88" t="str">
        <f>IFERROR(VLOOKUP(A674,[1]Tổng!$M$2:$AT$200,18,0),"")</f>
        <v/>
      </c>
      <c r="O674" s="88" t="str">
        <f>IFERROR(VLOOKUP(A674,[1]Tổng!$M$2:$AT$200,22,0),"")</f>
        <v/>
      </c>
      <c r="P674" s="217">
        <f t="shared" si="169"/>
        <v>0</v>
      </c>
      <c r="Q674" s="217">
        <f>IFERROR(VLOOKUP(A674,[1]Tổng!$M$2:$AQ$200,29,0),0)</f>
        <v>0</v>
      </c>
      <c r="R674" s="81" t="str">
        <f>IFERROR(VLOOKUP(A674,[1]Tổng!$M$2:$AQ$200,31,0),"")</f>
        <v/>
      </c>
      <c r="S674" s="81">
        <f t="shared" si="176"/>
        <v>0</v>
      </c>
      <c r="T674" s="81">
        <f t="shared" si="177"/>
        <v>0</v>
      </c>
      <c r="U674" s="81" t="e">
        <f t="shared" si="171"/>
        <v>#REF!</v>
      </c>
      <c r="V674" s="81">
        <v>0</v>
      </c>
      <c r="W674" s="81" t="e">
        <f t="shared" si="164"/>
        <v>#REF!</v>
      </c>
      <c r="X674" s="83"/>
      <c r="Y674" s="99">
        <f t="shared" si="141"/>
        <v>0</v>
      </c>
      <c r="Z674" s="224"/>
      <c r="AA674" s="224"/>
      <c r="AB674" s="224"/>
      <c r="AC674" s="224"/>
      <c r="AE674" s="106" t="e">
        <f t="shared" si="124"/>
        <v>#VALUE!</v>
      </c>
      <c r="AF674" s="69"/>
      <c r="AG674" s="218"/>
      <c r="AH674" s="219"/>
      <c r="AI674" s="218"/>
      <c r="AJ674" s="63"/>
      <c r="AK674" s="63"/>
      <c r="AL674" s="63"/>
      <c r="AR674" s="225" t="str">
        <f t="shared" si="173"/>
        <v/>
      </c>
      <c r="AS674" s="35">
        <f t="shared" si="174"/>
        <v>2</v>
      </c>
      <c r="AU674" s="69" t="e">
        <f t="shared" si="175"/>
        <v>#N/A</v>
      </c>
      <c r="AV674" s="69" t="e">
        <f t="shared" si="178"/>
        <v>#N/A</v>
      </c>
      <c r="AW674" s="69">
        <f>IF(I674&gt;0,COUNTIF($AV$32:AV674,AV674),0)</f>
        <v>642</v>
      </c>
      <c r="AX674" s="69">
        <f>IF(AND(AW674&gt;1,SUMIF($AV$32:AV673,AV674,$AX$32:AX673)-SUMIF($AV$32:AV673,AV674,$BA$32:BA673)=0),1,IF(AND(AW674&gt;1,SUMIF($AV$32:AV673,AV674,$AX$32:AX673)-SUMIF($AV$32:AV673,AV674,$BA$32:BA673)&gt;0),0,AW674))</f>
        <v>0</v>
      </c>
      <c r="AY674" s="69">
        <f>IF(AND(Q674&gt;0,SUMIF($AV$32:AV674,AV674,$I$32:I674)-SUMIF($AV$32:AV674,AV674,$Q$32:Q674)=0),COUNTIF($AV$32:AV674,AV674),0)</f>
        <v>0</v>
      </c>
      <c r="AZ674" s="69">
        <f>IF(Q674&gt;0,COUNTIF($AV$32:AV674,AV674),0)</f>
        <v>0</v>
      </c>
      <c r="BA674" s="69">
        <f t="shared" si="179"/>
        <v>0</v>
      </c>
      <c r="BC674" s="69" t="str">
        <f t="shared" si="180"/>
        <v xml:space="preserve">  0</v>
      </c>
      <c r="BD674" s="69" t="str">
        <f t="shared" si="181"/>
        <v/>
      </c>
      <c r="BF674" s="69"/>
      <c r="BG674" s="69"/>
    </row>
    <row r="675" spans="1:59" x14ac:dyDescent="0.25">
      <c r="A675" s="70" t="e">
        <f t="shared" si="170"/>
        <v>#REF!</v>
      </c>
      <c r="B675" s="83" t="str">
        <f>IFERROR(VLOOKUP(A675,[1]Tổng!$M$2:$AT$200,13,0),"")</f>
        <v/>
      </c>
      <c r="C675" s="71" t="e">
        <f t="shared" si="165"/>
        <v>#VALUE!</v>
      </c>
      <c r="D675" s="71">
        <f t="shared" si="166"/>
        <v>1</v>
      </c>
      <c r="E675" s="221" t="str">
        <f>IFERROR(VLOOKUP(A675,[1]Tổng!$M$2:$AT$200,14,0),"")</f>
        <v/>
      </c>
      <c r="F675" s="213" t="str">
        <f>IFERROR(VLOOKUP(A675,[1]Tổng!$M$2:$AT$200,15,0),"")</f>
        <v/>
      </c>
      <c r="G675" s="214" t="str">
        <f>IFERROR(VLOOKUP(A675,[1]Tổng!$M$2:$AT$200,25,0),"")</f>
        <v/>
      </c>
      <c r="H675" s="83" t="str">
        <f>IFERROR(VLOOKUP(A675,[1]Tổng!$M$2:$AQ$200,26,0),"")</f>
        <v/>
      </c>
      <c r="I675" s="77" t="str">
        <f>IFERROR(VLOOKUP(A675,[1]Tổng!$M$2:$AQ$200,27,0),"")</f>
        <v/>
      </c>
      <c r="J675" s="77">
        <v>1000000</v>
      </c>
      <c r="K675" s="78">
        <f t="shared" si="167"/>
        <v>0</v>
      </c>
      <c r="L675" s="88" t="str">
        <f>IFERROR(VLOOKUP(A675,[1]Tổng!$M$2:$AQ$200,30,0),"")</f>
        <v/>
      </c>
      <c r="M675" s="88">
        <f t="shared" si="168"/>
        <v>0</v>
      </c>
      <c r="N675" s="88" t="str">
        <f>IFERROR(VLOOKUP(A675,[1]Tổng!$M$2:$AT$200,18,0),"")</f>
        <v/>
      </c>
      <c r="O675" s="88" t="str">
        <f>IFERROR(VLOOKUP(A675,[1]Tổng!$M$2:$AT$200,22,0),"")</f>
        <v/>
      </c>
      <c r="P675" s="217">
        <f t="shared" si="169"/>
        <v>0</v>
      </c>
      <c r="Q675" s="217">
        <f>IFERROR(VLOOKUP(A675,[1]Tổng!$M$2:$AQ$200,29,0),0)</f>
        <v>0</v>
      </c>
      <c r="R675" s="81" t="str">
        <f>IFERROR(VLOOKUP(A675,[1]Tổng!$M$2:$AQ$200,31,0),"")</f>
        <v/>
      </c>
      <c r="S675" s="81">
        <f t="shared" si="176"/>
        <v>0</v>
      </c>
      <c r="T675" s="81">
        <f t="shared" si="177"/>
        <v>0</v>
      </c>
      <c r="U675" s="81" t="e">
        <f t="shared" si="171"/>
        <v>#REF!</v>
      </c>
      <c r="V675" s="81">
        <v>0</v>
      </c>
      <c r="W675" s="81" t="e">
        <f t="shared" ref="W675:W738" si="182">IF((U675-T675+V675)&gt;$U$32,$U$32,(U675-T675+V675))</f>
        <v>#REF!</v>
      </c>
      <c r="X675" s="83"/>
      <c r="Y675" s="99">
        <f t="shared" si="141"/>
        <v>0</v>
      </c>
      <c r="Z675" s="224"/>
      <c r="AA675" s="224"/>
      <c r="AB675" s="224"/>
      <c r="AC675" s="224"/>
      <c r="AE675" s="106" t="e">
        <f t="shared" si="124"/>
        <v>#VALUE!</v>
      </c>
      <c r="AF675" s="69"/>
      <c r="AG675" s="218"/>
      <c r="AH675" s="219"/>
      <c r="AI675" s="218"/>
      <c r="AJ675" s="63"/>
      <c r="AK675" s="63"/>
      <c r="AL675" s="63"/>
      <c r="AR675" s="225" t="str">
        <f t="shared" si="173"/>
        <v/>
      </c>
      <c r="AS675" s="35">
        <f t="shared" si="174"/>
        <v>2</v>
      </c>
      <c r="AU675" s="69" t="e">
        <f t="shared" si="175"/>
        <v>#N/A</v>
      </c>
      <c r="AV675" s="69" t="e">
        <f t="shared" si="178"/>
        <v>#N/A</v>
      </c>
      <c r="AW675" s="69">
        <f>IF(I675&gt;0,COUNTIF($AV$32:AV675,AV675),0)</f>
        <v>643</v>
      </c>
      <c r="AX675" s="69">
        <f>IF(AND(AW675&gt;1,SUMIF($AV$32:AV674,AV675,$AX$32:AX674)-SUMIF($AV$32:AV674,AV675,$BA$32:BA674)=0),1,IF(AND(AW675&gt;1,SUMIF($AV$32:AV674,AV675,$AX$32:AX674)-SUMIF($AV$32:AV674,AV675,$BA$32:BA674)&gt;0),0,AW675))</f>
        <v>0</v>
      </c>
      <c r="AY675" s="69">
        <f>IF(AND(Q675&gt;0,SUMIF($AV$32:AV675,AV675,$I$32:I675)-SUMIF($AV$32:AV675,AV675,$Q$32:Q675)=0),COUNTIF($AV$32:AV675,AV675),0)</f>
        <v>0</v>
      </c>
      <c r="AZ675" s="69">
        <f>IF(Q675&gt;0,COUNTIF($AV$32:AV675,AV675),0)</f>
        <v>0</v>
      </c>
      <c r="BA675" s="69">
        <f t="shared" si="179"/>
        <v>0</v>
      </c>
      <c r="BC675" s="69" t="str">
        <f t="shared" si="180"/>
        <v xml:space="preserve">  0</v>
      </c>
      <c r="BD675" s="69" t="str">
        <f t="shared" si="181"/>
        <v/>
      </c>
      <c r="BF675" s="69"/>
      <c r="BG675" s="69"/>
    </row>
    <row r="676" spans="1:59" s="69" customFormat="1" x14ac:dyDescent="0.25">
      <c r="A676" s="70" t="e">
        <f t="shared" si="170"/>
        <v>#REF!</v>
      </c>
      <c r="B676" s="83" t="str">
        <f>IFERROR(VLOOKUP(A676,[1]Tổng!$M$2:$AT$200,13,0),"")</f>
        <v/>
      </c>
      <c r="C676" s="71" t="e">
        <f t="shared" si="165"/>
        <v>#VALUE!</v>
      </c>
      <c r="D676" s="71">
        <f t="shared" si="166"/>
        <v>1</v>
      </c>
      <c r="E676" s="221" t="str">
        <f>IFERROR(VLOOKUP(A676,[1]Tổng!$M$2:$AT$200,14,0),"")</f>
        <v/>
      </c>
      <c r="F676" s="213" t="str">
        <f>IFERROR(VLOOKUP(A676,[1]Tổng!$M$2:$AT$200,15,0),"")</f>
        <v/>
      </c>
      <c r="G676" s="214" t="str">
        <f>IFERROR(VLOOKUP(A676,[1]Tổng!$M$2:$AT$200,25,0),"")</f>
        <v/>
      </c>
      <c r="H676" s="83" t="str">
        <f>IFERROR(VLOOKUP(A676,[1]Tổng!$M$2:$AQ$200,26,0),"")</f>
        <v/>
      </c>
      <c r="I676" s="77" t="str">
        <f>IFERROR(VLOOKUP(A676,[1]Tổng!$M$2:$AQ$200,27,0),"")</f>
        <v/>
      </c>
      <c r="J676" s="77">
        <v>1000000</v>
      </c>
      <c r="K676" s="78">
        <f t="shared" si="167"/>
        <v>0</v>
      </c>
      <c r="L676" s="88" t="str">
        <f>IFERROR(VLOOKUP(A676,[1]Tổng!$M$2:$AQ$200,30,0),"")</f>
        <v/>
      </c>
      <c r="M676" s="88">
        <f t="shared" si="168"/>
        <v>0</v>
      </c>
      <c r="N676" s="88" t="str">
        <f>IFERROR(VLOOKUP(A676,[1]Tổng!$M$2:$AT$200,18,0),"")</f>
        <v/>
      </c>
      <c r="O676" s="88" t="str">
        <f>IFERROR(VLOOKUP(A676,[1]Tổng!$M$2:$AT$200,22,0),"")</f>
        <v/>
      </c>
      <c r="P676" s="217">
        <f t="shared" si="169"/>
        <v>0</v>
      </c>
      <c r="Q676" s="217">
        <f>IFERROR(VLOOKUP(A676,[1]Tổng!$M$2:$AQ$200,29,0),0)</f>
        <v>0</v>
      </c>
      <c r="R676" s="81" t="str">
        <f>IFERROR(VLOOKUP(A676,[1]Tổng!$M$2:$AQ$200,31,0),"")</f>
        <v/>
      </c>
      <c r="S676" s="81">
        <f t="shared" si="176"/>
        <v>0</v>
      </c>
      <c r="T676" s="81">
        <f t="shared" si="177"/>
        <v>0</v>
      </c>
      <c r="U676" s="81" t="e">
        <f t="shared" si="171"/>
        <v>#REF!</v>
      </c>
      <c r="V676" s="81">
        <v>0</v>
      </c>
      <c r="W676" s="81" t="e">
        <f t="shared" si="182"/>
        <v>#REF!</v>
      </c>
      <c r="X676" s="83"/>
      <c r="Y676" s="99">
        <f t="shared" si="141"/>
        <v>0</v>
      </c>
      <c r="Z676" s="224"/>
      <c r="AA676" s="224"/>
      <c r="AB676" s="224"/>
      <c r="AC676" s="224"/>
      <c r="AE676" s="106" t="e">
        <f t="shared" si="124"/>
        <v>#VALUE!</v>
      </c>
      <c r="AG676" s="218"/>
      <c r="AH676" s="219"/>
      <c r="AI676" s="218"/>
      <c r="AJ676" s="63"/>
      <c r="AK676" s="63"/>
      <c r="AL676" s="63"/>
      <c r="AR676" s="225" t="str">
        <f t="shared" si="173"/>
        <v/>
      </c>
      <c r="AS676" s="35">
        <f t="shared" si="174"/>
        <v>2</v>
      </c>
      <c r="AU676" s="69" t="e">
        <f t="shared" si="175"/>
        <v>#N/A</v>
      </c>
      <c r="AV676" s="69" t="e">
        <f t="shared" si="178"/>
        <v>#N/A</v>
      </c>
      <c r="AW676" s="69">
        <f>IF(I676&gt;0,COUNTIF($AV$32:AV676,AV676),0)</f>
        <v>644</v>
      </c>
      <c r="AX676" s="69">
        <f>IF(AND(AW676&gt;1,SUMIF($AV$32:AV675,AV676,$AX$32:AX675)-SUMIF($AV$32:AV675,AV676,$BA$32:BA675)=0),1,IF(AND(AW676&gt;1,SUMIF($AV$32:AV675,AV676,$AX$32:AX675)-SUMIF($AV$32:AV675,AV676,$BA$32:BA675)&gt;0),0,AW676))</f>
        <v>0</v>
      </c>
      <c r="AY676" s="69">
        <f>IF(AND(Q676&gt;0,SUMIF($AV$32:AV676,AV676,$I$32:I676)-SUMIF($AV$32:AV676,AV676,$Q$32:Q676)=0),COUNTIF($AV$32:AV676,AV676),0)</f>
        <v>0</v>
      </c>
      <c r="AZ676" s="69">
        <f>IF(Q676&gt;0,COUNTIF($AV$32:AV676,AV676),0)</f>
        <v>0</v>
      </c>
      <c r="BA676" s="69">
        <f t="shared" si="179"/>
        <v>0</v>
      </c>
      <c r="BC676" s="69" t="str">
        <f t="shared" si="180"/>
        <v xml:space="preserve">  0</v>
      </c>
      <c r="BD676" s="69" t="str">
        <f t="shared" si="181"/>
        <v/>
      </c>
    </row>
    <row r="677" spans="1:59" x14ac:dyDescent="0.25">
      <c r="A677" s="70" t="e">
        <f t="shared" si="170"/>
        <v>#REF!</v>
      </c>
      <c r="B677" s="83" t="str">
        <f>IFERROR(VLOOKUP(A677,[1]Tổng!$M$2:$AT$200,13,0),"")</f>
        <v/>
      </c>
      <c r="C677" s="71" t="e">
        <f t="shared" si="165"/>
        <v>#VALUE!</v>
      </c>
      <c r="D677" s="71">
        <f t="shared" si="166"/>
        <v>1</v>
      </c>
      <c r="E677" s="221" t="str">
        <f>IFERROR(VLOOKUP(A677,[1]Tổng!$M$2:$AT$200,14,0),"")</f>
        <v/>
      </c>
      <c r="F677" s="213" t="str">
        <f>IFERROR(VLOOKUP(A677,[1]Tổng!$M$2:$AT$200,15,0),"")</f>
        <v/>
      </c>
      <c r="G677" s="214" t="str">
        <f>IFERROR(VLOOKUP(A677,[1]Tổng!$M$2:$AT$200,25,0),"")</f>
        <v/>
      </c>
      <c r="H677" s="83" t="str">
        <f>IFERROR(VLOOKUP(A677,[1]Tổng!$M$2:$AQ$200,26,0),"")</f>
        <v/>
      </c>
      <c r="I677" s="77" t="str">
        <f>IFERROR(VLOOKUP(A677,[1]Tổng!$M$2:$AQ$200,27,0),"")</f>
        <v/>
      </c>
      <c r="J677" s="77">
        <v>1000000</v>
      </c>
      <c r="K677" s="78">
        <f t="shared" si="167"/>
        <v>0</v>
      </c>
      <c r="L677" s="88" t="str">
        <f>IFERROR(VLOOKUP(A677,[1]Tổng!$M$2:$AQ$200,30,0),"")</f>
        <v/>
      </c>
      <c r="M677" s="88">
        <f t="shared" si="168"/>
        <v>0</v>
      </c>
      <c r="N677" s="88" t="str">
        <f>IFERROR(VLOOKUP(A677,[1]Tổng!$M$2:$AT$200,18,0),"")</f>
        <v/>
      </c>
      <c r="O677" s="88" t="str">
        <f>IFERROR(VLOOKUP(A677,[1]Tổng!$M$2:$AT$200,22,0),"")</f>
        <v/>
      </c>
      <c r="P677" s="217">
        <f t="shared" si="169"/>
        <v>0</v>
      </c>
      <c r="Q677" s="217">
        <f>IFERROR(VLOOKUP(A677,[1]Tổng!$M$2:$AQ$200,29,0),0)</f>
        <v>0</v>
      </c>
      <c r="R677" s="81" t="str">
        <f>IFERROR(VLOOKUP(A677,[1]Tổng!$M$2:$AQ$200,31,0),"")</f>
        <v/>
      </c>
      <c r="S677" s="81">
        <f t="shared" si="176"/>
        <v>0</v>
      </c>
      <c r="T677" s="81">
        <f t="shared" si="177"/>
        <v>0</v>
      </c>
      <c r="U677" s="81" t="e">
        <f t="shared" si="171"/>
        <v>#REF!</v>
      </c>
      <c r="V677" s="81">
        <v>0</v>
      </c>
      <c r="W677" s="81" t="e">
        <f t="shared" si="182"/>
        <v>#REF!</v>
      </c>
      <c r="X677" s="83"/>
      <c r="Y677" s="99">
        <f t="shared" si="141"/>
        <v>0</v>
      </c>
      <c r="Z677" s="224"/>
      <c r="AA677" s="224"/>
      <c r="AB677" s="224"/>
      <c r="AC677" s="224"/>
      <c r="AE677" s="106" t="e">
        <f t="shared" si="124"/>
        <v>#VALUE!</v>
      </c>
      <c r="AF677" s="69"/>
      <c r="AG677" s="218"/>
      <c r="AH677" s="219"/>
      <c r="AI677" s="218"/>
      <c r="AJ677" s="63"/>
      <c r="AK677" s="63"/>
      <c r="AL677" s="63"/>
      <c r="AR677" s="225" t="str">
        <f t="shared" si="173"/>
        <v/>
      </c>
      <c r="AS677" s="35">
        <f t="shared" si="174"/>
        <v>2</v>
      </c>
      <c r="AU677" s="69" t="e">
        <f t="shared" si="175"/>
        <v>#N/A</v>
      </c>
      <c r="AV677" s="69" t="e">
        <f t="shared" si="178"/>
        <v>#N/A</v>
      </c>
      <c r="AW677" s="69">
        <f>IF(I677&gt;0,COUNTIF($AV$32:AV677,AV677),0)</f>
        <v>645</v>
      </c>
      <c r="AX677" s="69">
        <f>IF(AND(AW677&gt;1,SUMIF($AV$32:AV676,AV677,$AX$32:AX676)-SUMIF($AV$32:AV676,AV677,$BA$32:BA676)=0),1,IF(AND(AW677&gt;1,SUMIF($AV$32:AV676,AV677,$AX$32:AX676)-SUMIF($AV$32:AV676,AV677,$BA$32:BA676)&gt;0),0,AW677))</f>
        <v>0</v>
      </c>
      <c r="AY677" s="69">
        <f>IF(AND(Q677&gt;0,SUMIF($AV$32:AV677,AV677,$I$32:I677)-SUMIF($AV$32:AV677,AV677,$Q$32:Q677)=0),COUNTIF($AV$32:AV677,AV677),0)</f>
        <v>0</v>
      </c>
      <c r="AZ677" s="69">
        <f>IF(Q677&gt;0,COUNTIF($AV$32:AV677,AV677),0)</f>
        <v>0</v>
      </c>
      <c r="BA677" s="69">
        <f t="shared" si="179"/>
        <v>0</v>
      </c>
      <c r="BC677" s="69" t="str">
        <f t="shared" si="180"/>
        <v xml:space="preserve">  0</v>
      </c>
      <c r="BD677" s="69" t="str">
        <f t="shared" si="181"/>
        <v/>
      </c>
      <c r="BF677" s="69"/>
      <c r="BG677" s="69"/>
    </row>
    <row r="678" spans="1:59" x14ac:dyDescent="0.25">
      <c r="A678" s="70" t="e">
        <f t="shared" si="170"/>
        <v>#REF!</v>
      </c>
      <c r="B678" s="83" t="str">
        <f>IFERROR(VLOOKUP(A678,[1]Tổng!$M$2:$AT$200,13,0),"")</f>
        <v/>
      </c>
      <c r="C678" s="71" t="e">
        <f t="shared" ref="C678:C741" si="183">IF(I678&gt;0,MID(B678,SEARCH(".",B678,SEARCH(".",B678,SEARCH(".",B678)+1)+1)+1,SEARCH(".",B678,(SEARCH(".",B678,SEARCH(".",B678,SEARCH(".",B678)+1)+1))+1)-SEARCH(".",B678,SEARCH(".",B678,SEARCH(".",B678)+1)+1)-1),0)</f>
        <v>#VALUE!</v>
      </c>
      <c r="D678" s="71">
        <f t="shared" ref="D678:D741" si="184">IF(Q678&gt;0,MID(B678,SEARCH("-",B678,SEARCH("-",B678)+1)+1,SEARCH("/",B678,SEARCH("/",B678)+1)-SEARCH("-",B678,SEARCH("-",B678)+1)-1),1)</f>
        <v>1</v>
      </c>
      <c r="E678" s="221" t="str">
        <f>IFERROR(VLOOKUP(A678,[1]Tổng!$M$2:$AT$200,14,0),"")</f>
        <v/>
      </c>
      <c r="F678" s="213" t="str">
        <f>IFERROR(VLOOKUP(A678,[1]Tổng!$M$2:$AT$200,15,0),"")</f>
        <v/>
      </c>
      <c r="G678" s="214" t="str">
        <f>IFERROR(VLOOKUP(A678,[1]Tổng!$M$2:$AT$200,25,0),"")</f>
        <v/>
      </c>
      <c r="H678" s="83" t="str">
        <f>IFERROR(VLOOKUP(A678,[1]Tổng!$M$2:$AQ$200,26,0),"")</f>
        <v/>
      </c>
      <c r="I678" s="77" t="str">
        <f>IFERROR(VLOOKUP(A678,[1]Tổng!$M$2:$AQ$200,27,0),"")</f>
        <v/>
      </c>
      <c r="J678" s="77">
        <v>1000000</v>
      </c>
      <c r="K678" s="78">
        <f t="shared" ref="K678:K741" si="185">IFERROR(I678*J678,0)</f>
        <v>0</v>
      </c>
      <c r="L678" s="88" t="str">
        <f>IFERROR(VLOOKUP(A678,[1]Tổng!$M$2:$AQ$200,30,0),"")</f>
        <v/>
      </c>
      <c r="M678" s="88">
        <f t="shared" ref="M678:M741" si="186">IFERROR(I678*L678,0)</f>
        <v>0</v>
      </c>
      <c r="N678" s="88" t="str">
        <f>IFERROR(VLOOKUP(A678,[1]Tổng!$M$2:$AT$200,18,0),"")</f>
        <v/>
      </c>
      <c r="O678" s="88" t="str">
        <f>IFERROR(VLOOKUP(A678,[1]Tổng!$M$2:$AT$200,22,0),"")</f>
        <v/>
      </c>
      <c r="P678" s="217">
        <f t="shared" ref="P678:P741" si="187">IF(Q678&gt;0,VLOOKUP(D678,$C$32:$M$1452,7,0),0)</f>
        <v>0</v>
      </c>
      <c r="Q678" s="217">
        <f>IFERROR(VLOOKUP(A678,[1]Tổng!$M$2:$AQ$200,29,0),0)</f>
        <v>0</v>
      </c>
      <c r="R678" s="81" t="str">
        <f>IFERROR(VLOOKUP(A678,[1]Tổng!$M$2:$AQ$200,31,0),"")</f>
        <v/>
      </c>
      <c r="S678" s="81">
        <f t="shared" si="176"/>
        <v>0</v>
      </c>
      <c r="T678" s="81">
        <f t="shared" si="177"/>
        <v>0</v>
      </c>
      <c r="U678" s="81" t="e">
        <f t="shared" si="171"/>
        <v>#REF!</v>
      </c>
      <c r="V678" s="81">
        <v>0</v>
      </c>
      <c r="W678" s="81" t="e">
        <f t="shared" si="182"/>
        <v>#REF!</v>
      </c>
      <c r="X678" s="83"/>
      <c r="Y678" s="99">
        <f t="shared" si="141"/>
        <v>0</v>
      </c>
      <c r="Z678" s="224"/>
      <c r="AA678" s="224"/>
      <c r="AB678" s="224"/>
      <c r="AC678" s="224"/>
      <c r="AE678" s="106" t="e">
        <f t="shared" si="124"/>
        <v>#VALUE!</v>
      </c>
      <c r="AF678" s="69"/>
      <c r="AG678" s="218"/>
      <c r="AH678" s="219"/>
      <c r="AI678" s="218"/>
      <c r="AJ678" s="63"/>
      <c r="AK678" s="63"/>
      <c r="AL678" s="63"/>
      <c r="AR678" s="225" t="str">
        <f t="shared" si="173"/>
        <v/>
      </c>
      <c r="AS678" s="35">
        <f t="shared" si="174"/>
        <v>2</v>
      </c>
      <c r="AU678" s="69" t="e">
        <f t="shared" si="175"/>
        <v>#N/A</v>
      </c>
      <c r="AV678" s="69" t="e">
        <f t="shared" si="178"/>
        <v>#N/A</v>
      </c>
      <c r="AW678" s="69">
        <f>IF(I678&gt;0,COUNTIF($AV$32:AV678,AV678),0)</f>
        <v>646</v>
      </c>
      <c r="AX678" s="69">
        <f>IF(AND(AW678&gt;1,SUMIF($AV$32:AV677,AV678,$AX$32:AX677)-SUMIF($AV$32:AV677,AV678,$BA$32:BA677)=0),1,IF(AND(AW678&gt;1,SUMIF($AV$32:AV677,AV678,$AX$32:AX677)-SUMIF($AV$32:AV677,AV678,$BA$32:BA677)&gt;0),0,AW678))</f>
        <v>0</v>
      </c>
      <c r="AY678" s="69">
        <f>IF(AND(Q678&gt;0,SUMIF($AV$32:AV678,AV678,$I$32:I678)-SUMIF($AV$32:AV678,AV678,$Q$32:Q678)=0),COUNTIF($AV$32:AV678,AV678),0)</f>
        <v>0</v>
      </c>
      <c r="AZ678" s="69">
        <f>IF(Q678&gt;0,COUNTIF($AV$32:AV678,AV678),0)</f>
        <v>0</v>
      </c>
      <c r="BA678" s="69">
        <f t="shared" si="179"/>
        <v>0</v>
      </c>
      <c r="BC678" s="69" t="str">
        <f t="shared" si="180"/>
        <v xml:space="preserve">  0</v>
      </c>
      <c r="BD678" s="69" t="str">
        <f t="shared" si="181"/>
        <v/>
      </c>
      <c r="BF678" s="69"/>
      <c r="BG678" s="69"/>
    </row>
    <row r="679" spans="1:59" s="69" customFormat="1" x14ac:dyDescent="0.25">
      <c r="A679" s="70" t="e">
        <f t="shared" ref="A679:A742" si="188">A678+1</f>
        <v>#REF!</v>
      </c>
      <c r="B679" s="83" t="str">
        <f>IFERROR(VLOOKUP(A679,[1]Tổng!$M$2:$AT$200,13,0),"")</f>
        <v/>
      </c>
      <c r="C679" s="71" t="e">
        <f t="shared" si="183"/>
        <v>#VALUE!</v>
      </c>
      <c r="D679" s="71">
        <f t="shared" si="184"/>
        <v>1</v>
      </c>
      <c r="E679" s="221" t="str">
        <f>IFERROR(VLOOKUP(A679,[1]Tổng!$M$2:$AT$200,14,0),"")</f>
        <v/>
      </c>
      <c r="F679" s="213" t="str">
        <f>IFERROR(VLOOKUP(A679,[1]Tổng!$M$2:$AT$200,15,0),"")</f>
        <v/>
      </c>
      <c r="G679" s="214" t="str">
        <f>IFERROR(VLOOKUP(A679,[1]Tổng!$M$2:$AT$200,25,0),"")</f>
        <v/>
      </c>
      <c r="H679" s="83" t="str">
        <f>IFERROR(VLOOKUP(A679,[1]Tổng!$M$2:$AQ$200,26,0),"")</f>
        <v/>
      </c>
      <c r="I679" s="77" t="str">
        <f>IFERROR(VLOOKUP(A679,[1]Tổng!$M$2:$AQ$200,27,0),"")</f>
        <v/>
      </c>
      <c r="J679" s="77">
        <v>1000000</v>
      </c>
      <c r="K679" s="78">
        <f t="shared" si="185"/>
        <v>0</v>
      </c>
      <c r="L679" s="88" t="str">
        <f>IFERROR(VLOOKUP(A679,[1]Tổng!$M$2:$AQ$200,30,0),"")</f>
        <v/>
      </c>
      <c r="M679" s="88">
        <f t="shared" si="186"/>
        <v>0</v>
      </c>
      <c r="N679" s="88" t="str">
        <f>IFERROR(VLOOKUP(A679,[1]Tổng!$M$2:$AT$200,18,0),"")</f>
        <v/>
      </c>
      <c r="O679" s="88" t="str">
        <f>IFERROR(VLOOKUP(A679,[1]Tổng!$M$2:$AT$200,22,0),"")</f>
        <v/>
      </c>
      <c r="P679" s="217">
        <f t="shared" si="187"/>
        <v>0</v>
      </c>
      <c r="Q679" s="217">
        <f>IFERROR(VLOOKUP(A679,[1]Tổng!$M$2:$AQ$200,29,0),0)</f>
        <v>0</v>
      </c>
      <c r="R679" s="81" t="str">
        <f>IFERROR(VLOOKUP(A679,[1]Tổng!$M$2:$AQ$200,31,0),"")</f>
        <v/>
      </c>
      <c r="S679" s="81">
        <f t="shared" si="176"/>
        <v>0</v>
      </c>
      <c r="T679" s="81">
        <f t="shared" si="177"/>
        <v>0</v>
      </c>
      <c r="U679" s="81" t="e">
        <f t="shared" ref="U679:U742" si="189">W678</f>
        <v>#REF!</v>
      </c>
      <c r="V679" s="81">
        <v>0</v>
      </c>
      <c r="W679" s="81" t="e">
        <f t="shared" si="182"/>
        <v>#REF!</v>
      </c>
      <c r="X679" s="83"/>
      <c r="Y679" s="99">
        <f>Q681</f>
        <v>0</v>
      </c>
      <c r="Z679" s="224"/>
      <c r="AA679" s="224"/>
      <c r="AB679" s="224"/>
      <c r="AC679" s="224"/>
      <c r="AE679" s="106" t="e">
        <f>I681-SUM(Z681:AD681)</f>
        <v>#VALUE!</v>
      </c>
      <c r="AG679" s="218"/>
      <c r="AH679" s="219"/>
      <c r="AI679" s="218"/>
      <c r="AJ679" s="63"/>
      <c r="AK679" s="63"/>
      <c r="AL679" s="63"/>
      <c r="AR679" s="225" t="str">
        <f>IF(AS681&gt;1,H681,IF(AS681=1,H678+1,0))</f>
        <v/>
      </c>
      <c r="AS679" s="35">
        <f>IF(H681=0,H678+1,2)</f>
        <v>2</v>
      </c>
      <c r="AU679" s="69" t="e">
        <f t="shared" si="175"/>
        <v>#N/A</v>
      </c>
      <c r="AV679" s="69" t="e">
        <f t="shared" si="178"/>
        <v>#N/A</v>
      </c>
      <c r="AW679" s="69">
        <f>IF(I679&gt;0,COUNTIF($AV$32:AV679,AV679),0)</f>
        <v>647</v>
      </c>
      <c r="AX679" s="69">
        <f>IF(AND(AW679&gt;1,SUMIF($AV$32:AV678,AV679,$AX$32:AX678)-SUMIF($AV$32:AV678,AV679,$BA$32:BA678)=0),1,IF(AND(AW679&gt;1,SUMIF($AV$32:AV678,AV679,$AX$32:AX678)-SUMIF($AV$32:AV678,AV679,$BA$32:BA678)&gt;0),0,AW679))</f>
        <v>0</v>
      </c>
      <c r="AY679" s="69">
        <f>IF(AND(Q679&gt;0,SUMIF($AV$32:AV679,AV679,$I$32:I679)-SUMIF($AV$32:AV679,AV679,$Q$32:Q679)=0),COUNTIF($AV$32:AV679,AV679),0)</f>
        <v>0</v>
      </c>
      <c r="AZ679" s="69">
        <f>IF(Q679&gt;0,COUNTIF($AV$32:AV679,AV679),0)</f>
        <v>0</v>
      </c>
      <c r="BA679" s="69">
        <f t="shared" si="179"/>
        <v>0</v>
      </c>
      <c r="BC679" s="69" t="str">
        <f t="shared" si="180"/>
        <v xml:space="preserve">  0</v>
      </c>
      <c r="BD679" s="69" t="str">
        <f t="shared" si="181"/>
        <v/>
      </c>
    </row>
    <row r="680" spans="1:59" x14ac:dyDescent="0.25">
      <c r="A680" s="70" t="e">
        <f t="shared" si="188"/>
        <v>#REF!</v>
      </c>
      <c r="B680" s="83" t="str">
        <f>IFERROR(VLOOKUP(A680,[1]Tổng!$M$2:$AT$200,13,0),"")</f>
        <v/>
      </c>
      <c r="C680" s="71" t="e">
        <f t="shared" si="183"/>
        <v>#VALUE!</v>
      </c>
      <c r="D680" s="71">
        <f t="shared" si="184"/>
        <v>1</v>
      </c>
      <c r="E680" s="221" t="str">
        <f>IFERROR(VLOOKUP(A680,[1]Tổng!$M$2:$AT$200,14,0),"")</f>
        <v/>
      </c>
      <c r="F680" s="213" t="str">
        <f>IFERROR(VLOOKUP(A680,[1]Tổng!$M$2:$AT$200,15,0),"")</f>
        <v/>
      </c>
      <c r="G680" s="214" t="str">
        <f>IFERROR(VLOOKUP(A680,[1]Tổng!$M$2:$AT$200,25,0),"")</f>
        <v/>
      </c>
      <c r="H680" s="83" t="str">
        <f>IFERROR(VLOOKUP(A680,[1]Tổng!$M$2:$AQ$200,26,0),"")</f>
        <v/>
      </c>
      <c r="I680" s="77" t="str">
        <f>IFERROR(VLOOKUP(A680,[1]Tổng!$M$2:$AQ$200,27,0),"")</f>
        <v/>
      </c>
      <c r="J680" s="77">
        <v>1000000</v>
      </c>
      <c r="K680" s="78">
        <f t="shared" si="185"/>
        <v>0</v>
      </c>
      <c r="L680" s="88" t="str">
        <f>IFERROR(VLOOKUP(A680,[1]Tổng!$M$2:$AQ$200,30,0),"")</f>
        <v/>
      </c>
      <c r="M680" s="88">
        <f t="shared" si="186"/>
        <v>0</v>
      </c>
      <c r="N680" s="88" t="str">
        <f>IFERROR(VLOOKUP(A680,[1]Tổng!$M$2:$AT$200,18,0),"")</f>
        <v/>
      </c>
      <c r="O680" s="88" t="str">
        <f>IFERROR(VLOOKUP(A680,[1]Tổng!$M$2:$AT$200,22,0),"")</f>
        <v/>
      </c>
      <c r="P680" s="217">
        <f t="shared" si="187"/>
        <v>0</v>
      </c>
      <c r="Q680" s="217">
        <f>IFERROR(VLOOKUP(A680,[1]Tổng!$M$2:$AQ$200,29,0),0)</f>
        <v>0</v>
      </c>
      <c r="R680" s="81" t="str">
        <f>IFERROR(VLOOKUP(A680,[1]Tổng!$M$2:$AQ$200,31,0),"")</f>
        <v/>
      </c>
      <c r="S680" s="81">
        <f t="shared" si="176"/>
        <v>0</v>
      </c>
      <c r="T680" s="81">
        <f t="shared" si="177"/>
        <v>0</v>
      </c>
      <c r="U680" s="81" t="e">
        <f t="shared" si="189"/>
        <v>#REF!</v>
      </c>
      <c r="V680" s="81">
        <v>0</v>
      </c>
      <c r="W680" s="81" t="e">
        <f t="shared" si="182"/>
        <v>#REF!</v>
      </c>
      <c r="X680" s="83"/>
      <c r="Y680" s="99">
        <f t="shared" si="141"/>
        <v>0</v>
      </c>
      <c r="Z680" s="224"/>
      <c r="AA680" s="224"/>
      <c r="AB680" s="224"/>
      <c r="AC680" s="224"/>
      <c r="AE680" s="106" t="e">
        <f t="shared" si="124"/>
        <v>#VALUE!</v>
      </c>
      <c r="AF680" s="69"/>
      <c r="AG680" s="218"/>
      <c r="AH680" s="219"/>
      <c r="AI680" s="218"/>
      <c r="AJ680" s="63"/>
      <c r="AK680" s="63"/>
      <c r="AL680" s="63"/>
      <c r="AR680" s="225" t="str">
        <f>IF(AS680&gt;1,H680,IF(AS680=1,H681+1,0))</f>
        <v/>
      </c>
      <c r="AS680" s="35">
        <f>IF(H680=0,H681+1,2)</f>
        <v>2</v>
      </c>
      <c r="AU680" s="69" t="e">
        <f t="shared" si="175"/>
        <v>#N/A</v>
      </c>
      <c r="AV680" s="69" t="e">
        <f t="shared" si="178"/>
        <v>#N/A</v>
      </c>
      <c r="AW680" s="69">
        <f>IF(I680&gt;0,COUNTIF($AV$32:AV680,AV680),0)</f>
        <v>648</v>
      </c>
      <c r="AX680" s="69">
        <f>IF(AND(AW680&gt;1,SUMIF($AV$32:AV679,AV680,$AX$32:AX679)-SUMIF($AV$32:AV679,AV680,$BA$32:BA679)=0),1,IF(AND(AW680&gt;1,SUMIF($AV$32:AV679,AV680,$AX$32:AX679)-SUMIF($AV$32:AV679,AV680,$BA$32:BA679)&gt;0),0,AW680))</f>
        <v>0</v>
      </c>
      <c r="AY680" s="69">
        <f>IF(AND(Q680&gt;0,SUMIF($AV$32:AV680,AV680,$I$32:I680)-SUMIF($AV$32:AV680,AV680,$Q$32:Q680)=0),COUNTIF($AV$32:AV680,AV680),0)</f>
        <v>0</v>
      </c>
      <c r="AZ680" s="69">
        <f>IF(Q680&gt;0,COUNTIF($AV$32:AV680,AV680),0)</f>
        <v>0</v>
      </c>
      <c r="BA680" s="69">
        <f t="shared" si="179"/>
        <v>0</v>
      </c>
      <c r="BC680" s="69" t="str">
        <f t="shared" si="180"/>
        <v xml:space="preserve">  0</v>
      </c>
      <c r="BD680" s="69" t="str">
        <f t="shared" si="181"/>
        <v/>
      </c>
      <c r="BF680" s="69"/>
      <c r="BG680" s="69"/>
    </row>
    <row r="681" spans="1:59" x14ac:dyDescent="0.25">
      <c r="A681" s="70" t="e">
        <f t="shared" si="188"/>
        <v>#REF!</v>
      </c>
      <c r="B681" s="83" t="str">
        <f>IFERROR(VLOOKUP(A681,[1]Tổng!$M$2:$AT$200,13,0),"")</f>
        <v/>
      </c>
      <c r="C681" s="71" t="e">
        <f t="shared" si="183"/>
        <v>#VALUE!</v>
      </c>
      <c r="D681" s="71">
        <f t="shared" si="184"/>
        <v>1</v>
      </c>
      <c r="E681" s="221" t="str">
        <f>IFERROR(VLOOKUP(A681,[1]Tổng!$M$2:$AT$200,14,0),"")</f>
        <v/>
      </c>
      <c r="F681" s="213" t="str">
        <f>IFERROR(VLOOKUP(A681,[1]Tổng!$M$2:$AT$200,15,0),"")</f>
        <v/>
      </c>
      <c r="G681" s="214" t="str">
        <f>IFERROR(VLOOKUP(A681,[1]Tổng!$M$2:$AT$200,25,0),"")</f>
        <v/>
      </c>
      <c r="H681" s="83" t="str">
        <f>IFERROR(VLOOKUP(A681,[1]Tổng!$M$2:$AQ$200,26,0),"")</f>
        <v/>
      </c>
      <c r="I681" s="77" t="str">
        <f>IFERROR(VLOOKUP(A681,[1]Tổng!$M$2:$AQ$200,27,0),"")</f>
        <v/>
      </c>
      <c r="J681" s="77">
        <v>1000000</v>
      </c>
      <c r="K681" s="78">
        <f t="shared" si="185"/>
        <v>0</v>
      </c>
      <c r="L681" s="88" t="str">
        <f>IFERROR(VLOOKUP(A681,[1]Tổng!$M$2:$AQ$200,30,0),"")</f>
        <v/>
      </c>
      <c r="M681" s="88">
        <f t="shared" si="186"/>
        <v>0</v>
      </c>
      <c r="N681" s="88" t="str">
        <f>IFERROR(VLOOKUP(A681,[1]Tổng!$M$2:$AT$200,18,0),"")</f>
        <v/>
      </c>
      <c r="O681" s="88" t="str">
        <f>IFERROR(VLOOKUP(A681,[1]Tổng!$M$2:$AT$200,22,0),"")</f>
        <v/>
      </c>
      <c r="P681" s="217">
        <f t="shared" si="187"/>
        <v>0</v>
      </c>
      <c r="Q681" s="217">
        <f>IFERROR(VLOOKUP(A681,[1]Tổng!$M$2:$AQ$200,29,0),0)</f>
        <v>0</v>
      </c>
      <c r="R681" s="81" t="str">
        <f>IFERROR(VLOOKUP(A681,[1]Tổng!$M$2:$AQ$200,31,0),"")</f>
        <v/>
      </c>
      <c r="S681" s="81">
        <f t="shared" si="176"/>
        <v>0</v>
      </c>
      <c r="T681" s="81">
        <f t="shared" si="177"/>
        <v>0</v>
      </c>
      <c r="U681" s="81" t="e">
        <f t="shared" si="189"/>
        <v>#REF!</v>
      </c>
      <c r="V681" s="81" t="e">
        <f>Z668*L668</f>
        <v>#VALUE!</v>
      </c>
      <c r="W681" s="81" t="e">
        <f t="shared" si="182"/>
        <v>#REF!</v>
      </c>
      <c r="X681" s="83">
        <v>44034</v>
      </c>
      <c r="Y681" s="99">
        <f>Q681-Z668</f>
        <v>-879</v>
      </c>
      <c r="Z681" s="224"/>
      <c r="AA681" s="224"/>
      <c r="AB681" s="224"/>
      <c r="AC681" s="224"/>
      <c r="AE681" s="106" t="e">
        <f t="shared" si="124"/>
        <v>#VALUE!</v>
      </c>
      <c r="AF681" s="69"/>
      <c r="AG681" s="218"/>
      <c r="AH681" s="219"/>
      <c r="AI681" s="218"/>
      <c r="AJ681" s="63"/>
      <c r="AK681" s="63"/>
      <c r="AL681" s="63"/>
      <c r="AR681" s="225" t="str">
        <f t="shared" si="173"/>
        <v/>
      </c>
      <c r="AS681" s="35">
        <f t="shared" si="174"/>
        <v>2</v>
      </c>
      <c r="AU681" s="69" t="e">
        <f t="shared" si="175"/>
        <v>#N/A</v>
      </c>
      <c r="AV681" s="69" t="e">
        <f t="shared" si="178"/>
        <v>#N/A</v>
      </c>
      <c r="AW681" s="69">
        <f>IF(I681&gt;0,COUNTIF($AV$32:AV681,AV681),0)</f>
        <v>649</v>
      </c>
      <c r="AX681" s="69">
        <f>IF(AND(AW681&gt;1,SUMIF($AV$32:AV680,AV681,$AX$32:AX680)-SUMIF($AV$32:AV680,AV681,$BA$32:BA680)=0),1,IF(AND(AW681&gt;1,SUMIF($AV$32:AV680,AV681,$AX$32:AX680)-SUMIF($AV$32:AV680,AV681,$BA$32:BA680)&gt;0),0,AW681))</f>
        <v>0</v>
      </c>
      <c r="AY681" s="69">
        <f>IF(AND(Q681&gt;0,SUMIF($AV$32:AV681,AV681,$I$32:I681)-SUMIF($AV$32:AV681,AV681,$Q$32:Q681)=0),COUNTIF($AV$32:AV681,AV681),0)</f>
        <v>0</v>
      </c>
      <c r="AZ681" s="69">
        <f>IF(Q681&gt;0,COUNTIF($AV$32:AV681,AV681),0)</f>
        <v>0</v>
      </c>
      <c r="BA681" s="69">
        <f t="shared" si="179"/>
        <v>0</v>
      </c>
      <c r="BC681" s="69" t="str">
        <f t="shared" si="180"/>
        <v xml:space="preserve">  0</v>
      </c>
      <c r="BD681" s="69" t="str">
        <f t="shared" si="181"/>
        <v/>
      </c>
      <c r="BF681" s="69"/>
      <c r="BG681" s="69"/>
    </row>
    <row r="682" spans="1:59" s="69" customFormat="1" x14ac:dyDescent="0.25">
      <c r="A682" s="70" t="e">
        <f t="shared" si="188"/>
        <v>#REF!</v>
      </c>
      <c r="B682" s="83" t="str">
        <f>IFERROR(VLOOKUP(A682,[1]Tổng!$M$2:$AT$200,13,0),"")</f>
        <v/>
      </c>
      <c r="C682" s="71" t="e">
        <f t="shared" si="183"/>
        <v>#VALUE!</v>
      </c>
      <c r="D682" s="71">
        <f t="shared" si="184"/>
        <v>1</v>
      </c>
      <c r="E682" s="221" t="str">
        <f>IFERROR(VLOOKUP(A682,[1]Tổng!$M$2:$AT$200,14,0),"")</f>
        <v/>
      </c>
      <c r="F682" s="213" t="str">
        <f>IFERROR(VLOOKUP(A682,[1]Tổng!$M$2:$AT$200,15,0),"")</f>
        <v/>
      </c>
      <c r="G682" s="214" t="str">
        <f>IFERROR(VLOOKUP(A682,[1]Tổng!$M$2:$AT$200,25,0),"")</f>
        <v/>
      </c>
      <c r="H682" s="83" t="str">
        <f>IFERROR(VLOOKUP(A682,[1]Tổng!$M$2:$AQ$200,26,0),"")</f>
        <v/>
      </c>
      <c r="I682" s="77" t="str">
        <f>IFERROR(VLOOKUP(A682,[1]Tổng!$M$2:$AQ$200,27,0),"")</f>
        <v/>
      </c>
      <c r="J682" s="77">
        <v>1000000</v>
      </c>
      <c r="K682" s="78">
        <f t="shared" si="185"/>
        <v>0</v>
      </c>
      <c r="L682" s="88" t="str">
        <f>IFERROR(VLOOKUP(A682,[1]Tổng!$M$2:$AQ$200,30,0),"")</f>
        <v/>
      </c>
      <c r="M682" s="88">
        <f t="shared" si="186"/>
        <v>0</v>
      </c>
      <c r="N682" s="88" t="str">
        <f>IFERROR(VLOOKUP(A682,[1]Tổng!$M$2:$AT$200,18,0),"")</f>
        <v/>
      </c>
      <c r="O682" s="88" t="str">
        <f>IFERROR(VLOOKUP(A682,[1]Tổng!$M$2:$AT$200,22,0),"")</f>
        <v/>
      </c>
      <c r="P682" s="217">
        <f t="shared" si="187"/>
        <v>0</v>
      </c>
      <c r="Q682" s="217">
        <f>IFERROR(VLOOKUP(A682,[1]Tổng!$M$2:$AQ$200,29,0),0)</f>
        <v>0</v>
      </c>
      <c r="R682" s="81" t="str">
        <f>IFERROR(VLOOKUP(A682,[1]Tổng!$M$2:$AQ$200,31,0),"")</f>
        <v/>
      </c>
      <c r="S682" s="81">
        <f t="shared" si="176"/>
        <v>0</v>
      </c>
      <c r="T682" s="81">
        <f t="shared" si="177"/>
        <v>0</v>
      </c>
      <c r="U682" s="81" t="e">
        <f t="shared" si="189"/>
        <v>#REF!</v>
      </c>
      <c r="V682" s="81">
        <v>0</v>
      </c>
      <c r="W682" s="81" t="e">
        <f t="shared" si="182"/>
        <v>#REF!</v>
      </c>
      <c r="X682" s="83"/>
      <c r="Y682" s="99">
        <f t="shared" si="141"/>
        <v>0</v>
      </c>
      <c r="Z682" s="224"/>
      <c r="AA682" s="224"/>
      <c r="AB682" s="224"/>
      <c r="AC682" s="224"/>
      <c r="AE682" s="106" t="e">
        <f t="shared" si="124"/>
        <v>#VALUE!</v>
      </c>
      <c r="AG682" s="218"/>
      <c r="AH682" s="219"/>
      <c r="AI682" s="218"/>
      <c r="AJ682" s="63"/>
      <c r="AK682" s="63"/>
      <c r="AL682" s="63"/>
      <c r="AR682" s="225" t="str">
        <f t="shared" si="173"/>
        <v/>
      </c>
      <c r="AS682" s="35">
        <f t="shared" si="174"/>
        <v>2</v>
      </c>
      <c r="AU682" s="69" t="e">
        <f t="shared" si="175"/>
        <v>#N/A</v>
      </c>
      <c r="AV682" s="69" t="e">
        <f t="shared" si="178"/>
        <v>#N/A</v>
      </c>
      <c r="AW682" s="69">
        <f>IF(I682&gt;0,COUNTIF($AV$32:AV682,AV682),0)</f>
        <v>650</v>
      </c>
      <c r="AX682" s="69">
        <f>IF(AND(AW682&gt;1,SUMIF($AV$32:AV681,AV682,$AX$32:AX681)-SUMIF($AV$32:AV681,AV682,$BA$32:BA681)=0),1,IF(AND(AW682&gt;1,SUMIF($AV$32:AV681,AV682,$AX$32:AX681)-SUMIF($AV$32:AV681,AV682,$BA$32:BA681)&gt;0),0,AW682))</f>
        <v>0</v>
      </c>
      <c r="AY682" s="69">
        <f>IF(AND(Q682&gt;0,SUMIF($AV$32:AV682,AV682,$I$32:I682)-SUMIF($AV$32:AV682,AV682,$Q$32:Q682)=0),COUNTIF($AV$32:AV682,AV682),0)</f>
        <v>0</v>
      </c>
      <c r="AZ682" s="69">
        <f>IF(Q682&gt;0,COUNTIF($AV$32:AV682,AV682),0)</f>
        <v>0</v>
      </c>
      <c r="BA682" s="69">
        <f t="shared" si="179"/>
        <v>0</v>
      </c>
      <c r="BC682" s="69" t="str">
        <f t="shared" si="180"/>
        <v xml:space="preserve">  0</v>
      </c>
      <c r="BD682" s="69" t="str">
        <f t="shared" si="181"/>
        <v/>
      </c>
    </row>
    <row r="683" spans="1:59" x14ac:dyDescent="0.25">
      <c r="A683" s="70" t="e">
        <f t="shared" si="188"/>
        <v>#REF!</v>
      </c>
      <c r="B683" s="83" t="str">
        <f>IFERROR(VLOOKUP(A683,[1]Tổng!$M$2:$AT$200,13,0),"")</f>
        <v/>
      </c>
      <c r="C683" s="71" t="e">
        <f t="shared" si="183"/>
        <v>#VALUE!</v>
      </c>
      <c r="D683" s="71">
        <f t="shared" si="184"/>
        <v>1</v>
      </c>
      <c r="E683" s="221" t="str">
        <f>IFERROR(VLOOKUP(A683,[1]Tổng!$M$2:$AT$200,14,0),"")</f>
        <v/>
      </c>
      <c r="F683" s="213" t="str">
        <f>IFERROR(VLOOKUP(A683,[1]Tổng!$M$2:$AT$200,15,0),"")</f>
        <v/>
      </c>
      <c r="G683" s="214" t="str">
        <f>IFERROR(VLOOKUP(A683,[1]Tổng!$M$2:$AT$200,25,0),"")</f>
        <v/>
      </c>
      <c r="H683" s="83" t="str">
        <f>IFERROR(VLOOKUP(A683,[1]Tổng!$M$2:$AQ$200,26,0),"")</f>
        <v/>
      </c>
      <c r="I683" s="77" t="str">
        <f>IFERROR(VLOOKUP(A683,[1]Tổng!$M$2:$AQ$200,27,0),"")</f>
        <v/>
      </c>
      <c r="J683" s="77">
        <v>1000000</v>
      </c>
      <c r="K683" s="78">
        <f t="shared" si="185"/>
        <v>0</v>
      </c>
      <c r="L683" s="88" t="str">
        <f>IFERROR(VLOOKUP(A683,[1]Tổng!$M$2:$AQ$200,30,0),"")</f>
        <v/>
      </c>
      <c r="M683" s="88">
        <f t="shared" si="186"/>
        <v>0</v>
      </c>
      <c r="N683" s="88" t="str">
        <f>IFERROR(VLOOKUP(A683,[1]Tổng!$M$2:$AT$200,18,0),"")</f>
        <v/>
      </c>
      <c r="O683" s="88" t="str">
        <f>IFERROR(VLOOKUP(A683,[1]Tổng!$M$2:$AT$200,22,0),"")</f>
        <v/>
      </c>
      <c r="P683" s="217">
        <f t="shared" si="187"/>
        <v>0</v>
      </c>
      <c r="Q683" s="217">
        <f>IFERROR(VLOOKUP(A683,[1]Tổng!$M$2:$AQ$200,29,0),0)</f>
        <v>0</v>
      </c>
      <c r="R683" s="81" t="str">
        <f>IFERROR(VLOOKUP(A683,[1]Tổng!$M$2:$AQ$200,31,0),"")</f>
        <v/>
      </c>
      <c r="S683" s="81">
        <f t="shared" si="176"/>
        <v>0</v>
      </c>
      <c r="T683" s="81">
        <f t="shared" si="177"/>
        <v>0</v>
      </c>
      <c r="U683" s="81" t="e">
        <f t="shared" si="189"/>
        <v>#REF!</v>
      </c>
      <c r="V683" s="81">
        <v>0</v>
      </c>
      <c r="W683" s="81" t="e">
        <f t="shared" si="182"/>
        <v>#REF!</v>
      </c>
      <c r="X683" s="83"/>
      <c r="Y683" s="99">
        <f t="shared" si="141"/>
        <v>0</v>
      </c>
      <c r="Z683" s="224"/>
      <c r="AA683" s="224"/>
      <c r="AB683" s="224"/>
      <c r="AC683" s="224"/>
      <c r="AE683" s="106" t="e">
        <f t="shared" si="124"/>
        <v>#VALUE!</v>
      </c>
      <c r="AF683" s="69"/>
      <c r="AG683" s="218"/>
      <c r="AH683" s="219"/>
      <c r="AI683" s="218"/>
      <c r="AJ683" s="63"/>
      <c r="AK683" s="63"/>
      <c r="AL683" s="63"/>
      <c r="AR683" s="225" t="str">
        <f t="shared" si="173"/>
        <v/>
      </c>
      <c r="AS683" s="35">
        <f t="shared" si="174"/>
        <v>2</v>
      </c>
      <c r="AU683" s="69" t="e">
        <f t="shared" si="175"/>
        <v>#N/A</v>
      </c>
      <c r="AV683" s="69" t="e">
        <f t="shared" si="178"/>
        <v>#N/A</v>
      </c>
      <c r="AW683" s="69">
        <f>IF(I683&gt;0,COUNTIF($AV$32:AV683,AV683),0)</f>
        <v>651</v>
      </c>
      <c r="AX683" s="69">
        <f>IF(AND(AW683&gt;1,SUMIF($AV$32:AV682,AV683,$AX$32:AX682)-SUMIF($AV$32:AV682,AV683,$BA$32:BA682)=0),1,IF(AND(AW683&gt;1,SUMIF($AV$32:AV682,AV683,$AX$32:AX682)-SUMIF($AV$32:AV682,AV683,$BA$32:BA682)&gt;0),0,AW683))</f>
        <v>0</v>
      </c>
      <c r="AY683" s="69">
        <f>IF(AND(Q683&gt;0,SUMIF($AV$32:AV683,AV683,$I$32:I683)-SUMIF($AV$32:AV683,AV683,$Q$32:Q683)=0),COUNTIF($AV$32:AV683,AV683),0)</f>
        <v>0</v>
      </c>
      <c r="AZ683" s="69">
        <f>IF(Q683&gt;0,COUNTIF($AV$32:AV683,AV683),0)</f>
        <v>0</v>
      </c>
      <c r="BA683" s="69">
        <f t="shared" si="179"/>
        <v>0</v>
      </c>
      <c r="BC683" s="69" t="str">
        <f t="shared" si="180"/>
        <v xml:space="preserve">  0</v>
      </c>
      <c r="BD683" s="69" t="str">
        <f t="shared" si="181"/>
        <v/>
      </c>
      <c r="BF683" s="69"/>
      <c r="BG683" s="69"/>
    </row>
    <row r="684" spans="1:59" x14ac:dyDescent="0.25">
      <c r="A684" s="70" t="e">
        <f t="shared" si="188"/>
        <v>#REF!</v>
      </c>
      <c r="B684" s="83" t="str">
        <f>IFERROR(VLOOKUP(A684,[1]Tổng!$M$2:$AT$200,13,0),"")</f>
        <v/>
      </c>
      <c r="C684" s="71" t="e">
        <f t="shared" si="183"/>
        <v>#VALUE!</v>
      </c>
      <c r="D684" s="71">
        <f t="shared" si="184"/>
        <v>1</v>
      </c>
      <c r="E684" s="221" t="str">
        <f>IFERROR(VLOOKUP(A684,[1]Tổng!$M$2:$AT$200,14,0),"")</f>
        <v/>
      </c>
      <c r="F684" s="213" t="str">
        <f>IFERROR(VLOOKUP(A684,[1]Tổng!$M$2:$AT$200,15,0),"")</f>
        <v/>
      </c>
      <c r="G684" s="214" t="str">
        <f>IFERROR(VLOOKUP(A684,[1]Tổng!$M$2:$AT$200,25,0),"")</f>
        <v/>
      </c>
      <c r="H684" s="83" t="str">
        <f>IFERROR(VLOOKUP(A684,[1]Tổng!$M$2:$AQ$200,26,0),"")</f>
        <v/>
      </c>
      <c r="I684" s="77" t="str">
        <f>IFERROR(VLOOKUP(A684,[1]Tổng!$M$2:$AQ$200,27,0),"")</f>
        <v/>
      </c>
      <c r="J684" s="77">
        <v>1000000</v>
      </c>
      <c r="K684" s="78">
        <f t="shared" si="185"/>
        <v>0</v>
      </c>
      <c r="L684" s="88" t="str">
        <f>IFERROR(VLOOKUP(A684,[1]Tổng!$M$2:$AQ$200,30,0),"")</f>
        <v/>
      </c>
      <c r="M684" s="88">
        <f t="shared" si="186"/>
        <v>0</v>
      </c>
      <c r="N684" s="88" t="str">
        <f>IFERROR(VLOOKUP(A684,[1]Tổng!$M$2:$AT$200,18,0),"")</f>
        <v/>
      </c>
      <c r="O684" s="88" t="str">
        <f>IFERROR(VLOOKUP(A684,[1]Tổng!$M$2:$AT$200,22,0),"")</f>
        <v/>
      </c>
      <c r="P684" s="217">
        <f t="shared" si="187"/>
        <v>0</v>
      </c>
      <c r="Q684" s="217">
        <f>IFERROR(VLOOKUP(A684,[1]Tổng!$M$2:$AQ$200,29,0),0)</f>
        <v>0</v>
      </c>
      <c r="R684" s="81" t="str">
        <f>IFERROR(VLOOKUP(A684,[1]Tổng!$M$2:$AQ$200,31,0),"")</f>
        <v/>
      </c>
      <c r="S684" s="81">
        <f t="shared" si="176"/>
        <v>0</v>
      </c>
      <c r="T684" s="81">
        <f t="shared" si="177"/>
        <v>0</v>
      </c>
      <c r="U684" s="81" t="e">
        <f t="shared" si="189"/>
        <v>#REF!</v>
      </c>
      <c r="V684" s="81">
        <v>0</v>
      </c>
      <c r="W684" s="81" t="e">
        <f t="shared" si="182"/>
        <v>#REF!</v>
      </c>
      <c r="X684" s="83"/>
      <c r="Y684" s="99">
        <f t="shared" si="141"/>
        <v>0</v>
      </c>
      <c r="Z684" s="224"/>
      <c r="AA684" s="224"/>
      <c r="AB684" s="224"/>
      <c r="AC684" s="224"/>
      <c r="AE684" s="106" t="e">
        <f t="shared" si="124"/>
        <v>#VALUE!</v>
      </c>
      <c r="AF684" s="69"/>
      <c r="AG684" s="218"/>
      <c r="AH684" s="219"/>
      <c r="AI684" s="218"/>
      <c r="AJ684" s="63"/>
      <c r="AK684" s="63"/>
      <c r="AL684" s="63"/>
      <c r="AR684" s="225" t="str">
        <f t="shared" si="173"/>
        <v/>
      </c>
      <c r="AS684" s="35">
        <f t="shared" si="174"/>
        <v>2</v>
      </c>
      <c r="AU684" s="69" t="e">
        <f t="shared" si="175"/>
        <v>#N/A</v>
      </c>
      <c r="AV684" s="69" t="e">
        <f t="shared" si="178"/>
        <v>#N/A</v>
      </c>
      <c r="AW684" s="69">
        <f>IF(I684&gt;0,COUNTIF($AV$32:AV684,AV684),0)</f>
        <v>652</v>
      </c>
      <c r="AX684" s="69">
        <f>IF(AND(AW684&gt;1,SUMIF($AV$32:AV683,AV684,$AX$32:AX683)-SUMIF($AV$32:AV683,AV684,$BA$32:BA683)=0),1,IF(AND(AW684&gt;1,SUMIF($AV$32:AV683,AV684,$AX$32:AX683)-SUMIF($AV$32:AV683,AV684,$BA$32:BA683)&gt;0),0,AW684))</f>
        <v>0</v>
      </c>
      <c r="AY684" s="69">
        <f>IF(AND(Q684&gt;0,SUMIF($AV$32:AV684,AV684,$I$32:I684)-SUMIF($AV$32:AV684,AV684,$Q$32:Q684)=0),COUNTIF($AV$32:AV684,AV684),0)</f>
        <v>0</v>
      </c>
      <c r="AZ684" s="69">
        <f>IF(Q684&gt;0,COUNTIF($AV$32:AV684,AV684),0)</f>
        <v>0</v>
      </c>
      <c r="BA684" s="69">
        <f t="shared" si="179"/>
        <v>0</v>
      </c>
      <c r="BC684" s="69" t="str">
        <f t="shared" si="180"/>
        <v xml:space="preserve">  0</v>
      </c>
      <c r="BD684" s="69" t="str">
        <f t="shared" si="181"/>
        <v/>
      </c>
      <c r="BF684" s="69"/>
      <c r="BG684" s="69"/>
    </row>
    <row r="685" spans="1:59" s="69" customFormat="1" x14ac:dyDescent="0.25">
      <c r="A685" s="70" t="e">
        <f t="shared" si="188"/>
        <v>#REF!</v>
      </c>
      <c r="B685" s="83" t="str">
        <f>IFERROR(VLOOKUP(A685,[1]Tổng!$M$2:$AT$200,13,0),"")</f>
        <v/>
      </c>
      <c r="C685" s="71" t="e">
        <f t="shared" si="183"/>
        <v>#VALUE!</v>
      </c>
      <c r="D685" s="71">
        <f t="shared" si="184"/>
        <v>1</v>
      </c>
      <c r="E685" s="221" t="str">
        <f>IFERROR(VLOOKUP(A685,[1]Tổng!$M$2:$AT$200,14,0),"")</f>
        <v/>
      </c>
      <c r="F685" s="213" t="str">
        <f>IFERROR(VLOOKUP(A685,[1]Tổng!$M$2:$AT$200,15,0),"")</f>
        <v/>
      </c>
      <c r="G685" s="214" t="str">
        <f>IFERROR(VLOOKUP(A685,[1]Tổng!$M$2:$AT$200,25,0),"")</f>
        <v/>
      </c>
      <c r="H685" s="83" t="str">
        <f>IFERROR(VLOOKUP(A685,[1]Tổng!$M$2:$AQ$200,26,0),"")</f>
        <v/>
      </c>
      <c r="I685" s="77" t="str">
        <f>IFERROR(VLOOKUP(A685,[1]Tổng!$M$2:$AQ$200,27,0),"")</f>
        <v/>
      </c>
      <c r="J685" s="77">
        <v>1000000</v>
      </c>
      <c r="K685" s="78">
        <f t="shared" si="185"/>
        <v>0</v>
      </c>
      <c r="L685" s="88" t="str">
        <f>IFERROR(VLOOKUP(A685,[1]Tổng!$M$2:$AQ$200,30,0),"")</f>
        <v/>
      </c>
      <c r="M685" s="88">
        <f t="shared" si="186"/>
        <v>0</v>
      </c>
      <c r="N685" s="88" t="str">
        <f>IFERROR(VLOOKUP(A685,[1]Tổng!$M$2:$AT$200,18,0),"")</f>
        <v/>
      </c>
      <c r="O685" s="88" t="str">
        <f>IFERROR(VLOOKUP(A685,[1]Tổng!$M$2:$AT$200,22,0),"")</f>
        <v/>
      </c>
      <c r="P685" s="217">
        <f t="shared" si="187"/>
        <v>0</v>
      </c>
      <c r="Q685" s="217">
        <f>IFERROR(VLOOKUP(A685,[1]Tổng!$M$2:$AQ$200,29,0),0)</f>
        <v>0</v>
      </c>
      <c r="R685" s="81" t="str">
        <f>IFERROR(VLOOKUP(A685,[1]Tổng!$M$2:$AQ$200,31,0),"")</f>
        <v/>
      </c>
      <c r="S685" s="81">
        <f t="shared" si="176"/>
        <v>0</v>
      </c>
      <c r="T685" s="81">
        <f t="shared" si="177"/>
        <v>0</v>
      </c>
      <c r="U685" s="81" t="e">
        <f t="shared" si="189"/>
        <v>#REF!</v>
      </c>
      <c r="V685" s="81">
        <v>0</v>
      </c>
      <c r="W685" s="81" t="e">
        <f t="shared" si="182"/>
        <v>#REF!</v>
      </c>
      <c r="X685" s="83"/>
      <c r="Y685" s="99">
        <f t="shared" si="141"/>
        <v>0</v>
      </c>
      <c r="Z685" s="224"/>
      <c r="AA685" s="224"/>
      <c r="AB685" s="224"/>
      <c r="AC685" s="224"/>
      <c r="AE685" s="106" t="e">
        <f t="shared" si="124"/>
        <v>#VALUE!</v>
      </c>
      <c r="AG685" s="218"/>
      <c r="AH685" s="219"/>
      <c r="AI685" s="218"/>
      <c r="AJ685" s="63"/>
      <c r="AK685" s="63"/>
      <c r="AL685" s="63"/>
      <c r="AR685" s="225" t="str">
        <f t="shared" si="173"/>
        <v/>
      </c>
      <c r="AS685" s="35">
        <f t="shared" si="174"/>
        <v>2</v>
      </c>
      <c r="AU685" s="69" t="e">
        <f t="shared" si="175"/>
        <v>#N/A</v>
      </c>
      <c r="AV685" s="69" t="e">
        <f t="shared" si="178"/>
        <v>#N/A</v>
      </c>
      <c r="AW685" s="69">
        <f>IF(I685&gt;0,COUNTIF($AV$32:AV685,AV685),0)</f>
        <v>653</v>
      </c>
      <c r="AX685" s="69">
        <f>IF(AND(AW685&gt;1,SUMIF($AV$32:AV684,AV685,$AX$32:AX684)-SUMIF($AV$32:AV684,AV685,$BA$32:BA684)=0),1,IF(AND(AW685&gt;1,SUMIF($AV$32:AV684,AV685,$AX$32:AX684)-SUMIF($AV$32:AV684,AV685,$BA$32:BA684)&gt;0),0,AW685))</f>
        <v>0</v>
      </c>
      <c r="AY685" s="69">
        <f>IF(AND(Q685&gt;0,SUMIF($AV$32:AV685,AV685,$I$32:I685)-SUMIF($AV$32:AV685,AV685,$Q$32:Q685)=0),COUNTIF($AV$32:AV685,AV685),0)</f>
        <v>0</v>
      </c>
      <c r="AZ685" s="69">
        <f>IF(Q685&gt;0,COUNTIF($AV$32:AV685,AV685),0)</f>
        <v>0</v>
      </c>
      <c r="BA685" s="69">
        <f t="shared" si="179"/>
        <v>0</v>
      </c>
      <c r="BC685" s="69" t="str">
        <f t="shared" si="180"/>
        <v xml:space="preserve">  0</v>
      </c>
      <c r="BD685" s="69" t="str">
        <f t="shared" si="181"/>
        <v/>
      </c>
    </row>
    <row r="686" spans="1:59" x14ac:dyDescent="0.25">
      <c r="A686" s="70" t="e">
        <f t="shared" si="188"/>
        <v>#REF!</v>
      </c>
      <c r="B686" s="83" t="str">
        <f>IFERROR(VLOOKUP(A686,[1]Tổng!$M$2:$AT$200,13,0),"")</f>
        <v/>
      </c>
      <c r="C686" s="71" t="e">
        <f t="shared" si="183"/>
        <v>#VALUE!</v>
      </c>
      <c r="D686" s="71">
        <f t="shared" si="184"/>
        <v>1</v>
      </c>
      <c r="E686" s="221" t="str">
        <f>IFERROR(VLOOKUP(A686,[1]Tổng!$M$2:$AT$200,14,0),"")</f>
        <v/>
      </c>
      <c r="F686" s="213" t="str">
        <f>IFERROR(VLOOKUP(A686,[1]Tổng!$M$2:$AT$200,15,0),"")</f>
        <v/>
      </c>
      <c r="G686" s="214" t="str">
        <f>IFERROR(VLOOKUP(A686,[1]Tổng!$M$2:$AT$200,25,0),"")</f>
        <v/>
      </c>
      <c r="H686" s="83" t="str">
        <f>IFERROR(VLOOKUP(A686,[1]Tổng!$M$2:$AQ$200,26,0),"")</f>
        <v/>
      </c>
      <c r="I686" s="77" t="str">
        <f>IFERROR(VLOOKUP(A686,[1]Tổng!$M$2:$AQ$200,27,0),"")</f>
        <v/>
      </c>
      <c r="J686" s="77">
        <v>1000000</v>
      </c>
      <c r="K686" s="78">
        <f t="shared" si="185"/>
        <v>0</v>
      </c>
      <c r="L686" s="88" t="str">
        <f>IFERROR(VLOOKUP(A686,[1]Tổng!$M$2:$AQ$200,30,0),"")</f>
        <v/>
      </c>
      <c r="M686" s="88">
        <f t="shared" si="186"/>
        <v>0</v>
      </c>
      <c r="N686" s="88" t="str">
        <f>IFERROR(VLOOKUP(A686,[1]Tổng!$M$2:$AT$200,18,0),"")</f>
        <v/>
      </c>
      <c r="O686" s="88" t="str">
        <f>IFERROR(VLOOKUP(A686,[1]Tổng!$M$2:$AT$200,22,0),"")</f>
        <v/>
      </c>
      <c r="P686" s="217">
        <f t="shared" si="187"/>
        <v>0</v>
      </c>
      <c r="Q686" s="217">
        <f>IFERROR(VLOOKUP(A686,[1]Tổng!$M$2:$AQ$200,29,0),0)</f>
        <v>0</v>
      </c>
      <c r="R686" s="81" t="str">
        <f>IFERROR(VLOOKUP(A686,[1]Tổng!$M$2:$AQ$200,31,0),"")</f>
        <v/>
      </c>
      <c r="S686" s="81">
        <f t="shared" si="176"/>
        <v>0</v>
      </c>
      <c r="T686" s="81">
        <f t="shared" si="177"/>
        <v>0</v>
      </c>
      <c r="U686" s="81" t="e">
        <f t="shared" si="189"/>
        <v>#REF!</v>
      </c>
      <c r="V686" s="81">
        <v>0</v>
      </c>
      <c r="W686" s="81" t="e">
        <f t="shared" si="182"/>
        <v>#REF!</v>
      </c>
      <c r="X686" s="83"/>
      <c r="Y686" s="99">
        <f t="shared" si="141"/>
        <v>0</v>
      </c>
      <c r="Z686" s="224"/>
      <c r="AA686" s="224"/>
      <c r="AB686" s="224"/>
      <c r="AC686" s="224"/>
      <c r="AE686" s="106" t="e">
        <f t="shared" si="124"/>
        <v>#VALUE!</v>
      </c>
      <c r="AF686" s="69"/>
      <c r="AG686" s="218"/>
      <c r="AH686" s="219"/>
      <c r="AI686" s="218"/>
      <c r="AJ686" s="63"/>
      <c r="AK686" s="63"/>
      <c r="AL686" s="63"/>
      <c r="AR686" s="225" t="str">
        <f t="shared" si="173"/>
        <v/>
      </c>
      <c r="AS686" s="35">
        <f t="shared" si="174"/>
        <v>2</v>
      </c>
      <c r="AU686" s="69" t="e">
        <f t="shared" si="175"/>
        <v>#N/A</v>
      </c>
      <c r="AV686" s="69" t="e">
        <f t="shared" si="178"/>
        <v>#N/A</v>
      </c>
      <c r="AW686" s="69">
        <f>IF(I686&gt;0,COUNTIF($AV$32:AV686,AV686),0)</f>
        <v>654</v>
      </c>
      <c r="AX686" s="69">
        <f>IF(AND(AW686&gt;1,SUMIF($AV$32:AV685,AV686,$AX$32:AX685)-SUMIF($AV$32:AV685,AV686,$BA$32:BA685)=0),1,IF(AND(AW686&gt;1,SUMIF($AV$32:AV685,AV686,$AX$32:AX685)-SUMIF($AV$32:AV685,AV686,$BA$32:BA685)&gt;0),0,AW686))</f>
        <v>0</v>
      </c>
      <c r="AY686" s="69">
        <f>IF(AND(Q686&gt;0,SUMIF($AV$32:AV686,AV686,$I$32:I686)-SUMIF($AV$32:AV686,AV686,$Q$32:Q686)=0),COUNTIF($AV$32:AV686,AV686),0)</f>
        <v>0</v>
      </c>
      <c r="AZ686" s="69">
        <f>IF(Q686&gt;0,COUNTIF($AV$32:AV686,AV686),0)</f>
        <v>0</v>
      </c>
      <c r="BA686" s="69">
        <f t="shared" si="179"/>
        <v>0</v>
      </c>
      <c r="BC686" s="69" t="str">
        <f t="shared" si="180"/>
        <v xml:space="preserve">  0</v>
      </c>
      <c r="BD686" s="69" t="str">
        <f t="shared" si="181"/>
        <v/>
      </c>
      <c r="BF686" s="69"/>
      <c r="BG686" s="69"/>
    </row>
    <row r="687" spans="1:59" x14ac:dyDescent="0.25">
      <c r="A687" s="70" t="e">
        <f t="shared" si="188"/>
        <v>#REF!</v>
      </c>
      <c r="B687" s="83" t="str">
        <f>IFERROR(VLOOKUP(A687,[1]Tổng!$M$2:$AT$200,13,0),"")</f>
        <v/>
      </c>
      <c r="C687" s="71" t="e">
        <f t="shared" si="183"/>
        <v>#VALUE!</v>
      </c>
      <c r="D687" s="71">
        <f t="shared" si="184"/>
        <v>1</v>
      </c>
      <c r="E687" s="221" t="str">
        <f>IFERROR(VLOOKUP(A687,[1]Tổng!$M$2:$AT$200,14,0),"")</f>
        <v/>
      </c>
      <c r="F687" s="213" t="str">
        <f>IFERROR(VLOOKUP(A687,[1]Tổng!$M$2:$AT$200,15,0),"")</f>
        <v/>
      </c>
      <c r="G687" s="214" t="str">
        <f>IFERROR(VLOOKUP(A687,[1]Tổng!$M$2:$AT$200,25,0),"")</f>
        <v/>
      </c>
      <c r="H687" s="83" t="str">
        <f>IFERROR(VLOOKUP(A687,[1]Tổng!$M$2:$AQ$200,26,0),"")</f>
        <v/>
      </c>
      <c r="I687" s="77" t="str">
        <f>IFERROR(VLOOKUP(A687,[1]Tổng!$M$2:$AQ$200,27,0),"")</f>
        <v/>
      </c>
      <c r="J687" s="77">
        <v>1000000</v>
      </c>
      <c r="K687" s="78">
        <f t="shared" si="185"/>
        <v>0</v>
      </c>
      <c r="L687" s="88" t="str">
        <f>IFERROR(VLOOKUP(A687,[1]Tổng!$M$2:$AQ$200,30,0),"")</f>
        <v/>
      </c>
      <c r="M687" s="88">
        <f t="shared" si="186"/>
        <v>0</v>
      </c>
      <c r="N687" s="88" t="str">
        <f>IFERROR(VLOOKUP(A687,[1]Tổng!$M$2:$AT$200,18,0),"")</f>
        <v/>
      </c>
      <c r="O687" s="88" t="str">
        <f>IFERROR(VLOOKUP(A687,[1]Tổng!$M$2:$AT$200,22,0),"")</f>
        <v/>
      </c>
      <c r="P687" s="217">
        <f t="shared" si="187"/>
        <v>0</v>
      </c>
      <c r="Q687" s="217">
        <f>IFERROR(VLOOKUP(A687,[1]Tổng!$M$2:$AQ$200,29,0),0)</f>
        <v>0</v>
      </c>
      <c r="R687" s="81" t="str">
        <f>IFERROR(VLOOKUP(A687,[1]Tổng!$M$2:$AQ$200,31,0),"")</f>
        <v/>
      </c>
      <c r="S687" s="81">
        <f t="shared" si="176"/>
        <v>0</v>
      </c>
      <c r="T687" s="81">
        <f t="shared" si="177"/>
        <v>0</v>
      </c>
      <c r="U687" s="81" t="e">
        <f t="shared" si="189"/>
        <v>#REF!</v>
      </c>
      <c r="V687" s="81">
        <v>0</v>
      </c>
      <c r="W687" s="81" t="e">
        <f t="shared" si="182"/>
        <v>#REF!</v>
      </c>
      <c r="X687" s="83"/>
      <c r="Y687" s="99">
        <f t="shared" si="141"/>
        <v>0</v>
      </c>
      <c r="Z687" s="224"/>
      <c r="AA687" s="224"/>
      <c r="AB687" s="224"/>
      <c r="AC687" s="224"/>
      <c r="AE687" s="106" t="e">
        <f t="shared" si="124"/>
        <v>#VALUE!</v>
      </c>
      <c r="AF687" s="69"/>
      <c r="AG687" s="218"/>
      <c r="AH687" s="219"/>
      <c r="AI687" s="218"/>
      <c r="AJ687" s="63"/>
      <c r="AK687" s="63"/>
      <c r="AL687" s="63"/>
      <c r="AR687" s="225" t="str">
        <f t="shared" si="173"/>
        <v/>
      </c>
      <c r="AS687" s="35">
        <f t="shared" si="174"/>
        <v>2</v>
      </c>
      <c r="AU687" s="69" t="e">
        <f t="shared" si="175"/>
        <v>#N/A</v>
      </c>
      <c r="AV687" s="69" t="e">
        <f t="shared" si="178"/>
        <v>#N/A</v>
      </c>
      <c r="AW687" s="69">
        <f>IF(I687&gt;0,COUNTIF($AV$32:AV687,AV687),0)</f>
        <v>655</v>
      </c>
      <c r="AX687" s="69">
        <f>IF(AND(AW687&gt;1,SUMIF($AV$32:AV686,AV687,$AX$32:AX686)-SUMIF($AV$32:AV686,AV687,$BA$32:BA686)=0),1,IF(AND(AW687&gt;1,SUMIF($AV$32:AV686,AV687,$AX$32:AX686)-SUMIF($AV$32:AV686,AV687,$BA$32:BA686)&gt;0),0,AW687))</f>
        <v>0</v>
      </c>
      <c r="AY687" s="69">
        <f>IF(AND(Q687&gt;0,SUMIF($AV$32:AV687,AV687,$I$32:I687)-SUMIF($AV$32:AV687,AV687,$Q$32:Q687)=0),COUNTIF($AV$32:AV687,AV687),0)</f>
        <v>0</v>
      </c>
      <c r="AZ687" s="69">
        <f>IF(Q687&gt;0,COUNTIF($AV$32:AV687,AV687),0)</f>
        <v>0</v>
      </c>
      <c r="BA687" s="69">
        <f t="shared" si="179"/>
        <v>0</v>
      </c>
      <c r="BC687" s="69" t="str">
        <f t="shared" si="180"/>
        <v xml:space="preserve">  0</v>
      </c>
      <c r="BD687" s="69" t="str">
        <f t="shared" si="181"/>
        <v/>
      </c>
      <c r="BF687" s="69"/>
      <c r="BG687" s="69"/>
    </row>
    <row r="688" spans="1:59" s="69" customFormat="1" x14ac:dyDescent="0.25">
      <c r="A688" s="70" t="e">
        <f t="shared" si="188"/>
        <v>#REF!</v>
      </c>
      <c r="B688" s="83" t="str">
        <f>IFERROR(VLOOKUP(A688,[1]Tổng!$M$2:$AT$200,13,0),"")</f>
        <v/>
      </c>
      <c r="C688" s="71" t="e">
        <f t="shared" si="183"/>
        <v>#VALUE!</v>
      </c>
      <c r="D688" s="71">
        <f t="shared" si="184"/>
        <v>1</v>
      </c>
      <c r="E688" s="221" t="str">
        <f>IFERROR(VLOOKUP(A688,[1]Tổng!$M$2:$AT$200,14,0),"")</f>
        <v/>
      </c>
      <c r="F688" s="213" t="str">
        <f>IFERROR(VLOOKUP(A688,[1]Tổng!$M$2:$AT$200,15,0),"")</f>
        <v/>
      </c>
      <c r="G688" s="214" t="str">
        <f>IFERROR(VLOOKUP(A688,[1]Tổng!$M$2:$AT$200,25,0),"")</f>
        <v/>
      </c>
      <c r="H688" s="83" t="str">
        <f>IFERROR(VLOOKUP(A688,[1]Tổng!$M$2:$AQ$200,26,0),"")</f>
        <v/>
      </c>
      <c r="I688" s="77" t="str">
        <f>IFERROR(VLOOKUP(A688,[1]Tổng!$M$2:$AQ$200,27,0),"")</f>
        <v/>
      </c>
      <c r="J688" s="77">
        <v>1000000</v>
      </c>
      <c r="K688" s="78">
        <f t="shared" si="185"/>
        <v>0</v>
      </c>
      <c r="L688" s="88" t="str">
        <f>IFERROR(VLOOKUP(A688,[1]Tổng!$M$2:$AQ$200,30,0),"")</f>
        <v/>
      </c>
      <c r="M688" s="88">
        <f t="shared" si="186"/>
        <v>0</v>
      </c>
      <c r="N688" s="88" t="str">
        <f>IFERROR(VLOOKUP(A688,[1]Tổng!$M$2:$AT$200,18,0),"")</f>
        <v/>
      </c>
      <c r="O688" s="88" t="str">
        <f>IFERROR(VLOOKUP(A688,[1]Tổng!$M$2:$AT$200,22,0),"")</f>
        <v/>
      </c>
      <c r="P688" s="217">
        <f t="shared" si="187"/>
        <v>0</v>
      </c>
      <c r="Q688" s="217">
        <f>IFERROR(VLOOKUP(A688,[1]Tổng!$M$2:$AQ$200,29,0),0)</f>
        <v>0</v>
      </c>
      <c r="R688" s="81" t="str">
        <f>IFERROR(VLOOKUP(A688,[1]Tổng!$M$2:$AQ$200,31,0),"")</f>
        <v/>
      </c>
      <c r="S688" s="81">
        <f t="shared" si="176"/>
        <v>0</v>
      </c>
      <c r="T688" s="81">
        <f t="shared" si="177"/>
        <v>0</v>
      </c>
      <c r="U688" s="81" t="e">
        <f t="shared" si="189"/>
        <v>#REF!</v>
      </c>
      <c r="V688" s="81">
        <v>0</v>
      </c>
      <c r="W688" s="81" t="e">
        <f t="shared" si="182"/>
        <v>#REF!</v>
      </c>
      <c r="X688" s="83"/>
      <c r="Y688" s="99">
        <f t="shared" si="141"/>
        <v>0</v>
      </c>
      <c r="Z688" s="224"/>
      <c r="AA688" s="224"/>
      <c r="AB688" s="224"/>
      <c r="AC688" s="224"/>
      <c r="AE688" s="106" t="e">
        <f t="shared" si="124"/>
        <v>#VALUE!</v>
      </c>
      <c r="AG688" s="218"/>
      <c r="AH688" s="219"/>
      <c r="AI688" s="218"/>
      <c r="AJ688" s="63"/>
      <c r="AK688" s="63"/>
      <c r="AL688" s="63"/>
      <c r="AR688" s="225" t="str">
        <f t="shared" si="173"/>
        <v/>
      </c>
      <c r="AS688" s="35">
        <f t="shared" si="174"/>
        <v>2</v>
      </c>
      <c r="AU688" s="69" t="e">
        <f t="shared" si="175"/>
        <v>#N/A</v>
      </c>
      <c r="AV688" s="69" t="e">
        <f t="shared" si="178"/>
        <v>#N/A</v>
      </c>
      <c r="AW688" s="69">
        <f>IF(I688&gt;0,COUNTIF($AV$32:AV688,AV688),0)</f>
        <v>656</v>
      </c>
      <c r="AX688" s="69">
        <f>IF(AND(AW688&gt;1,SUMIF($AV$32:AV687,AV688,$AX$32:AX687)-SUMIF($AV$32:AV687,AV688,$BA$32:BA687)=0),1,IF(AND(AW688&gt;1,SUMIF($AV$32:AV687,AV688,$AX$32:AX687)-SUMIF($AV$32:AV687,AV688,$BA$32:BA687)&gt;0),0,AW688))</f>
        <v>0</v>
      </c>
      <c r="AY688" s="69">
        <f>IF(AND(Q688&gt;0,SUMIF($AV$32:AV688,AV688,$I$32:I688)-SUMIF($AV$32:AV688,AV688,$Q$32:Q688)=0),COUNTIF($AV$32:AV688,AV688),0)</f>
        <v>0</v>
      </c>
      <c r="AZ688" s="69">
        <f>IF(Q688&gt;0,COUNTIF($AV$32:AV688,AV688),0)</f>
        <v>0</v>
      </c>
      <c r="BA688" s="69">
        <f t="shared" si="179"/>
        <v>0</v>
      </c>
      <c r="BC688" s="69" t="str">
        <f t="shared" si="180"/>
        <v xml:space="preserve">  0</v>
      </c>
      <c r="BD688" s="69" t="str">
        <f t="shared" si="181"/>
        <v/>
      </c>
    </row>
    <row r="689" spans="1:59" x14ac:dyDescent="0.25">
      <c r="A689" s="70" t="e">
        <f t="shared" si="188"/>
        <v>#REF!</v>
      </c>
      <c r="B689" s="83" t="str">
        <f>IFERROR(VLOOKUP(A689,[1]Tổng!$M$2:$AT$200,13,0),"")</f>
        <v/>
      </c>
      <c r="C689" s="71" t="e">
        <f t="shared" si="183"/>
        <v>#VALUE!</v>
      </c>
      <c r="D689" s="71">
        <f t="shared" si="184"/>
        <v>1</v>
      </c>
      <c r="E689" s="221" t="str">
        <f>IFERROR(VLOOKUP(A689,[1]Tổng!$M$2:$AT$200,14,0),"")</f>
        <v/>
      </c>
      <c r="F689" s="213" t="str">
        <f>IFERROR(VLOOKUP(A689,[1]Tổng!$M$2:$AT$200,15,0),"")</f>
        <v/>
      </c>
      <c r="G689" s="214" t="str">
        <f>IFERROR(VLOOKUP(A689,[1]Tổng!$M$2:$AT$200,25,0),"")</f>
        <v/>
      </c>
      <c r="H689" s="83" t="str">
        <f>IFERROR(VLOOKUP(A689,[1]Tổng!$M$2:$AQ$200,26,0),"")</f>
        <v/>
      </c>
      <c r="I689" s="77" t="str">
        <f>IFERROR(VLOOKUP(A689,[1]Tổng!$M$2:$AQ$200,27,0),"")</f>
        <v/>
      </c>
      <c r="J689" s="77">
        <v>1000000</v>
      </c>
      <c r="K689" s="78">
        <f t="shared" si="185"/>
        <v>0</v>
      </c>
      <c r="L689" s="88" t="str">
        <f>IFERROR(VLOOKUP(A689,[1]Tổng!$M$2:$AQ$200,30,0),"")</f>
        <v/>
      </c>
      <c r="M689" s="88">
        <f t="shared" si="186"/>
        <v>0</v>
      </c>
      <c r="N689" s="88" t="str">
        <f>IFERROR(VLOOKUP(A689,[1]Tổng!$M$2:$AT$200,18,0),"")</f>
        <v/>
      </c>
      <c r="O689" s="88" t="str">
        <f>IFERROR(VLOOKUP(A689,[1]Tổng!$M$2:$AT$200,22,0),"")</f>
        <v/>
      </c>
      <c r="P689" s="217">
        <f t="shared" si="187"/>
        <v>0</v>
      </c>
      <c r="Q689" s="217">
        <f>IFERROR(VLOOKUP(A689,[1]Tổng!$M$2:$AQ$200,29,0),0)</f>
        <v>0</v>
      </c>
      <c r="R689" s="81" t="str">
        <f>IFERROR(VLOOKUP(A689,[1]Tổng!$M$2:$AQ$200,31,0),"")</f>
        <v/>
      </c>
      <c r="S689" s="81">
        <f t="shared" si="176"/>
        <v>0</v>
      </c>
      <c r="T689" s="81">
        <f t="shared" si="177"/>
        <v>0</v>
      </c>
      <c r="U689" s="81" t="e">
        <f t="shared" si="189"/>
        <v>#REF!</v>
      </c>
      <c r="V689" s="81">
        <v>0</v>
      </c>
      <c r="W689" s="81" t="e">
        <f t="shared" si="182"/>
        <v>#REF!</v>
      </c>
      <c r="X689" s="83"/>
      <c r="Y689" s="99">
        <f>Q691</f>
        <v>0</v>
      </c>
      <c r="Z689" s="224"/>
      <c r="AA689" s="224"/>
      <c r="AB689" s="224"/>
      <c r="AC689" s="224"/>
      <c r="AE689" s="106" t="e">
        <f>I691-SUM(Z691:AD691)</f>
        <v>#VALUE!</v>
      </c>
      <c r="AF689" s="69"/>
      <c r="AG689" s="218"/>
      <c r="AH689" s="219"/>
      <c r="AI689" s="218"/>
      <c r="AJ689" s="63"/>
      <c r="AK689" s="63"/>
      <c r="AL689" s="63"/>
      <c r="AR689" s="225" t="str">
        <f>IF(AS691&gt;1,H691,IF(AS691=1,H688+1,0))</f>
        <v/>
      </c>
      <c r="AS689" s="35">
        <f>IF(H691=0,H688+1,2)</f>
        <v>2</v>
      </c>
      <c r="AU689" s="69" t="e">
        <f t="shared" si="175"/>
        <v>#N/A</v>
      </c>
      <c r="AV689" s="69" t="e">
        <f t="shared" si="178"/>
        <v>#N/A</v>
      </c>
      <c r="AW689" s="69">
        <f>IF(I689&gt;0,COUNTIF($AV$32:AV689,AV689),0)</f>
        <v>657</v>
      </c>
      <c r="AX689" s="69">
        <f>IF(AND(AW689&gt;1,SUMIF($AV$32:AV688,AV689,$AX$32:AX688)-SUMIF($AV$32:AV688,AV689,$BA$32:BA688)=0),1,IF(AND(AW689&gt;1,SUMIF($AV$32:AV688,AV689,$AX$32:AX688)-SUMIF($AV$32:AV688,AV689,$BA$32:BA688)&gt;0),0,AW689))</f>
        <v>0</v>
      </c>
      <c r="AY689" s="69">
        <f>IF(AND(Q689&gt;0,SUMIF($AV$32:AV689,AV689,$I$32:I689)-SUMIF($AV$32:AV689,AV689,$Q$32:Q689)=0),COUNTIF($AV$32:AV689,AV689),0)</f>
        <v>0</v>
      </c>
      <c r="AZ689" s="69">
        <f>IF(Q689&gt;0,COUNTIF($AV$32:AV689,AV689),0)</f>
        <v>0</v>
      </c>
      <c r="BA689" s="69">
        <f t="shared" si="179"/>
        <v>0</v>
      </c>
      <c r="BC689" s="69" t="str">
        <f t="shared" si="180"/>
        <v xml:space="preserve">  0</v>
      </c>
      <c r="BD689" s="69" t="str">
        <f t="shared" si="181"/>
        <v/>
      </c>
      <c r="BF689" s="69"/>
      <c r="BG689" s="69"/>
    </row>
    <row r="690" spans="1:59" x14ac:dyDescent="0.25">
      <c r="A690" s="70" t="e">
        <f t="shared" si="188"/>
        <v>#REF!</v>
      </c>
      <c r="B690" s="83" t="str">
        <f>IFERROR(VLOOKUP(A690,[1]Tổng!$M$2:$AT$200,13,0),"")</f>
        <v/>
      </c>
      <c r="C690" s="71" t="e">
        <f t="shared" si="183"/>
        <v>#VALUE!</v>
      </c>
      <c r="D690" s="71">
        <f t="shared" si="184"/>
        <v>1</v>
      </c>
      <c r="E690" s="221" t="str">
        <f>IFERROR(VLOOKUP(A690,[1]Tổng!$M$2:$AT$200,14,0),"")</f>
        <v/>
      </c>
      <c r="F690" s="213" t="str">
        <f>IFERROR(VLOOKUP(A690,[1]Tổng!$M$2:$AT$200,15,0),"")</f>
        <v/>
      </c>
      <c r="G690" s="214" t="str">
        <f>IFERROR(VLOOKUP(A690,[1]Tổng!$M$2:$AT$200,25,0),"")</f>
        <v/>
      </c>
      <c r="H690" s="83" t="str">
        <f>IFERROR(VLOOKUP(A690,[1]Tổng!$M$2:$AQ$200,26,0),"")</f>
        <v/>
      </c>
      <c r="I690" s="77" t="str">
        <f>IFERROR(VLOOKUP(A690,[1]Tổng!$M$2:$AQ$200,27,0),"")</f>
        <v/>
      </c>
      <c r="J690" s="77">
        <v>1000000</v>
      </c>
      <c r="K690" s="78">
        <f t="shared" si="185"/>
        <v>0</v>
      </c>
      <c r="L690" s="88" t="str">
        <f>IFERROR(VLOOKUP(A690,[1]Tổng!$M$2:$AQ$200,30,0),"")</f>
        <v/>
      </c>
      <c r="M690" s="88">
        <f t="shared" si="186"/>
        <v>0</v>
      </c>
      <c r="N690" s="88" t="str">
        <f>IFERROR(VLOOKUP(A690,[1]Tổng!$M$2:$AT$200,18,0),"")</f>
        <v/>
      </c>
      <c r="O690" s="88" t="str">
        <f>IFERROR(VLOOKUP(A690,[1]Tổng!$M$2:$AT$200,22,0),"")</f>
        <v/>
      </c>
      <c r="P690" s="217">
        <f t="shared" si="187"/>
        <v>0</v>
      </c>
      <c r="Q690" s="217">
        <f>IFERROR(VLOOKUP(A690,[1]Tổng!$M$2:$AQ$200,29,0),0)</f>
        <v>0</v>
      </c>
      <c r="R690" s="81" t="str">
        <f>IFERROR(VLOOKUP(A690,[1]Tổng!$M$2:$AQ$200,31,0),"")</f>
        <v/>
      </c>
      <c r="S690" s="81">
        <f t="shared" si="176"/>
        <v>0</v>
      </c>
      <c r="T690" s="81">
        <f t="shared" si="177"/>
        <v>0</v>
      </c>
      <c r="U690" s="81" t="e">
        <f t="shared" si="189"/>
        <v>#REF!</v>
      </c>
      <c r="V690" s="81">
        <v>0</v>
      </c>
      <c r="W690" s="81" t="e">
        <f t="shared" si="182"/>
        <v>#REF!</v>
      </c>
      <c r="X690" s="83"/>
      <c r="Y690" s="99">
        <f t="shared" si="141"/>
        <v>0</v>
      </c>
      <c r="Z690" s="224"/>
      <c r="AA690" s="224"/>
      <c r="AB690" s="224"/>
      <c r="AC690" s="224"/>
      <c r="AE690" s="106" t="e">
        <f t="shared" si="124"/>
        <v>#VALUE!</v>
      </c>
      <c r="AF690" s="69"/>
      <c r="AG690" s="218"/>
      <c r="AH690" s="219"/>
      <c r="AI690" s="218"/>
      <c r="AJ690" s="63"/>
      <c r="AK690" s="63"/>
      <c r="AL690" s="63"/>
      <c r="AR690" s="225" t="str">
        <f>IF(AS690&gt;1,H690,IF(AS690=1,H691+1,0))</f>
        <v/>
      </c>
      <c r="AS690" s="35">
        <f>IF(H690=0,H691+1,2)</f>
        <v>2</v>
      </c>
      <c r="AU690" s="69" t="e">
        <f t="shared" si="175"/>
        <v>#N/A</v>
      </c>
      <c r="AV690" s="69" t="e">
        <f t="shared" si="178"/>
        <v>#N/A</v>
      </c>
      <c r="AW690" s="69">
        <f>IF(I690&gt;0,COUNTIF($AV$32:AV690,AV690),0)</f>
        <v>658</v>
      </c>
      <c r="AX690" s="69">
        <f>IF(AND(AW690&gt;1,SUMIF($AV$32:AV689,AV690,$AX$32:AX689)-SUMIF($AV$32:AV689,AV690,$BA$32:BA689)=0),1,IF(AND(AW690&gt;1,SUMIF($AV$32:AV689,AV690,$AX$32:AX689)-SUMIF($AV$32:AV689,AV690,$BA$32:BA689)&gt;0),0,AW690))</f>
        <v>0</v>
      </c>
      <c r="AY690" s="69">
        <f>IF(AND(Q690&gt;0,SUMIF($AV$32:AV690,AV690,$I$32:I690)-SUMIF($AV$32:AV690,AV690,$Q$32:Q690)=0),COUNTIF($AV$32:AV690,AV690),0)</f>
        <v>0</v>
      </c>
      <c r="AZ690" s="69">
        <f>IF(Q690&gt;0,COUNTIF($AV$32:AV690,AV690),0)</f>
        <v>0</v>
      </c>
      <c r="BA690" s="69">
        <f t="shared" si="179"/>
        <v>0</v>
      </c>
      <c r="BC690" s="69" t="str">
        <f t="shared" si="180"/>
        <v xml:space="preserve">  0</v>
      </c>
      <c r="BD690" s="69" t="str">
        <f t="shared" si="181"/>
        <v/>
      </c>
      <c r="BF690" s="69"/>
      <c r="BG690" s="69"/>
    </row>
    <row r="691" spans="1:59" s="69" customFormat="1" x14ac:dyDescent="0.25">
      <c r="A691" s="70" t="e">
        <f t="shared" si="188"/>
        <v>#REF!</v>
      </c>
      <c r="B691" s="83" t="str">
        <f>IFERROR(VLOOKUP(A691,[1]Tổng!$M$2:$AT$200,13,0),"")</f>
        <v/>
      </c>
      <c r="C691" s="71" t="e">
        <f t="shared" si="183"/>
        <v>#VALUE!</v>
      </c>
      <c r="D691" s="71">
        <f t="shared" si="184"/>
        <v>1</v>
      </c>
      <c r="E691" s="221" t="str">
        <f>IFERROR(VLOOKUP(A691,[1]Tổng!$M$2:$AT$200,14,0),"")</f>
        <v/>
      </c>
      <c r="F691" s="213" t="str">
        <f>IFERROR(VLOOKUP(A691,[1]Tổng!$M$2:$AT$200,15,0),"")</f>
        <v/>
      </c>
      <c r="G691" s="214" t="str">
        <f>IFERROR(VLOOKUP(A691,[1]Tổng!$M$2:$AT$200,25,0),"")</f>
        <v/>
      </c>
      <c r="H691" s="83" t="str">
        <f>IFERROR(VLOOKUP(A691,[1]Tổng!$M$2:$AQ$200,26,0),"")</f>
        <v/>
      </c>
      <c r="I691" s="77" t="str">
        <f>IFERROR(VLOOKUP(A691,[1]Tổng!$M$2:$AQ$200,27,0),"")</f>
        <v/>
      </c>
      <c r="J691" s="77">
        <v>1000000</v>
      </c>
      <c r="K691" s="78">
        <f t="shared" si="185"/>
        <v>0</v>
      </c>
      <c r="L691" s="88" t="str">
        <f>IFERROR(VLOOKUP(A691,[1]Tổng!$M$2:$AQ$200,30,0),"")</f>
        <v/>
      </c>
      <c r="M691" s="88">
        <f t="shared" si="186"/>
        <v>0</v>
      </c>
      <c r="N691" s="88" t="str">
        <f>IFERROR(VLOOKUP(A691,[1]Tổng!$M$2:$AT$200,18,0),"")</f>
        <v/>
      </c>
      <c r="O691" s="88" t="str">
        <f>IFERROR(VLOOKUP(A691,[1]Tổng!$M$2:$AT$200,22,0),"")</f>
        <v/>
      </c>
      <c r="P691" s="217">
        <f t="shared" si="187"/>
        <v>0</v>
      </c>
      <c r="Q691" s="217">
        <f>IFERROR(VLOOKUP(A691,[1]Tổng!$M$2:$AQ$200,29,0),0)</f>
        <v>0</v>
      </c>
      <c r="R691" s="81" t="str">
        <f>IFERROR(VLOOKUP(A691,[1]Tổng!$M$2:$AQ$200,31,0),"")</f>
        <v/>
      </c>
      <c r="S691" s="81">
        <f t="shared" si="176"/>
        <v>0</v>
      </c>
      <c r="T691" s="81">
        <f t="shared" si="177"/>
        <v>0</v>
      </c>
      <c r="U691" s="81" t="e">
        <f t="shared" si="189"/>
        <v>#REF!</v>
      </c>
      <c r="V691" s="81">
        <v>0</v>
      </c>
      <c r="W691" s="81" t="e">
        <f t="shared" si="182"/>
        <v>#REF!</v>
      </c>
      <c r="X691" s="83"/>
      <c r="Y691" s="99">
        <f t="shared" si="141"/>
        <v>0</v>
      </c>
      <c r="Z691" s="224"/>
      <c r="AA691" s="224"/>
      <c r="AB691" s="224"/>
      <c r="AC691" s="224"/>
      <c r="AE691" s="106" t="e">
        <f t="shared" si="124"/>
        <v>#VALUE!</v>
      </c>
      <c r="AG691" s="218"/>
      <c r="AH691" s="219"/>
      <c r="AI691" s="218"/>
      <c r="AJ691" s="63"/>
      <c r="AK691" s="63"/>
      <c r="AL691" s="63"/>
      <c r="AR691" s="225" t="str">
        <f t="shared" si="173"/>
        <v/>
      </c>
      <c r="AS691" s="35">
        <f t="shared" si="174"/>
        <v>2</v>
      </c>
      <c r="AU691" s="69" t="e">
        <f t="shared" si="175"/>
        <v>#N/A</v>
      </c>
      <c r="AV691" s="69" t="e">
        <f t="shared" si="178"/>
        <v>#N/A</v>
      </c>
      <c r="AW691" s="69">
        <f>IF(I691&gt;0,COUNTIF($AV$32:AV691,AV691),0)</f>
        <v>659</v>
      </c>
      <c r="AX691" s="69">
        <f>IF(AND(AW691&gt;1,SUMIF($AV$32:AV690,AV691,$AX$32:AX690)-SUMIF($AV$32:AV690,AV691,$BA$32:BA690)=0),1,IF(AND(AW691&gt;1,SUMIF($AV$32:AV690,AV691,$AX$32:AX690)-SUMIF($AV$32:AV690,AV691,$BA$32:BA690)&gt;0),0,AW691))</f>
        <v>0</v>
      </c>
      <c r="AY691" s="69">
        <f>IF(AND(Q691&gt;0,SUMIF($AV$32:AV691,AV691,$I$32:I691)-SUMIF($AV$32:AV691,AV691,$Q$32:Q691)=0),COUNTIF($AV$32:AV691,AV691),0)</f>
        <v>0</v>
      </c>
      <c r="AZ691" s="69">
        <f>IF(Q691&gt;0,COUNTIF($AV$32:AV691,AV691),0)</f>
        <v>0</v>
      </c>
      <c r="BA691" s="69">
        <f t="shared" si="179"/>
        <v>0</v>
      </c>
      <c r="BC691" s="69" t="str">
        <f t="shared" si="180"/>
        <v xml:space="preserve">  0</v>
      </c>
      <c r="BD691" s="69" t="str">
        <f t="shared" si="181"/>
        <v/>
      </c>
    </row>
    <row r="692" spans="1:59" x14ac:dyDescent="0.25">
      <c r="A692" s="70" t="e">
        <f t="shared" si="188"/>
        <v>#REF!</v>
      </c>
      <c r="B692" s="83" t="str">
        <f>IFERROR(VLOOKUP(A692,[1]Tổng!$M$2:$AT$200,13,0),"")</f>
        <v/>
      </c>
      <c r="C692" s="71" t="e">
        <f t="shared" si="183"/>
        <v>#VALUE!</v>
      </c>
      <c r="D692" s="71">
        <f t="shared" si="184"/>
        <v>1</v>
      </c>
      <c r="E692" s="221" t="str">
        <f>IFERROR(VLOOKUP(A692,[1]Tổng!$M$2:$AT$200,14,0),"")</f>
        <v/>
      </c>
      <c r="F692" s="213" t="str">
        <f>IFERROR(VLOOKUP(A692,[1]Tổng!$M$2:$AT$200,15,0),"")</f>
        <v/>
      </c>
      <c r="G692" s="214" t="str">
        <f>IFERROR(VLOOKUP(A692,[1]Tổng!$M$2:$AT$200,25,0),"")</f>
        <v/>
      </c>
      <c r="H692" s="83" t="str">
        <f>IFERROR(VLOOKUP(A692,[1]Tổng!$M$2:$AQ$200,26,0),"")</f>
        <v/>
      </c>
      <c r="I692" s="77" t="str">
        <f>IFERROR(VLOOKUP(A692,[1]Tổng!$M$2:$AQ$200,27,0),"")</f>
        <v/>
      </c>
      <c r="J692" s="77">
        <v>1000000</v>
      </c>
      <c r="K692" s="78">
        <f t="shared" si="185"/>
        <v>0</v>
      </c>
      <c r="L692" s="88" t="str">
        <f>IFERROR(VLOOKUP(A692,[1]Tổng!$M$2:$AQ$200,30,0),"")</f>
        <v/>
      </c>
      <c r="M692" s="88">
        <f t="shared" si="186"/>
        <v>0</v>
      </c>
      <c r="N692" s="88" t="str">
        <f>IFERROR(VLOOKUP(A692,[1]Tổng!$M$2:$AT$200,18,0),"")</f>
        <v/>
      </c>
      <c r="O692" s="88" t="str">
        <f>IFERROR(VLOOKUP(A692,[1]Tổng!$M$2:$AT$200,22,0),"")</f>
        <v/>
      </c>
      <c r="P692" s="217">
        <f t="shared" si="187"/>
        <v>0</v>
      </c>
      <c r="Q692" s="217">
        <f>IFERROR(VLOOKUP(A692,[1]Tổng!$M$2:$AQ$200,29,0),0)</f>
        <v>0</v>
      </c>
      <c r="R692" s="81" t="str">
        <f>IFERROR(VLOOKUP(A692,[1]Tổng!$M$2:$AQ$200,31,0),"")</f>
        <v/>
      </c>
      <c r="S692" s="81">
        <f t="shared" si="176"/>
        <v>0</v>
      </c>
      <c r="T692" s="81">
        <f t="shared" si="177"/>
        <v>0</v>
      </c>
      <c r="U692" s="81" t="e">
        <f t="shared" si="189"/>
        <v>#REF!</v>
      </c>
      <c r="V692" s="81">
        <v>0</v>
      </c>
      <c r="W692" s="81" t="e">
        <f t="shared" si="182"/>
        <v>#REF!</v>
      </c>
      <c r="X692" s="83"/>
      <c r="Y692" s="99">
        <f t="shared" si="141"/>
        <v>0</v>
      </c>
      <c r="Z692" s="224"/>
      <c r="AA692" s="224"/>
      <c r="AB692" s="224"/>
      <c r="AC692" s="224"/>
      <c r="AE692" s="106" t="e">
        <f t="shared" si="124"/>
        <v>#VALUE!</v>
      </c>
      <c r="AF692" s="69"/>
      <c r="AG692" s="218"/>
      <c r="AH692" s="219"/>
      <c r="AI692" s="218"/>
      <c r="AJ692" s="63"/>
      <c r="AK692" s="63"/>
      <c r="AL692" s="63"/>
      <c r="AR692" s="225" t="str">
        <f t="shared" si="173"/>
        <v/>
      </c>
      <c r="AS692" s="35">
        <f t="shared" si="174"/>
        <v>2</v>
      </c>
      <c r="AU692" s="69" t="e">
        <f t="shared" si="175"/>
        <v>#N/A</v>
      </c>
      <c r="AV692" s="69" t="e">
        <f t="shared" si="178"/>
        <v>#N/A</v>
      </c>
      <c r="AW692" s="69">
        <f>IF(I692&gt;0,COUNTIF($AV$32:AV692,AV692),0)</f>
        <v>660</v>
      </c>
      <c r="AX692" s="69">
        <f>IF(AND(AW692&gt;1,SUMIF($AV$32:AV691,AV692,$AX$32:AX691)-SUMIF($AV$32:AV691,AV692,$BA$32:BA691)=0),1,IF(AND(AW692&gt;1,SUMIF($AV$32:AV691,AV692,$AX$32:AX691)-SUMIF($AV$32:AV691,AV692,$BA$32:BA691)&gt;0),0,AW692))</f>
        <v>0</v>
      </c>
      <c r="AY692" s="69">
        <f>IF(AND(Q692&gt;0,SUMIF($AV$32:AV692,AV692,$I$32:I692)-SUMIF($AV$32:AV692,AV692,$Q$32:Q692)=0),COUNTIF($AV$32:AV692,AV692),0)</f>
        <v>0</v>
      </c>
      <c r="AZ692" s="69">
        <f>IF(Q692&gt;0,COUNTIF($AV$32:AV692,AV692),0)</f>
        <v>0</v>
      </c>
      <c r="BA692" s="69">
        <f t="shared" si="179"/>
        <v>0</v>
      </c>
      <c r="BC692" s="69" t="str">
        <f t="shared" si="180"/>
        <v xml:space="preserve">  0</v>
      </c>
      <c r="BD692" s="69" t="str">
        <f t="shared" si="181"/>
        <v/>
      </c>
      <c r="BF692" s="69"/>
      <c r="BG692" s="69"/>
    </row>
    <row r="693" spans="1:59" x14ac:dyDescent="0.25">
      <c r="A693" s="70" t="e">
        <f t="shared" si="188"/>
        <v>#REF!</v>
      </c>
      <c r="B693" s="83" t="str">
        <f>IFERROR(VLOOKUP(A693,[1]Tổng!$M$2:$AT$200,13,0),"")</f>
        <v/>
      </c>
      <c r="C693" s="71" t="e">
        <f t="shared" si="183"/>
        <v>#VALUE!</v>
      </c>
      <c r="D693" s="71">
        <f t="shared" si="184"/>
        <v>1</v>
      </c>
      <c r="E693" s="221" t="str">
        <f>IFERROR(VLOOKUP(A693,[1]Tổng!$M$2:$AT$200,14,0),"")</f>
        <v/>
      </c>
      <c r="F693" s="213" t="str">
        <f>IFERROR(VLOOKUP(A693,[1]Tổng!$M$2:$AT$200,15,0),"")</f>
        <v/>
      </c>
      <c r="G693" s="214" t="str">
        <f>IFERROR(VLOOKUP(A693,[1]Tổng!$M$2:$AT$200,25,0),"")</f>
        <v/>
      </c>
      <c r="H693" s="83" t="str">
        <f>IFERROR(VLOOKUP(A693,[1]Tổng!$M$2:$AQ$200,26,0),"")</f>
        <v/>
      </c>
      <c r="I693" s="77" t="str">
        <f>IFERROR(VLOOKUP(A693,[1]Tổng!$M$2:$AQ$200,27,0),"")</f>
        <v/>
      </c>
      <c r="J693" s="77">
        <v>1000000</v>
      </c>
      <c r="K693" s="78">
        <f t="shared" si="185"/>
        <v>0</v>
      </c>
      <c r="L693" s="88" t="str">
        <f>IFERROR(VLOOKUP(A693,[1]Tổng!$M$2:$AQ$200,30,0),"")</f>
        <v/>
      </c>
      <c r="M693" s="88">
        <f t="shared" si="186"/>
        <v>0</v>
      </c>
      <c r="N693" s="88" t="str">
        <f>IFERROR(VLOOKUP(A693,[1]Tổng!$M$2:$AT$200,18,0),"")</f>
        <v/>
      </c>
      <c r="O693" s="88" t="str">
        <f>IFERROR(VLOOKUP(A693,[1]Tổng!$M$2:$AT$200,22,0),"")</f>
        <v/>
      </c>
      <c r="P693" s="217">
        <f t="shared" si="187"/>
        <v>0</v>
      </c>
      <c r="Q693" s="217">
        <f>IFERROR(VLOOKUP(A693,[1]Tổng!$M$2:$AQ$200,29,0),0)</f>
        <v>0</v>
      </c>
      <c r="R693" s="81" t="str">
        <f>IFERROR(VLOOKUP(A693,[1]Tổng!$M$2:$AQ$200,31,0),"")</f>
        <v/>
      </c>
      <c r="S693" s="81">
        <f t="shared" si="176"/>
        <v>0</v>
      </c>
      <c r="T693" s="81">
        <f t="shared" si="177"/>
        <v>0</v>
      </c>
      <c r="U693" s="81" t="e">
        <f t="shared" si="189"/>
        <v>#REF!</v>
      </c>
      <c r="V693" s="81">
        <v>0</v>
      </c>
      <c r="W693" s="81" t="e">
        <f t="shared" si="182"/>
        <v>#REF!</v>
      </c>
      <c r="X693" s="83"/>
      <c r="Y693" s="99">
        <f t="shared" si="141"/>
        <v>0</v>
      </c>
      <c r="Z693" s="224"/>
      <c r="AA693" s="224"/>
      <c r="AB693" s="224"/>
      <c r="AC693" s="224"/>
      <c r="AE693" s="106" t="e">
        <f t="shared" si="124"/>
        <v>#VALUE!</v>
      </c>
      <c r="AF693" s="69"/>
      <c r="AG693" s="218"/>
      <c r="AH693" s="219"/>
      <c r="AI693" s="218"/>
      <c r="AJ693" s="63"/>
      <c r="AK693" s="63"/>
      <c r="AL693" s="63"/>
      <c r="AR693" s="225" t="str">
        <f t="shared" si="173"/>
        <v/>
      </c>
      <c r="AS693" s="35">
        <f t="shared" si="174"/>
        <v>2</v>
      </c>
      <c r="AU693" s="69" t="e">
        <f t="shared" si="175"/>
        <v>#N/A</v>
      </c>
      <c r="AV693" s="69" t="e">
        <f t="shared" si="178"/>
        <v>#N/A</v>
      </c>
      <c r="AW693" s="69">
        <f>IF(I693&gt;0,COUNTIF($AV$32:AV693,AV693),0)</f>
        <v>661</v>
      </c>
      <c r="AX693" s="69">
        <f>IF(AND(AW693&gt;1,SUMIF($AV$32:AV692,AV693,$AX$32:AX692)-SUMIF($AV$32:AV692,AV693,$BA$32:BA692)=0),1,IF(AND(AW693&gt;1,SUMIF($AV$32:AV692,AV693,$AX$32:AX692)-SUMIF($AV$32:AV692,AV693,$BA$32:BA692)&gt;0),0,AW693))</f>
        <v>0</v>
      </c>
      <c r="AY693" s="69">
        <f>IF(AND(Q693&gt;0,SUMIF($AV$32:AV693,AV693,$I$32:I693)-SUMIF($AV$32:AV693,AV693,$Q$32:Q693)=0),COUNTIF($AV$32:AV693,AV693),0)</f>
        <v>0</v>
      </c>
      <c r="AZ693" s="69">
        <f>IF(Q693&gt;0,COUNTIF($AV$32:AV693,AV693),0)</f>
        <v>0</v>
      </c>
      <c r="BA693" s="69">
        <f t="shared" si="179"/>
        <v>0</v>
      </c>
      <c r="BC693" s="69" t="str">
        <f t="shared" si="180"/>
        <v xml:space="preserve">  0</v>
      </c>
      <c r="BD693" s="69" t="str">
        <f t="shared" si="181"/>
        <v/>
      </c>
      <c r="BF693" s="69"/>
      <c r="BG693" s="69"/>
    </row>
    <row r="694" spans="1:59" s="69" customFormat="1" x14ac:dyDescent="0.25">
      <c r="A694" s="70" t="e">
        <f t="shared" si="188"/>
        <v>#REF!</v>
      </c>
      <c r="B694" s="83" t="str">
        <f>IFERROR(VLOOKUP(A694,[1]Tổng!$M$2:$AT$200,13,0),"")</f>
        <v/>
      </c>
      <c r="C694" s="71" t="e">
        <f t="shared" si="183"/>
        <v>#VALUE!</v>
      </c>
      <c r="D694" s="71">
        <f t="shared" si="184"/>
        <v>1</v>
      </c>
      <c r="E694" s="221" t="str">
        <f>IFERROR(VLOOKUP(A694,[1]Tổng!$M$2:$AT$200,14,0),"")</f>
        <v/>
      </c>
      <c r="F694" s="213" t="str">
        <f>IFERROR(VLOOKUP(A694,[1]Tổng!$M$2:$AT$200,15,0),"")</f>
        <v/>
      </c>
      <c r="G694" s="214" t="str">
        <f>IFERROR(VLOOKUP(A694,[1]Tổng!$M$2:$AT$200,25,0),"")</f>
        <v/>
      </c>
      <c r="H694" s="83" t="str">
        <f>IFERROR(VLOOKUP(A694,[1]Tổng!$M$2:$AQ$200,26,0),"")</f>
        <v/>
      </c>
      <c r="I694" s="77" t="str">
        <f>IFERROR(VLOOKUP(A694,[1]Tổng!$M$2:$AQ$200,27,0),"")</f>
        <v/>
      </c>
      <c r="J694" s="77">
        <v>1000000</v>
      </c>
      <c r="K694" s="78">
        <f t="shared" si="185"/>
        <v>0</v>
      </c>
      <c r="L694" s="88" t="str">
        <f>IFERROR(VLOOKUP(A694,[1]Tổng!$M$2:$AQ$200,30,0),"")</f>
        <v/>
      </c>
      <c r="M694" s="88">
        <f t="shared" si="186"/>
        <v>0</v>
      </c>
      <c r="N694" s="88" t="str">
        <f>IFERROR(VLOOKUP(A694,[1]Tổng!$M$2:$AT$200,18,0),"")</f>
        <v/>
      </c>
      <c r="O694" s="88" t="str">
        <f>IFERROR(VLOOKUP(A694,[1]Tổng!$M$2:$AT$200,22,0),"")</f>
        <v/>
      </c>
      <c r="P694" s="217">
        <f t="shared" si="187"/>
        <v>0</v>
      </c>
      <c r="Q694" s="217">
        <f>IFERROR(VLOOKUP(A694,[1]Tổng!$M$2:$AQ$200,29,0),0)</f>
        <v>0</v>
      </c>
      <c r="R694" s="81" t="str">
        <f>IFERROR(VLOOKUP(A694,[1]Tổng!$M$2:$AQ$200,31,0),"")</f>
        <v/>
      </c>
      <c r="S694" s="81">
        <f t="shared" si="176"/>
        <v>0</v>
      </c>
      <c r="T694" s="81">
        <f t="shared" si="177"/>
        <v>0</v>
      </c>
      <c r="U694" s="81" t="e">
        <f t="shared" si="189"/>
        <v>#REF!</v>
      </c>
      <c r="V694" s="81">
        <v>0</v>
      </c>
      <c r="W694" s="81" t="e">
        <f t="shared" si="182"/>
        <v>#REF!</v>
      </c>
      <c r="X694" s="83"/>
      <c r="Y694" s="99">
        <f t="shared" si="141"/>
        <v>0</v>
      </c>
      <c r="Z694" s="224"/>
      <c r="AA694" s="224"/>
      <c r="AB694" s="224"/>
      <c r="AC694" s="224"/>
      <c r="AE694" s="106" t="e">
        <f t="shared" si="124"/>
        <v>#VALUE!</v>
      </c>
      <c r="AG694" s="218"/>
      <c r="AH694" s="219"/>
      <c r="AI694" s="218"/>
      <c r="AJ694" s="63"/>
      <c r="AK694" s="63"/>
      <c r="AL694" s="63"/>
      <c r="AR694" s="225" t="str">
        <f t="shared" si="173"/>
        <v/>
      </c>
      <c r="AS694" s="35">
        <f t="shared" si="174"/>
        <v>2</v>
      </c>
      <c r="AU694" s="69" t="e">
        <f t="shared" si="175"/>
        <v>#N/A</v>
      </c>
      <c r="AV694" s="69" t="e">
        <f t="shared" si="178"/>
        <v>#N/A</v>
      </c>
      <c r="AW694" s="69">
        <f>IF(I694&gt;0,COUNTIF($AV$32:AV694,AV694),0)</f>
        <v>662</v>
      </c>
      <c r="AX694" s="69">
        <f>IF(AND(AW694&gt;1,SUMIF($AV$32:AV693,AV694,$AX$32:AX693)-SUMIF($AV$32:AV693,AV694,$BA$32:BA693)=0),1,IF(AND(AW694&gt;1,SUMIF($AV$32:AV693,AV694,$AX$32:AX693)-SUMIF($AV$32:AV693,AV694,$BA$32:BA693)&gt;0),0,AW694))</f>
        <v>0</v>
      </c>
      <c r="AY694" s="69">
        <f>IF(AND(Q694&gt;0,SUMIF($AV$32:AV694,AV694,$I$32:I694)-SUMIF($AV$32:AV694,AV694,$Q$32:Q694)=0),COUNTIF($AV$32:AV694,AV694),0)</f>
        <v>0</v>
      </c>
      <c r="AZ694" s="69">
        <f>IF(Q694&gt;0,COUNTIF($AV$32:AV694,AV694),0)</f>
        <v>0</v>
      </c>
      <c r="BA694" s="69">
        <f t="shared" si="179"/>
        <v>0</v>
      </c>
      <c r="BC694" s="69" t="str">
        <f t="shared" si="180"/>
        <v xml:space="preserve">  0</v>
      </c>
      <c r="BD694" s="69" t="str">
        <f t="shared" si="181"/>
        <v/>
      </c>
    </row>
    <row r="695" spans="1:59" x14ac:dyDescent="0.25">
      <c r="A695" s="70" t="e">
        <f t="shared" si="188"/>
        <v>#REF!</v>
      </c>
      <c r="B695" s="83" t="str">
        <f>IFERROR(VLOOKUP(A695,[1]Tổng!$M$2:$AT$200,13,0),"")</f>
        <v/>
      </c>
      <c r="C695" s="71" t="e">
        <f t="shared" si="183"/>
        <v>#VALUE!</v>
      </c>
      <c r="D695" s="71">
        <f t="shared" si="184"/>
        <v>1</v>
      </c>
      <c r="E695" s="221" t="str">
        <f>IFERROR(VLOOKUP(A695,[1]Tổng!$M$2:$AT$200,14,0),"")</f>
        <v/>
      </c>
      <c r="F695" s="213" t="str">
        <f>IFERROR(VLOOKUP(A695,[1]Tổng!$M$2:$AT$200,15,0),"")</f>
        <v/>
      </c>
      <c r="G695" s="214" t="str">
        <f>IFERROR(VLOOKUP(A695,[1]Tổng!$M$2:$AT$200,25,0),"")</f>
        <v/>
      </c>
      <c r="H695" s="83" t="str">
        <f>IFERROR(VLOOKUP(A695,[1]Tổng!$M$2:$AQ$200,26,0),"")</f>
        <v/>
      </c>
      <c r="I695" s="77" t="str">
        <f>IFERROR(VLOOKUP(A695,[1]Tổng!$M$2:$AQ$200,27,0),"")</f>
        <v/>
      </c>
      <c r="J695" s="77">
        <v>1000000</v>
      </c>
      <c r="K695" s="78">
        <f t="shared" si="185"/>
        <v>0</v>
      </c>
      <c r="L695" s="88" t="str">
        <f>IFERROR(VLOOKUP(A695,[1]Tổng!$M$2:$AQ$200,30,0),"")</f>
        <v/>
      </c>
      <c r="M695" s="88">
        <f t="shared" si="186"/>
        <v>0</v>
      </c>
      <c r="N695" s="88" t="str">
        <f>IFERROR(VLOOKUP(A695,[1]Tổng!$M$2:$AT$200,18,0),"")</f>
        <v/>
      </c>
      <c r="O695" s="88" t="str">
        <f>IFERROR(VLOOKUP(A695,[1]Tổng!$M$2:$AT$200,22,0),"")</f>
        <v/>
      </c>
      <c r="P695" s="217">
        <f t="shared" si="187"/>
        <v>0</v>
      </c>
      <c r="Q695" s="217">
        <f>IFERROR(VLOOKUP(A695,[1]Tổng!$M$2:$AQ$200,29,0),0)</f>
        <v>0</v>
      </c>
      <c r="R695" s="81" t="str">
        <f>IFERROR(VLOOKUP(A695,[1]Tổng!$M$2:$AQ$200,31,0),"")</f>
        <v/>
      </c>
      <c r="S695" s="81">
        <f t="shared" si="176"/>
        <v>0</v>
      </c>
      <c r="T695" s="81">
        <f t="shared" si="177"/>
        <v>0</v>
      </c>
      <c r="U695" s="81" t="e">
        <f t="shared" si="189"/>
        <v>#REF!</v>
      </c>
      <c r="V695" s="81">
        <v>0</v>
      </c>
      <c r="W695" s="81" t="e">
        <f t="shared" si="182"/>
        <v>#REF!</v>
      </c>
      <c r="X695" s="83"/>
      <c r="Y695" s="99">
        <f t="shared" si="141"/>
        <v>0</v>
      </c>
      <c r="Z695" s="224"/>
      <c r="AA695" s="224"/>
      <c r="AB695" s="224"/>
      <c r="AC695" s="224"/>
      <c r="AE695" s="106" t="e">
        <f t="shared" si="124"/>
        <v>#VALUE!</v>
      </c>
      <c r="AF695" s="69"/>
      <c r="AG695" s="218"/>
      <c r="AH695" s="219"/>
      <c r="AI695" s="218"/>
      <c r="AJ695" s="63"/>
      <c r="AK695" s="63"/>
      <c r="AL695" s="63"/>
      <c r="AR695" s="225" t="str">
        <f t="shared" si="173"/>
        <v/>
      </c>
      <c r="AS695" s="35">
        <f t="shared" si="174"/>
        <v>2</v>
      </c>
      <c r="AU695" s="69" t="e">
        <f t="shared" si="175"/>
        <v>#N/A</v>
      </c>
      <c r="AV695" s="69" t="e">
        <f t="shared" si="178"/>
        <v>#N/A</v>
      </c>
      <c r="AW695" s="69">
        <f>IF(I695&gt;0,COUNTIF($AV$32:AV695,AV695),0)</f>
        <v>663</v>
      </c>
      <c r="AX695" s="69">
        <f>IF(AND(AW695&gt;1,SUMIF($AV$32:AV694,AV695,$AX$32:AX694)-SUMIF($AV$32:AV694,AV695,$BA$32:BA694)=0),1,IF(AND(AW695&gt;1,SUMIF($AV$32:AV694,AV695,$AX$32:AX694)-SUMIF($AV$32:AV694,AV695,$BA$32:BA694)&gt;0),0,AW695))</f>
        <v>0</v>
      </c>
      <c r="AY695" s="69">
        <f>IF(AND(Q695&gt;0,SUMIF($AV$32:AV695,AV695,$I$32:I695)-SUMIF($AV$32:AV695,AV695,$Q$32:Q695)=0),COUNTIF($AV$32:AV695,AV695),0)</f>
        <v>0</v>
      </c>
      <c r="AZ695" s="69">
        <f>IF(Q695&gt;0,COUNTIF($AV$32:AV695,AV695),0)</f>
        <v>0</v>
      </c>
      <c r="BA695" s="69">
        <f t="shared" si="179"/>
        <v>0</v>
      </c>
      <c r="BC695" s="69" t="str">
        <f t="shared" si="180"/>
        <v xml:space="preserve">  0</v>
      </c>
      <c r="BD695" s="69" t="str">
        <f t="shared" si="181"/>
        <v/>
      </c>
      <c r="BF695" s="69"/>
      <c r="BG695" s="69"/>
    </row>
    <row r="696" spans="1:59" x14ac:dyDescent="0.25">
      <c r="A696" s="70" t="e">
        <f t="shared" si="188"/>
        <v>#REF!</v>
      </c>
      <c r="B696" s="83" t="str">
        <f>IFERROR(VLOOKUP(A696,[1]Tổng!$M$2:$AT$200,13,0),"")</f>
        <v/>
      </c>
      <c r="C696" s="71" t="e">
        <f t="shared" si="183"/>
        <v>#VALUE!</v>
      </c>
      <c r="D696" s="71">
        <f t="shared" si="184"/>
        <v>1</v>
      </c>
      <c r="E696" s="221" t="str">
        <f>IFERROR(VLOOKUP(A696,[1]Tổng!$M$2:$AT$200,14,0),"")</f>
        <v/>
      </c>
      <c r="F696" s="213" t="str">
        <f>IFERROR(VLOOKUP(A696,[1]Tổng!$M$2:$AT$200,15,0),"")</f>
        <v/>
      </c>
      <c r="G696" s="214" t="str">
        <f>IFERROR(VLOOKUP(A696,[1]Tổng!$M$2:$AT$200,25,0),"")</f>
        <v/>
      </c>
      <c r="H696" s="83" t="str">
        <f>IFERROR(VLOOKUP(A696,[1]Tổng!$M$2:$AQ$200,26,0),"")</f>
        <v/>
      </c>
      <c r="I696" s="77" t="str">
        <f>IFERROR(VLOOKUP(A696,[1]Tổng!$M$2:$AQ$200,27,0),"")</f>
        <v/>
      </c>
      <c r="J696" s="77">
        <v>1000000</v>
      </c>
      <c r="K696" s="78">
        <f t="shared" si="185"/>
        <v>0</v>
      </c>
      <c r="L696" s="88" t="str">
        <f>IFERROR(VLOOKUP(A696,[1]Tổng!$M$2:$AQ$200,30,0),"")</f>
        <v/>
      </c>
      <c r="M696" s="88">
        <f t="shared" si="186"/>
        <v>0</v>
      </c>
      <c r="N696" s="88" t="str">
        <f>IFERROR(VLOOKUP(A696,[1]Tổng!$M$2:$AT$200,18,0),"")</f>
        <v/>
      </c>
      <c r="O696" s="88" t="str">
        <f>IFERROR(VLOOKUP(A696,[1]Tổng!$M$2:$AT$200,22,0),"")</f>
        <v/>
      </c>
      <c r="P696" s="217">
        <f t="shared" si="187"/>
        <v>0</v>
      </c>
      <c r="Q696" s="217">
        <f>IFERROR(VLOOKUP(A696,[1]Tổng!$M$2:$AQ$200,29,0),0)</f>
        <v>0</v>
      </c>
      <c r="R696" s="81" t="str">
        <f>IFERROR(VLOOKUP(A696,[1]Tổng!$M$2:$AQ$200,31,0),"")</f>
        <v/>
      </c>
      <c r="S696" s="81">
        <f t="shared" si="176"/>
        <v>0</v>
      </c>
      <c r="T696" s="81">
        <f t="shared" si="177"/>
        <v>0</v>
      </c>
      <c r="U696" s="81" t="e">
        <f t="shared" si="189"/>
        <v>#REF!</v>
      </c>
      <c r="V696" s="81">
        <v>0</v>
      </c>
      <c r="W696" s="81" t="e">
        <f t="shared" si="182"/>
        <v>#REF!</v>
      </c>
      <c r="X696" s="83"/>
      <c r="Y696" s="99">
        <f t="shared" si="141"/>
        <v>0</v>
      </c>
      <c r="Z696" s="224"/>
      <c r="AA696" s="224"/>
      <c r="AB696" s="224"/>
      <c r="AC696" s="224"/>
      <c r="AE696" s="106" t="e">
        <f t="shared" si="124"/>
        <v>#VALUE!</v>
      </c>
      <c r="AF696" s="69"/>
      <c r="AG696" s="218"/>
      <c r="AH696" s="219"/>
      <c r="AI696" s="218"/>
      <c r="AJ696" s="63"/>
      <c r="AK696" s="63"/>
      <c r="AL696" s="63"/>
      <c r="AR696" s="225" t="str">
        <f t="shared" si="173"/>
        <v/>
      </c>
      <c r="AS696" s="35">
        <f t="shared" si="174"/>
        <v>2</v>
      </c>
      <c r="AU696" s="69" t="e">
        <f t="shared" si="175"/>
        <v>#N/A</v>
      </c>
      <c r="AV696" s="69" t="e">
        <f t="shared" si="178"/>
        <v>#N/A</v>
      </c>
      <c r="AW696" s="69">
        <f>IF(I696&gt;0,COUNTIF($AV$32:AV696,AV696),0)</f>
        <v>664</v>
      </c>
      <c r="AX696" s="69">
        <f>IF(AND(AW696&gt;1,SUMIF($AV$32:AV695,AV696,$AX$32:AX695)-SUMIF($AV$32:AV695,AV696,$BA$32:BA695)=0),1,IF(AND(AW696&gt;1,SUMIF($AV$32:AV695,AV696,$AX$32:AX695)-SUMIF($AV$32:AV695,AV696,$BA$32:BA695)&gt;0),0,AW696))</f>
        <v>0</v>
      </c>
      <c r="AY696" s="69">
        <f>IF(AND(Q696&gt;0,SUMIF($AV$32:AV696,AV696,$I$32:I696)-SUMIF($AV$32:AV696,AV696,$Q$32:Q696)=0),COUNTIF($AV$32:AV696,AV696),0)</f>
        <v>0</v>
      </c>
      <c r="AZ696" s="69">
        <f>IF(Q696&gt;0,COUNTIF($AV$32:AV696,AV696),0)</f>
        <v>0</v>
      </c>
      <c r="BA696" s="69">
        <f t="shared" si="179"/>
        <v>0</v>
      </c>
      <c r="BC696" s="69" t="str">
        <f t="shared" si="180"/>
        <v xml:space="preserve">  0</v>
      </c>
      <c r="BD696" s="69" t="str">
        <f t="shared" si="181"/>
        <v/>
      </c>
      <c r="BF696" s="69"/>
      <c r="BG696" s="69"/>
    </row>
    <row r="697" spans="1:59" s="69" customFormat="1" x14ac:dyDescent="0.25">
      <c r="A697" s="70" t="e">
        <f t="shared" si="188"/>
        <v>#REF!</v>
      </c>
      <c r="B697" s="83" t="str">
        <f>IFERROR(VLOOKUP(A697,[1]Tổng!$M$2:$AT$200,13,0),"")</f>
        <v/>
      </c>
      <c r="C697" s="71" t="e">
        <f t="shared" si="183"/>
        <v>#VALUE!</v>
      </c>
      <c r="D697" s="71">
        <f t="shared" si="184"/>
        <v>1</v>
      </c>
      <c r="E697" s="221" t="str">
        <f>IFERROR(VLOOKUP(A697,[1]Tổng!$M$2:$AT$200,14,0),"")</f>
        <v/>
      </c>
      <c r="F697" s="213" t="str">
        <f>IFERROR(VLOOKUP(A697,[1]Tổng!$M$2:$AT$200,15,0),"")</f>
        <v/>
      </c>
      <c r="G697" s="214" t="str">
        <f>IFERROR(VLOOKUP(A697,[1]Tổng!$M$2:$AT$200,25,0),"")</f>
        <v/>
      </c>
      <c r="H697" s="83" t="str">
        <f>IFERROR(VLOOKUP(A697,[1]Tổng!$M$2:$AQ$200,26,0),"")</f>
        <v/>
      </c>
      <c r="I697" s="77" t="str">
        <f>IFERROR(VLOOKUP(A697,[1]Tổng!$M$2:$AQ$200,27,0),"")</f>
        <v/>
      </c>
      <c r="J697" s="77">
        <v>1000000</v>
      </c>
      <c r="K697" s="78">
        <f t="shared" si="185"/>
        <v>0</v>
      </c>
      <c r="L697" s="88" t="str">
        <f>IFERROR(VLOOKUP(A697,[1]Tổng!$M$2:$AQ$200,30,0),"")</f>
        <v/>
      </c>
      <c r="M697" s="88">
        <f t="shared" si="186"/>
        <v>0</v>
      </c>
      <c r="N697" s="88" t="str">
        <f>IFERROR(VLOOKUP(A697,[1]Tổng!$M$2:$AT$200,18,0),"")</f>
        <v/>
      </c>
      <c r="O697" s="88" t="str">
        <f>IFERROR(VLOOKUP(A697,[1]Tổng!$M$2:$AT$200,22,0),"")</f>
        <v/>
      </c>
      <c r="P697" s="217">
        <f t="shared" si="187"/>
        <v>0</v>
      </c>
      <c r="Q697" s="217">
        <f>IFERROR(VLOOKUP(A697,[1]Tổng!$M$2:$AQ$200,29,0),0)</f>
        <v>0</v>
      </c>
      <c r="R697" s="81" t="str">
        <f>IFERROR(VLOOKUP(A697,[1]Tổng!$M$2:$AQ$200,31,0),"")</f>
        <v/>
      </c>
      <c r="S697" s="81">
        <f t="shared" si="176"/>
        <v>0</v>
      </c>
      <c r="T697" s="81">
        <f t="shared" si="177"/>
        <v>0</v>
      </c>
      <c r="U697" s="81" t="e">
        <f t="shared" si="189"/>
        <v>#REF!</v>
      </c>
      <c r="V697" s="81">
        <v>0</v>
      </c>
      <c r="W697" s="81" t="e">
        <f t="shared" si="182"/>
        <v>#REF!</v>
      </c>
      <c r="X697" s="83"/>
      <c r="Y697" s="99">
        <f t="shared" si="141"/>
        <v>0</v>
      </c>
      <c r="Z697" s="224"/>
      <c r="AA697" s="224"/>
      <c r="AB697" s="224"/>
      <c r="AC697" s="224"/>
      <c r="AE697" s="106" t="e">
        <f t="shared" ref="AE697:AE760" si="190">I697-SUM(Z697:AD697)</f>
        <v>#VALUE!</v>
      </c>
      <c r="AG697" s="218"/>
      <c r="AH697" s="219"/>
      <c r="AI697" s="218"/>
      <c r="AJ697" s="63"/>
      <c r="AK697" s="63"/>
      <c r="AL697" s="63"/>
      <c r="AR697" s="225" t="str">
        <f t="shared" si="173"/>
        <v/>
      </c>
      <c r="AS697" s="35">
        <f t="shared" si="174"/>
        <v>2</v>
      </c>
      <c r="AU697" s="69" t="e">
        <f t="shared" si="175"/>
        <v>#N/A</v>
      </c>
      <c r="AV697" s="69" t="e">
        <f t="shared" si="178"/>
        <v>#N/A</v>
      </c>
      <c r="AW697" s="69">
        <f>IF(I697&gt;0,COUNTIF($AV$32:AV697,AV697),0)</f>
        <v>665</v>
      </c>
      <c r="AX697" s="69">
        <f>IF(AND(AW697&gt;1,SUMIF($AV$32:AV696,AV697,$AX$32:AX696)-SUMIF($AV$32:AV696,AV697,$BA$32:BA696)=0),1,IF(AND(AW697&gt;1,SUMIF($AV$32:AV696,AV697,$AX$32:AX696)-SUMIF($AV$32:AV696,AV697,$BA$32:BA696)&gt;0),0,AW697))</f>
        <v>0</v>
      </c>
      <c r="AY697" s="69">
        <f>IF(AND(Q697&gt;0,SUMIF($AV$32:AV697,AV697,$I$32:I697)-SUMIF($AV$32:AV697,AV697,$Q$32:Q697)=0),COUNTIF($AV$32:AV697,AV697),0)</f>
        <v>0</v>
      </c>
      <c r="AZ697" s="69">
        <f>IF(Q697&gt;0,COUNTIF($AV$32:AV697,AV697),0)</f>
        <v>0</v>
      </c>
      <c r="BA697" s="69">
        <f t="shared" si="179"/>
        <v>0</v>
      </c>
      <c r="BC697" s="69" t="str">
        <f t="shared" si="180"/>
        <v xml:space="preserve">  0</v>
      </c>
      <c r="BD697" s="69" t="str">
        <f t="shared" si="181"/>
        <v/>
      </c>
    </row>
    <row r="698" spans="1:59" x14ac:dyDescent="0.25">
      <c r="A698" s="70" t="e">
        <f t="shared" si="188"/>
        <v>#REF!</v>
      </c>
      <c r="B698" s="83" t="str">
        <f>IFERROR(VLOOKUP(A698,[1]Tổng!$M$2:$AT$200,13,0),"")</f>
        <v/>
      </c>
      <c r="C698" s="71" t="e">
        <f t="shared" si="183"/>
        <v>#VALUE!</v>
      </c>
      <c r="D698" s="71">
        <f t="shared" si="184"/>
        <v>1</v>
      </c>
      <c r="E698" s="221" t="str">
        <f>IFERROR(VLOOKUP(A698,[1]Tổng!$M$2:$AT$200,14,0),"")</f>
        <v/>
      </c>
      <c r="F698" s="213" t="str">
        <f>IFERROR(VLOOKUP(A698,[1]Tổng!$M$2:$AT$200,15,0),"")</f>
        <v/>
      </c>
      <c r="G698" s="214" t="str">
        <f>IFERROR(VLOOKUP(A698,[1]Tổng!$M$2:$AT$200,25,0),"")</f>
        <v/>
      </c>
      <c r="H698" s="83" t="str">
        <f>IFERROR(VLOOKUP(A698,[1]Tổng!$M$2:$AQ$200,26,0),"")</f>
        <v/>
      </c>
      <c r="I698" s="77" t="str">
        <f>IFERROR(VLOOKUP(A698,[1]Tổng!$M$2:$AQ$200,27,0),"")</f>
        <v/>
      </c>
      <c r="J698" s="77">
        <v>1000000</v>
      </c>
      <c r="K698" s="78">
        <f t="shared" si="185"/>
        <v>0</v>
      </c>
      <c r="L698" s="88" t="str">
        <f>IFERROR(VLOOKUP(A698,[1]Tổng!$M$2:$AQ$200,30,0),"")</f>
        <v/>
      </c>
      <c r="M698" s="88">
        <f t="shared" si="186"/>
        <v>0</v>
      </c>
      <c r="N698" s="88" t="str">
        <f>IFERROR(VLOOKUP(A698,[1]Tổng!$M$2:$AT$200,18,0),"")</f>
        <v/>
      </c>
      <c r="O698" s="88" t="str">
        <f>IFERROR(VLOOKUP(A698,[1]Tổng!$M$2:$AT$200,22,0),"")</f>
        <v/>
      </c>
      <c r="P698" s="217">
        <f t="shared" si="187"/>
        <v>0</v>
      </c>
      <c r="Q698" s="217">
        <f>IFERROR(VLOOKUP(A698,[1]Tổng!$M$2:$AQ$200,29,0),0)</f>
        <v>0</v>
      </c>
      <c r="R698" s="81" t="str">
        <f>IFERROR(VLOOKUP(A698,[1]Tổng!$M$2:$AQ$200,31,0),"")</f>
        <v/>
      </c>
      <c r="S698" s="81">
        <f t="shared" si="176"/>
        <v>0</v>
      </c>
      <c r="T698" s="81">
        <f t="shared" si="177"/>
        <v>0</v>
      </c>
      <c r="U698" s="81" t="e">
        <f t="shared" si="189"/>
        <v>#REF!</v>
      </c>
      <c r="V698" s="81">
        <v>0</v>
      </c>
      <c r="W698" s="81" t="e">
        <f t="shared" si="182"/>
        <v>#REF!</v>
      </c>
      <c r="X698" s="83"/>
      <c r="Y698" s="99">
        <f t="shared" si="141"/>
        <v>0</v>
      </c>
      <c r="Z698" s="224"/>
      <c r="AA698" s="224"/>
      <c r="AB698" s="224"/>
      <c r="AC698" s="224"/>
      <c r="AE698" s="106" t="e">
        <f t="shared" si="190"/>
        <v>#VALUE!</v>
      </c>
      <c r="AF698" s="69"/>
      <c r="AG698" s="218"/>
      <c r="AH698" s="219"/>
      <c r="AI698" s="218"/>
      <c r="AJ698" s="63"/>
      <c r="AK698" s="63"/>
      <c r="AL698" s="63"/>
      <c r="AR698" s="225" t="str">
        <f t="shared" si="173"/>
        <v/>
      </c>
      <c r="AS698" s="35">
        <f t="shared" si="174"/>
        <v>2</v>
      </c>
      <c r="AU698" s="69" t="e">
        <f t="shared" si="175"/>
        <v>#N/A</v>
      </c>
      <c r="AV698" s="69" t="e">
        <f t="shared" si="178"/>
        <v>#N/A</v>
      </c>
      <c r="AW698" s="69">
        <f>IF(I698&gt;0,COUNTIF($AV$32:AV698,AV698),0)</f>
        <v>666</v>
      </c>
      <c r="AX698" s="69">
        <f>IF(AND(AW698&gt;1,SUMIF($AV$32:AV697,AV698,$AX$32:AX697)-SUMIF($AV$32:AV697,AV698,$BA$32:BA697)=0),1,IF(AND(AW698&gt;1,SUMIF($AV$32:AV697,AV698,$AX$32:AX697)-SUMIF($AV$32:AV697,AV698,$BA$32:BA697)&gt;0),0,AW698))</f>
        <v>0</v>
      </c>
      <c r="AY698" s="69">
        <f>IF(AND(Q698&gt;0,SUMIF($AV$32:AV698,AV698,$I$32:I698)-SUMIF($AV$32:AV698,AV698,$Q$32:Q698)=0),COUNTIF($AV$32:AV698,AV698),0)</f>
        <v>0</v>
      </c>
      <c r="AZ698" s="69">
        <f>IF(Q698&gt;0,COUNTIF($AV$32:AV698,AV698),0)</f>
        <v>0</v>
      </c>
      <c r="BA698" s="69">
        <f t="shared" si="179"/>
        <v>0</v>
      </c>
      <c r="BC698" s="69" t="str">
        <f t="shared" si="180"/>
        <v xml:space="preserve">  0</v>
      </c>
      <c r="BD698" s="69" t="str">
        <f t="shared" si="181"/>
        <v/>
      </c>
      <c r="BF698" s="69"/>
      <c r="BG698" s="69"/>
    </row>
    <row r="699" spans="1:59" x14ac:dyDescent="0.25">
      <c r="A699" s="70" t="e">
        <f t="shared" si="188"/>
        <v>#REF!</v>
      </c>
      <c r="B699" s="83" t="str">
        <f>IFERROR(VLOOKUP(A699,[1]Tổng!$M$2:$AT$200,13,0),"")</f>
        <v/>
      </c>
      <c r="C699" s="71" t="e">
        <f t="shared" si="183"/>
        <v>#VALUE!</v>
      </c>
      <c r="D699" s="71">
        <f t="shared" si="184"/>
        <v>1</v>
      </c>
      <c r="E699" s="221" t="str">
        <f>IFERROR(VLOOKUP(A699,[1]Tổng!$M$2:$AT$200,14,0),"")</f>
        <v/>
      </c>
      <c r="F699" s="213" t="str">
        <f>IFERROR(VLOOKUP(A699,[1]Tổng!$M$2:$AT$200,15,0),"")</f>
        <v/>
      </c>
      <c r="G699" s="214" t="str">
        <f>IFERROR(VLOOKUP(A699,[1]Tổng!$M$2:$AT$200,25,0),"")</f>
        <v/>
      </c>
      <c r="H699" s="83" t="str">
        <f>IFERROR(VLOOKUP(A699,[1]Tổng!$M$2:$AQ$200,26,0),"")</f>
        <v/>
      </c>
      <c r="I699" s="77" t="str">
        <f>IFERROR(VLOOKUP(A699,[1]Tổng!$M$2:$AQ$200,27,0),"")</f>
        <v/>
      </c>
      <c r="J699" s="77">
        <v>1000000</v>
      </c>
      <c r="K699" s="78">
        <f t="shared" si="185"/>
        <v>0</v>
      </c>
      <c r="L699" s="88" t="str">
        <f>IFERROR(VLOOKUP(A699,[1]Tổng!$M$2:$AQ$200,30,0),"")</f>
        <v/>
      </c>
      <c r="M699" s="88">
        <f t="shared" si="186"/>
        <v>0</v>
      </c>
      <c r="N699" s="88" t="str">
        <f>IFERROR(VLOOKUP(A699,[1]Tổng!$M$2:$AT$200,18,0),"")</f>
        <v/>
      </c>
      <c r="O699" s="88" t="str">
        <f>IFERROR(VLOOKUP(A699,[1]Tổng!$M$2:$AT$200,22,0),"")</f>
        <v/>
      </c>
      <c r="P699" s="217">
        <f t="shared" si="187"/>
        <v>0</v>
      </c>
      <c r="Q699" s="217">
        <f>IFERROR(VLOOKUP(A699,[1]Tổng!$M$2:$AQ$200,29,0),0)</f>
        <v>0</v>
      </c>
      <c r="R699" s="81" t="str">
        <f>IFERROR(VLOOKUP(A699,[1]Tổng!$M$2:$AQ$200,31,0),"")</f>
        <v/>
      </c>
      <c r="S699" s="81">
        <f t="shared" si="176"/>
        <v>0</v>
      </c>
      <c r="T699" s="81">
        <f t="shared" si="177"/>
        <v>0</v>
      </c>
      <c r="U699" s="81" t="e">
        <f t="shared" si="189"/>
        <v>#REF!</v>
      </c>
      <c r="V699" s="81">
        <v>0</v>
      </c>
      <c r="W699" s="81" t="e">
        <f t="shared" si="182"/>
        <v>#REF!</v>
      </c>
      <c r="X699" s="83"/>
      <c r="Y699" s="99">
        <f>Q701</f>
        <v>0</v>
      </c>
      <c r="Z699" s="224"/>
      <c r="AA699" s="224"/>
      <c r="AB699" s="224"/>
      <c r="AC699" s="224"/>
      <c r="AE699" s="106" t="e">
        <f>I701-SUM(Z701:AD701)</f>
        <v>#VALUE!</v>
      </c>
      <c r="AF699" s="69"/>
      <c r="AG699" s="218"/>
      <c r="AH699" s="219"/>
      <c r="AI699" s="218"/>
      <c r="AJ699" s="63"/>
      <c r="AK699" s="63"/>
      <c r="AL699" s="63"/>
      <c r="AR699" s="225" t="str">
        <f>IF(AS701&gt;1,H701,IF(AS701=1,H698+1,0))</f>
        <v/>
      </c>
      <c r="AS699" s="35">
        <f>IF(H701=0,H698+1,2)</f>
        <v>2</v>
      </c>
      <c r="AU699" s="69" t="e">
        <f t="shared" si="175"/>
        <v>#N/A</v>
      </c>
      <c r="AV699" s="69" t="e">
        <f t="shared" si="178"/>
        <v>#N/A</v>
      </c>
      <c r="AW699" s="69">
        <f>IF(I699&gt;0,COUNTIF($AV$32:AV699,AV699),0)</f>
        <v>667</v>
      </c>
      <c r="AX699" s="69">
        <f>IF(AND(AW699&gt;1,SUMIF($AV$32:AV698,AV699,$AX$32:AX698)-SUMIF($AV$32:AV698,AV699,$BA$32:BA698)=0),1,IF(AND(AW699&gt;1,SUMIF($AV$32:AV698,AV699,$AX$32:AX698)-SUMIF($AV$32:AV698,AV699,$BA$32:BA698)&gt;0),0,AW699))</f>
        <v>0</v>
      </c>
      <c r="AY699" s="69">
        <f>IF(AND(Q699&gt;0,SUMIF($AV$32:AV699,AV699,$I$32:I699)-SUMIF($AV$32:AV699,AV699,$Q$32:Q699)=0),COUNTIF($AV$32:AV699,AV699),0)</f>
        <v>0</v>
      </c>
      <c r="AZ699" s="69">
        <f>IF(Q699&gt;0,COUNTIF($AV$32:AV699,AV699),0)</f>
        <v>0</v>
      </c>
      <c r="BA699" s="69">
        <f t="shared" si="179"/>
        <v>0</v>
      </c>
      <c r="BC699" s="69" t="str">
        <f t="shared" si="180"/>
        <v xml:space="preserve">  0</v>
      </c>
      <c r="BD699" s="69" t="str">
        <f t="shared" si="181"/>
        <v/>
      </c>
      <c r="BF699" s="69"/>
      <c r="BG699" s="69"/>
    </row>
    <row r="700" spans="1:59" x14ac:dyDescent="0.25">
      <c r="A700" s="70" t="e">
        <f t="shared" si="188"/>
        <v>#REF!</v>
      </c>
      <c r="B700" s="83" t="str">
        <f>IFERROR(VLOOKUP(A700,[1]Tổng!$M$2:$AT$200,13,0),"")</f>
        <v/>
      </c>
      <c r="C700" s="71" t="e">
        <f t="shared" si="183"/>
        <v>#VALUE!</v>
      </c>
      <c r="D700" s="71">
        <f t="shared" si="184"/>
        <v>1</v>
      </c>
      <c r="E700" s="221" t="str">
        <f>IFERROR(VLOOKUP(A700,[1]Tổng!$M$2:$AT$200,14,0),"")</f>
        <v/>
      </c>
      <c r="F700" s="213" t="str">
        <f>IFERROR(VLOOKUP(A700,[1]Tổng!$M$2:$AT$200,15,0),"")</f>
        <v/>
      </c>
      <c r="G700" s="214" t="str">
        <f>IFERROR(VLOOKUP(A700,[1]Tổng!$M$2:$AT$200,25,0),"")</f>
        <v/>
      </c>
      <c r="H700" s="83" t="str">
        <f>IFERROR(VLOOKUP(A700,[1]Tổng!$M$2:$AQ$200,26,0),"")</f>
        <v/>
      </c>
      <c r="I700" s="77" t="str">
        <f>IFERROR(VLOOKUP(A700,[1]Tổng!$M$2:$AQ$200,27,0),"")</f>
        <v/>
      </c>
      <c r="J700" s="77">
        <v>1000000</v>
      </c>
      <c r="K700" s="78">
        <f t="shared" si="185"/>
        <v>0</v>
      </c>
      <c r="L700" s="88" t="str">
        <f>IFERROR(VLOOKUP(A700,[1]Tổng!$M$2:$AQ$200,30,0),"")</f>
        <v/>
      </c>
      <c r="M700" s="88">
        <f t="shared" si="186"/>
        <v>0</v>
      </c>
      <c r="N700" s="88" t="str">
        <f>IFERROR(VLOOKUP(A700,[1]Tổng!$M$2:$AT$200,18,0),"")</f>
        <v/>
      </c>
      <c r="O700" s="88" t="str">
        <f>IFERROR(VLOOKUP(A700,[1]Tổng!$M$2:$AT$200,22,0),"")</f>
        <v/>
      </c>
      <c r="P700" s="217">
        <f t="shared" si="187"/>
        <v>0</v>
      </c>
      <c r="Q700" s="217">
        <f>IFERROR(VLOOKUP(A700,[1]Tổng!$M$2:$AQ$200,29,0),0)</f>
        <v>0</v>
      </c>
      <c r="R700" s="81" t="str">
        <f>IFERROR(VLOOKUP(A700,[1]Tổng!$M$2:$AQ$200,31,0),"")</f>
        <v/>
      </c>
      <c r="S700" s="81">
        <f t="shared" si="176"/>
        <v>0</v>
      </c>
      <c r="T700" s="81">
        <f t="shared" si="177"/>
        <v>0</v>
      </c>
      <c r="U700" s="81" t="e">
        <f t="shared" si="189"/>
        <v>#REF!</v>
      </c>
      <c r="V700" s="81">
        <v>0</v>
      </c>
      <c r="W700" s="81" t="e">
        <f t="shared" si="182"/>
        <v>#REF!</v>
      </c>
      <c r="X700" s="83"/>
      <c r="Y700" s="99">
        <f t="shared" si="141"/>
        <v>0</v>
      </c>
      <c r="Z700" s="224"/>
      <c r="AA700" s="224"/>
      <c r="AB700" s="224"/>
      <c r="AC700" s="224"/>
      <c r="AE700" s="106" t="e">
        <f t="shared" si="190"/>
        <v>#VALUE!</v>
      </c>
      <c r="AF700" s="69"/>
      <c r="AG700" s="218"/>
      <c r="AH700" s="219"/>
      <c r="AI700" s="218"/>
      <c r="AJ700" s="63"/>
      <c r="AK700" s="63"/>
      <c r="AL700" s="63"/>
      <c r="AR700" s="225" t="str">
        <f>IF(AS700&gt;1,H700,IF(AS700=1,H701+1,0))</f>
        <v/>
      </c>
      <c r="AS700" s="35">
        <f>IF(H700=0,H701+1,2)</f>
        <v>2</v>
      </c>
      <c r="AU700" s="69" t="e">
        <f t="shared" si="175"/>
        <v>#N/A</v>
      </c>
      <c r="AV700" s="69" t="e">
        <f t="shared" si="178"/>
        <v>#N/A</v>
      </c>
      <c r="AW700" s="69">
        <f>IF(I700&gt;0,COUNTIF($AV$32:AV700,AV700),0)</f>
        <v>668</v>
      </c>
      <c r="AX700" s="69">
        <f>IF(AND(AW700&gt;1,SUMIF($AV$32:AV699,AV700,$AX$32:AX699)-SUMIF($AV$32:AV699,AV700,$BA$32:BA699)=0),1,IF(AND(AW700&gt;1,SUMIF($AV$32:AV699,AV700,$AX$32:AX699)-SUMIF($AV$32:AV699,AV700,$BA$32:BA699)&gt;0),0,AW700))</f>
        <v>0</v>
      </c>
      <c r="AY700" s="69">
        <f>IF(AND(Q700&gt;0,SUMIF($AV$32:AV700,AV700,$I$32:I700)-SUMIF($AV$32:AV700,AV700,$Q$32:Q700)=0),COUNTIF($AV$32:AV700,AV700),0)</f>
        <v>0</v>
      </c>
      <c r="AZ700" s="69">
        <f>IF(Q700&gt;0,COUNTIF($AV$32:AV700,AV700),0)</f>
        <v>0</v>
      </c>
      <c r="BA700" s="69">
        <f t="shared" si="179"/>
        <v>0</v>
      </c>
      <c r="BC700" s="69" t="str">
        <f t="shared" si="180"/>
        <v xml:space="preserve">  0</v>
      </c>
      <c r="BD700" s="69" t="str">
        <f t="shared" si="181"/>
        <v/>
      </c>
      <c r="BF700" s="69"/>
      <c r="BG700" s="69"/>
    </row>
    <row r="701" spans="1:59" s="69" customFormat="1" x14ac:dyDescent="0.25">
      <c r="A701" s="70" t="e">
        <f t="shared" si="188"/>
        <v>#REF!</v>
      </c>
      <c r="B701" s="83" t="str">
        <f>IFERROR(VLOOKUP(A701,[1]Tổng!$M$2:$AT$200,13,0),"")</f>
        <v/>
      </c>
      <c r="C701" s="71" t="e">
        <f t="shared" si="183"/>
        <v>#VALUE!</v>
      </c>
      <c r="D701" s="71">
        <f t="shared" si="184"/>
        <v>1</v>
      </c>
      <c r="E701" s="221" t="str">
        <f>IFERROR(VLOOKUP(A701,[1]Tổng!$M$2:$AT$200,14,0),"")</f>
        <v/>
      </c>
      <c r="F701" s="213" t="str">
        <f>IFERROR(VLOOKUP(A701,[1]Tổng!$M$2:$AT$200,15,0),"")</f>
        <v/>
      </c>
      <c r="G701" s="214" t="str">
        <f>IFERROR(VLOOKUP(A701,[1]Tổng!$M$2:$AT$200,25,0),"")</f>
        <v/>
      </c>
      <c r="H701" s="83" t="str">
        <f>IFERROR(VLOOKUP(A701,[1]Tổng!$M$2:$AQ$200,26,0),"")</f>
        <v/>
      </c>
      <c r="I701" s="77" t="str">
        <f>IFERROR(VLOOKUP(A701,[1]Tổng!$M$2:$AQ$200,27,0),"")</f>
        <v/>
      </c>
      <c r="J701" s="77">
        <v>1000000</v>
      </c>
      <c r="K701" s="78">
        <f t="shared" si="185"/>
        <v>0</v>
      </c>
      <c r="L701" s="88" t="str">
        <f>IFERROR(VLOOKUP(A701,[1]Tổng!$M$2:$AQ$200,30,0),"")</f>
        <v/>
      </c>
      <c r="M701" s="88">
        <f t="shared" si="186"/>
        <v>0</v>
      </c>
      <c r="N701" s="88" t="str">
        <f>IFERROR(VLOOKUP(A701,[1]Tổng!$M$2:$AT$200,18,0),"")</f>
        <v/>
      </c>
      <c r="O701" s="88" t="str">
        <f>IFERROR(VLOOKUP(A701,[1]Tổng!$M$2:$AT$200,22,0),"")</f>
        <v/>
      </c>
      <c r="P701" s="217">
        <f t="shared" si="187"/>
        <v>0</v>
      </c>
      <c r="Q701" s="217">
        <f>IFERROR(VLOOKUP(A701,[1]Tổng!$M$2:$AQ$200,29,0),0)</f>
        <v>0</v>
      </c>
      <c r="R701" s="81" t="str">
        <f>IFERROR(VLOOKUP(A701,[1]Tổng!$M$2:$AQ$200,31,0),"")</f>
        <v/>
      </c>
      <c r="S701" s="81">
        <f t="shared" si="176"/>
        <v>0</v>
      </c>
      <c r="T701" s="81">
        <f t="shared" si="177"/>
        <v>0</v>
      </c>
      <c r="U701" s="81" t="e">
        <f t="shared" si="189"/>
        <v>#REF!</v>
      </c>
      <c r="V701" s="81">
        <v>0</v>
      </c>
      <c r="W701" s="81" t="e">
        <f t="shared" si="182"/>
        <v>#REF!</v>
      </c>
      <c r="X701" s="83"/>
      <c r="Y701" s="99">
        <f t="shared" si="141"/>
        <v>0</v>
      </c>
      <c r="Z701" s="224"/>
      <c r="AA701" s="224"/>
      <c r="AB701" s="224"/>
      <c r="AC701" s="224"/>
      <c r="AE701" s="106" t="e">
        <f t="shared" si="190"/>
        <v>#VALUE!</v>
      </c>
      <c r="AG701" s="218"/>
      <c r="AH701" s="219"/>
      <c r="AI701" s="218"/>
      <c r="AJ701" s="63"/>
      <c r="AK701" s="63"/>
      <c r="AL701" s="63"/>
      <c r="AR701" s="225" t="str">
        <f t="shared" si="173"/>
        <v/>
      </c>
      <c r="AS701" s="35">
        <f t="shared" si="174"/>
        <v>2</v>
      </c>
      <c r="AU701" s="69" t="e">
        <f t="shared" si="175"/>
        <v>#N/A</v>
      </c>
      <c r="AV701" s="69" t="e">
        <f t="shared" si="178"/>
        <v>#N/A</v>
      </c>
      <c r="AW701" s="69">
        <f>IF(I701&gt;0,COUNTIF($AV$32:AV701,AV701),0)</f>
        <v>669</v>
      </c>
      <c r="AX701" s="69">
        <f>IF(AND(AW701&gt;1,SUMIF($AV$32:AV700,AV701,$AX$32:AX700)-SUMIF($AV$32:AV700,AV701,$BA$32:BA700)=0),1,IF(AND(AW701&gt;1,SUMIF($AV$32:AV700,AV701,$AX$32:AX700)-SUMIF($AV$32:AV700,AV701,$BA$32:BA700)&gt;0),0,AW701))</f>
        <v>0</v>
      </c>
      <c r="AY701" s="69">
        <f>IF(AND(Q701&gt;0,SUMIF($AV$32:AV701,AV701,$I$32:I701)-SUMIF($AV$32:AV701,AV701,$Q$32:Q701)=0),COUNTIF($AV$32:AV701,AV701),0)</f>
        <v>0</v>
      </c>
      <c r="AZ701" s="69">
        <f>IF(Q701&gt;0,COUNTIF($AV$32:AV701,AV701),0)</f>
        <v>0</v>
      </c>
      <c r="BA701" s="69">
        <f t="shared" si="179"/>
        <v>0</v>
      </c>
      <c r="BC701" s="69" t="str">
        <f t="shared" si="180"/>
        <v xml:space="preserve">  0</v>
      </c>
      <c r="BD701" s="69" t="str">
        <f t="shared" si="181"/>
        <v/>
      </c>
    </row>
    <row r="702" spans="1:59" x14ac:dyDescent="0.25">
      <c r="A702" s="70" t="e">
        <f t="shared" si="188"/>
        <v>#REF!</v>
      </c>
      <c r="B702" s="83" t="str">
        <f>IFERROR(VLOOKUP(A702,[1]Tổng!$M$2:$AT$200,13,0),"")</f>
        <v/>
      </c>
      <c r="C702" s="71" t="e">
        <f t="shared" si="183"/>
        <v>#VALUE!</v>
      </c>
      <c r="D702" s="71">
        <f t="shared" si="184"/>
        <v>1</v>
      </c>
      <c r="E702" s="221" t="str">
        <f>IFERROR(VLOOKUP(A702,[1]Tổng!$M$2:$AT$200,14,0),"")</f>
        <v/>
      </c>
      <c r="F702" s="213" t="str">
        <f>IFERROR(VLOOKUP(A702,[1]Tổng!$M$2:$AT$200,15,0),"")</f>
        <v/>
      </c>
      <c r="G702" s="214" t="str">
        <f>IFERROR(VLOOKUP(A702,[1]Tổng!$M$2:$AT$200,25,0),"")</f>
        <v/>
      </c>
      <c r="H702" s="83" t="str">
        <f>IFERROR(VLOOKUP(A702,[1]Tổng!$M$2:$AQ$200,26,0),"")</f>
        <v/>
      </c>
      <c r="I702" s="77" t="str">
        <f>IFERROR(VLOOKUP(A702,[1]Tổng!$M$2:$AQ$200,27,0),"")</f>
        <v/>
      </c>
      <c r="J702" s="77">
        <v>1000000</v>
      </c>
      <c r="K702" s="78">
        <f t="shared" si="185"/>
        <v>0</v>
      </c>
      <c r="L702" s="88" t="str">
        <f>IFERROR(VLOOKUP(A702,[1]Tổng!$M$2:$AQ$200,30,0),"")</f>
        <v/>
      </c>
      <c r="M702" s="88">
        <f t="shared" si="186"/>
        <v>0</v>
      </c>
      <c r="N702" s="88" t="str">
        <f>IFERROR(VLOOKUP(A702,[1]Tổng!$M$2:$AT$200,18,0),"")</f>
        <v/>
      </c>
      <c r="O702" s="88" t="str">
        <f>IFERROR(VLOOKUP(A702,[1]Tổng!$M$2:$AT$200,22,0),"")</f>
        <v/>
      </c>
      <c r="P702" s="217">
        <f t="shared" si="187"/>
        <v>0</v>
      </c>
      <c r="Q702" s="217">
        <f>IFERROR(VLOOKUP(A702,[1]Tổng!$M$2:$AQ$200,29,0),0)</f>
        <v>0</v>
      </c>
      <c r="R702" s="81" t="str">
        <f>IFERROR(VLOOKUP(A702,[1]Tổng!$M$2:$AQ$200,31,0),"")</f>
        <v/>
      </c>
      <c r="S702" s="81">
        <f t="shared" si="176"/>
        <v>0</v>
      </c>
      <c r="T702" s="81">
        <f t="shared" si="177"/>
        <v>0</v>
      </c>
      <c r="U702" s="81" t="e">
        <f t="shared" si="189"/>
        <v>#REF!</v>
      </c>
      <c r="V702" s="81">
        <v>0</v>
      </c>
      <c r="W702" s="81" t="e">
        <f t="shared" si="182"/>
        <v>#REF!</v>
      </c>
      <c r="X702" s="83"/>
      <c r="Y702" s="99">
        <f t="shared" si="141"/>
        <v>0</v>
      </c>
      <c r="Z702" s="224"/>
      <c r="AA702" s="224"/>
      <c r="AB702" s="224"/>
      <c r="AC702" s="224"/>
      <c r="AE702" s="106" t="e">
        <f t="shared" si="190"/>
        <v>#VALUE!</v>
      </c>
      <c r="AF702" s="69"/>
      <c r="AG702" s="218"/>
      <c r="AH702" s="219"/>
      <c r="AI702" s="218"/>
      <c r="AJ702" s="63"/>
      <c r="AK702" s="63"/>
      <c r="AL702" s="63"/>
      <c r="AR702" s="225" t="str">
        <f t="shared" si="173"/>
        <v/>
      </c>
      <c r="AS702" s="35">
        <f t="shared" si="174"/>
        <v>2</v>
      </c>
      <c r="AU702" s="69" t="e">
        <f t="shared" si="175"/>
        <v>#N/A</v>
      </c>
      <c r="AV702" s="69" t="e">
        <f t="shared" si="178"/>
        <v>#N/A</v>
      </c>
      <c r="AW702" s="69">
        <f>IF(I702&gt;0,COUNTIF($AV$32:AV702,AV702),0)</f>
        <v>670</v>
      </c>
      <c r="AX702" s="69">
        <f>IF(AND(AW702&gt;1,SUMIF($AV$32:AV701,AV702,$AX$32:AX701)-SUMIF($AV$32:AV701,AV702,$BA$32:BA701)=0),1,IF(AND(AW702&gt;1,SUMIF($AV$32:AV701,AV702,$AX$32:AX701)-SUMIF($AV$32:AV701,AV702,$BA$32:BA701)&gt;0),0,AW702))</f>
        <v>0</v>
      </c>
      <c r="AY702" s="69">
        <f>IF(AND(Q702&gt;0,SUMIF($AV$32:AV702,AV702,$I$32:I702)-SUMIF($AV$32:AV702,AV702,$Q$32:Q702)=0),COUNTIF($AV$32:AV702,AV702),0)</f>
        <v>0</v>
      </c>
      <c r="AZ702" s="69">
        <f>IF(Q702&gt;0,COUNTIF($AV$32:AV702,AV702),0)</f>
        <v>0</v>
      </c>
      <c r="BA702" s="69">
        <f t="shared" si="179"/>
        <v>0</v>
      </c>
      <c r="BC702" s="69" t="str">
        <f t="shared" si="180"/>
        <v xml:space="preserve">  0</v>
      </c>
      <c r="BD702" s="69" t="str">
        <f t="shared" si="181"/>
        <v/>
      </c>
      <c r="BF702" s="69"/>
      <c r="BG702" s="69"/>
    </row>
    <row r="703" spans="1:59" x14ac:dyDescent="0.25">
      <c r="A703" s="70" t="e">
        <f t="shared" si="188"/>
        <v>#REF!</v>
      </c>
      <c r="B703" s="83" t="str">
        <f>IFERROR(VLOOKUP(A703,[1]Tổng!$M$2:$AT$200,13,0),"")</f>
        <v/>
      </c>
      <c r="C703" s="71" t="e">
        <f t="shared" si="183"/>
        <v>#VALUE!</v>
      </c>
      <c r="D703" s="71">
        <f t="shared" si="184"/>
        <v>1</v>
      </c>
      <c r="E703" s="221" t="str">
        <f>IFERROR(VLOOKUP(A703,[1]Tổng!$M$2:$AT$200,14,0),"")</f>
        <v/>
      </c>
      <c r="F703" s="213" t="str">
        <f>IFERROR(VLOOKUP(A703,[1]Tổng!$M$2:$AT$200,15,0),"")</f>
        <v/>
      </c>
      <c r="G703" s="214" t="str">
        <f>IFERROR(VLOOKUP(A703,[1]Tổng!$M$2:$AT$200,25,0),"")</f>
        <v/>
      </c>
      <c r="H703" s="83" t="str">
        <f>IFERROR(VLOOKUP(A703,[1]Tổng!$M$2:$AQ$200,26,0),"")</f>
        <v/>
      </c>
      <c r="I703" s="77" t="str">
        <f>IFERROR(VLOOKUP(A703,[1]Tổng!$M$2:$AQ$200,27,0),"")</f>
        <v/>
      </c>
      <c r="J703" s="77">
        <v>1000000</v>
      </c>
      <c r="K703" s="78">
        <f t="shared" si="185"/>
        <v>0</v>
      </c>
      <c r="L703" s="88" t="str">
        <f>IFERROR(VLOOKUP(A703,[1]Tổng!$M$2:$AQ$200,30,0),"")</f>
        <v/>
      </c>
      <c r="M703" s="88">
        <f t="shared" si="186"/>
        <v>0</v>
      </c>
      <c r="N703" s="88" t="str">
        <f>IFERROR(VLOOKUP(A703,[1]Tổng!$M$2:$AT$200,18,0),"")</f>
        <v/>
      </c>
      <c r="O703" s="88" t="str">
        <f>IFERROR(VLOOKUP(A703,[1]Tổng!$M$2:$AT$200,22,0),"")</f>
        <v/>
      </c>
      <c r="P703" s="217">
        <f t="shared" si="187"/>
        <v>0</v>
      </c>
      <c r="Q703" s="217">
        <f>IFERROR(VLOOKUP(A703,[1]Tổng!$M$2:$AQ$200,29,0),0)</f>
        <v>0</v>
      </c>
      <c r="R703" s="81" t="str">
        <f>IFERROR(VLOOKUP(A703,[1]Tổng!$M$2:$AQ$200,31,0),"")</f>
        <v/>
      </c>
      <c r="S703" s="81">
        <f t="shared" si="176"/>
        <v>0</v>
      </c>
      <c r="T703" s="81">
        <f t="shared" si="177"/>
        <v>0</v>
      </c>
      <c r="U703" s="81" t="e">
        <f t="shared" si="189"/>
        <v>#REF!</v>
      </c>
      <c r="V703" s="81" t="e">
        <f>Z704*L704</f>
        <v>#VALUE!</v>
      </c>
      <c r="W703" s="81" t="e">
        <f t="shared" si="182"/>
        <v>#REF!</v>
      </c>
      <c r="X703" s="83">
        <v>44036</v>
      </c>
      <c r="Y703" s="99">
        <f>Q703-Z704</f>
        <v>-690</v>
      </c>
      <c r="Z703" s="224"/>
      <c r="AA703" s="224"/>
      <c r="AB703" s="224"/>
      <c r="AC703" s="224"/>
      <c r="AE703" s="106" t="e">
        <f t="shared" si="190"/>
        <v>#VALUE!</v>
      </c>
      <c r="AF703" s="69"/>
      <c r="AG703" s="218"/>
      <c r="AH703" s="219"/>
      <c r="AI703" s="218"/>
      <c r="AJ703" s="63"/>
      <c r="AK703" s="63"/>
      <c r="AL703" s="63"/>
      <c r="AR703" s="225" t="str">
        <f t="shared" si="173"/>
        <v/>
      </c>
      <c r="AS703" s="35">
        <f t="shared" si="174"/>
        <v>2</v>
      </c>
      <c r="AU703" s="69" t="e">
        <f t="shared" si="175"/>
        <v>#N/A</v>
      </c>
      <c r="AV703" s="69" t="e">
        <f t="shared" si="178"/>
        <v>#N/A</v>
      </c>
      <c r="AW703" s="69">
        <f>IF(I703&gt;0,COUNTIF($AV$32:AV703,AV703),0)</f>
        <v>671</v>
      </c>
      <c r="AX703" s="69">
        <f>IF(AND(AW703&gt;1,SUMIF($AV$32:AV702,AV703,$AX$32:AX702)-SUMIF($AV$32:AV702,AV703,$BA$32:BA702)=0),1,IF(AND(AW703&gt;1,SUMIF($AV$32:AV702,AV703,$AX$32:AX702)-SUMIF($AV$32:AV702,AV703,$BA$32:BA702)&gt;0),0,AW703))</f>
        <v>0</v>
      </c>
      <c r="AY703" s="69">
        <f>IF(AND(Q703&gt;0,SUMIF($AV$32:AV703,AV703,$I$32:I703)-SUMIF($AV$32:AV703,AV703,$Q$32:Q703)=0),COUNTIF($AV$32:AV703,AV703),0)</f>
        <v>0</v>
      </c>
      <c r="AZ703" s="69">
        <f>IF(Q703&gt;0,COUNTIF($AV$32:AV703,AV703),0)</f>
        <v>0</v>
      </c>
      <c r="BA703" s="69">
        <f t="shared" si="179"/>
        <v>0</v>
      </c>
      <c r="BC703" s="69" t="str">
        <f t="shared" si="180"/>
        <v xml:space="preserve">  0</v>
      </c>
      <c r="BD703" s="69" t="str">
        <f t="shared" si="181"/>
        <v/>
      </c>
      <c r="BF703" s="69"/>
      <c r="BG703" s="69"/>
    </row>
    <row r="704" spans="1:59" s="69" customFormat="1" x14ac:dyDescent="0.25">
      <c r="A704" s="70" t="e">
        <f t="shared" si="188"/>
        <v>#REF!</v>
      </c>
      <c r="B704" s="83" t="str">
        <f>IFERROR(VLOOKUP(A704,[1]Tổng!$M$2:$AT$200,13,0),"")</f>
        <v/>
      </c>
      <c r="C704" s="71" t="e">
        <f t="shared" si="183"/>
        <v>#VALUE!</v>
      </c>
      <c r="D704" s="71">
        <f t="shared" si="184"/>
        <v>1</v>
      </c>
      <c r="E704" s="221" t="str">
        <f>IFERROR(VLOOKUP(A704,[1]Tổng!$M$2:$AT$200,14,0),"")</f>
        <v/>
      </c>
      <c r="F704" s="213" t="str">
        <f>IFERROR(VLOOKUP(A704,[1]Tổng!$M$2:$AT$200,15,0),"")</f>
        <v/>
      </c>
      <c r="G704" s="214" t="str">
        <f>IFERROR(VLOOKUP(A704,[1]Tổng!$M$2:$AT$200,25,0),"")</f>
        <v/>
      </c>
      <c r="H704" s="83" t="str">
        <f>IFERROR(VLOOKUP(A704,[1]Tổng!$M$2:$AQ$200,26,0),"")</f>
        <v/>
      </c>
      <c r="I704" s="77" t="str">
        <f>IFERROR(VLOOKUP(A704,[1]Tổng!$M$2:$AQ$200,27,0),"")</f>
        <v/>
      </c>
      <c r="J704" s="77">
        <v>1000000</v>
      </c>
      <c r="K704" s="78">
        <f t="shared" si="185"/>
        <v>0</v>
      </c>
      <c r="L704" s="88" t="str">
        <f>IFERROR(VLOOKUP(A704,[1]Tổng!$M$2:$AQ$200,30,0),"")</f>
        <v/>
      </c>
      <c r="M704" s="88">
        <f t="shared" si="186"/>
        <v>0</v>
      </c>
      <c r="N704" s="88" t="str">
        <f>IFERROR(VLOOKUP(A704,[1]Tổng!$M$2:$AT$200,18,0),"")</f>
        <v/>
      </c>
      <c r="O704" s="88" t="str">
        <f>IFERROR(VLOOKUP(A704,[1]Tổng!$M$2:$AT$200,22,0),"")</f>
        <v/>
      </c>
      <c r="P704" s="217">
        <f t="shared" si="187"/>
        <v>0</v>
      </c>
      <c r="Q704" s="217">
        <f>IFERROR(VLOOKUP(A704,[1]Tổng!$M$2:$AQ$200,29,0),0)</f>
        <v>0</v>
      </c>
      <c r="R704" s="81" t="str">
        <f>IFERROR(VLOOKUP(A704,[1]Tổng!$M$2:$AQ$200,31,0),"")</f>
        <v/>
      </c>
      <c r="S704" s="81">
        <f t="shared" si="176"/>
        <v>0</v>
      </c>
      <c r="T704" s="81">
        <f t="shared" si="177"/>
        <v>0</v>
      </c>
      <c r="U704" s="81" t="e">
        <f t="shared" si="189"/>
        <v>#REF!</v>
      </c>
      <c r="V704" s="81">
        <v>0</v>
      </c>
      <c r="W704" s="81" t="e">
        <f t="shared" si="182"/>
        <v>#REF!</v>
      </c>
      <c r="X704" s="83"/>
      <c r="Y704" s="99">
        <f t="shared" si="141"/>
        <v>0</v>
      </c>
      <c r="Z704" s="224">
        <v>690</v>
      </c>
      <c r="AA704" s="224">
        <v>166</v>
      </c>
      <c r="AB704" s="224"/>
      <c r="AC704" s="224"/>
      <c r="AE704" s="106" t="e">
        <f t="shared" si="190"/>
        <v>#VALUE!</v>
      </c>
      <c r="AG704" s="218"/>
      <c r="AH704" s="219"/>
      <c r="AI704" s="218"/>
      <c r="AJ704" s="63"/>
      <c r="AK704" s="63"/>
      <c r="AL704" s="63"/>
      <c r="AR704" s="225" t="str">
        <f t="shared" si="173"/>
        <v/>
      </c>
      <c r="AS704" s="35">
        <f t="shared" si="174"/>
        <v>2</v>
      </c>
      <c r="AU704" s="69" t="e">
        <f t="shared" si="175"/>
        <v>#N/A</v>
      </c>
      <c r="AV704" s="69" t="e">
        <f t="shared" si="178"/>
        <v>#N/A</v>
      </c>
      <c r="AW704" s="69">
        <f>IF(I704&gt;0,COUNTIF($AV$32:AV704,AV704),0)</f>
        <v>672</v>
      </c>
      <c r="AX704" s="69">
        <f>IF(AND(AW704&gt;1,SUMIF($AV$32:AV703,AV704,$AX$32:AX703)-SUMIF($AV$32:AV703,AV704,$BA$32:BA703)=0),1,IF(AND(AW704&gt;1,SUMIF($AV$32:AV703,AV704,$AX$32:AX703)-SUMIF($AV$32:AV703,AV704,$BA$32:BA703)&gt;0),0,AW704))</f>
        <v>0</v>
      </c>
      <c r="AY704" s="69">
        <f>IF(AND(Q704&gt;0,SUMIF($AV$32:AV704,AV704,$I$32:I704)-SUMIF($AV$32:AV704,AV704,$Q$32:Q704)=0),COUNTIF($AV$32:AV704,AV704),0)</f>
        <v>0</v>
      </c>
      <c r="AZ704" s="69">
        <f>IF(Q704&gt;0,COUNTIF($AV$32:AV704,AV704),0)</f>
        <v>0</v>
      </c>
      <c r="BA704" s="69">
        <f t="shared" si="179"/>
        <v>0</v>
      </c>
      <c r="BC704" s="69" t="str">
        <f t="shared" si="180"/>
        <v xml:space="preserve">  0</v>
      </c>
      <c r="BD704" s="69" t="str">
        <f t="shared" si="181"/>
        <v/>
      </c>
    </row>
    <row r="705" spans="1:59" x14ac:dyDescent="0.25">
      <c r="A705" s="70" t="e">
        <f t="shared" si="188"/>
        <v>#REF!</v>
      </c>
      <c r="B705" s="83" t="str">
        <f>IFERROR(VLOOKUP(A705,[1]Tổng!$M$2:$AT$200,13,0),"")</f>
        <v/>
      </c>
      <c r="C705" s="71" t="e">
        <f t="shared" si="183"/>
        <v>#VALUE!</v>
      </c>
      <c r="D705" s="71">
        <f t="shared" si="184"/>
        <v>1</v>
      </c>
      <c r="E705" s="221" t="str">
        <f>IFERROR(VLOOKUP(A705,[1]Tổng!$M$2:$AT$200,14,0),"")</f>
        <v/>
      </c>
      <c r="F705" s="213" t="str">
        <f>IFERROR(VLOOKUP(A705,[1]Tổng!$M$2:$AT$200,15,0),"")</f>
        <v/>
      </c>
      <c r="G705" s="214" t="str">
        <f>IFERROR(VLOOKUP(A705,[1]Tổng!$M$2:$AT$200,25,0),"")</f>
        <v/>
      </c>
      <c r="H705" s="83" t="str">
        <f>IFERROR(VLOOKUP(A705,[1]Tổng!$M$2:$AQ$200,26,0),"")</f>
        <v/>
      </c>
      <c r="I705" s="77" t="str">
        <f>IFERROR(VLOOKUP(A705,[1]Tổng!$M$2:$AQ$200,27,0),"")</f>
        <v/>
      </c>
      <c r="J705" s="77">
        <v>1000000</v>
      </c>
      <c r="K705" s="78">
        <f t="shared" si="185"/>
        <v>0</v>
      </c>
      <c r="L705" s="88" t="str">
        <f>IFERROR(VLOOKUP(A705,[1]Tổng!$M$2:$AQ$200,30,0),"")</f>
        <v/>
      </c>
      <c r="M705" s="88">
        <f t="shared" si="186"/>
        <v>0</v>
      </c>
      <c r="N705" s="88" t="str">
        <f>IFERROR(VLOOKUP(A705,[1]Tổng!$M$2:$AT$200,18,0),"")</f>
        <v/>
      </c>
      <c r="O705" s="88" t="str">
        <f>IFERROR(VLOOKUP(A705,[1]Tổng!$M$2:$AT$200,22,0),"")</f>
        <v/>
      </c>
      <c r="P705" s="217">
        <f t="shared" si="187"/>
        <v>0</v>
      </c>
      <c r="Q705" s="217">
        <f>IFERROR(VLOOKUP(A705,[1]Tổng!$M$2:$AQ$200,29,0),0)</f>
        <v>0</v>
      </c>
      <c r="R705" s="81" t="str">
        <f>IFERROR(VLOOKUP(A705,[1]Tổng!$M$2:$AQ$200,31,0),"")</f>
        <v/>
      </c>
      <c r="S705" s="81">
        <f t="shared" si="176"/>
        <v>0</v>
      </c>
      <c r="T705" s="81">
        <f t="shared" si="177"/>
        <v>0</v>
      </c>
      <c r="U705" s="81" t="e">
        <f t="shared" si="189"/>
        <v>#REF!</v>
      </c>
      <c r="V705" s="81">
        <v>0</v>
      </c>
      <c r="W705" s="81" t="e">
        <f t="shared" si="182"/>
        <v>#REF!</v>
      </c>
      <c r="X705" s="83"/>
      <c r="Y705" s="99">
        <f t="shared" si="141"/>
        <v>0</v>
      </c>
      <c r="Z705" s="224"/>
      <c r="AA705" s="224"/>
      <c r="AB705" s="224"/>
      <c r="AC705" s="224"/>
      <c r="AE705" s="106" t="e">
        <f t="shared" si="190"/>
        <v>#VALUE!</v>
      </c>
      <c r="AF705" s="69"/>
      <c r="AG705" s="218"/>
      <c r="AH705" s="219"/>
      <c r="AI705" s="218"/>
      <c r="AJ705" s="63"/>
      <c r="AK705" s="63"/>
      <c r="AL705" s="63"/>
      <c r="AR705" s="225" t="str">
        <f t="shared" si="173"/>
        <v/>
      </c>
      <c r="AS705" s="35">
        <f t="shared" si="174"/>
        <v>2</v>
      </c>
      <c r="AU705" s="69" t="e">
        <f t="shared" si="175"/>
        <v>#N/A</v>
      </c>
      <c r="AV705" s="69" t="e">
        <f t="shared" si="178"/>
        <v>#N/A</v>
      </c>
      <c r="AW705" s="69">
        <f>IF(I705&gt;0,COUNTIF($AV$32:AV705,AV705),0)</f>
        <v>673</v>
      </c>
      <c r="AX705" s="69">
        <f>IF(AND(AW705&gt;1,SUMIF($AV$32:AV704,AV705,$AX$32:AX704)-SUMIF($AV$32:AV704,AV705,$BA$32:BA704)=0),1,IF(AND(AW705&gt;1,SUMIF($AV$32:AV704,AV705,$AX$32:AX704)-SUMIF($AV$32:AV704,AV705,$BA$32:BA704)&gt;0),0,AW705))</f>
        <v>0</v>
      </c>
      <c r="AY705" s="69">
        <f>IF(AND(Q705&gt;0,SUMIF($AV$32:AV705,AV705,$I$32:I705)-SUMIF($AV$32:AV705,AV705,$Q$32:Q705)=0),COUNTIF($AV$32:AV705,AV705),0)</f>
        <v>0</v>
      </c>
      <c r="AZ705" s="69">
        <f>IF(Q705&gt;0,COUNTIF($AV$32:AV705,AV705),0)</f>
        <v>0</v>
      </c>
      <c r="BA705" s="69">
        <f t="shared" si="179"/>
        <v>0</v>
      </c>
      <c r="BC705" s="69" t="str">
        <f t="shared" si="180"/>
        <v xml:space="preserve">  0</v>
      </c>
      <c r="BD705" s="69" t="str">
        <f t="shared" si="181"/>
        <v/>
      </c>
      <c r="BF705" s="69"/>
      <c r="BG705" s="69"/>
    </row>
    <row r="706" spans="1:59" x14ac:dyDescent="0.25">
      <c r="A706" s="70" t="e">
        <f t="shared" si="188"/>
        <v>#REF!</v>
      </c>
      <c r="B706" s="83" t="str">
        <f>IFERROR(VLOOKUP(A706,[1]Tổng!$M$2:$AT$200,13,0),"")</f>
        <v/>
      </c>
      <c r="C706" s="71" t="e">
        <f t="shared" si="183"/>
        <v>#VALUE!</v>
      </c>
      <c r="D706" s="71">
        <f t="shared" si="184"/>
        <v>1</v>
      </c>
      <c r="E706" s="221" t="str">
        <f>IFERROR(VLOOKUP(A706,[1]Tổng!$M$2:$AT$200,14,0),"")</f>
        <v/>
      </c>
      <c r="F706" s="213" t="str">
        <f>IFERROR(VLOOKUP(A706,[1]Tổng!$M$2:$AT$200,15,0),"")</f>
        <v/>
      </c>
      <c r="G706" s="214" t="str">
        <f>IFERROR(VLOOKUP(A706,[1]Tổng!$M$2:$AT$200,25,0),"")</f>
        <v/>
      </c>
      <c r="H706" s="83" t="str">
        <f>IFERROR(VLOOKUP(A706,[1]Tổng!$M$2:$AQ$200,26,0),"")</f>
        <v/>
      </c>
      <c r="I706" s="77" t="str">
        <f>IFERROR(VLOOKUP(A706,[1]Tổng!$M$2:$AQ$200,27,0),"")</f>
        <v/>
      </c>
      <c r="J706" s="77">
        <v>1000000</v>
      </c>
      <c r="K706" s="78">
        <f t="shared" si="185"/>
        <v>0</v>
      </c>
      <c r="L706" s="88" t="str">
        <f>IFERROR(VLOOKUP(A706,[1]Tổng!$M$2:$AQ$200,30,0),"")</f>
        <v/>
      </c>
      <c r="M706" s="88">
        <f t="shared" si="186"/>
        <v>0</v>
      </c>
      <c r="N706" s="88" t="str">
        <f>IFERROR(VLOOKUP(A706,[1]Tổng!$M$2:$AT$200,18,0),"")</f>
        <v/>
      </c>
      <c r="O706" s="88" t="str">
        <f>IFERROR(VLOOKUP(A706,[1]Tổng!$M$2:$AT$200,22,0),"")</f>
        <v/>
      </c>
      <c r="P706" s="217">
        <f t="shared" si="187"/>
        <v>0</v>
      </c>
      <c r="Q706" s="217">
        <f>IFERROR(VLOOKUP(A706,[1]Tổng!$M$2:$AQ$200,29,0),0)</f>
        <v>0</v>
      </c>
      <c r="R706" s="81" t="str">
        <f>IFERROR(VLOOKUP(A706,[1]Tổng!$M$2:$AQ$200,31,0),"")</f>
        <v/>
      </c>
      <c r="S706" s="81">
        <f t="shared" si="176"/>
        <v>0</v>
      </c>
      <c r="T706" s="81">
        <f t="shared" si="177"/>
        <v>0</v>
      </c>
      <c r="U706" s="81" t="e">
        <f t="shared" si="189"/>
        <v>#REF!</v>
      </c>
      <c r="V706" s="81">
        <v>0</v>
      </c>
      <c r="W706" s="81" t="e">
        <f t="shared" si="182"/>
        <v>#REF!</v>
      </c>
      <c r="X706" s="83"/>
      <c r="Y706" s="99">
        <f t="shared" si="141"/>
        <v>0</v>
      </c>
      <c r="Z706" s="224"/>
      <c r="AA706" s="224"/>
      <c r="AB706" s="224"/>
      <c r="AC706" s="224"/>
      <c r="AE706" s="106" t="e">
        <f t="shared" si="190"/>
        <v>#VALUE!</v>
      </c>
      <c r="AF706" s="69"/>
      <c r="AG706" s="218"/>
      <c r="AH706" s="219"/>
      <c r="AI706" s="218"/>
      <c r="AJ706" s="63"/>
      <c r="AK706" s="63"/>
      <c r="AL706" s="63"/>
      <c r="AR706" s="225" t="str">
        <f t="shared" si="173"/>
        <v/>
      </c>
      <c r="AS706" s="35">
        <f t="shared" si="174"/>
        <v>2</v>
      </c>
      <c r="AU706" s="69" t="e">
        <f t="shared" si="175"/>
        <v>#N/A</v>
      </c>
      <c r="AV706" s="69" t="e">
        <f t="shared" si="178"/>
        <v>#N/A</v>
      </c>
      <c r="AW706" s="69">
        <f>IF(I706&gt;0,COUNTIF($AV$32:AV706,AV706),0)</f>
        <v>674</v>
      </c>
      <c r="AX706" s="69">
        <f>IF(AND(AW706&gt;1,SUMIF($AV$32:AV705,AV706,$AX$32:AX705)-SUMIF($AV$32:AV705,AV706,$BA$32:BA705)=0),1,IF(AND(AW706&gt;1,SUMIF($AV$32:AV705,AV706,$AX$32:AX705)-SUMIF($AV$32:AV705,AV706,$BA$32:BA705)&gt;0),0,AW706))</f>
        <v>0</v>
      </c>
      <c r="AY706" s="69">
        <f>IF(AND(Q706&gt;0,SUMIF($AV$32:AV706,AV706,$I$32:I706)-SUMIF($AV$32:AV706,AV706,$Q$32:Q706)=0),COUNTIF($AV$32:AV706,AV706),0)</f>
        <v>0</v>
      </c>
      <c r="AZ706" s="69">
        <f>IF(Q706&gt;0,COUNTIF($AV$32:AV706,AV706),0)</f>
        <v>0</v>
      </c>
      <c r="BA706" s="69">
        <f t="shared" si="179"/>
        <v>0</v>
      </c>
      <c r="BC706" s="69" t="str">
        <f t="shared" si="180"/>
        <v xml:space="preserve">  0</v>
      </c>
      <c r="BD706" s="69" t="str">
        <f t="shared" si="181"/>
        <v/>
      </c>
      <c r="BF706" s="69"/>
      <c r="BG706" s="69"/>
    </row>
    <row r="707" spans="1:59" s="69" customFormat="1" x14ac:dyDescent="0.25">
      <c r="A707" s="70" t="e">
        <f t="shared" si="188"/>
        <v>#REF!</v>
      </c>
      <c r="B707" s="83" t="str">
        <f>IFERROR(VLOOKUP(A707,[1]Tổng!$M$2:$AT$200,13,0),"")</f>
        <v/>
      </c>
      <c r="C707" s="71" t="e">
        <f t="shared" si="183"/>
        <v>#VALUE!</v>
      </c>
      <c r="D707" s="71">
        <f t="shared" si="184"/>
        <v>1</v>
      </c>
      <c r="E707" s="221" t="str">
        <f>IFERROR(VLOOKUP(A707,[1]Tổng!$M$2:$AT$200,14,0),"")</f>
        <v/>
      </c>
      <c r="F707" s="213" t="str">
        <f>IFERROR(VLOOKUP(A707,[1]Tổng!$M$2:$AT$200,15,0),"")</f>
        <v/>
      </c>
      <c r="G707" s="214" t="str">
        <f>IFERROR(VLOOKUP(A707,[1]Tổng!$M$2:$AT$200,25,0),"")</f>
        <v/>
      </c>
      <c r="H707" s="83" t="str">
        <f>IFERROR(VLOOKUP(A707,[1]Tổng!$M$2:$AQ$200,26,0),"")</f>
        <v/>
      </c>
      <c r="I707" s="77" t="str">
        <f>IFERROR(VLOOKUP(A707,[1]Tổng!$M$2:$AQ$200,27,0),"")</f>
        <v/>
      </c>
      <c r="J707" s="77">
        <v>1000000</v>
      </c>
      <c r="K707" s="78">
        <f t="shared" si="185"/>
        <v>0</v>
      </c>
      <c r="L707" s="88" t="str">
        <f>IFERROR(VLOOKUP(A707,[1]Tổng!$M$2:$AQ$200,30,0),"")</f>
        <v/>
      </c>
      <c r="M707" s="88">
        <f t="shared" si="186"/>
        <v>0</v>
      </c>
      <c r="N707" s="88" t="str">
        <f>IFERROR(VLOOKUP(A707,[1]Tổng!$M$2:$AT$200,18,0),"")</f>
        <v/>
      </c>
      <c r="O707" s="88" t="str">
        <f>IFERROR(VLOOKUP(A707,[1]Tổng!$M$2:$AT$200,22,0),"")</f>
        <v/>
      </c>
      <c r="P707" s="217">
        <f t="shared" si="187"/>
        <v>0</v>
      </c>
      <c r="Q707" s="217">
        <f>IFERROR(VLOOKUP(A707,[1]Tổng!$M$2:$AQ$200,29,0),0)</f>
        <v>0</v>
      </c>
      <c r="R707" s="81" t="str">
        <f>IFERROR(VLOOKUP(A707,[1]Tổng!$M$2:$AQ$200,31,0),"")</f>
        <v/>
      </c>
      <c r="S707" s="81">
        <f t="shared" si="176"/>
        <v>0</v>
      </c>
      <c r="T707" s="81">
        <f t="shared" si="177"/>
        <v>0</v>
      </c>
      <c r="U707" s="81" t="e">
        <f t="shared" si="189"/>
        <v>#REF!</v>
      </c>
      <c r="V707" s="81" t="e">
        <f>Z713*L713</f>
        <v>#VALUE!</v>
      </c>
      <c r="W707" s="81" t="e">
        <f t="shared" si="182"/>
        <v>#REF!</v>
      </c>
      <c r="X707" s="83">
        <v>44029</v>
      </c>
      <c r="Y707" s="99">
        <f>Q707-Z708-Z713</f>
        <v>-837</v>
      </c>
      <c r="Z707" s="224"/>
      <c r="AA707" s="224"/>
      <c r="AB707" s="224"/>
      <c r="AC707" s="224"/>
      <c r="AE707" s="106" t="e">
        <f t="shared" si="190"/>
        <v>#VALUE!</v>
      </c>
      <c r="AG707" s="218"/>
      <c r="AH707" s="219"/>
      <c r="AI707" s="218"/>
      <c r="AJ707" s="63"/>
      <c r="AK707" s="63"/>
      <c r="AL707" s="63"/>
      <c r="AR707" s="225" t="str">
        <f t="shared" si="173"/>
        <v/>
      </c>
      <c r="AS707" s="35">
        <f t="shared" si="174"/>
        <v>2</v>
      </c>
      <c r="AU707" s="69" t="e">
        <f t="shared" si="175"/>
        <v>#N/A</v>
      </c>
      <c r="AV707" s="69" t="e">
        <f t="shared" si="178"/>
        <v>#N/A</v>
      </c>
      <c r="AW707" s="69">
        <f>IF(I707&gt;0,COUNTIF($AV$32:AV707,AV707),0)</f>
        <v>675</v>
      </c>
      <c r="AX707" s="69">
        <f>IF(AND(AW707&gt;1,SUMIF($AV$32:AV706,AV707,$AX$32:AX706)-SUMIF($AV$32:AV706,AV707,$BA$32:BA706)=0),1,IF(AND(AW707&gt;1,SUMIF($AV$32:AV706,AV707,$AX$32:AX706)-SUMIF($AV$32:AV706,AV707,$BA$32:BA706)&gt;0),0,AW707))</f>
        <v>0</v>
      </c>
      <c r="AY707" s="69">
        <f>IF(AND(Q707&gt;0,SUMIF($AV$32:AV707,AV707,$I$32:I707)-SUMIF($AV$32:AV707,AV707,$Q$32:Q707)=0),COUNTIF($AV$32:AV707,AV707),0)</f>
        <v>0</v>
      </c>
      <c r="AZ707" s="69">
        <f>IF(Q707&gt;0,COUNTIF($AV$32:AV707,AV707),0)</f>
        <v>0</v>
      </c>
      <c r="BA707" s="69">
        <f t="shared" si="179"/>
        <v>0</v>
      </c>
      <c r="BC707" s="69" t="str">
        <f t="shared" si="180"/>
        <v xml:space="preserve">  0</v>
      </c>
      <c r="BD707" s="69" t="str">
        <f t="shared" si="181"/>
        <v/>
      </c>
    </row>
    <row r="708" spans="1:59" x14ac:dyDescent="0.25">
      <c r="A708" s="70" t="e">
        <f t="shared" si="188"/>
        <v>#REF!</v>
      </c>
      <c r="B708" s="83" t="str">
        <f>IFERROR(VLOOKUP(A708,[1]Tổng!$M$2:$AT$200,13,0),"")</f>
        <v/>
      </c>
      <c r="C708" s="71" t="e">
        <f t="shared" si="183"/>
        <v>#VALUE!</v>
      </c>
      <c r="D708" s="71">
        <f t="shared" si="184"/>
        <v>1</v>
      </c>
      <c r="E708" s="221" t="str">
        <f>IFERROR(VLOOKUP(A708,[1]Tổng!$M$2:$AT$200,14,0),"")</f>
        <v/>
      </c>
      <c r="F708" s="213" t="str">
        <f>IFERROR(VLOOKUP(A708,[1]Tổng!$M$2:$AT$200,15,0),"")</f>
        <v/>
      </c>
      <c r="G708" s="214" t="str">
        <f>IFERROR(VLOOKUP(A708,[1]Tổng!$M$2:$AT$200,25,0),"")</f>
        <v/>
      </c>
      <c r="H708" s="83" t="str">
        <f>IFERROR(VLOOKUP(A708,[1]Tổng!$M$2:$AQ$200,26,0),"")</f>
        <v/>
      </c>
      <c r="I708" s="77" t="str">
        <f>IFERROR(VLOOKUP(A708,[1]Tổng!$M$2:$AQ$200,27,0),"")</f>
        <v/>
      </c>
      <c r="J708" s="77">
        <v>1000000</v>
      </c>
      <c r="K708" s="78">
        <f t="shared" si="185"/>
        <v>0</v>
      </c>
      <c r="L708" s="88" t="str">
        <f>IFERROR(VLOOKUP(A708,[1]Tổng!$M$2:$AQ$200,30,0),"")</f>
        <v/>
      </c>
      <c r="M708" s="88">
        <f t="shared" si="186"/>
        <v>0</v>
      </c>
      <c r="N708" s="88" t="str">
        <f>IFERROR(VLOOKUP(A708,[1]Tổng!$M$2:$AT$200,18,0),"")</f>
        <v/>
      </c>
      <c r="O708" s="88" t="str">
        <f>IFERROR(VLOOKUP(A708,[1]Tổng!$M$2:$AT$200,22,0),"")</f>
        <v/>
      </c>
      <c r="P708" s="217">
        <f t="shared" si="187"/>
        <v>0</v>
      </c>
      <c r="Q708" s="217">
        <f>IFERROR(VLOOKUP(A708,[1]Tổng!$M$2:$AQ$200,29,0),0)</f>
        <v>0</v>
      </c>
      <c r="R708" s="81" t="str">
        <f>IFERROR(VLOOKUP(A708,[1]Tổng!$M$2:$AQ$200,31,0),"")</f>
        <v/>
      </c>
      <c r="S708" s="81">
        <f t="shared" si="176"/>
        <v>0</v>
      </c>
      <c r="T708" s="81">
        <f t="shared" si="177"/>
        <v>0</v>
      </c>
      <c r="U708" s="81" t="e">
        <f t="shared" si="189"/>
        <v>#REF!</v>
      </c>
      <c r="V708" s="81">
        <v>0</v>
      </c>
      <c r="W708" s="81" t="e">
        <f t="shared" si="182"/>
        <v>#REF!</v>
      </c>
      <c r="X708" s="83"/>
      <c r="Y708" s="99">
        <f t="shared" si="141"/>
        <v>0</v>
      </c>
      <c r="Z708" s="224"/>
      <c r="AA708" s="224"/>
      <c r="AB708" s="224"/>
      <c r="AC708" s="224"/>
      <c r="AE708" s="106" t="e">
        <f t="shared" si="190"/>
        <v>#VALUE!</v>
      </c>
      <c r="AF708" s="69"/>
      <c r="AG708" s="218"/>
      <c r="AH708" s="219"/>
      <c r="AI708" s="218"/>
      <c r="AJ708" s="63"/>
      <c r="AK708" s="63"/>
      <c r="AL708" s="63"/>
      <c r="AR708" s="225" t="str">
        <f t="shared" si="173"/>
        <v/>
      </c>
      <c r="AS708" s="35">
        <f t="shared" si="174"/>
        <v>2</v>
      </c>
      <c r="AU708" s="69" t="e">
        <f t="shared" si="175"/>
        <v>#N/A</v>
      </c>
      <c r="AV708" s="69" t="e">
        <f t="shared" si="178"/>
        <v>#N/A</v>
      </c>
      <c r="AW708" s="69">
        <f>IF(I708&gt;0,COUNTIF($AV$32:AV708,AV708),0)</f>
        <v>676</v>
      </c>
      <c r="AX708" s="69">
        <f>IF(AND(AW708&gt;1,SUMIF($AV$32:AV707,AV708,$AX$32:AX707)-SUMIF($AV$32:AV707,AV708,$BA$32:BA707)=0),1,IF(AND(AW708&gt;1,SUMIF($AV$32:AV707,AV708,$AX$32:AX707)-SUMIF($AV$32:AV707,AV708,$BA$32:BA707)&gt;0),0,AW708))</f>
        <v>0</v>
      </c>
      <c r="AY708" s="69">
        <f>IF(AND(Q708&gt;0,SUMIF($AV$32:AV708,AV708,$I$32:I708)-SUMIF($AV$32:AV708,AV708,$Q$32:Q708)=0),COUNTIF($AV$32:AV708,AV708),0)</f>
        <v>0</v>
      </c>
      <c r="AZ708" s="69">
        <f>IF(Q708&gt;0,COUNTIF($AV$32:AV708,AV708),0)</f>
        <v>0</v>
      </c>
      <c r="BA708" s="69">
        <f t="shared" si="179"/>
        <v>0</v>
      </c>
      <c r="BC708" s="69" t="str">
        <f t="shared" si="180"/>
        <v xml:space="preserve">  0</v>
      </c>
      <c r="BD708" s="69" t="str">
        <f t="shared" si="181"/>
        <v/>
      </c>
      <c r="BF708" s="69"/>
      <c r="BG708" s="69"/>
    </row>
    <row r="709" spans="1:59" x14ac:dyDescent="0.25">
      <c r="A709" s="70" t="e">
        <f t="shared" si="188"/>
        <v>#REF!</v>
      </c>
      <c r="B709" s="83" t="str">
        <f>IFERROR(VLOOKUP(A709,[1]Tổng!$M$2:$AT$200,13,0),"")</f>
        <v/>
      </c>
      <c r="C709" s="71" t="e">
        <f t="shared" si="183"/>
        <v>#VALUE!</v>
      </c>
      <c r="D709" s="71">
        <f t="shared" si="184"/>
        <v>1</v>
      </c>
      <c r="E709" s="221" t="str">
        <f>IFERROR(VLOOKUP(A709,[1]Tổng!$M$2:$AT$200,14,0),"")</f>
        <v/>
      </c>
      <c r="F709" s="213" t="str">
        <f>IFERROR(VLOOKUP(A709,[1]Tổng!$M$2:$AT$200,15,0),"")</f>
        <v/>
      </c>
      <c r="G709" s="214" t="str">
        <f>IFERROR(VLOOKUP(A709,[1]Tổng!$M$2:$AT$200,25,0),"")</f>
        <v/>
      </c>
      <c r="H709" s="83" t="str">
        <f>IFERROR(VLOOKUP(A709,[1]Tổng!$M$2:$AQ$200,26,0),"")</f>
        <v/>
      </c>
      <c r="I709" s="77" t="str">
        <f>IFERROR(VLOOKUP(A709,[1]Tổng!$M$2:$AQ$200,27,0),"")</f>
        <v/>
      </c>
      <c r="J709" s="77">
        <v>1000000</v>
      </c>
      <c r="K709" s="78">
        <f t="shared" si="185"/>
        <v>0</v>
      </c>
      <c r="L709" s="88" t="str">
        <f>IFERROR(VLOOKUP(A709,[1]Tổng!$M$2:$AQ$200,30,0),"")</f>
        <v/>
      </c>
      <c r="M709" s="88">
        <f t="shared" si="186"/>
        <v>0</v>
      </c>
      <c r="N709" s="88" t="str">
        <f>IFERROR(VLOOKUP(A709,[1]Tổng!$M$2:$AT$200,18,0),"")</f>
        <v/>
      </c>
      <c r="O709" s="88" t="str">
        <f>IFERROR(VLOOKUP(A709,[1]Tổng!$M$2:$AT$200,22,0),"")</f>
        <v/>
      </c>
      <c r="P709" s="217">
        <f t="shared" si="187"/>
        <v>0</v>
      </c>
      <c r="Q709" s="217">
        <f>IFERROR(VLOOKUP(A709,[1]Tổng!$M$2:$AQ$200,29,0),0)</f>
        <v>0</v>
      </c>
      <c r="R709" s="81" t="str">
        <f>IFERROR(VLOOKUP(A709,[1]Tổng!$M$2:$AQ$200,31,0),"")</f>
        <v/>
      </c>
      <c r="S709" s="81">
        <f t="shared" si="176"/>
        <v>0</v>
      </c>
      <c r="T709" s="81">
        <f t="shared" si="177"/>
        <v>0</v>
      </c>
      <c r="U709" s="81" t="e">
        <f t="shared" si="189"/>
        <v>#REF!</v>
      </c>
      <c r="V709" s="81">
        <v>0</v>
      </c>
      <c r="W709" s="81" t="e">
        <f t="shared" si="182"/>
        <v>#REF!</v>
      </c>
      <c r="X709" s="83"/>
      <c r="Y709" s="99">
        <f>Q711</f>
        <v>0</v>
      </c>
      <c r="Z709" s="224"/>
      <c r="AA709" s="224"/>
      <c r="AB709" s="224"/>
      <c r="AC709" s="224"/>
      <c r="AE709" s="106" t="e">
        <f>I711-SUM(Z711:AD711)</f>
        <v>#VALUE!</v>
      </c>
      <c r="AF709" s="69"/>
      <c r="AG709" s="218"/>
      <c r="AH709" s="219"/>
      <c r="AI709" s="218"/>
      <c r="AJ709" s="63"/>
      <c r="AK709" s="63"/>
      <c r="AL709" s="63"/>
      <c r="AR709" s="225" t="str">
        <f>IF(AS711&gt;1,H711,IF(AS711=1,H708+1,0))</f>
        <v/>
      </c>
      <c r="AS709" s="35">
        <f>IF(H711=0,H708+1,2)</f>
        <v>2</v>
      </c>
      <c r="AU709" s="69" t="e">
        <f t="shared" si="175"/>
        <v>#N/A</v>
      </c>
      <c r="AV709" s="69" t="e">
        <f t="shared" si="178"/>
        <v>#N/A</v>
      </c>
      <c r="AW709" s="69">
        <f>IF(I709&gt;0,COUNTIF($AV$32:AV709,AV709),0)</f>
        <v>677</v>
      </c>
      <c r="AX709" s="69">
        <f>IF(AND(AW709&gt;1,SUMIF($AV$32:AV708,AV709,$AX$32:AX708)-SUMIF($AV$32:AV708,AV709,$BA$32:BA708)=0),1,IF(AND(AW709&gt;1,SUMIF($AV$32:AV708,AV709,$AX$32:AX708)-SUMIF($AV$32:AV708,AV709,$BA$32:BA708)&gt;0),0,AW709))</f>
        <v>0</v>
      </c>
      <c r="AY709" s="69">
        <f>IF(AND(Q709&gt;0,SUMIF($AV$32:AV709,AV709,$I$32:I709)-SUMIF($AV$32:AV709,AV709,$Q$32:Q709)=0),COUNTIF($AV$32:AV709,AV709),0)</f>
        <v>0</v>
      </c>
      <c r="AZ709" s="69">
        <f>IF(Q709&gt;0,COUNTIF($AV$32:AV709,AV709),0)</f>
        <v>0</v>
      </c>
      <c r="BA709" s="69">
        <f t="shared" si="179"/>
        <v>0</v>
      </c>
      <c r="BC709" s="69" t="str">
        <f t="shared" si="180"/>
        <v xml:space="preserve">  0</v>
      </c>
      <c r="BD709" s="69" t="str">
        <f t="shared" si="181"/>
        <v/>
      </c>
      <c r="BF709" s="69"/>
      <c r="BG709" s="69"/>
    </row>
    <row r="710" spans="1:59" s="69" customFormat="1" x14ac:dyDescent="0.25">
      <c r="A710" s="70" t="e">
        <f t="shared" si="188"/>
        <v>#REF!</v>
      </c>
      <c r="B710" s="83" t="str">
        <f>IFERROR(VLOOKUP(A710,[1]Tổng!$M$2:$AT$200,13,0),"")</f>
        <v/>
      </c>
      <c r="C710" s="71" t="e">
        <f t="shared" si="183"/>
        <v>#VALUE!</v>
      </c>
      <c r="D710" s="71">
        <f t="shared" si="184"/>
        <v>1</v>
      </c>
      <c r="E710" s="221" t="str">
        <f>IFERROR(VLOOKUP(A710,[1]Tổng!$M$2:$AT$200,14,0),"")</f>
        <v/>
      </c>
      <c r="F710" s="213" t="str">
        <f>IFERROR(VLOOKUP(A710,[1]Tổng!$M$2:$AT$200,15,0),"")</f>
        <v/>
      </c>
      <c r="G710" s="214" t="str">
        <f>IFERROR(VLOOKUP(A710,[1]Tổng!$M$2:$AT$200,25,0),"")</f>
        <v/>
      </c>
      <c r="H710" s="83" t="str">
        <f>IFERROR(VLOOKUP(A710,[1]Tổng!$M$2:$AQ$200,26,0),"")</f>
        <v/>
      </c>
      <c r="I710" s="77" t="str">
        <f>IFERROR(VLOOKUP(A710,[1]Tổng!$M$2:$AQ$200,27,0),"")</f>
        <v/>
      </c>
      <c r="J710" s="77">
        <v>1000000</v>
      </c>
      <c r="K710" s="78">
        <f t="shared" si="185"/>
        <v>0</v>
      </c>
      <c r="L710" s="88" t="str">
        <f>IFERROR(VLOOKUP(A710,[1]Tổng!$M$2:$AQ$200,30,0),"")</f>
        <v/>
      </c>
      <c r="M710" s="88">
        <f t="shared" si="186"/>
        <v>0</v>
      </c>
      <c r="N710" s="88" t="str">
        <f>IFERROR(VLOOKUP(A710,[1]Tổng!$M$2:$AT$200,18,0),"")</f>
        <v/>
      </c>
      <c r="O710" s="88" t="str">
        <f>IFERROR(VLOOKUP(A710,[1]Tổng!$M$2:$AT$200,22,0),"")</f>
        <v/>
      </c>
      <c r="P710" s="217">
        <f t="shared" si="187"/>
        <v>0</v>
      </c>
      <c r="Q710" s="217">
        <f>IFERROR(VLOOKUP(A710,[1]Tổng!$M$2:$AQ$200,29,0),0)</f>
        <v>0</v>
      </c>
      <c r="R710" s="81" t="str">
        <f>IFERROR(VLOOKUP(A710,[1]Tổng!$M$2:$AQ$200,31,0),"")</f>
        <v/>
      </c>
      <c r="S710" s="81">
        <f t="shared" si="176"/>
        <v>0</v>
      </c>
      <c r="T710" s="81">
        <f t="shared" si="177"/>
        <v>0</v>
      </c>
      <c r="U710" s="81" t="e">
        <f t="shared" si="189"/>
        <v>#REF!</v>
      </c>
      <c r="V710" s="81">
        <v>0</v>
      </c>
      <c r="W710" s="81" t="e">
        <f t="shared" si="182"/>
        <v>#REF!</v>
      </c>
      <c r="X710" s="83"/>
      <c r="Y710" s="99">
        <f t="shared" si="141"/>
        <v>0</v>
      </c>
      <c r="Z710" s="224"/>
      <c r="AA710" s="224"/>
      <c r="AB710" s="224"/>
      <c r="AC710" s="224"/>
      <c r="AE710" s="106" t="e">
        <f t="shared" si="190"/>
        <v>#VALUE!</v>
      </c>
      <c r="AG710" s="218"/>
      <c r="AH710" s="219"/>
      <c r="AI710" s="218"/>
      <c r="AJ710" s="63"/>
      <c r="AK710" s="63"/>
      <c r="AL710" s="63"/>
      <c r="AR710" s="225" t="str">
        <f>IF(AS710&gt;1,H710,IF(AS710=1,H711+1,0))</f>
        <v/>
      </c>
      <c r="AS710" s="35">
        <f>IF(H710=0,H711+1,2)</f>
        <v>2</v>
      </c>
      <c r="AU710" s="69" t="e">
        <f t="shared" si="175"/>
        <v>#N/A</v>
      </c>
      <c r="AV710" s="69" t="e">
        <f t="shared" si="178"/>
        <v>#N/A</v>
      </c>
      <c r="AW710" s="69">
        <f>IF(I710&gt;0,COUNTIF($AV$32:AV710,AV710),0)</f>
        <v>678</v>
      </c>
      <c r="AX710" s="69">
        <f>IF(AND(AW710&gt;1,SUMIF($AV$32:AV709,AV710,$AX$32:AX709)-SUMIF($AV$32:AV709,AV710,$BA$32:BA709)=0),1,IF(AND(AW710&gt;1,SUMIF($AV$32:AV709,AV710,$AX$32:AX709)-SUMIF($AV$32:AV709,AV710,$BA$32:BA709)&gt;0),0,AW710))</f>
        <v>0</v>
      </c>
      <c r="AY710" s="69">
        <f>IF(AND(Q710&gt;0,SUMIF($AV$32:AV710,AV710,$I$32:I710)-SUMIF($AV$32:AV710,AV710,$Q$32:Q710)=0),COUNTIF($AV$32:AV710,AV710),0)</f>
        <v>0</v>
      </c>
      <c r="AZ710" s="69">
        <f>IF(Q710&gt;0,COUNTIF($AV$32:AV710,AV710),0)</f>
        <v>0</v>
      </c>
      <c r="BA710" s="69">
        <f t="shared" si="179"/>
        <v>0</v>
      </c>
      <c r="BC710" s="69" t="str">
        <f t="shared" si="180"/>
        <v xml:space="preserve">  0</v>
      </c>
      <c r="BD710" s="69" t="str">
        <f t="shared" si="181"/>
        <v/>
      </c>
    </row>
    <row r="711" spans="1:59" x14ac:dyDescent="0.25">
      <c r="A711" s="70" t="e">
        <f t="shared" si="188"/>
        <v>#REF!</v>
      </c>
      <c r="B711" s="83" t="str">
        <f>IFERROR(VLOOKUP(A711,[1]Tổng!$M$2:$AT$200,13,0),"")</f>
        <v/>
      </c>
      <c r="C711" s="71" t="e">
        <f t="shared" si="183"/>
        <v>#VALUE!</v>
      </c>
      <c r="D711" s="71">
        <f t="shared" si="184"/>
        <v>1</v>
      </c>
      <c r="E711" s="221" t="str">
        <f>IFERROR(VLOOKUP(A711,[1]Tổng!$M$2:$AT$200,14,0),"")</f>
        <v/>
      </c>
      <c r="F711" s="213" t="str">
        <f>IFERROR(VLOOKUP(A711,[1]Tổng!$M$2:$AT$200,15,0),"")</f>
        <v/>
      </c>
      <c r="G711" s="214" t="str">
        <f>IFERROR(VLOOKUP(A711,[1]Tổng!$M$2:$AT$200,25,0),"")</f>
        <v/>
      </c>
      <c r="H711" s="83" t="str">
        <f>IFERROR(VLOOKUP(A711,[1]Tổng!$M$2:$AQ$200,26,0),"")</f>
        <v/>
      </c>
      <c r="I711" s="77" t="str">
        <f>IFERROR(VLOOKUP(A711,[1]Tổng!$M$2:$AQ$200,27,0),"")</f>
        <v/>
      </c>
      <c r="J711" s="77">
        <v>1000000</v>
      </c>
      <c r="K711" s="78">
        <f t="shared" si="185"/>
        <v>0</v>
      </c>
      <c r="L711" s="88" t="str">
        <f>IFERROR(VLOOKUP(A711,[1]Tổng!$M$2:$AQ$200,30,0),"")</f>
        <v/>
      </c>
      <c r="M711" s="88">
        <f t="shared" si="186"/>
        <v>0</v>
      </c>
      <c r="N711" s="88" t="str">
        <f>IFERROR(VLOOKUP(A711,[1]Tổng!$M$2:$AT$200,18,0),"")</f>
        <v/>
      </c>
      <c r="O711" s="88" t="str">
        <f>IFERROR(VLOOKUP(A711,[1]Tổng!$M$2:$AT$200,22,0),"")</f>
        <v/>
      </c>
      <c r="P711" s="217">
        <f t="shared" si="187"/>
        <v>0</v>
      </c>
      <c r="Q711" s="217">
        <f>IFERROR(VLOOKUP(A711,[1]Tổng!$M$2:$AQ$200,29,0),0)</f>
        <v>0</v>
      </c>
      <c r="R711" s="81" t="str">
        <f>IFERROR(VLOOKUP(A711,[1]Tổng!$M$2:$AQ$200,31,0),"")</f>
        <v/>
      </c>
      <c r="S711" s="81">
        <f t="shared" si="176"/>
        <v>0</v>
      </c>
      <c r="T711" s="81">
        <f t="shared" si="177"/>
        <v>0</v>
      </c>
      <c r="U711" s="81" t="e">
        <f t="shared" si="189"/>
        <v>#REF!</v>
      </c>
      <c r="V711" s="81">
        <v>0</v>
      </c>
      <c r="W711" s="81" t="e">
        <f t="shared" si="182"/>
        <v>#REF!</v>
      </c>
      <c r="X711" s="83"/>
      <c r="Y711" s="99">
        <f t="shared" si="141"/>
        <v>0</v>
      </c>
      <c r="Z711" s="224"/>
      <c r="AA711" s="224"/>
      <c r="AB711" s="224"/>
      <c r="AC711" s="224"/>
      <c r="AE711" s="106" t="e">
        <f t="shared" si="190"/>
        <v>#VALUE!</v>
      </c>
      <c r="AF711" s="69"/>
      <c r="AG711" s="218"/>
      <c r="AH711" s="219"/>
      <c r="AI711" s="218"/>
      <c r="AJ711" s="63"/>
      <c r="AK711" s="63"/>
      <c r="AL711" s="63"/>
      <c r="AR711" s="225" t="str">
        <f t="shared" si="173"/>
        <v/>
      </c>
      <c r="AS711" s="35">
        <f t="shared" si="174"/>
        <v>2</v>
      </c>
      <c r="AU711" s="69" t="e">
        <f t="shared" si="175"/>
        <v>#N/A</v>
      </c>
      <c r="AV711" s="69" t="e">
        <f t="shared" si="178"/>
        <v>#N/A</v>
      </c>
      <c r="AW711" s="69">
        <f>IF(I711&gt;0,COUNTIF($AV$32:AV711,AV711),0)</f>
        <v>679</v>
      </c>
      <c r="AX711" s="69">
        <f>IF(AND(AW711&gt;1,SUMIF($AV$32:AV710,AV711,$AX$32:AX710)-SUMIF($AV$32:AV710,AV711,$BA$32:BA710)=0),1,IF(AND(AW711&gt;1,SUMIF($AV$32:AV710,AV711,$AX$32:AX710)-SUMIF($AV$32:AV710,AV711,$BA$32:BA710)&gt;0),0,AW711))</f>
        <v>0</v>
      </c>
      <c r="AY711" s="69">
        <f>IF(AND(Q711&gt;0,SUMIF($AV$32:AV711,AV711,$I$32:I711)-SUMIF($AV$32:AV711,AV711,$Q$32:Q711)=0),COUNTIF($AV$32:AV711,AV711),0)</f>
        <v>0</v>
      </c>
      <c r="AZ711" s="69">
        <f>IF(Q711&gt;0,COUNTIF($AV$32:AV711,AV711),0)</f>
        <v>0</v>
      </c>
      <c r="BA711" s="69">
        <f t="shared" si="179"/>
        <v>0</v>
      </c>
      <c r="BC711" s="69" t="str">
        <f t="shared" si="180"/>
        <v xml:space="preserve">  0</v>
      </c>
      <c r="BD711" s="69" t="str">
        <f t="shared" si="181"/>
        <v/>
      </c>
      <c r="BF711" s="69"/>
      <c r="BG711" s="69"/>
    </row>
    <row r="712" spans="1:59" x14ac:dyDescent="0.25">
      <c r="A712" s="70" t="e">
        <f t="shared" si="188"/>
        <v>#REF!</v>
      </c>
      <c r="B712" s="83" t="str">
        <f>IFERROR(VLOOKUP(A712,[1]Tổng!$M$2:$AT$200,13,0),"")</f>
        <v/>
      </c>
      <c r="C712" s="71" t="e">
        <f t="shared" si="183"/>
        <v>#VALUE!</v>
      </c>
      <c r="D712" s="71">
        <f t="shared" si="184"/>
        <v>1</v>
      </c>
      <c r="E712" s="221" t="str">
        <f>IFERROR(VLOOKUP(A712,[1]Tổng!$M$2:$AT$200,14,0),"")</f>
        <v/>
      </c>
      <c r="F712" s="213" t="str">
        <f>IFERROR(VLOOKUP(A712,[1]Tổng!$M$2:$AT$200,15,0),"")</f>
        <v/>
      </c>
      <c r="G712" s="214" t="str">
        <f>IFERROR(VLOOKUP(A712,[1]Tổng!$M$2:$AT$200,25,0),"")</f>
        <v/>
      </c>
      <c r="H712" s="83" t="str">
        <f>IFERROR(VLOOKUP(A712,[1]Tổng!$M$2:$AQ$200,26,0),"")</f>
        <v/>
      </c>
      <c r="I712" s="77" t="str">
        <f>IFERROR(VLOOKUP(A712,[1]Tổng!$M$2:$AQ$200,27,0),"")</f>
        <v/>
      </c>
      <c r="J712" s="77">
        <v>1000000</v>
      </c>
      <c r="K712" s="78">
        <f t="shared" si="185"/>
        <v>0</v>
      </c>
      <c r="L712" s="88" t="str">
        <f>IFERROR(VLOOKUP(A712,[1]Tổng!$M$2:$AQ$200,30,0),"")</f>
        <v/>
      </c>
      <c r="M712" s="88">
        <f t="shared" si="186"/>
        <v>0</v>
      </c>
      <c r="N712" s="88" t="str">
        <f>IFERROR(VLOOKUP(A712,[1]Tổng!$M$2:$AT$200,18,0),"")</f>
        <v/>
      </c>
      <c r="O712" s="88" t="str">
        <f>IFERROR(VLOOKUP(A712,[1]Tổng!$M$2:$AT$200,22,0),"")</f>
        <v/>
      </c>
      <c r="P712" s="217">
        <f t="shared" si="187"/>
        <v>0</v>
      </c>
      <c r="Q712" s="217">
        <f>IFERROR(VLOOKUP(A712,[1]Tổng!$M$2:$AQ$200,29,0),0)</f>
        <v>0</v>
      </c>
      <c r="R712" s="81" t="str">
        <f>IFERROR(VLOOKUP(A712,[1]Tổng!$M$2:$AQ$200,31,0),"")</f>
        <v/>
      </c>
      <c r="S712" s="81">
        <f t="shared" si="176"/>
        <v>0</v>
      </c>
      <c r="T712" s="81">
        <f t="shared" si="177"/>
        <v>0</v>
      </c>
      <c r="U712" s="81" t="e">
        <f t="shared" si="189"/>
        <v>#REF!</v>
      </c>
      <c r="V712" s="81">
        <v>0</v>
      </c>
      <c r="W712" s="81" t="e">
        <f t="shared" si="182"/>
        <v>#REF!</v>
      </c>
      <c r="X712" s="83"/>
      <c r="Y712" s="99">
        <f t="shared" si="141"/>
        <v>0</v>
      </c>
      <c r="Z712" s="224"/>
      <c r="AA712" s="224"/>
      <c r="AB712" s="224"/>
      <c r="AC712" s="224"/>
      <c r="AE712" s="106" t="e">
        <f t="shared" si="190"/>
        <v>#VALUE!</v>
      </c>
      <c r="AF712" s="69"/>
      <c r="AG712" s="218"/>
      <c r="AH712" s="219"/>
      <c r="AI712" s="218"/>
      <c r="AJ712" s="63"/>
      <c r="AK712" s="63"/>
      <c r="AL712" s="63"/>
      <c r="AR712" s="225" t="str">
        <f t="shared" si="173"/>
        <v/>
      </c>
      <c r="AS712" s="35">
        <f t="shared" si="174"/>
        <v>2</v>
      </c>
      <c r="AU712" s="69" t="e">
        <f t="shared" si="175"/>
        <v>#N/A</v>
      </c>
      <c r="AV712" s="69" t="e">
        <f t="shared" si="178"/>
        <v>#N/A</v>
      </c>
      <c r="AW712" s="69">
        <f>IF(I712&gt;0,COUNTIF($AV$32:AV712,AV712),0)</f>
        <v>680</v>
      </c>
      <c r="AX712" s="69">
        <f>IF(AND(AW712&gt;1,SUMIF($AV$32:AV711,AV712,$AX$32:AX711)-SUMIF($AV$32:AV711,AV712,$BA$32:BA711)=0),1,IF(AND(AW712&gt;1,SUMIF($AV$32:AV711,AV712,$AX$32:AX711)-SUMIF($AV$32:AV711,AV712,$BA$32:BA711)&gt;0),0,AW712))</f>
        <v>0</v>
      </c>
      <c r="AY712" s="69">
        <f>IF(AND(Q712&gt;0,SUMIF($AV$32:AV712,AV712,$I$32:I712)-SUMIF($AV$32:AV712,AV712,$Q$32:Q712)=0),COUNTIF($AV$32:AV712,AV712),0)</f>
        <v>0</v>
      </c>
      <c r="AZ712" s="69">
        <f>IF(Q712&gt;0,COUNTIF($AV$32:AV712,AV712),0)</f>
        <v>0</v>
      </c>
      <c r="BA712" s="69">
        <f t="shared" si="179"/>
        <v>0</v>
      </c>
      <c r="BC712" s="69" t="str">
        <f t="shared" si="180"/>
        <v xml:space="preserve">  0</v>
      </c>
      <c r="BD712" s="69" t="str">
        <f t="shared" si="181"/>
        <v/>
      </c>
      <c r="BF712" s="69"/>
      <c r="BG712" s="69"/>
    </row>
    <row r="713" spans="1:59" s="69" customFormat="1" x14ac:dyDescent="0.25">
      <c r="A713" s="70" t="e">
        <f t="shared" si="188"/>
        <v>#REF!</v>
      </c>
      <c r="B713" s="83" t="str">
        <f>IFERROR(VLOOKUP(A713,[1]Tổng!$M$2:$AT$200,13,0),"")</f>
        <v/>
      </c>
      <c r="C713" s="71" t="e">
        <f t="shared" si="183"/>
        <v>#VALUE!</v>
      </c>
      <c r="D713" s="71">
        <f t="shared" si="184"/>
        <v>1</v>
      </c>
      <c r="E713" s="221" t="str">
        <f>IFERROR(VLOOKUP(A713,[1]Tổng!$M$2:$AT$200,14,0),"")</f>
        <v/>
      </c>
      <c r="F713" s="213" t="str">
        <f>IFERROR(VLOOKUP(A713,[1]Tổng!$M$2:$AT$200,15,0),"")</f>
        <v/>
      </c>
      <c r="G713" s="214" t="str">
        <f>IFERROR(VLOOKUP(A713,[1]Tổng!$M$2:$AT$200,25,0),"")</f>
        <v/>
      </c>
      <c r="H713" s="83" t="str">
        <f>IFERROR(VLOOKUP(A713,[1]Tổng!$M$2:$AQ$200,26,0),"")</f>
        <v/>
      </c>
      <c r="I713" s="77" t="str">
        <f>IFERROR(VLOOKUP(A713,[1]Tổng!$M$2:$AQ$200,27,0),"")</f>
        <v/>
      </c>
      <c r="J713" s="77">
        <v>1000000</v>
      </c>
      <c r="K713" s="78">
        <f t="shared" si="185"/>
        <v>0</v>
      </c>
      <c r="L713" s="88" t="str">
        <f>IFERROR(VLOOKUP(A713,[1]Tổng!$M$2:$AQ$200,30,0),"")</f>
        <v/>
      </c>
      <c r="M713" s="88">
        <f t="shared" si="186"/>
        <v>0</v>
      </c>
      <c r="N713" s="88" t="str">
        <f>IFERROR(VLOOKUP(A713,[1]Tổng!$M$2:$AT$200,18,0),"")</f>
        <v/>
      </c>
      <c r="O713" s="88" t="str">
        <f>IFERROR(VLOOKUP(A713,[1]Tổng!$M$2:$AT$200,22,0),"")</f>
        <v/>
      </c>
      <c r="P713" s="217">
        <f t="shared" si="187"/>
        <v>0</v>
      </c>
      <c r="Q713" s="217">
        <f>IFERROR(VLOOKUP(A713,[1]Tổng!$M$2:$AQ$200,29,0),0)</f>
        <v>0</v>
      </c>
      <c r="R713" s="81" t="str">
        <f>IFERROR(VLOOKUP(A713,[1]Tổng!$M$2:$AQ$200,31,0),"")</f>
        <v/>
      </c>
      <c r="S713" s="81">
        <f t="shared" si="176"/>
        <v>0</v>
      </c>
      <c r="T713" s="81">
        <f t="shared" si="177"/>
        <v>0</v>
      </c>
      <c r="U713" s="81" t="e">
        <f t="shared" si="189"/>
        <v>#REF!</v>
      </c>
      <c r="V713" s="81">
        <v>0</v>
      </c>
      <c r="W713" s="81" t="e">
        <f t="shared" si="182"/>
        <v>#REF!</v>
      </c>
      <c r="X713" s="83"/>
      <c r="Y713" s="99">
        <f t="shared" si="141"/>
        <v>0</v>
      </c>
      <c r="Z713" s="224">
        <v>837</v>
      </c>
      <c r="AA713" s="224">
        <v>770</v>
      </c>
      <c r="AB713" s="224"/>
      <c r="AC713" s="224"/>
      <c r="AE713" s="106" t="e">
        <f t="shared" si="190"/>
        <v>#VALUE!</v>
      </c>
      <c r="AG713" s="218"/>
      <c r="AH713" s="219"/>
      <c r="AI713" s="218"/>
      <c r="AJ713" s="63"/>
      <c r="AK713" s="63"/>
      <c r="AL713" s="63"/>
      <c r="AR713" s="225" t="str">
        <f t="shared" si="173"/>
        <v/>
      </c>
      <c r="AS713" s="35">
        <f t="shared" si="174"/>
        <v>2</v>
      </c>
      <c r="AU713" s="69" t="e">
        <f t="shared" si="175"/>
        <v>#N/A</v>
      </c>
      <c r="AV713" s="69" t="e">
        <f t="shared" si="178"/>
        <v>#N/A</v>
      </c>
      <c r="AW713" s="69">
        <f>IF(I713&gt;0,COUNTIF($AV$32:AV713,AV713),0)</f>
        <v>681</v>
      </c>
      <c r="AX713" s="69">
        <f>IF(AND(AW713&gt;1,SUMIF($AV$32:AV712,AV713,$AX$32:AX712)-SUMIF($AV$32:AV712,AV713,$BA$32:BA712)=0),1,IF(AND(AW713&gt;1,SUMIF($AV$32:AV712,AV713,$AX$32:AX712)-SUMIF($AV$32:AV712,AV713,$BA$32:BA712)&gt;0),0,AW713))</f>
        <v>0</v>
      </c>
      <c r="AY713" s="69">
        <f>IF(AND(Q713&gt;0,SUMIF($AV$32:AV713,AV713,$I$32:I713)-SUMIF($AV$32:AV713,AV713,$Q$32:Q713)=0),COUNTIF($AV$32:AV713,AV713),0)</f>
        <v>0</v>
      </c>
      <c r="AZ713" s="69">
        <f>IF(Q713&gt;0,COUNTIF($AV$32:AV713,AV713),0)</f>
        <v>0</v>
      </c>
      <c r="BA713" s="69">
        <f t="shared" si="179"/>
        <v>0</v>
      </c>
      <c r="BC713" s="69" t="str">
        <f t="shared" si="180"/>
        <v xml:space="preserve">  0</v>
      </c>
      <c r="BD713" s="69" t="str">
        <f t="shared" si="181"/>
        <v/>
      </c>
    </row>
    <row r="714" spans="1:59" x14ac:dyDescent="0.25">
      <c r="A714" s="70" t="e">
        <f t="shared" si="188"/>
        <v>#REF!</v>
      </c>
      <c r="B714" s="83" t="str">
        <f>IFERROR(VLOOKUP(A714,[1]Tổng!$M$2:$AT$200,13,0),"")</f>
        <v/>
      </c>
      <c r="C714" s="71" t="e">
        <f t="shared" si="183"/>
        <v>#VALUE!</v>
      </c>
      <c r="D714" s="71">
        <f t="shared" si="184"/>
        <v>1</v>
      </c>
      <c r="E714" s="221" t="str">
        <f>IFERROR(VLOOKUP(A714,[1]Tổng!$M$2:$AT$200,14,0),"")</f>
        <v/>
      </c>
      <c r="F714" s="213" t="str">
        <f>IFERROR(VLOOKUP(A714,[1]Tổng!$M$2:$AT$200,15,0),"")</f>
        <v/>
      </c>
      <c r="G714" s="214" t="str">
        <f>IFERROR(VLOOKUP(A714,[1]Tổng!$M$2:$AT$200,25,0),"")</f>
        <v/>
      </c>
      <c r="H714" s="83" t="str">
        <f>IFERROR(VLOOKUP(A714,[1]Tổng!$M$2:$AQ$200,26,0),"")</f>
        <v/>
      </c>
      <c r="I714" s="77" t="str">
        <f>IFERROR(VLOOKUP(A714,[1]Tổng!$M$2:$AQ$200,27,0),"")</f>
        <v/>
      </c>
      <c r="J714" s="77">
        <v>1000000</v>
      </c>
      <c r="K714" s="78">
        <f t="shared" si="185"/>
        <v>0</v>
      </c>
      <c r="L714" s="88" t="str">
        <f>IFERROR(VLOOKUP(A714,[1]Tổng!$M$2:$AQ$200,30,0),"")</f>
        <v/>
      </c>
      <c r="M714" s="88">
        <f t="shared" si="186"/>
        <v>0</v>
      </c>
      <c r="N714" s="88" t="str">
        <f>IFERROR(VLOOKUP(A714,[1]Tổng!$M$2:$AT$200,18,0),"")</f>
        <v/>
      </c>
      <c r="O714" s="88" t="str">
        <f>IFERROR(VLOOKUP(A714,[1]Tổng!$M$2:$AT$200,22,0),"")</f>
        <v/>
      </c>
      <c r="P714" s="217">
        <f t="shared" si="187"/>
        <v>0</v>
      </c>
      <c r="Q714" s="217">
        <f>IFERROR(VLOOKUP(A714,[1]Tổng!$M$2:$AQ$200,29,0),0)</f>
        <v>0</v>
      </c>
      <c r="R714" s="81" t="str">
        <f>IFERROR(VLOOKUP(A714,[1]Tổng!$M$2:$AQ$200,31,0),"")</f>
        <v/>
      </c>
      <c r="S714" s="81">
        <f t="shared" si="176"/>
        <v>0</v>
      </c>
      <c r="T714" s="81">
        <f t="shared" si="177"/>
        <v>0</v>
      </c>
      <c r="U714" s="81" t="e">
        <f t="shared" si="189"/>
        <v>#REF!</v>
      </c>
      <c r="V714" s="81">
        <v>0</v>
      </c>
      <c r="W714" s="81" t="e">
        <f t="shared" si="182"/>
        <v>#REF!</v>
      </c>
      <c r="X714" s="83"/>
      <c r="Y714" s="99">
        <f t="shared" si="141"/>
        <v>0</v>
      </c>
      <c r="Z714" s="224"/>
      <c r="AA714" s="224"/>
      <c r="AB714" s="224"/>
      <c r="AC714" s="224"/>
      <c r="AE714" s="106" t="e">
        <f t="shared" si="190"/>
        <v>#VALUE!</v>
      </c>
      <c r="AF714" s="69"/>
      <c r="AG714" s="218"/>
      <c r="AH714" s="219"/>
      <c r="AI714" s="218"/>
      <c r="AJ714" s="63"/>
      <c r="AK714" s="63"/>
      <c r="AL714" s="63"/>
      <c r="AR714" s="225" t="str">
        <f t="shared" si="173"/>
        <v/>
      </c>
      <c r="AS714" s="35">
        <f t="shared" si="174"/>
        <v>2</v>
      </c>
      <c r="AU714" s="69" t="e">
        <f t="shared" si="175"/>
        <v>#N/A</v>
      </c>
      <c r="AV714" s="69" t="e">
        <f t="shared" si="178"/>
        <v>#N/A</v>
      </c>
      <c r="AW714" s="69">
        <f>IF(I714&gt;0,COUNTIF($AV$32:AV714,AV714),0)</f>
        <v>682</v>
      </c>
      <c r="AX714" s="69">
        <f>IF(AND(AW714&gt;1,SUMIF($AV$32:AV713,AV714,$AX$32:AX713)-SUMIF($AV$32:AV713,AV714,$BA$32:BA713)=0),1,IF(AND(AW714&gt;1,SUMIF($AV$32:AV713,AV714,$AX$32:AX713)-SUMIF($AV$32:AV713,AV714,$BA$32:BA713)&gt;0),0,AW714))</f>
        <v>0</v>
      </c>
      <c r="AY714" s="69">
        <f>IF(AND(Q714&gt;0,SUMIF($AV$32:AV714,AV714,$I$32:I714)-SUMIF($AV$32:AV714,AV714,$Q$32:Q714)=0),COUNTIF($AV$32:AV714,AV714),0)</f>
        <v>0</v>
      </c>
      <c r="AZ714" s="69">
        <f>IF(Q714&gt;0,COUNTIF($AV$32:AV714,AV714),0)</f>
        <v>0</v>
      </c>
      <c r="BA714" s="69">
        <f t="shared" si="179"/>
        <v>0</v>
      </c>
      <c r="BC714" s="69" t="str">
        <f t="shared" si="180"/>
        <v xml:space="preserve">  0</v>
      </c>
      <c r="BD714" s="69" t="str">
        <f t="shared" si="181"/>
        <v/>
      </c>
      <c r="BF714" s="69"/>
      <c r="BG714" s="69"/>
    </row>
    <row r="715" spans="1:59" x14ac:dyDescent="0.25">
      <c r="A715" s="70" t="e">
        <f t="shared" si="188"/>
        <v>#REF!</v>
      </c>
      <c r="B715" s="83" t="str">
        <f>IFERROR(VLOOKUP(A715,[1]Tổng!$M$2:$AT$200,13,0),"")</f>
        <v/>
      </c>
      <c r="C715" s="71" t="e">
        <f t="shared" si="183"/>
        <v>#VALUE!</v>
      </c>
      <c r="D715" s="71">
        <f t="shared" si="184"/>
        <v>1</v>
      </c>
      <c r="E715" s="221" t="str">
        <f>IFERROR(VLOOKUP(A715,[1]Tổng!$M$2:$AT$200,14,0),"")</f>
        <v/>
      </c>
      <c r="F715" s="213" t="str">
        <f>IFERROR(VLOOKUP(A715,[1]Tổng!$M$2:$AT$200,15,0),"")</f>
        <v/>
      </c>
      <c r="G715" s="214" t="str">
        <f>IFERROR(VLOOKUP(A715,[1]Tổng!$M$2:$AT$200,25,0),"")</f>
        <v/>
      </c>
      <c r="H715" s="83" t="str">
        <f>IFERROR(VLOOKUP(A715,[1]Tổng!$M$2:$AQ$200,26,0),"")</f>
        <v/>
      </c>
      <c r="I715" s="77" t="str">
        <f>IFERROR(VLOOKUP(A715,[1]Tổng!$M$2:$AQ$200,27,0),"")</f>
        <v/>
      </c>
      <c r="J715" s="77">
        <v>1000000</v>
      </c>
      <c r="K715" s="78">
        <f t="shared" si="185"/>
        <v>0</v>
      </c>
      <c r="L715" s="88" t="str">
        <f>IFERROR(VLOOKUP(A715,[1]Tổng!$M$2:$AQ$200,30,0),"")</f>
        <v/>
      </c>
      <c r="M715" s="88">
        <f t="shared" si="186"/>
        <v>0</v>
      </c>
      <c r="N715" s="88" t="str">
        <f>IFERROR(VLOOKUP(A715,[1]Tổng!$M$2:$AT$200,18,0),"")</f>
        <v/>
      </c>
      <c r="O715" s="88" t="str">
        <f>IFERROR(VLOOKUP(A715,[1]Tổng!$M$2:$AT$200,22,0),"")</f>
        <v/>
      </c>
      <c r="P715" s="217">
        <f t="shared" si="187"/>
        <v>0</v>
      </c>
      <c r="Q715" s="217">
        <f>IFERROR(VLOOKUP(A715,[1]Tổng!$M$2:$AQ$200,29,0),0)</f>
        <v>0</v>
      </c>
      <c r="R715" s="81" t="str">
        <f>IFERROR(VLOOKUP(A715,[1]Tổng!$M$2:$AQ$200,31,0),"")</f>
        <v/>
      </c>
      <c r="S715" s="81">
        <f t="shared" si="176"/>
        <v>0</v>
      </c>
      <c r="T715" s="81">
        <f t="shared" si="177"/>
        <v>0</v>
      </c>
      <c r="U715" s="81" t="e">
        <f t="shared" si="189"/>
        <v>#REF!</v>
      </c>
      <c r="V715" s="81">
        <v>0</v>
      </c>
      <c r="W715" s="81" t="e">
        <f t="shared" si="182"/>
        <v>#REF!</v>
      </c>
      <c r="X715" s="83"/>
      <c r="Y715" s="99">
        <f t="shared" si="141"/>
        <v>0</v>
      </c>
      <c r="Z715" s="224"/>
      <c r="AA715" s="224"/>
      <c r="AB715" s="224"/>
      <c r="AC715" s="224"/>
      <c r="AE715" s="106" t="e">
        <f t="shared" si="190"/>
        <v>#VALUE!</v>
      </c>
      <c r="AF715" s="69"/>
      <c r="AG715" s="218"/>
      <c r="AH715" s="219"/>
      <c r="AI715" s="218"/>
      <c r="AJ715" s="63"/>
      <c r="AK715" s="63"/>
      <c r="AL715" s="63"/>
      <c r="AR715" s="225" t="str">
        <f t="shared" si="173"/>
        <v/>
      </c>
      <c r="AS715" s="35">
        <f t="shared" si="174"/>
        <v>2</v>
      </c>
      <c r="AU715" s="69" t="e">
        <f t="shared" si="175"/>
        <v>#N/A</v>
      </c>
      <c r="AV715" s="69" t="e">
        <f t="shared" si="178"/>
        <v>#N/A</v>
      </c>
      <c r="AW715" s="69">
        <f>IF(I715&gt;0,COUNTIF($AV$32:AV715,AV715),0)</f>
        <v>683</v>
      </c>
      <c r="AX715" s="69">
        <f>IF(AND(AW715&gt;1,SUMIF($AV$32:AV714,AV715,$AX$32:AX714)-SUMIF($AV$32:AV714,AV715,$BA$32:BA714)=0),1,IF(AND(AW715&gt;1,SUMIF($AV$32:AV714,AV715,$AX$32:AX714)-SUMIF($AV$32:AV714,AV715,$BA$32:BA714)&gt;0),0,AW715))</f>
        <v>0</v>
      </c>
      <c r="AY715" s="69">
        <f>IF(AND(Q715&gt;0,SUMIF($AV$32:AV715,AV715,$I$32:I715)-SUMIF($AV$32:AV715,AV715,$Q$32:Q715)=0),COUNTIF($AV$32:AV715,AV715),0)</f>
        <v>0</v>
      </c>
      <c r="AZ715" s="69">
        <f>IF(Q715&gt;0,COUNTIF($AV$32:AV715,AV715),0)</f>
        <v>0</v>
      </c>
      <c r="BA715" s="69">
        <f t="shared" si="179"/>
        <v>0</v>
      </c>
      <c r="BC715" s="69" t="str">
        <f t="shared" si="180"/>
        <v xml:space="preserve">  0</v>
      </c>
      <c r="BD715" s="69" t="str">
        <f t="shared" si="181"/>
        <v/>
      </c>
      <c r="BF715" s="69"/>
      <c r="BG715" s="69"/>
    </row>
    <row r="716" spans="1:59" s="69" customFormat="1" x14ac:dyDescent="0.25">
      <c r="A716" s="70" t="e">
        <f t="shared" si="188"/>
        <v>#REF!</v>
      </c>
      <c r="B716" s="83" t="str">
        <f>IFERROR(VLOOKUP(A716,[1]Tổng!$M$2:$AT$200,13,0),"")</f>
        <v/>
      </c>
      <c r="C716" s="71" t="e">
        <f t="shared" si="183"/>
        <v>#VALUE!</v>
      </c>
      <c r="D716" s="71">
        <f t="shared" si="184"/>
        <v>1</v>
      </c>
      <c r="E716" s="221" t="str">
        <f>IFERROR(VLOOKUP(A716,[1]Tổng!$M$2:$AT$200,14,0),"")</f>
        <v/>
      </c>
      <c r="F716" s="213" t="str">
        <f>IFERROR(VLOOKUP(A716,[1]Tổng!$M$2:$AT$200,15,0),"")</f>
        <v/>
      </c>
      <c r="G716" s="214" t="str">
        <f>IFERROR(VLOOKUP(A716,[1]Tổng!$M$2:$AT$200,25,0),"")</f>
        <v/>
      </c>
      <c r="H716" s="83" t="str">
        <f>IFERROR(VLOOKUP(A716,[1]Tổng!$M$2:$AQ$200,26,0),"")</f>
        <v/>
      </c>
      <c r="I716" s="77" t="str">
        <f>IFERROR(VLOOKUP(A716,[1]Tổng!$M$2:$AQ$200,27,0),"")</f>
        <v/>
      </c>
      <c r="J716" s="77">
        <v>1000000</v>
      </c>
      <c r="K716" s="78">
        <f t="shared" si="185"/>
        <v>0</v>
      </c>
      <c r="L716" s="88" t="str">
        <f>IFERROR(VLOOKUP(A716,[1]Tổng!$M$2:$AQ$200,30,0),"")</f>
        <v/>
      </c>
      <c r="M716" s="88">
        <f t="shared" si="186"/>
        <v>0</v>
      </c>
      <c r="N716" s="88" t="str">
        <f>IFERROR(VLOOKUP(A716,[1]Tổng!$M$2:$AT$200,18,0),"")</f>
        <v/>
      </c>
      <c r="O716" s="88" t="str">
        <f>IFERROR(VLOOKUP(A716,[1]Tổng!$M$2:$AT$200,22,0),"")</f>
        <v/>
      </c>
      <c r="P716" s="217">
        <f t="shared" si="187"/>
        <v>0</v>
      </c>
      <c r="Q716" s="217">
        <f>IFERROR(VLOOKUP(A716,[1]Tổng!$M$2:$AQ$200,29,0),0)</f>
        <v>0</v>
      </c>
      <c r="R716" s="81" t="str">
        <f>IFERROR(VLOOKUP(A716,[1]Tổng!$M$2:$AQ$200,31,0),"")</f>
        <v/>
      </c>
      <c r="S716" s="81">
        <f t="shared" si="176"/>
        <v>0</v>
      </c>
      <c r="T716" s="81">
        <f t="shared" si="177"/>
        <v>0</v>
      </c>
      <c r="U716" s="81" t="e">
        <f t="shared" si="189"/>
        <v>#REF!</v>
      </c>
      <c r="V716" s="81">
        <v>0</v>
      </c>
      <c r="W716" s="81" t="e">
        <f t="shared" si="182"/>
        <v>#REF!</v>
      </c>
      <c r="X716" s="83"/>
      <c r="Y716" s="99">
        <f t="shared" si="141"/>
        <v>0</v>
      </c>
      <c r="Z716" s="224"/>
      <c r="AA716" s="224"/>
      <c r="AB716" s="224"/>
      <c r="AC716" s="224"/>
      <c r="AE716" s="106" t="e">
        <f t="shared" si="190"/>
        <v>#VALUE!</v>
      </c>
      <c r="AG716" s="218"/>
      <c r="AH716" s="219"/>
      <c r="AI716" s="218"/>
      <c r="AJ716" s="63"/>
      <c r="AK716" s="63"/>
      <c r="AL716" s="63"/>
      <c r="AR716" s="225" t="str">
        <f t="shared" si="173"/>
        <v/>
      </c>
      <c r="AS716" s="35">
        <f t="shared" si="174"/>
        <v>2</v>
      </c>
      <c r="AU716" s="69" t="e">
        <f t="shared" si="175"/>
        <v>#N/A</v>
      </c>
      <c r="AV716" s="69" t="e">
        <f t="shared" si="178"/>
        <v>#N/A</v>
      </c>
      <c r="AW716" s="69">
        <f>IF(I716&gt;0,COUNTIF($AV$32:AV716,AV716),0)</f>
        <v>684</v>
      </c>
      <c r="AX716" s="69">
        <f>IF(AND(AW716&gt;1,SUMIF($AV$32:AV715,AV716,$AX$32:AX715)-SUMIF($AV$32:AV715,AV716,$BA$32:BA715)=0),1,IF(AND(AW716&gt;1,SUMIF($AV$32:AV715,AV716,$AX$32:AX715)-SUMIF($AV$32:AV715,AV716,$BA$32:BA715)&gt;0),0,AW716))</f>
        <v>0</v>
      </c>
      <c r="AY716" s="69">
        <f>IF(AND(Q716&gt;0,SUMIF($AV$32:AV716,AV716,$I$32:I716)-SUMIF($AV$32:AV716,AV716,$Q$32:Q716)=0),COUNTIF($AV$32:AV716,AV716),0)</f>
        <v>0</v>
      </c>
      <c r="AZ716" s="69">
        <f>IF(Q716&gt;0,COUNTIF($AV$32:AV716,AV716),0)</f>
        <v>0</v>
      </c>
      <c r="BA716" s="69">
        <f t="shared" si="179"/>
        <v>0</v>
      </c>
      <c r="BC716" s="69" t="str">
        <f t="shared" si="180"/>
        <v xml:space="preserve">  0</v>
      </c>
      <c r="BD716" s="69" t="str">
        <f t="shared" si="181"/>
        <v/>
      </c>
    </row>
    <row r="717" spans="1:59" x14ac:dyDescent="0.25">
      <c r="A717" s="70" t="e">
        <f t="shared" si="188"/>
        <v>#REF!</v>
      </c>
      <c r="B717" s="83" t="str">
        <f>IFERROR(VLOOKUP(A717,[1]Tổng!$M$2:$AT$200,13,0),"")</f>
        <v/>
      </c>
      <c r="C717" s="71" t="e">
        <f t="shared" si="183"/>
        <v>#VALUE!</v>
      </c>
      <c r="D717" s="71">
        <f t="shared" si="184"/>
        <v>1</v>
      </c>
      <c r="E717" s="221" t="str">
        <f>IFERROR(VLOOKUP(A717,[1]Tổng!$M$2:$AT$200,14,0),"")</f>
        <v/>
      </c>
      <c r="F717" s="213" t="str">
        <f>IFERROR(VLOOKUP(A717,[1]Tổng!$M$2:$AT$200,15,0),"")</f>
        <v/>
      </c>
      <c r="G717" s="214" t="str">
        <f>IFERROR(VLOOKUP(A717,[1]Tổng!$M$2:$AT$200,25,0),"")</f>
        <v/>
      </c>
      <c r="H717" s="83" t="str">
        <f>IFERROR(VLOOKUP(A717,[1]Tổng!$M$2:$AQ$200,26,0),"")</f>
        <v/>
      </c>
      <c r="I717" s="77" t="str">
        <f>IFERROR(VLOOKUP(A717,[1]Tổng!$M$2:$AQ$200,27,0),"")</f>
        <v/>
      </c>
      <c r="J717" s="77">
        <v>1000000</v>
      </c>
      <c r="K717" s="78">
        <f t="shared" si="185"/>
        <v>0</v>
      </c>
      <c r="L717" s="88" t="str">
        <f>IFERROR(VLOOKUP(A717,[1]Tổng!$M$2:$AQ$200,30,0),"")</f>
        <v/>
      </c>
      <c r="M717" s="88">
        <f t="shared" si="186"/>
        <v>0</v>
      </c>
      <c r="N717" s="88" t="str">
        <f>IFERROR(VLOOKUP(A717,[1]Tổng!$M$2:$AT$200,18,0),"")</f>
        <v/>
      </c>
      <c r="O717" s="88" t="str">
        <f>IFERROR(VLOOKUP(A717,[1]Tổng!$M$2:$AT$200,22,0),"")</f>
        <v/>
      </c>
      <c r="P717" s="217">
        <f t="shared" si="187"/>
        <v>0</v>
      </c>
      <c r="Q717" s="217">
        <f>IFERROR(VLOOKUP(A717,[1]Tổng!$M$2:$AQ$200,29,0),0)</f>
        <v>0</v>
      </c>
      <c r="R717" s="81" t="str">
        <f>IFERROR(VLOOKUP(A717,[1]Tổng!$M$2:$AQ$200,31,0),"")</f>
        <v/>
      </c>
      <c r="S717" s="81">
        <f t="shared" si="176"/>
        <v>0</v>
      </c>
      <c r="T717" s="81">
        <f t="shared" si="177"/>
        <v>0</v>
      </c>
      <c r="U717" s="81" t="e">
        <f t="shared" si="189"/>
        <v>#REF!</v>
      </c>
      <c r="V717" s="81">
        <v>0</v>
      </c>
      <c r="W717" s="81" t="e">
        <f t="shared" si="182"/>
        <v>#REF!</v>
      </c>
      <c r="X717" s="83"/>
      <c r="Y717" s="99">
        <f t="shared" si="141"/>
        <v>0</v>
      </c>
      <c r="Z717" s="224"/>
      <c r="AA717" s="224"/>
      <c r="AB717" s="224"/>
      <c r="AC717" s="224"/>
      <c r="AE717" s="106" t="e">
        <f t="shared" si="190"/>
        <v>#VALUE!</v>
      </c>
      <c r="AF717" s="69"/>
      <c r="AG717" s="218"/>
      <c r="AH717" s="219"/>
      <c r="AI717" s="218"/>
      <c r="AJ717" s="63"/>
      <c r="AK717" s="63"/>
      <c r="AL717" s="63"/>
      <c r="AR717" s="225" t="str">
        <f t="shared" si="173"/>
        <v/>
      </c>
      <c r="AS717" s="35">
        <f t="shared" si="174"/>
        <v>2</v>
      </c>
      <c r="AU717" s="69" t="e">
        <f t="shared" si="175"/>
        <v>#N/A</v>
      </c>
      <c r="AV717" s="69" t="e">
        <f t="shared" si="178"/>
        <v>#N/A</v>
      </c>
      <c r="AW717" s="69">
        <f>IF(I717&gt;0,COUNTIF($AV$32:AV717,AV717),0)</f>
        <v>685</v>
      </c>
      <c r="AX717" s="69">
        <f>IF(AND(AW717&gt;1,SUMIF($AV$32:AV716,AV717,$AX$32:AX716)-SUMIF($AV$32:AV716,AV717,$BA$32:BA716)=0),1,IF(AND(AW717&gt;1,SUMIF($AV$32:AV716,AV717,$AX$32:AX716)-SUMIF($AV$32:AV716,AV717,$BA$32:BA716)&gt;0),0,AW717))</f>
        <v>0</v>
      </c>
      <c r="AY717" s="69">
        <f>IF(AND(Q717&gt;0,SUMIF($AV$32:AV717,AV717,$I$32:I717)-SUMIF($AV$32:AV717,AV717,$Q$32:Q717)=0),COUNTIF($AV$32:AV717,AV717),0)</f>
        <v>0</v>
      </c>
      <c r="AZ717" s="69">
        <f>IF(Q717&gt;0,COUNTIF($AV$32:AV717,AV717),0)</f>
        <v>0</v>
      </c>
      <c r="BA717" s="69">
        <f t="shared" si="179"/>
        <v>0</v>
      </c>
      <c r="BC717" s="69" t="str">
        <f t="shared" si="180"/>
        <v xml:space="preserve">  0</v>
      </c>
      <c r="BD717" s="69" t="str">
        <f t="shared" si="181"/>
        <v/>
      </c>
      <c r="BF717" s="69"/>
      <c r="BG717" s="69"/>
    </row>
    <row r="718" spans="1:59" x14ac:dyDescent="0.25">
      <c r="A718" s="70" t="e">
        <f t="shared" si="188"/>
        <v>#REF!</v>
      </c>
      <c r="B718" s="83" t="str">
        <f>IFERROR(VLOOKUP(A718,[1]Tổng!$M$2:$AT$200,13,0),"")</f>
        <v/>
      </c>
      <c r="C718" s="71" t="e">
        <f t="shared" si="183"/>
        <v>#VALUE!</v>
      </c>
      <c r="D718" s="71">
        <f t="shared" si="184"/>
        <v>1</v>
      </c>
      <c r="E718" s="221" t="str">
        <f>IFERROR(VLOOKUP(A718,[1]Tổng!$M$2:$AT$200,14,0),"")</f>
        <v/>
      </c>
      <c r="F718" s="213" t="str">
        <f>IFERROR(VLOOKUP(A718,[1]Tổng!$M$2:$AT$200,15,0),"")</f>
        <v/>
      </c>
      <c r="G718" s="214" t="str">
        <f>IFERROR(VLOOKUP(A718,[1]Tổng!$M$2:$AT$200,25,0),"")</f>
        <v/>
      </c>
      <c r="H718" s="83" t="str">
        <f>IFERROR(VLOOKUP(A718,[1]Tổng!$M$2:$AQ$200,26,0),"")</f>
        <v/>
      </c>
      <c r="I718" s="77" t="str">
        <f>IFERROR(VLOOKUP(A718,[1]Tổng!$M$2:$AQ$200,27,0),"")</f>
        <v/>
      </c>
      <c r="J718" s="77">
        <v>1000000</v>
      </c>
      <c r="K718" s="78">
        <f t="shared" si="185"/>
        <v>0</v>
      </c>
      <c r="L718" s="88" t="str">
        <f>IFERROR(VLOOKUP(A718,[1]Tổng!$M$2:$AQ$200,30,0),"")</f>
        <v/>
      </c>
      <c r="M718" s="88">
        <f t="shared" si="186"/>
        <v>0</v>
      </c>
      <c r="N718" s="88" t="str">
        <f>IFERROR(VLOOKUP(A718,[1]Tổng!$M$2:$AT$200,18,0),"")</f>
        <v/>
      </c>
      <c r="O718" s="88" t="str">
        <f>IFERROR(VLOOKUP(A718,[1]Tổng!$M$2:$AT$200,22,0),"")</f>
        <v/>
      </c>
      <c r="P718" s="217">
        <f t="shared" si="187"/>
        <v>0</v>
      </c>
      <c r="Q718" s="217">
        <f>IFERROR(VLOOKUP(A718,[1]Tổng!$M$2:$AQ$200,29,0),0)</f>
        <v>0</v>
      </c>
      <c r="R718" s="81" t="str">
        <f>IFERROR(VLOOKUP(A718,[1]Tổng!$M$2:$AQ$200,31,0),"")</f>
        <v/>
      </c>
      <c r="S718" s="81">
        <f t="shared" si="176"/>
        <v>0</v>
      </c>
      <c r="T718" s="81">
        <f t="shared" si="177"/>
        <v>0</v>
      </c>
      <c r="U718" s="81" t="e">
        <f t="shared" si="189"/>
        <v>#REF!</v>
      </c>
      <c r="V718" s="81">
        <v>0</v>
      </c>
      <c r="W718" s="81" t="e">
        <f t="shared" si="182"/>
        <v>#REF!</v>
      </c>
      <c r="X718" s="83"/>
      <c r="Y718" s="99">
        <f t="shared" si="141"/>
        <v>0</v>
      </c>
      <c r="Z718" s="224"/>
      <c r="AA718" s="224"/>
      <c r="AB718" s="224"/>
      <c r="AC718" s="224"/>
      <c r="AE718" s="106" t="e">
        <f t="shared" si="190"/>
        <v>#VALUE!</v>
      </c>
      <c r="AF718" s="69"/>
      <c r="AG718" s="218"/>
      <c r="AH718" s="219"/>
      <c r="AI718" s="218"/>
      <c r="AJ718" s="63"/>
      <c r="AK718" s="63"/>
      <c r="AL718" s="63"/>
      <c r="AR718" s="225" t="str">
        <f t="shared" si="173"/>
        <v/>
      </c>
      <c r="AS718" s="35">
        <f t="shared" si="174"/>
        <v>2</v>
      </c>
      <c r="AU718" s="69" t="e">
        <f t="shared" si="175"/>
        <v>#N/A</v>
      </c>
      <c r="AV718" s="69" t="e">
        <f t="shared" si="178"/>
        <v>#N/A</v>
      </c>
      <c r="AW718" s="69">
        <f>IF(I718&gt;0,COUNTIF($AV$32:AV718,AV718),0)</f>
        <v>686</v>
      </c>
      <c r="AX718" s="69">
        <f>IF(AND(AW718&gt;1,SUMIF($AV$32:AV717,AV718,$AX$32:AX717)-SUMIF($AV$32:AV717,AV718,$BA$32:BA717)=0),1,IF(AND(AW718&gt;1,SUMIF($AV$32:AV717,AV718,$AX$32:AX717)-SUMIF($AV$32:AV717,AV718,$BA$32:BA717)&gt;0),0,AW718))</f>
        <v>0</v>
      </c>
      <c r="AY718" s="69">
        <f>IF(AND(Q718&gt;0,SUMIF($AV$32:AV718,AV718,$I$32:I718)-SUMIF($AV$32:AV718,AV718,$Q$32:Q718)=0),COUNTIF($AV$32:AV718,AV718),0)</f>
        <v>0</v>
      </c>
      <c r="AZ718" s="69">
        <f>IF(Q718&gt;0,COUNTIF($AV$32:AV718,AV718),0)</f>
        <v>0</v>
      </c>
      <c r="BA718" s="69">
        <f t="shared" si="179"/>
        <v>0</v>
      </c>
      <c r="BC718" s="69" t="str">
        <f t="shared" si="180"/>
        <v xml:space="preserve">  0</v>
      </c>
      <c r="BD718" s="69" t="str">
        <f t="shared" si="181"/>
        <v/>
      </c>
      <c r="BF718" s="69"/>
      <c r="BG718" s="69"/>
    </row>
    <row r="719" spans="1:59" s="69" customFormat="1" x14ac:dyDescent="0.25">
      <c r="A719" s="70" t="e">
        <f t="shared" si="188"/>
        <v>#REF!</v>
      </c>
      <c r="B719" s="83" t="str">
        <f>IFERROR(VLOOKUP(A719,[1]Tổng!$M$2:$AT$200,13,0),"")</f>
        <v/>
      </c>
      <c r="C719" s="71" t="e">
        <f t="shared" si="183"/>
        <v>#VALUE!</v>
      </c>
      <c r="D719" s="71">
        <f t="shared" si="184"/>
        <v>1</v>
      </c>
      <c r="E719" s="221" t="str">
        <f>IFERROR(VLOOKUP(A719,[1]Tổng!$M$2:$AT$200,14,0),"")</f>
        <v/>
      </c>
      <c r="F719" s="213" t="str">
        <f>IFERROR(VLOOKUP(A719,[1]Tổng!$M$2:$AT$200,15,0),"")</f>
        <v/>
      </c>
      <c r="G719" s="214" t="str">
        <f>IFERROR(VLOOKUP(A719,[1]Tổng!$M$2:$AT$200,25,0),"")</f>
        <v/>
      </c>
      <c r="H719" s="83" t="str">
        <f>IFERROR(VLOOKUP(A719,[1]Tổng!$M$2:$AQ$200,26,0),"")</f>
        <v/>
      </c>
      <c r="I719" s="77" t="str">
        <f>IFERROR(VLOOKUP(A719,[1]Tổng!$M$2:$AQ$200,27,0),"")</f>
        <v/>
      </c>
      <c r="J719" s="77">
        <v>1000000</v>
      </c>
      <c r="K719" s="78">
        <f t="shared" si="185"/>
        <v>0</v>
      </c>
      <c r="L719" s="88" t="str">
        <f>IFERROR(VLOOKUP(A719,[1]Tổng!$M$2:$AQ$200,30,0),"")</f>
        <v/>
      </c>
      <c r="M719" s="88">
        <f t="shared" si="186"/>
        <v>0</v>
      </c>
      <c r="N719" s="88" t="str">
        <f>IFERROR(VLOOKUP(A719,[1]Tổng!$M$2:$AT$200,18,0),"")</f>
        <v/>
      </c>
      <c r="O719" s="88" t="str">
        <f>IFERROR(VLOOKUP(A719,[1]Tổng!$M$2:$AT$200,22,0),"")</f>
        <v/>
      </c>
      <c r="P719" s="217">
        <f t="shared" si="187"/>
        <v>0</v>
      </c>
      <c r="Q719" s="217">
        <f>IFERROR(VLOOKUP(A719,[1]Tổng!$M$2:$AQ$200,29,0),0)</f>
        <v>0</v>
      </c>
      <c r="R719" s="81" t="str">
        <f>IFERROR(VLOOKUP(A719,[1]Tổng!$M$2:$AQ$200,31,0),"")</f>
        <v/>
      </c>
      <c r="S719" s="81">
        <f t="shared" si="176"/>
        <v>0</v>
      </c>
      <c r="T719" s="81">
        <f t="shared" si="177"/>
        <v>0</v>
      </c>
      <c r="U719" s="81" t="e">
        <f t="shared" si="189"/>
        <v>#REF!</v>
      </c>
      <c r="V719" s="81">
        <v>0</v>
      </c>
      <c r="W719" s="81" t="e">
        <f t="shared" si="182"/>
        <v>#REF!</v>
      </c>
      <c r="X719" s="83"/>
      <c r="Y719" s="99">
        <f>Q721</f>
        <v>0</v>
      </c>
      <c r="Z719" s="224"/>
      <c r="AA719" s="224"/>
      <c r="AB719" s="224"/>
      <c r="AC719" s="224"/>
      <c r="AE719" s="106" t="e">
        <f>I721-SUM(Z721:AD721)</f>
        <v>#VALUE!</v>
      </c>
      <c r="AG719" s="218"/>
      <c r="AH719" s="219"/>
      <c r="AI719" s="218"/>
      <c r="AJ719" s="63"/>
      <c r="AK719" s="63"/>
      <c r="AL719" s="63"/>
      <c r="AR719" s="225" t="str">
        <f>IF(AS721&gt;1,H721,IF(AS721=1,H718+1,0))</f>
        <v/>
      </c>
      <c r="AS719" s="35">
        <f>IF(H721=0,H718+1,2)</f>
        <v>2</v>
      </c>
      <c r="AU719" s="69" t="e">
        <f t="shared" si="175"/>
        <v>#N/A</v>
      </c>
      <c r="AV719" s="69" t="e">
        <f t="shared" si="178"/>
        <v>#N/A</v>
      </c>
      <c r="AW719" s="69">
        <f>IF(I719&gt;0,COUNTIF($AV$32:AV719,AV719),0)</f>
        <v>687</v>
      </c>
      <c r="AX719" s="69">
        <f>IF(AND(AW719&gt;1,SUMIF($AV$32:AV718,AV719,$AX$32:AX718)-SUMIF($AV$32:AV718,AV719,$BA$32:BA718)=0),1,IF(AND(AW719&gt;1,SUMIF($AV$32:AV718,AV719,$AX$32:AX718)-SUMIF($AV$32:AV718,AV719,$BA$32:BA718)&gt;0),0,AW719))</f>
        <v>0</v>
      </c>
      <c r="AY719" s="69">
        <f>IF(AND(Q719&gt;0,SUMIF($AV$32:AV719,AV719,$I$32:I719)-SUMIF($AV$32:AV719,AV719,$Q$32:Q719)=0),COUNTIF($AV$32:AV719,AV719),0)</f>
        <v>0</v>
      </c>
      <c r="AZ719" s="69">
        <f>IF(Q719&gt;0,COUNTIF($AV$32:AV719,AV719),0)</f>
        <v>0</v>
      </c>
      <c r="BA719" s="69">
        <f t="shared" si="179"/>
        <v>0</v>
      </c>
      <c r="BC719" s="69" t="str">
        <f t="shared" si="180"/>
        <v xml:space="preserve">  0</v>
      </c>
      <c r="BD719" s="69" t="str">
        <f t="shared" si="181"/>
        <v/>
      </c>
    </row>
    <row r="720" spans="1:59" x14ac:dyDescent="0.25">
      <c r="A720" s="70" t="e">
        <f t="shared" si="188"/>
        <v>#REF!</v>
      </c>
      <c r="B720" s="83" t="str">
        <f>IFERROR(VLOOKUP(A720,[1]Tổng!$M$2:$AT$200,13,0),"")</f>
        <v/>
      </c>
      <c r="C720" s="71" t="e">
        <f t="shared" si="183"/>
        <v>#VALUE!</v>
      </c>
      <c r="D720" s="71">
        <f t="shared" si="184"/>
        <v>1</v>
      </c>
      <c r="E720" s="221" t="str">
        <f>IFERROR(VLOOKUP(A720,[1]Tổng!$M$2:$AT$200,14,0),"")</f>
        <v/>
      </c>
      <c r="F720" s="213" t="str">
        <f>IFERROR(VLOOKUP(A720,[1]Tổng!$M$2:$AT$200,15,0),"")</f>
        <v/>
      </c>
      <c r="G720" s="214" t="str">
        <f>IFERROR(VLOOKUP(A720,[1]Tổng!$M$2:$AT$200,25,0),"")</f>
        <v/>
      </c>
      <c r="H720" s="83" t="str">
        <f>IFERROR(VLOOKUP(A720,[1]Tổng!$M$2:$AQ$200,26,0),"")</f>
        <v/>
      </c>
      <c r="I720" s="77" t="str">
        <f>IFERROR(VLOOKUP(A720,[1]Tổng!$M$2:$AQ$200,27,0),"")</f>
        <v/>
      </c>
      <c r="J720" s="77">
        <v>1000000</v>
      </c>
      <c r="K720" s="78">
        <f t="shared" si="185"/>
        <v>0</v>
      </c>
      <c r="L720" s="88" t="str">
        <f>IFERROR(VLOOKUP(A720,[1]Tổng!$M$2:$AQ$200,30,0),"")</f>
        <v/>
      </c>
      <c r="M720" s="88">
        <f t="shared" si="186"/>
        <v>0</v>
      </c>
      <c r="N720" s="88" t="str">
        <f>IFERROR(VLOOKUP(A720,[1]Tổng!$M$2:$AT$200,18,0),"")</f>
        <v/>
      </c>
      <c r="O720" s="88" t="str">
        <f>IFERROR(VLOOKUP(A720,[1]Tổng!$M$2:$AT$200,22,0),"")</f>
        <v/>
      </c>
      <c r="P720" s="217">
        <f t="shared" si="187"/>
        <v>0</v>
      </c>
      <c r="Q720" s="217">
        <f>IFERROR(VLOOKUP(A720,[1]Tổng!$M$2:$AQ$200,29,0),0)</f>
        <v>0</v>
      </c>
      <c r="R720" s="81" t="str">
        <f>IFERROR(VLOOKUP(A720,[1]Tổng!$M$2:$AQ$200,31,0),"")</f>
        <v/>
      </c>
      <c r="S720" s="81">
        <f t="shared" si="176"/>
        <v>0</v>
      </c>
      <c r="T720" s="81">
        <f t="shared" si="177"/>
        <v>0</v>
      </c>
      <c r="U720" s="81" t="e">
        <f t="shared" si="189"/>
        <v>#REF!</v>
      </c>
      <c r="V720" s="81">
        <v>0</v>
      </c>
      <c r="W720" s="81" t="e">
        <f t="shared" si="182"/>
        <v>#REF!</v>
      </c>
      <c r="X720" s="83"/>
      <c r="Y720" s="99">
        <f t="shared" si="141"/>
        <v>0</v>
      </c>
      <c r="Z720" s="224"/>
      <c r="AA720" s="224"/>
      <c r="AB720" s="224"/>
      <c r="AC720" s="224"/>
      <c r="AE720" s="106" t="e">
        <f t="shared" si="190"/>
        <v>#VALUE!</v>
      </c>
      <c r="AF720" s="69"/>
      <c r="AG720" s="218"/>
      <c r="AH720" s="219"/>
      <c r="AI720" s="218"/>
      <c r="AJ720" s="63"/>
      <c r="AK720" s="63"/>
      <c r="AL720" s="63"/>
      <c r="AR720" s="225" t="str">
        <f>IF(AS720&gt;1,H720,IF(AS720=1,H721+1,0))</f>
        <v/>
      </c>
      <c r="AS720" s="35">
        <f>IF(H720=0,H721+1,2)</f>
        <v>2</v>
      </c>
      <c r="AU720" s="69" t="e">
        <f t="shared" si="175"/>
        <v>#N/A</v>
      </c>
      <c r="AV720" s="69" t="e">
        <f t="shared" si="178"/>
        <v>#N/A</v>
      </c>
      <c r="AW720" s="69">
        <f>IF(I720&gt;0,COUNTIF($AV$32:AV720,AV720),0)</f>
        <v>688</v>
      </c>
      <c r="AX720" s="69">
        <f>IF(AND(AW720&gt;1,SUMIF($AV$32:AV719,AV720,$AX$32:AX719)-SUMIF($AV$32:AV719,AV720,$BA$32:BA719)=0),1,IF(AND(AW720&gt;1,SUMIF($AV$32:AV719,AV720,$AX$32:AX719)-SUMIF($AV$32:AV719,AV720,$BA$32:BA719)&gt;0),0,AW720))</f>
        <v>0</v>
      </c>
      <c r="AY720" s="69">
        <f>IF(AND(Q720&gt;0,SUMIF($AV$32:AV720,AV720,$I$32:I720)-SUMIF($AV$32:AV720,AV720,$Q$32:Q720)=0),COUNTIF($AV$32:AV720,AV720),0)</f>
        <v>0</v>
      </c>
      <c r="AZ720" s="69">
        <f>IF(Q720&gt;0,COUNTIF($AV$32:AV720,AV720),0)</f>
        <v>0</v>
      </c>
      <c r="BA720" s="69">
        <f t="shared" si="179"/>
        <v>0</v>
      </c>
      <c r="BC720" s="69" t="str">
        <f t="shared" si="180"/>
        <v xml:space="preserve">  0</v>
      </c>
      <c r="BD720" s="69" t="str">
        <f t="shared" si="181"/>
        <v/>
      </c>
      <c r="BF720" s="69"/>
      <c r="BG720" s="69"/>
    </row>
    <row r="721" spans="1:59" x14ac:dyDescent="0.25">
      <c r="A721" s="70" t="e">
        <f t="shared" si="188"/>
        <v>#REF!</v>
      </c>
      <c r="B721" s="83" t="str">
        <f>IFERROR(VLOOKUP(A721,[1]Tổng!$M$2:$AT$200,13,0),"")</f>
        <v/>
      </c>
      <c r="C721" s="71" t="e">
        <f t="shared" si="183"/>
        <v>#VALUE!</v>
      </c>
      <c r="D721" s="71">
        <f t="shared" si="184"/>
        <v>1</v>
      </c>
      <c r="E721" s="221" t="str">
        <f>IFERROR(VLOOKUP(A721,[1]Tổng!$M$2:$AT$200,14,0),"")</f>
        <v/>
      </c>
      <c r="F721" s="213" t="str">
        <f>IFERROR(VLOOKUP(A721,[1]Tổng!$M$2:$AT$200,15,0),"")</f>
        <v/>
      </c>
      <c r="G721" s="214" t="str">
        <f>IFERROR(VLOOKUP(A721,[1]Tổng!$M$2:$AT$200,25,0),"")</f>
        <v/>
      </c>
      <c r="H721" s="83" t="str">
        <f>IFERROR(VLOOKUP(A721,[1]Tổng!$M$2:$AQ$200,26,0),"")</f>
        <v/>
      </c>
      <c r="I721" s="77" t="str">
        <f>IFERROR(VLOOKUP(A721,[1]Tổng!$M$2:$AQ$200,27,0),"")</f>
        <v/>
      </c>
      <c r="J721" s="77">
        <v>1000000</v>
      </c>
      <c r="K721" s="78">
        <f t="shared" si="185"/>
        <v>0</v>
      </c>
      <c r="L721" s="88" t="str">
        <f>IFERROR(VLOOKUP(A721,[1]Tổng!$M$2:$AQ$200,30,0),"")</f>
        <v/>
      </c>
      <c r="M721" s="88">
        <f t="shared" si="186"/>
        <v>0</v>
      </c>
      <c r="N721" s="88" t="str">
        <f>IFERROR(VLOOKUP(A721,[1]Tổng!$M$2:$AT$200,18,0),"")</f>
        <v/>
      </c>
      <c r="O721" s="88" t="str">
        <f>IFERROR(VLOOKUP(A721,[1]Tổng!$M$2:$AT$200,22,0),"")</f>
        <v/>
      </c>
      <c r="P721" s="217">
        <f t="shared" si="187"/>
        <v>0</v>
      </c>
      <c r="Q721" s="217">
        <f>IFERROR(VLOOKUP(A721,[1]Tổng!$M$2:$AQ$200,29,0),0)</f>
        <v>0</v>
      </c>
      <c r="R721" s="81" t="str">
        <f>IFERROR(VLOOKUP(A721,[1]Tổng!$M$2:$AQ$200,31,0),"")</f>
        <v/>
      </c>
      <c r="S721" s="81">
        <f t="shared" si="176"/>
        <v>0</v>
      </c>
      <c r="T721" s="81">
        <f t="shared" si="177"/>
        <v>0</v>
      </c>
      <c r="U721" s="81" t="e">
        <f t="shared" si="189"/>
        <v>#REF!</v>
      </c>
      <c r="V721" s="81">
        <v>0</v>
      </c>
      <c r="W721" s="81" t="e">
        <f t="shared" si="182"/>
        <v>#REF!</v>
      </c>
      <c r="X721" s="83"/>
      <c r="Y721" s="99">
        <f t="shared" si="141"/>
        <v>0</v>
      </c>
      <c r="Z721" s="224"/>
      <c r="AA721" s="224"/>
      <c r="AB721" s="224"/>
      <c r="AC721" s="224"/>
      <c r="AE721" s="106" t="e">
        <f t="shared" si="190"/>
        <v>#VALUE!</v>
      </c>
      <c r="AF721" s="69"/>
      <c r="AG721" s="218"/>
      <c r="AH721" s="219"/>
      <c r="AI721" s="218"/>
      <c r="AJ721" s="63"/>
      <c r="AK721" s="63"/>
      <c r="AL721" s="63"/>
      <c r="AR721" s="225" t="str">
        <f t="shared" si="173"/>
        <v/>
      </c>
      <c r="AS721" s="35">
        <f t="shared" si="174"/>
        <v>2</v>
      </c>
      <c r="AU721" s="69" t="e">
        <f t="shared" si="175"/>
        <v>#N/A</v>
      </c>
      <c r="AV721" s="69" t="e">
        <f t="shared" si="178"/>
        <v>#N/A</v>
      </c>
      <c r="AW721" s="69">
        <f>IF(I721&gt;0,COUNTIF($AV$32:AV721,AV721),0)</f>
        <v>689</v>
      </c>
      <c r="AX721" s="69">
        <f>IF(AND(AW721&gt;1,SUMIF($AV$32:AV720,AV721,$AX$32:AX720)-SUMIF($AV$32:AV720,AV721,$BA$32:BA720)=0),1,IF(AND(AW721&gt;1,SUMIF($AV$32:AV720,AV721,$AX$32:AX720)-SUMIF($AV$32:AV720,AV721,$BA$32:BA720)&gt;0),0,AW721))</f>
        <v>0</v>
      </c>
      <c r="AY721" s="69">
        <f>IF(AND(Q721&gt;0,SUMIF($AV$32:AV721,AV721,$I$32:I721)-SUMIF($AV$32:AV721,AV721,$Q$32:Q721)=0),COUNTIF($AV$32:AV721,AV721),0)</f>
        <v>0</v>
      </c>
      <c r="AZ721" s="69">
        <f>IF(Q721&gt;0,COUNTIF($AV$32:AV721,AV721),0)</f>
        <v>0</v>
      </c>
      <c r="BA721" s="69">
        <f t="shared" si="179"/>
        <v>0</v>
      </c>
      <c r="BC721" s="69" t="str">
        <f t="shared" si="180"/>
        <v xml:space="preserve">  0</v>
      </c>
      <c r="BD721" s="69" t="str">
        <f t="shared" si="181"/>
        <v/>
      </c>
      <c r="BF721" s="69"/>
      <c r="BG721" s="69"/>
    </row>
    <row r="722" spans="1:59" s="69" customFormat="1" x14ac:dyDescent="0.25">
      <c r="A722" s="70" t="e">
        <f t="shared" si="188"/>
        <v>#REF!</v>
      </c>
      <c r="B722" s="83" t="str">
        <f>IFERROR(VLOOKUP(A722,[1]Tổng!$M$2:$AT$200,13,0),"")</f>
        <v/>
      </c>
      <c r="C722" s="71" t="e">
        <f t="shared" si="183"/>
        <v>#VALUE!</v>
      </c>
      <c r="D722" s="71">
        <f t="shared" si="184"/>
        <v>1</v>
      </c>
      <c r="E722" s="221" t="str">
        <f>IFERROR(VLOOKUP(A722,[1]Tổng!$M$2:$AT$200,14,0),"")</f>
        <v/>
      </c>
      <c r="F722" s="213" t="str">
        <f>IFERROR(VLOOKUP(A722,[1]Tổng!$M$2:$AT$200,15,0),"")</f>
        <v/>
      </c>
      <c r="G722" s="214" t="str">
        <f>IFERROR(VLOOKUP(A722,[1]Tổng!$M$2:$AT$200,25,0),"")</f>
        <v/>
      </c>
      <c r="H722" s="83" t="str">
        <f>IFERROR(VLOOKUP(A722,[1]Tổng!$M$2:$AQ$200,26,0),"")</f>
        <v/>
      </c>
      <c r="I722" s="77" t="str">
        <f>IFERROR(VLOOKUP(A722,[1]Tổng!$M$2:$AQ$200,27,0),"")</f>
        <v/>
      </c>
      <c r="J722" s="77">
        <v>1000000</v>
      </c>
      <c r="K722" s="78">
        <f t="shared" si="185"/>
        <v>0</v>
      </c>
      <c r="L722" s="88" t="str">
        <f>IFERROR(VLOOKUP(A722,[1]Tổng!$M$2:$AQ$200,30,0),"")</f>
        <v/>
      </c>
      <c r="M722" s="88">
        <f t="shared" si="186"/>
        <v>0</v>
      </c>
      <c r="N722" s="88" t="str">
        <f>IFERROR(VLOOKUP(A722,[1]Tổng!$M$2:$AT$200,18,0),"")</f>
        <v/>
      </c>
      <c r="O722" s="88" t="str">
        <f>IFERROR(VLOOKUP(A722,[1]Tổng!$M$2:$AT$200,22,0),"")</f>
        <v/>
      </c>
      <c r="P722" s="217">
        <f t="shared" si="187"/>
        <v>0</v>
      </c>
      <c r="Q722" s="217">
        <f>IFERROR(VLOOKUP(A722,[1]Tổng!$M$2:$AQ$200,29,0),0)</f>
        <v>0</v>
      </c>
      <c r="R722" s="81" t="str">
        <f>IFERROR(VLOOKUP(A722,[1]Tổng!$M$2:$AQ$200,31,0),"")</f>
        <v/>
      </c>
      <c r="S722" s="81">
        <f t="shared" si="176"/>
        <v>0</v>
      </c>
      <c r="T722" s="81">
        <f t="shared" si="177"/>
        <v>0</v>
      </c>
      <c r="U722" s="81" t="e">
        <f t="shared" si="189"/>
        <v>#REF!</v>
      </c>
      <c r="V722" s="81">
        <v>0</v>
      </c>
      <c r="W722" s="81" t="e">
        <f t="shared" si="182"/>
        <v>#REF!</v>
      </c>
      <c r="X722" s="83"/>
      <c r="Y722" s="99">
        <f t="shared" si="141"/>
        <v>0</v>
      </c>
      <c r="Z722" s="224"/>
      <c r="AA722" s="224"/>
      <c r="AB722" s="224"/>
      <c r="AC722" s="224"/>
      <c r="AE722" s="106" t="e">
        <f t="shared" si="190"/>
        <v>#VALUE!</v>
      </c>
      <c r="AG722" s="218"/>
      <c r="AH722" s="219"/>
      <c r="AI722" s="218"/>
      <c r="AJ722" s="63"/>
      <c r="AK722" s="63"/>
      <c r="AL722" s="63"/>
      <c r="AR722" s="225" t="str">
        <f t="shared" si="173"/>
        <v/>
      </c>
      <c r="AS722" s="35">
        <f t="shared" si="174"/>
        <v>2</v>
      </c>
      <c r="AU722" s="69" t="e">
        <f t="shared" si="175"/>
        <v>#N/A</v>
      </c>
      <c r="AV722" s="69" t="e">
        <f t="shared" si="178"/>
        <v>#N/A</v>
      </c>
      <c r="AW722" s="69">
        <f>IF(I722&gt;0,COUNTIF($AV$32:AV722,AV722),0)</f>
        <v>690</v>
      </c>
      <c r="AX722" s="69">
        <f>IF(AND(AW722&gt;1,SUMIF($AV$32:AV721,AV722,$AX$32:AX721)-SUMIF($AV$32:AV721,AV722,$BA$32:BA721)=0),1,IF(AND(AW722&gt;1,SUMIF($AV$32:AV721,AV722,$AX$32:AX721)-SUMIF($AV$32:AV721,AV722,$BA$32:BA721)&gt;0),0,AW722))</f>
        <v>0</v>
      </c>
      <c r="AY722" s="69">
        <f>IF(AND(Q722&gt;0,SUMIF($AV$32:AV722,AV722,$I$32:I722)-SUMIF($AV$32:AV722,AV722,$Q$32:Q722)=0),COUNTIF($AV$32:AV722,AV722),0)</f>
        <v>0</v>
      </c>
      <c r="AZ722" s="69">
        <f>IF(Q722&gt;0,COUNTIF($AV$32:AV722,AV722),0)</f>
        <v>0</v>
      </c>
      <c r="BA722" s="69">
        <f t="shared" si="179"/>
        <v>0</v>
      </c>
      <c r="BC722" s="69" t="str">
        <f t="shared" si="180"/>
        <v xml:space="preserve">  0</v>
      </c>
      <c r="BD722" s="69" t="str">
        <f t="shared" si="181"/>
        <v/>
      </c>
    </row>
    <row r="723" spans="1:59" x14ac:dyDescent="0.25">
      <c r="A723" s="70" t="e">
        <f t="shared" si="188"/>
        <v>#REF!</v>
      </c>
      <c r="B723" s="83" t="str">
        <f>IFERROR(VLOOKUP(A723,[1]Tổng!$M$2:$AT$200,13,0),"")</f>
        <v/>
      </c>
      <c r="C723" s="71" t="e">
        <f t="shared" si="183"/>
        <v>#VALUE!</v>
      </c>
      <c r="D723" s="71">
        <f t="shared" si="184"/>
        <v>1</v>
      </c>
      <c r="E723" s="221" t="str">
        <f>IFERROR(VLOOKUP(A723,[1]Tổng!$M$2:$AT$200,14,0),"")</f>
        <v/>
      </c>
      <c r="F723" s="213" t="str">
        <f>IFERROR(VLOOKUP(A723,[1]Tổng!$M$2:$AT$200,15,0),"")</f>
        <v/>
      </c>
      <c r="G723" s="214" t="str">
        <f>IFERROR(VLOOKUP(A723,[1]Tổng!$M$2:$AT$200,25,0),"")</f>
        <v/>
      </c>
      <c r="H723" s="83" t="str">
        <f>IFERROR(VLOOKUP(A723,[1]Tổng!$M$2:$AQ$200,26,0),"")</f>
        <v/>
      </c>
      <c r="I723" s="77" t="str">
        <f>IFERROR(VLOOKUP(A723,[1]Tổng!$M$2:$AQ$200,27,0),"")</f>
        <v/>
      </c>
      <c r="J723" s="77">
        <v>1000000</v>
      </c>
      <c r="K723" s="78">
        <f t="shared" si="185"/>
        <v>0</v>
      </c>
      <c r="L723" s="88" t="str">
        <f>IFERROR(VLOOKUP(A723,[1]Tổng!$M$2:$AQ$200,30,0),"")</f>
        <v/>
      </c>
      <c r="M723" s="88">
        <f t="shared" si="186"/>
        <v>0</v>
      </c>
      <c r="N723" s="88" t="str">
        <f>IFERROR(VLOOKUP(A723,[1]Tổng!$M$2:$AT$200,18,0),"")</f>
        <v/>
      </c>
      <c r="O723" s="88" t="str">
        <f>IFERROR(VLOOKUP(A723,[1]Tổng!$M$2:$AT$200,22,0),"")</f>
        <v/>
      </c>
      <c r="P723" s="217">
        <f t="shared" si="187"/>
        <v>0</v>
      </c>
      <c r="Q723" s="217">
        <f>IFERROR(VLOOKUP(A723,[1]Tổng!$M$2:$AQ$200,29,0),0)</f>
        <v>0</v>
      </c>
      <c r="R723" s="81" t="str">
        <f>IFERROR(VLOOKUP(A723,[1]Tổng!$M$2:$AQ$200,31,0),"")</f>
        <v/>
      </c>
      <c r="S723" s="81">
        <f t="shared" si="176"/>
        <v>0</v>
      </c>
      <c r="T723" s="81">
        <f t="shared" si="177"/>
        <v>0</v>
      </c>
      <c r="U723" s="81" t="e">
        <f t="shared" si="189"/>
        <v>#REF!</v>
      </c>
      <c r="V723" s="81">
        <v>0</v>
      </c>
      <c r="W723" s="81" t="e">
        <f t="shared" si="182"/>
        <v>#REF!</v>
      </c>
      <c r="X723" s="83"/>
      <c r="Y723" s="99">
        <f t="shared" si="141"/>
        <v>0</v>
      </c>
      <c r="Z723" s="224"/>
      <c r="AA723" s="224"/>
      <c r="AB723" s="224"/>
      <c r="AC723" s="224"/>
      <c r="AE723" s="106" t="e">
        <f t="shared" si="190"/>
        <v>#VALUE!</v>
      </c>
      <c r="AF723" s="69"/>
      <c r="AG723" s="218"/>
      <c r="AH723" s="219"/>
      <c r="AI723" s="218"/>
      <c r="AJ723" s="63"/>
      <c r="AK723" s="63"/>
      <c r="AL723" s="63"/>
      <c r="AR723" s="225" t="str">
        <f t="shared" si="173"/>
        <v/>
      </c>
      <c r="AS723" s="35">
        <f t="shared" si="174"/>
        <v>2</v>
      </c>
      <c r="AU723" s="69" t="e">
        <f t="shared" si="175"/>
        <v>#N/A</v>
      </c>
      <c r="AV723" s="69" t="e">
        <f t="shared" si="178"/>
        <v>#N/A</v>
      </c>
      <c r="AW723" s="69">
        <f>IF(I723&gt;0,COUNTIF($AV$32:AV723,AV723),0)</f>
        <v>691</v>
      </c>
      <c r="AX723" s="69">
        <f>IF(AND(AW723&gt;1,SUMIF($AV$32:AV722,AV723,$AX$32:AX722)-SUMIF($AV$32:AV722,AV723,$BA$32:BA722)=0),1,IF(AND(AW723&gt;1,SUMIF($AV$32:AV722,AV723,$AX$32:AX722)-SUMIF($AV$32:AV722,AV723,$BA$32:BA722)&gt;0),0,AW723))</f>
        <v>0</v>
      </c>
      <c r="AY723" s="69">
        <f>IF(AND(Q723&gt;0,SUMIF($AV$32:AV723,AV723,$I$32:I723)-SUMIF($AV$32:AV723,AV723,$Q$32:Q723)=0),COUNTIF($AV$32:AV723,AV723),0)</f>
        <v>0</v>
      </c>
      <c r="AZ723" s="69">
        <f>IF(Q723&gt;0,COUNTIF($AV$32:AV723,AV723),0)</f>
        <v>0</v>
      </c>
      <c r="BA723" s="69">
        <f t="shared" si="179"/>
        <v>0</v>
      </c>
      <c r="BC723" s="69" t="str">
        <f t="shared" si="180"/>
        <v xml:space="preserve">  0</v>
      </c>
      <c r="BD723" s="69" t="str">
        <f t="shared" si="181"/>
        <v/>
      </c>
      <c r="BF723" s="69"/>
      <c r="BG723" s="69"/>
    </row>
    <row r="724" spans="1:59" x14ac:dyDescent="0.25">
      <c r="A724" s="70" t="e">
        <f t="shared" si="188"/>
        <v>#REF!</v>
      </c>
      <c r="B724" s="83" t="str">
        <f>IFERROR(VLOOKUP(A724,[1]Tổng!$M$2:$AT$200,13,0),"")</f>
        <v/>
      </c>
      <c r="C724" s="71" t="e">
        <f t="shared" si="183"/>
        <v>#VALUE!</v>
      </c>
      <c r="D724" s="71">
        <f t="shared" si="184"/>
        <v>1</v>
      </c>
      <c r="E724" s="221" t="str">
        <f>IFERROR(VLOOKUP(A724,[1]Tổng!$M$2:$AT$200,14,0),"")</f>
        <v/>
      </c>
      <c r="F724" s="213" t="str">
        <f>IFERROR(VLOOKUP(A724,[1]Tổng!$M$2:$AT$200,15,0),"")</f>
        <v/>
      </c>
      <c r="G724" s="214" t="str">
        <f>IFERROR(VLOOKUP(A724,[1]Tổng!$M$2:$AT$200,25,0),"")</f>
        <v/>
      </c>
      <c r="H724" s="83" t="str">
        <f>IFERROR(VLOOKUP(A724,[1]Tổng!$M$2:$AQ$200,26,0),"")</f>
        <v/>
      </c>
      <c r="I724" s="77" t="str">
        <f>IFERROR(VLOOKUP(A724,[1]Tổng!$M$2:$AQ$200,27,0),"")</f>
        <v/>
      </c>
      <c r="J724" s="77">
        <v>1000000</v>
      </c>
      <c r="K724" s="78">
        <f t="shared" si="185"/>
        <v>0</v>
      </c>
      <c r="L724" s="88" t="str">
        <f>IFERROR(VLOOKUP(A724,[1]Tổng!$M$2:$AQ$200,30,0),"")</f>
        <v/>
      </c>
      <c r="M724" s="88">
        <f t="shared" si="186"/>
        <v>0</v>
      </c>
      <c r="N724" s="88" t="str">
        <f>IFERROR(VLOOKUP(A724,[1]Tổng!$M$2:$AT$200,18,0),"")</f>
        <v/>
      </c>
      <c r="O724" s="88" t="str">
        <f>IFERROR(VLOOKUP(A724,[1]Tổng!$M$2:$AT$200,22,0),"")</f>
        <v/>
      </c>
      <c r="P724" s="217">
        <f t="shared" si="187"/>
        <v>0</v>
      </c>
      <c r="Q724" s="217">
        <f>IFERROR(VLOOKUP(A724,[1]Tổng!$M$2:$AQ$200,29,0),0)</f>
        <v>0</v>
      </c>
      <c r="R724" s="81" t="str">
        <f>IFERROR(VLOOKUP(A724,[1]Tổng!$M$2:$AQ$200,31,0),"")</f>
        <v/>
      </c>
      <c r="S724" s="81">
        <f t="shared" si="176"/>
        <v>0</v>
      </c>
      <c r="T724" s="81">
        <f t="shared" si="177"/>
        <v>0</v>
      </c>
      <c r="U724" s="81" t="e">
        <f t="shared" si="189"/>
        <v>#REF!</v>
      </c>
      <c r="V724" s="81">
        <v>0</v>
      </c>
      <c r="W724" s="81" t="e">
        <f t="shared" si="182"/>
        <v>#REF!</v>
      </c>
      <c r="X724" s="83"/>
      <c r="Y724" s="99">
        <f>Q744</f>
        <v>0</v>
      </c>
      <c r="Z724" s="224"/>
      <c r="AA724" s="224"/>
      <c r="AB724" s="224"/>
      <c r="AC724" s="224"/>
      <c r="AE724" s="106" t="e">
        <f>I744-SUM(Z744:AD744)</f>
        <v>#VALUE!</v>
      </c>
      <c r="AF724" s="69"/>
      <c r="AG724" s="218"/>
      <c r="AH724" s="219"/>
      <c r="AI724" s="218"/>
      <c r="AJ724" s="63"/>
      <c r="AK724" s="63"/>
      <c r="AL724" s="63"/>
      <c r="AR724" s="225" t="str">
        <f>IF(AS744&gt;1,H744,IF(AS744=1,H723+1,0))</f>
        <v/>
      </c>
      <c r="AS724" s="35">
        <f>IF(H744=0,H723+1,2)</f>
        <v>2</v>
      </c>
      <c r="AU724" s="69" t="e">
        <f t="shared" si="175"/>
        <v>#N/A</v>
      </c>
      <c r="AV724" s="69" t="e">
        <f t="shared" si="178"/>
        <v>#N/A</v>
      </c>
      <c r="AW724" s="69">
        <f>IF(I724&gt;0,COUNTIF($AV$32:AV724,AV724),0)</f>
        <v>692</v>
      </c>
      <c r="AX724" s="69">
        <f>IF(AND(AW724&gt;1,SUMIF($AV$32:AV723,AV724,$AX$32:AX723)-SUMIF($AV$32:AV723,AV724,$BA$32:BA723)=0),1,IF(AND(AW724&gt;1,SUMIF($AV$32:AV723,AV724,$AX$32:AX723)-SUMIF($AV$32:AV723,AV724,$BA$32:BA723)&gt;0),0,AW724))</f>
        <v>0</v>
      </c>
      <c r="AY724" s="69">
        <f>IF(AND(Q724&gt;0,SUMIF($AV$32:AV724,AV724,$I$32:I724)-SUMIF($AV$32:AV724,AV724,$Q$32:Q724)=0),COUNTIF($AV$32:AV724,AV724),0)</f>
        <v>0</v>
      </c>
      <c r="AZ724" s="69">
        <f>IF(Q724&gt;0,COUNTIF($AV$32:AV724,AV724),0)</f>
        <v>0</v>
      </c>
      <c r="BA724" s="69">
        <f t="shared" si="179"/>
        <v>0</v>
      </c>
      <c r="BC724" s="69" t="str">
        <f t="shared" si="180"/>
        <v xml:space="preserve">  0</v>
      </c>
      <c r="BD724" s="69" t="str">
        <f t="shared" si="181"/>
        <v/>
      </c>
      <c r="BF724" s="69"/>
      <c r="BG724" s="69"/>
    </row>
    <row r="725" spans="1:59" s="69" customFormat="1" x14ac:dyDescent="0.25">
      <c r="A725" s="70" t="e">
        <f t="shared" si="188"/>
        <v>#REF!</v>
      </c>
      <c r="B725" s="83" t="str">
        <f>IFERROR(VLOOKUP(A725,[1]Tổng!$M$2:$AT$200,13,0),"")</f>
        <v/>
      </c>
      <c r="C725" s="71" t="e">
        <f t="shared" si="183"/>
        <v>#VALUE!</v>
      </c>
      <c r="D725" s="71">
        <f t="shared" si="184"/>
        <v>1</v>
      </c>
      <c r="E725" s="221" t="str">
        <f>IFERROR(VLOOKUP(A725,[1]Tổng!$M$2:$AT$200,14,0),"")</f>
        <v/>
      </c>
      <c r="F725" s="213" t="str">
        <f>IFERROR(VLOOKUP(A725,[1]Tổng!$M$2:$AT$200,15,0),"")</f>
        <v/>
      </c>
      <c r="G725" s="214" t="str">
        <f>IFERROR(VLOOKUP(A725,[1]Tổng!$M$2:$AT$200,25,0),"")</f>
        <v/>
      </c>
      <c r="H725" s="83" t="str">
        <f>IFERROR(VLOOKUP(A725,[1]Tổng!$M$2:$AQ$200,26,0),"")</f>
        <v/>
      </c>
      <c r="I725" s="77" t="str">
        <f>IFERROR(VLOOKUP(A725,[1]Tổng!$M$2:$AQ$200,27,0),"")</f>
        <v/>
      </c>
      <c r="J725" s="77">
        <v>1000000</v>
      </c>
      <c r="K725" s="78">
        <f t="shared" si="185"/>
        <v>0</v>
      </c>
      <c r="L725" s="88" t="str">
        <f>IFERROR(VLOOKUP(A725,[1]Tổng!$M$2:$AQ$200,30,0),"")</f>
        <v/>
      </c>
      <c r="M725" s="88">
        <f t="shared" si="186"/>
        <v>0</v>
      </c>
      <c r="N725" s="88" t="str">
        <f>IFERROR(VLOOKUP(A725,[1]Tổng!$M$2:$AT$200,18,0),"")</f>
        <v/>
      </c>
      <c r="O725" s="88" t="str">
        <f>IFERROR(VLOOKUP(A725,[1]Tổng!$M$2:$AT$200,22,0),"")</f>
        <v/>
      </c>
      <c r="P725" s="217">
        <f t="shared" si="187"/>
        <v>0</v>
      </c>
      <c r="Q725" s="217">
        <f>IFERROR(VLOOKUP(A725,[1]Tổng!$M$2:$AQ$200,29,0),0)</f>
        <v>0</v>
      </c>
      <c r="R725" s="81" t="str">
        <f>IFERROR(VLOOKUP(A725,[1]Tổng!$M$2:$AQ$200,31,0),"")</f>
        <v/>
      </c>
      <c r="S725" s="81">
        <f t="shared" si="176"/>
        <v>0</v>
      </c>
      <c r="T725" s="81">
        <f t="shared" si="177"/>
        <v>0</v>
      </c>
      <c r="U725" s="81" t="e">
        <f t="shared" si="189"/>
        <v>#REF!</v>
      </c>
      <c r="V725" s="81">
        <v>0</v>
      </c>
      <c r="W725" s="81" t="e">
        <f t="shared" si="182"/>
        <v>#REF!</v>
      </c>
      <c r="X725" s="83"/>
      <c r="Y725" s="99">
        <f>Q745</f>
        <v>0</v>
      </c>
      <c r="Z725" s="224"/>
      <c r="AA725" s="224"/>
      <c r="AB725" s="224"/>
      <c r="AC725" s="224"/>
      <c r="AE725" s="106" t="e">
        <f>I745-SUM(Z745:AD745)</f>
        <v>#VALUE!</v>
      </c>
      <c r="AG725" s="218"/>
      <c r="AH725" s="219"/>
      <c r="AI725" s="218"/>
      <c r="AJ725" s="63"/>
      <c r="AK725" s="63"/>
      <c r="AL725" s="63"/>
      <c r="AR725" s="225" t="str">
        <f>IF(AS745&gt;1,H745,IF(AS745=1,H744+1,0))</f>
        <v/>
      </c>
      <c r="AS725" s="35">
        <f>IF(H745=0,H744+1,2)</f>
        <v>2</v>
      </c>
      <c r="AU725" s="69" t="e">
        <f t="shared" si="175"/>
        <v>#N/A</v>
      </c>
      <c r="AV725" s="69" t="e">
        <f t="shared" si="178"/>
        <v>#N/A</v>
      </c>
      <c r="AW725" s="69">
        <f>IF(I725&gt;0,COUNTIF($AV$32:AV725,AV725),0)</f>
        <v>693</v>
      </c>
      <c r="AX725" s="69">
        <f>IF(AND(AW725&gt;1,SUMIF($AV$32:AV724,AV725,$AX$32:AX724)-SUMIF($AV$32:AV724,AV725,$BA$32:BA724)=0),1,IF(AND(AW725&gt;1,SUMIF($AV$32:AV724,AV725,$AX$32:AX724)-SUMIF($AV$32:AV724,AV725,$BA$32:BA724)&gt;0),0,AW725))</f>
        <v>0</v>
      </c>
      <c r="AY725" s="69">
        <f>IF(AND(Q725&gt;0,SUMIF($AV$32:AV725,AV725,$I$32:I725)-SUMIF($AV$32:AV725,AV725,$Q$32:Q725)=0),COUNTIF($AV$32:AV725,AV725),0)</f>
        <v>0</v>
      </c>
      <c r="AZ725" s="69">
        <f>IF(Q725&gt;0,COUNTIF($AV$32:AV725,AV725),0)</f>
        <v>0</v>
      </c>
      <c r="BA725" s="69">
        <f t="shared" si="179"/>
        <v>0</v>
      </c>
      <c r="BC725" s="69" t="str">
        <f t="shared" si="180"/>
        <v xml:space="preserve">  0</v>
      </c>
      <c r="BD725" s="69" t="str">
        <f t="shared" si="181"/>
        <v/>
      </c>
    </row>
    <row r="726" spans="1:59" x14ac:dyDescent="0.25">
      <c r="A726" s="70" t="e">
        <f t="shared" si="188"/>
        <v>#REF!</v>
      </c>
      <c r="B726" s="83" t="str">
        <f>IFERROR(VLOOKUP(A726,[1]Tổng!$M$2:$AT$200,13,0),"")</f>
        <v/>
      </c>
      <c r="C726" s="71" t="e">
        <f t="shared" si="183"/>
        <v>#VALUE!</v>
      </c>
      <c r="D726" s="71">
        <f t="shared" si="184"/>
        <v>1</v>
      </c>
      <c r="E726" s="221" t="str">
        <f>IFERROR(VLOOKUP(A726,[1]Tổng!$M$2:$AT$200,14,0),"")</f>
        <v/>
      </c>
      <c r="F726" s="213" t="str">
        <f>IFERROR(VLOOKUP(A726,[1]Tổng!$M$2:$AT$200,15,0),"")</f>
        <v/>
      </c>
      <c r="G726" s="214" t="str">
        <f>IFERROR(VLOOKUP(A726,[1]Tổng!$M$2:$AT$200,25,0),"")</f>
        <v/>
      </c>
      <c r="H726" s="83" t="str">
        <f>IFERROR(VLOOKUP(A726,[1]Tổng!$M$2:$AQ$200,26,0),"")</f>
        <v/>
      </c>
      <c r="I726" s="77" t="str">
        <f>IFERROR(VLOOKUP(A726,[1]Tổng!$M$2:$AQ$200,27,0),"")</f>
        <v/>
      </c>
      <c r="J726" s="77">
        <v>1000000</v>
      </c>
      <c r="K726" s="78">
        <f t="shared" si="185"/>
        <v>0</v>
      </c>
      <c r="L726" s="88" t="str">
        <f>IFERROR(VLOOKUP(A726,[1]Tổng!$M$2:$AQ$200,30,0),"")</f>
        <v/>
      </c>
      <c r="M726" s="88">
        <f t="shared" si="186"/>
        <v>0</v>
      </c>
      <c r="N726" s="88" t="str">
        <f>IFERROR(VLOOKUP(A726,[1]Tổng!$M$2:$AT$200,18,0),"")</f>
        <v/>
      </c>
      <c r="O726" s="88" t="str">
        <f>IFERROR(VLOOKUP(A726,[1]Tổng!$M$2:$AT$200,22,0),"")</f>
        <v/>
      </c>
      <c r="P726" s="217">
        <f t="shared" si="187"/>
        <v>0</v>
      </c>
      <c r="Q726" s="217">
        <f>IFERROR(VLOOKUP(A726,[1]Tổng!$M$2:$AQ$200,29,0),0)</f>
        <v>0</v>
      </c>
      <c r="R726" s="81" t="str">
        <f>IFERROR(VLOOKUP(A726,[1]Tổng!$M$2:$AQ$200,31,0),"")</f>
        <v/>
      </c>
      <c r="S726" s="81">
        <f t="shared" si="176"/>
        <v>0</v>
      </c>
      <c r="T726" s="81">
        <f t="shared" si="177"/>
        <v>0</v>
      </c>
      <c r="U726" s="81" t="e">
        <f t="shared" si="189"/>
        <v>#REF!</v>
      </c>
      <c r="V726" s="81">
        <v>0</v>
      </c>
      <c r="W726" s="81" t="e">
        <f t="shared" si="182"/>
        <v>#REF!</v>
      </c>
      <c r="X726" s="83" t="str">
        <f>IFERROR(VLOOKUP(#REF!,[1]Tổng!$H$2:$AQ$200,32,0),"")</f>
        <v/>
      </c>
      <c r="Y726" s="99">
        <f>Q746</f>
        <v>0</v>
      </c>
      <c r="Z726" s="224"/>
      <c r="AA726" s="224"/>
      <c r="AB726" s="224"/>
      <c r="AC726" s="224"/>
      <c r="AE726" s="106" t="e">
        <f>I746-SUM(Z746:AD746)</f>
        <v>#VALUE!</v>
      </c>
      <c r="AF726" s="69"/>
      <c r="AG726" s="218"/>
      <c r="AH726" s="219"/>
      <c r="AI726" s="218"/>
      <c r="AJ726" s="63"/>
      <c r="AK726" s="63"/>
      <c r="AL726" s="63"/>
      <c r="AR726" s="225" t="str">
        <f>IF(AS746&gt;1,H746,IF(AS746=1,H745+1,0))</f>
        <v/>
      </c>
      <c r="AS726" s="35">
        <f>IF(H746=0,H745+1,2)</f>
        <v>2</v>
      </c>
      <c r="AU726" s="69" t="e">
        <f t="shared" si="175"/>
        <v>#N/A</v>
      </c>
      <c r="AV726" s="69" t="e">
        <f t="shared" si="178"/>
        <v>#N/A</v>
      </c>
      <c r="AW726" s="69">
        <f>IF(I726&gt;0,COUNTIF($AV$32:AV726,AV726),0)</f>
        <v>694</v>
      </c>
      <c r="AX726" s="69">
        <f>IF(AND(AW726&gt;1,SUMIF($AV$32:AV725,AV726,$AX$32:AX725)-SUMIF($AV$32:AV725,AV726,$BA$32:BA725)=0),1,IF(AND(AW726&gt;1,SUMIF($AV$32:AV725,AV726,$AX$32:AX725)-SUMIF($AV$32:AV725,AV726,$BA$32:BA725)&gt;0),0,AW726))</f>
        <v>0</v>
      </c>
      <c r="AY726" s="69">
        <f>IF(AND(Q726&gt;0,SUMIF($AV$32:AV726,AV726,$I$32:I726)-SUMIF($AV$32:AV726,AV726,$Q$32:Q726)=0),COUNTIF($AV$32:AV726,AV726),0)</f>
        <v>0</v>
      </c>
      <c r="AZ726" s="69">
        <f>IF(Q726&gt;0,COUNTIF($AV$32:AV726,AV726),0)</f>
        <v>0</v>
      </c>
      <c r="BA726" s="69">
        <f t="shared" si="179"/>
        <v>0</v>
      </c>
      <c r="BC726" s="69" t="str">
        <f t="shared" si="180"/>
        <v xml:space="preserve">  0</v>
      </c>
      <c r="BD726" s="69" t="str">
        <f t="shared" si="181"/>
        <v/>
      </c>
      <c r="BF726" s="69"/>
      <c r="BG726" s="69"/>
    </row>
    <row r="727" spans="1:59" x14ac:dyDescent="0.25">
      <c r="A727" s="70" t="e">
        <f t="shared" si="188"/>
        <v>#REF!</v>
      </c>
      <c r="B727" s="83" t="str">
        <f>IFERROR(VLOOKUP(A727,[1]Tổng!$M$2:$AT$200,13,0),"")</f>
        <v/>
      </c>
      <c r="C727" s="71" t="e">
        <f t="shared" si="183"/>
        <v>#VALUE!</v>
      </c>
      <c r="D727" s="71">
        <f t="shared" si="184"/>
        <v>1</v>
      </c>
      <c r="E727" s="221" t="str">
        <f>IFERROR(VLOOKUP(A727,[1]Tổng!$M$2:$AT$200,14,0),"")</f>
        <v/>
      </c>
      <c r="F727" s="213" t="str">
        <f>IFERROR(VLOOKUP(A727,[1]Tổng!$M$2:$AT$200,15,0),"")</f>
        <v/>
      </c>
      <c r="G727" s="214" t="str">
        <f>IFERROR(VLOOKUP(A727,[1]Tổng!$M$2:$AT$200,25,0),"")</f>
        <v/>
      </c>
      <c r="H727" s="83" t="str">
        <f>IFERROR(VLOOKUP(A727,[1]Tổng!$M$2:$AQ$200,26,0),"")</f>
        <v/>
      </c>
      <c r="I727" s="77" t="str">
        <f>IFERROR(VLOOKUP(A727,[1]Tổng!$M$2:$AQ$200,27,0),"")</f>
        <v/>
      </c>
      <c r="J727" s="77">
        <v>1000000</v>
      </c>
      <c r="K727" s="78">
        <f t="shared" si="185"/>
        <v>0</v>
      </c>
      <c r="L727" s="88" t="str">
        <f>IFERROR(VLOOKUP(A727,[1]Tổng!$M$2:$AQ$200,30,0),"")</f>
        <v/>
      </c>
      <c r="M727" s="88">
        <f t="shared" si="186"/>
        <v>0</v>
      </c>
      <c r="N727" s="88" t="str">
        <f>IFERROR(VLOOKUP(A727,[1]Tổng!$M$2:$AT$200,18,0),"")</f>
        <v/>
      </c>
      <c r="O727" s="88" t="str">
        <f>IFERROR(VLOOKUP(A727,[1]Tổng!$M$2:$AT$200,22,0),"")</f>
        <v/>
      </c>
      <c r="P727" s="217">
        <f t="shared" si="187"/>
        <v>0</v>
      </c>
      <c r="Q727" s="217">
        <f>IFERROR(VLOOKUP(A727,[1]Tổng!$M$2:$AQ$200,29,0),0)</f>
        <v>0</v>
      </c>
      <c r="R727" s="81" t="str">
        <f>IFERROR(VLOOKUP(A727,[1]Tổng!$M$2:$AQ$200,31,0),"")</f>
        <v/>
      </c>
      <c r="S727" s="81">
        <f t="shared" si="176"/>
        <v>0</v>
      </c>
      <c r="T727" s="81">
        <f t="shared" si="177"/>
        <v>0</v>
      </c>
      <c r="U727" s="81" t="e">
        <f t="shared" si="189"/>
        <v>#REF!</v>
      </c>
      <c r="V727" s="81">
        <v>0</v>
      </c>
      <c r="W727" s="81" t="e">
        <f t="shared" si="182"/>
        <v>#REF!</v>
      </c>
      <c r="X727" s="83" t="str">
        <f>IFERROR(VLOOKUP(#REF!,[1]Tổng!$H$2:$AQ$200,32,0),"")</f>
        <v/>
      </c>
      <c r="Y727" s="99">
        <f>Q747</f>
        <v>0</v>
      </c>
      <c r="Z727" s="224"/>
      <c r="AA727" s="224"/>
      <c r="AB727" s="224"/>
      <c r="AC727" s="224"/>
      <c r="AE727" s="106" t="e">
        <f>I747-SUM(Z747:AD747)</f>
        <v>#VALUE!</v>
      </c>
      <c r="AF727" s="69"/>
      <c r="AG727" s="218"/>
      <c r="AH727" s="219"/>
      <c r="AI727" s="218"/>
      <c r="AJ727" s="63"/>
      <c r="AK727" s="63"/>
      <c r="AL727" s="63"/>
      <c r="AR727" s="225" t="str">
        <f>IF(AS747&gt;1,H747,IF(AS747=1,H746+1,0))</f>
        <v/>
      </c>
      <c r="AS727" s="35">
        <f>IF(H747=0,H746+1,2)</f>
        <v>2</v>
      </c>
      <c r="AU727" s="69" t="e">
        <f t="shared" si="175"/>
        <v>#N/A</v>
      </c>
      <c r="AV727" s="69" t="e">
        <f t="shared" si="178"/>
        <v>#N/A</v>
      </c>
      <c r="AW727" s="69">
        <f>IF(I727&gt;0,COUNTIF($AV$32:AV727,AV727),0)</f>
        <v>695</v>
      </c>
      <c r="AX727" s="69">
        <f>IF(AND(AW727&gt;1,SUMIF($AV$32:AV726,AV727,$AX$32:AX726)-SUMIF($AV$32:AV726,AV727,$BA$32:BA726)=0),1,IF(AND(AW727&gt;1,SUMIF($AV$32:AV726,AV727,$AX$32:AX726)-SUMIF($AV$32:AV726,AV727,$BA$32:BA726)&gt;0),0,AW727))</f>
        <v>0</v>
      </c>
      <c r="AY727" s="69">
        <f>IF(AND(Q727&gt;0,SUMIF($AV$32:AV727,AV727,$I$32:I727)-SUMIF($AV$32:AV727,AV727,$Q$32:Q727)=0),COUNTIF($AV$32:AV727,AV727),0)</f>
        <v>0</v>
      </c>
      <c r="AZ727" s="69">
        <f>IF(Q727&gt;0,COUNTIF($AV$32:AV727,AV727),0)</f>
        <v>0</v>
      </c>
      <c r="BA727" s="69">
        <f t="shared" si="179"/>
        <v>0</v>
      </c>
      <c r="BC727" s="69" t="str">
        <f t="shared" si="180"/>
        <v xml:space="preserve">  0</v>
      </c>
      <c r="BD727" s="69" t="str">
        <f t="shared" si="181"/>
        <v/>
      </c>
      <c r="BF727" s="69"/>
      <c r="BG727" s="69"/>
    </row>
    <row r="728" spans="1:59" s="69" customFormat="1" x14ac:dyDescent="0.25">
      <c r="A728" s="70" t="e">
        <f t="shared" si="188"/>
        <v>#REF!</v>
      </c>
      <c r="B728" s="83" t="str">
        <f>IFERROR(VLOOKUP(A728,[1]Tổng!$M$2:$AT$200,13,0),"")</f>
        <v/>
      </c>
      <c r="C728" s="71" t="e">
        <f t="shared" si="183"/>
        <v>#VALUE!</v>
      </c>
      <c r="D728" s="71">
        <f t="shared" si="184"/>
        <v>1</v>
      </c>
      <c r="E728" s="221" t="str">
        <f>IFERROR(VLOOKUP(A728,[1]Tổng!$M$2:$AT$200,14,0),"")</f>
        <v/>
      </c>
      <c r="F728" s="213" t="str">
        <f>IFERROR(VLOOKUP(A728,[1]Tổng!$M$2:$AT$200,15,0),"")</f>
        <v/>
      </c>
      <c r="G728" s="214" t="str">
        <f>IFERROR(VLOOKUP(A728,[1]Tổng!$M$2:$AT$200,25,0),"")</f>
        <v/>
      </c>
      <c r="H728" s="83" t="str">
        <f>IFERROR(VLOOKUP(A728,[1]Tổng!$M$2:$AQ$200,26,0),"")</f>
        <v/>
      </c>
      <c r="I728" s="77" t="str">
        <f>IFERROR(VLOOKUP(A728,[1]Tổng!$M$2:$AQ$200,27,0),"")</f>
        <v/>
      </c>
      <c r="J728" s="77">
        <v>1000000</v>
      </c>
      <c r="K728" s="78">
        <f t="shared" si="185"/>
        <v>0</v>
      </c>
      <c r="L728" s="88" t="str">
        <f>IFERROR(VLOOKUP(A728,[1]Tổng!$M$2:$AQ$200,30,0),"")</f>
        <v/>
      </c>
      <c r="M728" s="88">
        <f t="shared" si="186"/>
        <v>0</v>
      </c>
      <c r="N728" s="88" t="str">
        <f>IFERROR(VLOOKUP(A728,[1]Tổng!$M$2:$AT$200,18,0),"")</f>
        <v/>
      </c>
      <c r="O728" s="88" t="str">
        <f>IFERROR(VLOOKUP(A728,[1]Tổng!$M$2:$AT$200,22,0),"")</f>
        <v/>
      </c>
      <c r="P728" s="217">
        <f t="shared" si="187"/>
        <v>0</v>
      </c>
      <c r="Q728" s="217">
        <f>IFERROR(VLOOKUP(A728,[1]Tổng!$M$2:$AQ$200,29,0),0)</f>
        <v>0</v>
      </c>
      <c r="R728" s="81" t="str">
        <f>IFERROR(VLOOKUP(A728,[1]Tổng!$M$2:$AQ$200,31,0),"")</f>
        <v/>
      </c>
      <c r="S728" s="81">
        <f t="shared" si="176"/>
        <v>0</v>
      </c>
      <c r="T728" s="81">
        <f t="shared" si="177"/>
        <v>0</v>
      </c>
      <c r="U728" s="81" t="e">
        <f t="shared" si="189"/>
        <v>#REF!</v>
      </c>
      <c r="V728" s="81">
        <v>0</v>
      </c>
      <c r="W728" s="81" t="e">
        <f t="shared" si="182"/>
        <v>#REF!</v>
      </c>
      <c r="X728" s="83" t="str">
        <f>IFERROR(VLOOKUP(#REF!,[1]Tổng!$H$2:$AQ$200,32,0),"")</f>
        <v/>
      </c>
      <c r="Y728" s="99">
        <f>Q748</f>
        <v>0</v>
      </c>
      <c r="Z728" s="224"/>
      <c r="AA728" s="224"/>
      <c r="AB728" s="224"/>
      <c r="AC728" s="224"/>
      <c r="AE728" s="106" t="e">
        <f>I748-SUM(Z748:AD748)</f>
        <v>#VALUE!</v>
      </c>
      <c r="AG728" s="218"/>
      <c r="AH728" s="219"/>
      <c r="AI728" s="218"/>
      <c r="AJ728" s="63"/>
      <c r="AK728" s="63"/>
      <c r="AL728" s="63"/>
      <c r="AR728" s="225" t="str">
        <f>IF(AS748&gt;1,H748,IF(AS748=1,H747+1,0))</f>
        <v/>
      </c>
      <c r="AS728" s="35">
        <f>IF(H748=0,H747+1,2)</f>
        <v>2</v>
      </c>
      <c r="AU728" s="69" t="e">
        <f t="shared" si="175"/>
        <v>#N/A</v>
      </c>
      <c r="AV728" s="69" t="e">
        <f t="shared" si="178"/>
        <v>#N/A</v>
      </c>
      <c r="AW728" s="69">
        <f>IF(I728&gt;0,COUNTIF($AV$32:AV728,AV728),0)</f>
        <v>696</v>
      </c>
      <c r="AX728" s="69">
        <f>IF(AND(AW728&gt;1,SUMIF($AV$32:AV727,AV728,$AX$32:AX727)-SUMIF($AV$32:AV727,AV728,$BA$32:BA727)=0),1,IF(AND(AW728&gt;1,SUMIF($AV$32:AV727,AV728,$AX$32:AX727)-SUMIF($AV$32:AV727,AV728,$BA$32:BA727)&gt;0),0,AW728))</f>
        <v>0</v>
      </c>
      <c r="AY728" s="69">
        <f>IF(AND(Q728&gt;0,SUMIF($AV$32:AV728,AV728,$I$32:I728)-SUMIF($AV$32:AV728,AV728,$Q$32:Q728)=0),COUNTIF($AV$32:AV728,AV728),0)</f>
        <v>0</v>
      </c>
      <c r="AZ728" s="69">
        <f>IF(Q728&gt;0,COUNTIF($AV$32:AV728,AV728),0)</f>
        <v>0</v>
      </c>
      <c r="BA728" s="69">
        <f t="shared" si="179"/>
        <v>0</v>
      </c>
      <c r="BC728" s="69" t="str">
        <f t="shared" si="180"/>
        <v xml:space="preserve">  0</v>
      </c>
      <c r="BD728" s="69" t="str">
        <f t="shared" si="181"/>
        <v/>
      </c>
    </row>
    <row r="729" spans="1:59" x14ac:dyDescent="0.25">
      <c r="A729" s="70" t="e">
        <f t="shared" si="188"/>
        <v>#REF!</v>
      </c>
      <c r="B729" s="83" t="str">
        <f>IFERROR(VLOOKUP(A729,[1]Tổng!$M$2:$AT$200,13,0),"")</f>
        <v/>
      </c>
      <c r="C729" s="71" t="e">
        <f t="shared" si="183"/>
        <v>#VALUE!</v>
      </c>
      <c r="D729" s="71">
        <f t="shared" si="184"/>
        <v>1</v>
      </c>
      <c r="E729" s="221" t="str">
        <f>IFERROR(VLOOKUP(A729,[1]Tổng!$M$2:$AT$200,14,0),"")</f>
        <v/>
      </c>
      <c r="F729" s="213" t="str">
        <f>IFERROR(VLOOKUP(A729,[1]Tổng!$M$2:$AT$200,15,0),"")</f>
        <v/>
      </c>
      <c r="G729" s="214" t="str">
        <f>IFERROR(VLOOKUP(A729,[1]Tổng!$M$2:$AT$200,25,0),"")</f>
        <v/>
      </c>
      <c r="H729" s="83" t="str">
        <f>IFERROR(VLOOKUP(A729,[1]Tổng!$M$2:$AQ$200,26,0),"")</f>
        <v/>
      </c>
      <c r="I729" s="77" t="str">
        <f>IFERROR(VLOOKUP(A729,[1]Tổng!$M$2:$AQ$200,27,0),"")</f>
        <v/>
      </c>
      <c r="J729" s="77">
        <v>1000000</v>
      </c>
      <c r="K729" s="78">
        <f t="shared" si="185"/>
        <v>0</v>
      </c>
      <c r="L729" s="88" t="str">
        <f>IFERROR(VLOOKUP(A729,[1]Tổng!$M$2:$AQ$200,30,0),"")</f>
        <v/>
      </c>
      <c r="M729" s="88">
        <f t="shared" si="186"/>
        <v>0</v>
      </c>
      <c r="N729" s="88" t="str">
        <f>IFERROR(VLOOKUP(A729,[1]Tổng!$M$2:$AT$200,18,0),"")</f>
        <v/>
      </c>
      <c r="O729" s="88" t="str">
        <f>IFERROR(VLOOKUP(A729,[1]Tổng!$M$2:$AT$200,22,0),"")</f>
        <v/>
      </c>
      <c r="P729" s="217">
        <f t="shared" si="187"/>
        <v>0</v>
      </c>
      <c r="Q729" s="217">
        <f>IFERROR(VLOOKUP(A729,[1]Tổng!$M$2:$AQ$200,29,0),0)</f>
        <v>0</v>
      </c>
      <c r="R729" s="81" t="str">
        <f>IFERROR(VLOOKUP(A729,[1]Tổng!$M$2:$AQ$200,31,0),"")</f>
        <v/>
      </c>
      <c r="S729" s="81">
        <f t="shared" si="176"/>
        <v>0</v>
      </c>
      <c r="T729" s="81">
        <f t="shared" si="177"/>
        <v>0</v>
      </c>
      <c r="U729" s="81" t="e">
        <f t="shared" si="189"/>
        <v>#REF!</v>
      </c>
      <c r="V729" s="81">
        <v>0</v>
      </c>
      <c r="W729" s="81" t="e">
        <f t="shared" si="182"/>
        <v>#REF!</v>
      </c>
      <c r="X729" s="83" t="str">
        <f>IFERROR(VLOOKUP(#REF!,[1]Tổng!$H$2:$AQ$200,32,0),"")</f>
        <v/>
      </c>
      <c r="Y729" s="99">
        <f>Q751</f>
        <v>0</v>
      </c>
      <c r="Z729" s="224"/>
      <c r="AA729" s="224"/>
      <c r="AB729" s="224"/>
      <c r="AC729" s="224"/>
      <c r="AE729" s="106" t="e">
        <f>I751-SUM(Z751:AD751)</f>
        <v>#VALUE!</v>
      </c>
      <c r="AF729" s="69"/>
      <c r="AG729" s="218"/>
      <c r="AH729" s="219"/>
      <c r="AI729" s="218"/>
      <c r="AJ729" s="63"/>
      <c r="AK729" s="63"/>
      <c r="AL729" s="63"/>
      <c r="AR729" s="225" t="str">
        <f>IF(AS751&gt;1,H751,IF(AS751=1,H748+1,0))</f>
        <v/>
      </c>
      <c r="AS729" s="35">
        <f>IF(H751=0,H748+1,2)</f>
        <v>2</v>
      </c>
      <c r="AU729" s="69" t="e">
        <f t="shared" si="175"/>
        <v>#N/A</v>
      </c>
      <c r="AV729" s="69" t="e">
        <f t="shared" si="178"/>
        <v>#N/A</v>
      </c>
      <c r="AW729" s="69">
        <f>IF(I729&gt;0,COUNTIF($AV$32:AV729,AV729),0)</f>
        <v>697</v>
      </c>
      <c r="AX729" s="69">
        <f>IF(AND(AW729&gt;1,SUMIF($AV$32:AV728,AV729,$AX$32:AX728)-SUMIF($AV$32:AV728,AV729,$BA$32:BA728)=0),1,IF(AND(AW729&gt;1,SUMIF($AV$32:AV728,AV729,$AX$32:AX728)-SUMIF($AV$32:AV728,AV729,$BA$32:BA728)&gt;0),0,AW729))</f>
        <v>0</v>
      </c>
      <c r="AY729" s="69">
        <f>IF(AND(Q729&gt;0,SUMIF($AV$32:AV729,AV729,$I$32:I729)-SUMIF($AV$32:AV729,AV729,$Q$32:Q729)=0),COUNTIF($AV$32:AV729,AV729),0)</f>
        <v>0</v>
      </c>
      <c r="AZ729" s="69">
        <f>IF(Q729&gt;0,COUNTIF($AV$32:AV729,AV729),0)</f>
        <v>0</v>
      </c>
      <c r="BA729" s="69">
        <f t="shared" si="179"/>
        <v>0</v>
      </c>
      <c r="BC729" s="69" t="str">
        <f t="shared" si="180"/>
        <v xml:space="preserve">  0</v>
      </c>
      <c r="BD729" s="69" t="str">
        <f t="shared" si="181"/>
        <v/>
      </c>
      <c r="BF729" s="69"/>
      <c r="BG729" s="69"/>
    </row>
    <row r="730" spans="1:59" x14ac:dyDescent="0.25">
      <c r="A730" s="70" t="e">
        <f t="shared" si="188"/>
        <v>#REF!</v>
      </c>
      <c r="B730" s="83" t="str">
        <f>IFERROR(VLOOKUP(A730,[1]Tổng!$M$2:$AT$200,13,0),"")</f>
        <v/>
      </c>
      <c r="C730" s="71" t="e">
        <f t="shared" si="183"/>
        <v>#VALUE!</v>
      </c>
      <c r="D730" s="71">
        <f t="shared" si="184"/>
        <v>1</v>
      </c>
      <c r="E730" s="221" t="str">
        <f>IFERROR(VLOOKUP(A730,[1]Tổng!$M$2:$AT$200,14,0),"")</f>
        <v/>
      </c>
      <c r="F730" s="213" t="str">
        <f>IFERROR(VLOOKUP(A730,[1]Tổng!$M$2:$AT$200,15,0),"")</f>
        <v/>
      </c>
      <c r="G730" s="214" t="str">
        <f>IFERROR(VLOOKUP(A730,[1]Tổng!$M$2:$AT$200,25,0),"")</f>
        <v/>
      </c>
      <c r="H730" s="83" t="str">
        <f>IFERROR(VLOOKUP(A730,[1]Tổng!$M$2:$AQ$200,26,0),"")</f>
        <v/>
      </c>
      <c r="I730" s="77" t="str">
        <f>IFERROR(VLOOKUP(A730,[1]Tổng!$M$2:$AQ$200,27,0),"")</f>
        <v/>
      </c>
      <c r="J730" s="77">
        <v>1000000</v>
      </c>
      <c r="K730" s="78">
        <f t="shared" si="185"/>
        <v>0</v>
      </c>
      <c r="L730" s="88" t="str">
        <f>IFERROR(VLOOKUP(A730,[1]Tổng!$M$2:$AQ$200,30,0),"")</f>
        <v/>
      </c>
      <c r="M730" s="88">
        <f t="shared" si="186"/>
        <v>0</v>
      </c>
      <c r="N730" s="88" t="str">
        <f>IFERROR(VLOOKUP(A730,[1]Tổng!$M$2:$AT$200,18,0),"")</f>
        <v/>
      </c>
      <c r="O730" s="88" t="str">
        <f>IFERROR(VLOOKUP(A730,[1]Tổng!$M$2:$AT$200,22,0),"")</f>
        <v/>
      </c>
      <c r="P730" s="217">
        <f t="shared" si="187"/>
        <v>0</v>
      </c>
      <c r="Q730" s="217">
        <f>IFERROR(VLOOKUP(A730,[1]Tổng!$M$2:$AQ$200,29,0),0)</f>
        <v>0</v>
      </c>
      <c r="R730" s="81" t="str">
        <f>IFERROR(VLOOKUP(A730,[1]Tổng!$M$2:$AQ$200,31,0),"")</f>
        <v/>
      </c>
      <c r="S730" s="81">
        <f t="shared" si="176"/>
        <v>0</v>
      </c>
      <c r="T730" s="81">
        <f t="shared" si="177"/>
        <v>0</v>
      </c>
      <c r="U730" s="81" t="e">
        <f t="shared" si="189"/>
        <v>#REF!</v>
      </c>
      <c r="V730" s="81">
        <v>0</v>
      </c>
      <c r="W730" s="81" t="e">
        <f t="shared" si="182"/>
        <v>#REF!</v>
      </c>
      <c r="X730" s="83" t="str">
        <f>IFERROR(VLOOKUP(#REF!,[1]Tổng!$H$2:$AQ$200,32,0),"")</f>
        <v/>
      </c>
      <c r="Y730" s="99">
        <f>Q750</f>
        <v>0</v>
      </c>
      <c r="Z730" s="224"/>
      <c r="AA730" s="224"/>
      <c r="AB730" s="224"/>
      <c r="AC730" s="224"/>
      <c r="AE730" s="106" t="e">
        <f>I750-SUM(Z750:AD750)</f>
        <v>#VALUE!</v>
      </c>
      <c r="AF730" s="69"/>
      <c r="AG730" s="218"/>
      <c r="AH730" s="219"/>
      <c r="AI730" s="218"/>
      <c r="AJ730" s="63"/>
      <c r="AK730" s="63"/>
      <c r="AL730" s="63"/>
      <c r="AR730" s="225" t="str">
        <f>IF(AS750&gt;1,H750,IF(AS750=1,H751+1,0))</f>
        <v/>
      </c>
      <c r="AS730" s="35">
        <f>IF(H750=0,H751+1,2)</f>
        <v>2</v>
      </c>
      <c r="AU730" s="69" t="e">
        <f t="shared" si="175"/>
        <v>#N/A</v>
      </c>
      <c r="AV730" s="69" t="e">
        <f t="shared" si="178"/>
        <v>#N/A</v>
      </c>
      <c r="AW730" s="69">
        <f>IF(I730&gt;0,COUNTIF($AV$32:AV730,AV730),0)</f>
        <v>698</v>
      </c>
      <c r="AX730" s="69">
        <f>IF(AND(AW730&gt;1,SUMIF($AV$32:AV729,AV730,$AX$32:AX729)-SUMIF($AV$32:AV729,AV730,$BA$32:BA729)=0),1,IF(AND(AW730&gt;1,SUMIF($AV$32:AV729,AV730,$AX$32:AX729)-SUMIF($AV$32:AV729,AV730,$BA$32:BA729)&gt;0),0,AW730))</f>
        <v>0</v>
      </c>
      <c r="AY730" s="69">
        <f>IF(AND(Q730&gt;0,SUMIF($AV$32:AV730,AV730,$I$32:I730)-SUMIF($AV$32:AV730,AV730,$Q$32:Q730)=0),COUNTIF($AV$32:AV730,AV730),0)</f>
        <v>0</v>
      </c>
      <c r="AZ730" s="69">
        <f>IF(Q730&gt;0,COUNTIF($AV$32:AV730,AV730),0)</f>
        <v>0</v>
      </c>
      <c r="BA730" s="69">
        <f t="shared" si="179"/>
        <v>0</v>
      </c>
      <c r="BC730" s="69" t="str">
        <f t="shared" si="180"/>
        <v xml:space="preserve">  0</v>
      </c>
      <c r="BD730" s="69" t="str">
        <f t="shared" si="181"/>
        <v/>
      </c>
      <c r="BF730" s="69"/>
      <c r="BG730" s="69"/>
    </row>
    <row r="731" spans="1:59" x14ac:dyDescent="0.25">
      <c r="A731" s="70" t="e">
        <f t="shared" si="188"/>
        <v>#REF!</v>
      </c>
      <c r="B731" s="83" t="str">
        <f>IFERROR(VLOOKUP(A731,[1]Tổng!$M$2:$AT$200,13,0),"")</f>
        <v/>
      </c>
      <c r="C731" s="71" t="e">
        <f t="shared" si="183"/>
        <v>#VALUE!</v>
      </c>
      <c r="D731" s="71">
        <f t="shared" si="184"/>
        <v>1</v>
      </c>
      <c r="E731" s="221" t="str">
        <f>IFERROR(VLOOKUP(A731,[1]Tổng!$M$2:$AT$200,14,0),"")</f>
        <v/>
      </c>
      <c r="F731" s="213" t="str">
        <f>IFERROR(VLOOKUP(A731,[1]Tổng!$M$2:$AT$200,15,0),"")</f>
        <v/>
      </c>
      <c r="G731" s="214" t="str">
        <f>IFERROR(VLOOKUP(A731,[1]Tổng!$M$2:$AT$200,25,0),"")</f>
        <v/>
      </c>
      <c r="H731" s="83" t="str">
        <f>IFERROR(VLOOKUP(A731,[1]Tổng!$M$2:$AQ$200,26,0),"")</f>
        <v/>
      </c>
      <c r="I731" s="77" t="str">
        <f>IFERROR(VLOOKUP(A731,[1]Tổng!$M$2:$AQ$200,27,0),"")</f>
        <v/>
      </c>
      <c r="J731" s="77">
        <v>1000000</v>
      </c>
      <c r="K731" s="78">
        <f t="shared" si="185"/>
        <v>0</v>
      </c>
      <c r="L731" s="88" t="str">
        <f>IFERROR(VLOOKUP(A731,[1]Tổng!$M$2:$AQ$200,30,0),"")</f>
        <v/>
      </c>
      <c r="M731" s="88">
        <f t="shared" si="186"/>
        <v>0</v>
      </c>
      <c r="N731" s="88" t="str">
        <f>IFERROR(VLOOKUP(A731,[1]Tổng!$M$2:$AT$200,18,0),"")</f>
        <v/>
      </c>
      <c r="O731" s="88" t="str">
        <f>IFERROR(VLOOKUP(A731,[1]Tổng!$M$2:$AT$200,22,0),"")</f>
        <v/>
      </c>
      <c r="P731" s="217">
        <f t="shared" si="187"/>
        <v>0</v>
      </c>
      <c r="Q731" s="217">
        <f>IFERROR(VLOOKUP(A731,[1]Tổng!$M$2:$AQ$200,29,0),0)</f>
        <v>0</v>
      </c>
      <c r="R731" s="81" t="str">
        <f>IFERROR(VLOOKUP(A731,[1]Tổng!$M$2:$AQ$200,31,0),"")</f>
        <v/>
      </c>
      <c r="S731" s="81">
        <f t="shared" si="176"/>
        <v>0</v>
      </c>
      <c r="T731" s="81">
        <f t="shared" si="177"/>
        <v>0</v>
      </c>
      <c r="U731" s="81" t="e">
        <f t="shared" si="189"/>
        <v>#REF!</v>
      </c>
      <c r="V731" s="81">
        <v>0</v>
      </c>
      <c r="W731" s="81" t="e">
        <f t="shared" si="182"/>
        <v>#REF!</v>
      </c>
      <c r="X731" s="83" t="str">
        <f>IFERROR(VLOOKUP(#REF!,[1]Tổng!$H$2:$AQ$200,32,0),"")</f>
        <v/>
      </c>
      <c r="Y731" s="99">
        <f>Q751</f>
        <v>0</v>
      </c>
      <c r="Z731" s="224"/>
      <c r="AA731" s="224"/>
      <c r="AB731" s="224"/>
      <c r="AC731" s="224"/>
      <c r="AE731" s="106" t="e">
        <f>I751-SUM(Z751:AD751)</f>
        <v>#VALUE!</v>
      </c>
      <c r="AF731" s="69"/>
      <c r="AG731" s="218"/>
      <c r="AH731" s="219"/>
      <c r="AI731" s="218"/>
      <c r="AJ731" s="63"/>
      <c r="AK731" s="63"/>
      <c r="AL731" s="63"/>
      <c r="AR731" s="225" t="str">
        <f>IF(AS751&gt;1,H751,IF(AS751=1,H750+1,0))</f>
        <v/>
      </c>
      <c r="AS731" s="35">
        <f>IF(H751=0,H750+1,2)</f>
        <v>2</v>
      </c>
      <c r="AU731" s="69" t="e">
        <f t="shared" si="175"/>
        <v>#N/A</v>
      </c>
      <c r="AV731" s="69" t="e">
        <f t="shared" si="178"/>
        <v>#N/A</v>
      </c>
      <c r="AW731" s="69">
        <f>IF(I731&gt;0,COUNTIF($AV$32:AV731,AV731),0)</f>
        <v>699</v>
      </c>
      <c r="AX731" s="69">
        <f>IF(AND(AW731&gt;1,SUMIF($AV$32:AV730,AV731,$AX$32:AX730)-SUMIF($AV$32:AV730,AV731,$BA$32:BA730)=0),1,IF(AND(AW731&gt;1,SUMIF($AV$32:AV730,AV731,$AX$32:AX730)-SUMIF($AV$32:AV730,AV731,$BA$32:BA730)&gt;0),0,AW731))</f>
        <v>0</v>
      </c>
      <c r="AY731" s="69">
        <f>IF(AND(Q731&gt;0,SUMIF($AV$32:AV731,AV731,$I$32:I731)-SUMIF($AV$32:AV731,AV731,$Q$32:Q731)=0),COUNTIF($AV$32:AV731,AV731),0)</f>
        <v>0</v>
      </c>
      <c r="AZ731" s="69">
        <f>IF(Q731&gt;0,COUNTIF($AV$32:AV731,AV731),0)</f>
        <v>0</v>
      </c>
      <c r="BA731" s="69">
        <f t="shared" si="179"/>
        <v>0</v>
      </c>
      <c r="BC731" s="69" t="str">
        <f t="shared" si="180"/>
        <v xml:space="preserve">  0</v>
      </c>
      <c r="BD731" s="69" t="str">
        <f t="shared" si="181"/>
        <v/>
      </c>
      <c r="BF731" s="69"/>
      <c r="BG731" s="69"/>
    </row>
    <row r="732" spans="1:59" s="69" customFormat="1" x14ac:dyDescent="0.25">
      <c r="A732" s="70" t="e">
        <f t="shared" si="188"/>
        <v>#REF!</v>
      </c>
      <c r="B732" s="83" t="str">
        <f>IFERROR(VLOOKUP(A732,[1]Tổng!$M$2:$AT$200,13,0),"")</f>
        <v/>
      </c>
      <c r="C732" s="71" t="e">
        <f t="shared" si="183"/>
        <v>#VALUE!</v>
      </c>
      <c r="D732" s="71">
        <f t="shared" si="184"/>
        <v>1</v>
      </c>
      <c r="E732" s="221" t="str">
        <f>IFERROR(VLOOKUP(A732,[1]Tổng!$M$2:$AT$200,14,0),"")</f>
        <v/>
      </c>
      <c r="F732" s="213" t="str">
        <f>IFERROR(VLOOKUP(A732,[1]Tổng!$M$2:$AT$200,15,0),"")</f>
        <v/>
      </c>
      <c r="G732" s="214" t="str">
        <f>IFERROR(VLOOKUP(A732,[1]Tổng!$M$2:$AT$200,25,0),"")</f>
        <v/>
      </c>
      <c r="H732" s="83" t="str">
        <f>IFERROR(VLOOKUP(A732,[1]Tổng!$M$2:$AQ$200,26,0),"")</f>
        <v/>
      </c>
      <c r="I732" s="77" t="str">
        <f>IFERROR(VLOOKUP(A732,[1]Tổng!$M$2:$AQ$200,27,0),"")</f>
        <v/>
      </c>
      <c r="J732" s="77">
        <v>1000000</v>
      </c>
      <c r="K732" s="78">
        <f t="shared" si="185"/>
        <v>0</v>
      </c>
      <c r="L732" s="88" t="str">
        <f>IFERROR(VLOOKUP(A732,[1]Tổng!$M$2:$AQ$200,30,0),"")</f>
        <v/>
      </c>
      <c r="M732" s="88">
        <f t="shared" si="186"/>
        <v>0</v>
      </c>
      <c r="N732" s="88" t="str">
        <f>IFERROR(VLOOKUP(A732,[1]Tổng!$M$2:$AT$200,18,0),"")</f>
        <v/>
      </c>
      <c r="O732" s="88" t="str">
        <f>IFERROR(VLOOKUP(A732,[1]Tổng!$M$2:$AT$200,22,0),"")</f>
        <v/>
      </c>
      <c r="P732" s="217">
        <f t="shared" si="187"/>
        <v>0</v>
      </c>
      <c r="Q732" s="217">
        <f>IFERROR(VLOOKUP(A732,[1]Tổng!$M$2:$AQ$200,29,0),0)</f>
        <v>0</v>
      </c>
      <c r="R732" s="81" t="str">
        <f>IFERROR(VLOOKUP(A732,[1]Tổng!$M$2:$AQ$200,31,0),"")</f>
        <v/>
      </c>
      <c r="S732" s="81">
        <f t="shared" si="176"/>
        <v>0</v>
      </c>
      <c r="T732" s="81">
        <f t="shared" si="177"/>
        <v>0</v>
      </c>
      <c r="U732" s="81" t="e">
        <f t="shared" si="189"/>
        <v>#REF!</v>
      </c>
      <c r="V732" s="81">
        <v>0</v>
      </c>
      <c r="W732" s="81" t="e">
        <f t="shared" si="182"/>
        <v>#REF!</v>
      </c>
      <c r="X732" s="83" t="str">
        <f>IFERROR(VLOOKUP(#REF!,[1]Tổng!$H$2:$AQ$200,32,0),"")</f>
        <v/>
      </c>
      <c r="Y732" s="99">
        <f>Q752</f>
        <v>0</v>
      </c>
      <c r="Z732" s="224"/>
      <c r="AA732" s="224"/>
      <c r="AB732" s="224"/>
      <c r="AC732" s="224"/>
      <c r="AE732" s="106" t="e">
        <f>I752-SUM(Z752:AD752)</f>
        <v>#VALUE!</v>
      </c>
      <c r="AG732" s="218"/>
      <c r="AH732" s="219"/>
      <c r="AI732" s="218"/>
      <c r="AJ732" s="63"/>
      <c r="AK732" s="63"/>
      <c r="AL732" s="63"/>
      <c r="AR732" s="225" t="str">
        <f>IF(AS752&gt;1,H752,IF(AS752=1,H751+1,0))</f>
        <v/>
      </c>
      <c r="AS732" s="35">
        <f>IF(H752=0,H751+1,2)</f>
        <v>2</v>
      </c>
      <c r="AU732" s="69" t="e">
        <f t="shared" si="175"/>
        <v>#N/A</v>
      </c>
      <c r="AV732" s="69" t="e">
        <f t="shared" si="178"/>
        <v>#N/A</v>
      </c>
      <c r="AW732" s="69">
        <f>IF(I732&gt;0,COUNTIF($AV$32:AV732,AV732),0)</f>
        <v>700</v>
      </c>
      <c r="AX732" s="69">
        <f>IF(AND(AW732&gt;1,SUMIF($AV$32:AV731,AV732,$AX$32:AX731)-SUMIF($AV$32:AV731,AV732,$BA$32:BA731)=0),1,IF(AND(AW732&gt;1,SUMIF($AV$32:AV731,AV732,$AX$32:AX731)-SUMIF($AV$32:AV731,AV732,$BA$32:BA731)&gt;0),0,AW732))</f>
        <v>0</v>
      </c>
      <c r="AY732" s="69">
        <f>IF(AND(Q732&gt;0,SUMIF($AV$32:AV732,AV732,$I$32:I732)-SUMIF($AV$32:AV732,AV732,$Q$32:Q732)=0),COUNTIF($AV$32:AV732,AV732),0)</f>
        <v>0</v>
      </c>
      <c r="AZ732" s="69">
        <f>IF(Q732&gt;0,COUNTIF($AV$32:AV732,AV732),0)</f>
        <v>0</v>
      </c>
      <c r="BA732" s="69">
        <f t="shared" si="179"/>
        <v>0</v>
      </c>
      <c r="BC732" s="69" t="str">
        <f t="shared" si="180"/>
        <v xml:space="preserve">  0</v>
      </c>
      <c r="BD732" s="69" t="str">
        <f t="shared" si="181"/>
        <v/>
      </c>
    </row>
    <row r="733" spans="1:59" x14ac:dyDescent="0.25">
      <c r="A733" s="70" t="e">
        <f t="shared" si="188"/>
        <v>#REF!</v>
      </c>
      <c r="B733" s="83" t="str">
        <f>IFERROR(VLOOKUP(A733,[1]Tổng!$M$2:$AT$200,13,0),"")</f>
        <v/>
      </c>
      <c r="C733" s="71" t="e">
        <f t="shared" si="183"/>
        <v>#VALUE!</v>
      </c>
      <c r="D733" s="71">
        <f t="shared" si="184"/>
        <v>1</v>
      </c>
      <c r="E733" s="221" t="str">
        <f>IFERROR(VLOOKUP(A733,[1]Tổng!$M$2:$AT$200,14,0),"")</f>
        <v/>
      </c>
      <c r="F733" s="213" t="str">
        <f>IFERROR(VLOOKUP(A733,[1]Tổng!$M$2:$AT$200,15,0),"")</f>
        <v/>
      </c>
      <c r="G733" s="214" t="str">
        <f>IFERROR(VLOOKUP(A733,[1]Tổng!$M$2:$AT$200,25,0),"")</f>
        <v/>
      </c>
      <c r="H733" s="83" t="str">
        <f>IFERROR(VLOOKUP(A733,[1]Tổng!$M$2:$AQ$200,26,0),"")</f>
        <v/>
      </c>
      <c r="I733" s="77" t="str">
        <f>IFERROR(VLOOKUP(A733,[1]Tổng!$M$2:$AQ$200,27,0),"")</f>
        <v/>
      </c>
      <c r="J733" s="77">
        <v>1000000</v>
      </c>
      <c r="K733" s="78">
        <f t="shared" si="185"/>
        <v>0</v>
      </c>
      <c r="L733" s="88" t="str">
        <f>IFERROR(VLOOKUP(A733,[1]Tổng!$M$2:$AQ$200,30,0),"")</f>
        <v/>
      </c>
      <c r="M733" s="88">
        <f t="shared" si="186"/>
        <v>0</v>
      </c>
      <c r="N733" s="88" t="str">
        <f>IFERROR(VLOOKUP(A733,[1]Tổng!$M$2:$AT$200,18,0),"")</f>
        <v/>
      </c>
      <c r="O733" s="88" t="str">
        <f>IFERROR(VLOOKUP(A733,[1]Tổng!$M$2:$AT$200,22,0),"")</f>
        <v/>
      </c>
      <c r="P733" s="217">
        <f t="shared" si="187"/>
        <v>0</v>
      </c>
      <c r="Q733" s="217">
        <f>IFERROR(VLOOKUP(A733,[1]Tổng!$M$2:$AQ$200,29,0),0)</f>
        <v>0</v>
      </c>
      <c r="R733" s="81" t="str">
        <f>IFERROR(VLOOKUP(A733,[1]Tổng!$M$2:$AQ$200,31,0),"")</f>
        <v/>
      </c>
      <c r="S733" s="81">
        <f t="shared" si="176"/>
        <v>0</v>
      </c>
      <c r="T733" s="81">
        <f t="shared" si="177"/>
        <v>0</v>
      </c>
      <c r="U733" s="81" t="e">
        <f t="shared" si="189"/>
        <v>#REF!</v>
      </c>
      <c r="V733" s="81">
        <v>0</v>
      </c>
      <c r="W733" s="81" t="e">
        <f t="shared" si="182"/>
        <v>#REF!</v>
      </c>
      <c r="X733" s="83" t="str">
        <f>IFERROR(VLOOKUP(#REF!,[1]Tổng!$H$2:$AQ$200,32,0),"")</f>
        <v/>
      </c>
      <c r="Y733" s="99">
        <f>Q753</f>
        <v>0</v>
      </c>
      <c r="Z733" s="224"/>
      <c r="AA733" s="224"/>
      <c r="AB733" s="224"/>
      <c r="AC733" s="224"/>
      <c r="AE733" s="106" t="e">
        <f>I753-SUM(Z753:AD753)</f>
        <v>#VALUE!</v>
      </c>
      <c r="AF733" s="69"/>
      <c r="AG733" s="218"/>
      <c r="AH733" s="219"/>
      <c r="AI733" s="218"/>
      <c r="AJ733" s="63"/>
      <c r="AK733" s="63"/>
      <c r="AL733" s="63"/>
      <c r="AR733" s="225" t="str">
        <f>IF(AS753&gt;1,H753,IF(AS753=1,H752+1,0))</f>
        <v/>
      </c>
      <c r="AS733" s="35">
        <f>IF(H753=0,H752+1,2)</f>
        <v>2</v>
      </c>
      <c r="AU733" s="69" t="e">
        <f t="shared" si="175"/>
        <v>#N/A</v>
      </c>
      <c r="AV733" s="69" t="e">
        <f t="shared" si="178"/>
        <v>#N/A</v>
      </c>
      <c r="AW733" s="69">
        <f>IF(I733&gt;0,COUNTIF($AV$32:AV733,AV733),0)</f>
        <v>701</v>
      </c>
      <c r="AX733" s="69">
        <f>IF(AND(AW733&gt;1,SUMIF($AV$32:AV732,AV733,$AX$32:AX732)-SUMIF($AV$32:AV732,AV733,$BA$32:BA732)=0),1,IF(AND(AW733&gt;1,SUMIF($AV$32:AV732,AV733,$AX$32:AX732)-SUMIF($AV$32:AV732,AV733,$BA$32:BA732)&gt;0),0,AW733))</f>
        <v>0</v>
      </c>
      <c r="AY733" s="69">
        <f>IF(AND(Q733&gt;0,SUMIF($AV$32:AV733,AV733,$I$32:I733)-SUMIF($AV$32:AV733,AV733,$Q$32:Q733)=0),COUNTIF($AV$32:AV733,AV733),0)</f>
        <v>0</v>
      </c>
      <c r="AZ733" s="69">
        <f>IF(Q733&gt;0,COUNTIF($AV$32:AV733,AV733),0)</f>
        <v>0</v>
      </c>
      <c r="BA733" s="69">
        <f t="shared" si="179"/>
        <v>0</v>
      </c>
      <c r="BC733" s="69" t="str">
        <f t="shared" si="180"/>
        <v xml:space="preserve">  0</v>
      </c>
      <c r="BD733" s="69" t="str">
        <f t="shared" si="181"/>
        <v/>
      </c>
      <c r="BF733" s="69"/>
      <c r="BG733" s="69"/>
    </row>
    <row r="734" spans="1:59" x14ac:dyDescent="0.25">
      <c r="A734" s="70" t="e">
        <f t="shared" si="188"/>
        <v>#REF!</v>
      </c>
      <c r="B734" s="83" t="str">
        <f>IFERROR(VLOOKUP(A734,[1]Tổng!$M$2:$AT$200,13,0),"")</f>
        <v/>
      </c>
      <c r="C734" s="71" t="e">
        <f t="shared" si="183"/>
        <v>#VALUE!</v>
      </c>
      <c r="D734" s="71">
        <f t="shared" si="184"/>
        <v>1</v>
      </c>
      <c r="E734" s="221" t="str">
        <f>IFERROR(VLOOKUP(A734,[1]Tổng!$M$2:$AT$200,14,0),"")</f>
        <v/>
      </c>
      <c r="F734" s="213" t="str">
        <f>IFERROR(VLOOKUP(A734,[1]Tổng!$M$2:$AT$200,15,0),"")</f>
        <v/>
      </c>
      <c r="G734" s="214" t="str">
        <f>IFERROR(VLOOKUP(A734,[1]Tổng!$M$2:$AT$200,25,0),"")</f>
        <v/>
      </c>
      <c r="H734" s="83" t="str">
        <f>IFERROR(VLOOKUP(A734,[1]Tổng!$M$2:$AQ$200,26,0),"")</f>
        <v/>
      </c>
      <c r="I734" s="77" t="str">
        <f>IFERROR(VLOOKUP(A734,[1]Tổng!$M$2:$AQ$200,27,0),"")</f>
        <v/>
      </c>
      <c r="J734" s="77">
        <v>1000000</v>
      </c>
      <c r="K734" s="78">
        <f t="shared" si="185"/>
        <v>0</v>
      </c>
      <c r="L734" s="88" t="str">
        <f>IFERROR(VLOOKUP(A734,[1]Tổng!$M$2:$AQ$200,30,0),"")</f>
        <v/>
      </c>
      <c r="M734" s="88">
        <f t="shared" si="186"/>
        <v>0</v>
      </c>
      <c r="N734" s="88" t="str">
        <f>IFERROR(VLOOKUP(A734,[1]Tổng!$M$2:$AT$200,18,0),"")</f>
        <v/>
      </c>
      <c r="O734" s="88" t="str">
        <f>IFERROR(VLOOKUP(A734,[1]Tổng!$M$2:$AT$200,22,0),"")</f>
        <v/>
      </c>
      <c r="P734" s="217">
        <f t="shared" si="187"/>
        <v>0</v>
      </c>
      <c r="Q734" s="217">
        <f>IFERROR(VLOOKUP(A734,[1]Tổng!$M$2:$AQ$200,29,0),0)</f>
        <v>0</v>
      </c>
      <c r="R734" s="81" t="str">
        <f>IFERROR(VLOOKUP(A734,[1]Tổng!$M$2:$AQ$200,31,0),"")</f>
        <v/>
      </c>
      <c r="S734" s="81">
        <f t="shared" si="176"/>
        <v>0</v>
      </c>
      <c r="T734" s="81">
        <f t="shared" si="177"/>
        <v>0</v>
      </c>
      <c r="U734" s="81" t="e">
        <f t="shared" si="189"/>
        <v>#REF!</v>
      </c>
      <c r="V734" s="81">
        <v>0</v>
      </c>
      <c r="W734" s="81" t="e">
        <f t="shared" si="182"/>
        <v>#REF!</v>
      </c>
      <c r="X734" s="83" t="str">
        <f>IFERROR(VLOOKUP(#REF!,[1]Tổng!$H$2:$AQ$200,32,0),"")</f>
        <v/>
      </c>
      <c r="Y734" s="99">
        <f t="shared" si="141"/>
        <v>0</v>
      </c>
      <c r="Z734" s="224"/>
      <c r="AA734" s="224"/>
      <c r="AB734" s="224"/>
      <c r="AC734" s="224"/>
      <c r="AE734" s="106" t="e">
        <f t="shared" si="190"/>
        <v>#VALUE!</v>
      </c>
      <c r="AF734" s="69"/>
      <c r="AG734" s="218"/>
      <c r="AH734" s="219"/>
      <c r="AI734" s="218"/>
      <c r="AJ734" s="63"/>
      <c r="AK734" s="63"/>
      <c r="AL734" s="63"/>
      <c r="AR734" s="225" t="str">
        <f>IF(AS734&gt;1,H734,IF(AS734=1,H753+1,0))</f>
        <v/>
      </c>
      <c r="AS734" s="35">
        <f>IF(H734=0,H753+1,2)</f>
        <v>2</v>
      </c>
      <c r="AU734" s="69" t="e">
        <f t="shared" si="175"/>
        <v>#N/A</v>
      </c>
      <c r="AV734" s="69" t="e">
        <f t="shared" si="178"/>
        <v>#N/A</v>
      </c>
      <c r="AW734" s="69">
        <f>IF(I734&gt;0,COUNTIF($AV$32:AV734,AV734),0)</f>
        <v>702</v>
      </c>
      <c r="AX734" s="69">
        <f>IF(AND(AW734&gt;1,SUMIF($AV$32:AV733,AV734,$AX$32:AX733)-SUMIF($AV$32:AV733,AV734,$BA$32:BA733)=0),1,IF(AND(AW734&gt;1,SUMIF($AV$32:AV733,AV734,$AX$32:AX733)-SUMIF($AV$32:AV733,AV734,$BA$32:BA733)&gt;0),0,AW734))</f>
        <v>0</v>
      </c>
      <c r="AY734" s="69">
        <f>IF(AND(Q734&gt;0,SUMIF($AV$32:AV734,AV734,$I$32:I734)-SUMIF($AV$32:AV734,AV734,$Q$32:Q734)=0),COUNTIF($AV$32:AV734,AV734),0)</f>
        <v>0</v>
      </c>
      <c r="AZ734" s="69">
        <f>IF(Q734&gt;0,COUNTIF($AV$32:AV734,AV734),0)</f>
        <v>0</v>
      </c>
      <c r="BA734" s="69">
        <f t="shared" si="179"/>
        <v>0</v>
      </c>
      <c r="BC734" s="69" t="str">
        <f t="shared" si="180"/>
        <v xml:space="preserve">  0</v>
      </c>
      <c r="BD734" s="69" t="str">
        <f t="shared" si="181"/>
        <v/>
      </c>
      <c r="BF734" s="69"/>
      <c r="BG734" s="69"/>
    </row>
    <row r="735" spans="1:59" x14ac:dyDescent="0.25">
      <c r="A735" s="70" t="e">
        <f t="shared" si="188"/>
        <v>#REF!</v>
      </c>
      <c r="B735" s="83" t="str">
        <f>IFERROR(VLOOKUP(A735,[1]Tổng!$M$2:$AT$200,13,0),"")</f>
        <v/>
      </c>
      <c r="C735" s="71" t="e">
        <f t="shared" si="183"/>
        <v>#VALUE!</v>
      </c>
      <c r="D735" s="71">
        <f t="shared" si="184"/>
        <v>1</v>
      </c>
      <c r="E735" s="221" t="str">
        <f>IFERROR(VLOOKUP(A735,[1]Tổng!$M$2:$AT$200,14,0),"")</f>
        <v/>
      </c>
      <c r="F735" s="213" t="str">
        <f>IFERROR(VLOOKUP(A735,[1]Tổng!$M$2:$AT$200,15,0),"")</f>
        <v/>
      </c>
      <c r="G735" s="214" t="str">
        <f>IFERROR(VLOOKUP(A735,[1]Tổng!$M$2:$AT$200,25,0),"")</f>
        <v/>
      </c>
      <c r="H735" s="83" t="str">
        <f>IFERROR(VLOOKUP(A735,[1]Tổng!$M$2:$AQ$200,26,0),"")</f>
        <v/>
      </c>
      <c r="I735" s="77" t="str">
        <f>IFERROR(VLOOKUP(A735,[1]Tổng!$M$2:$AQ$200,27,0),"")</f>
        <v/>
      </c>
      <c r="J735" s="77">
        <v>1000000</v>
      </c>
      <c r="K735" s="78">
        <f t="shared" si="185"/>
        <v>0</v>
      </c>
      <c r="L735" s="88" t="str">
        <f>IFERROR(VLOOKUP(A735,[1]Tổng!$M$2:$AQ$200,30,0),"")</f>
        <v/>
      </c>
      <c r="M735" s="88">
        <f t="shared" si="186"/>
        <v>0</v>
      </c>
      <c r="N735" s="88" t="str">
        <f>IFERROR(VLOOKUP(A735,[1]Tổng!$M$2:$AT$200,18,0),"")</f>
        <v/>
      </c>
      <c r="O735" s="88" t="str">
        <f>IFERROR(VLOOKUP(A735,[1]Tổng!$M$2:$AT$200,22,0),"")</f>
        <v/>
      </c>
      <c r="P735" s="217">
        <f t="shared" si="187"/>
        <v>0</v>
      </c>
      <c r="Q735" s="217">
        <f>IFERROR(VLOOKUP(A735,[1]Tổng!$M$2:$AQ$200,29,0),0)</f>
        <v>0</v>
      </c>
      <c r="R735" s="81" t="str">
        <f>IFERROR(VLOOKUP(A735,[1]Tổng!$M$2:$AQ$200,31,0),"")</f>
        <v/>
      </c>
      <c r="S735" s="81">
        <f t="shared" si="176"/>
        <v>0</v>
      </c>
      <c r="T735" s="81">
        <f t="shared" si="177"/>
        <v>0</v>
      </c>
      <c r="U735" s="81" t="e">
        <f t="shared" si="189"/>
        <v>#REF!</v>
      </c>
      <c r="V735" s="81" t="e">
        <f>Z736*L736</f>
        <v>#VALUE!</v>
      </c>
      <c r="W735" s="81" t="e">
        <f t="shared" si="182"/>
        <v>#REF!</v>
      </c>
      <c r="X735" s="83">
        <v>44014</v>
      </c>
      <c r="Y735" s="99">
        <f>Q735-Z736</f>
        <v>-287</v>
      </c>
      <c r="Z735" s="224"/>
      <c r="AA735" s="224"/>
      <c r="AB735" s="224"/>
      <c r="AC735" s="224"/>
      <c r="AE735" s="106" t="e">
        <f t="shared" si="190"/>
        <v>#VALUE!</v>
      </c>
      <c r="AF735" s="69"/>
      <c r="AG735" s="218"/>
      <c r="AH735" s="219"/>
      <c r="AI735" s="218"/>
      <c r="AJ735" s="63"/>
      <c r="AK735" s="63"/>
      <c r="AL735" s="63"/>
      <c r="AR735" s="225" t="str">
        <f t="shared" ref="AR735:AR798" si="191">IF(AS735&gt;1,H735,IF(AS735=1,H734+1,0))</f>
        <v/>
      </c>
      <c r="AS735" s="35">
        <f t="shared" ref="AS735:AS798" si="192">IF(H735=0,H734+1,2)</f>
        <v>2</v>
      </c>
      <c r="AU735" s="69" t="e">
        <f t="shared" si="175"/>
        <v>#N/A</v>
      </c>
      <c r="AV735" s="69" t="e">
        <f t="shared" si="178"/>
        <v>#N/A</v>
      </c>
      <c r="AW735" s="69">
        <f>IF(I735&gt;0,COUNTIF($AV$32:AV735,AV735),0)</f>
        <v>703</v>
      </c>
      <c r="AX735" s="69">
        <f>IF(AND(AW735&gt;1,SUMIF($AV$32:AV734,AV735,$AX$32:AX734)-SUMIF($AV$32:AV734,AV735,$BA$32:BA734)=0),1,IF(AND(AW735&gt;1,SUMIF($AV$32:AV734,AV735,$AX$32:AX734)-SUMIF($AV$32:AV734,AV735,$BA$32:BA734)&gt;0),0,AW735))</f>
        <v>0</v>
      </c>
      <c r="AY735" s="69">
        <f>IF(AND(Q735&gt;0,SUMIF($AV$32:AV735,AV735,$I$32:I735)-SUMIF($AV$32:AV735,AV735,$Q$32:Q735)=0),COUNTIF($AV$32:AV735,AV735),0)</f>
        <v>0</v>
      </c>
      <c r="AZ735" s="69">
        <f>IF(Q735&gt;0,COUNTIF($AV$32:AV735,AV735),0)</f>
        <v>0</v>
      </c>
      <c r="BA735" s="69">
        <f t="shared" si="179"/>
        <v>0</v>
      </c>
      <c r="BC735" s="69" t="str">
        <f t="shared" si="180"/>
        <v xml:space="preserve">  0</v>
      </c>
      <c r="BD735" s="69" t="str">
        <f t="shared" si="181"/>
        <v/>
      </c>
      <c r="BF735" s="69"/>
      <c r="BG735" s="69"/>
    </row>
    <row r="736" spans="1:59" s="69" customFormat="1" x14ac:dyDescent="0.25">
      <c r="A736" s="70" t="e">
        <f t="shared" si="188"/>
        <v>#REF!</v>
      </c>
      <c r="B736" s="83" t="str">
        <f>IFERROR(VLOOKUP(A736,[1]Tổng!$M$2:$AT$200,13,0),"")</f>
        <v/>
      </c>
      <c r="C736" s="71" t="e">
        <f t="shared" si="183"/>
        <v>#VALUE!</v>
      </c>
      <c r="D736" s="71">
        <f t="shared" si="184"/>
        <v>1</v>
      </c>
      <c r="E736" s="221" t="str">
        <f>IFERROR(VLOOKUP(A736,[1]Tổng!$M$2:$AT$200,14,0),"")</f>
        <v/>
      </c>
      <c r="F736" s="213" t="str">
        <f>IFERROR(VLOOKUP(A736,[1]Tổng!$M$2:$AT$200,15,0),"")</f>
        <v/>
      </c>
      <c r="G736" s="214" t="str">
        <f>IFERROR(VLOOKUP(A736,[1]Tổng!$M$2:$AT$200,25,0),"")</f>
        <v/>
      </c>
      <c r="H736" s="83" t="str">
        <f>IFERROR(VLOOKUP(A736,[1]Tổng!$M$2:$AQ$200,26,0),"")</f>
        <v/>
      </c>
      <c r="I736" s="77" t="str">
        <f>IFERROR(VLOOKUP(A736,[1]Tổng!$M$2:$AQ$200,27,0),"")</f>
        <v/>
      </c>
      <c r="J736" s="77">
        <v>1000000</v>
      </c>
      <c r="K736" s="78">
        <f t="shared" si="185"/>
        <v>0</v>
      </c>
      <c r="L736" s="88" t="str">
        <f>IFERROR(VLOOKUP(A736,[1]Tổng!$M$2:$AQ$200,30,0),"")</f>
        <v/>
      </c>
      <c r="M736" s="88">
        <f t="shared" si="186"/>
        <v>0</v>
      </c>
      <c r="N736" s="88" t="str">
        <f>IFERROR(VLOOKUP(A736,[1]Tổng!$M$2:$AT$200,18,0),"")</f>
        <v/>
      </c>
      <c r="O736" s="88" t="str">
        <f>IFERROR(VLOOKUP(A736,[1]Tổng!$M$2:$AT$200,22,0),"")</f>
        <v/>
      </c>
      <c r="P736" s="217">
        <f t="shared" si="187"/>
        <v>0</v>
      </c>
      <c r="Q736" s="217">
        <f>IFERROR(VLOOKUP(A736,[1]Tổng!$M$2:$AQ$200,29,0),0)</f>
        <v>0</v>
      </c>
      <c r="R736" s="81" t="str">
        <f>IFERROR(VLOOKUP(A736,[1]Tổng!$M$2:$AQ$200,31,0),"")</f>
        <v/>
      </c>
      <c r="S736" s="81">
        <f t="shared" si="176"/>
        <v>0</v>
      </c>
      <c r="T736" s="81">
        <f t="shared" si="177"/>
        <v>0</v>
      </c>
      <c r="U736" s="81" t="e">
        <f t="shared" si="189"/>
        <v>#REF!</v>
      </c>
      <c r="V736" s="81">
        <v>0</v>
      </c>
      <c r="W736" s="81" t="e">
        <f t="shared" si="182"/>
        <v>#REF!</v>
      </c>
      <c r="X736" s="83"/>
      <c r="Y736" s="99">
        <f t="shared" si="141"/>
        <v>0</v>
      </c>
      <c r="Z736" s="224">
        <v>287</v>
      </c>
      <c r="AA736" s="224">
        <v>778</v>
      </c>
      <c r="AB736" s="224"/>
      <c r="AC736" s="224"/>
      <c r="AE736" s="106" t="e">
        <f t="shared" si="190"/>
        <v>#VALUE!</v>
      </c>
      <c r="AG736" s="218"/>
      <c r="AH736" s="219"/>
      <c r="AI736" s="218"/>
      <c r="AJ736" s="63"/>
      <c r="AK736" s="63"/>
      <c r="AL736" s="63"/>
      <c r="AR736" s="225" t="str">
        <f t="shared" si="191"/>
        <v/>
      </c>
      <c r="AS736" s="35">
        <f t="shared" si="192"/>
        <v>2</v>
      </c>
      <c r="AU736" s="69" t="e">
        <f t="shared" ref="AU736:AU799" si="193">VLOOKUP(G736,$AO$32:$AP$37,2,0)</f>
        <v>#N/A</v>
      </c>
      <c r="AV736" s="69" t="e">
        <f t="shared" si="178"/>
        <v>#N/A</v>
      </c>
      <c r="AW736" s="69">
        <f>IF(I736&gt;0,COUNTIF($AV$32:AV736,AV736),0)</f>
        <v>704</v>
      </c>
      <c r="AX736" s="69">
        <f>IF(AND(AW736&gt;1,SUMIF($AV$32:AV735,AV736,$AX$32:AX735)-SUMIF($AV$32:AV735,AV736,$BA$32:BA735)=0),1,IF(AND(AW736&gt;1,SUMIF($AV$32:AV735,AV736,$AX$32:AX735)-SUMIF($AV$32:AV735,AV736,$BA$32:BA735)&gt;0),0,AW736))</f>
        <v>0</v>
      </c>
      <c r="AY736" s="69">
        <f>IF(AND(Q736&gt;0,SUMIF($AV$32:AV736,AV736,$I$32:I736)-SUMIF($AV$32:AV736,AV736,$Q$32:Q736)=0),COUNTIF($AV$32:AV736,AV736),0)</f>
        <v>0</v>
      </c>
      <c r="AZ736" s="69">
        <f>IF(Q736&gt;0,COUNTIF($AV$32:AV736,AV736),0)</f>
        <v>0</v>
      </c>
      <c r="BA736" s="69">
        <f t="shared" si="179"/>
        <v>0</v>
      </c>
      <c r="BC736" s="69" t="str">
        <f t="shared" si="180"/>
        <v xml:space="preserve">  0</v>
      </c>
      <c r="BD736" s="69" t="str">
        <f t="shared" si="181"/>
        <v/>
      </c>
    </row>
    <row r="737" spans="1:59" x14ac:dyDescent="0.25">
      <c r="A737" s="70" t="e">
        <f t="shared" si="188"/>
        <v>#REF!</v>
      </c>
      <c r="B737" s="83" t="str">
        <f>IFERROR(VLOOKUP(A737,[1]Tổng!$M$2:$AT$200,13,0),"")</f>
        <v/>
      </c>
      <c r="C737" s="71" t="e">
        <f t="shared" si="183"/>
        <v>#VALUE!</v>
      </c>
      <c r="D737" s="71">
        <f t="shared" si="184"/>
        <v>1</v>
      </c>
      <c r="E737" s="221" t="str">
        <f>IFERROR(VLOOKUP(A737,[1]Tổng!$M$2:$AT$200,14,0),"")</f>
        <v/>
      </c>
      <c r="F737" s="213" t="str">
        <f>IFERROR(VLOOKUP(A737,[1]Tổng!$M$2:$AT$200,15,0),"")</f>
        <v/>
      </c>
      <c r="G737" s="214" t="str">
        <f>IFERROR(VLOOKUP(A737,[1]Tổng!$M$2:$AT$200,25,0),"")</f>
        <v/>
      </c>
      <c r="H737" s="83" t="str">
        <f>IFERROR(VLOOKUP(A737,[1]Tổng!$M$2:$AQ$200,26,0),"")</f>
        <v/>
      </c>
      <c r="I737" s="77" t="str">
        <f>IFERROR(VLOOKUP(A737,[1]Tổng!$M$2:$AQ$200,27,0),"")</f>
        <v/>
      </c>
      <c r="J737" s="77">
        <v>1000000</v>
      </c>
      <c r="K737" s="78">
        <f t="shared" si="185"/>
        <v>0</v>
      </c>
      <c r="L737" s="88" t="str">
        <f>IFERROR(VLOOKUP(A737,[1]Tổng!$M$2:$AQ$200,30,0),"")</f>
        <v/>
      </c>
      <c r="M737" s="88">
        <f t="shared" si="186"/>
        <v>0</v>
      </c>
      <c r="N737" s="88" t="str">
        <f>IFERROR(VLOOKUP(A737,[1]Tổng!$M$2:$AT$200,18,0),"")</f>
        <v/>
      </c>
      <c r="O737" s="88" t="str">
        <f>IFERROR(VLOOKUP(A737,[1]Tổng!$M$2:$AT$200,22,0),"")</f>
        <v/>
      </c>
      <c r="P737" s="217">
        <f t="shared" si="187"/>
        <v>0</v>
      </c>
      <c r="Q737" s="217">
        <f>IFERROR(VLOOKUP(A737,[1]Tổng!$M$2:$AQ$200,29,0),0)</f>
        <v>0</v>
      </c>
      <c r="R737" s="81" t="str">
        <f>IFERROR(VLOOKUP(A737,[1]Tổng!$M$2:$AQ$200,31,0),"")</f>
        <v/>
      </c>
      <c r="S737" s="81">
        <f t="shared" ref="S737:S800" si="194">Q737*J737</f>
        <v>0</v>
      </c>
      <c r="T737" s="81">
        <f t="shared" ref="T737:T800" si="195">IFERROR(Q737*R737,0)</f>
        <v>0</v>
      </c>
      <c r="U737" s="81" t="e">
        <f t="shared" si="189"/>
        <v>#REF!</v>
      </c>
      <c r="V737" s="81">
        <v>0</v>
      </c>
      <c r="W737" s="81" t="e">
        <f t="shared" si="182"/>
        <v>#REF!</v>
      </c>
      <c r="X737" s="83"/>
      <c r="Y737" s="99">
        <f t="shared" si="141"/>
        <v>0</v>
      </c>
      <c r="Z737" s="224"/>
      <c r="AA737" s="224"/>
      <c r="AB737" s="224"/>
      <c r="AC737" s="224"/>
      <c r="AE737" s="106" t="e">
        <f t="shared" si="190"/>
        <v>#VALUE!</v>
      </c>
      <c r="AF737" s="69"/>
      <c r="AG737" s="218"/>
      <c r="AH737" s="219"/>
      <c r="AI737" s="218"/>
      <c r="AJ737" s="63"/>
      <c r="AK737" s="63"/>
      <c r="AL737" s="63"/>
      <c r="AR737" s="225" t="str">
        <f t="shared" si="191"/>
        <v/>
      </c>
      <c r="AS737" s="35">
        <f t="shared" si="192"/>
        <v>2</v>
      </c>
      <c r="AU737" s="69" t="e">
        <f t="shared" si="193"/>
        <v>#N/A</v>
      </c>
      <c r="AV737" s="69" t="e">
        <f t="shared" ref="AV737:AV800" si="196">AU737&amp;" "&amp;F737</f>
        <v>#N/A</v>
      </c>
      <c r="AW737" s="69">
        <f>IF(I737&gt;0,COUNTIF($AV$32:AV737,AV737),0)</f>
        <v>705</v>
      </c>
      <c r="AX737" s="69">
        <f>IF(AND(AW737&gt;1,SUMIF($AV$32:AV736,AV737,$AX$32:AX736)-SUMIF($AV$32:AV736,AV737,$BA$32:BA736)=0),1,IF(AND(AW737&gt;1,SUMIF($AV$32:AV736,AV737,$AX$32:AX736)-SUMIF($AV$32:AV736,AV737,$BA$32:BA736)&gt;0),0,AW737))</f>
        <v>0</v>
      </c>
      <c r="AY737" s="69">
        <f>IF(AND(Q737&gt;0,SUMIF($AV$32:AV737,AV737,$I$32:I737)-SUMIF($AV$32:AV737,AV737,$Q$32:Q737)=0),COUNTIF($AV$32:AV737,AV737),0)</f>
        <v>0</v>
      </c>
      <c r="AZ737" s="69">
        <f>IF(Q737&gt;0,COUNTIF($AV$32:AV737,AV737),0)</f>
        <v>0</v>
      </c>
      <c r="BA737" s="69">
        <f t="shared" ref="BA737:BA800" si="197">IF(AY737&gt;0,1,0)</f>
        <v>0</v>
      </c>
      <c r="BC737" s="69" t="str">
        <f t="shared" ref="BC737:BC800" si="198">E737&amp;" "&amp;H737&amp;" "&amp;Q737</f>
        <v xml:space="preserve">  0</v>
      </c>
      <c r="BD737" s="69" t="str">
        <f t="shared" ref="BD737:BD800" si="199">B737</f>
        <v/>
      </c>
      <c r="BF737" s="69"/>
      <c r="BG737" s="69"/>
    </row>
    <row r="738" spans="1:59" x14ac:dyDescent="0.25">
      <c r="A738" s="70" t="e">
        <f t="shared" si="188"/>
        <v>#REF!</v>
      </c>
      <c r="B738" s="83" t="str">
        <f>IFERROR(VLOOKUP(A738,[1]Tổng!$M$2:$AT$200,13,0),"")</f>
        <v/>
      </c>
      <c r="C738" s="71" t="e">
        <f t="shared" si="183"/>
        <v>#VALUE!</v>
      </c>
      <c r="D738" s="71">
        <f t="shared" si="184"/>
        <v>1</v>
      </c>
      <c r="E738" s="221" t="str">
        <f>IFERROR(VLOOKUP(A738,[1]Tổng!$M$2:$AT$200,14,0),"")</f>
        <v/>
      </c>
      <c r="F738" s="213" t="str">
        <f>IFERROR(VLOOKUP(A738,[1]Tổng!$M$2:$AT$200,15,0),"")</f>
        <v/>
      </c>
      <c r="G738" s="214" t="str">
        <f>IFERROR(VLOOKUP(A738,[1]Tổng!$M$2:$AT$200,25,0),"")</f>
        <v/>
      </c>
      <c r="H738" s="83" t="str">
        <f>IFERROR(VLOOKUP(A738,[1]Tổng!$M$2:$AQ$200,26,0),"")</f>
        <v/>
      </c>
      <c r="I738" s="77" t="str">
        <f>IFERROR(VLOOKUP(A738,[1]Tổng!$M$2:$AQ$200,27,0),"")</f>
        <v/>
      </c>
      <c r="J738" s="77">
        <v>1000000</v>
      </c>
      <c r="K738" s="78">
        <f t="shared" si="185"/>
        <v>0</v>
      </c>
      <c r="L738" s="88" t="str">
        <f>IFERROR(VLOOKUP(A738,[1]Tổng!$M$2:$AQ$200,30,0),"")</f>
        <v/>
      </c>
      <c r="M738" s="88">
        <f t="shared" si="186"/>
        <v>0</v>
      </c>
      <c r="N738" s="88" t="str">
        <f>IFERROR(VLOOKUP(A738,[1]Tổng!$M$2:$AT$200,18,0),"")</f>
        <v/>
      </c>
      <c r="O738" s="88" t="str">
        <f>IFERROR(VLOOKUP(A738,[1]Tổng!$M$2:$AT$200,22,0),"")</f>
        <v/>
      </c>
      <c r="P738" s="217">
        <f t="shared" si="187"/>
        <v>0</v>
      </c>
      <c r="Q738" s="217">
        <f>IFERROR(VLOOKUP(A738,[1]Tổng!$M$2:$AQ$200,29,0),0)</f>
        <v>0</v>
      </c>
      <c r="R738" s="81" t="str">
        <f>IFERROR(VLOOKUP(A738,[1]Tổng!$M$2:$AQ$200,31,0),"")</f>
        <v/>
      </c>
      <c r="S738" s="81">
        <f t="shared" si="194"/>
        <v>0</v>
      </c>
      <c r="T738" s="81">
        <f t="shared" si="195"/>
        <v>0</v>
      </c>
      <c r="U738" s="81" t="e">
        <f t="shared" si="189"/>
        <v>#REF!</v>
      </c>
      <c r="V738" s="81">
        <v>0</v>
      </c>
      <c r="W738" s="81" t="e">
        <f t="shared" si="182"/>
        <v>#REF!</v>
      </c>
      <c r="X738" s="83"/>
      <c r="Y738" s="99">
        <f t="shared" si="141"/>
        <v>0</v>
      </c>
      <c r="Z738" s="224"/>
      <c r="AA738" s="224"/>
      <c r="AB738" s="224"/>
      <c r="AC738" s="224"/>
      <c r="AE738" s="106" t="e">
        <f t="shared" si="190"/>
        <v>#VALUE!</v>
      </c>
      <c r="AF738" s="69"/>
      <c r="AG738" s="218"/>
      <c r="AH738" s="219"/>
      <c r="AI738" s="218"/>
      <c r="AJ738" s="63"/>
      <c r="AK738" s="63"/>
      <c r="AL738" s="63"/>
      <c r="AR738" s="225" t="str">
        <f t="shared" si="191"/>
        <v/>
      </c>
      <c r="AS738" s="35">
        <f t="shared" si="192"/>
        <v>2</v>
      </c>
      <c r="AU738" s="69" t="e">
        <f t="shared" si="193"/>
        <v>#N/A</v>
      </c>
      <c r="AV738" s="69" t="e">
        <f t="shared" si="196"/>
        <v>#N/A</v>
      </c>
      <c r="AW738" s="69">
        <f>IF(I738&gt;0,COUNTIF($AV$32:AV738,AV738),0)</f>
        <v>706</v>
      </c>
      <c r="AX738" s="69">
        <f>IF(AND(AW738&gt;1,SUMIF($AV$32:AV737,AV738,$AX$32:AX737)-SUMIF($AV$32:AV737,AV738,$BA$32:BA737)=0),1,IF(AND(AW738&gt;1,SUMIF($AV$32:AV737,AV738,$AX$32:AX737)-SUMIF($AV$32:AV737,AV738,$BA$32:BA737)&gt;0),0,AW738))</f>
        <v>0</v>
      </c>
      <c r="AY738" s="69">
        <f>IF(AND(Q738&gt;0,SUMIF($AV$32:AV738,AV738,$I$32:I738)-SUMIF($AV$32:AV738,AV738,$Q$32:Q738)=0),COUNTIF($AV$32:AV738,AV738),0)</f>
        <v>0</v>
      </c>
      <c r="AZ738" s="69">
        <f>IF(Q738&gt;0,COUNTIF($AV$32:AV738,AV738),0)</f>
        <v>0</v>
      </c>
      <c r="BA738" s="69">
        <f t="shared" si="197"/>
        <v>0</v>
      </c>
      <c r="BC738" s="69" t="str">
        <f t="shared" si="198"/>
        <v xml:space="preserve">  0</v>
      </c>
      <c r="BD738" s="69" t="str">
        <f t="shared" si="199"/>
        <v/>
      </c>
      <c r="BF738" s="69"/>
      <c r="BG738" s="69"/>
    </row>
    <row r="739" spans="1:59" x14ac:dyDescent="0.25">
      <c r="A739" s="70" t="e">
        <f t="shared" si="188"/>
        <v>#REF!</v>
      </c>
      <c r="B739" s="83" t="str">
        <f>IFERROR(VLOOKUP(A739,[1]Tổng!$M$2:$AT$200,13,0),"")</f>
        <v/>
      </c>
      <c r="C739" s="71" t="e">
        <f t="shared" si="183"/>
        <v>#VALUE!</v>
      </c>
      <c r="D739" s="71">
        <f t="shared" si="184"/>
        <v>1</v>
      </c>
      <c r="E739" s="221" t="str">
        <f>IFERROR(VLOOKUP(A739,[1]Tổng!$M$2:$AT$200,14,0),"")</f>
        <v/>
      </c>
      <c r="F739" s="213" t="str">
        <f>IFERROR(VLOOKUP(A739,[1]Tổng!$M$2:$AT$200,15,0),"")</f>
        <v/>
      </c>
      <c r="G739" s="214" t="str">
        <f>IFERROR(VLOOKUP(A739,[1]Tổng!$M$2:$AT$200,25,0),"")</f>
        <v/>
      </c>
      <c r="H739" s="83" t="str">
        <f>IFERROR(VLOOKUP(A739,[1]Tổng!$M$2:$AQ$200,26,0),"")</f>
        <v/>
      </c>
      <c r="I739" s="77" t="str">
        <f>IFERROR(VLOOKUP(A739,[1]Tổng!$M$2:$AQ$200,27,0),"")</f>
        <v/>
      </c>
      <c r="J739" s="77">
        <v>1000000</v>
      </c>
      <c r="K739" s="78">
        <f t="shared" si="185"/>
        <v>0</v>
      </c>
      <c r="L739" s="88" t="str">
        <f>IFERROR(VLOOKUP(A739,[1]Tổng!$M$2:$AQ$200,30,0),"")</f>
        <v/>
      </c>
      <c r="M739" s="88">
        <f t="shared" si="186"/>
        <v>0</v>
      </c>
      <c r="N739" s="88" t="str">
        <f>IFERROR(VLOOKUP(A739,[1]Tổng!$M$2:$AT$200,18,0),"")</f>
        <v/>
      </c>
      <c r="O739" s="88" t="str">
        <f>IFERROR(VLOOKUP(A739,[1]Tổng!$M$2:$AT$200,22,0),"")</f>
        <v/>
      </c>
      <c r="P739" s="217">
        <f t="shared" si="187"/>
        <v>0</v>
      </c>
      <c r="Q739" s="217">
        <f>IFERROR(VLOOKUP(A739,[1]Tổng!$M$2:$AQ$200,29,0),0)</f>
        <v>0</v>
      </c>
      <c r="R739" s="81" t="str">
        <f>IFERROR(VLOOKUP(A739,[1]Tổng!$M$2:$AQ$200,31,0),"")</f>
        <v/>
      </c>
      <c r="S739" s="81">
        <f t="shared" si="194"/>
        <v>0</v>
      </c>
      <c r="T739" s="81">
        <f t="shared" si="195"/>
        <v>0</v>
      </c>
      <c r="U739" s="81" t="e">
        <f t="shared" si="189"/>
        <v>#REF!</v>
      </c>
      <c r="V739" s="81">
        <v>0</v>
      </c>
      <c r="W739" s="81" t="e">
        <f t="shared" ref="W739:W802" si="200">IF((U739-T739+V739)&gt;$U$32,$U$32,(U739-T739+V739))</f>
        <v>#REF!</v>
      </c>
      <c r="X739" s="83"/>
      <c r="Y739" s="99">
        <f>Q741</f>
        <v>0</v>
      </c>
      <c r="Z739" s="224"/>
      <c r="AA739" s="224"/>
      <c r="AB739" s="224"/>
      <c r="AC739" s="224"/>
      <c r="AE739" s="106" t="e">
        <f>I741-SUM(Z741:AD741)</f>
        <v>#VALUE!</v>
      </c>
      <c r="AF739" s="69"/>
      <c r="AG739" s="218"/>
      <c r="AH739" s="219"/>
      <c r="AI739" s="218"/>
      <c r="AJ739" s="63"/>
      <c r="AK739" s="63"/>
      <c r="AL739" s="63"/>
      <c r="AR739" s="225" t="str">
        <f>IF(AS741&gt;1,H741,IF(AS741=1,H738+1,0))</f>
        <v/>
      </c>
      <c r="AS739" s="35">
        <f>IF(H741=0,H738+1,2)</f>
        <v>2</v>
      </c>
      <c r="AU739" s="69" t="e">
        <f t="shared" si="193"/>
        <v>#N/A</v>
      </c>
      <c r="AV739" s="69" t="e">
        <f t="shared" si="196"/>
        <v>#N/A</v>
      </c>
      <c r="AW739" s="69">
        <f>IF(I739&gt;0,COUNTIF($AV$32:AV739,AV739),0)</f>
        <v>707</v>
      </c>
      <c r="AX739" s="69">
        <f>IF(AND(AW739&gt;1,SUMIF($AV$32:AV738,AV739,$AX$32:AX738)-SUMIF($AV$32:AV738,AV739,$BA$32:BA738)=0),1,IF(AND(AW739&gt;1,SUMIF($AV$32:AV738,AV739,$AX$32:AX738)-SUMIF($AV$32:AV738,AV739,$BA$32:BA738)&gt;0),0,AW739))</f>
        <v>0</v>
      </c>
      <c r="AY739" s="69">
        <f>IF(AND(Q739&gt;0,SUMIF($AV$32:AV739,AV739,$I$32:I739)-SUMIF($AV$32:AV739,AV739,$Q$32:Q739)=0),COUNTIF($AV$32:AV739,AV739),0)</f>
        <v>0</v>
      </c>
      <c r="AZ739" s="69">
        <f>IF(Q739&gt;0,COUNTIF($AV$32:AV739,AV739),0)</f>
        <v>0</v>
      </c>
      <c r="BA739" s="69">
        <f t="shared" si="197"/>
        <v>0</v>
      </c>
      <c r="BC739" s="69" t="str">
        <f t="shared" si="198"/>
        <v xml:space="preserve">  0</v>
      </c>
      <c r="BD739" s="69" t="str">
        <f t="shared" si="199"/>
        <v/>
      </c>
      <c r="BF739" s="69"/>
      <c r="BG739" s="69"/>
    </row>
    <row r="740" spans="1:59" s="69" customFormat="1" x14ac:dyDescent="0.25">
      <c r="A740" s="70" t="e">
        <f t="shared" si="188"/>
        <v>#REF!</v>
      </c>
      <c r="B740" s="83" t="str">
        <f>IFERROR(VLOOKUP(A740,[1]Tổng!$M$2:$AT$200,13,0),"")</f>
        <v/>
      </c>
      <c r="C740" s="71" t="e">
        <f t="shared" si="183"/>
        <v>#VALUE!</v>
      </c>
      <c r="D740" s="71">
        <f t="shared" si="184"/>
        <v>1</v>
      </c>
      <c r="E740" s="221" t="str">
        <f>IFERROR(VLOOKUP(A740,[1]Tổng!$M$2:$AT$200,14,0),"")</f>
        <v/>
      </c>
      <c r="F740" s="213" t="str">
        <f>IFERROR(VLOOKUP(A740,[1]Tổng!$M$2:$AT$200,15,0),"")</f>
        <v/>
      </c>
      <c r="G740" s="214" t="str">
        <f>IFERROR(VLOOKUP(A740,[1]Tổng!$M$2:$AT$200,25,0),"")</f>
        <v/>
      </c>
      <c r="H740" s="83" t="str">
        <f>IFERROR(VLOOKUP(A740,[1]Tổng!$M$2:$AQ$200,26,0),"")</f>
        <v/>
      </c>
      <c r="I740" s="77" t="str">
        <f>IFERROR(VLOOKUP(A740,[1]Tổng!$M$2:$AQ$200,27,0),"")</f>
        <v/>
      </c>
      <c r="J740" s="77">
        <v>1000000</v>
      </c>
      <c r="K740" s="78">
        <f t="shared" si="185"/>
        <v>0</v>
      </c>
      <c r="L740" s="88" t="str">
        <f>IFERROR(VLOOKUP(A740,[1]Tổng!$M$2:$AQ$200,30,0),"")</f>
        <v/>
      </c>
      <c r="M740" s="88">
        <f t="shared" si="186"/>
        <v>0</v>
      </c>
      <c r="N740" s="88" t="str">
        <f>IFERROR(VLOOKUP(A740,[1]Tổng!$M$2:$AT$200,18,0),"")</f>
        <v/>
      </c>
      <c r="O740" s="88" t="str">
        <f>IFERROR(VLOOKUP(A740,[1]Tổng!$M$2:$AT$200,22,0),"")</f>
        <v/>
      </c>
      <c r="P740" s="217">
        <f t="shared" si="187"/>
        <v>0</v>
      </c>
      <c r="Q740" s="217">
        <f>IFERROR(VLOOKUP(A740,[1]Tổng!$M$2:$AQ$200,29,0),0)</f>
        <v>0</v>
      </c>
      <c r="R740" s="81" t="str">
        <f>IFERROR(VLOOKUP(A740,[1]Tổng!$M$2:$AQ$200,31,0),"")</f>
        <v/>
      </c>
      <c r="S740" s="81">
        <f t="shared" si="194"/>
        <v>0</v>
      </c>
      <c r="T740" s="81">
        <f t="shared" si="195"/>
        <v>0</v>
      </c>
      <c r="U740" s="81" t="e">
        <f t="shared" si="189"/>
        <v>#REF!</v>
      </c>
      <c r="V740" s="81">
        <v>0</v>
      </c>
      <c r="W740" s="81" t="e">
        <f t="shared" si="200"/>
        <v>#REF!</v>
      </c>
      <c r="X740" s="83"/>
      <c r="Y740" s="99">
        <f t="shared" si="141"/>
        <v>0</v>
      </c>
      <c r="Z740" s="224"/>
      <c r="AA740" s="224"/>
      <c r="AB740" s="224"/>
      <c r="AC740" s="224"/>
      <c r="AE740" s="106" t="e">
        <f t="shared" si="190"/>
        <v>#VALUE!</v>
      </c>
      <c r="AG740" s="218"/>
      <c r="AH740" s="219"/>
      <c r="AI740" s="218"/>
      <c r="AJ740" s="63"/>
      <c r="AK740" s="63"/>
      <c r="AL740" s="63"/>
      <c r="AR740" s="225" t="str">
        <f>IF(AS740&gt;1,H740,IF(AS740=1,H741+1,0))</f>
        <v/>
      </c>
      <c r="AS740" s="35">
        <f>IF(H740=0,H741+1,2)</f>
        <v>2</v>
      </c>
      <c r="AU740" s="69" t="e">
        <f t="shared" si="193"/>
        <v>#N/A</v>
      </c>
      <c r="AV740" s="69" t="e">
        <f t="shared" si="196"/>
        <v>#N/A</v>
      </c>
      <c r="AW740" s="69">
        <f>IF(I740&gt;0,COUNTIF($AV$32:AV740,AV740),0)</f>
        <v>708</v>
      </c>
      <c r="AX740" s="69">
        <f>IF(AND(AW740&gt;1,SUMIF($AV$32:AV739,AV740,$AX$32:AX739)-SUMIF($AV$32:AV739,AV740,$BA$32:BA739)=0),1,IF(AND(AW740&gt;1,SUMIF($AV$32:AV739,AV740,$AX$32:AX739)-SUMIF($AV$32:AV739,AV740,$BA$32:BA739)&gt;0),0,AW740))</f>
        <v>0</v>
      </c>
      <c r="AY740" s="69">
        <f>IF(AND(Q740&gt;0,SUMIF($AV$32:AV740,AV740,$I$32:I740)-SUMIF($AV$32:AV740,AV740,$Q$32:Q740)=0),COUNTIF($AV$32:AV740,AV740),0)</f>
        <v>0</v>
      </c>
      <c r="AZ740" s="69">
        <f>IF(Q740&gt;0,COUNTIF($AV$32:AV740,AV740),0)</f>
        <v>0</v>
      </c>
      <c r="BA740" s="69">
        <f t="shared" si="197"/>
        <v>0</v>
      </c>
      <c r="BC740" s="69" t="str">
        <f t="shared" si="198"/>
        <v xml:space="preserve">  0</v>
      </c>
      <c r="BD740" s="69" t="str">
        <f t="shared" si="199"/>
        <v/>
      </c>
    </row>
    <row r="741" spans="1:59" x14ac:dyDescent="0.25">
      <c r="A741" s="70" t="e">
        <f t="shared" si="188"/>
        <v>#REF!</v>
      </c>
      <c r="B741" s="83" t="str">
        <f>IFERROR(VLOOKUP(A741,[1]Tổng!$M$2:$AT$200,13,0),"")</f>
        <v/>
      </c>
      <c r="C741" s="71" t="e">
        <f t="shared" si="183"/>
        <v>#VALUE!</v>
      </c>
      <c r="D741" s="71">
        <f t="shared" si="184"/>
        <v>1</v>
      </c>
      <c r="E741" s="221" t="str">
        <f>IFERROR(VLOOKUP(A741,[1]Tổng!$M$2:$AT$200,14,0),"")</f>
        <v/>
      </c>
      <c r="F741" s="213" t="str">
        <f>IFERROR(VLOOKUP(A741,[1]Tổng!$M$2:$AT$200,15,0),"")</f>
        <v/>
      </c>
      <c r="G741" s="214" t="str">
        <f>IFERROR(VLOOKUP(A741,[1]Tổng!$M$2:$AT$200,25,0),"")</f>
        <v/>
      </c>
      <c r="H741" s="83" t="str">
        <f>IFERROR(VLOOKUP(A741,[1]Tổng!$M$2:$AQ$200,26,0),"")</f>
        <v/>
      </c>
      <c r="I741" s="77" t="str">
        <f>IFERROR(VLOOKUP(A741,[1]Tổng!$M$2:$AQ$200,27,0),"")</f>
        <v/>
      </c>
      <c r="J741" s="77">
        <v>1000000</v>
      </c>
      <c r="K741" s="78">
        <f t="shared" si="185"/>
        <v>0</v>
      </c>
      <c r="L741" s="88" t="str">
        <f>IFERROR(VLOOKUP(A741,[1]Tổng!$M$2:$AQ$200,30,0),"")</f>
        <v/>
      </c>
      <c r="M741" s="88">
        <f t="shared" si="186"/>
        <v>0</v>
      </c>
      <c r="N741" s="88" t="str">
        <f>IFERROR(VLOOKUP(A741,[1]Tổng!$M$2:$AT$200,18,0),"")</f>
        <v/>
      </c>
      <c r="O741" s="88" t="str">
        <f>IFERROR(VLOOKUP(A741,[1]Tổng!$M$2:$AT$200,22,0),"")</f>
        <v/>
      </c>
      <c r="P741" s="217">
        <f t="shared" si="187"/>
        <v>0</v>
      </c>
      <c r="Q741" s="217">
        <f>IFERROR(VLOOKUP(A741,[1]Tổng!$M$2:$AQ$200,29,0),0)</f>
        <v>0</v>
      </c>
      <c r="R741" s="81" t="str">
        <f>IFERROR(VLOOKUP(A741,[1]Tổng!$M$2:$AQ$200,31,0),"")</f>
        <v/>
      </c>
      <c r="S741" s="81">
        <f t="shared" si="194"/>
        <v>0</v>
      </c>
      <c r="T741" s="81">
        <f t="shared" si="195"/>
        <v>0</v>
      </c>
      <c r="U741" s="81" t="e">
        <f t="shared" si="189"/>
        <v>#REF!</v>
      </c>
      <c r="V741" s="81">
        <v>0</v>
      </c>
      <c r="W741" s="81" t="e">
        <f t="shared" si="200"/>
        <v>#REF!</v>
      </c>
      <c r="X741" s="83"/>
      <c r="Y741" s="99">
        <f t="shared" si="141"/>
        <v>0</v>
      </c>
      <c r="Z741" s="224"/>
      <c r="AA741" s="224"/>
      <c r="AB741" s="224"/>
      <c r="AC741" s="224"/>
      <c r="AE741" s="106" t="e">
        <f t="shared" si="190"/>
        <v>#VALUE!</v>
      </c>
      <c r="AF741" s="69"/>
      <c r="AG741" s="218"/>
      <c r="AH741" s="219"/>
      <c r="AI741" s="218"/>
      <c r="AJ741" s="63"/>
      <c r="AK741" s="63"/>
      <c r="AL741" s="63"/>
      <c r="AR741" s="225" t="str">
        <f t="shared" si="191"/>
        <v/>
      </c>
      <c r="AS741" s="35">
        <f t="shared" si="192"/>
        <v>2</v>
      </c>
      <c r="AU741" s="69" t="e">
        <f t="shared" si="193"/>
        <v>#N/A</v>
      </c>
      <c r="AV741" s="69" t="e">
        <f t="shared" si="196"/>
        <v>#N/A</v>
      </c>
      <c r="AW741" s="69">
        <f>IF(I741&gt;0,COUNTIF($AV$32:AV741,AV741),0)</f>
        <v>709</v>
      </c>
      <c r="AX741" s="69">
        <f>IF(AND(AW741&gt;1,SUMIF($AV$32:AV740,AV741,$AX$32:AX740)-SUMIF($AV$32:AV740,AV741,$BA$32:BA740)=0),1,IF(AND(AW741&gt;1,SUMIF($AV$32:AV740,AV741,$AX$32:AX740)-SUMIF($AV$32:AV740,AV741,$BA$32:BA740)&gt;0),0,AW741))</f>
        <v>0</v>
      </c>
      <c r="AY741" s="69">
        <f>IF(AND(Q741&gt;0,SUMIF($AV$32:AV741,AV741,$I$32:I741)-SUMIF($AV$32:AV741,AV741,$Q$32:Q741)=0),COUNTIF($AV$32:AV741,AV741),0)</f>
        <v>0</v>
      </c>
      <c r="AZ741" s="69">
        <f>IF(Q741&gt;0,COUNTIF($AV$32:AV741,AV741),0)</f>
        <v>0</v>
      </c>
      <c r="BA741" s="69">
        <f t="shared" si="197"/>
        <v>0</v>
      </c>
      <c r="BC741" s="69" t="str">
        <f t="shared" si="198"/>
        <v xml:space="preserve">  0</v>
      </c>
      <c r="BD741" s="69" t="str">
        <f t="shared" si="199"/>
        <v/>
      </c>
      <c r="BF741" s="69"/>
      <c r="BG741" s="69"/>
    </row>
    <row r="742" spans="1:59" x14ac:dyDescent="0.25">
      <c r="A742" s="70" t="e">
        <f t="shared" si="188"/>
        <v>#REF!</v>
      </c>
      <c r="B742" s="83" t="str">
        <f>IFERROR(VLOOKUP(A742,[1]Tổng!$M$2:$AT$200,13,0),"")</f>
        <v/>
      </c>
      <c r="C742" s="71" t="e">
        <f t="shared" ref="C742:C805" si="201">IF(I742&gt;0,MID(B742,SEARCH(".",B742,SEARCH(".",B742,SEARCH(".",B742)+1)+1)+1,SEARCH(".",B742,(SEARCH(".",B742,SEARCH(".",B742,SEARCH(".",B742)+1)+1))+1)-SEARCH(".",B742,SEARCH(".",B742,SEARCH(".",B742)+1)+1)-1),0)</f>
        <v>#VALUE!</v>
      </c>
      <c r="D742" s="71">
        <f t="shared" ref="D742:D805" si="202">IF(Q742&gt;0,MID(B742,SEARCH("-",B742,SEARCH("-",B742)+1)+1,SEARCH("/",B742,SEARCH("/",B742)+1)-SEARCH("-",B742,SEARCH("-",B742)+1)-1),1)</f>
        <v>1</v>
      </c>
      <c r="E742" s="221" t="str">
        <f>IFERROR(VLOOKUP(A742,[1]Tổng!$M$2:$AT$200,14,0),"")</f>
        <v/>
      </c>
      <c r="F742" s="213" t="str">
        <f>IFERROR(VLOOKUP(A742,[1]Tổng!$M$2:$AT$200,15,0),"")</f>
        <v/>
      </c>
      <c r="G742" s="214" t="str">
        <f>IFERROR(VLOOKUP(A742,[1]Tổng!$M$2:$AT$200,25,0),"")</f>
        <v/>
      </c>
      <c r="H742" s="83" t="str">
        <f>IFERROR(VLOOKUP(A742,[1]Tổng!$M$2:$AQ$200,26,0),"")</f>
        <v/>
      </c>
      <c r="I742" s="77" t="str">
        <f>IFERROR(VLOOKUP(A742,[1]Tổng!$M$2:$AQ$200,27,0),"")</f>
        <v/>
      </c>
      <c r="J742" s="77">
        <v>1000000</v>
      </c>
      <c r="K742" s="78">
        <f t="shared" ref="K742:K805" si="203">IFERROR(I742*J742,0)</f>
        <v>0</v>
      </c>
      <c r="L742" s="88" t="str">
        <f>IFERROR(VLOOKUP(A742,[1]Tổng!$M$2:$AQ$200,30,0),"")</f>
        <v/>
      </c>
      <c r="M742" s="88">
        <f t="shared" ref="M742:M805" si="204">IFERROR(I742*L742,0)</f>
        <v>0</v>
      </c>
      <c r="N742" s="88" t="str">
        <f>IFERROR(VLOOKUP(A742,[1]Tổng!$M$2:$AT$200,18,0),"")</f>
        <v/>
      </c>
      <c r="O742" s="88" t="str">
        <f>IFERROR(VLOOKUP(A742,[1]Tổng!$M$2:$AT$200,22,0),"")</f>
        <v/>
      </c>
      <c r="P742" s="217">
        <f t="shared" ref="P742:P805" si="205">IF(Q742&gt;0,VLOOKUP(D742,$C$32:$M$1452,7,0),0)</f>
        <v>0</v>
      </c>
      <c r="Q742" s="217">
        <f>IFERROR(VLOOKUP(A742,[1]Tổng!$M$2:$AQ$200,29,0),0)</f>
        <v>0</v>
      </c>
      <c r="R742" s="81" t="str">
        <f>IFERROR(VLOOKUP(A742,[1]Tổng!$M$2:$AQ$200,31,0),"")</f>
        <v/>
      </c>
      <c r="S742" s="81">
        <f t="shared" si="194"/>
        <v>0</v>
      </c>
      <c r="T742" s="81">
        <f t="shared" si="195"/>
        <v>0</v>
      </c>
      <c r="U742" s="81" t="e">
        <f t="shared" si="189"/>
        <v>#REF!</v>
      </c>
      <c r="V742" s="81">
        <v>0</v>
      </c>
      <c r="W742" s="81" t="e">
        <f t="shared" si="200"/>
        <v>#REF!</v>
      </c>
      <c r="X742" s="83"/>
      <c r="Y742" s="99">
        <f t="shared" si="141"/>
        <v>0</v>
      </c>
      <c r="Z742" s="224"/>
      <c r="AA742" s="224"/>
      <c r="AB742" s="224"/>
      <c r="AC742" s="224"/>
      <c r="AE742" s="106" t="e">
        <f t="shared" si="190"/>
        <v>#VALUE!</v>
      </c>
      <c r="AF742" s="69"/>
      <c r="AG742" s="218"/>
      <c r="AH742" s="219"/>
      <c r="AI742" s="218"/>
      <c r="AJ742" s="63"/>
      <c r="AK742" s="63"/>
      <c r="AL742" s="63"/>
      <c r="AR742" s="225" t="str">
        <f t="shared" si="191"/>
        <v/>
      </c>
      <c r="AS742" s="35">
        <f t="shared" si="192"/>
        <v>2</v>
      </c>
      <c r="AU742" s="69" t="e">
        <f t="shared" si="193"/>
        <v>#N/A</v>
      </c>
      <c r="AV742" s="69" t="e">
        <f t="shared" si="196"/>
        <v>#N/A</v>
      </c>
      <c r="AW742" s="69">
        <f>IF(I742&gt;0,COUNTIF($AV$32:AV742,AV742),0)</f>
        <v>710</v>
      </c>
      <c r="AX742" s="69">
        <f>IF(AND(AW742&gt;1,SUMIF($AV$32:AV741,AV742,$AX$32:AX741)-SUMIF($AV$32:AV741,AV742,$BA$32:BA741)=0),1,IF(AND(AW742&gt;1,SUMIF($AV$32:AV741,AV742,$AX$32:AX741)-SUMIF($AV$32:AV741,AV742,$BA$32:BA741)&gt;0),0,AW742))</f>
        <v>0</v>
      </c>
      <c r="AY742" s="69">
        <f>IF(AND(Q742&gt;0,SUMIF($AV$32:AV742,AV742,$I$32:I742)-SUMIF($AV$32:AV742,AV742,$Q$32:Q742)=0),COUNTIF($AV$32:AV742,AV742),0)</f>
        <v>0</v>
      </c>
      <c r="AZ742" s="69">
        <f>IF(Q742&gt;0,COUNTIF($AV$32:AV742,AV742),0)</f>
        <v>0</v>
      </c>
      <c r="BA742" s="69">
        <f t="shared" si="197"/>
        <v>0</v>
      </c>
      <c r="BC742" s="69" t="str">
        <f t="shared" si="198"/>
        <v xml:space="preserve">  0</v>
      </c>
      <c r="BD742" s="69" t="str">
        <f t="shared" si="199"/>
        <v/>
      </c>
      <c r="BF742" s="69"/>
      <c r="BG742" s="69"/>
    </row>
    <row r="743" spans="1:59" x14ac:dyDescent="0.25">
      <c r="A743" s="70" t="e">
        <f t="shared" ref="A743:A806" si="206">A742+1</f>
        <v>#REF!</v>
      </c>
      <c r="B743" s="83" t="str">
        <f>IFERROR(VLOOKUP(A743,[1]Tổng!$M$2:$AT$200,13,0),"")</f>
        <v/>
      </c>
      <c r="C743" s="71" t="e">
        <f t="shared" si="201"/>
        <v>#VALUE!</v>
      </c>
      <c r="D743" s="71">
        <f t="shared" si="202"/>
        <v>1</v>
      </c>
      <c r="E743" s="221" t="str">
        <f>IFERROR(VLOOKUP(A743,[1]Tổng!$M$2:$AT$200,14,0),"")</f>
        <v/>
      </c>
      <c r="F743" s="213" t="str">
        <f>IFERROR(VLOOKUP(A743,[1]Tổng!$M$2:$AT$200,15,0),"")</f>
        <v/>
      </c>
      <c r="G743" s="214" t="str">
        <f>IFERROR(VLOOKUP(A743,[1]Tổng!$M$2:$AT$200,25,0),"")</f>
        <v/>
      </c>
      <c r="H743" s="83" t="str">
        <f>IFERROR(VLOOKUP(A743,[1]Tổng!$M$2:$AQ$200,26,0),"")</f>
        <v/>
      </c>
      <c r="I743" s="77" t="str">
        <f>IFERROR(VLOOKUP(A743,[1]Tổng!$M$2:$AQ$200,27,0),"")</f>
        <v/>
      </c>
      <c r="J743" s="77">
        <v>1000000</v>
      </c>
      <c r="K743" s="78">
        <f t="shared" si="203"/>
        <v>0</v>
      </c>
      <c r="L743" s="88" t="str">
        <f>IFERROR(VLOOKUP(A743,[1]Tổng!$M$2:$AQ$200,30,0),"")</f>
        <v/>
      </c>
      <c r="M743" s="88">
        <f t="shared" si="204"/>
        <v>0</v>
      </c>
      <c r="N743" s="88" t="str">
        <f>IFERROR(VLOOKUP(A743,[1]Tổng!$M$2:$AT$200,18,0),"")</f>
        <v/>
      </c>
      <c r="O743" s="88" t="str">
        <f>IFERROR(VLOOKUP(A743,[1]Tổng!$M$2:$AT$200,22,0),"")</f>
        <v/>
      </c>
      <c r="P743" s="217">
        <f t="shared" si="205"/>
        <v>0</v>
      </c>
      <c r="Q743" s="217">
        <f>IFERROR(VLOOKUP(A743,[1]Tổng!$M$2:$AQ$200,29,0),0)</f>
        <v>0</v>
      </c>
      <c r="R743" s="81" t="str">
        <f>IFERROR(VLOOKUP(A743,[1]Tổng!$M$2:$AQ$200,31,0),"")</f>
        <v/>
      </c>
      <c r="S743" s="81">
        <f t="shared" si="194"/>
        <v>0</v>
      </c>
      <c r="T743" s="81">
        <f t="shared" si="195"/>
        <v>0</v>
      </c>
      <c r="U743" s="81" t="e">
        <f t="shared" ref="U743:U806" si="207">W742</f>
        <v>#REF!</v>
      </c>
      <c r="V743" s="81">
        <v>0</v>
      </c>
      <c r="W743" s="81" t="e">
        <f t="shared" si="200"/>
        <v>#REF!</v>
      </c>
      <c r="X743" s="83"/>
      <c r="Y743" s="99">
        <f t="shared" si="141"/>
        <v>0</v>
      </c>
      <c r="Z743" s="224"/>
      <c r="AA743" s="224"/>
      <c r="AB743" s="224"/>
      <c r="AC743" s="224"/>
      <c r="AE743" s="106" t="e">
        <f t="shared" si="190"/>
        <v>#VALUE!</v>
      </c>
      <c r="AF743" s="69"/>
      <c r="AG743" s="218"/>
      <c r="AH743" s="219"/>
      <c r="AI743" s="218"/>
      <c r="AJ743" s="63"/>
      <c r="AK743" s="63"/>
      <c r="AL743" s="63"/>
      <c r="AR743" s="225" t="str">
        <f t="shared" si="191"/>
        <v/>
      </c>
      <c r="AS743" s="35">
        <f t="shared" si="192"/>
        <v>2</v>
      </c>
      <c r="AU743" s="69" t="e">
        <f t="shared" si="193"/>
        <v>#N/A</v>
      </c>
      <c r="AV743" s="69" t="e">
        <f t="shared" si="196"/>
        <v>#N/A</v>
      </c>
      <c r="AW743" s="69">
        <f>IF(I743&gt;0,COUNTIF($AV$32:AV743,AV743),0)</f>
        <v>711</v>
      </c>
      <c r="AX743" s="69">
        <f>IF(AND(AW743&gt;1,SUMIF($AV$32:AV742,AV743,$AX$32:AX742)-SUMIF($AV$32:AV742,AV743,$BA$32:BA742)=0),1,IF(AND(AW743&gt;1,SUMIF($AV$32:AV742,AV743,$AX$32:AX742)-SUMIF($AV$32:AV742,AV743,$BA$32:BA742)&gt;0),0,AW743))</f>
        <v>0</v>
      </c>
      <c r="AY743" s="69">
        <f>IF(AND(Q743&gt;0,SUMIF($AV$32:AV743,AV743,$I$32:I743)-SUMIF($AV$32:AV743,AV743,$Q$32:Q743)=0),COUNTIF($AV$32:AV743,AV743),0)</f>
        <v>0</v>
      </c>
      <c r="AZ743" s="69">
        <f>IF(Q743&gt;0,COUNTIF($AV$32:AV743,AV743),0)</f>
        <v>0</v>
      </c>
      <c r="BA743" s="69">
        <f t="shared" si="197"/>
        <v>0</v>
      </c>
      <c r="BC743" s="69" t="str">
        <f t="shared" si="198"/>
        <v xml:space="preserve">  0</v>
      </c>
      <c r="BD743" s="69" t="str">
        <f t="shared" si="199"/>
        <v/>
      </c>
      <c r="BF743" s="69"/>
      <c r="BG743" s="69"/>
    </row>
    <row r="744" spans="1:59" s="69" customFormat="1" x14ac:dyDescent="0.25">
      <c r="A744" s="70" t="e">
        <f t="shared" si="206"/>
        <v>#REF!</v>
      </c>
      <c r="B744" s="83" t="str">
        <f>IFERROR(VLOOKUP(A744,[1]Tổng!$M$2:$AT$200,13,0),"")</f>
        <v/>
      </c>
      <c r="C744" s="71" t="e">
        <f t="shared" si="201"/>
        <v>#VALUE!</v>
      </c>
      <c r="D744" s="71">
        <f t="shared" si="202"/>
        <v>1</v>
      </c>
      <c r="E744" s="221" t="str">
        <f>IFERROR(VLOOKUP(A744,[1]Tổng!$M$2:$AT$200,14,0),"")</f>
        <v/>
      </c>
      <c r="F744" s="213" t="str">
        <f>IFERROR(VLOOKUP(A744,[1]Tổng!$M$2:$AT$200,15,0),"")</f>
        <v/>
      </c>
      <c r="G744" s="214" t="str">
        <f>IFERROR(VLOOKUP(A744,[1]Tổng!$M$2:$AT$200,25,0),"")</f>
        <v/>
      </c>
      <c r="H744" s="83" t="str">
        <f>IFERROR(VLOOKUP(A744,[1]Tổng!$M$2:$AQ$200,26,0),"")</f>
        <v/>
      </c>
      <c r="I744" s="77" t="str">
        <f>IFERROR(VLOOKUP(A744,[1]Tổng!$M$2:$AQ$200,27,0),"")</f>
        <v/>
      </c>
      <c r="J744" s="77">
        <v>1000000</v>
      </c>
      <c r="K744" s="78">
        <f t="shared" si="203"/>
        <v>0</v>
      </c>
      <c r="L744" s="88" t="str">
        <f>IFERROR(VLOOKUP(A744,[1]Tổng!$M$2:$AQ$200,30,0),"")</f>
        <v/>
      </c>
      <c r="M744" s="88">
        <f t="shared" si="204"/>
        <v>0</v>
      </c>
      <c r="N744" s="88" t="str">
        <f>IFERROR(VLOOKUP(A744,[1]Tổng!$M$2:$AT$200,18,0),"")</f>
        <v/>
      </c>
      <c r="O744" s="88" t="str">
        <f>IFERROR(VLOOKUP(A744,[1]Tổng!$M$2:$AT$200,22,0),"")</f>
        <v/>
      </c>
      <c r="P744" s="217">
        <f t="shared" si="205"/>
        <v>0</v>
      </c>
      <c r="Q744" s="217">
        <f>IFERROR(VLOOKUP(A744,[1]Tổng!$M$2:$AQ$200,29,0),0)</f>
        <v>0</v>
      </c>
      <c r="R744" s="81" t="str">
        <f>IFERROR(VLOOKUP(A744,[1]Tổng!$M$2:$AQ$200,31,0),"")</f>
        <v/>
      </c>
      <c r="S744" s="81">
        <f t="shared" si="194"/>
        <v>0</v>
      </c>
      <c r="T744" s="81">
        <f t="shared" si="195"/>
        <v>0</v>
      </c>
      <c r="U744" s="81" t="e">
        <f t="shared" si="207"/>
        <v>#REF!</v>
      </c>
      <c r="V744" s="81">
        <v>0</v>
      </c>
      <c r="W744" s="81" t="e">
        <f t="shared" si="200"/>
        <v>#REF!</v>
      </c>
      <c r="X744" s="83"/>
      <c r="Y744" s="99">
        <f t="shared" si="141"/>
        <v>0</v>
      </c>
      <c r="Z744" s="224"/>
      <c r="AA744" s="224"/>
      <c r="AB744" s="224"/>
      <c r="AC744" s="224"/>
      <c r="AE744" s="106" t="e">
        <f t="shared" si="190"/>
        <v>#VALUE!</v>
      </c>
      <c r="AG744" s="218"/>
      <c r="AH744" s="219"/>
      <c r="AI744" s="218"/>
      <c r="AJ744" s="63"/>
      <c r="AK744" s="63"/>
      <c r="AL744" s="63"/>
      <c r="AR744" s="225" t="str">
        <f t="shared" si="191"/>
        <v/>
      </c>
      <c r="AS744" s="35">
        <f t="shared" si="192"/>
        <v>2</v>
      </c>
      <c r="AU744" s="69" t="e">
        <f t="shared" si="193"/>
        <v>#N/A</v>
      </c>
      <c r="AV744" s="69" t="e">
        <f t="shared" si="196"/>
        <v>#N/A</v>
      </c>
      <c r="AW744" s="69">
        <f>IF(I744&gt;0,COUNTIF($AV$32:AV744,AV744),0)</f>
        <v>712</v>
      </c>
      <c r="AX744" s="69">
        <f>IF(AND(AW744&gt;1,SUMIF($AV$32:AV743,AV744,$AX$32:AX743)-SUMIF($AV$32:AV743,AV744,$BA$32:BA743)=0),1,IF(AND(AW744&gt;1,SUMIF($AV$32:AV743,AV744,$AX$32:AX743)-SUMIF($AV$32:AV743,AV744,$BA$32:BA743)&gt;0),0,AW744))</f>
        <v>0</v>
      </c>
      <c r="AY744" s="69">
        <f>IF(AND(Q744&gt;0,SUMIF($AV$32:AV744,AV744,$I$32:I744)-SUMIF($AV$32:AV744,AV744,$Q$32:Q744)=0),COUNTIF($AV$32:AV744,AV744),0)</f>
        <v>0</v>
      </c>
      <c r="AZ744" s="69">
        <f>IF(Q744&gt;0,COUNTIF($AV$32:AV744,AV744),0)</f>
        <v>0</v>
      </c>
      <c r="BA744" s="69">
        <f t="shared" si="197"/>
        <v>0</v>
      </c>
      <c r="BC744" s="69" t="str">
        <f t="shared" si="198"/>
        <v xml:space="preserve">  0</v>
      </c>
      <c r="BD744" s="69" t="str">
        <f t="shared" si="199"/>
        <v/>
      </c>
    </row>
    <row r="745" spans="1:59" x14ac:dyDescent="0.25">
      <c r="A745" s="70" t="e">
        <f t="shared" si="206"/>
        <v>#REF!</v>
      </c>
      <c r="B745" s="83" t="str">
        <f>IFERROR(VLOOKUP(A745,[1]Tổng!$M$2:$AT$200,13,0),"")</f>
        <v/>
      </c>
      <c r="C745" s="71" t="e">
        <f t="shared" si="201"/>
        <v>#VALUE!</v>
      </c>
      <c r="D745" s="71">
        <f t="shared" si="202"/>
        <v>1</v>
      </c>
      <c r="E745" s="221" t="str">
        <f>IFERROR(VLOOKUP(A745,[1]Tổng!$M$2:$AT$200,14,0),"")</f>
        <v/>
      </c>
      <c r="F745" s="213" t="str">
        <f>IFERROR(VLOOKUP(A745,[1]Tổng!$M$2:$AT$200,15,0),"")</f>
        <v/>
      </c>
      <c r="G745" s="214" t="str">
        <f>IFERROR(VLOOKUP(A745,[1]Tổng!$M$2:$AT$200,25,0),"")</f>
        <v/>
      </c>
      <c r="H745" s="83" t="str">
        <f>IFERROR(VLOOKUP(A745,[1]Tổng!$M$2:$AQ$200,26,0),"")</f>
        <v/>
      </c>
      <c r="I745" s="77" t="str">
        <f>IFERROR(VLOOKUP(A745,[1]Tổng!$M$2:$AQ$200,27,0),"")</f>
        <v/>
      </c>
      <c r="J745" s="77">
        <v>1000000</v>
      </c>
      <c r="K745" s="78">
        <f t="shared" si="203"/>
        <v>0</v>
      </c>
      <c r="L745" s="88" t="str">
        <f>IFERROR(VLOOKUP(A745,[1]Tổng!$M$2:$AQ$200,30,0),"")</f>
        <v/>
      </c>
      <c r="M745" s="88">
        <f t="shared" si="204"/>
        <v>0</v>
      </c>
      <c r="N745" s="88" t="str">
        <f>IFERROR(VLOOKUP(A745,[1]Tổng!$M$2:$AT$200,18,0),"")</f>
        <v/>
      </c>
      <c r="O745" s="88" t="str">
        <f>IFERROR(VLOOKUP(A745,[1]Tổng!$M$2:$AT$200,22,0),"")</f>
        <v/>
      </c>
      <c r="P745" s="217">
        <f t="shared" si="205"/>
        <v>0</v>
      </c>
      <c r="Q745" s="217">
        <f>IFERROR(VLOOKUP(A745,[1]Tổng!$M$2:$AQ$200,29,0),0)</f>
        <v>0</v>
      </c>
      <c r="R745" s="81" t="str">
        <f>IFERROR(VLOOKUP(A745,[1]Tổng!$M$2:$AQ$200,31,0),"")</f>
        <v/>
      </c>
      <c r="S745" s="81">
        <f t="shared" si="194"/>
        <v>0</v>
      </c>
      <c r="T745" s="81">
        <f t="shared" si="195"/>
        <v>0</v>
      </c>
      <c r="U745" s="81" t="e">
        <f t="shared" si="207"/>
        <v>#REF!</v>
      </c>
      <c r="V745" s="81">
        <v>0</v>
      </c>
      <c r="W745" s="81" t="e">
        <f t="shared" si="200"/>
        <v>#REF!</v>
      </c>
      <c r="X745" s="83"/>
      <c r="Y745" s="99">
        <f t="shared" si="141"/>
        <v>0</v>
      </c>
      <c r="Z745" s="224"/>
      <c r="AA745" s="224"/>
      <c r="AB745" s="224"/>
      <c r="AC745" s="224"/>
      <c r="AE745" s="106" t="e">
        <f t="shared" si="190"/>
        <v>#VALUE!</v>
      </c>
      <c r="AF745" s="69"/>
      <c r="AG745" s="218"/>
      <c r="AH745" s="219"/>
      <c r="AI745" s="218"/>
      <c r="AJ745" s="63"/>
      <c r="AK745" s="63"/>
      <c r="AL745" s="63"/>
      <c r="AR745" s="225" t="str">
        <f t="shared" si="191"/>
        <v/>
      </c>
      <c r="AS745" s="35">
        <f t="shared" si="192"/>
        <v>2</v>
      </c>
      <c r="AU745" s="69" t="e">
        <f t="shared" si="193"/>
        <v>#N/A</v>
      </c>
      <c r="AV745" s="69" t="e">
        <f t="shared" si="196"/>
        <v>#N/A</v>
      </c>
      <c r="AW745" s="69">
        <f>IF(I745&gt;0,COUNTIF($AV$32:AV745,AV745),0)</f>
        <v>713</v>
      </c>
      <c r="AX745" s="69">
        <f>IF(AND(AW745&gt;1,SUMIF($AV$32:AV744,AV745,$AX$32:AX744)-SUMIF($AV$32:AV744,AV745,$BA$32:BA744)=0),1,IF(AND(AW745&gt;1,SUMIF($AV$32:AV744,AV745,$AX$32:AX744)-SUMIF($AV$32:AV744,AV745,$BA$32:BA744)&gt;0),0,AW745))</f>
        <v>0</v>
      </c>
      <c r="AY745" s="69">
        <f>IF(AND(Q745&gt;0,SUMIF($AV$32:AV745,AV745,$I$32:I745)-SUMIF($AV$32:AV745,AV745,$Q$32:Q745)=0),COUNTIF($AV$32:AV745,AV745),0)</f>
        <v>0</v>
      </c>
      <c r="AZ745" s="69">
        <f>IF(Q745&gt;0,COUNTIF($AV$32:AV745,AV745),0)</f>
        <v>0</v>
      </c>
      <c r="BA745" s="69">
        <f t="shared" si="197"/>
        <v>0</v>
      </c>
      <c r="BC745" s="69" t="str">
        <f t="shared" si="198"/>
        <v xml:space="preserve">  0</v>
      </c>
      <c r="BD745" s="69" t="str">
        <f t="shared" si="199"/>
        <v/>
      </c>
      <c r="BF745" s="69"/>
      <c r="BG745" s="69"/>
    </row>
    <row r="746" spans="1:59" x14ac:dyDescent="0.25">
      <c r="A746" s="70" t="e">
        <f t="shared" si="206"/>
        <v>#REF!</v>
      </c>
      <c r="B746" s="83" t="str">
        <f>IFERROR(VLOOKUP(A746,[1]Tổng!$M$2:$AT$200,13,0),"")</f>
        <v/>
      </c>
      <c r="C746" s="71" t="e">
        <f t="shared" si="201"/>
        <v>#VALUE!</v>
      </c>
      <c r="D746" s="71">
        <f t="shared" si="202"/>
        <v>1</v>
      </c>
      <c r="E746" s="221" t="str">
        <f>IFERROR(VLOOKUP(A746,[1]Tổng!$M$2:$AT$200,14,0),"")</f>
        <v/>
      </c>
      <c r="F746" s="213" t="str">
        <f>IFERROR(VLOOKUP(A746,[1]Tổng!$M$2:$AT$200,15,0),"")</f>
        <v/>
      </c>
      <c r="G746" s="214" t="str">
        <f>IFERROR(VLOOKUP(A746,[1]Tổng!$M$2:$AT$200,25,0),"")</f>
        <v/>
      </c>
      <c r="H746" s="83" t="str">
        <f>IFERROR(VLOOKUP(A746,[1]Tổng!$M$2:$AQ$200,26,0),"")</f>
        <v/>
      </c>
      <c r="I746" s="77" t="str">
        <f>IFERROR(VLOOKUP(A746,[1]Tổng!$M$2:$AQ$200,27,0),"")</f>
        <v/>
      </c>
      <c r="J746" s="77">
        <v>1000000</v>
      </c>
      <c r="K746" s="78">
        <f t="shared" si="203"/>
        <v>0</v>
      </c>
      <c r="L746" s="88" t="str">
        <f>IFERROR(VLOOKUP(A746,[1]Tổng!$M$2:$AQ$200,30,0),"")</f>
        <v/>
      </c>
      <c r="M746" s="88">
        <f t="shared" si="204"/>
        <v>0</v>
      </c>
      <c r="N746" s="88" t="str">
        <f>IFERROR(VLOOKUP(A746,[1]Tổng!$M$2:$AT$200,18,0),"")</f>
        <v/>
      </c>
      <c r="O746" s="88" t="str">
        <f>IFERROR(VLOOKUP(A746,[1]Tổng!$M$2:$AT$200,22,0),"")</f>
        <v/>
      </c>
      <c r="P746" s="217">
        <f t="shared" si="205"/>
        <v>0</v>
      </c>
      <c r="Q746" s="217">
        <f>IFERROR(VLOOKUP(A746,[1]Tổng!$M$2:$AQ$200,29,0),0)</f>
        <v>0</v>
      </c>
      <c r="R746" s="81" t="str">
        <f>IFERROR(VLOOKUP(A746,[1]Tổng!$M$2:$AQ$200,31,0),"")</f>
        <v/>
      </c>
      <c r="S746" s="81">
        <f t="shared" si="194"/>
        <v>0</v>
      </c>
      <c r="T746" s="81">
        <f t="shared" si="195"/>
        <v>0</v>
      </c>
      <c r="U746" s="81" t="e">
        <f t="shared" si="207"/>
        <v>#REF!</v>
      </c>
      <c r="V746" s="81">
        <v>0</v>
      </c>
      <c r="W746" s="81" t="e">
        <f t="shared" si="200"/>
        <v>#REF!</v>
      </c>
      <c r="X746" s="83"/>
      <c r="Y746" s="99">
        <f t="shared" si="141"/>
        <v>0</v>
      </c>
      <c r="Z746" s="224"/>
      <c r="AA746" s="224"/>
      <c r="AB746" s="224"/>
      <c r="AC746" s="224"/>
      <c r="AE746" s="106" t="e">
        <f t="shared" si="190"/>
        <v>#VALUE!</v>
      </c>
      <c r="AF746" s="69"/>
      <c r="AG746" s="218"/>
      <c r="AH746" s="219"/>
      <c r="AI746" s="218"/>
      <c r="AJ746" s="63"/>
      <c r="AK746" s="63"/>
      <c r="AL746" s="63"/>
      <c r="AR746" s="225" t="str">
        <f t="shared" si="191"/>
        <v/>
      </c>
      <c r="AS746" s="35">
        <f t="shared" si="192"/>
        <v>2</v>
      </c>
      <c r="AU746" s="69" t="e">
        <f t="shared" si="193"/>
        <v>#N/A</v>
      </c>
      <c r="AV746" s="69" t="e">
        <f t="shared" si="196"/>
        <v>#N/A</v>
      </c>
      <c r="AW746" s="69">
        <f>IF(I746&gt;0,COUNTIF($AV$32:AV746,AV746),0)</f>
        <v>714</v>
      </c>
      <c r="AX746" s="69">
        <f>IF(AND(AW746&gt;1,SUMIF($AV$32:AV745,AV746,$AX$32:AX745)-SUMIF($AV$32:AV745,AV746,$BA$32:BA745)=0),1,IF(AND(AW746&gt;1,SUMIF($AV$32:AV745,AV746,$AX$32:AX745)-SUMIF($AV$32:AV745,AV746,$BA$32:BA745)&gt;0),0,AW746))</f>
        <v>0</v>
      </c>
      <c r="AY746" s="69">
        <f>IF(AND(Q746&gt;0,SUMIF($AV$32:AV746,AV746,$I$32:I746)-SUMIF($AV$32:AV746,AV746,$Q$32:Q746)=0),COUNTIF($AV$32:AV746,AV746),0)</f>
        <v>0</v>
      </c>
      <c r="AZ746" s="69">
        <f>IF(Q746&gt;0,COUNTIF($AV$32:AV746,AV746),0)</f>
        <v>0</v>
      </c>
      <c r="BA746" s="69">
        <f t="shared" si="197"/>
        <v>0</v>
      </c>
      <c r="BC746" s="69" t="str">
        <f t="shared" si="198"/>
        <v xml:space="preserve">  0</v>
      </c>
      <c r="BD746" s="69" t="str">
        <f t="shared" si="199"/>
        <v/>
      </c>
      <c r="BF746" s="69"/>
      <c r="BG746" s="69"/>
    </row>
    <row r="747" spans="1:59" x14ac:dyDescent="0.25">
      <c r="A747" s="70" t="e">
        <f t="shared" si="206"/>
        <v>#REF!</v>
      </c>
      <c r="B747" s="83" t="str">
        <f>IFERROR(VLOOKUP(A747,[1]Tổng!$M$2:$AT$200,13,0),"")</f>
        <v/>
      </c>
      <c r="C747" s="71" t="e">
        <f t="shared" si="201"/>
        <v>#VALUE!</v>
      </c>
      <c r="D747" s="71">
        <f t="shared" si="202"/>
        <v>1</v>
      </c>
      <c r="E747" s="221" t="str">
        <f>IFERROR(VLOOKUP(A747,[1]Tổng!$M$2:$AT$200,14,0),"")</f>
        <v/>
      </c>
      <c r="F747" s="213" t="str">
        <f>IFERROR(VLOOKUP(A747,[1]Tổng!$M$2:$AT$200,15,0),"")</f>
        <v/>
      </c>
      <c r="G747" s="214" t="str">
        <f>IFERROR(VLOOKUP(A747,[1]Tổng!$M$2:$AT$200,25,0),"")</f>
        <v/>
      </c>
      <c r="H747" s="83" t="str">
        <f>IFERROR(VLOOKUP(A747,[1]Tổng!$M$2:$AQ$200,26,0),"")</f>
        <v/>
      </c>
      <c r="I747" s="77" t="str">
        <f>IFERROR(VLOOKUP(A747,[1]Tổng!$M$2:$AQ$200,27,0),"")</f>
        <v/>
      </c>
      <c r="J747" s="77">
        <v>1000000</v>
      </c>
      <c r="K747" s="78">
        <f t="shared" si="203"/>
        <v>0</v>
      </c>
      <c r="L747" s="88" t="str">
        <f>IFERROR(VLOOKUP(A747,[1]Tổng!$M$2:$AQ$200,30,0),"")</f>
        <v/>
      </c>
      <c r="M747" s="88">
        <f t="shared" si="204"/>
        <v>0</v>
      </c>
      <c r="N747" s="88" t="str">
        <f>IFERROR(VLOOKUP(A747,[1]Tổng!$M$2:$AT$200,18,0),"")</f>
        <v/>
      </c>
      <c r="O747" s="88" t="str">
        <f>IFERROR(VLOOKUP(A747,[1]Tổng!$M$2:$AT$200,22,0),"")</f>
        <v/>
      </c>
      <c r="P747" s="217">
        <f t="shared" si="205"/>
        <v>0</v>
      </c>
      <c r="Q747" s="217">
        <f>IFERROR(VLOOKUP(A747,[1]Tổng!$M$2:$AQ$200,29,0),0)</f>
        <v>0</v>
      </c>
      <c r="R747" s="81" t="str">
        <f>IFERROR(VLOOKUP(A747,[1]Tổng!$M$2:$AQ$200,31,0),"")</f>
        <v/>
      </c>
      <c r="S747" s="81">
        <f t="shared" si="194"/>
        <v>0</v>
      </c>
      <c r="T747" s="81">
        <f t="shared" si="195"/>
        <v>0</v>
      </c>
      <c r="U747" s="81" t="e">
        <f t="shared" si="207"/>
        <v>#REF!</v>
      </c>
      <c r="V747" s="81">
        <v>0</v>
      </c>
      <c r="W747" s="81" t="e">
        <f t="shared" si="200"/>
        <v>#REF!</v>
      </c>
      <c r="X747" s="83"/>
      <c r="Y747" s="99">
        <f t="shared" si="141"/>
        <v>0</v>
      </c>
      <c r="Z747" s="224"/>
      <c r="AA747" s="224"/>
      <c r="AB747" s="224"/>
      <c r="AC747" s="224"/>
      <c r="AE747" s="106" t="e">
        <f t="shared" si="190"/>
        <v>#VALUE!</v>
      </c>
      <c r="AF747" s="69"/>
      <c r="AG747" s="218"/>
      <c r="AH747" s="219"/>
      <c r="AI747" s="218"/>
      <c r="AJ747" s="63"/>
      <c r="AK747" s="63"/>
      <c r="AL747" s="63"/>
      <c r="AR747" s="225" t="str">
        <f t="shared" si="191"/>
        <v/>
      </c>
      <c r="AS747" s="35">
        <f t="shared" si="192"/>
        <v>2</v>
      </c>
      <c r="AU747" s="69" t="e">
        <f t="shared" si="193"/>
        <v>#N/A</v>
      </c>
      <c r="AV747" s="69" t="e">
        <f t="shared" si="196"/>
        <v>#N/A</v>
      </c>
      <c r="AW747" s="69">
        <f>IF(I747&gt;0,COUNTIF($AV$32:AV747,AV747),0)</f>
        <v>715</v>
      </c>
      <c r="AX747" s="69">
        <f>IF(AND(AW747&gt;1,SUMIF($AV$32:AV746,AV747,$AX$32:AX746)-SUMIF($AV$32:AV746,AV747,$BA$32:BA746)=0),1,IF(AND(AW747&gt;1,SUMIF($AV$32:AV746,AV747,$AX$32:AX746)-SUMIF($AV$32:AV746,AV747,$BA$32:BA746)&gt;0),0,AW747))</f>
        <v>0</v>
      </c>
      <c r="AY747" s="69">
        <f>IF(AND(Q747&gt;0,SUMIF($AV$32:AV747,AV747,$I$32:I747)-SUMIF($AV$32:AV747,AV747,$Q$32:Q747)=0),COUNTIF($AV$32:AV747,AV747),0)</f>
        <v>0</v>
      </c>
      <c r="AZ747" s="69">
        <f>IF(Q747&gt;0,COUNTIF($AV$32:AV747,AV747),0)</f>
        <v>0</v>
      </c>
      <c r="BA747" s="69">
        <f t="shared" si="197"/>
        <v>0</v>
      </c>
      <c r="BC747" s="69" t="str">
        <f t="shared" si="198"/>
        <v xml:space="preserve">  0</v>
      </c>
      <c r="BD747" s="69" t="str">
        <f t="shared" si="199"/>
        <v/>
      </c>
      <c r="BF747" s="69"/>
      <c r="BG747" s="69"/>
    </row>
    <row r="748" spans="1:59" s="69" customFormat="1" x14ac:dyDescent="0.25">
      <c r="A748" s="70" t="e">
        <f t="shared" si="206"/>
        <v>#REF!</v>
      </c>
      <c r="B748" s="83" t="str">
        <f>IFERROR(VLOOKUP(A748,[1]Tổng!$M$2:$AT$200,13,0),"")</f>
        <v/>
      </c>
      <c r="C748" s="71" t="e">
        <f t="shared" si="201"/>
        <v>#VALUE!</v>
      </c>
      <c r="D748" s="71">
        <f t="shared" si="202"/>
        <v>1</v>
      </c>
      <c r="E748" s="221" t="str">
        <f>IFERROR(VLOOKUP(A748,[1]Tổng!$M$2:$AT$200,14,0),"")</f>
        <v/>
      </c>
      <c r="F748" s="213" t="str">
        <f>IFERROR(VLOOKUP(A748,[1]Tổng!$M$2:$AT$200,15,0),"")</f>
        <v/>
      </c>
      <c r="G748" s="214" t="str">
        <f>IFERROR(VLOOKUP(A748,[1]Tổng!$M$2:$AT$200,25,0),"")</f>
        <v/>
      </c>
      <c r="H748" s="83" t="str">
        <f>IFERROR(VLOOKUP(A748,[1]Tổng!$M$2:$AQ$200,26,0),"")</f>
        <v/>
      </c>
      <c r="I748" s="77" t="str">
        <f>IFERROR(VLOOKUP(A748,[1]Tổng!$M$2:$AQ$200,27,0),"")</f>
        <v/>
      </c>
      <c r="J748" s="77">
        <v>1000000</v>
      </c>
      <c r="K748" s="78">
        <f t="shared" si="203"/>
        <v>0</v>
      </c>
      <c r="L748" s="88" t="str">
        <f>IFERROR(VLOOKUP(A748,[1]Tổng!$M$2:$AQ$200,30,0),"")</f>
        <v/>
      </c>
      <c r="M748" s="88">
        <f t="shared" si="204"/>
        <v>0</v>
      </c>
      <c r="N748" s="88" t="str">
        <f>IFERROR(VLOOKUP(A748,[1]Tổng!$M$2:$AT$200,18,0),"")</f>
        <v/>
      </c>
      <c r="O748" s="88" t="str">
        <f>IFERROR(VLOOKUP(A748,[1]Tổng!$M$2:$AT$200,22,0),"")</f>
        <v/>
      </c>
      <c r="P748" s="217">
        <f t="shared" si="205"/>
        <v>0</v>
      </c>
      <c r="Q748" s="217">
        <f>IFERROR(VLOOKUP(A748,[1]Tổng!$M$2:$AQ$200,29,0),0)</f>
        <v>0</v>
      </c>
      <c r="R748" s="81" t="str">
        <f>IFERROR(VLOOKUP(A748,[1]Tổng!$M$2:$AQ$200,31,0),"")</f>
        <v/>
      </c>
      <c r="S748" s="81">
        <f t="shared" si="194"/>
        <v>0</v>
      </c>
      <c r="T748" s="81">
        <f t="shared" si="195"/>
        <v>0</v>
      </c>
      <c r="U748" s="81" t="e">
        <f t="shared" si="207"/>
        <v>#REF!</v>
      </c>
      <c r="V748" s="81">
        <v>0</v>
      </c>
      <c r="W748" s="81" t="e">
        <f t="shared" si="200"/>
        <v>#REF!</v>
      </c>
      <c r="X748" s="83"/>
      <c r="Y748" s="99">
        <f t="shared" si="141"/>
        <v>0</v>
      </c>
      <c r="Z748" s="224"/>
      <c r="AA748" s="224"/>
      <c r="AB748" s="224"/>
      <c r="AC748" s="224"/>
      <c r="AE748" s="106" t="e">
        <f t="shared" si="190"/>
        <v>#VALUE!</v>
      </c>
      <c r="AG748" s="218"/>
      <c r="AH748" s="219"/>
      <c r="AI748" s="218"/>
      <c r="AJ748" s="63"/>
      <c r="AK748" s="63"/>
      <c r="AL748" s="63"/>
      <c r="AR748" s="225" t="str">
        <f t="shared" si="191"/>
        <v/>
      </c>
      <c r="AS748" s="35">
        <f t="shared" si="192"/>
        <v>2</v>
      </c>
      <c r="AU748" s="69" t="e">
        <f t="shared" si="193"/>
        <v>#N/A</v>
      </c>
      <c r="AV748" s="69" t="e">
        <f t="shared" si="196"/>
        <v>#N/A</v>
      </c>
      <c r="AW748" s="69">
        <f>IF(I748&gt;0,COUNTIF($AV$32:AV748,AV748),0)</f>
        <v>716</v>
      </c>
      <c r="AX748" s="69">
        <f>IF(AND(AW748&gt;1,SUMIF($AV$32:AV747,AV748,$AX$32:AX747)-SUMIF($AV$32:AV747,AV748,$BA$32:BA747)=0),1,IF(AND(AW748&gt;1,SUMIF($AV$32:AV747,AV748,$AX$32:AX747)-SUMIF($AV$32:AV747,AV748,$BA$32:BA747)&gt;0),0,AW748))</f>
        <v>0</v>
      </c>
      <c r="AY748" s="69">
        <f>IF(AND(Q748&gt;0,SUMIF($AV$32:AV748,AV748,$I$32:I748)-SUMIF($AV$32:AV748,AV748,$Q$32:Q748)=0),COUNTIF($AV$32:AV748,AV748),0)</f>
        <v>0</v>
      </c>
      <c r="AZ748" s="69">
        <f>IF(Q748&gt;0,COUNTIF($AV$32:AV748,AV748),0)</f>
        <v>0</v>
      </c>
      <c r="BA748" s="69">
        <f t="shared" si="197"/>
        <v>0</v>
      </c>
      <c r="BC748" s="69" t="str">
        <f t="shared" si="198"/>
        <v xml:space="preserve">  0</v>
      </c>
      <c r="BD748" s="69" t="str">
        <f t="shared" si="199"/>
        <v/>
      </c>
    </row>
    <row r="749" spans="1:59" x14ac:dyDescent="0.25">
      <c r="A749" s="70" t="e">
        <f t="shared" si="206"/>
        <v>#REF!</v>
      </c>
      <c r="B749" s="83" t="str">
        <f>IFERROR(VLOOKUP(A749,[1]Tổng!$M$2:$AT$200,13,0),"")</f>
        <v/>
      </c>
      <c r="C749" s="71" t="e">
        <f t="shared" si="201"/>
        <v>#VALUE!</v>
      </c>
      <c r="D749" s="71">
        <f t="shared" si="202"/>
        <v>1</v>
      </c>
      <c r="E749" s="221" t="str">
        <f>IFERROR(VLOOKUP(A749,[1]Tổng!$M$2:$AT$200,14,0),"")</f>
        <v/>
      </c>
      <c r="F749" s="213" t="str">
        <f>IFERROR(VLOOKUP(A749,[1]Tổng!$M$2:$AT$200,15,0),"")</f>
        <v/>
      </c>
      <c r="G749" s="214" t="str">
        <f>IFERROR(VLOOKUP(A749,[1]Tổng!$M$2:$AT$200,25,0),"")</f>
        <v/>
      </c>
      <c r="H749" s="83" t="str">
        <f>IFERROR(VLOOKUP(A749,[1]Tổng!$M$2:$AQ$200,26,0),"")</f>
        <v/>
      </c>
      <c r="I749" s="77" t="str">
        <f>IFERROR(VLOOKUP(A749,[1]Tổng!$M$2:$AQ$200,27,0),"")</f>
        <v/>
      </c>
      <c r="J749" s="77">
        <v>1000000</v>
      </c>
      <c r="K749" s="78">
        <f t="shared" si="203"/>
        <v>0</v>
      </c>
      <c r="L749" s="88" t="str">
        <f>IFERROR(VLOOKUP(A749,[1]Tổng!$M$2:$AQ$200,30,0),"")</f>
        <v/>
      </c>
      <c r="M749" s="88">
        <f t="shared" si="204"/>
        <v>0</v>
      </c>
      <c r="N749" s="88" t="str">
        <f>IFERROR(VLOOKUP(A749,[1]Tổng!$M$2:$AT$200,18,0),"")</f>
        <v/>
      </c>
      <c r="O749" s="88" t="str">
        <f>IFERROR(VLOOKUP(A749,[1]Tổng!$M$2:$AT$200,22,0),"")</f>
        <v/>
      </c>
      <c r="P749" s="217">
        <f t="shared" si="205"/>
        <v>0</v>
      </c>
      <c r="Q749" s="217">
        <f>IFERROR(VLOOKUP(A749,[1]Tổng!$M$2:$AQ$200,29,0),0)</f>
        <v>0</v>
      </c>
      <c r="R749" s="81" t="str">
        <f>IFERROR(VLOOKUP(A749,[1]Tổng!$M$2:$AQ$200,31,0),"")</f>
        <v/>
      </c>
      <c r="S749" s="81">
        <f t="shared" si="194"/>
        <v>0</v>
      </c>
      <c r="T749" s="81">
        <f t="shared" si="195"/>
        <v>0</v>
      </c>
      <c r="U749" s="81" t="e">
        <f t="shared" si="207"/>
        <v>#REF!</v>
      </c>
      <c r="V749" s="81">
        <v>0</v>
      </c>
      <c r="W749" s="81" t="e">
        <f t="shared" si="200"/>
        <v>#REF!</v>
      </c>
      <c r="X749" s="83"/>
      <c r="Y749" s="99">
        <f>Q751</f>
        <v>0</v>
      </c>
      <c r="Z749" s="224"/>
      <c r="AA749" s="224"/>
      <c r="AB749" s="224"/>
      <c r="AC749" s="224"/>
      <c r="AE749" s="106" t="e">
        <f>I751-SUM(Z751:AD751)</f>
        <v>#VALUE!</v>
      </c>
      <c r="AF749" s="69"/>
      <c r="AG749" s="218"/>
      <c r="AH749" s="219"/>
      <c r="AI749" s="218"/>
      <c r="AJ749" s="63"/>
      <c r="AK749" s="63"/>
      <c r="AL749" s="63"/>
      <c r="AR749" s="225" t="str">
        <f>IF(AS751&gt;1,H751,IF(AS751=1,H748+1,0))</f>
        <v/>
      </c>
      <c r="AS749" s="35">
        <f>IF(H751=0,H748+1,2)</f>
        <v>2</v>
      </c>
      <c r="AU749" s="69" t="e">
        <f t="shared" si="193"/>
        <v>#N/A</v>
      </c>
      <c r="AV749" s="69" t="e">
        <f t="shared" si="196"/>
        <v>#N/A</v>
      </c>
      <c r="AW749" s="69">
        <f>IF(I749&gt;0,COUNTIF($AV$32:AV749,AV749),0)</f>
        <v>717</v>
      </c>
      <c r="AX749" s="69">
        <f>IF(AND(AW749&gt;1,SUMIF($AV$32:AV748,AV749,$AX$32:AX748)-SUMIF($AV$32:AV748,AV749,$BA$32:BA748)=0),1,IF(AND(AW749&gt;1,SUMIF($AV$32:AV748,AV749,$AX$32:AX748)-SUMIF($AV$32:AV748,AV749,$BA$32:BA748)&gt;0),0,AW749))</f>
        <v>0</v>
      </c>
      <c r="AY749" s="69">
        <f>IF(AND(Q749&gt;0,SUMIF($AV$32:AV749,AV749,$I$32:I749)-SUMIF($AV$32:AV749,AV749,$Q$32:Q749)=0),COUNTIF($AV$32:AV749,AV749),0)</f>
        <v>0</v>
      </c>
      <c r="AZ749" s="69">
        <f>IF(Q749&gt;0,COUNTIF($AV$32:AV749,AV749),0)</f>
        <v>0</v>
      </c>
      <c r="BA749" s="69">
        <f t="shared" si="197"/>
        <v>0</v>
      </c>
      <c r="BC749" s="69" t="str">
        <f t="shared" si="198"/>
        <v xml:space="preserve">  0</v>
      </c>
      <c r="BD749" s="69" t="str">
        <f t="shared" si="199"/>
        <v/>
      </c>
      <c r="BF749" s="69"/>
      <c r="BG749" s="69"/>
    </row>
    <row r="750" spans="1:59" x14ac:dyDescent="0.25">
      <c r="A750" s="70" t="e">
        <f t="shared" si="206"/>
        <v>#REF!</v>
      </c>
      <c r="B750" s="83" t="str">
        <f>IFERROR(VLOOKUP(A750,[1]Tổng!$M$2:$AT$200,13,0),"")</f>
        <v/>
      </c>
      <c r="C750" s="71" t="e">
        <f t="shared" si="201"/>
        <v>#VALUE!</v>
      </c>
      <c r="D750" s="71">
        <f t="shared" si="202"/>
        <v>1</v>
      </c>
      <c r="E750" s="221" t="str">
        <f>IFERROR(VLOOKUP(A750,[1]Tổng!$M$2:$AT$200,14,0),"")</f>
        <v/>
      </c>
      <c r="F750" s="213" t="str">
        <f>IFERROR(VLOOKUP(A750,[1]Tổng!$M$2:$AT$200,15,0),"")</f>
        <v/>
      </c>
      <c r="G750" s="214" t="str">
        <f>IFERROR(VLOOKUP(A750,[1]Tổng!$M$2:$AT$200,25,0),"")</f>
        <v/>
      </c>
      <c r="H750" s="83" t="str">
        <f>IFERROR(VLOOKUP(A750,[1]Tổng!$M$2:$AQ$200,26,0),"")</f>
        <v/>
      </c>
      <c r="I750" s="77" t="str">
        <f>IFERROR(VLOOKUP(A750,[1]Tổng!$M$2:$AQ$200,27,0),"")</f>
        <v/>
      </c>
      <c r="J750" s="77">
        <v>1000000</v>
      </c>
      <c r="K750" s="78">
        <f t="shared" si="203"/>
        <v>0</v>
      </c>
      <c r="L750" s="88" t="str">
        <f>IFERROR(VLOOKUP(A750,[1]Tổng!$M$2:$AQ$200,30,0),"")</f>
        <v/>
      </c>
      <c r="M750" s="88">
        <f t="shared" si="204"/>
        <v>0</v>
      </c>
      <c r="N750" s="88" t="str">
        <f>IFERROR(VLOOKUP(A750,[1]Tổng!$M$2:$AT$200,18,0),"")</f>
        <v/>
      </c>
      <c r="O750" s="88" t="str">
        <f>IFERROR(VLOOKUP(A750,[1]Tổng!$M$2:$AT$200,22,0),"")</f>
        <v/>
      </c>
      <c r="P750" s="217">
        <f t="shared" si="205"/>
        <v>0</v>
      </c>
      <c r="Q750" s="217">
        <f>IFERROR(VLOOKUP(A750,[1]Tổng!$M$2:$AQ$200,29,0),0)</f>
        <v>0</v>
      </c>
      <c r="R750" s="81" t="str">
        <f>IFERROR(VLOOKUP(A750,[1]Tổng!$M$2:$AQ$200,31,0),"")</f>
        <v/>
      </c>
      <c r="S750" s="81">
        <f t="shared" si="194"/>
        <v>0</v>
      </c>
      <c r="T750" s="81">
        <f t="shared" si="195"/>
        <v>0</v>
      </c>
      <c r="U750" s="81" t="e">
        <f t="shared" si="207"/>
        <v>#REF!</v>
      </c>
      <c r="V750" s="81">
        <v>0</v>
      </c>
      <c r="W750" s="81" t="e">
        <f t="shared" si="200"/>
        <v>#REF!</v>
      </c>
      <c r="X750" s="83"/>
      <c r="Y750" s="99">
        <f t="shared" si="141"/>
        <v>0</v>
      </c>
      <c r="Z750" s="224"/>
      <c r="AA750" s="224"/>
      <c r="AB750" s="224"/>
      <c r="AC750" s="224"/>
      <c r="AE750" s="106" t="e">
        <f t="shared" si="190"/>
        <v>#VALUE!</v>
      </c>
      <c r="AF750" s="69"/>
      <c r="AG750" s="218"/>
      <c r="AH750" s="219"/>
      <c r="AI750" s="218"/>
      <c r="AJ750" s="63"/>
      <c r="AK750" s="63"/>
      <c r="AL750" s="63"/>
      <c r="AR750" s="225" t="str">
        <f>IF(AS750&gt;1,H750,IF(AS750=1,H751+1,0))</f>
        <v/>
      </c>
      <c r="AS750" s="35">
        <f>IF(H750=0,H751+1,2)</f>
        <v>2</v>
      </c>
      <c r="AU750" s="69" t="e">
        <f t="shared" si="193"/>
        <v>#N/A</v>
      </c>
      <c r="AV750" s="69" t="e">
        <f t="shared" si="196"/>
        <v>#N/A</v>
      </c>
      <c r="AW750" s="69">
        <f>IF(I750&gt;0,COUNTIF($AV$32:AV750,AV750),0)</f>
        <v>718</v>
      </c>
      <c r="AX750" s="69">
        <f>IF(AND(AW750&gt;1,SUMIF($AV$32:AV749,AV750,$AX$32:AX749)-SUMIF($AV$32:AV749,AV750,$BA$32:BA749)=0),1,IF(AND(AW750&gt;1,SUMIF($AV$32:AV749,AV750,$AX$32:AX749)-SUMIF($AV$32:AV749,AV750,$BA$32:BA749)&gt;0),0,AW750))</f>
        <v>0</v>
      </c>
      <c r="AY750" s="69">
        <f>IF(AND(Q750&gt;0,SUMIF($AV$32:AV750,AV750,$I$32:I750)-SUMIF($AV$32:AV750,AV750,$Q$32:Q750)=0),COUNTIF($AV$32:AV750,AV750),0)</f>
        <v>0</v>
      </c>
      <c r="AZ750" s="69">
        <f>IF(Q750&gt;0,COUNTIF($AV$32:AV750,AV750),0)</f>
        <v>0</v>
      </c>
      <c r="BA750" s="69">
        <f t="shared" si="197"/>
        <v>0</v>
      </c>
      <c r="BC750" s="69" t="str">
        <f t="shared" si="198"/>
        <v xml:space="preserve">  0</v>
      </c>
      <c r="BD750" s="69" t="str">
        <f t="shared" si="199"/>
        <v/>
      </c>
      <c r="BF750" s="69"/>
      <c r="BG750" s="69"/>
    </row>
    <row r="751" spans="1:59" x14ac:dyDescent="0.25">
      <c r="A751" s="70" t="e">
        <f t="shared" si="206"/>
        <v>#REF!</v>
      </c>
      <c r="B751" s="83" t="str">
        <f>IFERROR(VLOOKUP(A751,[1]Tổng!$M$2:$AT$200,13,0),"")</f>
        <v/>
      </c>
      <c r="C751" s="71" t="e">
        <f t="shared" si="201"/>
        <v>#VALUE!</v>
      </c>
      <c r="D751" s="71">
        <f t="shared" si="202"/>
        <v>1</v>
      </c>
      <c r="E751" s="221" t="str">
        <f>IFERROR(VLOOKUP(A751,[1]Tổng!$M$2:$AT$200,14,0),"")</f>
        <v/>
      </c>
      <c r="F751" s="213" t="str">
        <f>IFERROR(VLOOKUP(A751,[1]Tổng!$M$2:$AT$200,15,0),"")</f>
        <v/>
      </c>
      <c r="G751" s="214" t="str">
        <f>IFERROR(VLOOKUP(A751,[1]Tổng!$M$2:$AT$200,25,0),"")</f>
        <v/>
      </c>
      <c r="H751" s="83" t="str">
        <f>IFERROR(VLOOKUP(A751,[1]Tổng!$M$2:$AQ$200,26,0),"")</f>
        <v/>
      </c>
      <c r="I751" s="77" t="str">
        <f>IFERROR(VLOOKUP(A751,[1]Tổng!$M$2:$AQ$200,27,0),"")</f>
        <v/>
      </c>
      <c r="J751" s="77">
        <v>1000000</v>
      </c>
      <c r="K751" s="78">
        <f t="shared" si="203"/>
        <v>0</v>
      </c>
      <c r="L751" s="88" t="str">
        <f>IFERROR(VLOOKUP(A751,[1]Tổng!$M$2:$AQ$200,30,0),"")</f>
        <v/>
      </c>
      <c r="M751" s="88">
        <f t="shared" si="204"/>
        <v>0</v>
      </c>
      <c r="N751" s="88" t="str">
        <f>IFERROR(VLOOKUP(A751,[1]Tổng!$M$2:$AT$200,18,0),"")</f>
        <v/>
      </c>
      <c r="O751" s="88" t="str">
        <f>IFERROR(VLOOKUP(A751,[1]Tổng!$M$2:$AT$200,22,0),"")</f>
        <v/>
      </c>
      <c r="P751" s="217">
        <f t="shared" si="205"/>
        <v>0</v>
      </c>
      <c r="Q751" s="217">
        <f>IFERROR(VLOOKUP(A751,[1]Tổng!$M$2:$AQ$200,29,0),0)</f>
        <v>0</v>
      </c>
      <c r="R751" s="81" t="str">
        <f>IFERROR(VLOOKUP(A751,[1]Tổng!$M$2:$AQ$200,31,0),"")</f>
        <v/>
      </c>
      <c r="S751" s="81">
        <f t="shared" si="194"/>
        <v>0</v>
      </c>
      <c r="T751" s="81">
        <f t="shared" si="195"/>
        <v>0</v>
      </c>
      <c r="U751" s="81" t="e">
        <f t="shared" si="207"/>
        <v>#REF!</v>
      </c>
      <c r="V751" s="81">
        <v>0</v>
      </c>
      <c r="W751" s="81" t="e">
        <f t="shared" si="200"/>
        <v>#REF!</v>
      </c>
      <c r="X751" s="83"/>
      <c r="Y751" s="99">
        <f t="shared" si="141"/>
        <v>0</v>
      </c>
      <c r="Z751" s="224"/>
      <c r="AA751" s="224"/>
      <c r="AB751" s="224"/>
      <c r="AC751" s="224"/>
      <c r="AE751" s="106" t="e">
        <f t="shared" si="190"/>
        <v>#VALUE!</v>
      </c>
      <c r="AF751" s="69"/>
      <c r="AG751" s="218"/>
      <c r="AH751" s="219"/>
      <c r="AI751" s="218"/>
      <c r="AJ751" s="63"/>
      <c r="AK751" s="63"/>
      <c r="AL751" s="63"/>
      <c r="AR751" s="225" t="str">
        <f t="shared" si="191"/>
        <v/>
      </c>
      <c r="AS751" s="35">
        <f t="shared" si="192"/>
        <v>2</v>
      </c>
      <c r="AU751" s="69" t="e">
        <f t="shared" si="193"/>
        <v>#N/A</v>
      </c>
      <c r="AV751" s="69" t="e">
        <f t="shared" si="196"/>
        <v>#N/A</v>
      </c>
      <c r="AW751" s="69">
        <f>IF(I751&gt;0,COUNTIF($AV$32:AV751,AV751),0)</f>
        <v>719</v>
      </c>
      <c r="AX751" s="69">
        <f>IF(AND(AW751&gt;1,SUMIF($AV$32:AV750,AV751,$AX$32:AX750)-SUMIF($AV$32:AV750,AV751,$BA$32:BA750)=0),1,IF(AND(AW751&gt;1,SUMIF($AV$32:AV750,AV751,$AX$32:AX750)-SUMIF($AV$32:AV750,AV751,$BA$32:BA750)&gt;0),0,AW751))</f>
        <v>0</v>
      </c>
      <c r="AY751" s="69">
        <f>IF(AND(Q751&gt;0,SUMIF($AV$32:AV751,AV751,$I$32:I751)-SUMIF($AV$32:AV751,AV751,$Q$32:Q751)=0),COUNTIF($AV$32:AV751,AV751),0)</f>
        <v>0</v>
      </c>
      <c r="AZ751" s="69">
        <f>IF(Q751&gt;0,COUNTIF($AV$32:AV751,AV751),0)</f>
        <v>0</v>
      </c>
      <c r="BA751" s="69">
        <f t="shared" si="197"/>
        <v>0</v>
      </c>
      <c r="BC751" s="69" t="str">
        <f t="shared" si="198"/>
        <v xml:space="preserve">  0</v>
      </c>
      <c r="BD751" s="69" t="str">
        <f t="shared" si="199"/>
        <v/>
      </c>
      <c r="BF751" s="69"/>
      <c r="BG751" s="69"/>
    </row>
    <row r="752" spans="1:59" s="69" customFormat="1" x14ac:dyDescent="0.25">
      <c r="A752" s="70" t="e">
        <f t="shared" si="206"/>
        <v>#REF!</v>
      </c>
      <c r="B752" s="83" t="str">
        <f>IFERROR(VLOOKUP(A752,[1]Tổng!$M$2:$AT$200,13,0),"")</f>
        <v/>
      </c>
      <c r="C752" s="71" t="e">
        <f t="shared" si="201"/>
        <v>#VALUE!</v>
      </c>
      <c r="D752" s="71">
        <f t="shared" si="202"/>
        <v>1</v>
      </c>
      <c r="E752" s="221" t="str">
        <f>IFERROR(VLOOKUP(A752,[1]Tổng!$M$2:$AT$200,14,0),"")</f>
        <v/>
      </c>
      <c r="F752" s="213" t="str">
        <f>IFERROR(VLOOKUP(A752,[1]Tổng!$M$2:$AT$200,15,0),"")</f>
        <v/>
      </c>
      <c r="G752" s="214" t="str">
        <f>IFERROR(VLOOKUP(A752,[1]Tổng!$M$2:$AT$200,25,0),"")</f>
        <v/>
      </c>
      <c r="H752" s="83" t="str">
        <f>IFERROR(VLOOKUP(A752,[1]Tổng!$M$2:$AQ$200,26,0),"")</f>
        <v/>
      </c>
      <c r="I752" s="77" t="str">
        <f>IFERROR(VLOOKUP(A752,[1]Tổng!$M$2:$AQ$200,27,0),"")</f>
        <v/>
      </c>
      <c r="J752" s="77">
        <v>1000000</v>
      </c>
      <c r="K752" s="78">
        <f t="shared" si="203"/>
        <v>0</v>
      </c>
      <c r="L752" s="88" t="str">
        <f>IFERROR(VLOOKUP(A752,[1]Tổng!$M$2:$AQ$200,30,0),"")</f>
        <v/>
      </c>
      <c r="M752" s="88">
        <f t="shared" si="204"/>
        <v>0</v>
      </c>
      <c r="N752" s="88" t="str">
        <f>IFERROR(VLOOKUP(A752,[1]Tổng!$M$2:$AT$200,18,0),"")</f>
        <v/>
      </c>
      <c r="O752" s="88" t="str">
        <f>IFERROR(VLOOKUP(A752,[1]Tổng!$M$2:$AT$200,22,0),"")</f>
        <v/>
      </c>
      <c r="P752" s="217">
        <f t="shared" si="205"/>
        <v>0</v>
      </c>
      <c r="Q752" s="217">
        <f>IFERROR(VLOOKUP(A752,[1]Tổng!$M$2:$AQ$200,29,0),0)</f>
        <v>0</v>
      </c>
      <c r="R752" s="81" t="str">
        <f>IFERROR(VLOOKUP(A752,[1]Tổng!$M$2:$AQ$200,31,0),"")</f>
        <v/>
      </c>
      <c r="S752" s="81">
        <f t="shared" si="194"/>
        <v>0</v>
      </c>
      <c r="T752" s="81">
        <f t="shared" si="195"/>
        <v>0</v>
      </c>
      <c r="U752" s="81" t="e">
        <f t="shared" si="207"/>
        <v>#REF!</v>
      </c>
      <c r="V752" s="81" t="e">
        <f>Z755*L755</f>
        <v>#VALUE!</v>
      </c>
      <c r="W752" s="81" t="e">
        <f t="shared" si="200"/>
        <v>#REF!</v>
      </c>
      <c r="X752" s="83">
        <v>44029</v>
      </c>
      <c r="Y752" s="99">
        <f>Q752-Z755</f>
        <v>-777</v>
      </c>
      <c r="Z752" s="224"/>
      <c r="AA752" s="224"/>
      <c r="AB752" s="224"/>
      <c r="AC752" s="224"/>
      <c r="AE752" s="106" t="e">
        <f t="shared" si="190"/>
        <v>#VALUE!</v>
      </c>
      <c r="AG752" s="218"/>
      <c r="AH752" s="219"/>
      <c r="AI752" s="218"/>
      <c r="AJ752" s="63"/>
      <c r="AK752" s="63"/>
      <c r="AL752" s="63"/>
      <c r="AR752" s="225" t="str">
        <f t="shared" si="191"/>
        <v/>
      </c>
      <c r="AS752" s="35">
        <f t="shared" si="192"/>
        <v>2</v>
      </c>
      <c r="AU752" s="69" t="e">
        <f t="shared" si="193"/>
        <v>#N/A</v>
      </c>
      <c r="AV752" s="69" t="e">
        <f t="shared" si="196"/>
        <v>#N/A</v>
      </c>
      <c r="AW752" s="69">
        <f>IF(I752&gt;0,COUNTIF($AV$32:AV752,AV752),0)</f>
        <v>720</v>
      </c>
      <c r="AX752" s="69">
        <f>IF(AND(AW752&gt;1,SUMIF($AV$32:AV751,AV752,$AX$32:AX751)-SUMIF($AV$32:AV751,AV752,$BA$32:BA751)=0),1,IF(AND(AW752&gt;1,SUMIF($AV$32:AV751,AV752,$AX$32:AX751)-SUMIF($AV$32:AV751,AV752,$BA$32:BA751)&gt;0),0,AW752))</f>
        <v>0</v>
      </c>
      <c r="AY752" s="69">
        <f>IF(AND(Q752&gt;0,SUMIF($AV$32:AV752,AV752,$I$32:I752)-SUMIF($AV$32:AV752,AV752,$Q$32:Q752)=0),COUNTIF($AV$32:AV752,AV752),0)</f>
        <v>0</v>
      </c>
      <c r="AZ752" s="69">
        <f>IF(Q752&gt;0,COUNTIF($AV$32:AV752,AV752),0)</f>
        <v>0</v>
      </c>
      <c r="BA752" s="69">
        <f t="shared" si="197"/>
        <v>0</v>
      </c>
      <c r="BC752" s="69" t="str">
        <f t="shared" si="198"/>
        <v xml:space="preserve">  0</v>
      </c>
      <c r="BD752" s="69" t="str">
        <f t="shared" si="199"/>
        <v/>
      </c>
    </row>
    <row r="753" spans="1:59" x14ac:dyDescent="0.25">
      <c r="A753" s="70" t="e">
        <f t="shared" si="206"/>
        <v>#REF!</v>
      </c>
      <c r="B753" s="83" t="str">
        <f>IFERROR(VLOOKUP(A753,[1]Tổng!$M$2:$AT$200,13,0),"")</f>
        <v/>
      </c>
      <c r="C753" s="71" t="e">
        <f t="shared" si="201"/>
        <v>#VALUE!</v>
      </c>
      <c r="D753" s="71">
        <f t="shared" si="202"/>
        <v>1</v>
      </c>
      <c r="E753" s="221" t="str">
        <f>IFERROR(VLOOKUP(A753,[1]Tổng!$M$2:$AT$200,14,0),"")</f>
        <v/>
      </c>
      <c r="F753" s="213" t="str">
        <f>IFERROR(VLOOKUP(A753,[1]Tổng!$M$2:$AT$200,15,0),"")</f>
        <v/>
      </c>
      <c r="G753" s="214" t="str">
        <f>IFERROR(VLOOKUP(A753,[1]Tổng!$M$2:$AT$200,25,0),"")</f>
        <v/>
      </c>
      <c r="H753" s="83" t="str">
        <f>IFERROR(VLOOKUP(A753,[1]Tổng!$M$2:$AQ$200,26,0),"")</f>
        <v/>
      </c>
      <c r="I753" s="77" t="str">
        <f>IFERROR(VLOOKUP(A753,[1]Tổng!$M$2:$AQ$200,27,0),"")</f>
        <v/>
      </c>
      <c r="J753" s="77">
        <v>1000000</v>
      </c>
      <c r="K753" s="78">
        <f t="shared" si="203"/>
        <v>0</v>
      </c>
      <c r="L753" s="88" t="str">
        <f>IFERROR(VLOOKUP(A753,[1]Tổng!$M$2:$AQ$200,30,0),"")</f>
        <v/>
      </c>
      <c r="M753" s="88">
        <f t="shared" si="204"/>
        <v>0</v>
      </c>
      <c r="N753" s="88" t="str">
        <f>IFERROR(VLOOKUP(A753,[1]Tổng!$M$2:$AT$200,18,0),"")</f>
        <v/>
      </c>
      <c r="O753" s="88" t="str">
        <f>IFERROR(VLOOKUP(A753,[1]Tổng!$M$2:$AT$200,22,0),"")</f>
        <v/>
      </c>
      <c r="P753" s="217">
        <f t="shared" si="205"/>
        <v>0</v>
      </c>
      <c r="Q753" s="217">
        <f>IFERROR(VLOOKUP(A753,[1]Tổng!$M$2:$AQ$200,29,0),0)</f>
        <v>0</v>
      </c>
      <c r="R753" s="81" t="str">
        <f>IFERROR(VLOOKUP(A753,[1]Tổng!$M$2:$AQ$200,31,0),"")</f>
        <v/>
      </c>
      <c r="S753" s="81">
        <f t="shared" si="194"/>
        <v>0</v>
      </c>
      <c r="T753" s="81">
        <f t="shared" si="195"/>
        <v>0</v>
      </c>
      <c r="U753" s="81" t="e">
        <f t="shared" si="207"/>
        <v>#REF!</v>
      </c>
      <c r="V753" s="81" t="e">
        <f>Z756*L756</f>
        <v>#VALUE!</v>
      </c>
      <c r="W753" s="81" t="e">
        <f t="shared" si="200"/>
        <v>#REF!</v>
      </c>
      <c r="X753" s="83">
        <v>44029</v>
      </c>
      <c r="Y753" s="99">
        <f>Q753-Z756</f>
        <v>-290</v>
      </c>
      <c r="Z753" s="224"/>
      <c r="AA753" s="224"/>
      <c r="AB753" s="224"/>
      <c r="AC753" s="224"/>
      <c r="AE753" s="106" t="e">
        <f t="shared" si="190"/>
        <v>#VALUE!</v>
      </c>
      <c r="AF753" s="69"/>
      <c r="AG753" s="218"/>
      <c r="AH753" s="219"/>
      <c r="AI753" s="218"/>
      <c r="AJ753" s="63"/>
      <c r="AK753" s="63"/>
      <c r="AL753" s="63"/>
      <c r="AR753" s="225" t="str">
        <f t="shared" si="191"/>
        <v/>
      </c>
      <c r="AS753" s="35">
        <f t="shared" si="192"/>
        <v>2</v>
      </c>
      <c r="AU753" s="69" t="e">
        <f t="shared" si="193"/>
        <v>#N/A</v>
      </c>
      <c r="AV753" s="69" t="e">
        <f t="shared" si="196"/>
        <v>#N/A</v>
      </c>
      <c r="AW753" s="69">
        <f>IF(I753&gt;0,COUNTIF($AV$32:AV753,AV753),0)</f>
        <v>721</v>
      </c>
      <c r="AX753" s="69">
        <f>IF(AND(AW753&gt;1,SUMIF($AV$32:AV752,AV753,$AX$32:AX752)-SUMIF($AV$32:AV752,AV753,$BA$32:BA752)=0),1,IF(AND(AW753&gt;1,SUMIF($AV$32:AV752,AV753,$AX$32:AX752)-SUMIF($AV$32:AV752,AV753,$BA$32:BA752)&gt;0),0,AW753))</f>
        <v>0</v>
      </c>
      <c r="AY753" s="69">
        <f>IF(AND(Q753&gt;0,SUMIF($AV$32:AV753,AV753,$I$32:I753)-SUMIF($AV$32:AV753,AV753,$Q$32:Q753)=0),COUNTIF($AV$32:AV753,AV753),0)</f>
        <v>0</v>
      </c>
      <c r="AZ753" s="69">
        <f>IF(Q753&gt;0,COUNTIF($AV$32:AV753,AV753),0)</f>
        <v>0</v>
      </c>
      <c r="BA753" s="69">
        <f t="shared" si="197"/>
        <v>0</v>
      </c>
      <c r="BC753" s="69" t="str">
        <f t="shared" si="198"/>
        <v xml:space="preserve">  0</v>
      </c>
      <c r="BD753" s="69" t="str">
        <f t="shared" si="199"/>
        <v/>
      </c>
      <c r="BF753" s="69"/>
      <c r="BG753" s="69"/>
    </row>
    <row r="754" spans="1:59" x14ac:dyDescent="0.25">
      <c r="A754" s="70" t="e">
        <f t="shared" si="206"/>
        <v>#REF!</v>
      </c>
      <c r="B754" s="83" t="str">
        <f>IFERROR(VLOOKUP(A754,[1]Tổng!$M$2:$AT$200,13,0),"")</f>
        <v/>
      </c>
      <c r="C754" s="71" t="e">
        <f t="shared" si="201"/>
        <v>#VALUE!</v>
      </c>
      <c r="D754" s="71">
        <f t="shared" si="202"/>
        <v>1</v>
      </c>
      <c r="E754" s="221" t="str">
        <f>IFERROR(VLOOKUP(A754,[1]Tổng!$M$2:$AT$200,14,0),"")</f>
        <v/>
      </c>
      <c r="F754" s="213" t="str">
        <f>IFERROR(VLOOKUP(A754,[1]Tổng!$M$2:$AT$200,15,0),"")</f>
        <v/>
      </c>
      <c r="G754" s="214" t="str">
        <f>IFERROR(VLOOKUP(A754,[1]Tổng!$M$2:$AT$200,25,0),"")</f>
        <v/>
      </c>
      <c r="H754" s="83" t="str">
        <f>IFERROR(VLOOKUP(A754,[1]Tổng!$M$2:$AQ$200,26,0),"")</f>
        <v/>
      </c>
      <c r="I754" s="77" t="str">
        <f>IFERROR(VLOOKUP(A754,[1]Tổng!$M$2:$AQ$200,27,0),"")</f>
        <v/>
      </c>
      <c r="J754" s="77">
        <v>1000000</v>
      </c>
      <c r="K754" s="78">
        <f t="shared" si="203"/>
        <v>0</v>
      </c>
      <c r="L754" s="88" t="str">
        <f>IFERROR(VLOOKUP(A754,[1]Tổng!$M$2:$AQ$200,30,0),"")</f>
        <v/>
      </c>
      <c r="M754" s="88">
        <f t="shared" si="204"/>
        <v>0</v>
      </c>
      <c r="N754" s="88" t="str">
        <f>IFERROR(VLOOKUP(A754,[1]Tổng!$M$2:$AT$200,18,0),"")</f>
        <v/>
      </c>
      <c r="O754" s="88" t="str">
        <f>IFERROR(VLOOKUP(A754,[1]Tổng!$M$2:$AT$200,22,0),"")</f>
        <v/>
      </c>
      <c r="P754" s="217">
        <f t="shared" si="205"/>
        <v>0</v>
      </c>
      <c r="Q754" s="217">
        <f>IFERROR(VLOOKUP(A754,[1]Tổng!$M$2:$AQ$200,29,0),0)</f>
        <v>0</v>
      </c>
      <c r="R754" s="81" t="str">
        <f>IFERROR(VLOOKUP(A754,[1]Tổng!$M$2:$AQ$200,31,0),"")</f>
        <v/>
      </c>
      <c r="S754" s="81">
        <f t="shared" si="194"/>
        <v>0</v>
      </c>
      <c r="T754" s="81">
        <f t="shared" si="195"/>
        <v>0</v>
      </c>
      <c r="U754" s="81" t="e">
        <f t="shared" si="207"/>
        <v>#REF!</v>
      </c>
      <c r="V754" s="81" t="e">
        <f>AA756*L756</f>
        <v>#VALUE!</v>
      </c>
      <c r="W754" s="81" t="e">
        <f t="shared" si="200"/>
        <v>#REF!</v>
      </c>
      <c r="X754" s="83">
        <v>44029</v>
      </c>
      <c r="Y754" s="99">
        <f>Q754-AA756</f>
        <v>-290</v>
      </c>
      <c r="Z754" s="224"/>
      <c r="AA754" s="224"/>
      <c r="AB754" s="224"/>
      <c r="AC754" s="224"/>
      <c r="AE754" s="106" t="e">
        <f t="shared" si="190"/>
        <v>#VALUE!</v>
      </c>
      <c r="AF754" s="69"/>
      <c r="AG754" s="218"/>
      <c r="AH754" s="219"/>
      <c r="AI754" s="218"/>
      <c r="AJ754" s="63"/>
      <c r="AK754" s="63"/>
      <c r="AL754" s="63"/>
      <c r="AR754" s="225" t="str">
        <f t="shared" si="191"/>
        <v/>
      </c>
      <c r="AS754" s="35">
        <f t="shared" si="192"/>
        <v>2</v>
      </c>
      <c r="AU754" s="69" t="e">
        <f t="shared" si="193"/>
        <v>#N/A</v>
      </c>
      <c r="AV754" s="69" t="e">
        <f t="shared" si="196"/>
        <v>#N/A</v>
      </c>
      <c r="AW754" s="69">
        <f>IF(I754&gt;0,COUNTIF($AV$32:AV754,AV754),0)</f>
        <v>722</v>
      </c>
      <c r="AX754" s="69">
        <f>IF(AND(AW754&gt;1,SUMIF($AV$32:AV753,AV754,$AX$32:AX753)-SUMIF($AV$32:AV753,AV754,$BA$32:BA753)=0),1,IF(AND(AW754&gt;1,SUMIF($AV$32:AV753,AV754,$AX$32:AX753)-SUMIF($AV$32:AV753,AV754,$BA$32:BA753)&gt;0),0,AW754))</f>
        <v>0</v>
      </c>
      <c r="AY754" s="69">
        <f>IF(AND(Q754&gt;0,SUMIF($AV$32:AV754,AV754,$I$32:I754)-SUMIF($AV$32:AV754,AV754,$Q$32:Q754)=0),COUNTIF($AV$32:AV754,AV754),0)</f>
        <v>0</v>
      </c>
      <c r="AZ754" s="69">
        <f>IF(Q754&gt;0,COUNTIF($AV$32:AV754,AV754),0)</f>
        <v>0</v>
      </c>
      <c r="BA754" s="69">
        <f t="shared" si="197"/>
        <v>0</v>
      </c>
      <c r="BC754" s="69" t="str">
        <f t="shared" si="198"/>
        <v xml:space="preserve">  0</v>
      </c>
      <c r="BD754" s="69" t="str">
        <f t="shared" si="199"/>
        <v/>
      </c>
      <c r="BF754" s="69"/>
      <c r="BG754" s="69"/>
    </row>
    <row r="755" spans="1:59" x14ac:dyDescent="0.25">
      <c r="A755" s="70" t="e">
        <f t="shared" si="206"/>
        <v>#REF!</v>
      </c>
      <c r="B755" s="83" t="str">
        <f>IFERROR(VLOOKUP(A755,[1]Tổng!$M$2:$AT$200,13,0),"")</f>
        <v/>
      </c>
      <c r="C755" s="71" t="e">
        <f t="shared" si="201"/>
        <v>#VALUE!</v>
      </c>
      <c r="D755" s="71">
        <f t="shared" si="202"/>
        <v>1</v>
      </c>
      <c r="E755" s="221" t="str">
        <f>IFERROR(VLOOKUP(A755,[1]Tổng!$M$2:$AT$200,14,0),"")</f>
        <v/>
      </c>
      <c r="F755" s="213" t="str">
        <f>IFERROR(VLOOKUP(A755,[1]Tổng!$M$2:$AT$200,15,0),"")</f>
        <v/>
      </c>
      <c r="G755" s="214" t="str">
        <f>IFERROR(VLOOKUP(A755,[1]Tổng!$M$2:$AT$200,25,0),"")</f>
        <v/>
      </c>
      <c r="H755" s="83" t="str">
        <f>IFERROR(VLOOKUP(A755,[1]Tổng!$M$2:$AQ$200,26,0),"")</f>
        <v/>
      </c>
      <c r="I755" s="77" t="str">
        <f>IFERROR(VLOOKUP(A755,[1]Tổng!$M$2:$AQ$200,27,0),"")</f>
        <v/>
      </c>
      <c r="J755" s="77">
        <v>1000000</v>
      </c>
      <c r="K755" s="78">
        <f t="shared" si="203"/>
        <v>0</v>
      </c>
      <c r="L755" s="88" t="str">
        <f>IFERROR(VLOOKUP(A755,[1]Tổng!$M$2:$AQ$200,30,0),"")</f>
        <v/>
      </c>
      <c r="M755" s="88">
        <f t="shared" si="204"/>
        <v>0</v>
      </c>
      <c r="N755" s="88" t="str">
        <f>IFERROR(VLOOKUP(A755,[1]Tổng!$M$2:$AT$200,18,0),"")</f>
        <v/>
      </c>
      <c r="O755" s="88" t="str">
        <f>IFERROR(VLOOKUP(A755,[1]Tổng!$M$2:$AT$200,22,0),"")</f>
        <v/>
      </c>
      <c r="P755" s="217">
        <f t="shared" si="205"/>
        <v>0</v>
      </c>
      <c r="Q755" s="217">
        <f>IFERROR(VLOOKUP(A755,[1]Tổng!$M$2:$AQ$200,29,0),0)</f>
        <v>0</v>
      </c>
      <c r="R755" s="81" t="str">
        <f>IFERROR(VLOOKUP(A755,[1]Tổng!$M$2:$AQ$200,31,0),"")</f>
        <v/>
      </c>
      <c r="S755" s="81">
        <f t="shared" si="194"/>
        <v>0</v>
      </c>
      <c r="T755" s="81">
        <f t="shared" si="195"/>
        <v>0</v>
      </c>
      <c r="U755" s="81" t="e">
        <f t="shared" si="207"/>
        <v>#REF!</v>
      </c>
      <c r="V755" s="81">
        <v>0</v>
      </c>
      <c r="W755" s="81" t="e">
        <f t="shared" si="200"/>
        <v>#REF!</v>
      </c>
      <c r="X755" s="83" t="str">
        <f>IFERROR(VLOOKUP(A755,[1]Tổng!$H$2:$AT$200,32,0),".")</f>
        <v>.</v>
      </c>
      <c r="Y755" s="99">
        <f t="shared" si="141"/>
        <v>0</v>
      </c>
      <c r="Z755" s="224">
        <v>777</v>
      </c>
      <c r="AA755" s="224">
        <v>77</v>
      </c>
      <c r="AB755" s="224"/>
      <c r="AC755" s="224"/>
      <c r="AE755" s="106" t="e">
        <f t="shared" si="190"/>
        <v>#VALUE!</v>
      </c>
      <c r="AF755" s="69"/>
      <c r="AG755" s="218"/>
      <c r="AH755" s="219"/>
      <c r="AI755" s="218"/>
      <c r="AJ755" s="63"/>
      <c r="AK755" s="63"/>
      <c r="AL755" s="63"/>
      <c r="AR755" s="225" t="str">
        <f t="shared" si="191"/>
        <v/>
      </c>
      <c r="AS755" s="35">
        <f t="shared" si="192"/>
        <v>2</v>
      </c>
      <c r="AU755" s="69" t="e">
        <f t="shared" si="193"/>
        <v>#N/A</v>
      </c>
      <c r="AV755" s="69" t="e">
        <f t="shared" si="196"/>
        <v>#N/A</v>
      </c>
      <c r="AW755" s="69">
        <f>IF(I755&gt;0,COUNTIF($AV$32:AV755,AV755),0)</f>
        <v>723</v>
      </c>
      <c r="AX755" s="69">
        <f>IF(AND(AW755&gt;1,SUMIF($AV$32:AV754,AV755,$AX$32:AX754)-SUMIF($AV$32:AV754,AV755,$BA$32:BA754)=0),1,IF(AND(AW755&gt;1,SUMIF($AV$32:AV754,AV755,$AX$32:AX754)-SUMIF($AV$32:AV754,AV755,$BA$32:BA754)&gt;0),0,AW755))</f>
        <v>0</v>
      </c>
      <c r="AY755" s="69">
        <f>IF(AND(Q755&gt;0,SUMIF($AV$32:AV755,AV755,$I$32:I755)-SUMIF($AV$32:AV755,AV755,$Q$32:Q755)=0),COUNTIF($AV$32:AV755,AV755),0)</f>
        <v>0</v>
      </c>
      <c r="AZ755" s="69">
        <f>IF(Q755&gt;0,COUNTIF($AV$32:AV755,AV755),0)</f>
        <v>0</v>
      </c>
      <c r="BA755" s="69">
        <f t="shared" si="197"/>
        <v>0</v>
      </c>
      <c r="BC755" s="69" t="str">
        <f t="shared" si="198"/>
        <v xml:space="preserve">  0</v>
      </c>
      <c r="BD755" s="69" t="str">
        <f t="shared" si="199"/>
        <v/>
      </c>
      <c r="BF755" s="69"/>
      <c r="BG755" s="69"/>
    </row>
    <row r="756" spans="1:59" s="69" customFormat="1" x14ac:dyDescent="0.25">
      <c r="A756" s="70" t="e">
        <f t="shared" si="206"/>
        <v>#REF!</v>
      </c>
      <c r="B756" s="83" t="str">
        <f>IFERROR(VLOOKUP(A756,[1]Tổng!$M$2:$AT$200,13,0),"")</f>
        <v/>
      </c>
      <c r="C756" s="71" t="e">
        <f t="shared" si="201"/>
        <v>#VALUE!</v>
      </c>
      <c r="D756" s="71">
        <f t="shared" si="202"/>
        <v>1</v>
      </c>
      <c r="E756" s="221" t="str">
        <f>IFERROR(VLOOKUP(A756,[1]Tổng!$M$2:$AT$200,14,0),"")</f>
        <v/>
      </c>
      <c r="F756" s="213" t="str">
        <f>IFERROR(VLOOKUP(A756,[1]Tổng!$M$2:$AT$200,15,0),"")</f>
        <v/>
      </c>
      <c r="G756" s="214" t="str">
        <f>IFERROR(VLOOKUP(A756,[1]Tổng!$M$2:$AT$200,25,0),"")</f>
        <v/>
      </c>
      <c r="H756" s="83" t="str">
        <f>IFERROR(VLOOKUP(A756,[1]Tổng!$M$2:$AQ$200,26,0),"")</f>
        <v/>
      </c>
      <c r="I756" s="77" t="str">
        <f>IFERROR(VLOOKUP(A756,[1]Tổng!$M$2:$AQ$200,27,0),"")</f>
        <v/>
      </c>
      <c r="J756" s="77">
        <v>1000000</v>
      </c>
      <c r="K756" s="78">
        <f t="shared" si="203"/>
        <v>0</v>
      </c>
      <c r="L756" s="88" t="str">
        <f>IFERROR(VLOOKUP(A756,[1]Tổng!$M$2:$AQ$200,30,0),"")</f>
        <v/>
      </c>
      <c r="M756" s="88">
        <f t="shared" si="204"/>
        <v>0</v>
      </c>
      <c r="N756" s="88" t="str">
        <f>IFERROR(VLOOKUP(A756,[1]Tổng!$M$2:$AT$200,18,0),"")</f>
        <v/>
      </c>
      <c r="O756" s="88" t="str">
        <f>IFERROR(VLOOKUP(A756,[1]Tổng!$M$2:$AT$200,22,0),"")</f>
        <v/>
      </c>
      <c r="P756" s="217">
        <f t="shared" si="205"/>
        <v>0</v>
      </c>
      <c r="Q756" s="217">
        <f>IFERROR(VLOOKUP(A756,[1]Tổng!$M$2:$AQ$200,29,0),0)</f>
        <v>0</v>
      </c>
      <c r="R756" s="81" t="str">
        <f>IFERROR(VLOOKUP(A756,[1]Tổng!$M$2:$AQ$200,31,0),"")</f>
        <v/>
      </c>
      <c r="S756" s="81">
        <f t="shared" si="194"/>
        <v>0</v>
      </c>
      <c r="T756" s="81">
        <f t="shared" si="195"/>
        <v>0</v>
      </c>
      <c r="U756" s="81" t="e">
        <f t="shared" si="207"/>
        <v>#REF!</v>
      </c>
      <c r="V756" s="81">
        <v>0</v>
      </c>
      <c r="W756" s="81" t="e">
        <f t="shared" si="200"/>
        <v>#REF!</v>
      </c>
      <c r="X756" s="83" t="str">
        <f>IFERROR(VLOOKUP(A756,[1]Tổng!$H$2:$AT$200,32,0),".")</f>
        <v>.</v>
      </c>
      <c r="Y756" s="99">
        <f t="shared" si="141"/>
        <v>0</v>
      </c>
      <c r="Z756" s="224">
        <v>290</v>
      </c>
      <c r="AA756" s="224">
        <v>290</v>
      </c>
      <c r="AB756" s="224"/>
      <c r="AC756" s="224"/>
      <c r="AE756" s="106" t="e">
        <f t="shared" si="190"/>
        <v>#VALUE!</v>
      </c>
      <c r="AG756" s="218"/>
      <c r="AH756" s="219"/>
      <c r="AI756" s="218"/>
      <c r="AJ756" s="63"/>
      <c r="AK756" s="63"/>
      <c r="AL756" s="63"/>
      <c r="AR756" s="225" t="str">
        <f t="shared" si="191"/>
        <v/>
      </c>
      <c r="AS756" s="35">
        <f t="shared" si="192"/>
        <v>2</v>
      </c>
      <c r="AU756" s="69" t="e">
        <f t="shared" si="193"/>
        <v>#N/A</v>
      </c>
      <c r="AV756" s="69" t="e">
        <f t="shared" si="196"/>
        <v>#N/A</v>
      </c>
      <c r="AW756" s="69">
        <f>IF(I756&gt;0,COUNTIF($AV$32:AV756,AV756),0)</f>
        <v>724</v>
      </c>
      <c r="AX756" s="69">
        <f>IF(AND(AW756&gt;1,SUMIF($AV$32:AV755,AV756,$AX$32:AX755)-SUMIF($AV$32:AV755,AV756,$BA$32:BA755)=0),1,IF(AND(AW756&gt;1,SUMIF($AV$32:AV755,AV756,$AX$32:AX755)-SUMIF($AV$32:AV755,AV756,$BA$32:BA755)&gt;0),0,AW756))</f>
        <v>0</v>
      </c>
      <c r="AY756" s="69">
        <f>IF(AND(Q756&gt;0,SUMIF($AV$32:AV756,AV756,$I$32:I756)-SUMIF($AV$32:AV756,AV756,$Q$32:Q756)=0),COUNTIF($AV$32:AV756,AV756),0)</f>
        <v>0</v>
      </c>
      <c r="AZ756" s="69">
        <f>IF(Q756&gt;0,COUNTIF($AV$32:AV756,AV756),0)</f>
        <v>0</v>
      </c>
      <c r="BA756" s="69">
        <f t="shared" si="197"/>
        <v>0</v>
      </c>
      <c r="BC756" s="69" t="str">
        <f t="shared" si="198"/>
        <v xml:space="preserve">  0</v>
      </c>
      <c r="BD756" s="69" t="str">
        <f t="shared" si="199"/>
        <v/>
      </c>
    </row>
    <row r="757" spans="1:59" x14ac:dyDescent="0.25">
      <c r="A757" s="70" t="e">
        <f t="shared" si="206"/>
        <v>#REF!</v>
      </c>
      <c r="B757" s="83" t="str">
        <f>IFERROR(VLOOKUP(A757,[1]Tổng!$M$2:$AT$200,13,0),"")</f>
        <v/>
      </c>
      <c r="C757" s="71" t="e">
        <f t="shared" si="201"/>
        <v>#VALUE!</v>
      </c>
      <c r="D757" s="71">
        <f t="shared" si="202"/>
        <v>1</v>
      </c>
      <c r="E757" s="221" t="str">
        <f>IFERROR(VLOOKUP(A757,[1]Tổng!$M$2:$AT$200,14,0),"")</f>
        <v/>
      </c>
      <c r="F757" s="213" t="str">
        <f>IFERROR(VLOOKUP(A757,[1]Tổng!$M$2:$AT$200,15,0),"")</f>
        <v/>
      </c>
      <c r="G757" s="214" t="str">
        <f>IFERROR(VLOOKUP(A757,[1]Tổng!$M$2:$AT$200,25,0),"")</f>
        <v/>
      </c>
      <c r="H757" s="83" t="str">
        <f>IFERROR(VLOOKUP(A757,[1]Tổng!$M$2:$AQ$200,26,0),"")</f>
        <v/>
      </c>
      <c r="I757" s="77" t="str">
        <f>IFERROR(VLOOKUP(A757,[1]Tổng!$M$2:$AQ$200,27,0),"")</f>
        <v/>
      </c>
      <c r="J757" s="77">
        <v>1000000</v>
      </c>
      <c r="K757" s="78">
        <f t="shared" si="203"/>
        <v>0</v>
      </c>
      <c r="L757" s="88" t="str">
        <f>IFERROR(VLOOKUP(A757,[1]Tổng!$M$2:$AQ$200,30,0),"")</f>
        <v/>
      </c>
      <c r="M757" s="88">
        <f t="shared" si="204"/>
        <v>0</v>
      </c>
      <c r="N757" s="88" t="str">
        <f>IFERROR(VLOOKUP(A757,[1]Tổng!$M$2:$AT$200,18,0),"")</f>
        <v/>
      </c>
      <c r="O757" s="88" t="str">
        <f>IFERROR(VLOOKUP(A757,[1]Tổng!$M$2:$AT$200,22,0),"")</f>
        <v/>
      </c>
      <c r="P757" s="217">
        <f t="shared" si="205"/>
        <v>0</v>
      </c>
      <c r="Q757" s="217">
        <f>IFERROR(VLOOKUP(A757,[1]Tổng!$M$2:$AQ$200,29,0),0)</f>
        <v>0</v>
      </c>
      <c r="R757" s="81" t="str">
        <f>IFERROR(VLOOKUP(A757,[1]Tổng!$M$2:$AQ$200,31,0),"")</f>
        <v/>
      </c>
      <c r="S757" s="81">
        <f t="shared" si="194"/>
        <v>0</v>
      </c>
      <c r="T757" s="81">
        <f t="shared" si="195"/>
        <v>0</v>
      </c>
      <c r="U757" s="81" t="e">
        <f t="shared" si="207"/>
        <v>#REF!</v>
      </c>
      <c r="V757" s="81">
        <v>0</v>
      </c>
      <c r="W757" s="81" t="e">
        <f t="shared" si="200"/>
        <v>#REF!</v>
      </c>
      <c r="X757" s="83" t="str">
        <f>IFERROR(VLOOKUP(A757,[1]Tổng!$H$2:$AT$200,32,0),".")</f>
        <v>.</v>
      </c>
      <c r="Y757" s="99">
        <f t="shared" si="141"/>
        <v>0</v>
      </c>
      <c r="Z757" s="224"/>
      <c r="AA757" s="224"/>
      <c r="AB757" s="224"/>
      <c r="AC757" s="224"/>
      <c r="AE757" s="106" t="e">
        <f t="shared" si="190"/>
        <v>#VALUE!</v>
      </c>
      <c r="AF757" s="69"/>
      <c r="AG757" s="218"/>
      <c r="AH757" s="219"/>
      <c r="AI757" s="218"/>
      <c r="AJ757" s="63"/>
      <c r="AK757" s="63"/>
      <c r="AL757" s="63"/>
      <c r="AR757" s="225" t="str">
        <f t="shared" si="191"/>
        <v/>
      </c>
      <c r="AS757" s="35">
        <f t="shared" si="192"/>
        <v>2</v>
      </c>
      <c r="AU757" s="69" t="e">
        <f t="shared" si="193"/>
        <v>#N/A</v>
      </c>
      <c r="AV757" s="69" t="e">
        <f t="shared" si="196"/>
        <v>#N/A</v>
      </c>
      <c r="AW757" s="69">
        <f>IF(I757&gt;0,COUNTIF($AV$32:AV757,AV757),0)</f>
        <v>725</v>
      </c>
      <c r="AX757" s="69">
        <f>IF(AND(AW757&gt;1,SUMIF($AV$32:AV756,AV757,$AX$32:AX756)-SUMIF($AV$32:AV756,AV757,$BA$32:BA756)=0),1,IF(AND(AW757&gt;1,SUMIF($AV$32:AV756,AV757,$AX$32:AX756)-SUMIF($AV$32:AV756,AV757,$BA$32:BA756)&gt;0),0,AW757))</f>
        <v>0</v>
      </c>
      <c r="AY757" s="69">
        <f>IF(AND(Q757&gt;0,SUMIF($AV$32:AV757,AV757,$I$32:I757)-SUMIF($AV$32:AV757,AV757,$Q$32:Q757)=0),COUNTIF($AV$32:AV757,AV757),0)</f>
        <v>0</v>
      </c>
      <c r="AZ757" s="69">
        <f>IF(Q757&gt;0,COUNTIF($AV$32:AV757,AV757),0)</f>
        <v>0</v>
      </c>
      <c r="BA757" s="69">
        <f t="shared" si="197"/>
        <v>0</v>
      </c>
      <c r="BC757" s="69" t="str">
        <f t="shared" si="198"/>
        <v xml:space="preserve">  0</v>
      </c>
      <c r="BD757" s="69" t="str">
        <f t="shared" si="199"/>
        <v/>
      </c>
      <c r="BF757" s="69"/>
      <c r="BG757" s="69"/>
    </row>
    <row r="758" spans="1:59" x14ac:dyDescent="0.25">
      <c r="A758" s="70" t="e">
        <f t="shared" si="206"/>
        <v>#REF!</v>
      </c>
      <c r="B758" s="83" t="str">
        <f>IFERROR(VLOOKUP(A758,[1]Tổng!$M$2:$AT$200,13,0),"")</f>
        <v/>
      </c>
      <c r="C758" s="71" t="e">
        <f t="shared" si="201"/>
        <v>#VALUE!</v>
      </c>
      <c r="D758" s="71">
        <f t="shared" si="202"/>
        <v>1</v>
      </c>
      <c r="E758" s="221" t="str">
        <f>IFERROR(VLOOKUP(A758,[1]Tổng!$M$2:$AT$200,14,0),"")</f>
        <v/>
      </c>
      <c r="F758" s="213" t="str">
        <f>IFERROR(VLOOKUP(A758,[1]Tổng!$M$2:$AT$200,15,0),"")</f>
        <v/>
      </c>
      <c r="G758" s="214" t="str">
        <f>IFERROR(VLOOKUP(A758,[1]Tổng!$M$2:$AT$200,25,0),"")</f>
        <v/>
      </c>
      <c r="H758" s="83" t="str">
        <f>IFERROR(VLOOKUP(A758,[1]Tổng!$M$2:$AQ$200,26,0),"")</f>
        <v/>
      </c>
      <c r="I758" s="77" t="str">
        <f>IFERROR(VLOOKUP(A758,[1]Tổng!$M$2:$AQ$200,27,0),"")</f>
        <v/>
      </c>
      <c r="J758" s="77">
        <v>1000000</v>
      </c>
      <c r="K758" s="78">
        <f t="shared" si="203"/>
        <v>0</v>
      </c>
      <c r="L758" s="88" t="str">
        <f>IFERROR(VLOOKUP(A758,[1]Tổng!$M$2:$AQ$200,30,0),"")</f>
        <v/>
      </c>
      <c r="M758" s="88">
        <f t="shared" si="204"/>
        <v>0</v>
      </c>
      <c r="N758" s="88" t="str">
        <f>IFERROR(VLOOKUP(A758,[1]Tổng!$M$2:$AT$200,18,0),"")</f>
        <v/>
      </c>
      <c r="O758" s="88" t="str">
        <f>IFERROR(VLOOKUP(A758,[1]Tổng!$M$2:$AT$200,22,0),"")</f>
        <v/>
      </c>
      <c r="P758" s="217">
        <f t="shared" si="205"/>
        <v>0</v>
      </c>
      <c r="Q758" s="217">
        <f>IFERROR(VLOOKUP(A758,[1]Tổng!$M$2:$AQ$200,29,0),0)</f>
        <v>0</v>
      </c>
      <c r="R758" s="81" t="str">
        <f>IFERROR(VLOOKUP(A758,[1]Tổng!$M$2:$AQ$200,31,0),"")</f>
        <v/>
      </c>
      <c r="S758" s="81">
        <f t="shared" si="194"/>
        <v>0</v>
      </c>
      <c r="T758" s="81">
        <f t="shared" si="195"/>
        <v>0</v>
      </c>
      <c r="U758" s="81" t="e">
        <f t="shared" si="207"/>
        <v>#REF!</v>
      </c>
      <c r="V758" s="81">
        <v>0</v>
      </c>
      <c r="W758" s="81" t="e">
        <f t="shared" si="200"/>
        <v>#REF!</v>
      </c>
      <c r="X758" s="83" t="str">
        <f>IFERROR(VLOOKUP(A758,[1]Tổng!$H$2:$AT$200,32,0),".")</f>
        <v>.</v>
      </c>
      <c r="Y758" s="99">
        <f t="shared" si="141"/>
        <v>0</v>
      </c>
      <c r="Z758" s="224"/>
      <c r="AA758" s="224"/>
      <c r="AB758" s="224"/>
      <c r="AC758" s="224"/>
      <c r="AE758" s="106" t="e">
        <f t="shared" si="190"/>
        <v>#VALUE!</v>
      </c>
      <c r="AF758" s="69"/>
      <c r="AG758" s="218"/>
      <c r="AH758" s="219"/>
      <c r="AI758" s="218"/>
      <c r="AJ758" s="63"/>
      <c r="AK758" s="63"/>
      <c r="AL758" s="63"/>
      <c r="AR758" s="225" t="str">
        <f t="shared" si="191"/>
        <v/>
      </c>
      <c r="AS758" s="35">
        <f t="shared" si="192"/>
        <v>2</v>
      </c>
      <c r="AU758" s="69" t="e">
        <f t="shared" si="193"/>
        <v>#N/A</v>
      </c>
      <c r="AV758" s="69" t="e">
        <f t="shared" si="196"/>
        <v>#N/A</v>
      </c>
      <c r="AW758" s="69">
        <f>IF(I758&gt;0,COUNTIF($AV$32:AV758,AV758),0)</f>
        <v>726</v>
      </c>
      <c r="AX758" s="69">
        <f>IF(AND(AW758&gt;1,SUMIF($AV$32:AV757,AV758,$AX$32:AX757)-SUMIF($AV$32:AV757,AV758,$BA$32:BA757)=0),1,IF(AND(AW758&gt;1,SUMIF($AV$32:AV757,AV758,$AX$32:AX757)-SUMIF($AV$32:AV757,AV758,$BA$32:BA757)&gt;0),0,AW758))</f>
        <v>0</v>
      </c>
      <c r="AY758" s="69">
        <f>IF(AND(Q758&gt;0,SUMIF($AV$32:AV758,AV758,$I$32:I758)-SUMIF($AV$32:AV758,AV758,$Q$32:Q758)=0),COUNTIF($AV$32:AV758,AV758),0)</f>
        <v>0</v>
      </c>
      <c r="AZ758" s="69">
        <f>IF(Q758&gt;0,COUNTIF($AV$32:AV758,AV758),0)</f>
        <v>0</v>
      </c>
      <c r="BA758" s="69">
        <f t="shared" si="197"/>
        <v>0</v>
      </c>
      <c r="BC758" s="69" t="str">
        <f t="shared" si="198"/>
        <v xml:space="preserve">  0</v>
      </c>
      <c r="BD758" s="69" t="str">
        <f t="shared" si="199"/>
        <v/>
      </c>
      <c r="BF758" s="69"/>
      <c r="BG758" s="69"/>
    </row>
    <row r="759" spans="1:59" x14ac:dyDescent="0.25">
      <c r="A759" s="70" t="e">
        <f t="shared" si="206"/>
        <v>#REF!</v>
      </c>
      <c r="B759" s="83" t="str">
        <f>IFERROR(VLOOKUP(A759,[1]Tổng!$M$2:$AT$200,13,0),"")</f>
        <v/>
      </c>
      <c r="C759" s="71" t="e">
        <f t="shared" si="201"/>
        <v>#VALUE!</v>
      </c>
      <c r="D759" s="71">
        <f t="shared" si="202"/>
        <v>1</v>
      </c>
      <c r="E759" s="221" t="str">
        <f>IFERROR(VLOOKUP(A759,[1]Tổng!$M$2:$AT$200,14,0),"")</f>
        <v/>
      </c>
      <c r="F759" s="213" t="str">
        <f>IFERROR(VLOOKUP(A759,[1]Tổng!$M$2:$AT$200,15,0),"")</f>
        <v/>
      </c>
      <c r="G759" s="214" t="str">
        <f>IFERROR(VLOOKUP(A759,[1]Tổng!$M$2:$AT$200,25,0),"")</f>
        <v/>
      </c>
      <c r="H759" s="83" t="str">
        <f>IFERROR(VLOOKUP(A759,[1]Tổng!$M$2:$AQ$200,26,0),"")</f>
        <v/>
      </c>
      <c r="I759" s="77" t="str">
        <f>IFERROR(VLOOKUP(A759,[1]Tổng!$M$2:$AQ$200,27,0),"")</f>
        <v/>
      </c>
      <c r="J759" s="77">
        <v>1000000</v>
      </c>
      <c r="K759" s="78">
        <f t="shared" si="203"/>
        <v>0</v>
      </c>
      <c r="L759" s="88" t="str">
        <f>IFERROR(VLOOKUP(A759,[1]Tổng!$M$2:$AQ$200,30,0),"")</f>
        <v/>
      </c>
      <c r="M759" s="88">
        <f t="shared" si="204"/>
        <v>0</v>
      </c>
      <c r="N759" s="88" t="str">
        <f>IFERROR(VLOOKUP(A759,[1]Tổng!$M$2:$AT$200,18,0),"")</f>
        <v/>
      </c>
      <c r="O759" s="88" t="str">
        <f>IFERROR(VLOOKUP(A759,[1]Tổng!$M$2:$AT$200,22,0),"")</f>
        <v/>
      </c>
      <c r="P759" s="217">
        <f t="shared" si="205"/>
        <v>0</v>
      </c>
      <c r="Q759" s="217">
        <f>IFERROR(VLOOKUP(A759,[1]Tổng!$M$2:$AQ$200,29,0),0)</f>
        <v>0</v>
      </c>
      <c r="R759" s="81" t="str">
        <f>IFERROR(VLOOKUP(A759,[1]Tổng!$M$2:$AQ$200,31,0),"")</f>
        <v/>
      </c>
      <c r="S759" s="81">
        <f t="shared" si="194"/>
        <v>0</v>
      </c>
      <c r="T759" s="81">
        <f t="shared" si="195"/>
        <v>0</v>
      </c>
      <c r="U759" s="81" t="e">
        <f t="shared" si="207"/>
        <v>#REF!</v>
      </c>
      <c r="V759" s="81">
        <v>0</v>
      </c>
      <c r="W759" s="81" t="e">
        <f t="shared" si="200"/>
        <v>#REF!</v>
      </c>
      <c r="X759" s="83" t="str">
        <f>IFERROR(VLOOKUP(A761,[1]Tổng!$H$2:$AT$200,32,0),".")</f>
        <v>.</v>
      </c>
      <c r="Y759" s="99">
        <f>Q761</f>
        <v>0</v>
      </c>
      <c r="Z759" s="224"/>
      <c r="AA759" s="224"/>
      <c r="AB759" s="224"/>
      <c r="AC759" s="224"/>
      <c r="AE759" s="106" t="e">
        <f>I761-SUM(Z761:AD761)</f>
        <v>#VALUE!</v>
      </c>
      <c r="AF759" s="69"/>
      <c r="AG759" s="218"/>
      <c r="AH759" s="219"/>
      <c r="AI759" s="218"/>
      <c r="AJ759" s="63"/>
      <c r="AK759" s="63"/>
      <c r="AL759" s="63"/>
      <c r="AR759" s="225" t="str">
        <f>IF(AS761&gt;1,H761,IF(AS761=1,H758+1,0))</f>
        <v/>
      </c>
      <c r="AS759" s="35">
        <f>IF(H761=0,H758+1,2)</f>
        <v>2</v>
      </c>
      <c r="AU759" s="69" t="e">
        <f t="shared" si="193"/>
        <v>#N/A</v>
      </c>
      <c r="AV759" s="69" t="e">
        <f t="shared" si="196"/>
        <v>#N/A</v>
      </c>
      <c r="AW759" s="69">
        <f>IF(I759&gt;0,COUNTIF($AV$32:AV759,AV759),0)</f>
        <v>727</v>
      </c>
      <c r="AX759" s="69">
        <f>IF(AND(AW759&gt;1,SUMIF($AV$32:AV758,AV759,$AX$32:AX758)-SUMIF($AV$32:AV758,AV759,$BA$32:BA758)=0),1,IF(AND(AW759&gt;1,SUMIF($AV$32:AV758,AV759,$AX$32:AX758)-SUMIF($AV$32:AV758,AV759,$BA$32:BA758)&gt;0),0,AW759))</f>
        <v>0</v>
      </c>
      <c r="AY759" s="69">
        <f>IF(AND(Q759&gt;0,SUMIF($AV$32:AV759,AV759,$I$32:I759)-SUMIF($AV$32:AV759,AV759,$Q$32:Q759)=0),COUNTIF($AV$32:AV759,AV759),0)</f>
        <v>0</v>
      </c>
      <c r="AZ759" s="69">
        <f>IF(Q759&gt;0,COUNTIF($AV$32:AV759,AV759),0)</f>
        <v>0</v>
      </c>
      <c r="BA759" s="69">
        <f t="shared" si="197"/>
        <v>0</v>
      </c>
      <c r="BC759" s="69" t="str">
        <f t="shared" si="198"/>
        <v xml:space="preserve">  0</v>
      </c>
      <c r="BD759" s="69" t="str">
        <f t="shared" si="199"/>
        <v/>
      </c>
      <c r="BF759" s="69"/>
      <c r="BG759" s="69"/>
    </row>
    <row r="760" spans="1:59" s="69" customFormat="1" x14ac:dyDescent="0.25">
      <c r="A760" s="70" t="e">
        <f t="shared" si="206"/>
        <v>#REF!</v>
      </c>
      <c r="B760" s="83" t="str">
        <f>IFERROR(VLOOKUP(A760,[1]Tổng!$M$2:$AT$200,13,0),"")</f>
        <v/>
      </c>
      <c r="C760" s="71" t="e">
        <f t="shared" si="201"/>
        <v>#VALUE!</v>
      </c>
      <c r="D760" s="71">
        <f t="shared" si="202"/>
        <v>1</v>
      </c>
      <c r="E760" s="221" t="str">
        <f>IFERROR(VLOOKUP(A760,[1]Tổng!$M$2:$AT$200,14,0),"")</f>
        <v/>
      </c>
      <c r="F760" s="213" t="str">
        <f>IFERROR(VLOOKUP(A760,[1]Tổng!$M$2:$AT$200,15,0),"")</f>
        <v/>
      </c>
      <c r="G760" s="214" t="str">
        <f>IFERROR(VLOOKUP(A760,[1]Tổng!$M$2:$AT$200,25,0),"")</f>
        <v/>
      </c>
      <c r="H760" s="83" t="str">
        <f>IFERROR(VLOOKUP(A760,[1]Tổng!$M$2:$AQ$200,26,0),"")</f>
        <v/>
      </c>
      <c r="I760" s="77" t="str">
        <f>IFERROR(VLOOKUP(A760,[1]Tổng!$M$2:$AQ$200,27,0),"")</f>
        <v/>
      </c>
      <c r="J760" s="77">
        <v>1000000</v>
      </c>
      <c r="K760" s="78">
        <f t="shared" si="203"/>
        <v>0</v>
      </c>
      <c r="L760" s="88" t="str">
        <f>IFERROR(VLOOKUP(A760,[1]Tổng!$M$2:$AQ$200,30,0),"")</f>
        <v/>
      </c>
      <c r="M760" s="88">
        <f t="shared" si="204"/>
        <v>0</v>
      </c>
      <c r="N760" s="88" t="str">
        <f>IFERROR(VLOOKUP(A760,[1]Tổng!$M$2:$AT$200,18,0),"")</f>
        <v/>
      </c>
      <c r="O760" s="88" t="str">
        <f>IFERROR(VLOOKUP(A760,[1]Tổng!$M$2:$AT$200,22,0),"")</f>
        <v/>
      </c>
      <c r="P760" s="217">
        <f t="shared" si="205"/>
        <v>0</v>
      </c>
      <c r="Q760" s="217">
        <f>IFERROR(VLOOKUP(A760,[1]Tổng!$M$2:$AQ$200,29,0),0)</f>
        <v>0</v>
      </c>
      <c r="R760" s="81" t="str">
        <f>IFERROR(VLOOKUP(A760,[1]Tổng!$M$2:$AQ$200,31,0),"")</f>
        <v/>
      </c>
      <c r="S760" s="81">
        <f t="shared" si="194"/>
        <v>0</v>
      </c>
      <c r="T760" s="81">
        <f t="shared" si="195"/>
        <v>0</v>
      </c>
      <c r="U760" s="81" t="e">
        <f t="shared" si="207"/>
        <v>#REF!</v>
      </c>
      <c r="V760" s="81">
        <v>0</v>
      </c>
      <c r="W760" s="81" t="e">
        <f t="shared" si="200"/>
        <v>#REF!</v>
      </c>
      <c r="X760" s="83" t="str">
        <f>IFERROR(VLOOKUP(A760,[1]Tổng!$H$2:$AT$200,32,0),".")</f>
        <v>.</v>
      </c>
      <c r="Y760" s="99">
        <f t="shared" si="141"/>
        <v>0</v>
      </c>
      <c r="Z760" s="224"/>
      <c r="AA760" s="224"/>
      <c r="AB760" s="224"/>
      <c r="AC760" s="224"/>
      <c r="AE760" s="106" t="e">
        <f t="shared" si="190"/>
        <v>#VALUE!</v>
      </c>
      <c r="AG760" s="218"/>
      <c r="AH760" s="219"/>
      <c r="AI760" s="218"/>
      <c r="AJ760" s="63"/>
      <c r="AK760" s="63"/>
      <c r="AL760" s="63"/>
      <c r="AR760" s="225" t="str">
        <f>IF(AS760&gt;1,H760,IF(AS760=1,H761+1,0))</f>
        <v/>
      </c>
      <c r="AS760" s="35">
        <f>IF(H760=0,H761+1,2)</f>
        <v>2</v>
      </c>
      <c r="AU760" s="69" t="e">
        <f t="shared" si="193"/>
        <v>#N/A</v>
      </c>
      <c r="AV760" s="69" t="e">
        <f t="shared" si="196"/>
        <v>#N/A</v>
      </c>
      <c r="AW760" s="69">
        <f>IF(I760&gt;0,COUNTIF($AV$32:AV760,AV760),0)</f>
        <v>728</v>
      </c>
      <c r="AX760" s="69">
        <f>IF(AND(AW760&gt;1,SUMIF($AV$32:AV759,AV760,$AX$32:AX759)-SUMIF($AV$32:AV759,AV760,$BA$32:BA759)=0),1,IF(AND(AW760&gt;1,SUMIF($AV$32:AV759,AV760,$AX$32:AX759)-SUMIF($AV$32:AV759,AV760,$BA$32:BA759)&gt;0),0,AW760))</f>
        <v>0</v>
      </c>
      <c r="AY760" s="69">
        <f>IF(AND(Q760&gt;0,SUMIF($AV$32:AV760,AV760,$I$32:I760)-SUMIF($AV$32:AV760,AV760,$Q$32:Q760)=0),COUNTIF($AV$32:AV760,AV760),0)</f>
        <v>0</v>
      </c>
      <c r="AZ760" s="69">
        <f>IF(Q760&gt;0,COUNTIF($AV$32:AV760,AV760),0)</f>
        <v>0</v>
      </c>
      <c r="BA760" s="69">
        <f t="shared" si="197"/>
        <v>0</v>
      </c>
      <c r="BC760" s="69" t="str">
        <f t="shared" si="198"/>
        <v xml:space="preserve">  0</v>
      </c>
      <c r="BD760" s="69" t="str">
        <f t="shared" si="199"/>
        <v/>
      </c>
    </row>
    <row r="761" spans="1:59" x14ac:dyDescent="0.25">
      <c r="A761" s="70" t="e">
        <f t="shared" si="206"/>
        <v>#REF!</v>
      </c>
      <c r="B761" s="83" t="str">
        <f>IFERROR(VLOOKUP(A761,[1]Tổng!$M$2:$AT$200,13,0),"")</f>
        <v/>
      </c>
      <c r="C761" s="71" t="e">
        <f t="shared" si="201"/>
        <v>#VALUE!</v>
      </c>
      <c r="D761" s="71">
        <f t="shared" si="202"/>
        <v>1</v>
      </c>
      <c r="E761" s="221" t="str">
        <f>IFERROR(VLOOKUP(A761,[1]Tổng!$M$2:$AT$200,14,0),"")</f>
        <v/>
      </c>
      <c r="F761" s="213" t="str">
        <f>IFERROR(VLOOKUP(A761,[1]Tổng!$M$2:$AT$200,15,0),"")</f>
        <v/>
      </c>
      <c r="G761" s="214" t="str">
        <f>IFERROR(VLOOKUP(A761,[1]Tổng!$M$2:$AT$200,25,0),"")</f>
        <v/>
      </c>
      <c r="H761" s="83" t="str">
        <f>IFERROR(VLOOKUP(A761,[1]Tổng!$M$2:$AQ$200,26,0),"")</f>
        <v/>
      </c>
      <c r="I761" s="77" t="str">
        <f>IFERROR(VLOOKUP(A761,[1]Tổng!$M$2:$AQ$200,27,0),"")</f>
        <v/>
      </c>
      <c r="J761" s="77">
        <v>1000000</v>
      </c>
      <c r="K761" s="78">
        <f t="shared" si="203"/>
        <v>0</v>
      </c>
      <c r="L761" s="88" t="str">
        <f>IFERROR(VLOOKUP(A761,[1]Tổng!$M$2:$AQ$200,30,0),"")</f>
        <v/>
      </c>
      <c r="M761" s="88">
        <f t="shared" si="204"/>
        <v>0</v>
      </c>
      <c r="N761" s="88" t="str">
        <f>IFERROR(VLOOKUP(A761,[1]Tổng!$M$2:$AT$200,18,0),"")</f>
        <v/>
      </c>
      <c r="O761" s="88" t="str">
        <f>IFERROR(VLOOKUP(A761,[1]Tổng!$M$2:$AT$200,22,0),"")</f>
        <v/>
      </c>
      <c r="P761" s="217">
        <f t="shared" si="205"/>
        <v>0</v>
      </c>
      <c r="Q761" s="217">
        <f>IFERROR(VLOOKUP(A761,[1]Tổng!$M$2:$AQ$200,29,0),0)</f>
        <v>0</v>
      </c>
      <c r="R761" s="81" t="str">
        <f>IFERROR(VLOOKUP(A761,[1]Tổng!$M$2:$AQ$200,31,0),"")</f>
        <v/>
      </c>
      <c r="S761" s="81">
        <f t="shared" si="194"/>
        <v>0</v>
      </c>
      <c r="T761" s="81">
        <f t="shared" si="195"/>
        <v>0</v>
      </c>
      <c r="U761" s="81" t="e">
        <f t="shared" si="207"/>
        <v>#REF!</v>
      </c>
      <c r="V761" s="81">
        <v>0</v>
      </c>
      <c r="W761" s="81" t="e">
        <f t="shared" si="200"/>
        <v>#REF!</v>
      </c>
      <c r="X761" s="83" t="str">
        <f>IFERROR(VLOOKUP(A761,[1]Tổng!$H$2:$AT$200,32,0),".")</f>
        <v>.</v>
      </c>
      <c r="Y761" s="99">
        <f t="shared" si="141"/>
        <v>0</v>
      </c>
      <c r="Z761" s="224"/>
      <c r="AA761" s="224"/>
      <c r="AB761" s="224"/>
      <c r="AC761" s="224"/>
      <c r="AE761" s="106" t="e">
        <f t="shared" ref="AE761:AE823" si="208">I761-SUM(Z761:AD761)</f>
        <v>#VALUE!</v>
      </c>
      <c r="AF761" s="69"/>
      <c r="AG761" s="218"/>
      <c r="AH761" s="219"/>
      <c r="AI761" s="218"/>
      <c r="AJ761" s="63"/>
      <c r="AK761" s="63"/>
      <c r="AL761" s="63"/>
      <c r="AR761" s="225" t="str">
        <f t="shared" si="191"/>
        <v/>
      </c>
      <c r="AS761" s="35">
        <f t="shared" si="192"/>
        <v>2</v>
      </c>
      <c r="AU761" s="69" t="e">
        <f t="shared" si="193"/>
        <v>#N/A</v>
      </c>
      <c r="AV761" s="69" t="e">
        <f t="shared" si="196"/>
        <v>#N/A</v>
      </c>
      <c r="AW761" s="69">
        <f>IF(I761&gt;0,COUNTIF($AV$32:AV761,AV761),0)</f>
        <v>729</v>
      </c>
      <c r="AX761" s="69">
        <f>IF(AND(AW761&gt;1,SUMIF($AV$32:AV760,AV761,$AX$32:AX760)-SUMIF($AV$32:AV760,AV761,$BA$32:BA760)=0),1,IF(AND(AW761&gt;1,SUMIF($AV$32:AV760,AV761,$AX$32:AX760)-SUMIF($AV$32:AV760,AV761,$BA$32:BA760)&gt;0),0,AW761))</f>
        <v>0</v>
      </c>
      <c r="AY761" s="69">
        <f>IF(AND(Q761&gt;0,SUMIF($AV$32:AV761,AV761,$I$32:I761)-SUMIF($AV$32:AV761,AV761,$Q$32:Q761)=0),COUNTIF($AV$32:AV761,AV761),0)</f>
        <v>0</v>
      </c>
      <c r="AZ761" s="69">
        <f>IF(Q761&gt;0,COUNTIF($AV$32:AV761,AV761),0)</f>
        <v>0</v>
      </c>
      <c r="BA761" s="69">
        <f t="shared" si="197"/>
        <v>0</v>
      </c>
      <c r="BC761" s="69" t="str">
        <f t="shared" si="198"/>
        <v xml:space="preserve">  0</v>
      </c>
      <c r="BD761" s="69" t="str">
        <f t="shared" si="199"/>
        <v/>
      </c>
      <c r="BF761" s="69"/>
      <c r="BG761" s="69"/>
    </row>
    <row r="762" spans="1:59" x14ac:dyDescent="0.25">
      <c r="A762" s="70" t="e">
        <f t="shared" si="206"/>
        <v>#REF!</v>
      </c>
      <c r="B762" s="83" t="str">
        <f>IFERROR(VLOOKUP(A762,[1]Tổng!$M$2:$AT$200,13,0),"")</f>
        <v/>
      </c>
      <c r="C762" s="71" t="e">
        <f t="shared" si="201"/>
        <v>#VALUE!</v>
      </c>
      <c r="D762" s="71">
        <f t="shared" si="202"/>
        <v>1</v>
      </c>
      <c r="E762" s="221" t="str">
        <f>IFERROR(VLOOKUP(A762,[1]Tổng!$M$2:$AT$200,14,0),"")</f>
        <v/>
      </c>
      <c r="F762" s="213" t="str">
        <f>IFERROR(VLOOKUP(A762,[1]Tổng!$M$2:$AT$200,15,0),"")</f>
        <v/>
      </c>
      <c r="G762" s="214" t="str">
        <f>IFERROR(VLOOKUP(A762,[1]Tổng!$M$2:$AT$200,25,0),"")</f>
        <v/>
      </c>
      <c r="H762" s="83" t="str">
        <f>IFERROR(VLOOKUP(A762,[1]Tổng!$M$2:$AQ$200,26,0),"")</f>
        <v/>
      </c>
      <c r="I762" s="77" t="str">
        <f>IFERROR(VLOOKUP(A762,[1]Tổng!$M$2:$AQ$200,27,0),"")</f>
        <v/>
      </c>
      <c r="J762" s="77">
        <v>1000000</v>
      </c>
      <c r="K762" s="78">
        <f t="shared" si="203"/>
        <v>0</v>
      </c>
      <c r="L762" s="88" t="str">
        <f>IFERROR(VLOOKUP(A762,[1]Tổng!$M$2:$AQ$200,30,0),"")</f>
        <v/>
      </c>
      <c r="M762" s="88">
        <f t="shared" si="204"/>
        <v>0</v>
      </c>
      <c r="N762" s="88" t="str">
        <f>IFERROR(VLOOKUP(A762,[1]Tổng!$M$2:$AT$200,18,0),"")</f>
        <v/>
      </c>
      <c r="O762" s="88" t="str">
        <f>IFERROR(VLOOKUP(A762,[1]Tổng!$M$2:$AT$200,22,0),"")</f>
        <v/>
      </c>
      <c r="P762" s="217">
        <f t="shared" si="205"/>
        <v>0</v>
      </c>
      <c r="Q762" s="217">
        <f>IFERROR(VLOOKUP(A762,[1]Tổng!$M$2:$AQ$200,29,0),0)</f>
        <v>0</v>
      </c>
      <c r="R762" s="81" t="str">
        <f>IFERROR(VLOOKUP(A762,[1]Tổng!$M$2:$AQ$200,31,0),"")</f>
        <v/>
      </c>
      <c r="S762" s="81">
        <f t="shared" si="194"/>
        <v>0</v>
      </c>
      <c r="T762" s="81">
        <f t="shared" si="195"/>
        <v>0</v>
      </c>
      <c r="U762" s="81" t="e">
        <f t="shared" si="207"/>
        <v>#REF!</v>
      </c>
      <c r="V762" s="81">
        <v>0</v>
      </c>
      <c r="W762" s="81" t="e">
        <f t="shared" si="200"/>
        <v>#REF!</v>
      </c>
      <c r="X762" s="83" t="str">
        <f>IFERROR(VLOOKUP(A762,[1]Tổng!$H$2:$AT$200,32,0),".")</f>
        <v>.</v>
      </c>
      <c r="Y762" s="99">
        <f t="shared" si="141"/>
        <v>0</v>
      </c>
      <c r="Z762" s="224"/>
      <c r="AA762" s="224"/>
      <c r="AB762" s="224"/>
      <c r="AC762" s="224"/>
      <c r="AE762" s="106" t="e">
        <f t="shared" si="208"/>
        <v>#VALUE!</v>
      </c>
      <c r="AF762" s="69"/>
      <c r="AG762" s="218"/>
      <c r="AH762" s="219"/>
      <c r="AI762" s="218"/>
      <c r="AJ762" s="63"/>
      <c r="AK762" s="63"/>
      <c r="AL762" s="63"/>
      <c r="AR762" s="225" t="str">
        <f t="shared" si="191"/>
        <v/>
      </c>
      <c r="AS762" s="35">
        <f t="shared" si="192"/>
        <v>2</v>
      </c>
      <c r="AU762" s="69" t="e">
        <f t="shared" si="193"/>
        <v>#N/A</v>
      </c>
      <c r="AV762" s="69" t="e">
        <f t="shared" si="196"/>
        <v>#N/A</v>
      </c>
      <c r="AW762" s="69">
        <f>IF(I762&gt;0,COUNTIF($AV$32:AV762,AV762),0)</f>
        <v>730</v>
      </c>
      <c r="AX762" s="69">
        <f>IF(AND(AW762&gt;1,SUMIF($AV$32:AV761,AV762,$AX$32:AX761)-SUMIF($AV$32:AV761,AV762,$BA$32:BA761)=0),1,IF(AND(AW762&gt;1,SUMIF($AV$32:AV761,AV762,$AX$32:AX761)-SUMIF($AV$32:AV761,AV762,$BA$32:BA761)&gt;0),0,AW762))</f>
        <v>0</v>
      </c>
      <c r="AY762" s="69">
        <f>IF(AND(Q762&gt;0,SUMIF($AV$32:AV762,AV762,$I$32:I762)-SUMIF($AV$32:AV762,AV762,$Q$32:Q762)=0),COUNTIF($AV$32:AV762,AV762),0)</f>
        <v>0</v>
      </c>
      <c r="AZ762" s="69">
        <f>IF(Q762&gt;0,COUNTIF($AV$32:AV762,AV762),0)</f>
        <v>0</v>
      </c>
      <c r="BA762" s="69">
        <f t="shared" si="197"/>
        <v>0</v>
      </c>
      <c r="BC762" s="69" t="str">
        <f t="shared" si="198"/>
        <v xml:space="preserve">  0</v>
      </c>
      <c r="BD762" s="69" t="str">
        <f t="shared" si="199"/>
        <v/>
      </c>
      <c r="BF762" s="69"/>
      <c r="BG762" s="69"/>
    </row>
    <row r="763" spans="1:59" x14ac:dyDescent="0.25">
      <c r="A763" s="70" t="e">
        <f t="shared" si="206"/>
        <v>#REF!</v>
      </c>
      <c r="B763" s="83" t="str">
        <f>IFERROR(VLOOKUP(A763,[1]Tổng!$M$2:$AT$200,13,0),"")</f>
        <v/>
      </c>
      <c r="C763" s="71" t="e">
        <f t="shared" si="201"/>
        <v>#VALUE!</v>
      </c>
      <c r="D763" s="71">
        <f t="shared" si="202"/>
        <v>1</v>
      </c>
      <c r="E763" s="221" t="str">
        <f>IFERROR(VLOOKUP(A763,[1]Tổng!$M$2:$AT$200,14,0),"")</f>
        <v/>
      </c>
      <c r="F763" s="213" t="str">
        <f>IFERROR(VLOOKUP(A763,[1]Tổng!$M$2:$AT$200,15,0),"")</f>
        <v/>
      </c>
      <c r="G763" s="214" t="str">
        <f>IFERROR(VLOOKUP(A763,[1]Tổng!$M$2:$AT$200,25,0),"")</f>
        <v/>
      </c>
      <c r="H763" s="83" t="str">
        <f>IFERROR(VLOOKUP(A763,[1]Tổng!$M$2:$AQ$200,26,0),"")</f>
        <v/>
      </c>
      <c r="I763" s="77" t="str">
        <f>IFERROR(VLOOKUP(A763,[1]Tổng!$M$2:$AQ$200,27,0),"")</f>
        <v/>
      </c>
      <c r="J763" s="77">
        <v>1000000</v>
      </c>
      <c r="K763" s="78">
        <f t="shared" si="203"/>
        <v>0</v>
      </c>
      <c r="L763" s="88" t="str">
        <f>IFERROR(VLOOKUP(A763,[1]Tổng!$M$2:$AQ$200,30,0),"")</f>
        <v/>
      </c>
      <c r="M763" s="88">
        <f t="shared" si="204"/>
        <v>0</v>
      </c>
      <c r="N763" s="88" t="str">
        <f>IFERROR(VLOOKUP(A763,[1]Tổng!$M$2:$AT$200,18,0),"")</f>
        <v/>
      </c>
      <c r="O763" s="88" t="str">
        <f>IFERROR(VLOOKUP(A763,[1]Tổng!$M$2:$AT$200,22,0),"")</f>
        <v/>
      </c>
      <c r="P763" s="217">
        <f t="shared" si="205"/>
        <v>0</v>
      </c>
      <c r="Q763" s="217">
        <f>IFERROR(VLOOKUP(A763,[1]Tổng!$M$2:$AQ$200,29,0),0)</f>
        <v>0</v>
      </c>
      <c r="R763" s="81" t="str">
        <f>IFERROR(VLOOKUP(A763,[1]Tổng!$M$2:$AQ$200,31,0),"")</f>
        <v/>
      </c>
      <c r="S763" s="81">
        <f t="shared" si="194"/>
        <v>0</v>
      </c>
      <c r="T763" s="81">
        <f t="shared" si="195"/>
        <v>0</v>
      </c>
      <c r="U763" s="81" t="e">
        <f t="shared" si="207"/>
        <v>#REF!</v>
      </c>
      <c r="V763" s="81">
        <v>0</v>
      </c>
      <c r="W763" s="81" t="e">
        <f t="shared" si="200"/>
        <v>#REF!</v>
      </c>
      <c r="X763" s="83" t="str">
        <f>IFERROR(VLOOKUP(A763,[1]Tổng!$H$2:$AT$200,32,0),".")</f>
        <v>.</v>
      </c>
      <c r="Y763" s="99">
        <f t="shared" si="141"/>
        <v>0</v>
      </c>
      <c r="Z763" s="224"/>
      <c r="AA763" s="224"/>
      <c r="AB763" s="224"/>
      <c r="AC763" s="224"/>
      <c r="AE763" s="106" t="e">
        <f t="shared" si="208"/>
        <v>#VALUE!</v>
      </c>
      <c r="AF763" s="69"/>
      <c r="AG763" s="218"/>
      <c r="AH763" s="219"/>
      <c r="AI763" s="218"/>
      <c r="AJ763" s="63"/>
      <c r="AK763" s="63"/>
      <c r="AL763" s="63"/>
      <c r="AR763" s="225" t="str">
        <f t="shared" si="191"/>
        <v/>
      </c>
      <c r="AS763" s="35">
        <f t="shared" si="192"/>
        <v>2</v>
      </c>
      <c r="AU763" s="69" t="e">
        <f t="shared" si="193"/>
        <v>#N/A</v>
      </c>
      <c r="AV763" s="69" t="e">
        <f t="shared" si="196"/>
        <v>#N/A</v>
      </c>
      <c r="AW763" s="69">
        <f>IF(I763&gt;0,COUNTIF($AV$32:AV763,AV763),0)</f>
        <v>731</v>
      </c>
      <c r="AX763" s="69">
        <f>IF(AND(AW763&gt;1,SUMIF($AV$32:AV762,AV763,$AX$32:AX762)-SUMIF($AV$32:AV762,AV763,$BA$32:BA762)=0),1,IF(AND(AW763&gt;1,SUMIF($AV$32:AV762,AV763,$AX$32:AX762)-SUMIF($AV$32:AV762,AV763,$BA$32:BA762)&gt;0),0,AW763))</f>
        <v>0</v>
      </c>
      <c r="AY763" s="69">
        <f>IF(AND(Q763&gt;0,SUMIF($AV$32:AV763,AV763,$I$32:I763)-SUMIF($AV$32:AV763,AV763,$Q$32:Q763)=0),COUNTIF($AV$32:AV763,AV763),0)</f>
        <v>0</v>
      </c>
      <c r="AZ763" s="69">
        <f>IF(Q763&gt;0,COUNTIF($AV$32:AV763,AV763),0)</f>
        <v>0</v>
      </c>
      <c r="BA763" s="69">
        <f t="shared" si="197"/>
        <v>0</v>
      </c>
      <c r="BC763" s="69" t="str">
        <f t="shared" si="198"/>
        <v xml:space="preserve">  0</v>
      </c>
      <c r="BD763" s="69" t="str">
        <f t="shared" si="199"/>
        <v/>
      </c>
      <c r="BF763" s="69"/>
      <c r="BG763" s="69"/>
    </row>
    <row r="764" spans="1:59" s="69" customFormat="1" x14ac:dyDescent="0.25">
      <c r="A764" s="70" t="e">
        <f t="shared" si="206"/>
        <v>#REF!</v>
      </c>
      <c r="B764" s="83" t="str">
        <f>IFERROR(VLOOKUP(A764,[1]Tổng!$M$2:$AT$200,13,0),"")</f>
        <v/>
      </c>
      <c r="C764" s="71" t="e">
        <f t="shared" si="201"/>
        <v>#VALUE!</v>
      </c>
      <c r="D764" s="71">
        <f t="shared" si="202"/>
        <v>1</v>
      </c>
      <c r="E764" s="221" t="str">
        <f>IFERROR(VLOOKUP(A764,[1]Tổng!$M$2:$AT$200,14,0),"")</f>
        <v/>
      </c>
      <c r="F764" s="213" t="str">
        <f>IFERROR(VLOOKUP(A764,[1]Tổng!$M$2:$AT$200,15,0),"")</f>
        <v/>
      </c>
      <c r="G764" s="214" t="str">
        <f>IFERROR(VLOOKUP(A764,[1]Tổng!$M$2:$AT$200,25,0),"")</f>
        <v/>
      </c>
      <c r="H764" s="83" t="str">
        <f>IFERROR(VLOOKUP(A764,[1]Tổng!$M$2:$AQ$200,26,0),"")</f>
        <v/>
      </c>
      <c r="I764" s="77" t="str">
        <f>IFERROR(VLOOKUP(A764,[1]Tổng!$M$2:$AQ$200,27,0),"")</f>
        <v/>
      </c>
      <c r="J764" s="77">
        <v>1000000</v>
      </c>
      <c r="K764" s="78">
        <f t="shared" si="203"/>
        <v>0</v>
      </c>
      <c r="L764" s="88" t="str">
        <f>IFERROR(VLOOKUP(A764,[1]Tổng!$M$2:$AQ$200,30,0),"")</f>
        <v/>
      </c>
      <c r="M764" s="88">
        <f t="shared" si="204"/>
        <v>0</v>
      </c>
      <c r="N764" s="88" t="str">
        <f>IFERROR(VLOOKUP(A764,[1]Tổng!$M$2:$AT$200,18,0),"")</f>
        <v/>
      </c>
      <c r="O764" s="88" t="str">
        <f>IFERROR(VLOOKUP(A764,[1]Tổng!$M$2:$AT$200,22,0),"")</f>
        <v/>
      </c>
      <c r="P764" s="217">
        <f t="shared" si="205"/>
        <v>0</v>
      </c>
      <c r="Q764" s="217">
        <f>IFERROR(VLOOKUP(A764,[1]Tổng!$M$2:$AQ$200,29,0),0)</f>
        <v>0</v>
      </c>
      <c r="R764" s="81" t="str">
        <f>IFERROR(VLOOKUP(A764,[1]Tổng!$M$2:$AQ$200,31,0),"")</f>
        <v/>
      </c>
      <c r="S764" s="81">
        <f t="shared" si="194"/>
        <v>0</v>
      </c>
      <c r="T764" s="81">
        <f t="shared" si="195"/>
        <v>0</v>
      </c>
      <c r="U764" s="81" t="e">
        <f t="shared" si="207"/>
        <v>#REF!</v>
      </c>
      <c r="V764" s="81">
        <v>0</v>
      </c>
      <c r="W764" s="81" t="e">
        <f t="shared" si="200"/>
        <v>#REF!</v>
      </c>
      <c r="X764" s="83" t="str">
        <f>IFERROR(VLOOKUP(A764,[1]Tổng!$H$2:$AT$200,32,0),".")</f>
        <v>.</v>
      </c>
      <c r="Y764" s="99">
        <f t="shared" si="141"/>
        <v>0</v>
      </c>
      <c r="Z764" s="224"/>
      <c r="AA764" s="224"/>
      <c r="AB764" s="224"/>
      <c r="AC764" s="224"/>
      <c r="AE764" s="106" t="e">
        <f t="shared" si="208"/>
        <v>#VALUE!</v>
      </c>
      <c r="AG764" s="218"/>
      <c r="AH764" s="219"/>
      <c r="AI764" s="218"/>
      <c r="AJ764" s="63"/>
      <c r="AK764" s="63"/>
      <c r="AL764" s="63"/>
      <c r="AR764" s="225" t="str">
        <f t="shared" si="191"/>
        <v/>
      </c>
      <c r="AS764" s="35">
        <f t="shared" si="192"/>
        <v>2</v>
      </c>
      <c r="AU764" s="69" t="e">
        <f t="shared" si="193"/>
        <v>#N/A</v>
      </c>
      <c r="AV764" s="69" t="e">
        <f t="shared" si="196"/>
        <v>#N/A</v>
      </c>
      <c r="AW764" s="69">
        <f>IF(I764&gt;0,COUNTIF($AV$32:AV764,AV764),0)</f>
        <v>732</v>
      </c>
      <c r="AX764" s="69">
        <f>IF(AND(AW764&gt;1,SUMIF($AV$32:AV763,AV764,$AX$32:AX763)-SUMIF($AV$32:AV763,AV764,$BA$32:BA763)=0),1,IF(AND(AW764&gt;1,SUMIF($AV$32:AV763,AV764,$AX$32:AX763)-SUMIF($AV$32:AV763,AV764,$BA$32:BA763)&gt;0),0,AW764))</f>
        <v>0</v>
      </c>
      <c r="AY764" s="69">
        <f>IF(AND(Q764&gt;0,SUMIF($AV$32:AV764,AV764,$I$32:I764)-SUMIF($AV$32:AV764,AV764,$Q$32:Q764)=0),COUNTIF($AV$32:AV764,AV764),0)</f>
        <v>0</v>
      </c>
      <c r="AZ764" s="69">
        <f>IF(Q764&gt;0,COUNTIF($AV$32:AV764,AV764),0)</f>
        <v>0</v>
      </c>
      <c r="BA764" s="69">
        <f t="shared" si="197"/>
        <v>0</v>
      </c>
      <c r="BC764" s="69" t="str">
        <f t="shared" si="198"/>
        <v xml:space="preserve">  0</v>
      </c>
      <c r="BD764" s="69" t="str">
        <f t="shared" si="199"/>
        <v/>
      </c>
    </row>
    <row r="765" spans="1:59" x14ac:dyDescent="0.25">
      <c r="A765" s="70" t="e">
        <f t="shared" si="206"/>
        <v>#REF!</v>
      </c>
      <c r="B765" s="83" t="str">
        <f>IFERROR(VLOOKUP(A765,[1]Tổng!$M$2:$AT$200,13,0),"")</f>
        <v/>
      </c>
      <c r="C765" s="71" t="e">
        <f t="shared" si="201"/>
        <v>#VALUE!</v>
      </c>
      <c r="D765" s="71">
        <f t="shared" si="202"/>
        <v>1</v>
      </c>
      <c r="E765" s="221" t="str">
        <f>IFERROR(VLOOKUP(A765,[1]Tổng!$M$2:$AT$200,14,0),"")</f>
        <v/>
      </c>
      <c r="F765" s="213" t="str">
        <f>IFERROR(VLOOKUP(A765,[1]Tổng!$M$2:$AT$200,15,0),"")</f>
        <v/>
      </c>
      <c r="G765" s="214" t="str">
        <f>IFERROR(VLOOKUP(A765,[1]Tổng!$M$2:$AT$200,25,0),"")</f>
        <v/>
      </c>
      <c r="H765" s="83" t="str">
        <f>IFERROR(VLOOKUP(A765,[1]Tổng!$M$2:$AQ$200,26,0),"")</f>
        <v/>
      </c>
      <c r="I765" s="77" t="str">
        <f>IFERROR(VLOOKUP(A765,[1]Tổng!$M$2:$AQ$200,27,0),"")</f>
        <v/>
      </c>
      <c r="J765" s="77">
        <v>1000000</v>
      </c>
      <c r="K765" s="78">
        <f t="shared" si="203"/>
        <v>0</v>
      </c>
      <c r="L765" s="88" t="str">
        <f>IFERROR(VLOOKUP(A765,[1]Tổng!$M$2:$AQ$200,30,0),"")</f>
        <v/>
      </c>
      <c r="M765" s="88">
        <f t="shared" si="204"/>
        <v>0</v>
      </c>
      <c r="N765" s="88" t="str">
        <f>IFERROR(VLOOKUP(A765,[1]Tổng!$M$2:$AT$200,18,0),"")</f>
        <v/>
      </c>
      <c r="O765" s="88" t="str">
        <f>IFERROR(VLOOKUP(A765,[1]Tổng!$M$2:$AT$200,22,0),"")</f>
        <v/>
      </c>
      <c r="P765" s="217">
        <f t="shared" si="205"/>
        <v>0</v>
      </c>
      <c r="Q765" s="217">
        <f>IFERROR(VLOOKUP(A765,[1]Tổng!$M$2:$AQ$200,29,0),0)</f>
        <v>0</v>
      </c>
      <c r="R765" s="81" t="str">
        <f>IFERROR(VLOOKUP(A765,[1]Tổng!$M$2:$AQ$200,31,0),"")</f>
        <v/>
      </c>
      <c r="S765" s="81">
        <f t="shared" si="194"/>
        <v>0</v>
      </c>
      <c r="T765" s="81">
        <f t="shared" si="195"/>
        <v>0</v>
      </c>
      <c r="U765" s="81" t="e">
        <f t="shared" si="207"/>
        <v>#REF!</v>
      </c>
      <c r="V765" s="81">
        <v>0</v>
      </c>
      <c r="W765" s="81" t="e">
        <f t="shared" si="200"/>
        <v>#REF!</v>
      </c>
      <c r="X765" s="83" t="str">
        <f>IFERROR(VLOOKUP(A765,[1]Tổng!$H$2:$AT$200,32,0),".")</f>
        <v>.</v>
      </c>
      <c r="Y765" s="99">
        <f t="shared" si="141"/>
        <v>0</v>
      </c>
      <c r="Z765" s="224"/>
      <c r="AA765" s="224"/>
      <c r="AB765" s="224"/>
      <c r="AC765" s="224"/>
      <c r="AE765" s="106" t="e">
        <f t="shared" si="208"/>
        <v>#VALUE!</v>
      </c>
      <c r="AF765" s="69"/>
      <c r="AG765" s="218"/>
      <c r="AH765" s="219"/>
      <c r="AI765" s="218"/>
      <c r="AJ765" s="63"/>
      <c r="AK765" s="63"/>
      <c r="AL765" s="63"/>
      <c r="AR765" s="225" t="str">
        <f t="shared" si="191"/>
        <v/>
      </c>
      <c r="AS765" s="35">
        <f t="shared" si="192"/>
        <v>2</v>
      </c>
      <c r="AU765" s="69" t="e">
        <f t="shared" si="193"/>
        <v>#N/A</v>
      </c>
      <c r="AV765" s="69" t="e">
        <f t="shared" si="196"/>
        <v>#N/A</v>
      </c>
      <c r="AW765" s="69">
        <f>IF(I765&gt;0,COUNTIF($AV$32:AV765,AV765),0)</f>
        <v>733</v>
      </c>
      <c r="AX765" s="69">
        <f>IF(AND(AW765&gt;1,SUMIF($AV$32:AV764,AV765,$AX$32:AX764)-SUMIF($AV$32:AV764,AV765,$BA$32:BA764)=0),1,IF(AND(AW765&gt;1,SUMIF($AV$32:AV764,AV765,$AX$32:AX764)-SUMIF($AV$32:AV764,AV765,$BA$32:BA764)&gt;0),0,AW765))</f>
        <v>0</v>
      </c>
      <c r="AY765" s="69">
        <f>IF(AND(Q765&gt;0,SUMIF($AV$32:AV765,AV765,$I$32:I765)-SUMIF($AV$32:AV765,AV765,$Q$32:Q765)=0),COUNTIF($AV$32:AV765,AV765),0)</f>
        <v>0</v>
      </c>
      <c r="AZ765" s="69">
        <f>IF(Q765&gt;0,COUNTIF($AV$32:AV765,AV765),0)</f>
        <v>0</v>
      </c>
      <c r="BA765" s="69">
        <f t="shared" si="197"/>
        <v>0</v>
      </c>
      <c r="BC765" s="69" t="str">
        <f t="shared" si="198"/>
        <v xml:space="preserve">  0</v>
      </c>
      <c r="BD765" s="69" t="str">
        <f t="shared" si="199"/>
        <v/>
      </c>
      <c r="BF765" s="69"/>
      <c r="BG765" s="69"/>
    </row>
    <row r="766" spans="1:59" x14ac:dyDescent="0.25">
      <c r="A766" s="70" t="e">
        <f t="shared" si="206"/>
        <v>#REF!</v>
      </c>
      <c r="B766" s="83" t="str">
        <f>IFERROR(VLOOKUP(A766,[1]Tổng!$M$2:$AT$200,13,0),"")</f>
        <v/>
      </c>
      <c r="C766" s="71" t="e">
        <f t="shared" si="201"/>
        <v>#VALUE!</v>
      </c>
      <c r="D766" s="71">
        <f t="shared" si="202"/>
        <v>1</v>
      </c>
      <c r="E766" s="221" t="str">
        <f>IFERROR(VLOOKUP(A766,[1]Tổng!$M$2:$AT$200,14,0),"")</f>
        <v/>
      </c>
      <c r="F766" s="213" t="str">
        <f>IFERROR(VLOOKUP(A766,[1]Tổng!$M$2:$AT$200,15,0),"")</f>
        <v/>
      </c>
      <c r="G766" s="214" t="str">
        <f>IFERROR(VLOOKUP(A766,[1]Tổng!$M$2:$AT$200,25,0),"")</f>
        <v/>
      </c>
      <c r="H766" s="83" t="str">
        <f>IFERROR(VLOOKUP(A766,[1]Tổng!$M$2:$AQ$200,26,0),"")</f>
        <v/>
      </c>
      <c r="I766" s="77" t="str">
        <f>IFERROR(VLOOKUP(A766,[1]Tổng!$M$2:$AQ$200,27,0),"")</f>
        <v/>
      </c>
      <c r="J766" s="77">
        <v>1000000</v>
      </c>
      <c r="K766" s="78">
        <f t="shared" si="203"/>
        <v>0</v>
      </c>
      <c r="L766" s="88" t="str">
        <f>IFERROR(VLOOKUP(A766,[1]Tổng!$M$2:$AQ$200,30,0),"")</f>
        <v/>
      </c>
      <c r="M766" s="88">
        <f t="shared" si="204"/>
        <v>0</v>
      </c>
      <c r="N766" s="88" t="str">
        <f>IFERROR(VLOOKUP(A766,[1]Tổng!$M$2:$AT$200,18,0),"")</f>
        <v/>
      </c>
      <c r="O766" s="88" t="str">
        <f>IFERROR(VLOOKUP(A766,[1]Tổng!$M$2:$AT$200,22,0),"")</f>
        <v/>
      </c>
      <c r="P766" s="217">
        <f t="shared" si="205"/>
        <v>0</v>
      </c>
      <c r="Q766" s="217">
        <f>IFERROR(VLOOKUP(A766,[1]Tổng!$M$2:$AQ$200,29,0),0)</f>
        <v>0</v>
      </c>
      <c r="R766" s="81" t="str">
        <f>IFERROR(VLOOKUP(A766,[1]Tổng!$M$2:$AQ$200,31,0),"")</f>
        <v/>
      </c>
      <c r="S766" s="81">
        <f t="shared" si="194"/>
        <v>0</v>
      </c>
      <c r="T766" s="81">
        <f t="shared" si="195"/>
        <v>0</v>
      </c>
      <c r="U766" s="81" t="e">
        <f t="shared" si="207"/>
        <v>#REF!</v>
      </c>
      <c r="V766" s="81">
        <v>0</v>
      </c>
      <c r="W766" s="81" t="e">
        <f t="shared" si="200"/>
        <v>#REF!</v>
      </c>
      <c r="X766" s="83" t="str">
        <f>IFERROR(VLOOKUP(A766,[1]Tổng!$H$2:$AT$200,32,0),".")</f>
        <v>.</v>
      </c>
      <c r="Y766" s="99">
        <f t="shared" si="141"/>
        <v>0</v>
      </c>
      <c r="Z766" s="224"/>
      <c r="AA766" s="224"/>
      <c r="AB766" s="224"/>
      <c r="AC766" s="224"/>
      <c r="AE766" s="106" t="e">
        <f t="shared" si="208"/>
        <v>#VALUE!</v>
      </c>
      <c r="AF766" s="69"/>
      <c r="AG766" s="218"/>
      <c r="AH766" s="219"/>
      <c r="AI766" s="218"/>
      <c r="AJ766" s="63"/>
      <c r="AK766" s="63"/>
      <c r="AL766" s="63"/>
      <c r="AR766" s="225" t="str">
        <f t="shared" si="191"/>
        <v/>
      </c>
      <c r="AS766" s="35">
        <f t="shared" si="192"/>
        <v>2</v>
      </c>
      <c r="AU766" s="69" t="e">
        <f t="shared" si="193"/>
        <v>#N/A</v>
      </c>
      <c r="AV766" s="69" t="e">
        <f t="shared" si="196"/>
        <v>#N/A</v>
      </c>
      <c r="AW766" s="69">
        <f>IF(I766&gt;0,COUNTIF($AV$32:AV766,AV766),0)</f>
        <v>734</v>
      </c>
      <c r="AX766" s="69">
        <f>IF(AND(AW766&gt;1,SUMIF($AV$32:AV765,AV766,$AX$32:AX765)-SUMIF($AV$32:AV765,AV766,$BA$32:BA765)=0),1,IF(AND(AW766&gt;1,SUMIF($AV$32:AV765,AV766,$AX$32:AX765)-SUMIF($AV$32:AV765,AV766,$BA$32:BA765)&gt;0),0,AW766))</f>
        <v>0</v>
      </c>
      <c r="AY766" s="69">
        <f>IF(AND(Q766&gt;0,SUMIF($AV$32:AV766,AV766,$I$32:I766)-SUMIF($AV$32:AV766,AV766,$Q$32:Q766)=0),COUNTIF($AV$32:AV766,AV766),0)</f>
        <v>0</v>
      </c>
      <c r="AZ766" s="69">
        <f>IF(Q766&gt;0,COUNTIF($AV$32:AV766,AV766),0)</f>
        <v>0</v>
      </c>
      <c r="BA766" s="69">
        <f t="shared" si="197"/>
        <v>0</v>
      </c>
      <c r="BC766" s="69" t="str">
        <f t="shared" si="198"/>
        <v xml:space="preserve">  0</v>
      </c>
      <c r="BD766" s="69" t="str">
        <f t="shared" si="199"/>
        <v/>
      </c>
      <c r="BF766" s="69"/>
      <c r="BG766" s="69"/>
    </row>
    <row r="767" spans="1:59" x14ac:dyDescent="0.25">
      <c r="A767" s="70" t="e">
        <f t="shared" si="206"/>
        <v>#REF!</v>
      </c>
      <c r="B767" s="83" t="str">
        <f>IFERROR(VLOOKUP(A767,[1]Tổng!$M$2:$AT$200,13,0),"")</f>
        <v/>
      </c>
      <c r="C767" s="71" t="e">
        <f t="shared" si="201"/>
        <v>#VALUE!</v>
      </c>
      <c r="D767" s="71">
        <f t="shared" si="202"/>
        <v>1</v>
      </c>
      <c r="E767" s="221" t="str">
        <f>IFERROR(VLOOKUP(A767,[1]Tổng!$M$2:$AT$200,14,0),"")</f>
        <v/>
      </c>
      <c r="F767" s="213" t="str">
        <f>IFERROR(VLOOKUP(A767,[1]Tổng!$M$2:$AT$200,15,0),"")</f>
        <v/>
      </c>
      <c r="G767" s="214" t="str">
        <f>IFERROR(VLOOKUP(A767,[1]Tổng!$M$2:$AT$200,25,0),"")</f>
        <v/>
      </c>
      <c r="H767" s="83" t="str">
        <f>IFERROR(VLOOKUP(A767,[1]Tổng!$M$2:$AQ$200,26,0),"")</f>
        <v/>
      </c>
      <c r="I767" s="77" t="str">
        <f>IFERROR(VLOOKUP(A767,[1]Tổng!$M$2:$AQ$200,27,0),"")</f>
        <v/>
      </c>
      <c r="J767" s="77">
        <v>1000000</v>
      </c>
      <c r="K767" s="78">
        <f t="shared" si="203"/>
        <v>0</v>
      </c>
      <c r="L767" s="88" t="str">
        <f>IFERROR(VLOOKUP(A767,[1]Tổng!$M$2:$AQ$200,30,0),"")</f>
        <v/>
      </c>
      <c r="M767" s="88">
        <f t="shared" si="204"/>
        <v>0</v>
      </c>
      <c r="N767" s="88" t="str">
        <f>IFERROR(VLOOKUP(A767,[1]Tổng!$M$2:$AT$200,18,0),"")</f>
        <v/>
      </c>
      <c r="O767" s="88" t="str">
        <f>IFERROR(VLOOKUP(A767,[1]Tổng!$M$2:$AT$200,22,0),"")</f>
        <v/>
      </c>
      <c r="P767" s="217">
        <f t="shared" si="205"/>
        <v>0</v>
      </c>
      <c r="Q767" s="217">
        <f>IFERROR(VLOOKUP(A767,[1]Tổng!$M$2:$AQ$200,29,0),0)</f>
        <v>0</v>
      </c>
      <c r="R767" s="81" t="str">
        <f>IFERROR(VLOOKUP(A767,[1]Tổng!$M$2:$AQ$200,31,0),"")</f>
        <v/>
      </c>
      <c r="S767" s="81">
        <f t="shared" si="194"/>
        <v>0</v>
      </c>
      <c r="T767" s="81">
        <f t="shared" si="195"/>
        <v>0</v>
      </c>
      <c r="U767" s="81" t="e">
        <f t="shared" si="207"/>
        <v>#REF!</v>
      </c>
      <c r="V767" s="81">
        <v>0</v>
      </c>
      <c r="W767" s="81" t="e">
        <f t="shared" si="200"/>
        <v>#REF!</v>
      </c>
      <c r="X767" s="83" t="str">
        <f>IFERROR(VLOOKUP(A767,[1]Tổng!$H$2:$AT$200,32,0),".")</f>
        <v>.</v>
      </c>
      <c r="Y767" s="99">
        <f t="shared" si="141"/>
        <v>0</v>
      </c>
      <c r="Z767" s="224"/>
      <c r="AA767" s="224"/>
      <c r="AB767" s="224"/>
      <c r="AC767" s="224"/>
      <c r="AE767" s="106" t="e">
        <f t="shared" si="208"/>
        <v>#VALUE!</v>
      </c>
      <c r="AF767" s="69"/>
      <c r="AG767" s="218"/>
      <c r="AH767" s="219"/>
      <c r="AI767" s="218"/>
      <c r="AJ767" s="63"/>
      <c r="AK767" s="63"/>
      <c r="AL767" s="63"/>
      <c r="AR767" s="225" t="str">
        <f t="shared" si="191"/>
        <v/>
      </c>
      <c r="AS767" s="35">
        <f t="shared" si="192"/>
        <v>2</v>
      </c>
      <c r="AU767" s="69" t="e">
        <f t="shared" si="193"/>
        <v>#N/A</v>
      </c>
      <c r="AV767" s="69" t="e">
        <f t="shared" si="196"/>
        <v>#N/A</v>
      </c>
      <c r="AW767" s="69">
        <f>IF(I767&gt;0,COUNTIF($AV$32:AV767,AV767),0)</f>
        <v>735</v>
      </c>
      <c r="AX767" s="69">
        <f>IF(AND(AW767&gt;1,SUMIF($AV$32:AV766,AV767,$AX$32:AX766)-SUMIF($AV$32:AV766,AV767,$BA$32:BA766)=0),1,IF(AND(AW767&gt;1,SUMIF($AV$32:AV766,AV767,$AX$32:AX766)-SUMIF($AV$32:AV766,AV767,$BA$32:BA766)&gt;0),0,AW767))</f>
        <v>0</v>
      </c>
      <c r="AY767" s="69">
        <f>IF(AND(Q767&gt;0,SUMIF($AV$32:AV767,AV767,$I$32:I767)-SUMIF($AV$32:AV767,AV767,$Q$32:Q767)=0),COUNTIF($AV$32:AV767,AV767),0)</f>
        <v>0</v>
      </c>
      <c r="AZ767" s="69">
        <f>IF(Q767&gt;0,COUNTIF($AV$32:AV767,AV767),0)</f>
        <v>0</v>
      </c>
      <c r="BA767" s="69">
        <f t="shared" si="197"/>
        <v>0</v>
      </c>
      <c r="BC767" s="69" t="str">
        <f t="shared" si="198"/>
        <v xml:space="preserve">  0</v>
      </c>
      <c r="BD767" s="69" t="str">
        <f t="shared" si="199"/>
        <v/>
      </c>
      <c r="BF767" s="69"/>
      <c r="BG767" s="69"/>
    </row>
    <row r="768" spans="1:59" s="69" customFormat="1" x14ac:dyDescent="0.25">
      <c r="A768" s="70" t="e">
        <f t="shared" si="206"/>
        <v>#REF!</v>
      </c>
      <c r="B768" s="83" t="str">
        <f>IFERROR(VLOOKUP(A768,[1]Tổng!$M$2:$AT$200,13,0),"")</f>
        <v/>
      </c>
      <c r="C768" s="71" t="e">
        <f t="shared" si="201"/>
        <v>#VALUE!</v>
      </c>
      <c r="D768" s="71">
        <f t="shared" si="202"/>
        <v>1</v>
      </c>
      <c r="E768" s="221" t="str">
        <f>IFERROR(VLOOKUP(A768,[1]Tổng!$M$2:$AT$200,14,0),"")</f>
        <v/>
      </c>
      <c r="F768" s="213" t="str">
        <f>IFERROR(VLOOKUP(A768,[1]Tổng!$M$2:$AT$200,15,0),"")</f>
        <v/>
      </c>
      <c r="G768" s="214" t="str">
        <f>IFERROR(VLOOKUP(A768,[1]Tổng!$M$2:$AT$200,25,0),"")</f>
        <v/>
      </c>
      <c r="H768" s="83" t="str">
        <f>IFERROR(VLOOKUP(A768,[1]Tổng!$M$2:$AQ$200,26,0),"")</f>
        <v/>
      </c>
      <c r="I768" s="77" t="str">
        <f>IFERROR(VLOOKUP(A768,[1]Tổng!$M$2:$AQ$200,27,0),"")</f>
        <v/>
      </c>
      <c r="J768" s="77">
        <v>1000000</v>
      </c>
      <c r="K768" s="78">
        <f t="shared" si="203"/>
        <v>0</v>
      </c>
      <c r="L768" s="88" t="str">
        <f>IFERROR(VLOOKUP(A768,[1]Tổng!$M$2:$AQ$200,30,0),"")</f>
        <v/>
      </c>
      <c r="M768" s="88">
        <f t="shared" si="204"/>
        <v>0</v>
      </c>
      <c r="N768" s="88" t="str">
        <f>IFERROR(VLOOKUP(A768,[1]Tổng!$M$2:$AT$200,18,0),"")</f>
        <v/>
      </c>
      <c r="O768" s="88" t="str">
        <f>IFERROR(VLOOKUP(A768,[1]Tổng!$M$2:$AT$200,22,0),"")</f>
        <v/>
      </c>
      <c r="P768" s="217">
        <f t="shared" si="205"/>
        <v>0</v>
      </c>
      <c r="Q768" s="217">
        <f>IFERROR(VLOOKUP(A768,[1]Tổng!$M$2:$AQ$200,29,0),0)</f>
        <v>0</v>
      </c>
      <c r="R768" s="81" t="str">
        <f>IFERROR(VLOOKUP(A768,[1]Tổng!$M$2:$AQ$200,31,0),"")</f>
        <v/>
      </c>
      <c r="S768" s="81">
        <f t="shared" si="194"/>
        <v>0</v>
      </c>
      <c r="T768" s="81">
        <f t="shared" si="195"/>
        <v>0</v>
      </c>
      <c r="U768" s="81" t="e">
        <f t="shared" si="207"/>
        <v>#REF!</v>
      </c>
      <c r="V768" s="81">
        <v>0</v>
      </c>
      <c r="W768" s="81" t="e">
        <f t="shared" si="200"/>
        <v>#REF!</v>
      </c>
      <c r="X768" s="83" t="str">
        <f>IFERROR(VLOOKUP(A768,[1]Tổng!$H$2:$AT$200,32,0),".")</f>
        <v>.</v>
      </c>
      <c r="Y768" s="99">
        <f t="shared" si="141"/>
        <v>0</v>
      </c>
      <c r="Z768" s="224"/>
      <c r="AA768" s="224"/>
      <c r="AB768" s="224"/>
      <c r="AC768" s="224"/>
      <c r="AE768" s="106" t="e">
        <f t="shared" si="208"/>
        <v>#VALUE!</v>
      </c>
      <c r="AG768" s="218"/>
      <c r="AH768" s="219"/>
      <c r="AI768" s="218"/>
      <c r="AJ768" s="63"/>
      <c r="AK768" s="63"/>
      <c r="AL768" s="63"/>
      <c r="AR768" s="225" t="str">
        <f t="shared" si="191"/>
        <v/>
      </c>
      <c r="AS768" s="35">
        <f t="shared" si="192"/>
        <v>2</v>
      </c>
      <c r="AU768" s="69" t="e">
        <f t="shared" si="193"/>
        <v>#N/A</v>
      </c>
      <c r="AV768" s="69" t="e">
        <f t="shared" si="196"/>
        <v>#N/A</v>
      </c>
      <c r="AW768" s="69">
        <f>IF(I768&gt;0,COUNTIF($AV$32:AV768,AV768),0)</f>
        <v>736</v>
      </c>
      <c r="AX768" s="69">
        <f>IF(AND(AW768&gt;1,SUMIF($AV$32:AV767,AV768,$AX$32:AX767)-SUMIF($AV$32:AV767,AV768,$BA$32:BA767)=0),1,IF(AND(AW768&gt;1,SUMIF($AV$32:AV767,AV768,$AX$32:AX767)-SUMIF($AV$32:AV767,AV768,$BA$32:BA767)&gt;0),0,AW768))</f>
        <v>0</v>
      </c>
      <c r="AY768" s="69">
        <f>IF(AND(Q768&gt;0,SUMIF($AV$32:AV768,AV768,$I$32:I768)-SUMIF($AV$32:AV768,AV768,$Q$32:Q768)=0),COUNTIF($AV$32:AV768,AV768),0)</f>
        <v>0</v>
      </c>
      <c r="AZ768" s="69">
        <f>IF(Q768&gt;0,COUNTIF($AV$32:AV768,AV768),0)</f>
        <v>0</v>
      </c>
      <c r="BA768" s="69">
        <f t="shared" si="197"/>
        <v>0</v>
      </c>
      <c r="BC768" s="69" t="str">
        <f t="shared" si="198"/>
        <v xml:space="preserve">  0</v>
      </c>
      <c r="BD768" s="69" t="str">
        <f t="shared" si="199"/>
        <v/>
      </c>
    </row>
    <row r="769" spans="1:59" x14ac:dyDescent="0.25">
      <c r="A769" s="70" t="e">
        <f t="shared" si="206"/>
        <v>#REF!</v>
      </c>
      <c r="B769" s="83" t="str">
        <f>IFERROR(VLOOKUP(A769,[1]Tổng!$M$2:$AT$200,13,0),"")</f>
        <v/>
      </c>
      <c r="C769" s="71" t="e">
        <f t="shared" si="201"/>
        <v>#VALUE!</v>
      </c>
      <c r="D769" s="71">
        <f t="shared" si="202"/>
        <v>1</v>
      </c>
      <c r="E769" s="221" t="str">
        <f>IFERROR(VLOOKUP(A769,[1]Tổng!$M$2:$AT$200,14,0),"")</f>
        <v/>
      </c>
      <c r="F769" s="213" t="str">
        <f>IFERROR(VLOOKUP(A769,[1]Tổng!$M$2:$AT$200,15,0),"")</f>
        <v/>
      </c>
      <c r="G769" s="214" t="str">
        <f>IFERROR(VLOOKUP(A769,[1]Tổng!$M$2:$AT$200,25,0),"")</f>
        <v/>
      </c>
      <c r="H769" s="83" t="str">
        <f>IFERROR(VLOOKUP(A769,[1]Tổng!$M$2:$AQ$200,26,0),"")</f>
        <v/>
      </c>
      <c r="I769" s="77" t="str">
        <f>IFERROR(VLOOKUP(A769,[1]Tổng!$M$2:$AQ$200,27,0),"")</f>
        <v/>
      </c>
      <c r="J769" s="77">
        <v>1000000</v>
      </c>
      <c r="K769" s="78">
        <f t="shared" si="203"/>
        <v>0</v>
      </c>
      <c r="L769" s="88" t="str">
        <f>IFERROR(VLOOKUP(A769,[1]Tổng!$M$2:$AQ$200,30,0),"")</f>
        <v/>
      </c>
      <c r="M769" s="88">
        <f t="shared" si="204"/>
        <v>0</v>
      </c>
      <c r="N769" s="88" t="str">
        <f>IFERROR(VLOOKUP(A769,[1]Tổng!$M$2:$AT$200,18,0),"")</f>
        <v/>
      </c>
      <c r="O769" s="88" t="str">
        <f>IFERROR(VLOOKUP(A769,[1]Tổng!$M$2:$AT$200,22,0),"")</f>
        <v/>
      </c>
      <c r="P769" s="217">
        <f t="shared" si="205"/>
        <v>0</v>
      </c>
      <c r="Q769" s="217">
        <f>IFERROR(VLOOKUP(A769,[1]Tổng!$M$2:$AQ$200,29,0),0)</f>
        <v>0</v>
      </c>
      <c r="R769" s="81" t="str">
        <f>IFERROR(VLOOKUP(A769,[1]Tổng!$M$2:$AQ$200,31,0),"")</f>
        <v/>
      </c>
      <c r="S769" s="81">
        <f t="shared" si="194"/>
        <v>0</v>
      </c>
      <c r="T769" s="81">
        <f t="shared" si="195"/>
        <v>0</v>
      </c>
      <c r="U769" s="81" t="e">
        <f t="shared" si="207"/>
        <v>#REF!</v>
      </c>
      <c r="V769" s="81">
        <v>0</v>
      </c>
      <c r="W769" s="81" t="e">
        <f t="shared" si="200"/>
        <v>#REF!</v>
      </c>
      <c r="X769" s="83" t="str">
        <f>IFERROR(VLOOKUP(A771,[1]Tổng!$H$2:$AT$200,32,0),".")</f>
        <v>.</v>
      </c>
      <c r="Y769" s="99">
        <f>Q771</f>
        <v>0</v>
      </c>
      <c r="Z769" s="224"/>
      <c r="AA769" s="224"/>
      <c r="AB769" s="224"/>
      <c r="AC769" s="224"/>
      <c r="AE769" s="106" t="e">
        <f>I771-SUM(Z771:AD771)</f>
        <v>#VALUE!</v>
      </c>
      <c r="AF769" s="69"/>
      <c r="AG769" s="218"/>
      <c r="AH769" s="219"/>
      <c r="AI769" s="218"/>
      <c r="AJ769" s="63"/>
      <c r="AK769" s="63"/>
      <c r="AL769" s="63"/>
      <c r="AR769" s="225" t="str">
        <f>IF(AS771&gt;1,H771,IF(AS771=1,H768+1,0))</f>
        <v/>
      </c>
      <c r="AS769" s="35">
        <f>IF(H771=0,H768+1,2)</f>
        <v>2</v>
      </c>
      <c r="AU769" s="69" t="e">
        <f t="shared" si="193"/>
        <v>#N/A</v>
      </c>
      <c r="AV769" s="69" t="e">
        <f t="shared" si="196"/>
        <v>#N/A</v>
      </c>
      <c r="AW769" s="69">
        <f>IF(I769&gt;0,COUNTIF($AV$32:AV769,AV769),0)</f>
        <v>737</v>
      </c>
      <c r="AX769" s="69">
        <f>IF(AND(AW769&gt;1,SUMIF($AV$32:AV768,AV769,$AX$32:AX768)-SUMIF($AV$32:AV768,AV769,$BA$32:BA768)=0),1,IF(AND(AW769&gt;1,SUMIF($AV$32:AV768,AV769,$AX$32:AX768)-SUMIF($AV$32:AV768,AV769,$BA$32:BA768)&gt;0),0,AW769))</f>
        <v>0</v>
      </c>
      <c r="AY769" s="69">
        <f>IF(AND(Q769&gt;0,SUMIF($AV$32:AV769,AV769,$I$32:I769)-SUMIF($AV$32:AV769,AV769,$Q$32:Q769)=0),COUNTIF($AV$32:AV769,AV769),0)</f>
        <v>0</v>
      </c>
      <c r="AZ769" s="69">
        <f>IF(Q769&gt;0,COUNTIF($AV$32:AV769,AV769),0)</f>
        <v>0</v>
      </c>
      <c r="BA769" s="69">
        <f t="shared" si="197"/>
        <v>0</v>
      </c>
      <c r="BC769" s="69" t="str">
        <f t="shared" si="198"/>
        <v xml:space="preserve">  0</v>
      </c>
      <c r="BD769" s="69" t="str">
        <f t="shared" si="199"/>
        <v/>
      </c>
      <c r="BF769" s="69"/>
      <c r="BG769" s="69"/>
    </row>
    <row r="770" spans="1:59" x14ac:dyDescent="0.25">
      <c r="A770" s="70" t="e">
        <f t="shared" si="206"/>
        <v>#REF!</v>
      </c>
      <c r="B770" s="83" t="str">
        <f>IFERROR(VLOOKUP(A770,[1]Tổng!$M$2:$AT$200,13,0),"")</f>
        <v/>
      </c>
      <c r="C770" s="71" t="e">
        <f t="shared" si="201"/>
        <v>#VALUE!</v>
      </c>
      <c r="D770" s="71">
        <f t="shared" si="202"/>
        <v>1</v>
      </c>
      <c r="E770" s="221" t="str">
        <f>IFERROR(VLOOKUP(A770,[1]Tổng!$M$2:$AT$200,14,0),"")</f>
        <v/>
      </c>
      <c r="F770" s="213" t="str">
        <f>IFERROR(VLOOKUP(A770,[1]Tổng!$M$2:$AT$200,15,0),"")</f>
        <v/>
      </c>
      <c r="G770" s="214" t="str">
        <f>IFERROR(VLOOKUP(A770,[1]Tổng!$M$2:$AT$200,25,0),"")</f>
        <v/>
      </c>
      <c r="H770" s="83" t="str">
        <f>IFERROR(VLOOKUP(A770,[1]Tổng!$M$2:$AQ$200,26,0),"")</f>
        <v/>
      </c>
      <c r="I770" s="77" t="str">
        <f>IFERROR(VLOOKUP(A770,[1]Tổng!$M$2:$AQ$200,27,0),"")</f>
        <v/>
      </c>
      <c r="J770" s="77">
        <v>1000000</v>
      </c>
      <c r="K770" s="78">
        <f t="shared" si="203"/>
        <v>0</v>
      </c>
      <c r="L770" s="88" t="str">
        <f>IFERROR(VLOOKUP(A770,[1]Tổng!$M$2:$AQ$200,30,0),"")</f>
        <v/>
      </c>
      <c r="M770" s="88">
        <f t="shared" si="204"/>
        <v>0</v>
      </c>
      <c r="N770" s="88" t="str">
        <f>IFERROR(VLOOKUP(A770,[1]Tổng!$M$2:$AT$200,18,0),"")</f>
        <v/>
      </c>
      <c r="O770" s="88" t="str">
        <f>IFERROR(VLOOKUP(A770,[1]Tổng!$M$2:$AT$200,22,0),"")</f>
        <v/>
      </c>
      <c r="P770" s="217">
        <f t="shared" si="205"/>
        <v>0</v>
      </c>
      <c r="Q770" s="217">
        <f>IFERROR(VLOOKUP(A770,[1]Tổng!$M$2:$AQ$200,29,0),0)</f>
        <v>0</v>
      </c>
      <c r="R770" s="81" t="str">
        <f>IFERROR(VLOOKUP(A770,[1]Tổng!$M$2:$AQ$200,31,0),"")</f>
        <v/>
      </c>
      <c r="S770" s="81">
        <f t="shared" si="194"/>
        <v>0</v>
      </c>
      <c r="T770" s="81">
        <f t="shared" si="195"/>
        <v>0</v>
      </c>
      <c r="U770" s="81" t="e">
        <f t="shared" si="207"/>
        <v>#REF!</v>
      </c>
      <c r="V770" s="81" t="e">
        <f>Z773*L773</f>
        <v>#VALUE!</v>
      </c>
      <c r="W770" s="81" t="e">
        <f t="shared" si="200"/>
        <v>#REF!</v>
      </c>
      <c r="X770" s="83">
        <v>44032</v>
      </c>
      <c r="Y770" s="99">
        <f>Q770-Z773</f>
        <v>-896</v>
      </c>
      <c r="Z770" s="224"/>
      <c r="AA770" s="224"/>
      <c r="AB770" s="224"/>
      <c r="AC770" s="224"/>
      <c r="AE770" s="106" t="e">
        <f t="shared" si="208"/>
        <v>#VALUE!</v>
      </c>
      <c r="AF770" s="69"/>
      <c r="AG770" s="218"/>
      <c r="AH770" s="219"/>
      <c r="AI770" s="218"/>
      <c r="AJ770" s="63"/>
      <c r="AK770" s="63"/>
      <c r="AL770" s="63"/>
      <c r="AR770" s="225" t="str">
        <f>IF(AS770&gt;1,H770,IF(AS770=1,H771+1,0))</f>
        <v/>
      </c>
      <c r="AS770" s="35">
        <f>IF(H770=0,H771+1,2)</f>
        <v>2</v>
      </c>
      <c r="AU770" s="69" t="e">
        <f t="shared" si="193"/>
        <v>#N/A</v>
      </c>
      <c r="AV770" s="69" t="e">
        <f t="shared" si="196"/>
        <v>#N/A</v>
      </c>
      <c r="AW770" s="69">
        <f>IF(I770&gt;0,COUNTIF($AV$32:AV770,AV770),0)</f>
        <v>738</v>
      </c>
      <c r="AX770" s="69">
        <f>IF(AND(AW770&gt;1,SUMIF($AV$32:AV769,AV770,$AX$32:AX769)-SUMIF($AV$32:AV769,AV770,$BA$32:BA769)=0),1,IF(AND(AW770&gt;1,SUMIF($AV$32:AV769,AV770,$AX$32:AX769)-SUMIF($AV$32:AV769,AV770,$BA$32:BA769)&gt;0),0,AW770))</f>
        <v>0</v>
      </c>
      <c r="AY770" s="69">
        <f>IF(AND(Q770&gt;0,SUMIF($AV$32:AV770,AV770,$I$32:I770)-SUMIF($AV$32:AV770,AV770,$Q$32:Q770)=0),COUNTIF($AV$32:AV770,AV770),0)</f>
        <v>0</v>
      </c>
      <c r="AZ770" s="69">
        <f>IF(Q770&gt;0,COUNTIF($AV$32:AV770,AV770),0)</f>
        <v>0</v>
      </c>
      <c r="BA770" s="69">
        <f t="shared" si="197"/>
        <v>0</v>
      </c>
      <c r="BC770" s="69" t="str">
        <f t="shared" si="198"/>
        <v xml:space="preserve">  0</v>
      </c>
      <c r="BD770" s="69" t="str">
        <f t="shared" si="199"/>
        <v/>
      </c>
      <c r="BF770" s="69"/>
      <c r="BG770" s="69"/>
    </row>
    <row r="771" spans="1:59" x14ac:dyDescent="0.25">
      <c r="A771" s="70" t="e">
        <f t="shared" si="206"/>
        <v>#REF!</v>
      </c>
      <c r="B771" s="83" t="str">
        <f>IFERROR(VLOOKUP(A771,[1]Tổng!$M$2:$AT$200,13,0),"")</f>
        <v/>
      </c>
      <c r="C771" s="71" t="e">
        <f t="shared" si="201"/>
        <v>#VALUE!</v>
      </c>
      <c r="D771" s="71">
        <f t="shared" si="202"/>
        <v>1</v>
      </c>
      <c r="E771" s="221" t="str">
        <f>IFERROR(VLOOKUP(A771,[1]Tổng!$M$2:$AT$200,14,0),"")</f>
        <v/>
      </c>
      <c r="F771" s="213" t="str">
        <f>IFERROR(VLOOKUP(A771,[1]Tổng!$M$2:$AT$200,15,0),"")</f>
        <v/>
      </c>
      <c r="G771" s="214" t="str">
        <f>IFERROR(VLOOKUP(A771,[1]Tổng!$M$2:$AT$200,25,0),"")</f>
        <v/>
      </c>
      <c r="H771" s="83" t="str">
        <f>IFERROR(VLOOKUP(A771,[1]Tổng!$M$2:$AQ$200,26,0),"")</f>
        <v/>
      </c>
      <c r="I771" s="77" t="str">
        <f>IFERROR(VLOOKUP(A771,[1]Tổng!$M$2:$AQ$200,27,0),"")</f>
        <v/>
      </c>
      <c r="J771" s="77">
        <v>1000000</v>
      </c>
      <c r="K771" s="78">
        <f t="shared" si="203"/>
        <v>0</v>
      </c>
      <c r="L771" s="88" t="str">
        <f>IFERROR(VLOOKUP(A771,[1]Tổng!$M$2:$AQ$200,30,0),"")</f>
        <v/>
      </c>
      <c r="M771" s="88">
        <f t="shared" si="204"/>
        <v>0</v>
      </c>
      <c r="N771" s="88" t="str">
        <f>IFERROR(VLOOKUP(A771,[1]Tổng!$M$2:$AT$200,18,0),"")</f>
        <v/>
      </c>
      <c r="O771" s="88" t="str">
        <f>IFERROR(VLOOKUP(A771,[1]Tổng!$M$2:$AT$200,22,0),"")</f>
        <v/>
      </c>
      <c r="P771" s="217">
        <f t="shared" si="205"/>
        <v>0</v>
      </c>
      <c r="Q771" s="217">
        <f>IFERROR(VLOOKUP(A771,[1]Tổng!$M$2:$AQ$200,29,0),0)</f>
        <v>0</v>
      </c>
      <c r="R771" s="81" t="str">
        <f>IFERROR(VLOOKUP(A771,[1]Tổng!$M$2:$AQ$200,31,0),"")</f>
        <v/>
      </c>
      <c r="S771" s="81">
        <f t="shared" si="194"/>
        <v>0</v>
      </c>
      <c r="T771" s="81">
        <f t="shared" si="195"/>
        <v>0</v>
      </c>
      <c r="U771" s="81" t="e">
        <f t="shared" si="207"/>
        <v>#REF!</v>
      </c>
      <c r="V771" s="81">
        <v>0</v>
      </c>
      <c r="W771" s="81" t="e">
        <f t="shared" si="200"/>
        <v>#REF!</v>
      </c>
      <c r="X771" s="83" t="str">
        <f>IFERROR(VLOOKUP(A771,[1]Tổng!$H$2:$AT$200,32,0),".")</f>
        <v>.</v>
      </c>
      <c r="Y771" s="99">
        <f t="shared" si="141"/>
        <v>0</v>
      </c>
      <c r="Z771" s="224"/>
      <c r="AA771" s="224"/>
      <c r="AB771" s="224"/>
      <c r="AC771" s="224"/>
      <c r="AE771" s="106" t="e">
        <f t="shared" si="208"/>
        <v>#VALUE!</v>
      </c>
      <c r="AF771" s="69"/>
      <c r="AG771" s="218"/>
      <c r="AH771" s="219"/>
      <c r="AI771" s="218"/>
      <c r="AJ771" s="63"/>
      <c r="AK771" s="63"/>
      <c r="AL771" s="63"/>
      <c r="AR771" s="225" t="str">
        <f t="shared" si="191"/>
        <v/>
      </c>
      <c r="AS771" s="35">
        <f t="shared" si="192"/>
        <v>2</v>
      </c>
      <c r="AU771" s="69" t="e">
        <f t="shared" si="193"/>
        <v>#N/A</v>
      </c>
      <c r="AV771" s="69" t="e">
        <f t="shared" si="196"/>
        <v>#N/A</v>
      </c>
      <c r="AW771" s="69">
        <f>IF(I771&gt;0,COUNTIF($AV$32:AV771,AV771),0)</f>
        <v>739</v>
      </c>
      <c r="AX771" s="69">
        <f>IF(AND(AW771&gt;1,SUMIF($AV$32:AV770,AV771,$AX$32:AX770)-SUMIF($AV$32:AV770,AV771,$BA$32:BA770)=0),1,IF(AND(AW771&gt;1,SUMIF($AV$32:AV770,AV771,$AX$32:AX770)-SUMIF($AV$32:AV770,AV771,$BA$32:BA770)&gt;0),0,AW771))</f>
        <v>0</v>
      </c>
      <c r="AY771" s="69">
        <f>IF(AND(Q771&gt;0,SUMIF($AV$32:AV771,AV771,$I$32:I771)-SUMIF($AV$32:AV771,AV771,$Q$32:Q771)=0),COUNTIF($AV$32:AV771,AV771),0)</f>
        <v>0</v>
      </c>
      <c r="AZ771" s="69">
        <f>IF(Q771&gt;0,COUNTIF($AV$32:AV771,AV771),0)</f>
        <v>0</v>
      </c>
      <c r="BA771" s="69">
        <f t="shared" si="197"/>
        <v>0</v>
      </c>
      <c r="BC771" s="69" t="str">
        <f t="shared" si="198"/>
        <v xml:space="preserve">  0</v>
      </c>
      <c r="BD771" s="69" t="str">
        <f t="shared" si="199"/>
        <v/>
      </c>
      <c r="BF771" s="69"/>
      <c r="BG771" s="69"/>
    </row>
    <row r="772" spans="1:59" s="69" customFormat="1" x14ac:dyDescent="0.25">
      <c r="A772" s="70" t="e">
        <f t="shared" si="206"/>
        <v>#REF!</v>
      </c>
      <c r="B772" s="83" t="str">
        <f>IFERROR(VLOOKUP(A772,[1]Tổng!$M$2:$AT$200,13,0),"")</f>
        <v/>
      </c>
      <c r="C772" s="71" t="e">
        <f t="shared" si="201"/>
        <v>#VALUE!</v>
      </c>
      <c r="D772" s="71">
        <f t="shared" si="202"/>
        <v>1</v>
      </c>
      <c r="E772" s="221" t="str">
        <f>IFERROR(VLOOKUP(A772,[1]Tổng!$M$2:$AT$200,14,0),"")</f>
        <v/>
      </c>
      <c r="F772" s="213" t="str">
        <f>IFERROR(VLOOKUP(A772,[1]Tổng!$M$2:$AT$200,15,0),"")</f>
        <v/>
      </c>
      <c r="G772" s="214" t="str">
        <f>IFERROR(VLOOKUP(A772,[1]Tổng!$M$2:$AT$200,25,0),"")</f>
        <v/>
      </c>
      <c r="H772" s="83" t="str">
        <f>IFERROR(VLOOKUP(A772,[1]Tổng!$M$2:$AQ$200,26,0),"")</f>
        <v/>
      </c>
      <c r="I772" s="77" t="str">
        <f>IFERROR(VLOOKUP(A772,[1]Tổng!$M$2:$AQ$200,27,0),"")</f>
        <v/>
      </c>
      <c r="J772" s="77">
        <v>1000000</v>
      </c>
      <c r="K772" s="78">
        <f t="shared" si="203"/>
        <v>0</v>
      </c>
      <c r="L772" s="88" t="str">
        <f>IFERROR(VLOOKUP(A772,[1]Tổng!$M$2:$AQ$200,30,0),"")</f>
        <v/>
      </c>
      <c r="M772" s="88">
        <f t="shared" si="204"/>
        <v>0</v>
      </c>
      <c r="N772" s="88" t="str">
        <f>IFERROR(VLOOKUP(A772,[1]Tổng!$M$2:$AT$200,18,0),"")</f>
        <v/>
      </c>
      <c r="O772" s="88" t="str">
        <f>IFERROR(VLOOKUP(A772,[1]Tổng!$M$2:$AT$200,22,0),"")</f>
        <v/>
      </c>
      <c r="P772" s="217">
        <f t="shared" si="205"/>
        <v>0</v>
      </c>
      <c r="Q772" s="217">
        <f>IFERROR(VLOOKUP(A772,[1]Tổng!$M$2:$AQ$200,29,0),0)</f>
        <v>0</v>
      </c>
      <c r="R772" s="81" t="str">
        <f>IFERROR(VLOOKUP(A772,[1]Tổng!$M$2:$AQ$200,31,0),"")</f>
        <v/>
      </c>
      <c r="S772" s="81">
        <f t="shared" si="194"/>
        <v>0</v>
      </c>
      <c r="T772" s="81">
        <f t="shared" si="195"/>
        <v>0</v>
      </c>
      <c r="U772" s="81" t="e">
        <f t="shared" si="207"/>
        <v>#REF!</v>
      </c>
      <c r="V772" s="81">
        <v>0</v>
      </c>
      <c r="W772" s="81" t="e">
        <f t="shared" si="200"/>
        <v>#REF!</v>
      </c>
      <c r="X772" s="83" t="str">
        <f>IFERROR(VLOOKUP(A772,[1]Tổng!$H$2:$AT$200,32,0),".")</f>
        <v>.</v>
      </c>
      <c r="Y772" s="99">
        <f t="shared" si="141"/>
        <v>0</v>
      </c>
      <c r="Z772" s="224"/>
      <c r="AA772" s="224"/>
      <c r="AB772" s="224"/>
      <c r="AC772" s="224"/>
      <c r="AE772" s="106" t="e">
        <f t="shared" si="208"/>
        <v>#VALUE!</v>
      </c>
      <c r="AG772" s="218"/>
      <c r="AH772" s="219"/>
      <c r="AI772" s="218"/>
      <c r="AJ772" s="63"/>
      <c r="AK772" s="63"/>
      <c r="AL772" s="63"/>
      <c r="AR772" s="225" t="str">
        <f t="shared" si="191"/>
        <v/>
      </c>
      <c r="AS772" s="35">
        <f t="shared" si="192"/>
        <v>2</v>
      </c>
      <c r="AU772" s="69" t="e">
        <f t="shared" si="193"/>
        <v>#N/A</v>
      </c>
      <c r="AV772" s="69" t="e">
        <f t="shared" si="196"/>
        <v>#N/A</v>
      </c>
      <c r="AW772" s="69">
        <f>IF(I772&gt;0,COUNTIF($AV$32:AV772,AV772),0)</f>
        <v>740</v>
      </c>
      <c r="AX772" s="69">
        <f>IF(AND(AW772&gt;1,SUMIF($AV$32:AV771,AV772,$AX$32:AX771)-SUMIF($AV$32:AV771,AV772,$BA$32:BA771)=0),1,IF(AND(AW772&gt;1,SUMIF($AV$32:AV771,AV772,$AX$32:AX771)-SUMIF($AV$32:AV771,AV772,$BA$32:BA771)&gt;0),0,AW772))</f>
        <v>0</v>
      </c>
      <c r="AY772" s="69">
        <f>IF(AND(Q772&gt;0,SUMIF($AV$32:AV772,AV772,$I$32:I772)-SUMIF($AV$32:AV772,AV772,$Q$32:Q772)=0),COUNTIF($AV$32:AV772,AV772),0)</f>
        <v>0</v>
      </c>
      <c r="AZ772" s="69">
        <f>IF(Q772&gt;0,COUNTIF($AV$32:AV772,AV772),0)</f>
        <v>0</v>
      </c>
      <c r="BA772" s="69">
        <f t="shared" si="197"/>
        <v>0</v>
      </c>
      <c r="BC772" s="69" t="str">
        <f t="shared" si="198"/>
        <v xml:space="preserve">  0</v>
      </c>
      <c r="BD772" s="69" t="str">
        <f t="shared" si="199"/>
        <v/>
      </c>
    </row>
    <row r="773" spans="1:59" x14ac:dyDescent="0.25">
      <c r="A773" s="70" t="e">
        <f t="shared" si="206"/>
        <v>#REF!</v>
      </c>
      <c r="B773" s="83" t="str">
        <f>IFERROR(VLOOKUP(A773,[1]Tổng!$M$2:$AT$200,13,0),"")</f>
        <v/>
      </c>
      <c r="C773" s="71" t="e">
        <f t="shared" si="201"/>
        <v>#VALUE!</v>
      </c>
      <c r="D773" s="71">
        <f t="shared" si="202"/>
        <v>1</v>
      </c>
      <c r="E773" s="221" t="str">
        <f>IFERROR(VLOOKUP(A773,[1]Tổng!$M$2:$AT$200,14,0),"")</f>
        <v/>
      </c>
      <c r="F773" s="213" t="str">
        <f>IFERROR(VLOOKUP(A773,[1]Tổng!$M$2:$AT$200,15,0),"")</f>
        <v/>
      </c>
      <c r="G773" s="214" t="str">
        <f>IFERROR(VLOOKUP(A773,[1]Tổng!$M$2:$AT$200,25,0),"")</f>
        <v/>
      </c>
      <c r="H773" s="83" t="str">
        <f>IFERROR(VLOOKUP(A773,[1]Tổng!$M$2:$AQ$200,26,0),"")</f>
        <v/>
      </c>
      <c r="I773" s="77" t="str">
        <f>IFERROR(VLOOKUP(A773,[1]Tổng!$M$2:$AQ$200,27,0),"")</f>
        <v/>
      </c>
      <c r="J773" s="77">
        <v>1000000</v>
      </c>
      <c r="K773" s="78">
        <f t="shared" si="203"/>
        <v>0</v>
      </c>
      <c r="L773" s="88" t="str">
        <f>IFERROR(VLOOKUP(A773,[1]Tổng!$M$2:$AQ$200,30,0),"")</f>
        <v/>
      </c>
      <c r="M773" s="88">
        <f t="shared" si="204"/>
        <v>0</v>
      </c>
      <c r="N773" s="88" t="str">
        <f>IFERROR(VLOOKUP(A773,[1]Tổng!$M$2:$AT$200,18,0),"")</f>
        <v/>
      </c>
      <c r="O773" s="88" t="str">
        <f>IFERROR(VLOOKUP(A773,[1]Tổng!$M$2:$AT$200,22,0),"")</f>
        <v/>
      </c>
      <c r="P773" s="217">
        <f t="shared" si="205"/>
        <v>0</v>
      </c>
      <c r="Q773" s="217">
        <f>IFERROR(VLOOKUP(A773,[1]Tổng!$M$2:$AQ$200,29,0),0)</f>
        <v>0</v>
      </c>
      <c r="R773" s="81" t="str">
        <f>IFERROR(VLOOKUP(A773,[1]Tổng!$M$2:$AQ$200,31,0),"")</f>
        <v/>
      </c>
      <c r="S773" s="81">
        <f t="shared" si="194"/>
        <v>0</v>
      </c>
      <c r="T773" s="81">
        <f t="shared" si="195"/>
        <v>0</v>
      </c>
      <c r="U773" s="81" t="e">
        <f t="shared" si="207"/>
        <v>#REF!</v>
      </c>
      <c r="V773" s="81">
        <v>0</v>
      </c>
      <c r="W773" s="81" t="e">
        <f t="shared" si="200"/>
        <v>#REF!</v>
      </c>
      <c r="X773" s="83" t="str">
        <f>IFERROR(VLOOKUP(A773,[1]Tổng!$H$2:$AT$200,32,0),".")</f>
        <v>.</v>
      </c>
      <c r="Y773" s="99">
        <f t="shared" si="141"/>
        <v>0</v>
      </c>
      <c r="Z773" s="224">
        <v>896</v>
      </c>
      <c r="AA773" s="224">
        <v>804</v>
      </c>
      <c r="AB773" s="224"/>
      <c r="AC773" s="224"/>
      <c r="AE773" s="106" t="e">
        <f t="shared" si="208"/>
        <v>#VALUE!</v>
      </c>
      <c r="AF773" s="69"/>
      <c r="AG773" s="218"/>
      <c r="AH773" s="219"/>
      <c r="AI773" s="218"/>
      <c r="AJ773" s="63"/>
      <c r="AK773" s="63"/>
      <c r="AL773" s="63"/>
      <c r="AR773" s="225" t="str">
        <f t="shared" si="191"/>
        <v/>
      </c>
      <c r="AS773" s="35">
        <f t="shared" si="192"/>
        <v>2</v>
      </c>
      <c r="AU773" s="69" t="e">
        <f t="shared" si="193"/>
        <v>#N/A</v>
      </c>
      <c r="AV773" s="69" t="e">
        <f t="shared" si="196"/>
        <v>#N/A</v>
      </c>
      <c r="AW773" s="69">
        <f>IF(I773&gt;0,COUNTIF($AV$32:AV773,AV773),0)</f>
        <v>741</v>
      </c>
      <c r="AX773" s="69">
        <f>IF(AND(AW773&gt;1,SUMIF($AV$32:AV772,AV773,$AX$32:AX772)-SUMIF($AV$32:AV772,AV773,$BA$32:BA772)=0),1,IF(AND(AW773&gt;1,SUMIF($AV$32:AV772,AV773,$AX$32:AX772)-SUMIF($AV$32:AV772,AV773,$BA$32:BA772)&gt;0),0,AW773))</f>
        <v>0</v>
      </c>
      <c r="AY773" s="69">
        <f>IF(AND(Q773&gt;0,SUMIF($AV$32:AV773,AV773,$I$32:I773)-SUMIF($AV$32:AV773,AV773,$Q$32:Q773)=0),COUNTIF($AV$32:AV773,AV773),0)</f>
        <v>0</v>
      </c>
      <c r="AZ773" s="69">
        <f>IF(Q773&gt;0,COUNTIF($AV$32:AV773,AV773),0)</f>
        <v>0</v>
      </c>
      <c r="BA773" s="69">
        <f t="shared" si="197"/>
        <v>0</v>
      </c>
      <c r="BC773" s="69" t="str">
        <f t="shared" si="198"/>
        <v xml:space="preserve">  0</v>
      </c>
      <c r="BD773" s="69" t="str">
        <f t="shared" si="199"/>
        <v/>
      </c>
      <c r="BF773" s="69"/>
      <c r="BG773" s="69"/>
    </row>
    <row r="774" spans="1:59" x14ac:dyDescent="0.25">
      <c r="A774" s="70" t="e">
        <f t="shared" si="206"/>
        <v>#REF!</v>
      </c>
      <c r="B774" s="83" t="str">
        <f>IFERROR(VLOOKUP(A774,[1]Tổng!$M$2:$AT$200,13,0),"")</f>
        <v/>
      </c>
      <c r="C774" s="71" t="e">
        <f t="shared" si="201"/>
        <v>#VALUE!</v>
      </c>
      <c r="D774" s="71">
        <f t="shared" si="202"/>
        <v>1</v>
      </c>
      <c r="E774" s="221" t="str">
        <f>IFERROR(VLOOKUP(A774,[1]Tổng!$M$2:$AT$200,14,0),"")</f>
        <v/>
      </c>
      <c r="F774" s="213" t="str">
        <f>IFERROR(VLOOKUP(A774,[1]Tổng!$M$2:$AT$200,15,0),"")</f>
        <v/>
      </c>
      <c r="G774" s="214" t="str">
        <f>IFERROR(VLOOKUP(A774,[1]Tổng!$M$2:$AT$200,25,0),"")</f>
        <v/>
      </c>
      <c r="H774" s="83" t="str">
        <f>IFERROR(VLOOKUP(A774,[1]Tổng!$M$2:$AQ$200,26,0),"")</f>
        <v/>
      </c>
      <c r="I774" s="77" t="str">
        <f>IFERROR(VLOOKUP(A774,[1]Tổng!$M$2:$AQ$200,27,0),"")</f>
        <v/>
      </c>
      <c r="J774" s="77">
        <v>1000000</v>
      </c>
      <c r="K774" s="78">
        <f t="shared" si="203"/>
        <v>0</v>
      </c>
      <c r="L774" s="88" t="str">
        <f>IFERROR(VLOOKUP(A774,[1]Tổng!$M$2:$AQ$200,30,0),"")</f>
        <v/>
      </c>
      <c r="M774" s="88">
        <f t="shared" si="204"/>
        <v>0</v>
      </c>
      <c r="N774" s="88" t="str">
        <f>IFERROR(VLOOKUP(A774,[1]Tổng!$M$2:$AT$200,18,0),"")</f>
        <v/>
      </c>
      <c r="O774" s="88" t="str">
        <f>IFERROR(VLOOKUP(A774,[1]Tổng!$M$2:$AT$200,22,0),"")</f>
        <v/>
      </c>
      <c r="P774" s="217">
        <f t="shared" si="205"/>
        <v>0</v>
      </c>
      <c r="Q774" s="217">
        <f>IFERROR(VLOOKUP(A774,[1]Tổng!$M$2:$AQ$200,29,0),0)</f>
        <v>0</v>
      </c>
      <c r="R774" s="81" t="str">
        <f>IFERROR(VLOOKUP(A774,[1]Tổng!$M$2:$AQ$200,31,0),"")</f>
        <v/>
      </c>
      <c r="S774" s="81">
        <f t="shared" si="194"/>
        <v>0</v>
      </c>
      <c r="T774" s="81">
        <f t="shared" si="195"/>
        <v>0</v>
      </c>
      <c r="U774" s="81" t="e">
        <f t="shared" si="207"/>
        <v>#REF!</v>
      </c>
      <c r="V774" s="81">
        <v>0</v>
      </c>
      <c r="W774" s="81" t="e">
        <f t="shared" si="200"/>
        <v>#REF!</v>
      </c>
      <c r="X774" s="83" t="str">
        <f>IFERROR(VLOOKUP(A774,[1]Tổng!$H$2:$AT$200,32,0),".")</f>
        <v>.</v>
      </c>
      <c r="Y774" s="99">
        <f t="shared" si="141"/>
        <v>0</v>
      </c>
      <c r="Z774" s="224"/>
      <c r="AA774" s="224"/>
      <c r="AB774" s="224"/>
      <c r="AC774" s="224"/>
      <c r="AE774" s="106" t="e">
        <f t="shared" si="208"/>
        <v>#VALUE!</v>
      </c>
      <c r="AF774" s="69"/>
      <c r="AG774" s="218"/>
      <c r="AH774" s="219"/>
      <c r="AI774" s="218"/>
      <c r="AJ774" s="63"/>
      <c r="AK774" s="63"/>
      <c r="AL774" s="63"/>
      <c r="AR774" s="225" t="str">
        <f t="shared" si="191"/>
        <v/>
      </c>
      <c r="AS774" s="35">
        <f t="shared" si="192"/>
        <v>2</v>
      </c>
      <c r="AU774" s="69" t="e">
        <f t="shared" si="193"/>
        <v>#N/A</v>
      </c>
      <c r="AV774" s="69" t="e">
        <f t="shared" si="196"/>
        <v>#N/A</v>
      </c>
      <c r="AW774" s="69">
        <f>IF(I774&gt;0,COUNTIF($AV$32:AV774,AV774),0)</f>
        <v>742</v>
      </c>
      <c r="AX774" s="69">
        <f>IF(AND(AW774&gt;1,SUMIF($AV$32:AV773,AV774,$AX$32:AX773)-SUMIF($AV$32:AV773,AV774,$BA$32:BA773)=0),1,IF(AND(AW774&gt;1,SUMIF($AV$32:AV773,AV774,$AX$32:AX773)-SUMIF($AV$32:AV773,AV774,$BA$32:BA773)&gt;0),0,AW774))</f>
        <v>0</v>
      </c>
      <c r="AY774" s="69">
        <f>IF(AND(Q774&gt;0,SUMIF($AV$32:AV774,AV774,$I$32:I774)-SUMIF($AV$32:AV774,AV774,$Q$32:Q774)=0),COUNTIF($AV$32:AV774,AV774),0)</f>
        <v>0</v>
      </c>
      <c r="AZ774" s="69">
        <f>IF(Q774&gt;0,COUNTIF($AV$32:AV774,AV774),0)</f>
        <v>0</v>
      </c>
      <c r="BA774" s="69">
        <f t="shared" si="197"/>
        <v>0</v>
      </c>
      <c r="BC774" s="69" t="str">
        <f t="shared" si="198"/>
        <v xml:space="preserve">  0</v>
      </c>
      <c r="BD774" s="69" t="str">
        <f t="shared" si="199"/>
        <v/>
      </c>
      <c r="BF774" s="69"/>
      <c r="BG774" s="69"/>
    </row>
    <row r="775" spans="1:59" x14ac:dyDescent="0.25">
      <c r="A775" s="70" t="e">
        <f t="shared" si="206"/>
        <v>#REF!</v>
      </c>
      <c r="B775" s="83" t="str">
        <f>IFERROR(VLOOKUP(A775,[1]Tổng!$M$2:$AT$200,13,0),"")</f>
        <v/>
      </c>
      <c r="C775" s="71" t="e">
        <f t="shared" si="201"/>
        <v>#VALUE!</v>
      </c>
      <c r="D775" s="71">
        <f t="shared" si="202"/>
        <v>1</v>
      </c>
      <c r="E775" s="221" t="str">
        <f>IFERROR(VLOOKUP(A775,[1]Tổng!$M$2:$AT$200,14,0),"")</f>
        <v/>
      </c>
      <c r="F775" s="213" t="str">
        <f>IFERROR(VLOOKUP(A775,[1]Tổng!$M$2:$AT$200,15,0),"")</f>
        <v/>
      </c>
      <c r="G775" s="214" t="str">
        <f>IFERROR(VLOOKUP(A775,[1]Tổng!$M$2:$AT$200,25,0),"")</f>
        <v/>
      </c>
      <c r="H775" s="83" t="str">
        <f>IFERROR(VLOOKUP(A775,[1]Tổng!$M$2:$AQ$200,26,0),"")</f>
        <v/>
      </c>
      <c r="I775" s="77" t="str">
        <f>IFERROR(VLOOKUP(A775,[1]Tổng!$M$2:$AQ$200,27,0),"")</f>
        <v/>
      </c>
      <c r="J775" s="77">
        <v>1000000</v>
      </c>
      <c r="K775" s="78">
        <f t="shared" si="203"/>
        <v>0</v>
      </c>
      <c r="L775" s="88" t="str">
        <f>IFERROR(VLOOKUP(A775,[1]Tổng!$M$2:$AQ$200,30,0),"")</f>
        <v/>
      </c>
      <c r="M775" s="88">
        <f t="shared" si="204"/>
        <v>0</v>
      </c>
      <c r="N775" s="88" t="str">
        <f>IFERROR(VLOOKUP(A775,[1]Tổng!$M$2:$AT$200,18,0),"")</f>
        <v/>
      </c>
      <c r="O775" s="88" t="str">
        <f>IFERROR(VLOOKUP(A775,[1]Tổng!$M$2:$AT$200,22,0),"")</f>
        <v/>
      </c>
      <c r="P775" s="217">
        <f t="shared" si="205"/>
        <v>0</v>
      </c>
      <c r="Q775" s="217">
        <f>IFERROR(VLOOKUP(A775,[1]Tổng!$M$2:$AQ$200,29,0),0)</f>
        <v>0</v>
      </c>
      <c r="R775" s="81" t="str">
        <f>IFERROR(VLOOKUP(A775,[1]Tổng!$M$2:$AQ$200,31,0),"")</f>
        <v/>
      </c>
      <c r="S775" s="81">
        <f t="shared" si="194"/>
        <v>0</v>
      </c>
      <c r="T775" s="81">
        <f t="shared" si="195"/>
        <v>0</v>
      </c>
      <c r="U775" s="81" t="e">
        <f t="shared" si="207"/>
        <v>#REF!</v>
      </c>
      <c r="V775" s="81">
        <v>0</v>
      </c>
      <c r="W775" s="81" t="e">
        <f t="shared" si="200"/>
        <v>#REF!</v>
      </c>
      <c r="X775" s="83" t="str">
        <f>IFERROR(VLOOKUP(A775,[1]Tổng!$H$2:$AT$200,32,0),".")</f>
        <v>.</v>
      </c>
      <c r="Y775" s="99">
        <f t="shared" si="141"/>
        <v>0</v>
      </c>
      <c r="Z775" s="224"/>
      <c r="AA775" s="224"/>
      <c r="AB775" s="224"/>
      <c r="AC775" s="224"/>
      <c r="AE775" s="106" t="e">
        <f t="shared" si="208"/>
        <v>#VALUE!</v>
      </c>
      <c r="AF775" s="69"/>
      <c r="AG775" s="218"/>
      <c r="AH775" s="219"/>
      <c r="AI775" s="218"/>
      <c r="AJ775" s="63"/>
      <c r="AK775" s="63"/>
      <c r="AL775" s="63"/>
      <c r="AR775" s="225" t="str">
        <f t="shared" si="191"/>
        <v/>
      </c>
      <c r="AS775" s="35">
        <f t="shared" si="192"/>
        <v>2</v>
      </c>
      <c r="AU775" s="69" t="e">
        <f t="shared" si="193"/>
        <v>#N/A</v>
      </c>
      <c r="AV775" s="69" t="e">
        <f t="shared" si="196"/>
        <v>#N/A</v>
      </c>
      <c r="AW775" s="69">
        <f>IF(I775&gt;0,COUNTIF($AV$32:AV775,AV775),0)</f>
        <v>743</v>
      </c>
      <c r="AX775" s="69">
        <f>IF(AND(AW775&gt;1,SUMIF($AV$32:AV774,AV775,$AX$32:AX774)-SUMIF($AV$32:AV774,AV775,$BA$32:BA774)=0),1,IF(AND(AW775&gt;1,SUMIF($AV$32:AV774,AV775,$AX$32:AX774)-SUMIF($AV$32:AV774,AV775,$BA$32:BA774)&gt;0),0,AW775))</f>
        <v>0</v>
      </c>
      <c r="AY775" s="69">
        <f>IF(AND(Q775&gt;0,SUMIF($AV$32:AV775,AV775,$I$32:I775)-SUMIF($AV$32:AV775,AV775,$Q$32:Q775)=0),COUNTIF($AV$32:AV775,AV775),0)</f>
        <v>0</v>
      </c>
      <c r="AZ775" s="69">
        <f>IF(Q775&gt;0,COUNTIF($AV$32:AV775,AV775),0)</f>
        <v>0</v>
      </c>
      <c r="BA775" s="69">
        <f t="shared" si="197"/>
        <v>0</v>
      </c>
      <c r="BC775" s="69" t="str">
        <f t="shared" si="198"/>
        <v xml:space="preserve">  0</v>
      </c>
      <c r="BD775" s="69" t="str">
        <f t="shared" si="199"/>
        <v/>
      </c>
      <c r="BF775" s="69"/>
      <c r="BG775" s="69"/>
    </row>
    <row r="776" spans="1:59" s="69" customFormat="1" x14ac:dyDescent="0.25">
      <c r="A776" s="70" t="e">
        <f t="shared" si="206"/>
        <v>#REF!</v>
      </c>
      <c r="B776" s="83" t="str">
        <f>IFERROR(VLOOKUP(A776,[1]Tổng!$M$2:$AT$200,13,0),"")</f>
        <v/>
      </c>
      <c r="C776" s="71" t="e">
        <f t="shared" si="201"/>
        <v>#VALUE!</v>
      </c>
      <c r="D776" s="71">
        <f t="shared" si="202"/>
        <v>1</v>
      </c>
      <c r="E776" s="221" t="str">
        <f>IFERROR(VLOOKUP(A776,[1]Tổng!$M$2:$AT$200,14,0),"")</f>
        <v/>
      </c>
      <c r="F776" s="213" t="str">
        <f>IFERROR(VLOOKUP(A776,[1]Tổng!$M$2:$AT$200,15,0),"")</f>
        <v/>
      </c>
      <c r="G776" s="214" t="str">
        <f>IFERROR(VLOOKUP(A776,[1]Tổng!$M$2:$AT$200,25,0),"")</f>
        <v/>
      </c>
      <c r="H776" s="83" t="str">
        <f>IFERROR(VLOOKUP(A776,[1]Tổng!$M$2:$AQ$200,26,0),"")</f>
        <v/>
      </c>
      <c r="I776" s="77" t="str">
        <f>IFERROR(VLOOKUP(A776,[1]Tổng!$M$2:$AQ$200,27,0),"")</f>
        <v/>
      </c>
      <c r="J776" s="77">
        <v>1000000</v>
      </c>
      <c r="K776" s="78">
        <f t="shared" si="203"/>
        <v>0</v>
      </c>
      <c r="L776" s="88" t="str">
        <f>IFERROR(VLOOKUP(A776,[1]Tổng!$M$2:$AQ$200,30,0),"")</f>
        <v/>
      </c>
      <c r="M776" s="88">
        <f t="shared" si="204"/>
        <v>0</v>
      </c>
      <c r="N776" s="88" t="str">
        <f>IFERROR(VLOOKUP(A776,[1]Tổng!$M$2:$AT$200,18,0),"")</f>
        <v/>
      </c>
      <c r="O776" s="88" t="str">
        <f>IFERROR(VLOOKUP(A776,[1]Tổng!$M$2:$AT$200,22,0),"")</f>
        <v/>
      </c>
      <c r="P776" s="217">
        <f t="shared" si="205"/>
        <v>0</v>
      </c>
      <c r="Q776" s="217">
        <f>IFERROR(VLOOKUP(A776,[1]Tổng!$M$2:$AQ$200,29,0),0)</f>
        <v>0</v>
      </c>
      <c r="R776" s="81" t="str">
        <f>IFERROR(VLOOKUP(A776,[1]Tổng!$M$2:$AQ$200,31,0),"")</f>
        <v/>
      </c>
      <c r="S776" s="81">
        <f t="shared" si="194"/>
        <v>0</v>
      </c>
      <c r="T776" s="81">
        <f t="shared" si="195"/>
        <v>0</v>
      </c>
      <c r="U776" s="81" t="e">
        <f t="shared" si="207"/>
        <v>#REF!</v>
      </c>
      <c r="V776" s="81">
        <v>0</v>
      </c>
      <c r="W776" s="81" t="e">
        <f t="shared" si="200"/>
        <v>#REF!</v>
      </c>
      <c r="X776" s="83" t="str">
        <f>IFERROR(VLOOKUP(A776,[1]Tổng!$H$2:$AT$200,32,0),".")</f>
        <v>.</v>
      </c>
      <c r="Y776" s="99">
        <f t="shared" si="141"/>
        <v>0</v>
      </c>
      <c r="Z776" s="224"/>
      <c r="AA776" s="224"/>
      <c r="AB776" s="224"/>
      <c r="AC776" s="224"/>
      <c r="AE776" s="106" t="e">
        <f t="shared" si="208"/>
        <v>#VALUE!</v>
      </c>
      <c r="AG776" s="218"/>
      <c r="AH776" s="219"/>
      <c r="AI776" s="218"/>
      <c r="AJ776" s="63"/>
      <c r="AK776" s="63"/>
      <c r="AL776" s="63"/>
      <c r="AR776" s="225" t="str">
        <f t="shared" si="191"/>
        <v/>
      </c>
      <c r="AS776" s="35">
        <f t="shared" si="192"/>
        <v>2</v>
      </c>
      <c r="AU776" s="69" t="e">
        <f t="shared" si="193"/>
        <v>#N/A</v>
      </c>
      <c r="AV776" s="69" t="e">
        <f t="shared" si="196"/>
        <v>#N/A</v>
      </c>
      <c r="AW776" s="69">
        <f>IF(I776&gt;0,COUNTIF($AV$32:AV776,AV776),0)</f>
        <v>744</v>
      </c>
      <c r="AX776" s="69">
        <f>IF(AND(AW776&gt;1,SUMIF($AV$32:AV775,AV776,$AX$32:AX775)-SUMIF($AV$32:AV775,AV776,$BA$32:BA775)=0),1,IF(AND(AW776&gt;1,SUMIF($AV$32:AV775,AV776,$AX$32:AX775)-SUMIF($AV$32:AV775,AV776,$BA$32:BA775)&gt;0),0,AW776))</f>
        <v>0</v>
      </c>
      <c r="AY776" s="69">
        <f>IF(AND(Q776&gt;0,SUMIF($AV$32:AV776,AV776,$I$32:I776)-SUMIF($AV$32:AV776,AV776,$Q$32:Q776)=0),COUNTIF($AV$32:AV776,AV776),0)</f>
        <v>0</v>
      </c>
      <c r="AZ776" s="69">
        <f>IF(Q776&gt;0,COUNTIF($AV$32:AV776,AV776),0)</f>
        <v>0</v>
      </c>
      <c r="BA776" s="69">
        <f t="shared" si="197"/>
        <v>0</v>
      </c>
      <c r="BC776" s="69" t="str">
        <f t="shared" si="198"/>
        <v xml:space="preserve">  0</v>
      </c>
      <c r="BD776" s="69" t="str">
        <f t="shared" si="199"/>
        <v/>
      </c>
    </row>
    <row r="777" spans="1:59" x14ac:dyDescent="0.25">
      <c r="A777" s="70" t="e">
        <f t="shared" si="206"/>
        <v>#REF!</v>
      </c>
      <c r="B777" s="83" t="str">
        <f>IFERROR(VLOOKUP(A777,[1]Tổng!$M$2:$AT$200,13,0),"")</f>
        <v/>
      </c>
      <c r="C777" s="71" t="e">
        <f t="shared" si="201"/>
        <v>#VALUE!</v>
      </c>
      <c r="D777" s="71">
        <f t="shared" si="202"/>
        <v>1</v>
      </c>
      <c r="E777" s="221" t="str">
        <f>IFERROR(VLOOKUP(A777,[1]Tổng!$M$2:$AT$200,14,0),"")</f>
        <v/>
      </c>
      <c r="F777" s="213" t="str">
        <f>IFERROR(VLOOKUP(A777,[1]Tổng!$M$2:$AT$200,15,0),"")</f>
        <v/>
      </c>
      <c r="G777" s="214" t="str">
        <f>IFERROR(VLOOKUP(A777,[1]Tổng!$M$2:$AT$200,25,0),"")</f>
        <v/>
      </c>
      <c r="H777" s="83" t="str">
        <f>IFERROR(VLOOKUP(A777,[1]Tổng!$M$2:$AQ$200,26,0),"")</f>
        <v/>
      </c>
      <c r="I777" s="77" t="str">
        <f>IFERROR(VLOOKUP(A777,[1]Tổng!$M$2:$AQ$200,27,0),"")</f>
        <v/>
      </c>
      <c r="J777" s="77">
        <v>1000000</v>
      </c>
      <c r="K777" s="78">
        <f t="shared" si="203"/>
        <v>0</v>
      </c>
      <c r="L777" s="88" t="str">
        <f>IFERROR(VLOOKUP(A777,[1]Tổng!$M$2:$AQ$200,30,0),"")</f>
        <v/>
      </c>
      <c r="M777" s="88">
        <f t="shared" si="204"/>
        <v>0</v>
      </c>
      <c r="N777" s="88" t="str">
        <f>IFERROR(VLOOKUP(A777,[1]Tổng!$M$2:$AT$200,18,0),"")</f>
        <v/>
      </c>
      <c r="O777" s="88" t="str">
        <f>IFERROR(VLOOKUP(A777,[1]Tổng!$M$2:$AT$200,22,0),"")</f>
        <v/>
      </c>
      <c r="P777" s="217">
        <f t="shared" si="205"/>
        <v>0</v>
      </c>
      <c r="Q777" s="217">
        <f>IFERROR(VLOOKUP(A777,[1]Tổng!$M$2:$AQ$200,29,0),0)</f>
        <v>0</v>
      </c>
      <c r="R777" s="81" t="str">
        <f>IFERROR(VLOOKUP(A777,[1]Tổng!$M$2:$AQ$200,31,0),"")</f>
        <v/>
      </c>
      <c r="S777" s="81">
        <f t="shared" si="194"/>
        <v>0</v>
      </c>
      <c r="T777" s="81">
        <f t="shared" si="195"/>
        <v>0</v>
      </c>
      <c r="U777" s="81" t="e">
        <f t="shared" si="207"/>
        <v>#REF!</v>
      </c>
      <c r="V777" s="81">
        <v>0</v>
      </c>
      <c r="W777" s="81" t="e">
        <f t="shared" si="200"/>
        <v>#REF!</v>
      </c>
      <c r="X777" s="83" t="str">
        <f>IFERROR(VLOOKUP(A777,[1]Tổng!$H$2:$AT$200,32,0),".")</f>
        <v>.</v>
      </c>
      <c r="Y777" s="99">
        <f t="shared" si="141"/>
        <v>0</v>
      </c>
      <c r="Z777" s="224"/>
      <c r="AA777" s="224"/>
      <c r="AB777" s="224"/>
      <c r="AC777" s="224"/>
      <c r="AE777" s="106" t="e">
        <f t="shared" si="208"/>
        <v>#VALUE!</v>
      </c>
      <c r="AF777" s="69"/>
      <c r="AG777" s="218"/>
      <c r="AH777" s="219"/>
      <c r="AI777" s="218"/>
      <c r="AJ777" s="63"/>
      <c r="AK777" s="63"/>
      <c r="AL777" s="63"/>
      <c r="AR777" s="225" t="str">
        <f t="shared" si="191"/>
        <v/>
      </c>
      <c r="AS777" s="35">
        <f t="shared" si="192"/>
        <v>2</v>
      </c>
      <c r="AU777" s="69" t="e">
        <f t="shared" si="193"/>
        <v>#N/A</v>
      </c>
      <c r="AV777" s="69" t="e">
        <f t="shared" si="196"/>
        <v>#N/A</v>
      </c>
      <c r="AW777" s="69">
        <f>IF(I777&gt;0,COUNTIF($AV$32:AV777,AV777),0)</f>
        <v>745</v>
      </c>
      <c r="AX777" s="69">
        <f>IF(AND(AW777&gt;1,SUMIF($AV$32:AV776,AV777,$AX$32:AX776)-SUMIF($AV$32:AV776,AV777,$BA$32:BA776)=0),1,IF(AND(AW777&gt;1,SUMIF($AV$32:AV776,AV777,$AX$32:AX776)-SUMIF($AV$32:AV776,AV777,$BA$32:BA776)&gt;0),0,AW777))</f>
        <v>0</v>
      </c>
      <c r="AY777" s="69">
        <f>IF(AND(Q777&gt;0,SUMIF($AV$32:AV777,AV777,$I$32:I777)-SUMIF($AV$32:AV777,AV777,$Q$32:Q777)=0),COUNTIF($AV$32:AV777,AV777),0)</f>
        <v>0</v>
      </c>
      <c r="AZ777" s="69">
        <f>IF(Q777&gt;0,COUNTIF($AV$32:AV777,AV777),0)</f>
        <v>0</v>
      </c>
      <c r="BA777" s="69">
        <f t="shared" si="197"/>
        <v>0</v>
      </c>
      <c r="BC777" s="69" t="str">
        <f t="shared" si="198"/>
        <v xml:space="preserve">  0</v>
      </c>
      <c r="BD777" s="69" t="str">
        <f t="shared" si="199"/>
        <v/>
      </c>
      <c r="BF777" s="69"/>
      <c r="BG777" s="69"/>
    </row>
    <row r="778" spans="1:59" x14ac:dyDescent="0.25">
      <c r="A778" s="70" t="e">
        <f t="shared" si="206"/>
        <v>#REF!</v>
      </c>
      <c r="B778" s="83" t="str">
        <f>IFERROR(VLOOKUP(A778,[1]Tổng!$M$2:$AT$200,13,0),"")</f>
        <v/>
      </c>
      <c r="C778" s="71" t="e">
        <f t="shared" si="201"/>
        <v>#VALUE!</v>
      </c>
      <c r="D778" s="71">
        <f t="shared" si="202"/>
        <v>1</v>
      </c>
      <c r="E778" s="221" t="str">
        <f>IFERROR(VLOOKUP(A778,[1]Tổng!$M$2:$AT$200,14,0),"")</f>
        <v/>
      </c>
      <c r="F778" s="213" t="str">
        <f>IFERROR(VLOOKUP(A778,[1]Tổng!$M$2:$AT$200,15,0),"")</f>
        <v/>
      </c>
      <c r="G778" s="214" t="str">
        <f>IFERROR(VLOOKUP(A778,[1]Tổng!$M$2:$AT$200,25,0),"")</f>
        <v/>
      </c>
      <c r="H778" s="83" t="str">
        <f>IFERROR(VLOOKUP(A778,[1]Tổng!$M$2:$AQ$200,26,0),"")</f>
        <v/>
      </c>
      <c r="I778" s="77" t="str">
        <f>IFERROR(VLOOKUP(A778,[1]Tổng!$M$2:$AQ$200,27,0),"")</f>
        <v/>
      </c>
      <c r="J778" s="77">
        <v>1000000</v>
      </c>
      <c r="K778" s="78">
        <f t="shared" si="203"/>
        <v>0</v>
      </c>
      <c r="L778" s="88" t="str">
        <f>IFERROR(VLOOKUP(A778,[1]Tổng!$M$2:$AQ$200,30,0),"")</f>
        <v/>
      </c>
      <c r="M778" s="88">
        <f t="shared" si="204"/>
        <v>0</v>
      </c>
      <c r="N778" s="88" t="str">
        <f>IFERROR(VLOOKUP(A778,[1]Tổng!$M$2:$AT$200,18,0),"")</f>
        <v/>
      </c>
      <c r="O778" s="88" t="str">
        <f>IFERROR(VLOOKUP(A778,[1]Tổng!$M$2:$AT$200,22,0),"")</f>
        <v/>
      </c>
      <c r="P778" s="217">
        <f t="shared" si="205"/>
        <v>0</v>
      </c>
      <c r="Q778" s="217">
        <f>IFERROR(VLOOKUP(A778,[1]Tổng!$M$2:$AQ$200,29,0),0)</f>
        <v>0</v>
      </c>
      <c r="R778" s="81" t="str">
        <f>IFERROR(VLOOKUP(A778,[1]Tổng!$M$2:$AQ$200,31,0),"")</f>
        <v/>
      </c>
      <c r="S778" s="81">
        <f t="shared" si="194"/>
        <v>0</v>
      </c>
      <c r="T778" s="81">
        <f t="shared" si="195"/>
        <v>0</v>
      </c>
      <c r="U778" s="81" t="e">
        <f t="shared" si="207"/>
        <v>#REF!</v>
      </c>
      <c r="V778" s="81">
        <v>0</v>
      </c>
      <c r="W778" s="81" t="e">
        <f t="shared" si="200"/>
        <v>#REF!</v>
      </c>
      <c r="X778" s="83" t="str">
        <f>IFERROR(VLOOKUP(A778,[1]Tổng!$H$2:$AT$200,32,0),".")</f>
        <v>.</v>
      </c>
      <c r="Y778" s="99">
        <f t="shared" si="141"/>
        <v>0</v>
      </c>
      <c r="Z778" s="224"/>
      <c r="AA778" s="224"/>
      <c r="AB778" s="224"/>
      <c r="AC778" s="224"/>
      <c r="AE778" s="106" t="e">
        <f t="shared" si="208"/>
        <v>#VALUE!</v>
      </c>
      <c r="AF778" s="69"/>
      <c r="AG778" s="218"/>
      <c r="AH778" s="219"/>
      <c r="AI778" s="218"/>
      <c r="AJ778" s="63"/>
      <c r="AK778" s="63"/>
      <c r="AL778" s="63"/>
      <c r="AR778" s="225" t="str">
        <f t="shared" si="191"/>
        <v/>
      </c>
      <c r="AS778" s="35">
        <f t="shared" si="192"/>
        <v>2</v>
      </c>
      <c r="AU778" s="69" t="e">
        <f t="shared" si="193"/>
        <v>#N/A</v>
      </c>
      <c r="AV778" s="69" t="e">
        <f t="shared" si="196"/>
        <v>#N/A</v>
      </c>
      <c r="AW778" s="69">
        <f>IF(I778&gt;0,COUNTIF($AV$32:AV778,AV778),0)</f>
        <v>746</v>
      </c>
      <c r="AX778" s="69">
        <f>IF(AND(AW778&gt;1,SUMIF($AV$32:AV777,AV778,$AX$32:AX777)-SUMIF($AV$32:AV777,AV778,$BA$32:BA777)=0),1,IF(AND(AW778&gt;1,SUMIF($AV$32:AV777,AV778,$AX$32:AX777)-SUMIF($AV$32:AV777,AV778,$BA$32:BA777)&gt;0),0,AW778))</f>
        <v>0</v>
      </c>
      <c r="AY778" s="69">
        <f>IF(AND(Q778&gt;0,SUMIF($AV$32:AV778,AV778,$I$32:I778)-SUMIF($AV$32:AV778,AV778,$Q$32:Q778)=0),COUNTIF($AV$32:AV778,AV778),0)</f>
        <v>0</v>
      </c>
      <c r="AZ778" s="69">
        <f>IF(Q778&gt;0,COUNTIF($AV$32:AV778,AV778),0)</f>
        <v>0</v>
      </c>
      <c r="BA778" s="69">
        <f t="shared" si="197"/>
        <v>0</v>
      </c>
      <c r="BC778" s="69" t="str">
        <f t="shared" si="198"/>
        <v xml:space="preserve">  0</v>
      </c>
      <c r="BD778" s="69" t="str">
        <f t="shared" si="199"/>
        <v/>
      </c>
      <c r="BF778" s="69"/>
      <c r="BG778" s="69"/>
    </row>
    <row r="779" spans="1:59" x14ac:dyDescent="0.25">
      <c r="A779" s="70" t="e">
        <f t="shared" si="206"/>
        <v>#REF!</v>
      </c>
      <c r="B779" s="83" t="str">
        <f>IFERROR(VLOOKUP(A779,[1]Tổng!$M$2:$AT$200,13,0),"")</f>
        <v/>
      </c>
      <c r="C779" s="71" t="e">
        <f t="shared" si="201"/>
        <v>#VALUE!</v>
      </c>
      <c r="D779" s="71">
        <f t="shared" si="202"/>
        <v>1</v>
      </c>
      <c r="E779" s="221" t="str">
        <f>IFERROR(VLOOKUP(A779,[1]Tổng!$M$2:$AT$200,14,0),"")</f>
        <v/>
      </c>
      <c r="F779" s="213" t="str">
        <f>IFERROR(VLOOKUP(A779,[1]Tổng!$M$2:$AT$200,15,0),"")</f>
        <v/>
      </c>
      <c r="G779" s="214" t="str">
        <f>IFERROR(VLOOKUP(A779,[1]Tổng!$M$2:$AT$200,25,0),"")</f>
        <v/>
      </c>
      <c r="H779" s="83" t="str">
        <f>IFERROR(VLOOKUP(A779,[1]Tổng!$M$2:$AQ$200,26,0),"")</f>
        <v/>
      </c>
      <c r="I779" s="77" t="str">
        <f>IFERROR(VLOOKUP(A779,[1]Tổng!$M$2:$AQ$200,27,0),"")</f>
        <v/>
      </c>
      <c r="J779" s="77">
        <v>1000000</v>
      </c>
      <c r="K779" s="78">
        <f t="shared" si="203"/>
        <v>0</v>
      </c>
      <c r="L779" s="88" t="str">
        <f>IFERROR(VLOOKUP(A779,[1]Tổng!$M$2:$AQ$200,30,0),"")</f>
        <v/>
      </c>
      <c r="M779" s="88">
        <f t="shared" si="204"/>
        <v>0</v>
      </c>
      <c r="N779" s="88" t="str">
        <f>IFERROR(VLOOKUP(A779,[1]Tổng!$M$2:$AT$200,18,0),"")</f>
        <v/>
      </c>
      <c r="O779" s="88" t="str">
        <f>IFERROR(VLOOKUP(A779,[1]Tổng!$M$2:$AT$200,22,0),"")</f>
        <v/>
      </c>
      <c r="P779" s="217">
        <f t="shared" si="205"/>
        <v>0</v>
      </c>
      <c r="Q779" s="217">
        <f>IFERROR(VLOOKUP(A779,[1]Tổng!$M$2:$AQ$200,29,0),0)</f>
        <v>0</v>
      </c>
      <c r="R779" s="81" t="str">
        <f>IFERROR(VLOOKUP(A779,[1]Tổng!$M$2:$AQ$200,31,0),"")</f>
        <v/>
      </c>
      <c r="S779" s="81">
        <f t="shared" si="194"/>
        <v>0</v>
      </c>
      <c r="T779" s="81">
        <f t="shared" si="195"/>
        <v>0</v>
      </c>
      <c r="U779" s="81" t="e">
        <f t="shared" si="207"/>
        <v>#REF!</v>
      </c>
      <c r="V779" s="81">
        <v>0</v>
      </c>
      <c r="W779" s="81" t="e">
        <f t="shared" si="200"/>
        <v>#REF!</v>
      </c>
      <c r="X779" s="83" t="str">
        <f>IFERROR(VLOOKUP(A781,[1]Tổng!$H$2:$AT$200,32,0),".")</f>
        <v>.</v>
      </c>
      <c r="Y779" s="99">
        <f>Q781</f>
        <v>0</v>
      </c>
      <c r="Z779" s="224"/>
      <c r="AA779" s="224"/>
      <c r="AB779" s="224"/>
      <c r="AC779" s="224"/>
      <c r="AE779" s="106" t="e">
        <f>I781-SUM(Z781:AD781)</f>
        <v>#VALUE!</v>
      </c>
      <c r="AF779" s="69"/>
      <c r="AG779" s="218"/>
      <c r="AH779" s="219"/>
      <c r="AI779" s="218"/>
      <c r="AJ779" s="63"/>
      <c r="AK779" s="63"/>
      <c r="AL779" s="63"/>
      <c r="AR779" s="225" t="str">
        <f>IF(AS781&gt;1,H781,IF(AS781=1,H778+1,0))</f>
        <v/>
      </c>
      <c r="AS779" s="35">
        <f>IF(H781=0,H778+1,2)</f>
        <v>2</v>
      </c>
      <c r="AU779" s="69" t="e">
        <f t="shared" si="193"/>
        <v>#N/A</v>
      </c>
      <c r="AV779" s="69" t="e">
        <f t="shared" si="196"/>
        <v>#N/A</v>
      </c>
      <c r="AW779" s="69">
        <f>IF(I779&gt;0,COUNTIF($AV$32:AV779,AV779),0)</f>
        <v>747</v>
      </c>
      <c r="AX779" s="69">
        <f>IF(AND(AW779&gt;1,SUMIF($AV$32:AV778,AV779,$AX$32:AX778)-SUMIF($AV$32:AV778,AV779,$BA$32:BA778)=0),1,IF(AND(AW779&gt;1,SUMIF($AV$32:AV778,AV779,$AX$32:AX778)-SUMIF($AV$32:AV778,AV779,$BA$32:BA778)&gt;0),0,AW779))</f>
        <v>0</v>
      </c>
      <c r="AY779" s="69">
        <f>IF(AND(Q779&gt;0,SUMIF($AV$32:AV779,AV779,$I$32:I779)-SUMIF($AV$32:AV779,AV779,$Q$32:Q779)=0),COUNTIF($AV$32:AV779,AV779),0)</f>
        <v>0</v>
      </c>
      <c r="AZ779" s="69">
        <f>IF(Q779&gt;0,COUNTIF($AV$32:AV779,AV779),0)</f>
        <v>0</v>
      </c>
      <c r="BA779" s="69">
        <f t="shared" si="197"/>
        <v>0</v>
      </c>
      <c r="BC779" s="69" t="str">
        <f t="shared" si="198"/>
        <v xml:space="preserve">  0</v>
      </c>
      <c r="BD779" s="69" t="str">
        <f t="shared" si="199"/>
        <v/>
      </c>
      <c r="BF779" s="69"/>
      <c r="BG779" s="69"/>
    </row>
    <row r="780" spans="1:59" s="69" customFormat="1" x14ac:dyDescent="0.25">
      <c r="A780" s="70" t="e">
        <f t="shared" si="206"/>
        <v>#REF!</v>
      </c>
      <c r="B780" s="83" t="str">
        <f>IFERROR(VLOOKUP(A780,[1]Tổng!$M$2:$AT$200,13,0),"")</f>
        <v/>
      </c>
      <c r="C780" s="71" t="e">
        <f t="shared" si="201"/>
        <v>#VALUE!</v>
      </c>
      <c r="D780" s="71">
        <f t="shared" si="202"/>
        <v>1</v>
      </c>
      <c r="E780" s="221" t="str">
        <f>IFERROR(VLOOKUP(A780,[1]Tổng!$M$2:$AT$200,14,0),"")</f>
        <v/>
      </c>
      <c r="F780" s="213" t="str">
        <f>IFERROR(VLOOKUP(A780,[1]Tổng!$M$2:$AT$200,15,0),"")</f>
        <v/>
      </c>
      <c r="G780" s="214" t="str">
        <f>IFERROR(VLOOKUP(A780,[1]Tổng!$M$2:$AT$200,25,0),"")</f>
        <v/>
      </c>
      <c r="H780" s="83" t="str">
        <f>IFERROR(VLOOKUP(A780,[1]Tổng!$M$2:$AQ$200,26,0),"")</f>
        <v/>
      </c>
      <c r="I780" s="77" t="str">
        <f>IFERROR(VLOOKUP(A780,[1]Tổng!$M$2:$AQ$200,27,0),"")</f>
        <v/>
      </c>
      <c r="J780" s="77">
        <v>1000000</v>
      </c>
      <c r="K780" s="78">
        <f t="shared" si="203"/>
        <v>0</v>
      </c>
      <c r="L780" s="88" t="str">
        <f>IFERROR(VLOOKUP(A780,[1]Tổng!$M$2:$AQ$200,30,0),"")</f>
        <v/>
      </c>
      <c r="M780" s="88">
        <f t="shared" si="204"/>
        <v>0</v>
      </c>
      <c r="N780" s="88" t="str">
        <f>IFERROR(VLOOKUP(A780,[1]Tổng!$M$2:$AT$200,18,0),"")</f>
        <v/>
      </c>
      <c r="O780" s="88" t="str">
        <f>IFERROR(VLOOKUP(A780,[1]Tổng!$M$2:$AT$200,22,0),"")</f>
        <v/>
      </c>
      <c r="P780" s="217">
        <f t="shared" si="205"/>
        <v>0</v>
      </c>
      <c r="Q780" s="217">
        <f>IFERROR(VLOOKUP(A780,[1]Tổng!$M$2:$AQ$200,29,0),0)</f>
        <v>0</v>
      </c>
      <c r="R780" s="81" t="str">
        <f>IFERROR(VLOOKUP(A780,[1]Tổng!$M$2:$AQ$200,31,0),"")</f>
        <v/>
      </c>
      <c r="S780" s="81">
        <f t="shared" si="194"/>
        <v>0</v>
      </c>
      <c r="T780" s="81">
        <f t="shared" si="195"/>
        <v>0</v>
      </c>
      <c r="U780" s="81" t="e">
        <f t="shared" si="207"/>
        <v>#REF!</v>
      </c>
      <c r="V780" s="81">
        <v>0</v>
      </c>
      <c r="W780" s="81" t="e">
        <f t="shared" si="200"/>
        <v>#REF!</v>
      </c>
      <c r="X780" s="83" t="str">
        <f>IFERROR(VLOOKUP(A780,[1]Tổng!$H$2:$AT$200,32,0),".")</f>
        <v>.</v>
      </c>
      <c r="Y780" s="99">
        <f t="shared" si="141"/>
        <v>0</v>
      </c>
      <c r="Z780" s="224"/>
      <c r="AA780" s="224"/>
      <c r="AB780" s="224"/>
      <c r="AC780" s="224"/>
      <c r="AE780" s="106" t="e">
        <f t="shared" si="208"/>
        <v>#VALUE!</v>
      </c>
      <c r="AG780" s="218"/>
      <c r="AH780" s="219"/>
      <c r="AI780" s="218"/>
      <c r="AJ780" s="63"/>
      <c r="AK780" s="63"/>
      <c r="AL780" s="63"/>
      <c r="AR780" s="225" t="str">
        <f>IF(AS780&gt;1,H780,IF(AS780=1,H781+1,0))</f>
        <v/>
      </c>
      <c r="AS780" s="35">
        <f>IF(H780=0,H781+1,2)</f>
        <v>2</v>
      </c>
      <c r="AU780" s="69" t="e">
        <f t="shared" si="193"/>
        <v>#N/A</v>
      </c>
      <c r="AV780" s="69" t="e">
        <f t="shared" si="196"/>
        <v>#N/A</v>
      </c>
      <c r="AW780" s="69">
        <f>IF(I780&gt;0,COUNTIF($AV$32:AV780,AV780),0)</f>
        <v>748</v>
      </c>
      <c r="AX780" s="69">
        <f>IF(AND(AW780&gt;1,SUMIF($AV$32:AV779,AV780,$AX$32:AX779)-SUMIF($AV$32:AV779,AV780,$BA$32:BA779)=0),1,IF(AND(AW780&gt;1,SUMIF($AV$32:AV779,AV780,$AX$32:AX779)-SUMIF($AV$32:AV779,AV780,$BA$32:BA779)&gt;0),0,AW780))</f>
        <v>0</v>
      </c>
      <c r="AY780" s="69">
        <f>IF(AND(Q780&gt;0,SUMIF($AV$32:AV780,AV780,$I$32:I780)-SUMIF($AV$32:AV780,AV780,$Q$32:Q780)=0),COUNTIF($AV$32:AV780,AV780),0)</f>
        <v>0</v>
      </c>
      <c r="AZ780" s="69">
        <f>IF(Q780&gt;0,COUNTIF($AV$32:AV780,AV780),0)</f>
        <v>0</v>
      </c>
      <c r="BA780" s="69">
        <f t="shared" si="197"/>
        <v>0</v>
      </c>
      <c r="BC780" s="69" t="str">
        <f t="shared" si="198"/>
        <v xml:space="preserve">  0</v>
      </c>
      <c r="BD780" s="69" t="str">
        <f t="shared" si="199"/>
        <v/>
      </c>
    </row>
    <row r="781" spans="1:59" x14ac:dyDescent="0.25">
      <c r="A781" s="70" t="e">
        <f t="shared" si="206"/>
        <v>#REF!</v>
      </c>
      <c r="B781" s="83" t="str">
        <f>IFERROR(VLOOKUP(A781,[1]Tổng!$M$2:$AT$200,13,0),"")</f>
        <v/>
      </c>
      <c r="C781" s="71" t="e">
        <f t="shared" si="201"/>
        <v>#VALUE!</v>
      </c>
      <c r="D781" s="71">
        <f t="shared" si="202"/>
        <v>1</v>
      </c>
      <c r="E781" s="221" t="str">
        <f>IFERROR(VLOOKUP(A781,[1]Tổng!$M$2:$AT$200,14,0),"")</f>
        <v/>
      </c>
      <c r="F781" s="213" t="str">
        <f>IFERROR(VLOOKUP(A781,[1]Tổng!$M$2:$AT$200,15,0),"")</f>
        <v/>
      </c>
      <c r="G781" s="214" t="str">
        <f>IFERROR(VLOOKUP(A781,[1]Tổng!$M$2:$AT$200,25,0),"")</f>
        <v/>
      </c>
      <c r="H781" s="83" t="str">
        <f>IFERROR(VLOOKUP(A781,[1]Tổng!$M$2:$AQ$200,26,0),"")</f>
        <v/>
      </c>
      <c r="I781" s="77" t="str">
        <f>IFERROR(VLOOKUP(A781,[1]Tổng!$M$2:$AQ$200,27,0),"")</f>
        <v/>
      </c>
      <c r="J781" s="77">
        <v>1000000</v>
      </c>
      <c r="K781" s="78">
        <f t="shared" si="203"/>
        <v>0</v>
      </c>
      <c r="L781" s="88" t="str">
        <f>IFERROR(VLOOKUP(A781,[1]Tổng!$M$2:$AQ$200,30,0),"")</f>
        <v/>
      </c>
      <c r="M781" s="88">
        <f t="shared" si="204"/>
        <v>0</v>
      </c>
      <c r="N781" s="88" t="str">
        <f>IFERROR(VLOOKUP(A781,[1]Tổng!$M$2:$AT$200,18,0),"")</f>
        <v/>
      </c>
      <c r="O781" s="88" t="str">
        <f>IFERROR(VLOOKUP(A781,[1]Tổng!$M$2:$AT$200,22,0),"")</f>
        <v/>
      </c>
      <c r="P781" s="217">
        <f t="shared" si="205"/>
        <v>0</v>
      </c>
      <c r="Q781" s="217">
        <f>IFERROR(VLOOKUP(A781,[1]Tổng!$M$2:$AQ$200,29,0),0)</f>
        <v>0</v>
      </c>
      <c r="R781" s="81" t="str">
        <f>IFERROR(VLOOKUP(A781,[1]Tổng!$M$2:$AQ$200,31,0),"")</f>
        <v/>
      </c>
      <c r="S781" s="81">
        <f t="shared" si="194"/>
        <v>0</v>
      </c>
      <c r="T781" s="81">
        <f t="shared" si="195"/>
        <v>0</v>
      </c>
      <c r="U781" s="81" t="e">
        <f t="shared" si="207"/>
        <v>#REF!</v>
      </c>
      <c r="V781" s="81">
        <v>0</v>
      </c>
      <c r="W781" s="81" t="e">
        <f t="shared" si="200"/>
        <v>#REF!</v>
      </c>
      <c r="X781" s="83" t="str">
        <f>IFERROR(VLOOKUP(A781,[1]Tổng!$H$2:$AT$200,32,0),".")</f>
        <v>.</v>
      </c>
      <c r="Y781" s="99">
        <f t="shared" si="141"/>
        <v>0</v>
      </c>
      <c r="Z781" s="224"/>
      <c r="AA781" s="224"/>
      <c r="AB781" s="224"/>
      <c r="AC781" s="224"/>
      <c r="AE781" s="106" t="e">
        <f t="shared" si="208"/>
        <v>#VALUE!</v>
      </c>
      <c r="AF781" s="69"/>
      <c r="AG781" s="218"/>
      <c r="AH781" s="219"/>
      <c r="AI781" s="218"/>
      <c r="AJ781" s="63"/>
      <c r="AK781" s="63"/>
      <c r="AL781" s="63"/>
      <c r="AR781" s="225" t="str">
        <f t="shared" si="191"/>
        <v/>
      </c>
      <c r="AS781" s="35">
        <f t="shared" si="192"/>
        <v>2</v>
      </c>
      <c r="AU781" s="69" t="e">
        <f t="shared" si="193"/>
        <v>#N/A</v>
      </c>
      <c r="AV781" s="69" t="e">
        <f t="shared" si="196"/>
        <v>#N/A</v>
      </c>
      <c r="AW781" s="69">
        <f>IF(I781&gt;0,COUNTIF($AV$32:AV781,AV781),0)</f>
        <v>749</v>
      </c>
      <c r="AX781" s="69">
        <f>IF(AND(AW781&gt;1,SUMIF($AV$32:AV780,AV781,$AX$32:AX780)-SUMIF($AV$32:AV780,AV781,$BA$32:BA780)=0),1,IF(AND(AW781&gt;1,SUMIF($AV$32:AV780,AV781,$AX$32:AX780)-SUMIF($AV$32:AV780,AV781,$BA$32:BA780)&gt;0),0,AW781))</f>
        <v>0</v>
      </c>
      <c r="AY781" s="69">
        <f>IF(AND(Q781&gt;0,SUMIF($AV$32:AV781,AV781,$I$32:I781)-SUMIF($AV$32:AV781,AV781,$Q$32:Q781)=0),COUNTIF($AV$32:AV781,AV781),0)</f>
        <v>0</v>
      </c>
      <c r="AZ781" s="69">
        <f>IF(Q781&gt;0,COUNTIF($AV$32:AV781,AV781),0)</f>
        <v>0</v>
      </c>
      <c r="BA781" s="69">
        <f t="shared" si="197"/>
        <v>0</v>
      </c>
      <c r="BC781" s="69" t="str">
        <f t="shared" si="198"/>
        <v xml:space="preserve">  0</v>
      </c>
      <c r="BD781" s="69" t="str">
        <f t="shared" si="199"/>
        <v/>
      </c>
      <c r="BF781" s="69"/>
      <c r="BG781" s="69"/>
    </row>
    <row r="782" spans="1:59" x14ac:dyDescent="0.25">
      <c r="A782" s="70" t="e">
        <f t="shared" si="206"/>
        <v>#REF!</v>
      </c>
      <c r="B782" s="83" t="str">
        <f>IFERROR(VLOOKUP(A782,[1]Tổng!$M$2:$AT$200,13,0),"")</f>
        <v/>
      </c>
      <c r="C782" s="71" t="e">
        <f t="shared" si="201"/>
        <v>#VALUE!</v>
      </c>
      <c r="D782" s="71">
        <f t="shared" si="202"/>
        <v>1</v>
      </c>
      <c r="E782" s="221" t="str">
        <f>IFERROR(VLOOKUP(A782,[1]Tổng!$M$2:$AT$200,14,0),"")</f>
        <v/>
      </c>
      <c r="F782" s="213" t="str">
        <f>IFERROR(VLOOKUP(A782,[1]Tổng!$M$2:$AT$200,15,0),"")</f>
        <v/>
      </c>
      <c r="G782" s="214" t="str">
        <f>IFERROR(VLOOKUP(A782,[1]Tổng!$M$2:$AT$200,25,0),"")</f>
        <v/>
      </c>
      <c r="H782" s="83" t="str">
        <f>IFERROR(VLOOKUP(A782,[1]Tổng!$M$2:$AQ$200,26,0),"")</f>
        <v/>
      </c>
      <c r="I782" s="77" t="str">
        <f>IFERROR(VLOOKUP(A782,[1]Tổng!$M$2:$AQ$200,27,0),"")</f>
        <v/>
      </c>
      <c r="J782" s="77">
        <v>1000000</v>
      </c>
      <c r="K782" s="78">
        <f t="shared" si="203"/>
        <v>0</v>
      </c>
      <c r="L782" s="88" t="str">
        <f>IFERROR(VLOOKUP(A782,[1]Tổng!$M$2:$AQ$200,30,0),"")</f>
        <v/>
      </c>
      <c r="M782" s="88">
        <f t="shared" si="204"/>
        <v>0</v>
      </c>
      <c r="N782" s="88" t="str">
        <f>IFERROR(VLOOKUP(A782,[1]Tổng!$M$2:$AT$200,18,0),"")</f>
        <v/>
      </c>
      <c r="O782" s="88" t="str">
        <f>IFERROR(VLOOKUP(A782,[1]Tổng!$M$2:$AT$200,22,0),"")</f>
        <v/>
      </c>
      <c r="P782" s="217">
        <f t="shared" si="205"/>
        <v>0</v>
      </c>
      <c r="Q782" s="217">
        <f>IFERROR(VLOOKUP(A782,[1]Tổng!$M$2:$AQ$200,29,0),0)</f>
        <v>0</v>
      </c>
      <c r="R782" s="81" t="str">
        <f>IFERROR(VLOOKUP(A782,[1]Tổng!$M$2:$AQ$200,31,0),"")</f>
        <v/>
      </c>
      <c r="S782" s="81">
        <f t="shared" si="194"/>
        <v>0</v>
      </c>
      <c r="T782" s="81">
        <f t="shared" si="195"/>
        <v>0</v>
      </c>
      <c r="U782" s="81" t="e">
        <f t="shared" si="207"/>
        <v>#REF!</v>
      </c>
      <c r="V782" s="81">
        <v>0</v>
      </c>
      <c r="W782" s="81" t="e">
        <f t="shared" si="200"/>
        <v>#REF!</v>
      </c>
      <c r="X782" s="83" t="str">
        <f>IFERROR(VLOOKUP(A782,[1]Tổng!$H$2:$AT$200,32,0),".")</f>
        <v>.</v>
      </c>
      <c r="Y782" s="99">
        <f t="shared" si="141"/>
        <v>0</v>
      </c>
      <c r="Z782" s="224"/>
      <c r="AA782" s="224"/>
      <c r="AB782" s="224"/>
      <c r="AC782" s="224"/>
      <c r="AE782" s="106" t="e">
        <f t="shared" si="208"/>
        <v>#VALUE!</v>
      </c>
      <c r="AF782" s="69"/>
      <c r="AG782" s="218"/>
      <c r="AH782" s="219"/>
      <c r="AI782" s="218"/>
      <c r="AJ782" s="63"/>
      <c r="AK782" s="63"/>
      <c r="AL782" s="63"/>
      <c r="AR782" s="225" t="str">
        <f t="shared" si="191"/>
        <v/>
      </c>
      <c r="AS782" s="35">
        <f t="shared" si="192"/>
        <v>2</v>
      </c>
      <c r="AU782" s="69" t="e">
        <f t="shared" si="193"/>
        <v>#N/A</v>
      </c>
      <c r="AV782" s="69" t="e">
        <f t="shared" si="196"/>
        <v>#N/A</v>
      </c>
      <c r="AW782" s="69">
        <f>IF(I782&gt;0,COUNTIF($AV$32:AV782,AV782),0)</f>
        <v>750</v>
      </c>
      <c r="AX782" s="69">
        <f>IF(AND(AW782&gt;1,SUMIF($AV$32:AV781,AV782,$AX$32:AX781)-SUMIF($AV$32:AV781,AV782,$BA$32:BA781)=0),1,IF(AND(AW782&gt;1,SUMIF($AV$32:AV781,AV782,$AX$32:AX781)-SUMIF($AV$32:AV781,AV782,$BA$32:BA781)&gt;0),0,AW782))</f>
        <v>0</v>
      </c>
      <c r="AY782" s="69">
        <f>IF(AND(Q782&gt;0,SUMIF($AV$32:AV782,AV782,$I$32:I782)-SUMIF($AV$32:AV782,AV782,$Q$32:Q782)=0),COUNTIF($AV$32:AV782,AV782),0)</f>
        <v>0</v>
      </c>
      <c r="AZ782" s="69">
        <f>IF(Q782&gt;0,COUNTIF($AV$32:AV782,AV782),0)</f>
        <v>0</v>
      </c>
      <c r="BA782" s="69">
        <f t="shared" si="197"/>
        <v>0</v>
      </c>
      <c r="BC782" s="69" t="str">
        <f t="shared" si="198"/>
        <v xml:space="preserve">  0</v>
      </c>
      <c r="BD782" s="69" t="str">
        <f t="shared" si="199"/>
        <v/>
      </c>
      <c r="BF782" s="69"/>
      <c r="BG782" s="69"/>
    </row>
    <row r="783" spans="1:59" x14ac:dyDescent="0.25">
      <c r="A783" s="70" t="e">
        <f t="shared" si="206"/>
        <v>#REF!</v>
      </c>
      <c r="B783" s="83" t="str">
        <f>IFERROR(VLOOKUP(A783,[1]Tổng!$M$2:$AT$200,13,0),"")</f>
        <v/>
      </c>
      <c r="C783" s="71" t="e">
        <f t="shared" si="201"/>
        <v>#VALUE!</v>
      </c>
      <c r="D783" s="71">
        <f t="shared" si="202"/>
        <v>1</v>
      </c>
      <c r="E783" s="221" t="str">
        <f>IFERROR(VLOOKUP(A783,[1]Tổng!$M$2:$AT$200,14,0),"")</f>
        <v/>
      </c>
      <c r="F783" s="213" t="str">
        <f>IFERROR(VLOOKUP(A783,[1]Tổng!$M$2:$AT$200,15,0),"")</f>
        <v/>
      </c>
      <c r="G783" s="214" t="str">
        <f>IFERROR(VLOOKUP(A783,[1]Tổng!$M$2:$AT$200,25,0),"")</f>
        <v/>
      </c>
      <c r="H783" s="83" t="str">
        <f>IFERROR(VLOOKUP(A783,[1]Tổng!$M$2:$AQ$200,26,0),"")</f>
        <v/>
      </c>
      <c r="I783" s="77" t="str">
        <f>IFERROR(VLOOKUP(A783,[1]Tổng!$M$2:$AQ$200,27,0),"")</f>
        <v/>
      </c>
      <c r="J783" s="77">
        <v>1000000</v>
      </c>
      <c r="K783" s="78">
        <f t="shared" si="203"/>
        <v>0</v>
      </c>
      <c r="L783" s="88" t="str">
        <f>IFERROR(VLOOKUP(A783,[1]Tổng!$M$2:$AQ$200,30,0),"")</f>
        <v/>
      </c>
      <c r="M783" s="88">
        <f t="shared" si="204"/>
        <v>0</v>
      </c>
      <c r="N783" s="88" t="str">
        <f>IFERROR(VLOOKUP(A783,[1]Tổng!$M$2:$AT$200,18,0),"")</f>
        <v/>
      </c>
      <c r="O783" s="88" t="str">
        <f>IFERROR(VLOOKUP(A783,[1]Tổng!$M$2:$AT$200,22,0),"")</f>
        <v/>
      </c>
      <c r="P783" s="217">
        <f t="shared" si="205"/>
        <v>0</v>
      </c>
      <c r="Q783" s="217">
        <f>IFERROR(VLOOKUP(A783,[1]Tổng!$M$2:$AQ$200,29,0),0)</f>
        <v>0</v>
      </c>
      <c r="R783" s="81" t="str">
        <f>IFERROR(VLOOKUP(A783,[1]Tổng!$M$2:$AQ$200,31,0),"")</f>
        <v/>
      </c>
      <c r="S783" s="81">
        <f t="shared" si="194"/>
        <v>0</v>
      </c>
      <c r="T783" s="81">
        <f t="shared" si="195"/>
        <v>0</v>
      </c>
      <c r="U783" s="81" t="e">
        <f t="shared" si="207"/>
        <v>#REF!</v>
      </c>
      <c r="V783" s="81">
        <v>0</v>
      </c>
      <c r="W783" s="81" t="e">
        <f t="shared" si="200"/>
        <v>#REF!</v>
      </c>
      <c r="X783" s="83" t="str">
        <f>IFERROR(VLOOKUP(A783,[1]Tổng!$H$2:$AT$200,32,0),".")</f>
        <v>.</v>
      </c>
      <c r="Y783" s="99">
        <f t="shared" si="141"/>
        <v>0</v>
      </c>
      <c r="Z783" s="224"/>
      <c r="AA783" s="224"/>
      <c r="AB783" s="224"/>
      <c r="AC783" s="224"/>
      <c r="AE783" s="106" t="e">
        <f t="shared" si="208"/>
        <v>#VALUE!</v>
      </c>
      <c r="AF783" s="69"/>
      <c r="AG783" s="218"/>
      <c r="AH783" s="219"/>
      <c r="AI783" s="218"/>
      <c r="AJ783" s="63"/>
      <c r="AK783" s="63"/>
      <c r="AL783" s="63"/>
      <c r="AR783" s="225" t="str">
        <f t="shared" si="191"/>
        <v/>
      </c>
      <c r="AS783" s="35">
        <f t="shared" si="192"/>
        <v>2</v>
      </c>
      <c r="AU783" s="69" t="e">
        <f t="shared" si="193"/>
        <v>#N/A</v>
      </c>
      <c r="AV783" s="69" t="e">
        <f t="shared" si="196"/>
        <v>#N/A</v>
      </c>
      <c r="AW783" s="69">
        <f>IF(I783&gt;0,COUNTIF($AV$32:AV783,AV783),0)</f>
        <v>751</v>
      </c>
      <c r="AX783" s="69">
        <f>IF(AND(AW783&gt;1,SUMIF($AV$32:AV782,AV783,$AX$32:AX782)-SUMIF($AV$32:AV782,AV783,$BA$32:BA782)=0),1,IF(AND(AW783&gt;1,SUMIF($AV$32:AV782,AV783,$AX$32:AX782)-SUMIF($AV$32:AV782,AV783,$BA$32:BA782)&gt;0),0,AW783))</f>
        <v>0</v>
      </c>
      <c r="AY783" s="69">
        <f>IF(AND(Q783&gt;0,SUMIF($AV$32:AV783,AV783,$I$32:I783)-SUMIF($AV$32:AV783,AV783,$Q$32:Q783)=0),COUNTIF($AV$32:AV783,AV783),0)</f>
        <v>0</v>
      </c>
      <c r="AZ783" s="69">
        <f>IF(Q783&gt;0,COUNTIF($AV$32:AV783,AV783),0)</f>
        <v>0</v>
      </c>
      <c r="BA783" s="69">
        <f t="shared" si="197"/>
        <v>0</v>
      </c>
      <c r="BC783" s="69" t="str">
        <f t="shared" si="198"/>
        <v xml:space="preserve">  0</v>
      </c>
      <c r="BD783" s="69" t="str">
        <f t="shared" si="199"/>
        <v/>
      </c>
      <c r="BF783" s="69"/>
      <c r="BG783" s="69"/>
    </row>
    <row r="784" spans="1:59" s="69" customFormat="1" x14ac:dyDescent="0.25">
      <c r="A784" s="70" t="e">
        <f t="shared" si="206"/>
        <v>#REF!</v>
      </c>
      <c r="B784" s="83" t="str">
        <f>IFERROR(VLOOKUP(A784,[1]Tổng!$M$2:$AT$200,13,0),"")</f>
        <v/>
      </c>
      <c r="C784" s="71" t="e">
        <f t="shared" si="201"/>
        <v>#VALUE!</v>
      </c>
      <c r="D784" s="71">
        <f t="shared" si="202"/>
        <v>1</v>
      </c>
      <c r="E784" s="221" t="str">
        <f>IFERROR(VLOOKUP(A784,[1]Tổng!$M$2:$AT$200,14,0),"")</f>
        <v/>
      </c>
      <c r="F784" s="213" t="str">
        <f>IFERROR(VLOOKUP(A784,[1]Tổng!$M$2:$AT$200,15,0),"")</f>
        <v/>
      </c>
      <c r="G784" s="214" t="str">
        <f>IFERROR(VLOOKUP(A784,[1]Tổng!$M$2:$AT$200,25,0),"")</f>
        <v/>
      </c>
      <c r="H784" s="83" t="str">
        <f>IFERROR(VLOOKUP(A784,[1]Tổng!$M$2:$AQ$200,26,0),"")</f>
        <v/>
      </c>
      <c r="I784" s="77" t="str">
        <f>IFERROR(VLOOKUP(A784,[1]Tổng!$M$2:$AQ$200,27,0),"")</f>
        <v/>
      </c>
      <c r="J784" s="77">
        <v>1000000</v>
      </c>
      <c r="K784" s="78">
        <f t="shared" si="203"/>
        <v>0</v>
      </c>
      <c r="L784" s="88" t="str">
        <f>IFERROR(VLOOKUP(A784,[1]Tổng!$M$2:$AQ$200,30,0),"")</f>
        <v/>
      </c>
      <c r="M784" s="88">
        <f t="shared" si="204"/>
        <v>0</v>
      </c>
      <c r="N784" s="88" t="str">
        <f>IFERROR(VLOOKUP(A784,[1]Tổng!$M$2:$AT$200,18,0),"")</f>
        <v/>
      </c>
      <c r="O784" s="88" t="str">
        <f>IFERROR(VLOOKUP(A784,[1]Tổng!$M$2:$AT$200,22,0),"")</f>
        <v/>
      </c>
      <c r="P784" s="217">
        <f t="shared" si="205"/>
        <v>0</v>
      </c>
      <c r="Q784" s="217">
        <f>IFERROR(VLOOKUP(A784,[1]Tổng!$M$2:$AQ$200,29,0),0)</f>
        <v>0</v>
      </c>
      <c r="R784" s="81" t="str">
        <f>IFERROR(VLOOKUP(A784,[1]Tổng!$M$2:$AQ$200,31,0),"")</f>
        <v/>
      </c>
      <c r="S784" s="81">
        <f t="shared" si="194"/>
        <v>0</v>
      </c>
      <c r="T784" s="81">
        <f t="shared" si="195"/>
        <v>0</v>
      </c>
      <c r="U784" s="81" t="e">
        <f t="shared" si="207"/>
        <v>#REF!</v>
      </c>
      <c r="V784" s="81">
        <v>0</v>
      </c>
      <c r="W784" s="81" t="e">
        <f t="shared" si="200"/>
        <v>#REF!</v>
      </c>
      <c r="X784" s="83" t="str">
        <f>IFERROR(VLOOKUP(A784,[1]Tổng!$H$2:$AT$200,32,0),".")</f>
        <v>.</v>
      </c>
      <c r="Y784" s="99">
        <f t="shared" si="141"/>
        <v>0</v>
      </c>
      <c r="Z784" s="224"/>
      <c r="AA784" s="224"/>
      <c r="AB784" s="224"/>
      <c r="AC784" s="224"/>
      <c r="AE784" s="106" t="e">
        <f t="shared" si="208"/>
        <v>#VALUE!</v>
      </c>
      <c r="AG784" s="218"/>
      <c r="AH784" s="219"/>
      <c r="AI784" s="218"/>
      <c r="AJ784" s="63"/>
      <c r="AK784" s="63"/>
      <c r="AL784" s="63"/>
      <c r="AR784" s="225" t="str">
        <f t="shared" si="191"/>
        <v/>
      </c>
      <c r="AS784" s="35">
        <f t="shared" si="192"/>
        <v>2</v>
      </c>
      <c r="AU784" s="69" t="e">
        <f t="shared" si="193"/>
        <v>#N/A</v>
      </c>
      <c r="AV784" s="69" t="e">
        <f t="shared" si="196"/>
        <v>#N/A</v>
      </c>
      <c r="AW784" s="69">
        <f>IF(I784&gt;0,COUNTIF($AV$32:AV784,AV784),0)</f>
        <v>752</v>
      </c>
      <c r="AX784" s="69">
        <f>IF(AND(AW784&gt;1,SUMIF($AV$32:AV783,AV784,$AX$32:AX783)-SUMIF($AV$32:AV783,AV784,$BA$32:BA783)=0),1,IF(AND(AW784&gt;1,SUMIF($AV$32:AV783,AV784,$AX$32:AX783)-SUMIF($AV$32:AV783,AV784,$BA$32:BA783)&gt;0),0,AW784))</f>
        <v>0</v>
      </c>
      <c r="AY784" s="69">
        <f>IF(AND(Q784&gt;0,SUMIF($AV$32:AV784,AV784,$I$32:I784)-SUMIF($AV$32:AV784,AV784,$Q$32:Q784)=0),COUNTIF($AV$32:AV784,AV784),0)</f>
        <v>0</v>
      </c>
      <c r="AZ784" s="69">
        <f>IF(Q784&gt;0,COUNTIF($AV$32:AV784,AV784),0)</f>
        <v>0</v>
      </c>
      <c r="BA784" s="69">
        <f t="shared" si="197"/>
        <v>0</v>
      </c>
      <c r="BC784" s="69" t="str">
        <f t="shared" si="198"/>
        <v xml:space="preserve">  0</v>
      </c>
      <c r="BD784" s="69" t="str">
        <f t="shared" si="199"/>
        <v/>
      </c>
    </row>
    <row r="785" spans="1:59" x14ac:dyDescent="0.25">
      <c r="A785" s="70" t="e">
        <f t="shared" si="206"/>
        <v>#REF!</v>
      </c>
      <c r="B785" s="83" t="str">
        <f>IFERROR(VLOOKUP(A785,[1]Tổng!$M$2:$AT$200,13,0),"")</f>
        <v/>
      </c>
      <c r="C785" s="71" t="e">
        <f t="shared" si="201"/>
        <v>#VALUE!</v>
      </c>
      <c r="D785" s="71">
        <f t="shared" si="202"/>
        <v>1</v>
      </c>
      <c r="E785" s="221" t="str">
        <f>IFERROR(VLOOKUP(A785,[1]Tổng!$M$2:$AT$200,14,0),"")</f>
        <v/>
      </c>
      <c r="F785" s="213" t="str">
        <f>IFERROR(VLOOKUP(A785,[1]Tổng!$M$2:$AT$200,15,0),"")</f>
        <v/>
      </c>
      <c r="G785" s="214" t="str">
        <f>IFERROR(VLOOKUP(A785,[1]Tổng!$M$2:$AT$200,25,0),"")</f>
        <v/>
      </c>
      <c r="H785" s="83" t="str">
        <f>IFERROR(VLOOKUP(A785,[1]Tổng!$M$2:$AQ$200,26,0),"")</f>
        <v/>
      </c>
      <c r="I785" s="77" t="str">
        <f>IFERROR(VLOOKUP(A785,[1]Tổng!$M$2:$AQ$200,27,0),"")</f>
        <v/>
      </c>
      <c r="J785" s="77">
        <v>1000000</v>
      </c>
      <c r="K785" s="78">
        <f t="shared" si="203"/>
        <v>0</v>
      </c>
      <c r="L785" s="88" t="str">
        <f>IFERROR(VLOOKUP(A785,[1]Tổng!$M$2:$AQ$200,30,0),"")</f>
        <v/>
      </c>
      <c r="M785" s="88">
        <f t="shared" si="204"/>
        <v>0</v>
      </c>
      <c r="N785" s="88" t="str">
        <f>IFERROR(VLOOKUP(A785,[1]Tổng!$M$2:$AT$200,18,0),"")</f>
        <v/>
      </c>
      <c r="O785" s="88" t="str">
        <f>IFERROR(VLOOKUP(A785,[1]Tổng!$M$2:$AT$200,22,0),"")</f>
        <v/>
      </c>
      <c r="P785" s="217">
        <f t="shared" si="205"/>
        <v>0</v>
      </c>
      <c r="Q785" s="217">
        <f>IFERROR(VLOOKUP(A785,[1]Tổng!$M$2:$AQ$200,29,0),0)</f>
        <v>0</v>
      </c>
      <c r="R785" s="81" t="str">
        <f>IFERROR(VLOOKUP(A785,[1]Tổng!$M$2:$AQ$200,31,0),"")</f>
        <v/>
      </c>
      <c r="S785" s="81">
        <f t="shared" si="194"/>
        <v>0</v>
      </c>
      <c r="T785" s="81">
        <f t="shared" si="195"/>
        <v>0</v>
      </c>
      <c r="U785" s="81" t="e">
        <f t="shared" si="207"/>
        <v>#REF!</v>
      </c>
      <c r="V785" s="81">
        <v>0</v>
      </c>
      <c r="W785" s="81" t="e">
        <f t="shared" si="200"/>
        <v>#REF!</v>
      </c>
      <c r="X785" s="83" t="str">
        <f>IFERROR(VLOOKUP(A785,[1]Tổng!$H$2:$AT$200,32,0),".")</f>
        <v>.</v>
      </c>
      <c r="Y785" s="99">
        <f t="shared" si="141"/>
        <v>0</v>
      </c>
      <c r="Z785" s="224"/>
      <c r="AA785" s="224"/>
      <c r="AB785" s="224"/>
      <c r="AC785" s="224"/>
      <c r="AE785" s="106" t="e">
        <f t="shared" si="208"/>
        <v>#VALUE!</v>
      </c>
      <c r="AF785" s="69"/>
      <c r="AG785" s="218"/>
      <c r="AH785" s="219"/>
      <c r="AI785" s="218"/>
      <c r="AJ785" s="63"/>
      <c r="AK785" s="63"/>
      <c r="AL785" s="63"/>
      <c r="AR785" s="225" t="str">
        <f t="shared" si="191"/>
        <v/>
      </c>
      <c r="AS785" s="35">
        <f t="shared" si="192"/>
        <v>2</v>
      </c>
      <c r="AU785" s="69" t="e">
        <f t="shared" si="193"/>
        <v>#N/A</v>
      </c>
      <c r="AV785" s="69" t="e">
        <f t="shared" si="196"/>
        <v>#N/A</v>
      </c>
      <c r="AW785" s="69">
        <f>IF(I785&gt;0,COUNTIF($AV$32:AV785,AV785),0)</f>
        <v>753</v>
      </c>
      <c r="AX785" s="69">
        <f>IF(AND(AW785&gt;1,SUMIF($AV$32:AV784,AV785,$AX$32:AX784)-SUMIF($AV$32:AV784,AV785,$BA$32:BA784)=0),1,IF(AND(AW785&gt;1,SUMIF($AV$32:AV784,AV785,$AX$32:AX784)-SUMIF($AV$32:AV784,AV785,$BA$32:BA784)&gt;0),0,AW785))</f>
        <v>0</v>
      </c>
      <c r="AY785" s="69">
        <f>IF(AND(Q785&gt;0,SUMIF($AV$32:AV785,AV785,$I$32:I785)-SUMIF($AV$32:AV785,AV785,$Q$32:Q785)=0),COUNTIF($AV$32:AV785,AV785),0)</f>
        <v>0</v>
      </c>
      <c r="AZ785" s="69">
        <f>IF(Q785&gt;0,COUNTIF($AV$32:AV785,AV785),0)</f>
        <v>0</v>
      </c>
      <c r="BA785" s="69">
        <f t="shared" si="197"/>
        <v>0</v>
      </c>
      <c r="BC785" s="69" t="str">
        <f t="shared" si="198"/>
        <v xml:space="preserve">  0</v>
      </c>
      <c r="BD785" s="69" t="str">
        <f t="shared" si="199"/>
        <v/>
      </c>
      <c r="BF785" s="69"/>
      <c r="BG785" s="69"/>
    </row>
    <row r="786" spans="1:59" x14ac:dyDescent="0.25">
      <c r="A786" s="70" t="e">
        <f t="shared" si="206"/>
        <v>#REF!</v>
      </c>
      <c r="B786" s="83" t="str">
        <f>IFERROR(VLOOKUP(A786,[1]Tổng!$M$2:$AT$200,13,0),"")</f>
        <v/>
      </c>
      <c r="C786" s="71" t="e">
        <f t="shared" si="201"/>
        <v>#VALUE!</v>
      </c>
      <c r="D786" s="71">
        <f t="shared" si="202"/>
        <v>1</v>
      </c>
      <c r="E786" s="221" t="str">
        <f>IFERROR(VLOOKUP(A786,[1]Tổng!$M$2:$AT$200,14,0),"")</f>
        <v/>
      </c>
      <c r="F786" s="213" t="str">
        <f>IFERROR(VLOOKUP(A786,[1]Tổng!$M$2:$AT$200,15,0),"")</f>
        <v/>
      </c>
      <c r="G786" s="214" t="str">
        <f>IFERROR(VLOOKUP(A786,[1]Tổng!$M$2:$AT$200,25,0),"")</f>
        <v/>
      </c>
      <c r="H786" s="83" t="str">
        <f>IFERROR(VLOOKUP(A786,[1]Tổng!$M$2:$AQ$200,26,0),"")</f>
        <v/>
      </c>
      <c r="I786" s="77" t="str">
        <f>IFERROR(VLOOKUP(A786,[1]Tổng!$M$2:$AQ$200,27,0),"")</f>
        <v/>
      </c>
      <c r="J786" s="77">
        <v>1000000</v>
      </c>
      <c r="K786" s="78">
        <f t="shared" si="203"/>
        <v>0</v>
      </c>
      <c r="L786" s="88" t="str">
        <f>IFERROR(VLOOKUP(A786,[1]Tổng!$M$2:$AQ$200,30,0),"")</f>
        <v/>
      </c>
      <c r="M786" s="88">
        <f t="shared" si="204"/>
        <v>0</v>
      </c>
      <c r="N786" s="88" t="str">
        <f>IFERROR(VLOOKUP(A786,[1]Tổng!$M$2:$AT$200,18,0),"")</f>
        <v/>
      </c>
      <c r="O786" s="88" t="str">
        <f>IFERROR(VLOOKUP(A786,[1]Tổng!$M$2:$AT$200,22,0),"")</f>
        <v/>
      </c>
      <c r="P786" s="217">
        <f t="shared" si="205"/>
        <v>0</v>
      </c>
      <c r="Q786" s="217">
        <f>IFERROR(VLOOKUP(A786,[1]Tổng!$M$2:$AQ$200,29,0),0)</f>
        <v>0</v>
      </c>
      <c r="R786" s="81" t="str">
        <f>IFERROR(VLOOKUP(A786,[1]Tổng!$M$2:$AQ$200,31,0),"")</f>
        <v/>
      </c>
      <c r="S786" s="81">
        <f t="shared" si="194"/>
        <v>0</v>
      </c>
      <c r="T786" s="81">
        <f t="shared" si="195"/>
        <v>0</v>
      </c>
      <c r="U786" s="81" t="e">
        <f t="shared" si="207"/>
        <v>#REF!</v>
      </c>
      <c r="V786" s="81">
        <v>0</v>
      </c>
      <c r="W786" s="81" t="e">
        <f t="shared" si="200"/>
        <v>#REF!</v>
      </c>
      <c r="X786" s="83" t="str">
        <f>IFERROR(VLOOKUP(A786,[1]Tổng!$H$2:$AT$200,32,0),".")</f>
        <v>.</v>
      </c>
      <c r="Y786" s="99">
        <f t="shared" si="141"/>
        <v>0</v>
      </c>
      <c r="Z786" s="224"/>
      <c r="AA786" s="224"/>
      <c r="AB786" s="224"/>
      <c r="AC786" s="224"/>
      <c r="AE786" s="106" t="e">
        <f t="shared" si="208"/>
        <v>#VALUE!</v>
      </c>
      <c r="AF786" s="69"/>
      <c r="AG786" s="218"/>
      <c r="AH786" s="219"/>
      <c r="AI786" s="218"/>
      <c r="AJ786" s="63"/>
      <c r="AK786" s="63"/>
      <c r="AL786" s="63"/>
      <c r="AR786" s="225" t="str">
        <f t="shared" si="191"/>
        <v/>
      </c>
      <c r="AS786" s="35">
        <f t="shared" si="192"/>
        <v>2</v>
      </c>
      <c r="AU786" s="69" t="e">
        <f t="shared" si="193"/>
        <v>#N/A</v>
      </c>
      <c r="AV786" s="69" t="e">
        <f t="shared" si="196"/>
        <v>#N/A</v>
      </c>
      <c r="AW786" s="69">
        <f>IF(I786&gt;0,COUNTIF($AV$32:AV786,AV786),0)</f>
        <v>754</v>
      </c>
      <c r="AX786" s="69">
        <f>IF(AND(AW786&gt;1,SUMIF($AV$32:AV785,AV786,$AX$32:AX785)-SUMIF($AV$32:AV785,AV786,$BA$32:BA785)=0),1,IF(AND(AW786&gt;1,SUMIF($AV$32:AV785,AV786,$AX$32:AX785)-SUMIF($AV$32:AV785,AV786,$BA$32:BA785)&gt;0),0,AW786))</f>
        <v>0</v>
      </c>
      <c r="AY786" s="69">
        <f>IF(AND(Q786&gt;0,SUMIF($AV$32:AV786,AV786,$I$32:I786)-SUMIF($AV$32:AV786,AV786,$Q$32:Q786)=0),COUNTIF($AV$32:AV786,AV786),0)</f>
        <v>0</v>
      </c>
      <c r="AZ786" s="69">
        <f>IF(Q786&gt;0,COUNTIF($AV$32:AV786,AV786),0)</f>
        <v>0</v>
      </c>
      <c r="BA786" s="69">
        <f t="shared" si="197"/>
        <v>0</v>
      </c>
      <c r="BC786" s="69" t="str">
        <f t="shared" si="198"/>
        <v xml:space="preserve">  0</v>
      </c>
      <c r="BD786" s="69" t="str">
        <f t="shared" si="199"/>
        <v/>
      </c>
      <c r="BF786" s="69"/>
      <c r="BG786" s="69"/>
    </row>
    <row r="787" spans="1:59" x14ac:dyDescent="0.25">
      <c r="A787" s="70" t="e">
        <f t="shared" si="206"/>
        <v>#REF!</v>
      </c>
      <c r="B787" s="83" t="str">
        <f>IFERROR(VLOOKUP(A787,[1]Tổng!$M$2:$AT$200,13,0),"")</f>
        <v/>
      </c>
      <c r="C787" s="71" t="e">
        <f t="shared" si="201"/>
        <v>#VALUE!</v>
      </c>
      <c r="D787" s="71">
        <f t="shared" si="202"/>
        <v>1</v>
      </c>
      <c r="E787" s="221" t="str">
        <f>IFERROR(VLOOKUP(A787,[1]Tổng!$M$2:$AT$200,14,0),"")</f>
        <v/>
      </c>
      <c r="F787" s="213" t="str">
        <f>IFERROR(VLOOKUP(A787,[1]Tổng!$M$2:$AT$200,15,0),"")</f>
        <v/>
      </c>
      <c r="G787" s="214" t="str">
        <f>IFERROR(VLOOKUP(A787,[1]Tổng!$M$2:$AT$200,25,0),"")</f>
        <v/>
      </c>
      <c r="H787" s="83" t="str">
        <f>IFERROR(VLOOKUP(A787,[1]Tổng!$M$2:$AQ$200,26,0),"")</f>
        <v/>
      </c>
      <c r="I787" s="77" t="str">
        <f>IFERROR(VLOOKUP(A787,[1]Tổng!$M$2:$AQ$200,27,0),"")</f>
        <v/>
      </c>
      <c r="J787" s="77">
        <v>1000000</v>
      </c>
      <c r="K787" s="78">
        <f t="shared" si="203"/>
        <v>0</v>
      </c>
      <c r="L787" s="88" t="str">
        <f>IFERROR(VLOOKUP(A787,[1]Tổng!$M$2:$AQ$200,30,0),"")</f>
        <v/>
      </c>
      <c r="M787" s="88">
        <f t="shared" si="204"/>
        <v>0</v>
      </c>
      <c r="N787" s="88" t="str">
        <f>IFERROR(VLOOKUP(A787,[1]Tổng!$M$2:$AT$200,18,0),"")</f>
        <v/>
      </c>
      <c r="O787" s="88" t="str">
        <f>IFERROR(VLOOKUP(A787,[1]Tổng!$M$2:$AT$200,22,0),"")</f>
        <v/>
      </c>
      <c r="P787" s="217">
        <f t="shared" si="205"/>
        <v>0</v>
      </c>
      <c r="Q787" s="217">
        <f>IFERROR(VLOOKUP(A787,[1]Tổng!$M$2:$AQ$200,29,0),0)</f>
        <v>0</v>
      </c>
      <c r="R787" s="81" t="str">
        <f>IFERROR(VLOOKUP(A787,[1]Tổng!$M$2:$AQ$200,31,0),"")</f>
        <v/>
      </c>
      <c r="S787" s="81">
        <f t="shared" si="194"/>
        <v>0</v>
      </c>
      <c r="T787" s="81">
        <f t="shared" si="195"/>
        <v>0</v>
      </c>
      <c r="U787" s="81" t="e">
        <f t="shared" si="207"/>
        <v>#REF!</v>
      </c>
      <c r="V787" s="81">
        <v>0</v>
      </c>
      <c r="W787" s="81" t="e">
        <f t="shared" si="200"/>
        <v>#REF!</v>
      </c>
      <c r="X787" s="83" t="str">
        <f>IFERROR(VLOOKUP(A787,[1]Tổng!$H$2:$AT$200,32,0),".")</f>
        <v>.</v>
      </c>
      <c r="Y787" s="99">
        <f>Q787</f>
        <v>0</v>
      </c>
      <c r="Z787" s="224"/>
      <c r="AA787" s="224"/>
      <c r="AB787" s="224"/>
      <c r="AC787" s="224"/>
      <c r="AE787" s="106" t="e">
        <f t="shared" si="208"/>
        <v>#VALUE!</v>
      </c>
      <c r="AF787" s="69"/>
      <c r="AG787" s="218"/>
      <c r="AH787" s="219"/>
      <c r="AI787" s="218"/>
      <c r="AJ787" s="63"/>
      <c r="AK787" s="63"/>
      <c r="AL787" s="63"/>
      <c r="AR787" s="225" t="str">
        <f t="shared" si="191"/>
        <v/>
      </c>
      <c r="AS787" s="35">
        <f t="shared" si="192"/>
        <v>2</v>
      </c>
      <c r="AU787" s="69" t="e">
        <f t="shared" si="193"/>
        <v>#N/A</v>
      </c>
      <c r="AV787" s="69" t="e">
        <f t="shared" si="196"/>
        <v>#N/A</v>
      </c>
      <c r="AW787" s="69">
        <f>IF(I787&gt;0,COUNTIF($AV$32:AV787,AV787),0)</f>
        <v>755</v>
      </c>
      <c r="AX787" s="69">
        <f>IF(AND(AW787&gt;1,SUMIF($AV$32:AV786,AV787,$AX$32:AX786)-SUMIF($AV$32:AV786,AV787,$BA$32:BA786)=0),1,IF(AND(AW787&gt;1,SUMIF($AV$32:AV786,AV787,$AX$32:AX786)-SUMIF($AV$32:AV786,AV787,$BA$32:BA786)&gt;0),0,AW787))</f>
        <v>0</v>
      </c>
      <c r="AY787" s="69">
        <f>IF(AND(Q787&gt;0,SUMIF($AV$32:AV787,AV787,$I$32:I787)-SUMIF($AV$32:AV787,AV787,$Q$32:Q787)=0),COUNTIF($AV$32:AV787,AV787),0)</f>
        <v>0</v>
      </c>
      <c r="AZ787" s="69">
        <f>IF(Q787&gt;0,COUNTIF($AV$32:AV787,AV787),0)</f>
        <v>0</v>
      </c>
      <c r="BA787" s="69">
        <f t="shared" si="197"/>
        <v>0</v>
      </c>
      <c r="BC787" s="69" t="str">
        <f t="shared" si="198"/>
        <v xml:space="preserve">  0</v>
      </c>
      <c r="BD787" s="69" t="str">
        <f t="shared" si="199"/>
        <v/>
      </c>
      <c r="BF787" s="69"/>
      <c r="BG787" s="69"/>
    </row>
    <row r="788" spans="1:59" s="69" customFormat="1" x14ac:dyDescent="0.25">
      <c r="A788" s="70" t="e">
        <f t="shared" si="206"/>
        <v>#REF!</v>
      </c>
      <c r="B788" s="83" t="str">
        <f>IFERROR(VLOOKUP(A788,[1]Tổng!$M$2:$AT$200,13,0),"")</f>
        <v/>
      </c>
      <c r="C788" s="71" t="e">
        <f t="shared" si="201"/>
        <v>#VALUE!</v>
      </c>
      <c r="D788" s="71">
        <f t="shared" si="202"/>
        <v>1</v>
      </c>
      <c r="E788" s="221" t="str">
        <f>IFERROR(VLOOKUP(A788,[1]Tổng!$M$2:$AT$200,14,0),"")</f>
        <v/>
      </c>
      <c r="F788" s="213" t="str">
        <f>IFERROR(VLOOKUP(A788,[1]Tổng!$M$2:$AT$200,15,0),"")</f>
        <v/>
      </c>
      <c r="G788" s="214" t="str">
        <f>IFERROR(VLOOKUP(A788,[1]Tổng!$M$2:$AT$200,25,0),"")</f>
        <v/>
      </c>
      <c r="H788" s="83" t="str">
        <f>IFERROR(VLOOKUP(A788,[1]Tổng!$M$2:$AQ$200,26,0),"")</f>
        <v/>
      </c>
      <c r="I788" s="77" t="str">
        <f>IFERROR(VLOOKUP(A788,[1]Tổng!$M$2:$AQ$200,27,0),"")</f>
        <v/>
      </c>
      <c r="J788" s="77">
        <v>1000000</v>
      </c>
      <c r="K788" s="78">
        <f t="shared" si="203"/>
        <v>0</v>
      </c>
      <c r="L788" s="88" t="str">
        <f>IFERROR(VLOOKUP(A788,[1]Tổng!$M$2:$AQ$200,30,0),"")</f>
        <v/>
      </c>
      <c r="M788" s="88">
        <f t="shared" si="204"/>
        <v>0</v>
      </c>
      <c r="N788" s="88" t="str">
        <f>IFERROR(VLOOKUP(A788,[1]Tổng!$M$2:$AT$200,18,0),"")</f>
        <v/>
      </c>
      <c r="O788" s="88" t="str">
        <f>IFERROR(VLOOKUP(A788,[1]Tổng!$M$2:$AT$200,22,0),"")</f>
        <v/>
      </c>
      <c r="P788" s="217">
        <f t="shared" si="205"/>
        <v>0</v>
      </c>
      <c r="Q788" s="217">
        <f>IFERROR(VLOOKUP(A788,[1]Tổng!$M$2:$AQ$200,29,0),0)</f>
        <v>0</v>
      </c>
      <c r="R788" s="81" t="str">
        <f>IFERROR(VLOOKUP(A788,[1]Tổng!$M$2:$AQ$200,31,0),"")</f>
        <v/>
      </c>
      <c r="S788" s="81">
        <f t="shared" si="194"/>
        <v>0</v>
      </c>
      <c r="T788" s="81">
        <f t="shared" si="195"/>
        <v>0</v>
      </c>
      <c r="U788" s="81" t="e">
        <f t="shared" si="207"/>
        <v>#REF!</v>
      </c>
      <c r="V788" s="81">
        <v>0</v>
      </c>
      <c r="W788" s="81" t="e">
        <f t="shared" si="200"/>
        <v>#REF!</v>
      </c>
      <c r="X788" s="83" t="str">
        <f>IFERROR(VLOOKUP(A788,[1]Tổng!$H$2:$AT$200,32,0),".")</f>
        <v>.</v>
      </c>
      <c r="Y788" s="99">
        <f>Q788</f>
        <v>0</v>
      </c>
      <c r="Z788" s="224"/>
      <c r="AA788" s="224"/>
      <c r="AB788" s="224"/>
      <c r="AC788" s="224"/>
      <c r="AE788" s="106" t="e">
        <f t="shared" si="208"/>
        <v>#VALUE!</v>
      </c>
      <c r="AG788" s="218"/>
      <c r="AH788" s="219"/>
      <c r="AI788" s="218"/>
      <c r="AJ788" s="63"/>
      <c r="AK788" s="63"/>
      <c r="AL788" s="63"/>
      <c r="AR788" s="225" t="str">
        <f t="shared" si="191"/>
        <v/>
      </c>
      <c r="AS788" s="35">
        <f t="shared" si="192"/>
        <v>2</v>
      </c>
      <c r="AU788" s="69" t="e">
        <f t="shared" si="193"/>
        <v>#N/A</v>
      </c>
      <c r="AV788" s="69" t="e">
        <f t="shared" si="196"/>
        <v>#N/A</v>
      </c>
      <c r="AW788" s="69">
        <f>IF(I788&gt;0,COUNTIF($AV$32:AV788,AV788),0)</f>
        <v>756</v>
      </c>
      <c r="AX788" s="69">
        <f>IF(AND(AW788&gt;1,SUMIF($AV$32:AV787,AV788,$AX$32:AX787)-SUMIF($AV$32:AV787,AV788,$BA$32:BA787)=0),1,IF(AND(AW788&gt;1,SUMIF($AV$32:AV787,AV788,$AX$32:AX787)-SUMIF($AV$32:AV787,AV788,$BA$32:BA787)&gt;0),0,AW788))</f>
        <v>0</v>
      </c>
      <c r="AY788" s="69">
        <f>IF(AND(Q788&gt;0,SUMIF($AV$32:AV788,AV788,$I$32:I788)-SUMIF($AV$32:AV788,AV788,$Q$32:Q788)=0),COUNTIF($AV$32:AV788,AV788),0)</f>
        <v>0</v>
      </c>
      <c r="AZ788" s="69">
        <f>IF(Q788&gt;0,COUNTIF($AV$32:AV788,AV788),0)</f>
        <v>0</v>
      </c>
      <c r="BA788" s="69">
        <f t="shared" si="197"/>
        <v>0</v>
      </c>
      <c r="BC788" s="69" t="str">
        <f t="shared" si="198"/>
        <v xml:space="preserve">  0</v>
      </c>
      <c r="BD788" s="69" t="str">
        <f t="shared" si="199"/>
        <v/>
      </c>
    </row>
    <row r="789" spans="1:59" x14ac:dyDescent="0.25">
      <c r="A789" s="70" t="e">
        <f t="shared" si="206"/>
        <v>#REF!</v>
      </c>
      <c r="B789" s="83" t="str">
        <f>IFERROR(VLOOKUP(A789,[1]Tổng!$M$2:$AT$200,13,0),"")</f>
        <v/>
      </c>
      <c r="C789" s="71" t="e">
        <f t="shared" si="201"/>
        <v>#VALUE!</v>
      </c>
      <c r="D789" s="71">
        <f t="shared" si="202"/>
        <v>1</v>
      </c>
      <c r="E789" s="221" t="str">
        <f>IFERROR(VLOOKUP(A789,[1]Tổng!$M$2:$AT$200,14,0),"")</f>
        <v/>
      </c>
      <c r="F789" s="213" t="str">
        <f>IFERROR(VLOOKUP(A789,[1]Tổng!$M$2:$AT$200,15,0),"")</f>
        <v/>
      </c>
      <c r="G789" s="214" t="str">
        <f>IFERROR(VLOOKUP(A789,[1]Tổng!$M$2:$AT$200,25,0),"")</f>
        <v/>
      </c>
      <c r="H789" s="83" t="str">
        <f>IFERROR(VLOOKUP(A789,[1]Tổng!$M$2:$AQ$200,26,0),"")</f>
        <v/>
      </c>
      <c r="I789" s="77" t="str">
        <f>IFERROR(VLOOKUP(A789,[1]Tổng!$M$2:$AQ$200,27,0),"")</f>
        <v/>
      </c>
      <c r="J789" s="77">
        <v>1000000</v>
      </c>
      <c r="K789" s="78">
        <f t="shared" si="203"/>
        <v>0</v>
      </c>
      <c r="L789" s="88" t="str">
        <f>IFERROR(VLOOKUP(A789,[1]Tổng!$M$2:$AQ$200,30,0),"")</f>
        <v/>
      </c>
      <c r="M789" s="88">
        <f t="shared" si="204"/>
        <v>0</v>
      </c>
      <c r="N789" s="88" t="str">
        <f>IFERROR(VLOOKUP(A789,[1]Tổng!$M$2:$AT$200,18,0),"")</f>
        <v/>
      </c>
      <c r="O789" s="88" t="str">
        <f>IFERROR(VLOOKUP(A789,[1]Tổng!$M$2:$AT$200,22,0),"")</f>
        <v/>
      </c>
      <c r="P789" s="217">
        <f t="shared" si="205"/>
        <v>0</v>
      </c>
      <c r="Q789" s="217">
        <f>IFERROR(VLOOKUP(A789,[1]Tổng!$M$2:$AQ$200,29,0),0)</f>
        <v>0</v>
      </c>
      <c r="R789" s="81" t="str">
        <f>IFERROR(VLOOKUP(A789,[1]Tổng!$M$2:$AQ$200,31,0),"")</f>
        <v/>
      </c>
      <c r="S789" s="81">
        <f t="shared" si="194"/>
        <v>0</v>
      </c>
      <c r="T789" s="81">
        <f t="shared" si="195"/>
        <v>0</v>
      </c>
      <c r="U789" s="81" t="e">
        <f t="shared" si="207"/>
        <v>#REF!</v>
      </c>
      <c r="V789" s="81">
        <v>0</v>
      </c>
      <c r="W789" s="81" t="e">
        <f t="shared" si="200"/>
        <v>#REF!</v>
      </c>
      <c r="X789" s="83" t="str">
        <f>IFERROR(VLOOKUP(A791,[1]Tổng!$H$2:$AT$200,32,0),".")</f>
        <v>.</v>
      </c>
      <c r="Y789" s="99">
        <f>Q791</f>
        <v>0</v>
      </c>
      <c r="Z789" s="224"/>
      <c r="AA789" s="224"/>
      <c r="AB789" s="224"/>
      <c r="AC789" s="224"/>
      <c r="AE789" s="106" t="e">
        <f>I791-SUM(Z791:AD791)</f>
        <v>#VALUE!</v>
      </c>
      <c r="AF789" s="69"/>
      <c r="AG789" s="218"/>
      <c r="AH789" s="219"/>
      <c r="AI789" s="218"/>
      <c r="AJ789" s="63"/>
      <c r="AK789" s="63"/>
      <c r="AL789" s="63"/>
      <c r="AR789" s="225" t="str">
        <f>IF(AS791&gt;1,H791,IF(AS791=1,H788+1,0))</f>
        <v/>
      </c>
      <c r="AS789" s="35">
        <f>IF(H791=0,H788+1,2)</f>
        <v>2</v>
      </c>
      <c r="AU789" s="69" t="e">
        <f t="shared" si="193"/>
        <v>#N/A</v>
      </c>
      <c r="AV789" s="69" t="e">
        <f t="shared" si="196"/>
        <v>#N/A</v>
      </c>
      <c r="AW789" s="69">
        <f>IF(I789&gt;0,COUNTIF($AV$32:AV789,AV789),0)</f>
        <v>757</v>
      </c>
      <c r="AX789" s="69">
        <f>IF(AND(AW789&gt;1,SUMIF($AV$32:AV788,AV789,$AX$32:AX788)-SUMIF($AV$32:AV788,AV789,$BA$32:BA788)=0),1,IF(AND(AW789&gt;1,SUMIF($AV$32:AV788,AV789,$AX$32:AX788)-SUMIF($AV$32:AV788,AV789,$BA$32:BA788)&gt;0),0,AW789))</f>
        <v>0</v>
      </c>
      <c r="AY789" s="69">
        <f>IF(AND(Q789&gt;0,SUMIF($AV$32:AV789,AV789,$I$32:I789)-SUMIF($AV$32:AV789,AV789,$Q$32:Q789)=0),COUNTIF($AV$32:AV789,AV789),0)</f>
        <v>0</v>
      </c>
      <c r="AZ789" s="69">
        <f>IF(Q789&gt;0,COUNTIF($AV$32:AV789,AV789),0)</f>
        <v>0</v>
      </c>
      <c r="BA789" s="69">
        <f t="shared" si="197"/>
        <v>0</v>
      </c>
      <c r="BC789" s="69" t="str">
        <f t="shared" si="198"/>
        <v xml:space="preserve">  0</v>
      </c>
      <c r="BD789" s="69" t="str">
        <f t="shared" si="199"/>
        <v/>
      </c>
      <c r="BF789" s="69"/>
      <c r="BG789" s="69"/>
    </row>
    <row r="790" spans="1:59" s="226" customFormat="1" x14ac:dyDescent="0.25">
      <c r="A790" s="70" t="e">
        <f t="shared" si="206"/>
        <v>#REF!</v>
      </c>
      <c r="B790" s="83" t="str">
        <f>IFERROR(VLOOKUP(A790,[1]Tổng!$M$2:$AT$200,13,0),"")</f>
        <v/>
      </c>
      <c r="C790" s="71" t="e">
        <f t="shared" si="201"/>
        <v>#VALUE!</v>
      </c>
      <c r="D790" s="71">
        <f t="shared" si="202"/>
        <v>1</v>
      </c>
      <c r="E790" s="221" t="str">
        <f>IFERROR(VLOOKUP(A790,[1]Tổng!$M$2:$AT$200,14,0),"")</f>
        <v/>
      </c>
      <c r="F790" s="213" t="str">
        <f>IFERROR(VLOOKUP(A790,[1]Tổng!$M$2:$AT$200,15,0),"")</f>
        <v/>
      </c>
      <c r="G790" s="214" t="str">
        <f>IFERROR(VLOOKUP(A790,[1]Tổng!$M$2:$AT$200,25,0),"")</f>
        <v/>
      </c>
      <c r="H790" s="83" t="str">
        <f>IFERROR(VLOOKUP(A790,[1]Tổng!$M$2:$AQ$200,26,0),"")</f>
        <v/>
      </c>
      <c r="I790" s="77" t="str">
        <f>IFERROR(VLOOKUP(A790,[1]Tổng!$M$2:$AQ$200,27,0),"")</f>
        <v/>
      </c>
      <c r="J790" s="77">
        <v>1000000</v>
      </c>
      <c r="K790" s="78">
        <f t="shared" si="203"/>
        <v>0</v>
      </c>
      <c r="L790" s="88" t="str">
        <f>IFERROR(VLOOKUP(A790,[1]Tổng!$M$2:$AQ$200,30,0),"")</f>
        <v/>
      </c>
      <c r="M790" s="88">
        <f t="shared" si="204"/>
        <v>0</v>
      </c>
      <c r="N790" s="88" t="str">
        <f>IFERROR(VLOOKUP(A790,[1]Tổng!$M$2:$AT$200,18,0),"")</f>
        <v/>
      </c>
      <c r="O790" s="88" t="str">
        <f>IFERROR(VLOOKUP(A790,[1]Tổng!$M$2:$AT$200,22,0),"")</f>
        <v/>
      </c>
      <c r="P790" s="217">
        <f t="shared" si="205"/>
        <v>0</v>
      </c>
      <c r="Q790" s="217">
        <f>IFERROR(VLOOKUP(A790,[1]Tổng!$M$2:$AQ$200,29,0),0)</f>
        <v>0</v>
      </c>
      <c r="R790" s="81" t="str">
        <f>IFERROR(VLOOKUP(A790,[1]Tổng!$M$2:$AQ$200,31,0),"")</f>
        <v/>
      </c>
      <c r="S790" s="81">
        <f t="shared" si="194"/>
        <v>0</v>
      </c>
      <c r="T790" s="81">
        <f t="shared" si="195"/>
        <v>0</v>
      </c>
      <c r="U790" s="81" t="e">
        <f t="shared" si="207"/>
        <v>#REF!</v>
      </c>
      <c r="V790" s="81"/>
      <c r="W790" s="81" t="e">
        <f t="shared" si="200"/>
        <v>#REF!</v>
      </c>
      <c r="X790" s="83" t="str">
        <f>IFERROR(VLOOKUP(A790,[1]Tổng!$H$2:$AT$200,32,0),".")</f>
        <v>.</v>
      </c>
      <c r="Y790" s="99">
        <f>Q790</f>
        <v>0</v>
      </c>
      <c r="Z790" s="224"/>
      <c r="AA790" s="224"/>
      <c r="AB790" s="224"/>
      <c r="AC790" s="224"/>
      <c r="AE790" s="106" t="e">
        <f t="shared" si="208"/>
        <v>#VALUE!</v>
      </c>
      <c r="AF790" s="69"/>
      <c r="AG790" s="218"/>
      <c r="AH790" s="219"/>
      <c r="AI790" s="218"/>
      <c r="AJ790" s="63"/>
      <c r="AK790" s="63"/>
      <c r="AL790" s="63"/>
      <c r="AR790" s="225" t="str">
        <f>IF(AS790&gt;1,H790,IF(AS790=1,H791+1,0))</f>
        <v/>
      </c>
      <c r="AS790" s="35">
        <f>IF(H790=0,H791+1,2)</f>
        <v>2</v>
      </c>
      <c r="AU790" s="69" t="e">
        <f t="shared" si="193"/>
        <v>#N/A</v>
      </c>
      <c r="AV790" s="69" t="e">
        <f t="shared" si="196"/>
        <v>#N/A</v>
      </c>
      <c r="AW790" s="69">
        <f>IF(I790&gt;0,COUNTIF($AV$32:AV790,AV790),0)</f>
        <v>758</v>
      </c>
      <c r="AX790" s="69">
        <f>IF(AND(AW790&gt;1,SUMIF($AV$32:AV789,AV790,$AX$32:AX789)-SUMIF($AV$32:AV789,AV790,$BA$32:BA789)=0),1,IF(AND(AW790&gt;1,SUMIF($AV$32:AV789,AV790,$AX$32:AX789)-SUMIF($AV$32:AV789,AV790,$BA$32:BA789)&gt;0),0,AW790))</f>
        <v>0</v>
      </c>
      <c r="AY790" s="69">
        <f>IF(AND(Q790&gt;0,SUMIF($AV$32:AV790,AV790,$I$32:I790)-SUMIF($AV$32:AV790,AV790,$Q$32:Q790)=0),COUNTIF($AV$32:AV790,AV790),0)</f>
        <v>0</v>
      </c>
      <c r="AZ790" s="69">
        <f>IF(Q790&gt;0,COUNTIF($AV$32:AV790,AV790),0)</f>
        <v>0</v>
      </c>
      <c r="BA790" s="69">
        <f t="shared" si="197"/>
        <v>0</v>
      </c>
      <c r="BC790" s="69" t="str">
        <f t="shared" si="198"/>
        <v xml:space="preserve">  0</v>
      </c>
      <c r="BD790" s="69" t="str">
        <f t="shared" si="199"/>
        <v/>
      </c>
      <c r="BF790" s="69"/>
      <c r="BG790" s="69"/>
    </row>
    <row r="791" spans="1:59" x14ac:dyDescent="0.25">
      <c r="A791" s="70" t="e">
        <f t="shared" si="206"/>
        <v>#REF!</v>
      </c>
      <c r="B791" s="83" t="str">
        <f>IFERROR(VLOOKUP(A791,[1]Tổng!$M$2:$AT$200,13,0),"")</f>
        <v/>
      </c>
      <c r="C791" s="71" t="e">
        <f t="shared" si="201"/>
        <v>#VALUE!</v>
      </c>
      <c r="D791" s="71">
        <f t="shared" si="202"/>
        <v>1</v>
      </c>
      <c r="E791" s="221" t="str">
        <f>IFERROR(VLOOKUP(A791,[1]Tổng!$M$2:$AT$200,14,0),"")</f>
        <v/>
      </c>
      <c r="F791" s="213" t="str">
        <f>IFERROR(VLOOKUP(A791,[1]Tổng!$M$2:$AT$200,15,0),"")</f>
        <v/>
      </c>
      <c r="G791" s="214" t="str">
        <f>IFERROR(VLOOKUP(A791,[1]Tổng!$M$2:$AT$200,25,0),"")</f>
        <v/>
      </c>
      <c r="H791" s="83" t="str">
        <f>IFERROR(VLOOKUP(A791,[1]Tổng!$M$2:$AQ$200,26,0),"")</f>
        <v/>
      </c>
      <c r="I791" s="77" t="str">
        <f>IFERROR(VLOOKUP(A791,[1]Tổng!$M$2:$AQ$200,27,0),"")</f>
        <v/>
      </c>
      <c r="J791" s="77">
        <v>1000000</v>
      </c>
      <c r="K791" s="78">
        <f t="shared" si="203"/>
        <v>0</v>
      </c>
      <c r="L791" s="88" t="str">
        <f>IFERROR(VLOOKUP(A791,[1]Tổng!$M$2:$AQ$200,30,0),"")</f>
        <v/>
      </c>
      <c r="M791" s="88">
        <f t="shared" si="204"/>
        <v>0</v>
      </c>
      <c r="N791" s="88" t="str">
        <f>IFERROR(VLOOKUP(A791,[1]Tổng!$M$2:$AT$200,18,0),"")</f>
        <v/>
      </c>
      <c r="O791" s="88" t="str">
        <f>IFERROR(VLOOKUP(A791,[1]Tổng!$M$2:$AT$200,22,0),"")</f>
        <v/>
      </c>
      <c r="P791" s="217">
        <f t="shared" si="205"/>
        <v>0</v>
      </c>
      <c r="Q791" s="217">
        <f>IFERROR(VLOOKUP(A791,[1]Tổng!$M$2:$AQ$200,29,0),0)</f>
        <v>0</v>
      </c>
      <c r="R791" s="81" t="str">
        <f>IFERROR(VLOOKUP(A791,[1]Tổng!$M$2:$AQ$200,31,0),"")</f>
        <v/>
      </c>
      <c r="S791" s="81">
        <f t="shared" si="194"/>
        <v>0</v>
      </c>
      <c r="T791" s="81">
        <f t="shared" si="195"/>
        <v>0</v>
      </c>
      <c r="U791" s="81" t="e">
        <f t="shared" si="207"/>
        <v>#REF!</v>
      </c>
      <c r="V791" s="81"/>
      <c r="W791" s="81" t="e">
        <f t="shared" si="200"/>
        <v>#REF!</v>
      </c>
      <c r="X791" s="83" t="str">
        <f>IFERROR(VLOOKUP(A791,[1]Tổng!$H$2:$AT$200,32,0),".")</f>
        <v>.</v>
      </c>
      <c r="Y791" s="99">
        <f>Q791</f>
        <v>0</v>
      </c>
      <c r="Z791" s="224"/>
      <c r="AA791" s="224"/>
      <c r="AB791" s="224"/>
      <c r="AC791" s="224"/>
      <c r="AE791" s="106" t="e">
        <f t="shared" si="208"/>
        <v>#VALUE!</v>
      </c>
      <c r="AF791" s="69"/>
      <c r="AG791" s="218"/>
      <c r="AH791" s="219"/>
      <c r="AI791" s="218"/>
      <c r="AR791" s="225" t="str">
        <f t="shared" si="191"/>
        <v/>
      </c>
      <c r="AS791" s="35">
        <f t="shared" si="192"/>
        <v>2</v>
      </c>
      <c r="AU791" s="69" t="e">
        <f t="shared" si="193"/>
        <v>#N/A</v>
      </c>
      <c r="AV791" s="69" t="e">
        <f t="shared" si="196"/>
        <v>#N/A</v>
      </c>
      <c r="AW791" s="69">
        <f>IF(I791&gt;0,COUNTIF($AV$32:AV791,AV791),0)</f>
        <v>759</v>
      </c>
      <c r="AX791" s="69">
        <f>IF(AND(AW791&gt;1,SUMIF($AV$32:AV790,AV791,$AX$32:AX790)-SUMIF($AV$32:AV790,AV791,$BA$32:BA790)=0),1,IF(AND(AW791&gt;1,SUMIF($AV$32:AV790,AV791,$AX$32:AX790)-SUMIF($AV$32:AV790,AV791,$BA$32:BA790)&gt;0),0,AW791))</f>
        <v>0</v>
      </c>
      <c r="AY791" s="69">
        <f>IF(AND(Q791&gt;0,SUMIF($AV$32:AV791,AV791,$I$32:I791)-SUMIF($AV$32:AV791,AV791,$Q$32:Q791)=0),COUNTIF($AV$32:AV791,AV791),0)</f>
        <v>0</v>
      </c>
      <c r="AZ791" s="69">
        <f>IF(Q791&gt;0,COUNTIF($AV$32:AV791,AV791),0)</f>
        <v>0</v>
      </c>
      <c r="BA791" s="69">
        <f t="shared" si="197"/>
        <v>0</v>
      </c>
      <c r="BC791" s="69" t="str">
        <f t="shared" si="198"/>
        <v xml:space="preserve">  0</v>
      </c>
      <c r="BD791" s="69" t="str">
        <f t="shared" si="199"/>
        <v/>
      </c>
      <c r="BF791" s="69"/>
      <c r="BG791" s="69"/>
    </row>
    <row r="792" spans="1:59" x14ac:dyDescent="0.25">
      <c r="A792" s="70" t="e">
        <f t="shared" si="206"/>
        <v>#REF!</v>
      </c>
      <c r="B792" s="83" t="str">
        <f>IFERROR(VLOOKUP(A792,[1]Tổng!$M$2:$AT$200,13,0),"")</f>
        <v/>
      </c>
      <c r="C792" s="71" t="e">
        <f t="shared" si="201"/>
        <v>#VALUE!</v>
      </c>
      <c r="D792" s="71">
        <f t="shared" si="202"/>
        <v>1</v>
      </c>
      <c r="E792" s="221" t="str">
        <f>IFERROR(VLOOKUP(A792,[1]Tổng!$M$2:$AT$200,14,0),"")</f>
        <v/>
      </c>
      <c r="F792" s="213" t="str">
        <f>IFERROR(VLOOKUP(A792,[1]Tổng!$M$2:$AT$200,15,0),"")</f>
        <v/>
      </c>
      <c r="G792" s="214" t="str">
        <f>IFERROR(VLOOKUP(A792,[1]Tổng!$M$2:$AT$200,25,0),"")</f>
        <v/>
      </c>
      <c r="H792" s="83" t="str">
        <f>IFERROR(VLOOKUP(A792,[1]Tổng!$M$2:$AQ$200,26,0),"")</f>
        <v/>
      </c>
      <c r="I792" s="77" t="str">
        <f>IFERROR(VLOOKUP(A792,[1]Tổng!$M$2:$AQ$200,27,0),"")</f>
        <v/>
      </c>
      <c r="J792" s="77">
        <v>1000000</v>
      </c>
      <c r="K792" s="78">
        <f t="shared" si="203"/>
        <v>0</v>
      </c>
      <c r="L792" s="88" t="str">
        <f>IFERROR(VLOOKUP(A792,[1]Tổng!$M$2:$AQ$200,30,0),"")</f>
        <v/>
      </c>
      <c r="M792" s="88">
        <f t="shared" si="204"/>
        <v>0</v>
      </c>
      <c r="N792" s="88" t="str">
        <f>IFERROR(VLOOKUP(A792,[1]Tổng!$M$2:$AT$200,18,0),"")</f>
        <v/>
      </c>
      <c r="O792" s="88" t="str">
        <f>IFERROR(VLOOKUP(A792,[1]Tổng!$M$2:$AT$200,22,0),"")</f>
        <v/>
      </c>
      <c r="P792" s="217">
        <f t="shared" si="205"/>
        <v>0</v>
      </c>
      <c r="Q792" s="217">
        <f>IFERROR(VLOOKUP(A792,[1]Tổng!$M$2:$AQ$200,29,0),0)</f>
        <v>0</v>
      </c>
      <c r="R792" s="81" t="str">
        <f>IFERROR(VLOOKUP(A792,[1]Tổng!$M$2:$AQ$200,31,0),"")</f>
        <v/>
      </c>
      <c r="S792" s="81">
        <f t="shared" si="194"/>
        <v>0</v>
      </c>
      <c r="T792" s="81">
        <f t="shared" si="195"/>
        <v>0</v>
      </c>
      <c r="U792" s="81" t="e">
        <f t="shared" si="207"/>
        <v>#REF!</v>
      </c>
      <c r="V792" s="81" t="e">
        <f>Z794*L794</f>
        <v>#VALUE!</v>
      </c>
      <c r="W792" s="81" t="e">
        <f t="shared" si="200"/>
        <v>#REF!</v>
      </c>
      <c r="X792" s="83">
        <v>44028</v>
      </c>
      <c r="Y792" s="99">
        <f>Q792-Z794</f>
        <v>-970</v>
      </c>
      <c r="Z792" s="224"/>
      <c r="AA792" s="224"/>
      <c r="AB792" s="224"/>
      <c r="AC792" s="224"/>
      <c r="AE792" s="106" t="e">
        <f t="shared" si="208"/>
        <v>#VALUE!</v>
      </c>
      <c r="AF792" s="69"/>
      <c r="AG792" s="218"/>
      <c r="AH792" s="219"/>
      <c r="AI792" s="218"/>
      <c r="AR792" s="225" t="str">
        <f t="shared" si="191"/>
        <v/>
      </c>
      <c r="AS792" s="35">
        <f t="shared" si="192"/>
        <v>2</v>
      </c>
      <c r="AU792" s="69" t="e">
        <f t="shared" si="193"/>
        <v>#N/A</v>
      </c>
      <c r="AV792" s="69" t="e">
        <f t="shared" si="196"/>
        <v>#N/A</v>
      </c>
      <c r="AW792" s="69">
        <f>IF(I792&gt;0,COUNTIF($AV$32:AV792,AV792),0)</f>
        <v>760</v>
      </c>
      <c r="AX792" s="69">
        <f>IF(AND(AW792&gt;1,SUMIF($AV$32:AV791,AV792,$AX$32:AX791)-SUMIF($AV$32:AV791,AV792,$BA$32:BA791)=0),1,IF(AND(AW792&gt;1,SUMIF($AV$32:AV791,AV792,$AX$32:AX791)-SUMIF($AV$32:AV791,AV792,$BA$32:BA791)&gt;0),0,AW792))</f>
        <v>0</v>
      </c>
      <c r="AY792" s="69">
        <f>IF(AND(Q792&gt;0,SUMIF($AV$32:AV792,AV792,$I$32:I792)-SUMIF($AV$32:AV792,AV792,$Q$32:Q792)=0),COUNTIF($AV$32:AV792,AV792),0)</f>
        <v>0</v>
      </c>
      <c r="AZ792" s="69">
        <f>IF(Q792&gt;0,COUNTIF($AV$32:AV792,AV792),0)</f>
        <v>0</v>
      </c>
      <c r="BA792" s="69">
        <f t="shared" si="197"/>
        <v>0</v>
      </c>
      <c r="BC792" s="69" t="str">
        <f t="shared" si="198"/>
        <v xml:space="preserve">  0</v>
      </c>
      <c r="BD792" s="69" t="str">
        <f t="shared" si="199"/>
        <v/>
      </c>
      <c r="BF792" s="69"/>
      <c r="BG792" s="69"/>
    </row>
    <row r="793" spans="1:59" x14ac:dyDescent="0.25">
      <c r="A793" s="70" t="e">
        <f t="shared" si="206"/>
        <v>#REF!</v>
      </c>
      <c r="B793" s="83" t="str">
        <f>IFERROR(VLOOKUP(A793,[1]Tổng!$M$2:$AT$200,13,0),"")</f>
        <v/>
      </c>
      <c r="C793" s="71" t="e">
        <f t="shared" si="201"/>
        <v>#VALUE!</v>
      </c>
      <c r="D793" s="71">
        <f t="shared" si="202"/>
        <v>1</v>
      </c>
      <c r="E793" s="221" t="str">
        <f>IFERROR(VLOOKUP(A793,[1]Tổng!$M$2:$AT$200,14,0),"")</f>
        <v/>
      </c>
      <c r="F793" s="213" t="str">
        <f>IFERROR(VLOOKUP(A793,[1]Tổng!$M$2:$AT$200,15,0),"")</f>
        <v/>
      </c>
      <c r="G793" s="214" t="str">
        <f>IFERROR(VLOOKUP(A793,[1]Tổng!$M$2:$AT$200,25,0),"")</f>
        <v/>
      </c>
      <c r="H793" s="83" t="str">
        <f>IFERROR(VLOOKUP(A793,[1]Tổng!$M$2:$AQ$200,26,0),"")</f>
        <v/>
      </c>
      <c r="I793" s="77" t="str">
        <f>IFERROR(VLOOKUP(A793,[1]Tổng!$M$2:$AQ$200,27,0),"")</f>
        <v/>
      </c>
      <c r="J793" s="77">
        <v>1000000</v>
      </c>
      <c r="K793" s="78">
        <f t="shared" si="203"/>
        <v>0</v>
      </c>
      <c r="L793" s="88" t="str">
        <f>IFERROR(VLOOKUP(A793,[1]Tổng!$M$2:$AQ$200,30,0),"")</f>
        <v/>
      </c>
      <c r="M793" s="88">
        <f t="shared" si="204"/>
        <v>0</v>
      </c>
      <c r="N793" s="88" t="str">
        <f>IFERROR(VLOOKUP(A793,[1]Tổng!$M$2:$AT$200,18,0),"")</f>
        <v/>
      </c>
      <c r="O793" s="88" t="str">
        <f>IFERROR(VLOOKUP(A793,[1]Tổng!$M$2:$AT$200,22,0),"")</f>
        <v/>
      </c>
      <c r="P793" s="217">
        <f t="shared" si="205"/>
        <v>0</v>
      </c>
      <c r="Q793" s="217">
        <f>IFERROR(VLOOKUP(A793,[1]Tổng!$M$2:$AQ$200,29,0),0)</f>
        <v>0</v>
      </c>
      <c r="R793" s="81" t="str">
        <f>IFERROR(VLOOKUP(A793,[1]Tổng!$M$2:$AQ$200,31,0),"")</f>
        <v/>
      </c>
      <c r="S793" s="81">
        <f t="shared" si="194"/>
        <v>0</v>
      </c>
      <c r="T793" s="81">
        <f t="shared" si="195"/>
        <v>0</v>
      </c>
      <c r="U793" s="81" t="e">
        <f t="shared" si="207"/>
        <v>#REF!</v>
      </c>
      <c r="V793" s="81"/>
      <c r="W793" s="81" t="e">
        <f t="shared" si="200"/>
        <v>#REF!</v>
      </c>
      <c r="X793" s="83"/>
      <c r="Y793" s="99">
        <f t="shared" ref="Y793:Y856" si="209">Q793</f>
        <v>0</v>
      </c>
      <c r="Z793" s="224">
        <v>700</v>
      </c>
      <c r="AA793" s="224">
        <v>13</v>
      </c>
      <c r="AB793" s="224"/>
      <c r="AC793" s="224"/>
      <c r="AE793" s="106" t="e">
        <f t="shared" si="208"/>
        <v>#VALUE!</v>
      </c>
      <c r="AF793" s="69"/>
      <c r="AG793" s="218"/>
      <c r="AH793" s="219"/>
      <c r="AI793" s="218"/>
      <c r="AR793" s="225" t="str">
        <f t="shared" si="191"/>
        <v/>
      </c>
      <c r="AS793" s="35">
        <f t="shared" si="192"/>
        <v>2</v>
      </c>
      <c r="AU793" s="69" t="e">
        <f t="shared" si="193"/>
        <v>#N/A</v>
      </c>
      <c r="AV793" s="69" t="e">
        <f t="shared" si="196"/>
        <v>#N/A</v>
      </c>
      <c r="AW793" s="69">
        <f>IF(I793&gt;0,COUNTIF($AV$32:AV793,AV793),0)</f>
        <v>761</v>
      </c>
      <c r="AX793" s="69">
        <f>IF(AND(AW793&gt;1,SUMIF($AV$32:AV792,AV793,$AX$32:AX792)-SUMIF($AV$32:AV792,AV793,$BA$32:BA792)=0),1,IF(AND(AW793&gt;1,SUMIF($AV$32:AV792,AV793,$AX$32:AX792)-SUMIF($AV$32:AV792,AV793,$BA$32:BA792)&gt;0),0,AW793))</f>
        <v>0</v>
      </c>
      <c r="AY793" s="69">
        <f>IF(AND(Q793&gt;0,SUMIF($AV$32:AV793,AV793,$I$32:I793)-SUMIF($AV$32:AV793,AV793,$Q$32:Q793)=0),COUNTIF($AV$32:AV793,AV793),0)</f>
        <v>0</v>
      </c>
      <c r="AZ793" s="69">
        <f>IF(Q793&gt;0,COUNTIF($AV$32:AV793,AV793),0)</f>
        <v>0</v>
      </c>
      <c r="BA793" s="69">
        <f t="shared" si="197"/>
        <v>0</v>
      </c>
      <c r="BC793" s="69" t="str">
        <f t="shared" si="198"/>
        <v xml:space="preserve">  0</v>
      </c>
      <c r="BD793" s="69" t="str">
        <f t="shared" si="199"/>
        <v/>
      </c>
      <c r="BF793" s="69"/>
      <c r="BG793" s="69"/>
    </row>
    <row r="794" spans="1:59" x14ac:dyDescent="0.25">
      <c r="A794" s="70" t="e">
        <f t="shared" si="206"/>
        <v>#REF!</v>
      </c>
      <c r="B794" s="83" t="str">
        <f>IFERROR(VLOOKUP(A794,[1]Tổng!$M$2:$AT$200,13,0),"")</f>
        <v/>
      </c>
      <c r="C794" s="71" t="e">
        <f t="shared" si="201"/>
        <v>#VALUE!</v>
      </c>
      <c r="D794" s="71">
        <f t="shared" si="202"/>
        <v>1</v>
      </c>
      <c r="E794" s="221" t="str">
        <f>IFERROR(VLOOKUP(A794,[1]Tổng!$M$2:$AT$200,14,0),"")</f>
        <v/>
      </c>
      <c r="F794" s="213" t="str">
        <f>IFERROR(VLOOKUP(A794,[1]Tổng!$M$2:$AT$200,15,0),"")</f>
        <v/>
      </c>
      <c r="G794" s="214" t="str">
        <f>IFERROR(VLOOKUP(A794,[1]Tổng!$M$2:$AT$200,25,0),"")</f>
        <v/>
      </c>
      <c r="H794" s="83" t="str">
        <f>IFERROR(VLOOKUP(A794,[1]Tổng!$M$2:$AQ$200,26,0),"")</f>
        <v/>
      </c>
      <c r="I794" s="77" t="str">
        <f>IFERROR(VLOOKUP(A794,[1]Tổng!$M$2:$AQ$200,27,0),"")</f>
        <v/>
      </c>
      <c r="J794" s="77">
        <v>1000000</v>
      </c>
      <c r="K794" s="78">
        <f t="shared" si="203"/>
        <v>0</v>
      </c>
      <c r="L794" s="88" t="str">
        <f>IFERROR(VLOOKUP(A794,[1]Tổng!$M$2:$AQ$200,30,0),"")</f>
        <v/>
      </c>
      <c r="M794" s="88">
        <f t="shared" si="204"/>
        <v>0</v>
      </c>
      <c r="N794" s="88" t="str">
        <f>IFERROR(VLOOKUP(A794,[1]Tổng!$M$2:$AT$200,18,0),"")</f>
        <v/>
      </c>
      <c r="O794" s="88" t="str">
        <f>IFERROR(VLOOKUP(A794,[1]Tổng!$M$2:$AT$200,22,0),"")</f>
        <v/>
      </c>
      <c r="P794" s="217">
        <f t="shared" si="205"/>
        <v>0</v>
      </c>
      <c r="Q794" s="217">
        <f>IFERROR(VLOOKUP(A794,[1]Tổng!$M$2:$AQ$200,29,0),0)</f>
        <v>0</v>
      </c>
      <c r="R794" s="81" t="str">
        <f>IFERROR(VLOOKUP(A794,[1]Tổng!$M$2:$AQ$200,31,0),"")</f>
        <v/>
      </c>
      <c r="S794" s="81">
        <f t="shared" si="194"/>
        <v>0</v>
      </c>
      <c r="T794" s="81">
        <f t="shared" si="195"/>
        <v>0</v>
      </c>
      <c r="U794" s="81" t="e">
        <f t="shared" si="207"/>
        <v>#REF!</v>
      </c>
      <c r="V794" s="81"/>
      <c r="W794" s="81" t="e">
        <f t="shared" si="200"/>
        <v>#REF!</v>
      </c>
      <c r="X794" s="83"/>
      <c r="Y794" s="99">
        <f t="shared" si="209"/>
        <v>0</v>
      </c>
      <c r="Z794" s="224">
        <v>970</v>
      </c>
      <c r="AA794" s="224">
        <v>48</v>
      </c>
      <c r="AB794" s="224"/>
      <c r="AC794" s="224"/>
      <c r="AE794" s="106" t="e">
        <f t="shared" si="208"/>
        <v>#VALUE!</v>
      </c>
      <c r="AF794" s="69"/>
      <c r="AG794" s="218"/>
      <c r="AH794" s="219"/>
      <c r="AI794" s="218"/>
      <c r="AR794" s="225" t="str">
        <f t="shared" si="191"/>
        <v/>
      </c>
      <c r="AS794" s="35">
        <f t="shared" si="192"/>
        <v>2</v>
      </c>
      <c r="AU794" s="69" t="e">
        <f t="shared" si="193"/>
        <v>#N/A</v>
      </c>
      <c r="AV794" s="69" t="e">
        <f t="shared" si="196"/>
        <v>#N/A</v>
      </c>
      <c r="AW794" s="69">
        <f>IF(I794&gt;0,COUNTIF($AV$32:AV794,AV794),0)</f>
        <v>762</v>
      </c>
      <c r="AX794" s="69">
        <f>IF(AND(AW794&gt;1,SUMIF($AV$32:AV793,AV794,$AX$32:AX793)-SUMIF($AV$32:AV793,AV794,$BA$32:BA793)=0),1,IF(AND(AW794&gt;1,SUMIF($AV$32:AV793,AV794,$AX$32:AX793)-SUMIF($AV$32:AV793,AV794,$BA$32:BA793)&gt;0),0,AW794))</f>
        <v>0</v>
      </c>
      <c r="AY794" s="69">
        <f>IF(AND(Q794&gt;0,SUMIF($AV$32:AV794,AV794,$I$32:I794)-SUMIF($AV$32:AV794,AV794,$Q$32:Q794)=0),COUNTIF($AV$32:AV794,AV794),0)</f>
        <v>0</v>
      </c>
      <c r="AZ794" s="69">
        <f>IF(Q794&gt;0,COUNTIF($AV$32:AV794,AV794),0)</f>
        <v>0</v>
      </c>
      <c r="BA794" s="69">
        <f t="shared" si="197"/>
        <v>0</v>
      </c>
      <c r="BC794" s="69" t="str">
        <f t="shared" si="198"/>
        <v xml:space="preserve">  0</v>
      </c>
      <c r="BD794" s="69" t="str">
        <f t="shared" si="199"/>
        <v/>
      </c>
      <c r="BF794" s="69"/>
      <c r="BG794" s="69"/>
    </row>
    <row r="795" spans="1:59" x14ac:dyDescent="0.25">
      <c r="A795" s="70" t="e">
        <f t="shared" si="206"/>
        <v>#REF!</v>
      </c>
      <c r="B795" s="83" t="str">
        <f>IFERROR(VLOOKUP(A795,[1]Tổng!$M$2:$AT$200,13,0),"")</f>
        <v/>
      </c>
      <c r="C795" s="71" t="e">
        <f t="shared" si="201"/>
        <v>#VALUE!</v>
      </c>
      <c r="D795" s="71">
        <f t="shared" si="202"/>
        <v>1</v>
      </c>
      <c r="E795" s="221" t="str">
        <f>IFERROR(VLOOKUP(A795,[1]Tổng!$M$2:$AT$200,14,0),"")</f>
        <v/>
      </c>
      <c r="F795" s="213" t="str">
        <f>IFERROR(VLOOKUP(A795,[1]Tổng!$M$2:$AT$200,15,0),"")</f>
        <v/>
      </c>
      <c r="G795" s="214" t="str">
        <f>IFERROR(VLOOKUP(A795,[1]Tổng!$M$2:$AT$200,25,0),"")</f>
        <v/>
      </c>
      <c r="H795" s="83" t="str">
        <f>IFERROR(VLOOKUP(A795,[1]Tổng!$M$2:$AQ$200,26,0),"")</f>
        <v/>
      </c>
      <c r="I795" s="77" t="str">
        <f>IFERROR(VLOOKUP(A795,[1]Tổng!$M$2:$AQ$200,27,0),"")</f>
        <v/>
      </c>
      <c r="J795" s="77">
        <v>1000000</v>
      </c>
      <c r="K795" s="78">
        <f t="shared" si="203"/>
        <v>0</v>
      </c>
      <c r="L795" s="88" t="str">
        <f>IFERROR(VLOOKUP(A795,[1]Tổng!$M$2:$AQ$200,30,0),"")</f>
        <v/>
      </c>
      <c r="M795" s="88">
        <f t="shared" si="204"/>
        <v>0</v>
      </c>
      <c r="N795" s="88" t="str">
        <f>IFERROR(VLOOKUP(A795,[1]Tổng!$M$2:$AT$200,18,0),"")</f>
        <v/>
      </c>
      <c r="O795" s="88" t="str">
        <f>IFERROR(VLOOKUP(A795,[1]Tổng!$M$2:$AT$200,22,0),"")</f>
        <v/>
      </c>
      <c r="P795" s="217">
        <f t="shared" si="205"/>
        <v>0</v>
      </c>
      <c r="Q795" s="217">
        <f>IFERROR(VLOOKUP(A795,[1]Tổng!$M$2:$AQ$200,29,0),0)</f>
        <v>0</v>
      </c>
      <c r="R795" s="81" t="str">
        <f>IFERROR(VLOOKUP(A795,[1]Tổng!$M$2:$AQ$200,31,0),"")</f>
        <v/>
      </c>
      <c r="S795" s="81">
        <f t="shared" si="194"/>
        <v>0</v>
      </c>
      <c r="T795" s="81">
        <f t="shared" si="195"/>
        <v>0</v>
      </c>
      <c r="U795" s="81" t="e">
        <f t="shared" si="207"/>
        <v>#REF!</v>
      </c>
      <c r="V795" s="81"/>
      <c r="W795" s="81" t="e">
        <f t="shared" si="200"/>
        <v>#REF!</v>
      </c>
      <c r="X795" s="83"/>
      <c r="Y795" s="99">
        <f t="shared" si="209"/>
        <v>0</v>
      </c>
      <c r="Z795" s="224"/>
      <c r="AA795" s="224"/>
      <c r="AB795" s="224"/>
      <c r="AC795" s="224"/>
      <c r="AE795" s="106" t="e">
        <f t="shared" si="208"/>
        <v>#VALUE!</v>
      </c>
      <c r="AF795" s="69"/>
      <c r="AG795" s="218"/>
      <c r="AH795" s="219"/>
      <c r="AI795" s="218"/>
      <c r="AR795" s="225" t="str">
        <f t="shared" si="191"/>
        <v/>
      </c>
      <c r="AS795" s="35">
        <f t="shared" si="192"/>
        <v>2</v>
      </c>
      <c r="AU795" s="69" t="e">
        <f t="shared" si="193"/>
        <v>#N/A</v>
      </c>
      <c r="AV795" s="69" t="e">
        <f t="shared" si="196"/>
        <v>#N/A</v>
      </c>
      <c r="AW795" s="69">
        <f>IF(I795&gt;0,COUNTIF($AV$32:AV795,AV795),0)</f>
        <v>763</v>
      </c>
      <c r="AX795" s="69">
        <f>IF(AND(AW795&gt;1,SUMIF($AV$32:AV794,AV795,$AX$32:AX794)-SUMIF($AV$32:AV794,AV795,$BA$32:BA794)=0),1,IF(AND(AW795&gt;1,SUMIF($AV$32:AV794,AV795,$AX$32:AX794)-SUMIF($AV$32:AV794,AV795,$BA$32:BA794)&gt;0),0,AW795))</f>
        <v>0</v>
      </c>
      <c r="AY795" s="69">
        <f>IF(AND(Q795&gt;0,SUMIF($AV$32:AV795,AV795,$I$32:I795)-SUMIF($AV$32:AV795,AV795,$Q$32:Q795)=0),COUNTIF($AV$32:AV795,AV795),0)</f>
        <v>0</v>
      </c>
      <c r="AZ795" s="69">
        <f>IF(Q795&gt;0,COUNTIF($AV$32:AV795,AV795),0)</f>
        <v>0</v>
      </c>
      <c r="BA795" s="69">
        <f t="shared" si="197"/>
        <v>0</v>
      </c>
      <c r="BC795" s="69" t="str">
        <f t="shared" si="198"/>
        <v xml:space="preserve">  0</v>
      </c>
      <c r="BD795" s="69" t="str">
        <f t="shared" si="199"/>
        <v/>
      </c>
      <c r="BF795" s="69"/>
      <c r="BG795" s="69"/>
    </row>
    <row r="796" spans="1:59" s="50" customFormat="1" x14ac:dyDescent="0.25">
      <c r="A796" s="70" t="e">
        <f t="shared" si="206"/>
        <v>#REF!</v>
      </c>
      <c r="B796" s="83" t="str">
        <f>IFERROR(VLOOKUP(A796,[1]Tổng!$M$2:$AT$200,13,0),"")</f>
        <v/>
      </c>
      <c r="C796" s="71" t="e">
        <f t="shared" si="201"/>
        <v>#VALUE!</v>
      </c>
      <c r="D796" s="71">
        <f t="shared" si="202"/>
        <v>1</v>
      </c>
      <c r="E796" s="221" t="str">
        <f>IFERROR(VLOOKUP(A796,[1]Tổng!$M$2:$AT$200,14,0),"")</f>
        <v/>
      </c>
      <c r="F796" s="213" t="str">
        <f>IFERROR(VLOOKUP(A796,[1]Tổng!$M$2:$AT$200,15,0),"")</f>
        <v/>
      </c>
      <c r="G796" s="214" t="str">
        <f>IFERROR(VLOOKUP(A796,[1]Tổng!$M$2:$AT$200,25,0),"")</f>
        <v/>
      </c>
      <c r="H796" s="83" t="str">
        <f>IFERROR(VLOOKUP(A796,[1]Tổng!$M$2:$AQ$200,26,0),"")</f>
        <v/>
      </c>
      <c r="I796" s="77" t="str">
        <f>IFERROR(VLOOKUP(A796,[1]Tổng!$M$2:$AQ$200,27,0),"")</f>
        <v/>
      </c>
      <c r="J796" s="77">
        <v>1000000</v>
      </c>
      <c r="K796" s="78">
        <f t="shared" si="203"/>
        <v>0</v>
      </c>
      <c r="L796" s="88" t="str">
        <f>IFERROR(VLOOKUP(A796,[1]Tổng!$M$2:$AQ$200,30,0),"")</f>
        <v/>
      </c>
      <c r="M796" s="88">
        <f t="shared" si="204"/>
        <v>0</v>
      </c>
      <c r="N796" s="88" t="str">
        <f>IFERROR(VLOOKUP(A796,[1]Tổng!$M$2:$AT$200,18,0),"")</f>
        <v/>
      </c>
      <c r="O796" s="88" t="str">
        <f>IFERROR(VLOOKUP(A796,[1]Tổng!$M$2:$AT$200,22,0),"")</f>
        <v/>
      </c>
      <c r="P796" s="217">
        <f t="shared" si="205"/>
        <v>0</v>
      </c>
      <c r="Q796" s="217">
        <f>IFERROR(VLOOKUP(A796,[1]Tổng!$M$2:$AQ$200,29,0),0)</f>
        <v>0</v>
      </c>
      <c r="R796" s="81" t="str">
        <f>IFERROR(VLOOKUP(A796,[1]Tổng!$M$2:$AQ$200,31,0),"")</f>
        <v/>
      </c>
      <c r="S796" s="81">
        <f t="shared" si="194"/>
        <v>0</v>
      </c>
      <c r="T796" s="81">
        <f t="shared" si="195"/>
        <v>0</v>
      </c>
      <c r="U796" s="81" t="e">
        <f t="shared" si="207"/>
        <v>#REF!</v>
      </c>
      <c r="V796" s="81"/>
      <c r="W796" s="81" t="e">
        <f t="shared" si="200"/>
        <v>#REF!</v>
      </c>
      <c r="X796" s="83"/>
      <c r="Y796" s="99">
        <f t="shared" si="209"/>
        <v>0</v>
      </c>
      <c r="Z796" s="224"/>
      <c r="AA796" s="224"/>
      <c r="AB796" s="224"/>
      <c r="AC796" s="224"/>
      <c r="AE796" s="106" t="e">
        <f t="shared" si="208"/>
        <v>#VALUE!</v>
      </c>
      <c r="AF796" s="69"/>
      <c r="AG796" s="218"/>
      <c r="AH796" s="219"/>
      <c r="AI796" s="218"/>
      <c r="AR796" s="225" t="str">
        <f t="shared" si="191"/>
        <v/>
      </c>
      <c r="AS796" s="35">
        <f t="shared" si="192"/>
        <v>2</v>
      </c>
      <c r="AU796" s="69" t="e">
        <f t="shared" si="193"/>
        <v>#N/A</v>
      </c>
      <c r="AV796" s="69" t="e">
        <f t="shared" si="196"/>
        <v>#N/A</v>
      </c>
      <c r="AW796" s="69">
        <f>IF(I796&gt;0,COUNTIF($AV$32:AV796,AV796),0)</f>
        <v>764</v>
      </c>
      <c r="AX796" s="69">
        <f>IF(AND(AW796&gt;1,SUMIF($AV$32:AV795,AV796,$AX$32:AX795)-SUMIF($AV$32:AV795,AV796,$BA$32:BA795)=0),1,IF(AND(AW796&gt;1,SUMIF($AV$32:AV795,AV796,$AX$32:AX795)-SUMIF($AV$32:AV795,AV796,$BA$32:BA795)&gt;0),0,AW796))</f>
        <v>0</v>
      </c>
      <c r="AY796" s="69">
        <f>IF(AND(Q796&gt;0,SUMIF($AV$32:AV796,AV796,$I$32:I796)-SUMIF($AV$32:AV796,AV796,$Q$32:Q796)=0),COUNTIF($AV$32:AV796,AV796),0)</f>
        <v>0</v>
      </c>
      <c r="AZ796" s="69">
        <f>IF(Q796&gt;0,COUNTIF($AV$32:AV796,AV796),0)</f>
        <v>0</v>
      </c>
      <c r="BA796" s="69">
        <f t="shared" si="197"/>
        <v>0</v>
      </c>
      <c r="BC796" s="69" t="str">
        <f t="shared" si="198"/>
        <v xml:space="preserve">  0</v>
      </c>
      <c r="BD796" s="69" t="str">
        <f t="shared" si="199"/>
        <v/>
      </c>
      <c r="BF796" s="69"/>
      <c r="BG796" s="69"/>
    </row>
    <row r="797" spans="1:59" s="50" customFormat="1" x14ac:dyDescent="0.25">
      <c r="A797" s="70" t="e">
        <f t="shared" si="206"/>
        <v>#REF!</v>
      </c>
      <c r="B797" s="83" t="str">
        <f>IFERROR(VLOOKUP(A797,[1]Tổng!$M$2:$AT$200,13,0),"")</f>
        <v/>
      </c>
      <c r="C797" s="71" t="e">
        <f t="shared" si="201"/>
        <v>#VALUE!</v>
      </c>
      <c r="D797" s="71">
        <f t="shared" si="202"/>
        <v>1</v>
      </c>
      <c r="E797" s="221" t="str">
        <f>IFERROR(VLOOKUP(A797,[1]Tổng!$M$2:$AT$200,14,0),"")</f>
        <v/>
      </c>
      <c r="F797" s="213" t="str">
        <f>IFERROR(VLOOKUP(A797,[1]Tổng!$M$2:$AT$200,15,0),"")</f>
        <v/>
      </c>
      <c r="G797" s="214" t="str">
        <f>IFERROR(VLOOKUP(A797,[1]Tổng!$M$2:$AT$200,25,0),"")</f>
        <v/>
      </c>
      <c r="H797" s="83" t="str">
        <f>IFERROR(VLOOKUP(A797,[1]Tổng!$M$2:$AQ$200,26,0),"")</f>
        <v/>
      </c>
      <c r="I797" s="77" t="str">
        <f>IFERROR(VLOOKUP(A797,[1]Tổng!$M$2:$AQ$200,27,0),"")</f>
        <v/>
      </c>
      <c r="J797" s="77">
        <v>1000000</v>
      </c>
      <c r="K797" s="78">
        <f t="shared" si="203"/>
        <v>0</v>
      </c>
      <c r="L797" s="88" t="str">
        <f>IFERROR(VLOOKUP(A797,[1]Tổng!$M$2:$AQ$200,30,0),"")</f>
        <v/>
      </c>
      <c r="M797" s="88">
        <f t="shared" si="204"/>
        <v>0</v>
      </c>
      <c r="N797" s="88" t="str">
        <f>IFERROR(VLOOKUP(A797,[1]Tổng!$M$2:$AT$200,18,0),"")</f>
        <v/>
      </c>
      <c r="O797" s="88" t="str">
        <f>IFERROR(VLOOKUP(A797,[1]Tổng!$M$2:$AT$200,22,0),"")</f>
        <v/>
      </c>
      <c r="P797" s="217">
        <f t="shared" si="205"/>
        <v>0</v>
      </c>
      <c r="Q797" s="217">
        <f>IFERROR(VLOOKUP(A797,[1]Tổng!$M$2:$AQ$200,29,0),0)</f>
        <v>0</v>
      </c>
      <c r="R797" s="81" t="str">
        <f>IFERROR(VLOOKUP(A797,[1]Tổng!$M$2:$AQ$200,31,0),"")</f>
        <v/>
      </c>
      <c r="S797" s="81">
        <f t="shared" si="194"/>
        <v>0</v>
      </c>
      <c r="T797" s="81">
        <f t="shared" si="195"/>
        <v>0</v>
      </c>
      <c r="U797" s="81" t="e">
        <f t="shared" si="207"/>
        <v>#REF!</v>
      </c>
      <c r="V797" s="81" t="e">
        <f>Z793*L793</f>
        <v>#VALUE!</v>
      </c>
      <c r="W797" s="81" t="e">
        <f t="shared" si="200"/>
        <v>#REF!</v>
      </c>
      <c r="X797" s="83">
        <v>44029</v>
      </c>
      <c r="Y797" s="99">
        <f>Q797-Z793</f>
        <v>-700</v>
      </c>
      <c r="Z797" s="35"/>
      <c r="AA797" s="35"/>
      <c r="AB797" s="35"/>
      <c r="AC797" s="35"/>
      <c r="AE797" s="106" t="e">
        <f t="shared" si="208"/>
        <v>#VALUE!</v>
      </c>
      <c r="AF797" s="69"/>
      <c r="AG797" s="218"/>
      <c r="AH797" s="219"/>
      <c r="AI797" s="218"/>
      <c r="AR797" s="225" t="str">
        <f t="shared" si="191"/>
        <v/>
      </c>
      <c r="AS797" s="35">
        <f t="shared" si="192"/>
        <v>2</v>
      </c>
      <c r="AU797" s="69" t="e">
        <f t="shared" si="193"/>
        <v>#N/A</v>
      </c>
      <c r="AV797" s="69" t="e">
        <f t="shared" si="196"/>
        <v>#N/A</v>
      </c>
      <c r="AW797" s="69">
        <f>IF(I797&gt;0,COUNTIF($AV$32:AV797,AV797),0)</f>
        <v>765</v>
      </c>
      <c r="AX797" s="69">
        <f>IF(AND(AW797&gt;1,SUMIF($AV$32:AV796,AV797,$AX$32:AX796)-SUMIF($AV$32:AV796,AV797,$BA$32:BA796)=0),1,IF(AND(AW797&gt;1,SUMIF($AV$32:AV796,AV797,$AX$32:AX796)-SUMIF($AV$32:AV796,AV797,$BA$32:BA796)&gt;0),0,AW797))</f>
        <v>0</v>
      </c>
      <c r="AY797" s="69">
        <f>IF(AND(Q797&gt;0,SUMIF($AV$32:AV797,AV797,$I$32:I797)-SUMIF($AV$32:AV797,AV797,$Q$32:Q797)=0),COUNTIF($AV$32:AV797,AV797),0)</f>
        <v>0</v>
      </c>
      <c r="AZ797" s="69">
        <f>IF(Q797&gt;0,COUNTIF($AV$32:AV797,AV797),0)</f>
        <v>0</v>
      </c>
      <c r="BA797" s="69">
        <f t="shared" si="197"/>
        <v>0</v>
      </c>
      <c r="BC797" s="69" t="str">
        <f t="shared" si="198"/>
        <v xml:space="preserve">  0</v>
      </c>
      <c r="BD797" s="69" t="str">
        <f t="shared" si="199"/>
        <v/>
      </c>
      <c r="BF797" s="69"/>
      <c r="BG797" s="69"/>
    </row>
    <row r="798" spans="1:59" s="50" customFormat="1" x14ac:dyDescent="0.25">
      <c r="A798" s="70" t="e">
        <f t="shared" si="206"/>
        <v>#REF!</v>
      </c>
      <c r="B798" s="83" t="str">
        <f>IFERROR(VLOOKUP(A798,[1]Tổng!$M$2:$AT$200,13,0),"")</f>
        <v/>
      </c>
      <c r="C798" s="71" t="e">
        <f t="shared" si="201"/>
        <v>#VALUE!</v>
      </c>
      <c r="D798" s="71">
        <f t="shared" si="202"/>
        <v>1</v>
      </c>
      <c r="E798" s="221" t="str">
        <f>IFERROR(VLOOKUP(A798,[1]Tổng!$M$2:$AT$200,14,0),"")</f>
        <v/>
      </c>
      <c r="F798" s="213" t="str">
        <f>IFERROR(VLOOKUP(A798,[1]Tổng!$M$2:$AT$200,15,0),"")</f>
        <v/>
      </c>
      <c r="G798" s="214" t="str">
        <f>IFERROR(VLOOKUP(A798,[1]Tổng!$M$2:$AT$200,25,0),"")</f>
        <v/>
      </c>
      <c r="H798" s="83" t="str">
        <f>IFERROR(VLOOKUP(A798,[1]Tổng!$M$2:$AQ$200,26,0),"")</f>
        <v/>
      </c>
      <c r="I798" s="77" t="str">
        <f>IFERROR(VLOOKUP(A798,[1]Tổng!$M$2:$AQ$200,27,0),"")</f>
        <v/>
      </c>
      <c r="J798" s="77">
        <v>1000000</v>
      </c>
      <c r="K798" s="78">
        <f t="shared" si="203"/>
        <v>0</v>
      </c>
      <c r="L798" s="88" t="str">
        <f>IFERROR(VLOOKUP(A798,[1]Tổng!$M$2:$AQ$200,30,0),"")</f>
        <v/>
      </c>
      <c r="M798" s="88">
        <f t="shared" si="204"/>
        <v>0</v>
      </c>
      <c r="N798" s="88" t="str">
        <f>IFERROR(VLOOKUP(A798,[1]Tổng!$M$2:$AT$200,18,0),"")</f>
        <v/>
      </c>
      <c r="O798" s="88" t="str">
        <f>IFERROR(VLOOKUP(A798,[1]Tổng!$M$2:$AT$200,22,0),"")</f>
        <v/>
      </c>
      <c r="P798" s="217">
        <f t="shared" si="205"/>
        <v>0</v>
      </c>
      <c r="Q798" s="217">
        <f>IFERROR(VLOOKUP(A798,[1]Tổng!$M$2:$AQ$200,29,0),0)</f>
        <v>0</v>
      </c>
      <c r="R798" s="81" t="str">
        <f>IFERROR(VLOOKUP(A798,[1]Tổng!$M$2:$AQ$200,31,0),"")</f>
        <v/>
      </c>
      <c r="S798" s="81">
        <f t="shared" si="194"/>
        <v>0</v>
      </c>
      <c r="T798" s="81">
        <f t="shared" si="195"/>
        <v>0</v>
      </c>
      <c r="U798" s="81" t="e">
        <f t="shared" si="207"/>
        <v>#REF!</v>
      </c>
      <c r="V798" s="81"/>
      <c r="W798" s="81" t="e">
        <f t="shared" si="200"/>
        <v>#REF!</v>
      </c>
      <c r="X798" s="83"/>
      <c r="Y798" s="99">
        <f t="shared" si="209"/>
        <v>0</v>
      </c>
      <c r="Z798" s="35"/>
      <c r="AA798" s="35"/>
      <c r="AB798" s="35"/>
      <c r="AC798" s="35"/>
      <c r="AE798" s="106" t="e">
        <f t="shared" si="208"/>
        <v>#VALUE!</v>
      </c>
      <c r="AF798" s="69"/>
      <c r="AG798" s="218"/>
      <c r="AH798" s="219"/>
      <c r="AI798" s="218"/>
      <c r="AR798" s="225" t="str">
        <f t="shared" si="191"/>
        <v/>
      </c>
      <c r="AS798" s="35">
        <f t="shared" si="192"/>
        <v>2</v>
      </c>
      <c r="AU798" s="69" t="e">
        <f t="shared" si="193"/>
        <v>#N/A</v>
      </c>
      <c r="AV798" s="69" t="e">
        <f t="shared" si="196"/>
        <v>#N/A</v>
      </c>
      <c r="AW798" s="69">
        <f>IF(I798&gt;0,COUNTIF($AV$32:AV798,AV798),0)</f>
        <v>766</v>
      </c>
      <c r="AX798" s="69">
        <f>IF(AND(AW798&gt;1,SUMIF($AV$32:AV797,AV798,$AX$32:AX797)-SUMIF($AV$32:AV797,AV798,$BA$32:BA797)=0),1,IF(AND(AW798&gt;1,SUMIF($AV$32:AV797,AV798,$AX$32:AX797)-SUMIF($AV$32:AV797,AV798,$BA$32:BA797)&gt;0),0,AW798))</f>
        <v>0</v>
      </c>
      <c r="AY798" s="69">
        <f>IF(AND(Q798&gt;0,SUMIF($AV$32:AV798,AV798,$I$32:I798)-SUMIF($AV$32:AV798,AV798,$Q$32:Q798)=0),COUNTIF($AV$32:AV798,AV798),0)</f>
        <v>0</v>
      </c>
      <c r="AZ798" s="69">
        <f>IF(Q798&gt;0,COUNTIF($AV$32:AV798,AV798),0)</f>
        <v>0</v>
      </c>
      <c r="BA798" s="69">
        <f t="shared" si="197"/>
        <v>0</v>
      </c>
      <c r="BC798" s="69" t="str">
        <f t="shared" si="198"/>
        <v xml:space="preserve">  0</v>
      </c>
      <c r="BD798" s="69" t="str">
        <f t="shared" si="199"/>
        <v/>
      </c>
      <c r="BF798" s="69"/>
      <c r="BG798" s="69"/>
    </row>
    <row r="799" spans="1:59" x14ac:dyDescent="0.25">
      <c r="A799" s="70" t="e">
        <f t="shared" si="206"/>
        <v>#REF!</v>
      </c>
      <c r="B799" s="83" t="str">
        <f>IFERROR(VLOOKUP(A799,[1]Tổng!$M$2:$AT$200,13,0),"")</f>
        <v/>
      </c>
      <c r="C799" s="71" t="e">
        <f t="shared" si="201"/>
        <v>#VALUE!</v>
      </c>
      <c r="D799" s="71">
        <f t="shared" si="202"/>
        <v>1</v>
      </c>
      <c r="E799" s="221" t="str">
        <f>IFERROR(VLOOKUP(A799,[1]Tổng!$M$2:$AT$200,14,0),"")</f>
        <v/>
      </c>
      <c r="F799" s="213" t="str">
        <f>IFERROR(VLOOKUP(A799,[1]Tổng!$M$2:$AT$200,15,0),"")</f>
        <v/>
      </c>
      <c r="G799" s="214" t="str">
        <f>IFERROR(VLOOKUP(A799,[1]Tổng!$M$2:$AT$200,25,0),"")</f>
        <v/>
      </c>
      <c r="H799" s="83" t="str">
        <f>IFERROR(VLOOKUP(A799,[1]Tổng!$M$2:$AQ$200,26,0),"")</f>
        <v/>
      </c>
      <c r="I799" s="77" t="str">
        <f>IFERROR(VLOOKUP(A799,[1]Tổng!$M$2:$AQ$200,27,0),"")</f>
        <v/>
      </c>
      <c r="J799" s="77">
        <v>1000000</v>
      </c>
      <c r="K799" s="78">
        <f t="shared" si="203"/>
        <v>0</v>
      </c>
      <c r="L799" s="88" t="str">
        <f>IFERROR(VLOOKUP(A799,[1]Tổng!$M$2:$AQ$200,30,0),"")</f>
        <v/>
      </c>
      <c r="M799" s="88">
        <f t="shared" si="204"/>
        <v>0</v>
      </c>
      <c r="N799" s="88" t="str">
        <f>IFERROR(VLOOKUP(A799,[1]Tổng!$M$2:$AT$200,18,0),"")</f>
        <v/>
      </c>
      <c r="O799" s="88" t="str">
        <f>IFERROR(VLOOKUP(A799,[1]Tổng!$M$2:$AT$200,22,0),"")</f>
        <v/>
      </c>
      <c r="P799" s="217">
        <f t="shared" si="205"/>
        <v>0</v>
      </c>
      <c r="Q799" s="217">
        <f>IFERROR(VLOOKUP(A799,[1]Tổng!$M$2:$AQ$200,29,0),0)</f>
        <v>0</v>
      </c>
      <c r="R799" s="81" t="str">
        <f>IFERROR(VLOOKUP(A799,[1]Tổng!$M$2:$AQ$200,31,0),"")</f>
        <v/>
      </c>
      <c r="S799" s="81">
        <f t="shared" si="194"/>
        <v>0</v>
      </c>
      <c r="T799" s="81">
        <f t="shared" si="195"/>
        <v>0</v>
      </c>
      <c r="U799" s="81" t="e">
        <f t="shared" si="207"/>
        <v>#REF!</v>
      </c>
      <c r="V799" s="81"/>
      <c r="W799" s="81" t="e">
        <f t="shared" si="200"/>
        <v>#REF!</v>
      </c>
      <c r="X799" s="83"/>
      <c r="Y799" s="99">
        <f>Q801</f>
        <v>0</v>
      </c>
      <c r="AE799" s="106" t="e">
        <f>I801-SUM(Z801:AD801)</f>
        <v>#VALUE!</v>
      </c>
      <c r="AF799" s="69"/>
      <c r="AG799" s="218"/>
      <c r="AH799" s="219"/>
      <c r="AI799" s="218"/>
      <c r="AR799" s="225" t="str">
        <f>IF(AS801&gt;1,H801,IF(AS801=1,H798+1,0))</f>
        <v/>
      </c>
      <c r="AS799" s="35">
        <f>IF(H801=0,H798+1,2)</f>
        <v>2</v>
      </c>
      <c r="AU799" s="69" t="e">
        <f t="shared" si="193"/>
        <v>#N/A</v>
      </c>
      <c r="AV799" s="69" t="e">
        <f t="shared" si="196"/>
        <v>#N/A</v>
      </c>
      <c r="AW799" s="69">
        <f>IF(I799&gt;0,COUNTIF($AV$32:AV799,AV799),0)</f>
        <v>767</v>
      </c>
      <c r="AX799" s="69">
        <f>IF(AND(AW799&gt;1,SUMIF($AV$32:AV798,AV799,$AX$32:AX798)-SUMIF($AV$32:AV798,AV799,$BA$32:BA798)=0),1,IF(AND(AW799&gt;1,SUMIF($AV$32:AV798,AV799,$AX$32:AX798)-SUMIF($AV$32:AV798,AV799,$BA$32:BA798)&gt;0),0,AW799))</f>
        <v>0</v>
      </c>
      <c r="AY799" s="69">
        <f>IF(AND(Q799&gt;0,SUMIF($AV$32:AV799,AV799,$I$32:I799)-SUMIF($AV$32:AV799,AV799,$Q$32:Q799)=0),COUNTIF($AV$32:AV799,AV799),0)</f>
        <v>0</v>
      </c>
      <c r="AZ799" s="69">
        <f>IF(Q799&gt;0,COUNTIF($AV$32:AV799,AV799),0)</f>
        <v>0</v>
      </c>
      <c r="BA799" s="69">
        <f t="shared" si="197"/>
        <v>0</v>
      </c>
      <c r="BC799" s="69" t="str">
        <f t="shared" si="198"/>
        <v xml:space="preserve">  0</v>
      </c>
      <c r="BD799" s="69" t="str">
        <f t="shared" si="199"/>
        <v/>
      </c>
      <c r="BF799" s="69"/>
      <c r="BG799" s="69"/>
    </row>
    <row r="800" spans="1:59" s="50" customFormat="1" x14ac:dyDescent="0.25">
      <c r="A800" s="70" t="e">
        <f t="shared" si="206"/>
        <v>#REF!</v>
      </c>
      <c r="B800" s="83" t="str">
        <f>IFERROR(VLOOKUP(A800,[1]Tổng!$M$2:$AT$200,13,0),"")</f>
        <v/>
      </c>
      <c r="C800" s="71" t="e">
        <f t="shared" si="201"/>
        <v>#VALUE!</v>
      </c>
      <c r="D800" s="71">
        <f t="shared" si="202"/>
        <v>1</v>
      </c>
      <c r="E800" s="221" t="str">
        <f>IFERROR(VLOOKUP(A800,[1]Tổng!$M$2:$AT$200,14,0),"")</f>
        <v/>
      </c>
      <c r="F800" s="213" t="str">
        <f>IFERROR(VLOOKUP(A800,[1]Tổng!$M$2:$AT$200,15,0),"")</f>
        <v/>
      </c>
      <c r="G800" s="214" t="str">
        <f>IFERROR(VLOOKUP(A800,[1]Tổng!$M$2:$AT$200,25,0),"")</f>
        <v/>
      </c>
      <c r="H800" s="83" t="str">
        <f>IFERROR(VLOOKUP(A800,[1]Tổng!$M$2:$AQ$200,26,0),"")</f>
        <v/>
      </c>
      <c r="I800" s="77" t="str">
        <f>IFERROR(VLOOKUP(A800,[1]Tổng!$M$2:$AQ$200,27,0),"")</f>
        <v/>
      </c>
      <c r="J800" s="77">
        <v>1000000</v>
      </c>
      <c r="K800" s="78">
        <f t="shared" si="203"/>
        <v>0</v>
      </c>
      <c r="L800" s="88" t="str">
        <f>IFERROR(VLOOKUP(A800,[1]Tổng!$M$2:$AQ$200,30,0),"")</f>
        <v/>
      </c>
      <c r="M800" s="88">
        <f t="shared" si="204"/>
        <v>0</v>
      </c>
      <c r="N800" s="88" t="str">
        <f>IFERROR(VLOOKUP(A800,[1]Tổng!$M$2:$AT$200,18,0),"")</f>
        <v/>
      </c>
      <c r="O800" s="88" t="str">
        <f>IFERROR(VLOOKUP(A800,[1]Tổng!$M$2:$AT$200,22,0),"")</f>
        <v/>
      </c>
      <c r="P800" s="217">
        <f t="shared" si="205"/>
        <v>0</v>
      </c>
      <c r="Q800" s="217">
        <f>IFERROR(VLOOKUP(A800,[1]Tổng!$M$2:$AQ$200,29,0),0)</f>
        <v>0</v>
      </c>
      <c r="R800" s="81" t="str">
        <f>IFERROR(VLOOKUP(A800,[1]Tổng!$M$2:$AQ$200,31,0),"")</f>
        <v/>
      </c>
      <c r="S800" s="81">
        <f t="shared" si="194"/>
        <v>0</v>
      </c>
      <c r="T800" s="81">
        <f t="shared" si="195"/>
        <v>0</v>
      </c>
      <c r="U800" s="81" t="e">
        <f t="shared" si="207"/>
        <v>#REF!</v>
      </c>
      <c r="V800" s="81"/>
      <c r="W800" s="81" t="e">
        <f t="shared" si="200"/>
        <v>#REF!</v>
      </c>
      <c r="X800" s="83"/>
      <c r="Y800" s="99">
        <f t="shared" si="209"/>
        <v>0</v>
      </c>
      <c r="Z800" s="35"/>
      <c r="AA800" s="35"/>
      <c r="AB800" s="35"/>
      <c r="AC800" s="35"/>
      <c r="AE800" s="106" t="e">
        <f t="shared" si="208"/>
        <v>#VALUE!</v>
      </c>
      <c r="AF800" s="69"/>
      <c r="AG800" s="218"/>
      <c r="AH800" s="219"/>
      <c r="AI800" s="218"/>
      <c r="AR800" s="225" t="str">
        <f>IF(AS800&gt;1,H800,IF(AS800=1,H801+1,0))</f>
        <v/>
      </c>
      <c r="AS800" s="35">
        <f>IF(H800=0,H801+1,2)</f>
        <v>2</v>
      </c>
      <c r="AU800" s="69" t="e">
        <f t="shared" ref="AU800:AU863" si="210">VLOOKUP(G800,$AO$32:$AP$37,2,0)</f>
        <v>#N/A</v>
      </c>
      <c r="AV800" s="69" t="e">
        <f t="shared" si="196"/>
        <v>#N/A</v>
      </c>
      <c r="AW800" s="69">
        <f>IF(I800&gt;0,COUNTIF($AV$32:AV800,AV800),0)</f>
        <v>768</v>
      </c>
      <c r="AX800" s="69">
        <f>IF(AND(AW800&gt;1,SUMIF($AV$32:AV799,AV800,$AX$32:AX799)-SUMIF($AV$32:AV799,AV800,$BA$32:BA799)=0),1,IF(AND(AW800&gt;1,SUMIF($AV$32:AV799,AV800,$AX$32:AX799)-SUMIF($AV$32:AV799,AV800,$BA$32:BA799)&gt;0),0,AW800))</f>
        <v>0</v>
      </c>
      <c r="AY800" s="69">
        <f>IF(AND(Q800&gt;0,SUMIF($AV$32:AV800,AV800,$I$32:I800)-SUMIF($AV$32:AV800,AV800,$Q$32:Q800)=0),COUNTIF($AV$32:AV800,AV800),0)</f>
        <v>0</v>
      </c>
      <c r="AZ800" s="69">
        <f>IF(Q800&gt;0,COUNTIF($AV$32:AV800,AV800),0)</f>
        <v>0</v>
      </c>
      <c r="BA800" s="69">
        <f t="shared" si="197"/>
        <v>0</v>
      </c>
      <c r="BC800" s="69" t="str">
        <f t="shared" si="198"/>
        <v xml:space="preserve">  0</v>
      </c>
      <c r="BD800" s="69" t="str">
        <f t="shared" si="199"/>
        <v/>
      </c>
      <c r="BF800" s="69"/>
      <c r="BG800" s="69"/>
    </row>
    <row r="801" spans="1:59" x14ac:dyDescent="0.25">
      <c r="A801" s="70" t="e">
        <f t="shared" si="206"/>
        <v>#REF!</v>
      </c>
      <c r="B801" s="83" t="str">
        <f>IFERROR(VLOOKUP(A801,[1]Tổng!$M$2:$AT$200,13,0),"")</f>
        <v/>
      </c>
      <c r="C801" s="71" t="e">
        <f t="shared" si="201"/>
        <v>#VALUE!</v>
      </c>
      <c r="D801" s="71">
        <f t="shared" si="202"/>
        <v>1</v>
      </c>
      <c r="E801" s="221" t="str">
        <f>IFERROR(VLOOKUP(A801,[1]Tổng!$M$2:$AT$200,14,0),"")</f>
        <v/>
      </c>
      <c r="F801" s="213" t="str">
        <f>IFERROR(VLOOKUP(A801,[1]Tổng!$M$2:$AT$200,15,0),"")</f>
        <v/>
      </c>
      <c r="G801" s="214" t="str">
        <f>IFERROR(VLOOKUP(A801,[1]Tổng!$M$2:$AT$200,25,0),"")</f>
        <v/>
      </c>
      <c r="H801" s="83" t="str">
        <f>IFERROR(VLOOKUP(A801,[1]Tổng!$M$2:$AQ$200,26,0),"")</f>
        <v/>
      </c>
      <c r="I801" s="77" t="str">
        <f>IFERROR(VLOOKUP(A801,[1]Tổng!$M$2:$AQ$200,27,0),"")</f>
        <v/>
      </c>
      <c r="J801" s="77">
        <v>1000000</v>
      </c>
      <c r="K801" s="78">
        <f t="shared" si="203"/>
        <v>0</v>
      </c>
      <c r="L801" s="88" t="str">
        <f>IFERROR(VLOOKUP(A801,[1]Tổng!$M$2:$AQ$200,30,0),"")</f>
        <v/>
      </c>
      <c r="M801" s="88">
        <f t="shared" si="204"/>
        <v>0</v>
      </c>
      <c r="N801" s="88" t="str">
        <f>IFERROR(VLOOKUP(A801,[1]Tổng!$M$2:$AT$200,18,0),"")</f>
        <v/>
      </c>
      <c r="O801" s="88" t="str">
        <f>IFERROR(VLOOKUP(A801,[1]Tổng!$M$2:$AT$200,22,0),"")</f>
        <v/>
      </c>
      <c r="P801" s="217">
        <f t="shared" si="205"/>
        <v>0</v>
      </c>
      <c r="Q801" s="217">
        <f>IFERROR(VLOOKUP(A801,[1]Tổng!$M$2:$AQ$200,29,0),0)</f>
        <v>0</v>
      </c>
      <c r="R801" s="81" t="str">
        <f>IFERROR(VLOOKUP(A801,[1]Tổng!$M$2:$AQ$200,31,0),"")</f>
        <v/>
      </c>
      <c r="S801" s="81">
        <f t="shared" ref="S801:S864" si="211">Q801*J801</f>
        <v>0</v>
      </c>
      <c r="T801" s="81">
        <f t="shared" ref="T801:T864" si="212">IFERROR(Q801*R801,0)</f>
        <v>0</v>
      </c>
      <c r="U801" s="81" t="e">
        <f t="shared" si="207"/>
        <v>#REF!</v>
      </c>
      <c r="V801" s="81"/>
      <c r="W801" s="81" t="e">
        <f t="shared" si="200"/>
        <v>#REF!</v>
      </c>
      <c r="X801" s="83"/>
      <c r="Y801" s="99">
        <f t="shared" si="209"/>
        <v>0</v>
      </c>
      <c r="AE801" s="106" t="e">
        <f t="shared" si="208"/>
        <v>#VALUE!</v>
      </c>
      <c r="AF801" s="69"/>
      <c r="AG801" s="218"/>
      <c r="AH801" s="219"/>
      <c r="AI801" s="218"/>
      <c r="AR801" s="225" t="str">
        <f t="shared" ref="AR801:AR864" si="213">IF(AS801&gt;1,H801,IF(AS801=1,H800+1,0))</f>
        <v/>
      </c>
      <c r="AS801" s="35">
        <f t="shared" ref="AS801:AS864" si="214">IF(H801=0,H800+1,2)</f>
        <v>2</v>
      </c>
      <c r="AU801" s="69" t="e">
        <f t="shared" si="210"/>
        <v>#N/A</v>
      </c>
      <c r="AV801" s="69" t="e">
        <f t="shared" ref="AV801:AV864" si="215">AU801&amp;" "&amp;F801</f>
        <v>#N/A</v>
      </c>
      <c r="AW801" s="69">
        <f>IF(I801&gt;0,COUNTIF($AV$32:AV801,AV801),0)</f>
        <v>769</v>
      </c>
      <c r="AX801" s="69">
        <f>IF(AND(AW801&gt;1,SUMIF($AV$32:AV800,AV801,$AX$32:AX800)-SUMIF($AV$32:AV800,AV801,$BA$32:BA800)=0),1,IF(AND(AW801&gt;1,SUMIF($AV$32:AV800,AV801,$AX$32:AX800)-SUMIF($AV$32:AV800,AV801,$BA$32:BA800)&gt;0),0,AW801))</f>
        <v>0</v>
      </c>
      <c r="AY801" s="69">
        <f>IF(AND(Q801&gt;0,SUMIF($AV$32:AV801,AV801,$I$32:I801)-SUMIF($AV$32:AV801,AV801,$Q$32:Q801)=0),COUNTIF($AV$32:AV801,AV801),0)</f>
        <v>0</v>
      </c>
      <c r="AZ801" s="69">
        <f>IF(Q801&gt;0,COUNTIF($AV$32:AV801,AV801),0)</f>
        <v>0</v>
      </c>
      <c r="BA801" s="69">
        <f t="shared" ref="BA801:BA864" si="216">IF(AY801&gt;0,1,0)</f>
        <v>0</v>
      </c>
      <c r="BC801" s="69" t="str">
        <f t="shared" ref="BC801:BC864" si="217">E801&amp;" "&amp;H801&amp;" "&amp;Q801</f>
        <v xml:space="preserve">  0</v>
      </c>
      <c r="BD801" s="69" t="str">
        <f t="shared" ref="BD801:BD864" si="218">B801</f>
        <v/>
      </c>
      <c r="BF801" s="69"/>
      <c r="BG801" s="69"/>
    </row>
    <row r="802" spans="1:59" x14ac:dyDescent="0.25">
      <c r="A802" s="70" t="e">
        <f t="shared" si="206"/>
        <v>#REF!</v>
      </c>
      <c r="B802" s="83" t="str">
        <f>IFERROR(VLOOKUP(A802,[1]Tổng!$M$2:$AT$200,13,0),"")</f>
        <v/>
      </c>
      <c r="C802" s="71" t="e">
        <f t="shared" si="201"/>
        <v>#VALUE!</v>
      </c>
      <c r="D802" s="71">
        <f t="shared" si="202"/>
        <v>1</v>
      </c>
      <c r="E802" s="221" t="str">
        <f>IFERROR(VLOOKUP(A802,[1]Tổng!$M$2:$AT$200,14,0),"")</f>
        <v/>
      </c>
      <c r="F802" s="213" t="str">
        <f>IFERROR(VLOOKUP(A802,[1]Tổng!$M$2:$AT$200,15,0),"")</f>
        <v/>
      </c>
      <c r="G802" s="214" t="str">
        <f>IFERROR(VLOOKUP(A802,[1]Tổng!$M$2:$AT$200,25,0),"")</f>
        <v/>
      </c>
      <c r="H802" s="83" t="str">
        <f>IFERROR(VLOOKUP(A802,[1]Tổng!$M$2:$AQ$200,26,0),"")</f>
        <v/>
      </c>
      <c r="I802" s="77" t="str">
        <f>IFERROR(VLOOKUP(A802,[1]Tổng!$M$2:$AQ$200,27,0),"")</f>
        <v/>
      </c>
      <c r="J802" s="77">
        <v>1000000</v>
      </c>
      <c r="K802" s="78">
        <f t="shared" si="203"/>
        <v>0</v>
      </c>
      <c r="L802" s="88" t="str">
        <f>IFERROR(VLOOKUP(A802,[1]Tổng!$M$2:$AQ$200,30,0),"")</f>
        <v/>
      </c>
      <c r="M802" s="88">
        <f t="shared" si="204"/>
        <v>0</v>
      </c>
      <c r="N802" s="88" t="str">
        <f>IFERROR(VLOOKUP(A802,[1]Tổng!$M$2:$AT$200,18,0),"")</f>
        <v/>
      </c>
      <c r="O802" s="88" t="str">
        <f>IFERROR(VLOOKUP(A802,[1]Tổng!$M$2:$AT$200,22,0),"")</f>
        <v/>
      </c>
      <c r="P802" s="217">
        <f t="shared" si="205"/>
        <v>0</v>
      </c>
      <c r="Q802" s="217">
        <f>IFERROR(VLOOKUP(A802,[1]Tổng!$M$2:$AQ$200,29,0),0)</f>
        <v>0</v>
      </c>
      <c r="R802" s="81" t="str">
        <f>IFERROR(VLOOKUP(A802,[1]Tổng!$M$2:$AQ$200,31,0),"")</f>
        <v/>
      </c>
      <c r="S802" s="81">
        <f t="shared" si="211"/>
        <v>0</v>
      </c>
      <c r="T802" s="81">
        <f t="shared" si="212"/>
        <v>0</v>
      </c>
      <c r="U802" s="81" t="e">
        <f t="shared" si="207"/>
        <v>#REF!</v>
      </c>
      <c r="V802" s="81"/>
      <c r="W802" s="81" t="e">
        <f t="shared" si="200"/>
        <v>#REF!</v>
      </c>
      <c r="X802" s="83"/>
      <c r="Y802" s="99">
        <f t="shared" si="209"/>
        <v>0</v>
      </c>
      <c r="AE802" s="106" t="e">
        <f t="shared" si="208"/>
        <v>#VALUE!</v>
      </c>
      <c r="AF802" s="69"/>
      <c r="AG802" s="218"/>
      <c r="AH802" s="219"/>
      <c r="AI802" s="218"/>
      <c r="AR802" s="225" t="str">
        <f t="shared" si="213"/>
        <v/>
      </c>
      <c r="AS802" s="35">
        <f t="shared" si="214"/>
        <v>2</v>
      </c>
      <c r="AU802" s="69" t="e">
        <f t="shared" si="210"/>
        <v>#N/A</v>
      </c>
      <c r="AV802" s="69" t="e">
        <f t="shared" si="215"/>
        <v>#N/A</v>
      </c>
      <c r="AW802" s="69">
        <f>IF(I802&gt;0,COUNTIF($AV$32:AV802,AV802),0)</f>
        <v>770</v>
      </c>
      <c r="AX802" s="69">
        <f>IF(AND(AW802&gt;1,SUMIF($AV$32:AV801,AV802,$AX$32:AX801)-SUMIF($AV$32:AV801,AV802,$BA$32:BA801)=0),1,IF(AND(AW802&gt;1,SUMIF($AV$32:AV801,AV802,$AX$32:AX801)-SUMIF($AV$32:AV801,AV802,$BA$32:BA801)&gt;0),0,AW802))</f>
        <v>0</v>
      </c>
      <c r="AY802" s="69">
        <f>IF(AND(Q802&gt;0,SUMIF($AV$32:AV802,AV802,$I$32:I802)-SUMIF($AV$32:AV802,AV802,$Q$32:Q802)=0),COUNTIF($AV$32:AV802,AV802),0)</f>
        <v>0</v>
      </c>
      <c r="AZ802" s="69">
        <f>IF(Q802&gt;0,COUNTIF($AV$32:AV802,AV802),0)</f>
        <v>0</v>
      </c>
      <c r="BA802" s="69">
        <f t="shared" si="216"/>
        <v>0</v>
      </c>
      <c r="BC802" s="69" t="str">
        <f t="shared" si="217"/>
        <v xml:space="preserve">  0</v>
      </c>
      <c r="BD802" s="69" t="str">
        <f t="shared" si="218"/>
        <v/>
      </c>
      <c r="BF802" s="69"/>
      <c r="BG802" s="69"/>
    </row>
    <row r="803" spans="1:59" x14ac:dyDescent="0.25">
      <c r="A803" s="70" t="e">
        <f t="shared" si="206"/>
        <v>#REF!</v>
      </c>
      <c r="B803" s="83" t="str">
        <f>IFERROR(VLOOKUP(A803,[1]Tổng!$M$2:$AT$200,13,0),"")</f>
        <v/>
      </c>
      <c r="C803" s="71" t="e">
        <f t="shared" si="201"/>
        <v>#VALUE!</v>
      </c>
      <c r="D803" s="71">
        <f t="shared" si="202"/>
        <v>1</v>
      </c>
      <c r="E803" s="221" t="str">
        <f>IFERROR(VLOOKUP(A803,[1]Tổng!$M$2:$AT$200,14,0),"")</f>
        <v/>
      </c>
      <c r="F803" s="213" t="str">
        <f>IFERROR(VLOOKUP(A803,[1]Tổng!$M$2:$AT$200,15,0),"")</f>
        <v/>
      </c>
      <c r="G803" s="214" t="str">
        <f>IFERROR(VLOOKUP(A803,[1]Tổng!$M$2:$AT$200,25,0),"")</f>
        <v/>
      </c>
      <c r="H803" s="83" t="str">
        <f>IFERROR(VLOOKUP(A803,[1]Tổng!$M$2:$AQ$200,26,0),"")</f>
        <v/>
      </c>
      <c r="I803" s="77" t="str">
        <f>IFERROR(VLOOKUP(A803,[1]Tổng!$M$2:$AQ$200,27,0),"")</f>
        <v/>
      </c>
      <c r="J803" s="77">
        <v>1000000</v>
      </c>
      <c r="K803" s="78">
        <f t="shared" si="203"/>
        <v>0</v>
      </c>
      <c r="L803" s="88" t="str">
        <f>IFERROR(VLOOKUP(A803,[1]Tổng!$M$2:$AQ$200,30,0),"")</f>
        <v/>
      </c>
      <c r="M803" s="88">
        <f t="shared" si="204"/>
        <v>0</v>
      </c>
      <c r="N803" s="88" t="str">
        <f>IFERROR(VLOOKUP(A803,[1]Tổng!$M$2:$AT$200,18,0),"")</f>
        <v/>
      </c>
      <c r="O803" s="88" t="str">
        <f>IFERROR(VLOOKUP(A803,[1]Tổng!$M$2:$AT$200,22,0),"")</f>
        <v/>
      </c>
      <c r="P803" s="217">
        <f t="shared" si="205"/>
        <v>0</v>
      </c>
      <c r="Q803" s="217">
        <f>IFERROR(VLOOKUP(A803,[1]Tổng!$M$2:$AQ$200,29,0),0)</f>
        <v>0</v>
      </c>
      <c r="R803" s="81" t="str">
        <f>IFERROR(VLOOKUP(A803,[1]Tổng!$M$2:$AQ$200,31,0),"")</f>
        <v/>
      </c>
      <c r="S803" s="81">
        <f t="shared" si="211"/>
        <v>0</v>
      </c>
      <c r="T803" s="81">
        <f t="shared" si="212"/>
        <v>0</v>
      </c>
      <c r="U803" s="81" t="e">
        <f t="shared" si="207"/>
        <v>#REF!</v>
      </c>
      <c r="V803" s="81"/>
      <c r="W803" s="81" t="e">
        <f t="shared" ref="W803:W866" si="219">IF((U803-T803+V803)&gt;$U$32,$U$32,(U803-T803+V803))</f>
        <v>#REF!</v>
      </c>
      <c r="X803" s="83"/>
      <c r="Y803" s="99">
        <f t="shared" si="209"/>
        <v>0</v>
      </c>
      <c r="AE803" s="106" t="e">
        <f t="shared" si="208"/>
        <v>#VALUE!</v>
      </c>
      <c r="AF803" s="69"/>
      <c r="AG803" s="218"/>
      <c r="AH803" s="219"/>
      <c r="AI803" s="218"/>
      <c r="AR803" s="225" t="str">
        <f t="shared" si="213"/>
        <v/>
      </c>
      <c r="AS803" s="35">
        <f t="shared" si="214"/>
        <v>2</v>
      </c>
      <c r="AU803" s="69" t="e">
        <f t="shared" si="210"/>
        <v>#N/A</v>
      </c>
      <c r="AV803" s="69" t="e">
        <f t="shared" si="215"/>
        <v>#N/A</v>
      </c>
      <c r="AW803" s="69">
        <f>IF(I803&gt;0,COUNTIF($AV$32:AV803,AV803),0)</f>
        <v>771</v>
      </c>
      <c r="AX803" s="69">
        <f>IF(AND(AW803&gt;1,SUMIF($AV$32:AV802,AV803,$AX$32:AX802)-SUMIF($AV$32:AV802,AV803,$BA$32:BA802)=0),1,IF(AND(AW803&gt;1,SUMIF($AV$32:AV802,AV803,$AX$32:AX802)-SUMIF($AV$32:AV802,AV803,$BA$32:BA802)&gt;0),0,AW803))</f>
        <v>0</v>
      </c>
      <c r="AY803" s="69">
        <f>IF(AND(Q803&gt;0,SUMIF($AV$32:AV803,AV803,$I$32:I803)-SUMIF($AV$32:AV803,AV803,$Q$32:Q803)=0),COUNTIF($AV$32:AV803,AV803),0)</f>
        <v>0</v>
      </c>
      <c r="AZ803" s="69">
        <f>IF(Q803&gt;0,COUNTIF($AV$32:AV803,AV803),0)</f>
        <v>0</v>
      </c>
      <c r="BA803" s="69">
        <f t="shared" si="216"/>
        <v>0</v>
      </c>
      <c r="BC803" s="69" t="str">
        <f t="shared" si="217"/>
        <v xml:space="preserve">  0</v>
      </c>
      <c r="BD803" s="69" t="str">
        <f t="shared" si="218"/>
        <v/>
      </c>
      <c r="BF803" s="69"/>
      <c r="BG803" s="69"/>
    </row>
    <row r="804" spans="1:59" x14ac:dyDescent="0.25">
      <c r="A804" s="70" t="e">
        <f t="shared" si="206"/>
        <v>#REF!</v>
      </c>
      <c r="B804" s="83" t="str">
        <f>IFERROR(VLOOKUP(A804,[1]Tổng!$M$2:$AT$200,13,0),"")</f>
        <v/>
      </c>
      <c r="C804" s="71" t="e">
        <f t="shared" si="201"/>
        <v>#VALUE!</v>
      </c>
      <c r="D804" s="71">
        <f t="shared" si="202"/>
        <v>1</v>
      </c>
      <c r="E804" s="221" t="str">
        <f>IFERROR(VLOOKUP(A804,[1]Tổng!$M$2:$AT$200,14,0),"")</f>
        <v/>
      </c>
      <c r="F804" s="213" t="str">
        <f>IFERROR(VLOOKUP(A804,[1]Tổng!$M$2:$AT$200,15,0),"")</f>
        <v/>
      </c>
      <c r="G804" s="214" t="str">
        <f>IFERROR(VLOOKUP(A804,[1]Tổng!$M$2:$AT$200,25,0),"")</f>
        <v/>
      </c>
      <c r="H804" s="83" t="str">
        <f>IFERROR(VLOOKUP(A804,[1]Tổng!$M$2:$AQ$200,26,0),"")</f>
        <v/>
      </c>
      <c r="I804" s="77" t="str">
        <f>IFERROR(VLOOKUP(A804,[1]Tổng!$M$2:$AQ$200,27,0),"")</f>
        <v/>
      </c>
      <c r="J804" s="77">
        <v>1000000</v>
      </c>
      <c r="K804" s="78">
        <f t="shared" si="203"/>
        <v>0</v>
      </c>
      <c r="L804" s="88" t="str">
        <f>IFERROR(VLOOKUP(A804,[1]Tổng!$M$2:$AQ$200,30,0),"")</f>
        <v/>
      </c>
      <c r="M804" s="88">
        <f t="shared" si="204"/>
        <v>0</v>
      </c>
      <c r="N804" s="88" t="str">
        <f>IFERROR(VLOOKUP(A804,[1]Tổng!$M$2:$AT$200,18,0),"")</f>
        <v/>
      </c>
      <c r="O804" s="88" t="str">
        <f>IFERROR(VLOOKUP(A804,[1]Tổng!$M$2:$AT$200,22,0),"")</f>
        <v/>
      </c>
      <c r="P804" s="217">
        <f t="shared" si="205"/>
        <v>0</v>
      </c>
      <c r="Q804" s="217">
        <f>IFERROR(VLOOKUP(A804,[1]Tổng!$M$2:$AQ$200,29,0),0)</f>
        <v>0</v>
      </c>
      <c r="R804" s="81" t="str">
        <f>IFERROR(VLOOKUP(A804,[1]Tổng!$M$2:$AQ$200,31,0),"")</f>
        <v/>
      </c>
      <c r="S804" s="81">
        <f t="shared" si="211"/>
        <v>0</v>
      </c>
      <c r="T804" s="81">
        <f t="shared" si="212"/>
        <v>0</v>
      </c>
      <c r="U804" s="81" t="e">
        <f t="shared" si="207"/>
        <v>#REF!</v>
      </c>
      <c r="V804" s="81"/>
      <c r="W804" s="81" t="e">
        <f t="shared" si="219"/>
        <v>#REF!</v>
      </c>
      <c r="X804" s="83"/>
      <c r="Y804" s="99">
        <f t="shared" si="209"/>
        <v>0</v>
      </c>
      <c r="AE804" s="106" t="e">
        <f t="shared" si="208"/>
        <v>#VALUE!</v>
      </c>
      <c r="AF804" s="69"/>
      <c r="AG804" s="218"/>
      <c r="AH804" s="219"/>
      <c r="AI804" s="218"/>
      <c r="AR804" s="225" t="str">
        <f t="shared" si="213"/>
        <v/>
      </c>
      <c r="AS804" s="35">
        <f t="shared" si="214"/>
        <v>2</v>
      </c>
      <c r="AU804" s="69" t="e">
        <f t="shared" si="210"/>
        <v>#N/A</v>
      </c>
      <c r="AV804" s="69" t="e">
        <f t="shared" si="215"/>
        <v>#N/A</v>
      </c>
      <c r="AW804" s="69">
        <f>IF(I804&gt;0,COUNTIF($AV$32:AV804,AV804),0)</f>
        <v>772</v>
      </c>
      <c r="AX804" s="69">
        <f>IF(AND(AW804&gt;1,SUMIF($AV$32:AV803,AV804,$AX$32:AX803)-SUMIF($AV$32:AV803,AV804,$BA$32:BA803)=0),1,IF(AND(AW804&gt;1,SUMIF($AV$32:AV803,AV804,$AX$32:AX803)-SUMIF($AV$32:AV803,AV804,$BA$32:BA803)&gt;0),0,AW804))</f>
        <v>0</v>
      </c>
      <c r="AY804" s="69">
        <f>IF(AND(Q804&gt;0,SUMIF($AV$32:AV804,AV804,$I$32:I804)-SUMIF($AV$32:AV804,AV804,$Q$32:Q804)=0),COUNTIF($AV$32:AV804,AV804),0)</f>
        <v>0</v>
      </c>
      <c r="AZ804" s="69">
        <f>IF(Q804&gt;0,COUNTIF($AV$32:AV804,AV804),0)</f>
        <v>0</v>
      </c>
      <c r="BA804" s="69">
        <f t="shared" si="216"/>
        <v>0</v>
      </c>
      <c r="BC804" s="69" t="str">
        <f t="shared" si="217"/>
        <v xml:space="preserve">  0</v>
      </c>
      <c r="BD804" s="69" t="str">
        <f t="shared" si="218"/>
        <v/>
      </c>
      <c r="BF804" s="69"/>
      <c r="BG804" s="69"/>
    </row>
    <row r="805" spans="1:59" x14ac:dyDescent="0.25">
      <c r="A805" s="70" t="e">
        <f t="shared" si="206"/>
        <v>#REF!</v>
      </c>
      <c r="B805" s="83" t="str">
        <f>IFERROR(VLOOKUP(A805,[1]Tổng!$M$2:$AT$200,13,0),"")</f>
        <v/>
      </c>
      <c r="C805" s="71" t="e">
        <f t="shared" si="201"/>
        <v>#VALUE!</v>
      </c>
      <c r="D805" s="71">
        <f t="shared" si="202"/>
        <v>1</v>
      </c>
      <c r="E805" s="221" t="str">
        <f>IFERROR(VLOOKUP(A805,[1]Tổng!$M$2:$AT$200,14,0),"")</f>
        <v/>
      </c>
      <c r="F805" s="213" t="str">
        <f>IFERROR(VLOOKUP(A805,[1]Tổng!$M$2:$AT$200,15,0),"")</f>
        <v/>
      </c>
      <c r="G805" s="214" t="str">
        <f>IFERROR(VLOOKUP(A805,[1]Tổng!$M$2:$AT$200,25,0),"")</f>
        <v/>
      </c>
      <c r="H805" s="83" t="str">
        <f>IFERROR(VLOOKUP(A805,[1]Tổng!$M$2:$AQ$200,26,0),"")</f>
        <v/>
      </c>
      <c r="I805" s="77" t="str">
        <f>IFERROR(VLOOKUP(A805,[1]Tổng!$M$2:$AQ$200,27,0),"")</f>
        <v/>
      </c>
      <c r="J805" s="77">
        <v>1000000</v>
      </c>
      <c r="K805" s="78">
        <f t="shared" si="203"/>
        <v>0</v>
      </c>
      <c r="L805" s="88" t="str">
        <f>IFERROR(VLOOKUP(A805,[1]Tổng!$M$2:$AQ$200,30,0),"")</f>
        <v/>
      </c>
      <c r="M805" s="88">
        <f t="shared" si="204"/>
        <v>0</v>
      </c>
      <c r="N805" s="88" t="str">
        <f>IFERROR(VLOOKUP(A805,[1]Tổng!$M$2:$AT$200,18,0),"")</f>
        <v/>
      </c>
      <c r="O805" s="88" t="str">
        <f>IFERROR(VLOOKUP(A805,[1]Tổng!$M$2:$AT$200,22,0),"")</f>
        <v/>
      </c>
      <c r="P805" s="217">
        <f t="shared" si="205"/>
        <v>0</v>
      </c>
      <c r="Q805" s="217">
        <f>IFERROR(VLOOKUP(A805,[1]Tổng!$M$2:$AQ$200,29,0),0)</f>
        <v>0</v>
      </c>
      <c r="R805" s="81" t="str">
        <f>IFERROR(VLOOKUP(A805,[1]Tổng!$M$2:$AQ$200,31,0),"")</f>
        <v/>
      </c>
      <c r="S805" s="81">
        <f t="shared" si="211"/>
        <v>0</v>
      </c>
      <c r="T805" s="81">
        <f t="shared" si="212"/>
        <v>0</v>
      </c>
      <c r="U805" s="81" t="e">
        <f t="shared" si="207"/>
        <v>#REF!</v>
      </c>
      <c r="V805" s="81" t="e">
        <f>Z808*L808</f>
        <v>#VALUE!</v>
      </c>
      <c r="W805" s="81" t="e">
        <f t="shared" si="219"/>
        <v>#REF!</v>
      </c>
      <c r="X805" s="83">
        <v>44026</v>
      </c>
      <c r="Y805" s="99">
        <f>Q805-Z808</f>
        <v>-719</v>
      </c>
      <c r="AE805" s="106" t="e">
        <f t="shared" si="208"/>
        <v>#VALUE!</v>
      </c>
      <c r="AF805" s="69"/>
      <c r="AG805" s="218"/>
      <c r="AH805" s="219"/>
      <c r="AI805" s="218"/>
      <c r="AR805" s="225" t="str">
        <f t="shared" si="213"/>
        <v/>
      </c>
      <c r="AS805" s="35">
        <f t="shared" si="214"/>
        <v>2</v>
      </c>
      <c r="AU805" s="69" t="e">
        <f t="shared" si="210"/>
        <v>#N/A</v>
      </c>
      <c r="AV805" s="69" t="e">
        <f t="shared" si="215"/>
        <v>#N/A</v>
      </c>
      <c r="AW805" s="69">
        <f>IF(I805&gt;0,COUNTIF($AV$32:AV805,AV805),0)</f>
        <v>773</v>
      </c>
      <c r="AX805" s="69">
        <f>IF(AND(AW805&gt;1,SUMIF($AV$32:AV804,AV805,$AX$32:AX804)-SUMIF($AV$32:AV804,AV805,$BA$32:BA804)=0),1,IF(AND(AW805&gt;1,SUMIF($AV$32:AV804,AV805,$AX$32:AX804)-SUMIF($AV$32:AV804,AV805,$BA$32:BA804)&gt;0),0,AW805))</f>
        <v>0</v>
      </c>
      <c r="AY805" s="69">
        <f>IF(AND(Q805&gt;0,SUMIF($AV$32:AV805,AV805,$I$32:I805)-SUMIF($AV$32:AV805,AV805,$Q$32:Q805)=0),COUNTIF($AV$32:AV805,AV805),0)</f>
        <v>0</v>
      </c>
      <c r="AZ805" s="69">
        <f>IF(Q805&gt;0,COUNTIF($AV$32:AV805,AV805),0)</f>
        <v>0</v>
      </c>
      <c r="BA805" s="69">
        <f t="shared" si="216"/>
        <v>0</v>
      </c>
      <c r="BC805" s="69" t="str">
        <f t="shared" si="217"/>
        <v xml:space="preserve">  0</v>
      </c>
      <c r="BD805" s="69" t="str">
        <f t="shared" si="218"/>
        <v/>
      </c>
      <c r="BF805" s="69"/>
      <c r="BG805" s="69"/>
    </row>
    <row r="806" spans="1:59" x14ac:dyDescent="0.25">
      <c r="A806" s="70" t="e">
        <f t="shared" si="206"/>
        <v>#REF!</v>
      </c>
      <c r="B806" s="83" t="str">
        <f>IFERROR(VLOOKUP(A806,[1]Tổng!$M$2:$AT$200,13,0),"")</f>
        <v/>
      </c>
      <c r="C806" s="71" t="e">
        <f t="shared" ref="C806:C869" si="220">IF(I806&gt;0,MID(B806,SEARCH(".",B806,SEARCH(".",B806,SEARCH(".",B806)+1)+1)+1,SEARCH(".",B806,(SEARCH(".",B806,SEARCH(".",B806,SEARCH(".",B806)+1)+1))+1)-SEARCH(".",B806,SEARCH(".",B806,SEARCH(".",B806)+1)+1)-1),0)</f>
        <v>#VALUE!</v>
      </c>
      <c r="D806" s="71">
        <f t="shared" ref="D806:D869" si="221">IF(Q806&gt;0,MID(B806,SEARCH("-",B806,SEARCH("-",B806)+1)+1,SEARCH("/",B806,SEARCH("/",B806)+1)-SEARCH("-",B806,SEARCH("-",B806)+1)-1),1)</f>
        <v>1</v>
      </c>
      <c r="E806" s="221" t="str">
        <f>IFERROR(VLOOKUP(A806,[1]Tổng!$M$2:$AT$200,14,0),"")</f>
        <v/>
      </c>
      <c r="F806" s="213" t="str">
        <f>IFERROR(VLOOKUP(A806,[1]Tổng!$M$2:$AT$200,15,0),"")</f>
        <v/>
      </c>
      <c r="G806" s="214" t="str">
        <f>IFERROR(VLOOKUP(A806,[1]Tổng!$M$2:$AT$200,25,0),"")</f>
        <v/>
      </c>
      <c r="H806" s="83" t="str">
        <f>IFERROR(VLOOKUP(A806,[1]Tổng!$M$2:$AQ$200,26,0),"")</f>
        <v/>
      </c>
      <c r="I806" s="77" t="str">
        <f>IFERROR(VLOOKUP(A806,[1]Tổng!$M$2:$AQ$200,27,0),"")</f>
        <v/>
      </c>
      <c r="J806" s="77">
        <v>1000000</v>
      </c>
      <c r="K806" s="78">
        <f t="shared" ref="K806:K869" si="222">IFERROR(I806*J806,0)</f>
        <v>0</v>
      </c>
      <c r="L806" s="88" t="str">
        <f>IFERROR(VLOOKUP(A806,[1]Tổng!$M$2:$AQ$200,30,0),"")</f>
        <v/>
      </c>
      <c r="M806" s="88">
        <f t="shared" ref="M806:M869" si="223">IFERROR(I806*L806,0)</f>
        <v>0</v>
      </c>
      <c r="N806" s="88" t="str">
        <f>IFERROR(VLOOKUP(A806,[1]Tổng!$M$2:$AT$200,18,0),"")</f>
        <v/>
      </c>
      <c r="O806" s="88" t="str">
        <f>IFERROR(VLOOKUP(A806,[1]Tổng!$M$2:$AT$200,22,0),"")</f>
        <v/>
      </c>
      <c r="P806" s="217">
        <f t="shared" ref="P806:P869" si="224">IF(Q806&gt;0,VLOOKUP(D806,$C$32:$M$1452,7,0),0)</f>
        <v>0</v>
      </c>
      <c r="Q806" s="217">
        <f>IFERROR(VLOOKUP(A806,[1]Tổng!$M$2:$AQ$200,29,0),0)</f>
        <v>0</v>
      </c>
      <c r="R806" s="81" t="str">
        <f>IFERROR(VLOOKUP(A806,[1]Tổng!$M$2:$AQ$200,31,0),"")</f>
        <v/>
      </c>
      <c r="S806" s="81">
        <f t="shared" si="211"/>
        <v>0</v>
      </c>
      <c r="T806" s="81">
        <f t="shared" si="212"/>
        <v>0</v>
      </c>
      <c r="U806" s="81" t="e">
        <f t="shared" si="207"/>
        <v>#REF!</v>
      </c>
      <c r="V806" s="81" t="e">
        <f>Z811*L811</f>
        <v>#VALUE!</v>
      </c>
      <c r="W806" s="81" t="e">
        <f t="shared" si="219"/>
        <v>#REF!</v>
      </c>
      <c r="X806" s="83">
        <v>44036</v>
      </c>
      <c r="Y806" s="99">
        <f>Q806-Z811</f>
        <v>-1288</v>
      </c>
      <c r="AE806" s="106" t="e">
        <f t="shared" si="208"/>
        <v>#VALUE!</v>
      </c>
      <c r="AF806" s="69"/>
      <c r="AG806" s="218"/>
      <c r="AH806" s="219"/>
      <c r="AI806" s="218"/>
      <c r="AR806" s="225" t="str">
        <f t="shared" si="213"/>
        <v/>
      </c>
      <c r="AS806" s="35">
        <f t="shared" si="214"/>
        <v>2</v>
      </c>
      <c r="AU806" s="69" t="e">
        <f t="shared" si="210"/>
        <v>#N/A</v>
      </c>
      <c r="AV806" s="69" t="e">
        <f t="shared" si="215"/>
        <v>#N/A</v>
      </c>
      <c r="AW806" s="69">
        <f>IF(I806&gt;0,COUNTIF($AV$32:AV806,AV806),0)</f>
        <v>774</v>
      </c>
      <c r="AX806" s="69">
        <f>IF(AND(AW806&gt;1,SUMIF($AV$32:AV805,AV806,$AX$32:AX805)-SUMIF($AV$32:AV805,AV806,$BA$32:BA805)=0),1,IF(AND(AW806&gt;1,SUMIF($AV$32:AV805,AV806,$AX$32:AX805)-SUMIF($AV$32:AV805,AV806,$BA$32:BA805)&gt;0),0,AW806))</f>
        <v>0</v>
      </c>
      <c r="AY806" s="69">
        <f>IF(AND(Q806&gt;0,SUMIF($AV$32:AV806,AV806,$I$32:I806)-SUMIF($AV$32:AV806,AV806,$Q$32:Q806)=0),COUNTIF($AV$32:AV806,AV806),0)</f>
        <v>0</v>
      </c>
      <c r="AZ806" s="69">
        <f>IF(Q806&gt;0,COUNTIF($AV$32:AV806,AV806),0)</f>
        <v>0</v>
      </c>
      <c r="BA806" s="69">
        <f t="shared" si="216"/>
        <v>0</v>
      </c>
      <c r="BC806" s="69" t="str">
        <f t="shared" si="217"/>
        <v xml:space="preserve">  0</v>
      </c>
      <c r="BD806" s="69" t="str">
        <f t="shared" si="218"/>
        <v/>
      </c>
      <c r="BF806" s="69"/>
      <c r="BG806" s="69"/>
    </row>
    <row r="807" spans="1:59" x14ac:dyDescent="0.25">
      <c r="A807" s="70" t="e">
        <f t="shared" ref="A807:A870" si="225">A806+1</f>
        <v>#REF!</v>
      </c>
      <c r="B807" s="83" t="str">
        <f>IFERROR(VLOOKUP(A807,[1]Tổng!$M$2:$AT$200,13,0),"")</f>
        <v/>
      </c>
      <c r="C807" s="71" t="e">
        <f t="shared" si="220"/>
        <v>#VALUE!</v>
      </c>
      <c r="D807" s="71">
        <f t="shared" si="221"/>
        <v>1</v>
      </c>
      <c r="E807" s="221" t="str">
        <f>IFERROR(VLOOKUP(A807,[1]Tổng!$M$2:$AT$200,14,0),"")</f>
        <v/>
      </c>
      <c r="F807" s="213" t="str">
        <f>IFERROR(VLOOKUP(A807,[1]Tổng!$M$2:$AT$200,15,0),"")</f>
        <v/>
      </c>
      <c r="G807" s="214" t="str">
        <f>IFERROR(VLOOKUP(A807,[1]Tổng!$M$2:$AT$200,25,0),"")</f>
        <v/>
      </c>
      <c r="H807" s="83" t="str">
        <f>IFERROR(VLOOKUP(A807,[1]Tổng!$M$2:$AQ$200,26,0),"")</f>
        <v/>
      </c>
      <c r="I807" s="77" t="str">
        <f>IFERROR(VLOOKUP(A807,[1]Tổng!$M$2:$AQ$200,27,0),"")</f>
        <v/>
      </c>
      <c r="J807" s="77">
        <v>1000000</v>
      </c>
      <c r="K807" s="78">
        <f t="shared" si="222"/>
        <v>0</v>
      </c>
      <c r="L807" s="88" t="str">
        <f>IFERROR(VLOOKUP(A807,[1]Tổng!$M$2:$AQ$200,30,0),"")</f>
        <v/>
      </c>
      <c r="M807" s="88">
        <f t="shared" si="223"/>
        <v>0</v>
      </c>
      <c r="N807" s="88" t="str">
        <f>IFERROR(VLOOKUP(A807,[1]Tổng!$M$2:$AT$200,18,0),"")</f>
        <v/>
      </c>
      <c r="O807" s="88" t="str">
        <f>IFERROR(VLOOKUP(A807,[1]Tổng!$M$2:$AT$200,22,0),"")</f>
        <v/>
      </c>
      <c r="P807" s="217">
        <f t="shared" si="224"/>
        <v>0</v>
      </c>
      <c r="Q807" s="217">
        <f>IFERROR(VLOOKUP(A807,[1]Tổng!$M$2:$AQ$200,29,0),0)</f>
        <v>0</v>
      </c>
      <c r="R807" s="81" t="str">
        <f>IFERROR(VLOOKUP(A807,[1]Tổng!$M$2:$AQ$200,31,0),"")</f>
        <v/>
      </c>
      <c r="S807" s="81">
        <f t="shared" si="211"/>
        <v>0</v>
      </c>
      <c r="T807" s="81">
        <f t="shared" si="212"/>
        <v>0</v>
      </c>
      <c r="U807" s="81" t="e">
        <f t="shared" ref="U807:U870" si="226">W806</f>
        <v>#REF!</v>
      </c>
      <c r="V807" s="81" t="e">
        <f>AA811*L811</f>
        <v>#VALUE!</v>
      </c>
      <c r="W807" s="81" t="e">
        <f t="shared" si="219"/>
        <v>#REF!</v>
      </c>
      <c r="X807" s="83">
        <v>44041</v>
      </c>
      <c r="Y807" s="99">
        <f>Q807-AA811</f>
        <v>-888</v>
      </c>
      <c r="AE807" s="106" t="e">
        <f t="shared" si="208"/>
        <v>#VALUE!</v>
      </c>
      <c r="AF807" s="69"/>
      <c r="AG807" s="218"/>
      <c r="AH807" s="219"/>
      <c r="AI807" s="218"/>
      <c r="AR807" s="225" t="str">
        <f t="shared" si="213"/>
        <v/>
      </c>
      <c r="AS807" s="35">
        <f t="shared" si="214"/>
        <v>2</v>
      </c>
      <c r="AU807" s="69" t="e">
        <f t="shared" si="210"/>
        <v>#N/A</v>
      </c>
      <c r="AV807" s="69" t="e">
        <f t="shared" si="215"/>
        <v>#N/A</v>
      </c>
      <c r="AW807" s="69">
        <f>IF(I807&gt;0,COUNTIF($AV$32:AV807,AV807),0)</f>
        <v>775</v>
      </c>
      <c r="AX807" s="69">
        <f>IF(AND(AW807&gt;1,SUMIF($AV$32:AV806,AV807,$AX$32:AX806)-SUMIF($AV$32:AV806,AV807,$BA$32:BA806)=0),1,IF(AND(AW807&gt;1,SUMIF($AV$32:AV806,AV807,$AX$32:AX806)-SUMIF($AV$32:AV806,AV807,$BA$32:BA806)&gt;0),0,AW807))</f>
        <v>0</v>
      </c>
      <c r="AY807" s="69">
        <f>IF(AND(Q807&gt;0,SUMIF($AV$32:AV807,AV807,$I$32:I807)-SUMIF($AV$32:AV807,AV807,$Q$32:Q807)=0),COUNTIF($AV$32:AV807,AV807),0)</f>
        <v>0</v>
      </c>
      <c r="AZ807" s="69">
        <f>IF(Q807&gt;0,COUNTIF($AV$32:AV807,AV807),0)</f>
        <v>0</v>
      </c>
      <c r="BA807" s="69">
        <f t="shared" si="216"/>
        <v>0</v>
      </c>
      <c r="BC807" s="69" t="str">
        <f t="shared" si="217"/>
        <v xml:space="preserve">  0</v>
      </c>
      <c r="BD807" s="69" t="str">
        <f t="shared" si="218"/>
        <v/>
      </c>
      <c r="BF807" s="69"/>
      <c r="BG807" s="69"/>
    </row>
    <row r="808" spans="1:59" x14ac:dyDescent="0.25">
      <c r="A808" s="70" t="e">
        <f t="shared" si="225"/>
        <v>#REF!</v>
      </c>
      <c r="B808" s="83" t="str">
        <f>IFERROR(VLOOKUP(A808,[1]Tổng!$M$2:$AT$200,13,0),"")</f>
        <v/>
      </c>
      <c r="C808" s="71" t="e">
        <f t="shared" si="220"/>
        <v>#VALUE!</v>
      </c>
      <c r="D808" s="71">
        <f t="shared" si="221"/>
        <v>1</v>
      </c>
      <c r="E808" s="221" t="str">
        <f>IFERROR(VLOOKUP(A808,[1]Tổng!$M$2:$AT$200,14,0),"")</f>
        <v/>
      </c>
      <c r="F808" s="213" t="str">
        <f>IFERROR(VLOOKUP(A808,[1]Tổng!$M$2:$AT$200,15,0),"")</f>
        <v/>
      </c>
      <c r="G808" s="214" t="str">
        <f>IFERROR(VLOOKUP(A808,[1]Tổng!$M$2:$AT$200,25,0),"")</f>
        <v/>
      </c>
      <c r="H808" s="83" t="str">
        <f>IFERROR(VLOOKUP(A808,[1]Tổng!$M$2:$AQ$200,26,0),"")</f>
        <v/>
      </c>
      <c r="I808" s="77" t="str">
        <f>IFERROR(VLOOKUP(A808,[1]Tổng!$M$2:$AQ$200,27,0),"")</f>
        <v/>
      </c>
      <c r="J808" s="77">
        <v>1000000</v>
      </c>
      <c r="K808" s="78">
        <f t="shared" si="222"/>
        <v>0</v>
      </c>
      <c r="L808" s="88" t="str">
        <f>IFERROR(VLOOKUP(A808,[1]Tổng!$M$2:$AQ$200,30,0),"")</f>
        <v/>
      </c>
      <c r="M808" s="88">
        <f t="shared" si="223"/>
        <v>0</v>
      </c>
      <c r="N808" s="88" t="str">
        <f>IFERROR(VLOOKUP(A808,[1]Tổng!$M$2:$AT$200,18,0),"")</f>
        <v/>
      </c>
      <c r="O808" s="88" t="str">
        <f>IFERROR(VLOOKUP(A808,[1]Tổng!$M$2:$AT$200,22,0),"")</f>
        <v/>
      </c>
      <c r="P808" s="217">
        <f t="shared" si="224"/>
        <v>0</v>
      </c>
      <c r="Q808" s="217">
        <f>IFERROR(VLOOKUP(A808,[1]Tổng!$M$2:$AQ$200,29,0),0)</f>
        <v>0</v>
      </c>
      <c r="R808" s="81" t="str">
        <f>IFERROR(VLOOKUP(A808,[1]Tổng!$M$2:$AQ$200,31,0),"")</f>
        <v/>
      </c>
      <c r="S808" s="81">
        <f t="shared" si="211"/>
        <v>0</v>
      </c>
      <c r="T808" s="81">
        <f t="shared" si="212"/>
        <v>0</v>
      </c>
      <c r="U808" s="81" t="e">
        <f t="shared" si="226"/>
        <v>#REF!</v>
      </c>
      <c r="V808" s="81"/>
      <c r="W808" s="81" t="e">
        <f t="shared" si="219"/>
        <v>#REF!</v>
      </c>
      <c r="X808" s="83"/>
      <c r="Y808" s="99">
        <f t="shared" si="209"/>
        <v>0</v>
      </c>
      <c r="Z808" s="35">
        <v>719</v>
      </c>
      <c r="AA808" s="35">
        <v>280</v>
      </c>
      <c r="AB808" s="35">
        <v>292</v>
      </c>
      <c r="AC808" s="35">
        <v>148</v>
      </c>
      <c r="AE808" s="106" t="e">
        <f t="shared" si="208"/>
        <v>#VALUE!</v>
      </c>
      <c r="AF808" s="69"/>
      <c r="AG808" s="218"/>
      <c r="AH808" s="219"/>
      <c r="AI808" s="218"/>
      <c r="AR808" s="225" t="str">
        <f t="shared" si="213"/>
        <v/>
      </c>
      <c r="AS808" s="35">
        <f t="shared" si="214"/>
        <v>2</v>
      </c>
      <c r="AU808" s="69" t="e">
        <f t="shared" si="210"/>
        <v>#N/A</v>
      </c>
      <c r="AV808" s="69" t="e">
        <f t="shared" si="215"/>
        <v>#N/A</v>
      </c>
      <c r="AW808" s="69">
        <f>IF(I808&gt;0,COUNTIF($AV$32:AV808,AV808),0)</f>
        <v>776</v>
      </c>
      <c r="AX808" s="69">
        <f>IF(AND(AW808&gt;1,SUMIF($AV$32:AV807,AV808,$AX$32:AX807)-SUMIF($AV$32:AV807,AV808,$BA$32:BA807)=0),1,IF(AND(AW808&gt;1,SUMIF($AV$32:AV807,AV808,$AX$32:AX807)-SUMIF($AV$32:AV807,AV808,$BA$32:BA807)&gt;0),0,AW808))</f>
        <v>0</v>
      </c>
      <c r="AY808" s="69">
        <f>IF(AND(Q808&gt;0,SUMIF($AV$32:AV808,AV808,$I$32:I808)-SUMIF($AV$32:AV808,AV808,$Q$32:Q808)=0),COUNTIF($AV$32:AV808,AV808),0)</f>
        <v>0</v>
      </c>
      <c r="AZ808" s="69">
        <f>IF(Q808&gt;0,COUNTIF($AV$32:AV808,AV808),0)</f>
        <v>0</v>
      </c>
      <c r="BA808" s="69">
        <f t="shared" si="216"/>
        <v>0</v>
      </c>
      <c r="BC808" s="69" t="str">
        <f t="shared" si="217"/>
        <v xml:space="preserve">  0</v>
      </c>
      <c r="BD808" s="69" t="str">
        <f t="shared" si="218"/>
        <v/>
      </c>
      <c r="BF808" s="69"/>
      <c r="BG808" s="69"/>
    </row>
    <row r="809" spans="1:59" x14ac:dyDescent="0.25">
      <c r="A809" s="70" t="e">
        <f t="shared" si="225"/>
        <v>#REF!</v>
      </c>
      <c r="B809" s="83" t="str">
        <f>IFERROR(VLOOKUP(A809,[1]Tổng!$M$2:$AT$200,13,0),"")</f>
        <v/>
      </c>
      <c r="C809" s="71" t="e">
        <f t="shared" si="220"/>
        <v>#VALUE!</v>
      </c>
      <c r="D809" s="71">
        <f t="shared" si="221"/>
        <v>1</v>
      </c>
      <c r="E809" s="221" t="str">
        <f>IFERROR(VLOOKUP(A809,[1]Tổng!$M$2:$AT$200,14,0),"")</f>
        <v/>
      </c>
      <c r="F809" s="213" t="str">
        <f>IFERROR(VLOOKUP(A809,[1]Tổng!$M$2:$AT$200,15,0),"")</f>
        <v/>
      </c>
      <c r="G809" s="214" t="str">
        <f>IFERROR(VLOOKUP(A809,[1]Tổng!$M$2:$AT$200,25,0),"")</f>
        <v/>
      </c>
      <c r="H809" s="83" t="str">
        <f>IFERROR(VLOOKUP(A809,[1]Tổng!$M$2:$AQ$200,26,0),"")</f>
        <v/>
      </c>
      <c r="I809" s="77" t="str">
        <f>IFERROR(VLOOKUP(A809,[1]Tổng!$M$2:$AQ$200,27,0),"")</f>
        <v/>
      </c>
      <c r="J809" s="77">
        <v>1000000</v>
      </c>
      <c r="K809" s="78">
        <f t="shared" si="222"/>
        <v>0</v>
      </c>
      <c r="L809" s="88" t="str">
        <f>IFERROR(VLOOKUP(A809,[1]Tổng!$M$2:$AQ$200,30,0),"")</f>
        <v/>
      </c>
      <c r="M809" s="88">
        <f t="shared" si="223"/>
        <v>0</v>
      </c>
      <c r="N809" s="88" t="str">
        <f>IFERROR(VLOOKUP(A809,[1]Tổng!$M$2:$AT$200,18,0),"")</f>
        <v/>
      </c>
      <c r="O809" s="88" t="str">
        <f>IFERROR(VLOOKUP(A809,[1]Tổng!$M$2:$AT$200,22,0),"")</f>
        <v/>
      </c>
      <c r="P809" s="217">
        <f t="shared" si="224"/>
        <v>0</v>
      </c>
      <c r="Q809" s="217">
        <f>IFERROR(VLOOKUP(A809,[1]Tổng!$M$2:$AQ$200,29,0),0)</f>
        <v>0</v>
      </c>
      <c r="R809" s="81" t="str">
        <f>IFERROR(VLOOKUP(A809,[1]Tổng!$M$2:$AQ$200,31,0),"")</f>
        <v/>
      </c>
      <c r="S809" s="81">
        <f t="shared" si="211"/>
        <v>0</v>
      </c>
      <c r="T809" s="81">
        <f t="shared" si="212"/>
        <v>0</v>
      </c>
      <c r="U809" s="81" t="e">
        <f t="shared" si="226"/>
        <v>#REF!</v>
      </c>
      <c r="V809" s="81"/>
      <c r="W809" s="81" t="e">
        <f t="shared" si="219"/>
        <v>#REF!</v>
      </c>
      <c r="X809" s="83"/>
      <c r="Y809" s="99">
        <f>Q811</f>
        <v>0</v>
      </c>
      <c r="Z809" s="35">
        <v>963</v>
      </c>
      <c r="AA809" s="35">
        <v>1288</v>
      </c>
      <c r="AB809" s="35">
        <v>868</v>
      </c>
      <c r="AC809" s="35">
        <v>287</v>
      </c>
      <c r="AE809" s="106" t="e">
        <f>I811-SUM(Z811:AD811)</f>
        <v>#VALUE!</v>
      </c>
      <c r="AF809" s="69"/>
      <c r="AG809" s="218"/>
      <c r="AH809" s="219"/>
      <c r="AI809" s="218"/>
      <c r="AR809" s="225" t="str">
        <f>IF(AS811&gt;1,H811,IF(AS811=1,H808+1,0))</f>
        <v/>
      </c>
      <c r="AS809" s="35">
        <f>IF(H811=0,H808+1,2)</f>
        <v>2</v>
      </c>
      <c r="AU809" s="69" t="e">
        <f t="shared" si="210"/>
        <v>#N/A</v>
      </c>
      <c r="AV809" s="69" t="e">
        <f t="shared" si="215"/>
        <v>#N/A</v>
      </c>
      <c r="AW809" s="69">
        <f>IF(I809&gt;0,COUNTIF($AV$32:AV809,AV809),0)</f>
        <v>777</v>
      </c>
      <c r="AX809" s="69">
        <f>IF(AND(AW809&gt;1,SUMIF($AV$32:AV808,AV809,$AX$32:AX808)-SUMIF($AV$32:AV808,AV809,$BA$32:BA808)=0),1,IF(AND(AW809&gt;1,SUMIF($AV$32:AV808,AV809,$AX$32:AX808)-SUMIF($AV$32:AV808,AV809,$BA$32:BA808)&gt;0),0,AW809))</f>
        <v>0</v>
      </c>
      <c r="AY809" s="69">
        <f>IF(AND(Q809&gt;0,SUMIF($AV$32:AV809,AV809,$I$32:I809)-SUMIF($AV$32:AV809,AV809,$Q$32:Q809)=0),COUNTIF($AV$32:AV809,AV809),0)</f>
        <v>0</v>
      </c>
      <c r="AZ809" s="69">
        <f>IF(Q809&gt;0,COUNTIF($AV$32:AV809,AV809),0)</f>
        <v>0</v>
      </c>
      <c r="BA809" s="69">
        <f t="shared" si="216"/>
        <v>0</v>
      </c>
      <c r="BC809" s="69" t="str">
        <f t="shared" si="217"/>
        <v xml:space="preserve">  0</v>
      </c>
      <c r="BD809" s="69" t="str">
        <f t="shared" si="218"/>
        <v/>
      </c>
      <c r="BF809" s="69"/>
      <c r="BG809" s="69"/>
    </row>
    <row r="810" spans="1:59" x14ac:dyDescent="0.25">
      <c r="A810" s="70" t="e">
        <f t="shared" si="225"/>
        <v>#REF!</v>
      </c>
      <c r="B810" s="83" t="str">
        <f>IFERROR(VLOOKUP(A810,[1]Tổng!$M$2:$AT$200,13,0),"")</f>
        <v/>
      </c>
      <c r="C810" s="71" t="e">
        <f t="shared" si="220"/>
        <v>#VALUE!</v>
      </c>
      <c r="D810" s="71">
        <f t="shared" si="221"/>
        <v>1</v>
      </c>
      <c r="E810" s="221" t="str">
        <f>IFERROR(VLOOKUP(A810,[1]Tổng!$M$2:$AT$200,14,0),"")</f>
        <v/>
      </c>
      <c r="F810" s="213" t="str">
        <f>IFERROR(VLOOKUP(A810,[1]Tổng!$M$2:$AT$200,15,0),"")</f>
        <v/>
      </c>
      <c r="G810" s="214" t="str">
        <f>IFERROR(VLOOKUP(A810,[1]Tổng!$M$2:$AT$200,25,0),"")</f>
        <v/>
      </c>
      <c r="H810" s="83" t="str">
        <f>IFERROR(VLOOKUP(A810,[1]Tổng!$M$2:$AQ$200,26,0),"")</f>
        <v/>
      </c>
      <c r="I810" s="77" t="str">
        <f>IFERROR(VLOOKUP(A810,[1]Tổng!$M$2:$AQ$200,27,0),"")</f>
        <v/>
      </c>
      <c r="J810" s="77">
        <v>1000000</v>
      </c>
      <c r="K810" s="78">
        <f t="shared" si="222"/>
        <v>0</v>
      </c>
      <c r="L810" s="88" t="str">
        <f>IFERROR(VLOOKUP(A810,[1]Tổng!$M$2:$AQ$200,30,0),"")</f>
        <v/>
      </c>
      <c r="M810" s="88">
        <f t="shared" si="223"/>
        <v>0</v>
      </c>
      <c r="N810" s="88" t="str">
        <f>IFERROR(VLOOKUP(A810,[1]Tổng!$M$2:$AT$200,18,0),"")</f>
        <v/>
      </c>
      <c r="O810" s="88" t="str">
        <f>IFERROR(VLOOKUP(A810,[1]Tổng!$M$2:$AT$200,22,0),"")</f>
        <v/>
      </c>
      <c r="P810" s="217">
        <f t="shared" si="224"/>
        <v>0</v>
      </c>
      <c r="Q810" s="217">
        <f>IFERROR(VLOOKUP(A810,[1]Tổng!$M$2:$AQ$200,29,0),0)</f>
        <v>0</v>
      </c>
      <c r="R810" s="81" t="str">
        <f>IFERROR(VLOOKUP(A810,[1]Tổng!$M$2:$AQ$200,31,0),"")</f>
        <v/>
      </c>
      <c r="S810" s="81">
        <f t="shared" si="211"/>
        <v>0</v>
      </c>
      <c r="T810" s="81">
        <f t="shared" si="212"/>
        <v>0</v>
      </c>
      <c r="U810" s="81" t="e">
        <f t="shared" si="226"/>
        <v>#REF!</v>
      </c>
      <c r="V810" s="81"/>
      <c r="W810" s="81" t="e">
        <f t="shared" si="219"/>
        <v>#REF!</v>
      </c>
      <c r="X810" s="83"/>
      <c r="Y810" s="99">
        <f t="shared" si="209"/>
        <v>0</v>
      </c>
      <c r="AE810" s="106" t="e">
        <f t="shared" si="208"/>
        <v>#VALUE!</v>
      </c>
      <c r="AF810" s="69"/>
      <c r="AG810" s="218"/>
      <c r="AH810" s="219"/>
      <c r="AI810" s="218"/>
      <c r="AR810" s="225" t="str">
        <f>IF(AS810&gt;1,H810,IF(AS810=1,H811+1,0))</f>
        <v/>
      </c>
      <c r="AS810" s="35">
        <f>IF(H810=0,H811+1,2)</f>
        <v>2</v>
      </c>
      <c r="AU810" s="69" t="e">
        <f t="shared" si="210"/>
        <v>#N/A</v>
      </c>
      <c r="AV810" s="69" t="e">
        <f t="shared" si="215"/>
        <v>#N/A</v>
      </c>
      <c r="AW810" s="69">
        <f>IF(I810&gt;0,COUNTIF($AV$32:AV810,AV810),0)</f>
        <v>778</v>
      </c>
      <c r="AX810" s="69">
        <f>IF(AND(AW810&gt;1,SUMIF($AV$32:AV809,AV810,$AX$32:AX809)-SUMIF($AV$32:AV809,AV810,$BA$32:BA809)=0),1,IF(AND(AW810&gt;1,SUMIF($AV$32:AV809,AV810,$AX$32:AX809)-SUMIF($AV$32:AV809,AV810,$BA$32:BA809)&gt;0),0,AW810))</f>
        <v>0</v>
      </c>
      <c r="AY810" s="69">
        <f>IF(AND(Q810&gt;0,SUMIF($AV$32:AV810,AV810,$I$32:I810)-SUMIF($AV$32:AV810,AV810,$Q$32:Q810)=0),COUNTIF($AV$32:AV810,AV810),0)</f>
        <v>0</v>
      </c>
      <c r="AZ810" s="69">
        <f>IF(Q810&gt;0,COUNTIF($AV$32:AV810,AV810),0)</f>
        <v>0</v>
      </c>
      <c r="BA810" s="69">
        <f t="shared" si="216"/>
        <v>0</v>
      </c>
      <c r="BC810" s="69" t="str">
        <f t="shared" si="217"/>
        <v xml:space="preserve">  0</v>
      </c>
      <c r="BD810" s="69" t="str">
        <f t="shared" si="218"/>
        <v/>
      </c>
      <c r="BF810" s="69"/>
      <c r="BG810" s="69"/>
    </row>
    <row r="811" spans="1:59" x14ac:dyDescent="0.25">
      <c r="A811" s="70" t="e">
        <f t="shared" si="225"/>
        <v>#REF!</v>
      </c>
      <c r="B811" s="83" t="str">
        <f>IFERROR(VLOOKUP(A811,[1]Tổng!$M$2:$AT$200,13,0),"")</f>
        <v/>
      </c>
      <c r="C811" s="71" t="e">
        <f t="shared" si="220"/>
        <v>#VALUE!</v>
      </c>
      <c r="D811" s="71">
        <f t="shared" si="221"/>
        <v>1</v>
      </c>
      <c r="E811" s="221" t="str">
        <f>IFERROR(VLOOKUP(A811,[1]Tổng!$M$2:$AT$200,14,0),"")</f>
        <v/>
      </c>
      <c r="F811" s="213" t="str">
        <f>IFERROR(VLOOKUP(A811,[1]Tổng!$M$2:$AT$200,15,0),"")</f>
        <v/>
      </c>
      <c r="G811" s="214" t="str">
        <f>IFERROR(VLOOKUP(A811,[1]Tổng!$M$2:$AT$200,25,0),"")</f>
        <v/>
      </c>
      <c r="H811" s="83" t="str">
        <f>IFERROR(VLOOKUP(A811,[1]Tổng!$M$2:$AQ$200,26,0),"")</f>
        <v/>
      </c>
      <c r="I811" s="77" t="str">
        <f>IFERROR(VLOOKUP(A811,[1]Tổng!$M$2:$AQ$200,27,0),"")</f>
        <v/>
      </c>
      <c r="J811" s="77">
        <v>1000000</v>
      </c>
      <c r="K811" s="78">
        <f t="shared" si="222"/>
        <v>0</v>
      </c>
      <c r="L811" s="88" t="str">
        <f>IFERROR(VLOOKUP(A811,[1]Tổng!$M$2:$AQ$200,30,0),"")</f>
        <v/>
      </c>
      <c r="M811" s="88">
        <f t="shared" si="223"/>
        <v>0</v>
      </c>
      <c r="N811" s="88" t="str">
        <f>IFERROR(VLOOKUP(A811,[1]Tổng!$M$2:$AT$200,18,0),"")</f>
        <v/>
      </c>
      <c r="O811" s="88" t="str">
        <f>IFERROR(VLOOKUP(A811,[1]Tổng!$M$2:$AT$200,22,0),"")</f>
        <v/>
      </c>
      <c r="P811" s="217">
        <f t="shared" si="224"/>
        <v>0</v>
      </c>
      <c r="Q811" s="217">
        <f>IFERROR(VLOOKUP(A811,[1]Tổng!$M$2:$AQ$200,29,0),0)</f>
        <v>0</v>
      </c>
      <c r="R811" s="81" t="str">
        <f>IFERROR(VLOOKUP(A811,[1]Tổng!$M$2:$AQ$200,31,0),"")</f>
        <v/>
      </c>
      <c r="S811" s="81">
        <f t="shared" si="211"/>
        <v>0</v>
      </c>
      <c r="T811" s="81">
        <f t="shared" si="212"/>
        <v>0</v>
      </c>
      <c r="U811" s="81" t="e">
        <f t="shared" si="226"/>
        <v>#REF!</v>
      </c>
      <c r="V811" s="81"/>
      <c r="W811" s="81" t="e">
        <f t="shared" si="219"/>
        <v>#REF!</v>
      </c>
      <c r="X811" s="83"/>
      <c r="Y811" s="99">
        <f t="shared" si="209"/>
        <v>0</v>
      </c>
      <c r="Z811" s="35">
        <v>1288</v>
      </c>
      <c r="AA811" s="35">
        <v>888</v>
      </c>
      <c r="AB811" s="35">
        <v>86</v>
      </c>
      <c r="AE811" s="106" t="e">
        <f t="shared" si="208"/>
        <v>#VALUE!</v>
      </c>
      <c r="AF811" s="69"/>
      <c r="AG811" s="218"/>
      <c r="AH811" s="219"/>
      <c r="AI811" s="218"/>
      <c r="AR811" s="225" t="str">
        <f t="shared" si="213"/>
        <v/>
      </c>
      <c r="AS811" s="35">
        <f t="shared" si="214"/>
        <v>2</v>
      </c>
      <c r="AU811" s="69" t="e">
        <f t="shared" si="210"/>
        <v>#N/A</v>
      </c>
      <c r="AV811" s="69" t="e">
        <f t="shared" si="215"/>
        <v>#N/A</v>
      </c>
      <c r="AW811" s="69">
        <f>IF(I811&gt;0,COUNTIF($AV$32:AV811,AV811),0)</f>
        <v>779</v>
      </c>
      <c r="AX811" s="69">
        <f>IF(AND(AW811&gt;1,SUMIF($AV$32:AV810,AV811,$AX$32:AX810)-SUMIF($AV$32:AV810,AV811,$BA$32:BA810)=0),1,IF(AND(AW811&gt;1,SUMIF($AV$32:AV810,AV811,$AX$32:AX810)-SUMIF($AV$32:AV810,AV811,$BA$32:BA810)&gt;0),0,AW811))</f>
        <v>0</v>
      </c>
      <c r="AY811" s="69">
        <f>IF(AND(Q811&gt;0,SUMIF($AV$32:AV811,AV811,$I$32:I811)-SUMIF($AV$32:AV811,AV811,$Q$32:Q811)=0),COUNTIF($AV$32:AV811,AV811),0)</f>
        <v>0</v>
      </c>
      <c r="AZ811" s="69">
        <f>IF(Q811&gt;0,COUNTIF($AV$32:AV811,AV811),0)</f>
        <v>0</v>
      </c>
      <c r="BA811" s="69">
        <f t="shared" si="216"/>
        <v>0</v>
      </c>
      <c r="BC811" s="69" t="str">
        <f t="shared" si="217"/>
        <v xml:space="preserve">  0</v>
      </c>
      <c r="BD811" s="69" t="str">
        <f t="shared" si="218"/>
        <v/>
      </c>
      <c r="BF811" s="69"/>
      <c r="BG811" s="69"/>
    </row>
    <row r="812" spans="1:59" x14ac:dyDescent="0.25">
      <c r="A812" s="70" t="e">
        <f t="shared" si="225"/>
        <v>#REF!</v>
      </c>
      <c r="B812" s="83" t="str">
        <f>IFERROR(VLOOKUP(A812,[1]Tổng!$M$2:$AT$200,13,0),"")</f>
        <v/>
      </c>
      <c r="C812" s="71" t="e">
        <f t="shared" si="220"/>
        <v>#VALUE!</v>
      </c>
      <c r="D812" s="71">
        <f t="shared" si="221"/>
        <v>1</v>
      </c>
      <c r="E812" s="221" t="str">
        <f>IFERROR(VLOOKUP(A812,[1]Tổng!$M$2:$AT$200,14,0),"")</f>
        <v/>
      </c>
      <c r="F812" s="213" t="str">
        <f>IFERROR(VLOOKUP(A812,[1]Tổng!$M$2:$AT$200,15,0),"")</f>
        <v/>
      </c>
      <c r="G812" s="214" t="str">
        <f>IFERROR(VLOOKUP(A812,[1]Tổng!$M$2:$AT$200,25,0),"")</f>
        <v/>
      </c>
      <c r="H812" s="83" t="str">
        <f>IFERROR(VLOOKUP(A812,[1]Tổng!$M$2:$AQ$200,26,0),"")</f>
        <v/>
      </c>
      <c r="I812" s="77" t="str">
        <f>IFERROR(VLOOKUP(A812,[1]Tổng!$M$2:$AQ$200,27,0),"")</f>
        <v/>
      </c>
      <c r="J812" s="77">
        <v>1000000</v>
      </c>
      <c r="K812" s="78">
        <f t="shared" si="222"/>
        <v>0</v>
      </c>
      <c r="L812" s="88" t="str">
        <f>IFERROR(VLOOKUP(A812,[1]Tổng!$M$2:$AQ$200,30,0),"")</f>
        <v/>
      </c>
      <c r="M812" s="88">
        <f t="shared" si="223"/>
        <v>0</v>
      </c>
      <c r="N812" s="88" t="str">
        <f>IFERROR(VLOOKUP(A812,[1]Tổng!$M$2:$AT$200,18,0),"")</f>
        <v/>
      </c>
      <c r="O812" s="88" t="str">
        <f>IFERROR(VLOOKUP(A812,[1]Tổng!$M$2:$AT$200,22,0),"")</f>
        <v/>
      </c>
      <c r="P812" s="217">
        <f t="shared" si="224"/>
        <v>0</v>
      </c>
      <c r="Q812" s="217">
        <f>IFERROR(VLOOKUP(A812,[1]Tổng!$M$2:$AQ$200,29,0),0)</f>
        <v>0</v>
      </c>
      <c r="R812" s="81" t="str">
        <f>IFERROR(VLOOKUP(A812,[1]Tổng!$M$2:$AQ$200,31,0),"")</f>
        <v/>
      </c>
      <c r="S812" s="81">
        <f t="shared" si="211"/>
        <v>0</v>
      </c>
      <c r="T812" s="81">
        <f t="shared" si="212"/>
        <v>0</v>
      </c>
      <c r="U812" s="81" t="e">
        <f t="shared" si="226"/>
        <v>#REF!</v>
      </c>
      <c r="V812" s="81"/>
      <c r="W812" s="81" t="e">
        <f t="shared" si="219"/>
        <v>#REF!</v>
      </c>
      <c r="X812" s="83"/>
      <c r="Y812" s="99">
        <f t="shared" si="209"/>
        <v>0</v>
      </c>
      <c r="AE812" s="106" t="e">
        <f t="shared" si="208"/>
        <v>#VALUE!</v>
      </c>
      <c r="AF812" s="69"/>
      <c r="AG812" s="218"/>
      <c r="AH812" s="219"/>
      <c r="AI812" s="218"/>
      <c r="AR812" s="225" t="str">
        <f t="shared" si="213"/>
        <v/>
      </c>
      <c r="AS812" s="35">
        <f t="shared" si="214"/>
        <v>2</v>
      </c>
      <c r="AU812" s="69" t="e">
        <f t="shared" si="210"/>
        <v>#N/A</v>
      </c>
      <c r="AV812" s="69" t="e">
        <f t="shared" si="215"/>
        <v>#N/A</v>
      </c>
      <c r="AW812" s="69">
        <f>IF(I812&gt;0,COUNTIF($AV$32:AV812,AV812),0)</f>
        <v>780</v>
      </c>
      <c r="AX812" s="69">
        <f>IF(AND(AW812&gt;1,SUMIF($AV$32:AV811,AV812,$AX$32:AX811)-SUMIF($AV$32:AV811,AV812,$BA$32:BA811)=0),1,IF(AND(AW812&gt;1,SUMIF($AV$32:AV811,AV812,$AX$32:AX811)-SUMIF($AV$32:AV811,AV812,$BA$32:BA811)&gt;0),0,AW812))</f>
        <v>0</v>
      </c>
      <c r="AY812" s="69">
        <f>IF(AND(Q812&gt;0,SUMIF($AV$32:AV812,AV812,$I$32:I812)-SUMIF($AV$32:AV812,AV812,$Q$32:Q812)=0),COUNTIF($AV$32:AV812,AV812),0)</f>
        <v>0</v>
      </c>
      <c r="AZ812" s="69">
        <f>IF(Q812&gt;0,COUNTIF($AV$32:AV812,AV812),0)</f>
        <v>0</v>
      </c>
      <c r="BA812" s="69">
        <f t="shared" si="216"/>
        <v>0</v>
      </c>
      <c r="BC812" s="69" t="str">
        <f t="shared" si="217"/>
        <v xml:space="preserve">  0</v>
      </c>
      <c r="BD812" s="69" t="str">
        <f t="shared" si="218"/>
        <v/>
      </c>
      <c r="BF812" s="69"/>
      <c r="BG812" s="69"/>
    </row>
    <row r="813" spans="1:59" x14ac:dyDescent="0.25">
      <c r="A813" s="70" t="e">
        <f t="shared" si="225"/>
        <v>#REF!</v>
      </c>
      <c r="B813" s="83" t="str">
        <f>IFERROR(VLOOKUP(A813,[1]Tổng!$M$2:$AT$200,13,0),"")</f>
        <v/>
      </c>
      <c r="C813" s="71" t="e">
        <f t="shared" si="220"/>
        <v>#VALUE!</v>
      </c>
      <c r="D813" s="71">
        <f t="shared" si="221"/>
        <v>1</v>
      </c>
      <c r="E813" s="221" t="str">
        <f>IFERROR(VLOOKUP(A813,[1]Tổng!$M$2:$AT$200,14,0),"")</f>
        <v/>
      </c>
      <c r="F813" s="213" t="str">
        <f>IFERROR(VLOOKUP(A813,[1]Tổng!$M$2:$AT$200,15,0),"")</f>
        <v/>
      </c>
      <c r="G813" s="214" t="str">
        <f>IFERROR(VLOOKUP(A813,[1]Tổng!$M$2:$AT$200,25,0),"")</f>
        <v/>
      </c>
      <c r="H813" s="83" t="str">
        <f>IFERROR(VLOOKUP(A813,[1]Tổng!$M$2:$AQ$200,26,0),"")</f>
        <v/>
      </c>
      <c r="I813" s="77" t="str">
        <f>IFERROR(VLOOKUP(A813,[1]Tổng!$M$2:$AQ$200,27,0),"")</f>
        <v/>
      </c>
      <c r="J813" s="77">
        <v>1000000</v>
      </c>
      <c r="K813" s="78">
        <f t="shared" si="222"/>
        <v>0</v>
      </c>
      <c r="L813" s="88" t="str">
        <f>IFERROR(VLOOKUP(A813,[1]Tổng!$M$2:$AQ$200,30,0),"")</f>
        <v/>
      </c>
      <c r="M813" s="88">
        <f t="shared" si="223"/>
        <v>0</v>
      </c>
      <c r="N813" s="88" t="str">
        <f>IFERROR(VLOOKUP(A813,[1]Tổng!$M$2:$AT$200,18,0),"")</f>
        <v/>
      </c>
      <c r="O813" s="88" t="str">
        <f>IFERROR(VLOOKUP(A813,[1]Tổng!$M$2:$AT$200,22,0),"")</f>
        <v/>
      </c>
      <c r="P813" s="217">
        <f t="shared" si="224"/>
        <v>0</v>
      </c>
      <c r="Q813" s="217">
        <f>IFERROR(VLOOKUP(A813,[1]Tổng!$M$2:$AQ$200,29,0),0)</f>
        <v>0</v>
      </c>
      <c r="R813" s="81" t="str">
        <f>IFERROR(VLOOKUP(A813,[1]Tổng!$M$2:$AQ$200,31,0),"")</f>
        <v/>
      </c>
      <c r="S813" s="81">
        <f t="shared" si="211"/>
        <v>0</v>
      </c>
      <c r="T813" s="81">
        <f t="shared" si="212"/>
        <v>0</v>
      </c>
      <c r="U813" s="81" t="e">
        <f t="shared" si="226"/>
        <v>#REF!</v>
      </c>
      <c r="V813" s="81"/>
      <c r="W813" s="81" t="e">
        <f t="shared" si="219"/>
        <v>#REF!</v>
      </c>
      <c r="X813" s="83"/>
      <c r="Y813" s="99">
        <f t="shared" si="209"/>
        <v>0</v>
      </c>
      <c r="AE813" s="106" t="e">
        <f t="shared" si="208"/>
        <v>#VALUE!</v>
      </c>
      <c r="AF813" s="69"/>
      <c r="AG813" s="218"/>
      <c r="AH813" s="219"/>
      <c r="AI813" s="218"/>
      <c r="AR813" s="225" t="str">
        <f t="shared" si="213"/>
        <v/>
      </c>
      <c r="AS813" s="35">
        <f t="shared" si="214"/>
        <v>2</v>
      </c>
      <c r="AU813" s="69" t="e">
        <f t="shared" si="210"/>
        <v>#N/A</v>
      </c>
      <c r="AV813" s="69" t="e">
        <f t="shared" si="215"/>
        <v>#N/A</v>
      </c>
      <c r="AW813" s="69">
        <f>IF(I813&gt;0,COUNTIF($AV$32:AV813,AV813),0)</f>
        <v>781</v>
      </c>
      <c r="AX813" s="69">
        <f>IF(AND(AW813&gt;1,SUMIF($AV$32:AV812,AV813,$AX$32:AX812)-SUMIF($AV$32:AV812,AV813,$BA$32:BA812)=0),1,IF(AND(AW813&gt;1,SUMIF($AV$32:AV812,AV813,$AX$32:AX812)-SUMIF($AV$32:AV812,AV813,$BA$32:BA812)&gt;0),0,AW813))</f>
        <v>0</v>
      </c>
      <c r="AY813" s="69">
        <f>IF(AND(Q813&gt;0,SUMIF($AV$32:AV813,AV813,$I$32:I813)-SUMIF($AV$32:AV813,AV813,$Q$32:Q813)=0),COUNTIF($AV$32:AV813,AV813),0)</f>
        <v>0</v>
      </c>
      <c r="AZ813" s="69">
        <f>IF(Q813&gt;0,COUNTIF($AV$32:AV813,AV813),0)</f>
        <v>0</v>
      </c>
      <c r="BA813" s="69">
        <f t="shared" si="216"/>
        <v>0</v>
      </c>
      <c r="BC813" s="69" t="str">
        <f t="shared" si="217"/>
        <v xml:space="preserve">  0</v>
      </c>
      <c r="BD813" s="69" t="str">
        <f t="shared" si="218"/>
        <v/>
      </c>
      <c r="BF813" s="69"/>
      <c r="BG813" s="69"/>
    </row>
    <row r="814" spans="1:59" x14ac:dyDescent="0.25">
      <c r="A814" s="70" t="e">
        <f t="shared" si="225"/>
        <v>#REF!</v>
      </c>
      <c r="B814" s="83" t="str">
        <f>IFERROR(VLOOKUP(A814,[1]Tổng!$M$2:$AT$200,13,0),"")</f>
        <v/>
      </c>
      <c r="C814" s="71" t="e">
        <f t="shared" si="220"/>
        <v>#VALUE!</v>
      </c>
      <c r="D814" s="71">
        <f t="shared" si="221"/>
        <v>1</v>
      </c>
      <c r="E814" s="221" t="str">
        <f>IFERROR(VLOOKUP(A814,[1]Tổng!$M$2:$AT$200,14,0),"")</f>
        <v/>
      </c>
      <c r="F814" s="213" t="str">
        <f>IFERROR(VLOOKUP(A814,[1]Tổng!$M$2:$AT$200,15,0),"")</f>
        <v/>
      </c>
      <c r="G814" s="214" t="str">
        <f>IFERROR(VLOOKUP(A814,[1]Tổng!$M$2:$AT$200,25,0),"")</f>
        <v/>
      </c>
      <c r="H814" s="83" t="str">
        <f>IFERROR(VLOOKUP(A814,[1]Tổng!$M$2:$AQ$200,26,0),"")</f>
        <v/>
      </c>
      <c r="I814" s="77" t="str">
        <f>IFERROR(VLOOKUP(A814,[1]Tổng!$M$2:$AQ$200,27,0),"")</f>
        <v/>
      </c>
      <c r="J814" s="77">
        <v>1000000</v>
      </c>
      <c r="K814" s="78">
        <f t="shared" si="222"/>
        <v>0</v>
      </c>
      <c r="L814" s="88" t="str">
        <f>IFERROR(VLOOKUP(A814,[1]Tổng!$M$2:$AQ$200,30,0),"")</f>
        <v/>
      </c>
      <c r="M814" s="88">
        <f t="shared" si="223"/>
        <v>0</v>
      </c>
      <c r="N814" s="88" t="str">
        <f>IFERROR(VLOOKUP(A814,[1]Tổng!$M$2:$AT$200,18,0),"")</f>
        <v/>
      </c>
      <c r="O814" s="88" t="str">
        <f>IFERROR(VLOOKUP(A814,[1]Tổng!$M$2:$AT$200,22,0),"")</f>
        <v/>
      </c>
      <c r="P814" s="217">
        <f t="shared" si="224"/>
        <v>0</v>
      </c>
      <c r="Q814" s="217">
        <f>IFERROR(VLOOKUP(A814,[1]Tổng!$M$2:$AQ$200,29,0),0)</f>
        <v>0</v>
      </c>
      <c r="R814" s="81" t="str">
        <f>IFERROR(VLOOKUP(A814,[1]Tổng!$M$2:$AQ$200,31,0),"")</f>
        <v/>
      </c>
      <c r="S814" s="81">
        <f t="shared" si="211"/>
        <v>0</v>
      </c>
      <c r="T814" s="81">
        <f t="shared" si="212"/>
        <v>0</v>
      </c>
      <c r="U814" s="81" t="e">
        <f t="shared" si="226"/>
        <v>#REF!</v>
      </c>
      <c r="V814" s="81" t="e">
        <f>AA808*L808</f>
        <v>#VALUE!</v>
      </c>
      <c r="W814" s="81" t="e">
        <f t="shared" si="219"/>
        <v>#REF!</v>
      </c>
      <c r="X814" s="83">
        <v>44046</v>
      </c>
      <c r="Y814" s="99">
        <f>Q814-AA808</f>
        <v>-280</v>
      </c>
      <c r="AE814" s="106" t="e">
        <f t="shared" si="208"/>
        <v>#VALUE!</v>
      </c>
      <c r="AF814" s="69"/>
      <c r="AG814" s="218"/>
      <c r="AH814" s="219"/>
      <c r="AI814" s="218"/>
      <c r="AR814" s="225" t="str">
        <f t="shared" si="213"/>
        <v/>
      </c>
      <c r="AS814" s="35">
        <f t="shared" si="214"/>
        <v>2</v>
      </c>
      <c r="AU814" s="69" t="e">
        <f t="shared" si="210"/>
        <v>#N/A</v>
      </c>
      <c r="AV814" s="69" t="e">
        <f t="shared" si="215"/>
        <v>#N/A</v>
      </c>
      <c r="AW814" s="69">
        <f>IF(I814&gt;0,COUNTIF($AV$32:AV814,AV814),0)</f>
        <v>782</v>
      </c>
      <c r="AX814" s="69">
        <f>IF(AND(AW814&gt;1,SUMIF($AV$32:AV813,AV814,$AX$32:AX813)-SUMIF($AV$32:AV813,AV814,$BA$32:BA813)=0),1,IF(AND(AW814&gt;1,SUMIF($AV$32:AV813,AV814,$AX$32:AX813)-SUMIF($AV$32:AV813,AV814,$BA$32:BA813)&gt;0),0,AW814))</f>
        <v>0</v>
      </c>
      <c r="AY814" s="69">
        <f>IF(AND(Q814&gt;0,SUMIF($AV$32:AV814,AV814,$I$32:I814)-SUMIF($AV$32:AV814,AV814,$Q$32:Q814)=0),COUNTIF($AV$32:AV814,AV814),0)</f>
        <v>0</v>
      </c>
      <c r="AZ814" s="69">
        <f>IF(Q814&gt;0,COUNTIF($AV$32:AV814,AV814),0)</f>
        <v>0</v>
      </c>
      <c r="BA814" s="69">
        <f t="shared" si="216"/>
        <v>0</v>
      </c>
      <c r="BC814" s="69" t="str">
        <f t="shared" si="217"/>
        <v xml:space="preserve">  0</v>
      </c>
      <c r="BD814" s="69" t="str">
        <f t="shared" si="218"/>
        <v/>
      </c>
      <c r="BF814" s="69"/>
      <c r="BG814" s="69"/>
    </row>
    <row r="815" spans="1:59" x14ac:dyDescent="0.25">
      <c r="A815" s="70" t="e">
        <f t="shared" si="225"/>
        <v>#REF!</v>
      </c>
      <c r="B815" s="83" t="str">
        <f>IFERROR(VLOOKUP(A815,[1]Tổng!$M$2:$AT$200,13,0),"")</f>
        <v/>
      </c>
      <c r="C815" s="71" t="e">
        <f t="shared" si="220"/>
        <v>#VALUE!</v>
      </c>
      <c r="D815" s="71">
        <f t="shared" si="221"/>
        <v>1</v>
      </c>
      <c r="E815" s="221" t="str">
        <f>IFERROR(VLOOKUP(A815,[1]Tổng!$M$2:$AT$200,14,0),"")</f>
        <v/>
      </c>
      <c r="F815" s="213" t="str">
        <f>IFERROR(VLOOKUP(A815,[1]Tổng!$M$2:$AT$200,15,0),"")</f>
        <v/>
      </c>
      <c r="G815" s="214" t="str">
        <f>IFERROR(VLOOKUP(A815,[1]Tổng!$M$2:$AT$200,25,0),"")</f>
        <v/>
      </c>
      <c r="H815" s="83" t="str">
        <f>IFERROR(VLOOKUP(A815,[1]Tổng!$M$2:$AQ$200,26,0),"")</f>
        <v/>
      </c>
      <c r="I815" s="77" t="str">
        <f>IFERROR(VLOOKUP(A815,[1]Tổng!$M$2:$AQ$200,27,0),"")</f>
        <v/>
      </c>
      <c r="J815" s="77">
        <v>1000000</v>
      </c>
      <c r="K815" s="78">
        <f t="shared" si="222"/>
        <v>0</v>
      </c>
      <c r="L815" s="88" t="str">
        <f>IFERROR(VLOOKUP(A815,[1]Tổng!$M$2:$AQ$200,30,0),"")</f>
        <v/>
      </c>
      <c r="M815" s="88">
        <f t="shared" si="223"/>
        <v>0</v>
      </c>
      <c r="N815" s="88" t="str">
        <f>IFERROR(VLOOKUP(A815,[1]Tổng!$M$2:$AT$200,18,0),"")</f>
        <v/>
      </c>
      <c r="O815" s="88" t="str">
        <f>IFERROR(VLOOKUP(A815,[1]Tổng!$M$2:$AT$200,22,0),"")</f>
        <v/>
      </c>
      <c r="P815" s="217">
        <f t="shared" si="224"/>
        <v>0</v>
      </c>
      <c r="Q815" s="217">
        <f>IFERROR(VLOOKUP(A815,[1]Tổng!$M$2:$AQ$200,29,0),0)</f>
        <v>0</v>
      </c>
      <c r="R815" s="81" t="str">
        <f>IFERROR(VLOOKUP(A815,[1]Tổng!$M$2:$AQ$200,31,0),"")</f>
        <v/>
      </c>
      <c r="S815" s="81">
        <f t="shared" si="211"/>
        <v>0</v>
      </c>
      <c r="T815" s="81">
        <f t="shared" si="212"/>
        <v>0</v>
      </c>
      <c r="U815" s="81" t="e">
        <f t="shared" si="226"/>
        <v>#REF!</v>
      </c>
      <c r="V815" s="81"/>
      <c r="W815" s="81" t="e">
        <f t="shared" si="219"/>
        <v>#REF!</v>
      </c>
      <c r="X815" s="83"/>
      <c r="Y815" s="99">
        <f t="shared" si="209"/>
        <v>0</v>
      </c>
      <c r="AE815" s="106" t="e">
        <f t="shared" si="208"/>
        <v>#VALUE!</v>
      </c>
      <c r="AF815" s="69"/>
      <c r="AG815" s="218"/>
      <c r="AH815" s="219"/>
      <c r="AI815" s="218"/>
      <c r="AR815" s="225" t="str">
        <f t="shared" si="213"/>
        <v/>
      </c>
      <c r="AS815" s="35">
        <f t="shared" si="214"/>
        <v>2</v>
      </c>
      <c r="AU815" s="69" t="e">
        <f t="shared" si="210"/>
        <v>#N/A</v>
      </c>
      <c r="AV815" s="69" t="e">
        <f t="shared" si="215"/>
        <v>#N/A</v>
      </c>
      <c r="AW815" s="69">
        <f>IF(I815&gt;0,COUNTIF($AV$32:AV815,AV815),0)</f>
        <v>783</v>
      </c>
      <c r="AX815" s="69">
        <f>IF(AND(AW815&gt;1,SUMIF($AV$32:AV814,AV815,$AX$32:AX814)-SUMIF($AV$32:AV814,AV815,$BA$32:BA814)=0),1,IF(AND(AW815&gt;1,SUMIF($AV$32:AV814,AV815,$AX$32:AX814)-SUMIF($AV$32:AV814,AV815,$BA$32:BA814)&gt;0),0,AW815))</f>
        <v>0</v>
      </c>
      <c r="AY815" s="69">
        <f>IF(AND(Q815&gt;0,SUMIF($AV$32:AV815,AV815,$I$32:I815)-SUMIF($AV$32:AV815,AV815,$Q$32:Q815)=0),COUNTIF($AV$32:AV815,AV815),0)</f>
        <v>0</v>
      </c>
      <c r="AZ815" s="69">
        <f>IF(Q815&gt;0,COUNTIF($AV$32:AV815,AV815),0)</f>
        <v>0</v>
      </c>
      <c r="BA815" s="69">
        <f t="shared" si="216"/>
        <v>0</v>
      </c>
      <c r="BC815" s="69" t="str">
        <f t="shared" si="217"/>
        <v xml:space="preserve">  0</v>
      </c>
      <c r="BD815" s="69" t="str">
        <f t="shared" si="218"/>
        <v/>
      </c>
      <c r="BF815" s="69"/>
      <c r="BG815" s="69"/>
    </row>
    <row r="816" spans="1:59" x14ac:dyDescent="0.25">
      <c r="A816" s="70" t="e">
        <f t="shared" si="225"/>
        <v>#REF!</v>
      </c>
      <c r="B816" s="83" t="str">
        <f>IFERROR(VLOOKUP(A816,[1]Tổng!$M$2:$AT$200,13,0),"")</f>
        <v/>
      </c>
      <c r="C816" s="71" t="e">
        <f t="shared" si="220"/>
        <v>#VALUE!</v>
      </c>
      <c r="D816" s="71">
        <f t="shared" si="221"/>
        <v>1</v>
      </c>
      <c r="E816" s="221" t="str">
        <f>IFERROR(VLOOKUP(A816,[1]Tổng!$M$2:$AT$200,14,0),"")</f>
        <v/>
      </c>
      <c r="F816" s="213" t="str">
        <f>IFERROR(VLOOKUP(A816,[1]Tổng!$M$2:$AT$200,15,0),"")</f>
        <v/>
      </c>
      <c r="G816" s="214" t="str">
        <f>IFERROR(VLOOKUP(A816,[1]Tổng!$M$2:$AT$200,25,0),"")</f>
        <v/>
      </c>
      <c r="H816" s="83" t="str">
        <f>IFERROR(VLOOKUP(A816,[1]Tổng!$M$2:$AQ$200,26,0),"")</f>
        <v/>
      </c>
      <c r="I816" s="77" t="str">
        <f>IFERROR(VLOOKUP(A816,[1]Tổng!$M$2:$AQ$200,27,0),"")</f>
        <v/>
      </c>
      <c r="J816" s="77">
        <v>1000000</v>
      </c>
      <c r="K816" s="78">
        <f t="shared" si="222"/>
        <v>0</v>
      </c>
      <c r="L816" s="88" t="str">
        <f>IFERROR(VLOOKUP(A816,[1]Tổng!$M$2:$AQ$200,30,0),"")</f>
        <v/>
      </c>
      <c r="M816" s="88">
        <f t="shared" si="223"/>
        <v>0</v>
      </c>
      <c r="N816" s="88" t="str">
        <f>IFERROR(VLOOKUP(A816,[1]Tổng!$M$2:$AT$200,18,0),"")</f>
        <v/>
      </c>
      <c r="O816" s="88" t="str">
        <f>IFERROR(VLOOKUP(A816,[1]Tổng!$M$2:$AT$200,22,0),"")</f>
        <v/>
      </c>
      <c r="P816" s="217">
        <f t="shared" si="224"/>
        <v>0</v>
      </c>
      <c r="Q816" s="217">
        <f>IFERROR(VLOOKUP(A816,[1]Tổng!$M$2:$AQ$200,29,0),0)</f>
        <v>0</v>
      </c>
      <c r="R816" s="81" t="str">
        <f>IFERROR(VLOOKUP(A816,[1]Tổng!$M$2:$AQ$200,31,0),"")</f>
        <v/>
      </c>
      <c r="S816" s="81">
        <f t="shared" si="211"/>
        <v>0</v>
      </c>
      <c r="T816" s="81">
        <f t="shared" si="212"/>
        <v>0</v>
      </c>
      <c r="U816" s="81" t="e">
        <f t="shared" si="226"/>
        <v>#REF!</v>
      </c>
      <c r="V816" s="81" t="e">
        <f>Z811*L811</f>
        <v>#VALUE!</v>
      </c>
      <c r="W816" s="81" t="e">
        <f t="shared" si="219"/>
        <v>#REF!</v>
      </c>
      <c r="X816" s="83">
        <v>44041</v>
      </c>
      <c r="Y816" s="99">
        <f>Q816-Z811</f>
        <v>-1288</v>
      </c>
      <c r="AE816" s="106" t="e">
        <f t="shared" si="208"/>
        <v>#VALUE!</v>
      </c>
      <c r="AF816" s="69"/>
      <c r="AG816" s="218"/>
      <c r="AH816" s="219"/>
      <c r="AI816" s="218"/>
      <c r="AR816" s="225" t="str">
        <f t="shared" si="213"/>
        <v/>
      </c>
      <c r="AS816" s="35">
        <f t="shared" si="214"/>
        <v>2</v>
      </c>
      <c r="AU816" s="69" t="e">
        <f t="shared" si="210"/>
        <v>#N/A</v>
      </c>
      <c r="AV816" s="69" t="e">
        <f t="shared" si="215"/>
        <v>#N/A</v>
      </c>
      <c r="AW816" s="69">
        <f>IF(I816&gt;0,COUNTIF($AV$32:AV816,AV816),0)</f>
        <v>784</v>
      </c>
      <c r="AX816" s="69">
        <f>IF(AND(AW816&gt;1,SUMIF($AV$32:AV815,AV816,$AX$32:AX815)-SUMIF($AV$32:AV815,AV816,$BA$32:BA815)=0),1,IF(AND(AW816&gt;1,SUMIF($AV$32:AV815,AV816,$AX$32:AX815)-SUMIF($AV$32:AV815,AV816,$BA$32:BA815)&gt;0),0,AW816))</f>
        <v>0</v>
      </c>
      <c r="AY816" s="69">
        <f>IF(AND(Q816&gt;0,SUMIF($AV$32:AV816,AV816,$I$32:I816)-SUMIF($AV$32:AV816,AV816,$Q$32:Q816)=0),COUNTIF($AV$32:AV816,AV816),0)</f>
        <v>0</v>
      </c>
      <c r="AZ816" s="69">
        <f>IF(Q816&gt;0,COUNTIF($AV$32:AV816,AV816),0)</f>
        <v>0</v>
      </c>
      <c r="BA816" s="69">
        <f t="shared" si="216"/>
        <v>0</v>
      </c>
      <c r="BC816" s="69" t="str">
        <f t="shared" si="217"/>
        <v xml:space="preserve">  0</v>
      </c>
      <c r="BD816" s="69" t="str">
        <f t="shared" si="218"/>
        <v/>
      </c>
      <c r="BF816" s="69"/>
      <c r="BG816" s="69"/>
    </row>
    <row r="817" spans="1:59" x14ac:dyDescent="0.25">
      <c r="A817" s="70" t="e">
        <f t="shared" si="225"/>
        <v>#REF!</v>
      </c>
      <c r="B817" s="83" t="str">
        <f>IFERROR(VLOOKUP(A817,[1]Tổng!$M$2:$AT$200,13,0),"")</f>
        <v/>
      </c>
      <c r="C817" s="71" t="e">
        <f t="shared" si="220"/>
        <v>#VALUE!</v>
      </c>
      <c r="D817" s="71">
        <f t="shared" si="221"/>
        <v>1</v>
      </c>
      <c r="E817" s="221" t="str">
        <f>IFERROR(VLOOKUP(A817,[1]Tổng!$M$2:$AT$200,14,0),"")</f>
        <v/>
      </c>
      <c r="F817" s="213" t="str">
        <f>IFERROR(VLOOKUP(A817,[1]Tổng!$M$2:$AT$200,15,0),"")</f>
        <v/>
      </c>
      <c r="G817" s="214" t="str">
        <f>IFERROR(VLOOKUP(A817,[1]Tổng!$M$2:$AT$200,25,0),"")</f>
        <v/>
      </c>
      <c r="H817" s="83" t="str">
        <f>IFERROR(VLOOKUP(A817,[1]Tổng!$M$2:$AQ$200,26,0),"")</f>
        <v/>
      </c>
      <c r="I817" s="77" t="str">
        <f>IFERROR(VLOOKUP(A817,[1]Tổng!$M$2:$AQ$200,27,0),"")</f>
        <v/>
      </c>
      <c r="J817" s="77">
        <v>1000000</v>
      </c>
      <c r="K817" s="78">
        <f t="shared" si="222"/>
        <v>0</v>
      </c>
      <c r="L817" s="88" t="str">
        <f>IFERROR(VLOOKUP(A817,[1]Tổng!$M$2:$AQ$200,30,0),"")</f>
        <v/>
      </c>
      <c r="M817" s="88">
        <f t="shared" si="223"/>
        <v>0</v>
      </c>
      <c r="N817" s="88" t="str">
        <f>IFERROR(VLOOKUP(A817,[1]Tổng!$M$2:$AT$200,18,0),"")</f>
        <v/>
      </c>
      <c r="O817" s="88" t="str">
        <f>IFERROR(VLOOKUP(A817,[1]Tổng!$M$2:$AT$200,22,0),"")</f>
        <v/>
      </c>
      <c r="P817" s="217">
        <f t="shared" si="224"/>
        <v>0</v>
      </c>
      <c r="Q817" s="217">
        <f>IFERROR(VLOOKUP(A817,[1]Tổng!$M$2:$AQ$200,29,0),0)</f>
        <v>0</v>
      </c>
      <c r="R817" s="81" t="str">
        <f>IFERROR(VLOOKUP(A817,[1]Tổng!$M$2:$AQ$200,31,0),"")</f>
        <v/>
      </c>
      <c r="S817" s="81">
        <f t="shared" si="211"/>
        <v>0</v>
      </c>
      <c r="T817" s="81">
        <f t="shared" si="212"/>
        <v>0</v>
      </c>
      <c r="U817" s="81" t="e">
        <f t="shared" si="226"/>
        <v>#REF!</v>
      </c>
      <c r="V817" s="81"/>
      <c r="W817" s="81" t="e">
        <f t="shared" si="219"/>
        <v>#REF!</v>
      </c>
      <c r="X817" s="83"/>
      <c r="Y817" s="99">
        <f t="shared" si="209"/>
        <v>0</v>
      </c>
      <c r="AE817" s="106" t="e">
        <f t="shared" si="208"/>
        <v>#VALUE!</v>
      </c>
      <c r="AF817" s="69"/>
      <c r="AG817" s="218"/>
      <c r="AH817" s="219"/>
      <c r="AI817" s="218"/>
      <c r="AR817" s="225" t="str">
        <f t="shared" si="213"/>
        <v/>
      </c>
      <c r="AS817" s="35">
        <f t="shared" si="214"/>
        <v>2</v>
      </c>
      <c r="AU817" s="69" t="e">
        <f t="shared" si="210"/>
        <v>#N/A</v>
      </c>
      <c r="AV817" s="69" t="e">
        <f t="shared" si="215"/>
        <v>#N/A</v>
      </c>
      <c r="AW817" s="69">
        <f>IF(I817&gt;0,COUNTIF($AV$32:AV817,AV817),0)</f>
        <v>785</v>
      </c>
      <c r="AX817" s="69">
        <f>IF(AND(AW817&gt;1,SUMIF($AV$32:AV816,AV817,$AX$32:AX816)-SUMIF($AV$32:AV816,AV817,$BA$32:BA816)=0),1,IF(AND(AW817&gt;1,SUMIF($AV$32:AV816,AV817,$AX$32:AX816)-SUMIF($AV$32:AV816,AV817,$BA$32:BA816)&gt;0),0,AW817))</f>
        <v>0</v>
      </c>
      <c r="AY817" s="69">
        <f>IF(AND(Q817&gt;0,SUMIF($AV$32:AV817,AV817,$I$32:I817)-SUMIF($AV$32:AV817,AV817,$Q$32:Q817)=0),COUNTIF($AV$32:AV817,AV817),0)</f>
        <v>0</v>
      </c>
      <c r="AZ817" s="69">
        <f>IF(Q817&gt;0,COUNTIF($AV$32:AV817,AV817),0)</f>
        <v>0</v>
      </c>
      <c r="BA817" s="69">
        <f t="shared" si="216"/>
        <v>0</v>
      </c>
      <c r="BC817" s="69" t="str">
        <f t="shared" si="217"/>
        <v xml:space="preserve">  0</v>
      </c>
      <c r="BD817" s="69" t="str">
        <f t="shared" si="218"/>
        <v/>
      </c>
      <c r="BF817" s="69"/>
      <c r="BG817" s="69"/>
    </row>
    <row r="818" spans="1:59" x14ac:dyDescent="0.25">
      <c r="A818" s="70" t="e">
        <f t="shared" si="225"/>
        <v>#REF!</v>
      </c>
      <c r="B818" s="83" t="str">
        <f>IFERROR(VLOOKUP(A818,[1]Tổng!$M$2:$AT$200,13,0),"")</f>
        <v/>
      </c>
      <c r="C818" s="71" t="e">
        <f t="shared" si="220"/>
        <v>#VALUE!</v>
      </c>
      <c r="D818" s="71">
        <f t="shared" si="221"/>
        <v>1</v>
      </c>
      <c r="E818" s="221" t="str">
        <f>IFERROR(VLOOKUP(A818,[1]Tổng!$M$2:$AT$200,14,0),"")</f>
        <v/>
      </c>
      <c r="F818" s="213" t="str">
        <f>IFERROR(VLOOKUP(A818,[1]Tổng!$M$2:$AT$200,15,0),"")</f>
        <v/>
      </c>
      <c r="G818" s="214" t="str">
        <f>IFERROR(VLOOKUP(A818,[1]Tổng!$M$2:$AT$200,25,0),"")</f>
        <v/>
      </c>
      <c r="H818" s="83" t="str">
        <f>IFERROR(VLOOKUP(A818,[1]Tổng!$M$2:$AQ$200,26,0),"")</f>
        <v/>
      </c>
      <c r="I818" s="77" t="str">
        <f>IFERROR(VLOOKUP(A818,[1]Tổng!$M$2:$AQ$200,27,0),"")</f>
        <v/>
      </c>
      <c r="J818" s="77">
        <v>1000000</v>
      </c>
      <c r="K818" s="78">
        <f t="shared" si="222"/>
        <v>0</v>
      </c>
      <c r="L818" s="88" t="str">
        <f>IFERROR(VLOOKUP(A818,[1]Tổng!$M$2:$AQ$200,30,0),"")</f>
        <v/>
      </c>
      <c r="M818" s="88">
        <f t="shared" si="223"/>
        <v>0</v>
      </c>
      <c r="N818" s="88" t="str">
        <f>IFERROR(VLOOKUP(A818,[1]Tổng!$M$2:$AT$200,18,0),"")</f>
        <v/>
      </c>
      <c r="O818" s="88" t="str">
        <f>IFERROR(VLOOKUP(A818,[1]Tổng!$M$2:$AT$200,22,0),"")</f>
        <v/>
      </c>
      <c r="P818" s="217">
        <f t="shared" si="224"/>
        <v>0</v>
      </c>
      <c r="Q818" s="217">
        <f>IFERROR(VLOOKUP(A818,[1]Tổng!$M$2:$AQ$200,29,0),0)</f>
        <v>0</v>
      </c>
      <c r="R818" s="81" t="str">
        <f>IFERROR(VLOOKUP(A818,[1]Tổng!$M$2:$AQ$200,31,0),"")</f>
        <v/>
      </c>
      <c r="S818" s="81">
        <f t="shared" si="211"/>
        <v>0</v>
      </c>
      <c r="T818" s="81">
        <f t="shared" si="212"/>
        <v>0</v>
      </c>
      <c r="U818" s="81" t="e">
        <f t="shared" si="226"/>
        <v>#REF!</v>
      </c>
      <c r="V818" s="81"/>
      <c r="W818" s="81" t="e">
        <f t="shared" si="219"/>
        <v>#REF!</v>
      </c>
      <c r="X818" s="83"/>
      <c r="Y818" s="99">
        <f t="shared" si="209"/>
        <v>0</v>
      </c>
      <c r="AE818" s="106" t="e">
        <f t="shared" si="208"/>
        <v>#VALUE!</v>
      </c>
      <c r="AF818" s="69"/>
      <c r="AG818" s="218"/>
      <c r="AH818" s="219"/>
      <c r="AI818" s="218"/>
      <c r="AR818" s="225" t="str">
        <f t="shared" si="213"/>
        <v/>
      </c>
      <c r="AS818" s="35">
        <f t="shared" si="214"/>
        <v>2</v>
      </c>
      <c r="AU818" s="69" t="e">
        <f t="shared" si="210"/>
        <v>#N/A</v>
      </c>
      <c r="AV818" s="69" t="e">
        <f t="shared" si="215"/>
        <v>#N/A</v>
      </c>
      <c r="AW818" s="69">
        <f>IF(I818&gt;0,COUNTIF($AV$32:AV818,AV818),0)</f>
        <v>786</v>
      </c>
      <c r="AX818" s="69">
        <f>IF(AND(AW818&gt;1,SUMIF($AV$32:AV817,AV818,$AX$32:AX817)-SUMIF($AV$32:AV817,AV818,$BA$32:BA817)=0),1,IF(AND(AW818&gt;1,SUMIF($AV$32:AV817,AV818,$AX$32:AX817)-SUMIF($AV$32:AV817,AV818,$BA$32:BA817)&gt;0),0,AW818))</f>
        <v>0</v>
      </c>
      <c r="AY818" s="69">
        <f>IF(AND(Q818&gt;0,SUMIF($AV$32:AV818,AV818,$I$32:I818)-SUMIF($AV$32:AV818,AV818,$Q$32:Q818)=0),COUNTIF($AV$32:AV818,AV818),0)</f>
        <v>0</v>
      </c>
      <c r="AZ818" s="69">
        <f>IF(Q818&gt;0,COUNTIF($AV$32:AV818,AV818),0)</f>
        <v>0</v>
      </c>
      <c r="BA818" s="69">
        <f t="shared" si="216"/>
        <v>0</v>
      </c>
      <c r="BC818" s="69" t="str">
        <f t="shared" si="217"/>
        <v xml:space="preserve">  0</v>
      </c>
      <c r="BD818" s="69" t="str">
        <f t="shared" si="218"/>
        <v/>
      </c>
      <c r="BF818" s="69"/>
      <c r="BG818" s="69"/>
    </row>
    <row r="819" spans="1:59" x14ac:dyDescent="0.25">
      <c r="A819" s="70" t="e">
        <f t="shared" si="225"/>
        <v>#REF!</v>
      </c>
      <c r="B819" s="83" t="str">
        <f>IFERROR(VLOOKUP(A819,[1]Tổng!$M$2:$AT$200,13,0),"")</f>
        <v/>
      </c>
      <c r="C819" s="71" t="e">
        <f t="shared" si="220"/>
        <v>#VALUE!</v>
      </c>
      <c r="D819" s="71">
        <f t="shared" si="221"/>
        <v>1</v>
      </c>
      <c r="E819" s="221" t="str">
        <f>IFERROR(VLOOKUP(A819,[1]Tổng!$M$2:$AT$200,14,0),"")</f>
        <v/>
      </c>
      <c r="F819" s="213" t="str">
        <f>IFERROR(VLOOKUP(A819,[1]Tổng!$M$2:$AT$200,15,0),"")</f>
        <v/>
      </c>
      <c r="G819" s="214" t="str">
        <f>IFERROR(VLOOKUP(A819,[1]Tổng!$M$2:$AT$200,25,0),"")</f>
        <v/>
      </c>
      <c r="H819" s="83" t="str">
        <f>IFERROR(VLOOKUP(A819,[1]Tổng!$M$2:$AQ$200,26,0),"")</f>
        <v/>
      </c>
      <c r="I819" s="77" t="str">
        <f>IFERROR(VLOOKUP(A819,[1]Tổng!$M$2:$AQ$200,27,0),"")</f>
        <v/>
      </c>
      <c r="J819" s="77">
        <v>1000000</v>
      </c>
      <c r="K819" s="78">
        <f t="shared" si="222"/>
        <v>0</v>
      </c>
      <c r="L819" s="88" t="str">
        <f>IFERROR(VLOOKUP(A819,[1]Tổng!$M$2:$AQ$200,30,0),"")</f>
        <v/>
      </c>
      <c r="M819" s="88">
        <f t="shared" si="223"/>
        <v>0</v>
      </c>
      <c r="N819" s="88" t="str">
        <f>IFERROR(VLOOKUP(A819,[1]Tổng!$M$2:$AT$200,18,0),"")</f>
        <v/>
      </c>
      <c r="O819" s="88" t="str">
        <f>IFERROR(VLOOKUP(A819,[1]Tổng!$M$2:$AT$200,22,0),"")</f>
        <v/>
      </c>
      <c r="P819" s="217">
        <f t="shared" si="224"/>
        <v>0</v>
      </c>
      <c r="Q819" s="217">
        <f>IFERROR(VLOOKUP(A819,[1]Tổng!$M$2:$AQ$200,29,0),0)</f>
        <v>0</v>
      </c>
      <c r="R819" s="81" t="str">
        <f>IFERROR(VLOOKUP(A819,[1]Tổng!$M$2:$AQ$200,31,0),"")</f>
        <v/>
      </c>
      <c r="S819" s="81">
        <f t="shared" si="211"/>
        <v>0</v>
      </c>
      <c r="T819" s="81">
        <f t="shared" si="212"/>
        <v>0</v>
      </c>
      <c r="U819" s="81" t="e">
        <f t="shared" si="226"/>
        <v>#REF!</v>
      </c>
      <c r="V819" s="81"/>
      <c r="W819" s="81" t="e">
        <f t="shared" si="219"/>
        <v>#REF!</v>
      </c>
      <c r="X819" s="83"/>
      <c r="Y819" s="99">
        <f>Q821</f>
        <v>0</v>
      </c>
      <c r="AE819" s="106" t="e">
        <f>I821-SUM(Z821:AD821)</f>
        <v>#VALUE!</v>
      </c>
      <c r="AF819" s="69"/>
      <c r="AG819" s="218"/>
      <c r="AH819" s="219"/>
      <c r="AI819" s="218"/>
      <c r="AR819" s="225" t="str">
        <f>IF(AS821&gt;1,H821,IF(AS821=1,H818+1,0))</f>
        <v/>
      </c>
      <c r="AS819" s="35">
        <f>IF(H821=0,H818+1,2)</f>
        <v>2</v>
      </c>
      <c r="AU819" s="69" t="e">
        <f t="shared" si="210"/>
        <v>#N/A</v>
      </c>
      <c r="AV819" s="69" t="e">
        <f t="shared" si="215"/>
        <v>#N/A</v>
      </c>
      <c r="AW819" s="69">
        <f>IF(I819&gt;0,COUNTIF($AV$32:AV819,AV819),0)</f>
        <v>787</v>
      </c>
      <c r="AX819" s="69">
        <f>IF(AND(AW819&gt;1,SUMIF($AV$32:AV818,AV819,$AX$32:AX818)-SUMIF($AV$32:AV818,AV819,$BA$32:BA818)=0),1,IF(AND(AW819&gt;1,SUMIF($AV$32:AV818,AV819,$AX$32:AX818)-SUMIF($AV$32:AV818,AV819,$BA$32:BA818)&gt;0),0,AW819))</f>
        <v>0</v>
      </c>
      <c r="AY819" s="69">
        <f>IF(AND(Q819&gt;0,SUMIF($AV$32:AV819,AV819,$I$32:I819)-SUMIF($AV$32:AV819,AV819,$Q$32:Q819)=0),COUNTIF($AV$32:AV819,AV819),0)</f>
        <v>0</v>
      </c>
      <c r="AZ819" s="69">
        <f>IF(Q819&gt;0,COUNTIF($AV$32:AV819,AV819),0)</f>
        <v>0</v>
      </c>
      <c r="BA819" s="69">
        <f t="shared" si="216"/>
        <v>0</v>
      </c>
      <c r="BC819" s="69" t="str">
        <f t="shared" si="217"/>
        <v xml:space="preserve">  0</v>
      </c>
      <c r="BD819" s="69" t="str">
        <f t="shared" si="218"/>
        <v/>
      </c>
      <c r="BF819" s="69"/>
      <c r="BG819" s="69"/>
    </row>
    <row r="820" spans="1:59" x14ac:dyDescent="0.25">
      <c r="A820" s="70" t="e">
        <f t="shared" si="225"/>
        <v>#REF!</v>
      </c>
      <c r="B820" s="83" t="str">
        <f>IFERROR(VLOOKUP(A820,[1]Tổng!$M$2:$AT$200,13,0),"")</f>
        <v/>
      </c>
      <c r="C820" s="71" t="e">
        <f t="shared" si="220"/>
        <v>#VALUE!</v>
      </c>
      <c r="D820" s="71">
        <f t="shared" si="221"/>
        <v>1</v>
      </c>
      <c r="E820" s="221" t="str">
        <f>IFERROR(VLOOKUP(A820,[1]Tổng!$M$2:$AT$200,14,0),"")</f>
        <v/>
      </c>
      <c r="F820" s="213" t="str">
        <f>IFERROR(VLOOKUP(A820,[1]Tổng!$M$2:$AT$200,15,0),"")</f>
        <v/>
      </c>
      <c r="G820" s="214" t="str">
        <f>IFERROR(VLOOKUP(A820,[1]Tổng!$M$2:$AT$200,25,0),"")</f>
        <v/>
      </c>
      <c r="H820" s="83" t="str">
        <f>IFERROR(VLOOKUP(A820,[1]Tổng!$M$2:$AQ$200,26,0),"")</f>
        <v/>
      </c>
      <c r="I820" s="77" t="str">
        <f>IFERROR(VLOOKUP(A820,[1]Tổng!$M$2:$AQ$200,27,0),"")</f>
        <v/>
      </c>
      <c r="J820" s="77">
        <v>1000000</v>
      </c>
      <c r="K820" s="78">
        <f t="shared" si="222"/>
        <v>0</v>
      </c>
      <c r="L820" s="88" t="str">
        <f>IFERROR(VLOOKUP(A820,[1]Tổng!$M$2:$AQ$200,30,0),"")</f>
        <v/>
      </c>
      <c r="M820" s="88">
        <f t="shared" si="223"/>
        <v>0</v>
      </c>
      <c r="N820" s="88" t="str">
        <f>IFERROR(VLOOKUP(A820,[1]Tổng!$M$2:$AT$200,18,0),"")</f>
        <v/>
      </c>
      <c r="O820" s="88" t="str">
        <f>IFERROR(VLOOKUP(A820,[1]Tổng!$M$2:$AT$200,22,0),"")</f>
        <v/>
      </c>
      <c r="P820" s="217">
        <f t="shared" si="224"/>
        <v>0</v>
      </c>
      <c r="Q820" s="217">
        <f>IFERROR(VLOOKUP(A820,[1]Tổng!$M$2:$AQ$200,29,0),0)</f>
        <v>0</v>
      </c>
      <c r="R820" s="81" t="str">
        <f>IFERROR(VLOOKUP(A820,[1]Tổng!$M$2:$AQ$200,31,0),"")</f>
        <v/>
      </c>
      <c r="S820" s="81">
        <f t="shared" si="211"/>
        <v>0</v>
      </c>
      <c r="T820" s="81">
        <f t="shared" si="212"/>
        <v>0</v>
      </c>
      <c r="U820" s="81" t="e">
        <f t="shared" si="226"/>
        <v>#REF!</v>
      </c>
      <c r="V820" s="81" t="e">
        <f>AB811*L811</f>
        <v>#VALUE!</v>
      </c>
      <c r="W820" s="81" t="e">
        <f t="shared" si="219"/>
        <v>#REF!</v>
      </c>
      <c r="X820" s="83">
        <v>44046</v>
      </c>
      <c r="Y820" s="99">
        <f>Q820-AB811</f>
        <v>-86</v>
      </c>
      <c r="AE820" s="106" t="e">
        <f t="shared" si="208"/>
        <v>#VALUE!</v>
      </c>
      <c r="AF820" s="69"/>
      <c r="AG820" s="218"/>
      <c r="AH820" s="219"/>
      <c r="AI820" s="218"/>
      <c r="AR820" s="225" t="str">
        <f>IF(AS820&gt;1,H820,IF(AS820=1,H821+1,0))</f>
        <v/>
      </c>
      <c r="AS820" s="35">
        <f>IF(H820=0,H821+1,2)</f>
        <v>2</v>
      </c>
      <c r="AU820" s="69" t="e">
        <f t="shared" si="210"/>
        <v>#N/A</v>
      </c>
      <c r="AV820" s="69" t="e">
        <f t="shared" si="215"/>
        <v>#N/A</v>
      </c>
      <c r="AW820" s="69">
        <f>IF(I820&gt;0,COUNTIF($AV$32:AV820,AV820),0)</f>
        <v>788</v>
      </c>
      <c r="AX820" s="69">
        <f>IF(AND(AW820&gt;1,SUMIF($AV$32:AV819,AV820,$AX$32:AX819)-SUMIF($AV$32:AV819,AV820,$BA$32:BA819)=0),1,IF(AND(AW820&gt;1,SUMIF($AV$32:AV819,AV820,$AX$32:AX819)-SUMIF($AV$32:AV819,AV820,$BA$32:BA819)&gt;0),0,AW820))</f>
        <v>0</v>
      </c>
      <c r="AY820" s="69">
        <f>IF(AND(Q820&gt;0,SUMIF($AV$32:AV820,AV820,$I$32:I820)-SUMIF($AV$32:AV820,AV820,$Q$32:Q820)=0),COUNTIF($AV$32:AV820,AV820),0)</f>
        <v>0</v>
      </c>
      <c r="AZ820" s="69">
        <f>IF(Q820&gt;0,COUNTIF($AV$32:AV820,AV820),0)</f>
        <v>0</v>
      </c>
      <c r="BA820" s="69">
        <f t="shared" si="216"/>
        <v>0</v>
      </c>
      <c r="BC820" s="69" t="str">
        <f t="shared" si="217"/>
        <v xml:space="preserve">  0</v>
      </c>
      <c r="BD820" s="69" t="str">
        <f t="shared" si="218"/>
        <v/>
      </c>
      <c r="BF820" s="69"/>
      <c r="BG820" s="69"/>
    </row>
    <row r="821" spans="1:59" x14ac:dyDescent="0.25">
      <c r="A821" s="70" t="e">
        <f t="shared" si="225"/>
        <v>#REF!</v>
      </c>
      <c r="B821" s="83" t="str">
        <f>IFERROR(VLOOKUP(A821,[1]Tổng!$M$2:$AT$200,13,0),"")</f>
        <v/>
      </c>
      <c r="C821" s="71" t="e">
        <f t="shared" si="220"/>
        <v>#VALUE!</v>
      </c>
      <c r="D821" s="71">
        <f t="shared" si="221"/>
        <v>1</v>
      </c>
      <c r="E821" s="221" t="str">
        <f>IFERROR(VLOOKUP(A821,[1]Tổng!$M$2:$AT$200,14,0),"")</f>
        <v/>
      </c>
      <c r="F821" s="213" t="str">
        <f>IFERROR(VLOOKUP(A821,[1]Tổng!$M$2:$AT$200,15,0),"")</f>
        <v/>
      </c>
      <c r="G821" s="214" t="str">
        <f>IFERROR(VLOOKUP(A821,[1]Tổng!$M$2:$AT$200,25,0),"")</f>
        <v/>
      </c>
      <c r="H821" s="83" t="str">
        <f>IFERROR(VLOOKUP(A821,[1]Tổng!$M$2:$AQ$200,26,0),"")</f>
        <v/>
      </c>
      <c r="I821" s="77" t="str">
        <f>IFERROR(VLOOKUP(A821,[1]Tổng!$M$2:$AQ$200,27,0),"")</f>
        <v/>
      </c>
      <c r="J821" s="77">
        <v>1000000</v>
      </c>
      <c r="K821" s="78">
        <f t="shared" si="222"/>
        <v>0</v>
      </c>
      <c r="L821" s="88" t="str">
        <f>IFERROR(VLOOKUP(A821,[1]Tổng!$M$2:$AQ$200,30,0),"")</f>
        <v/>
      </c>
      <c r="M821" s="88">
        <f t="shared" si="223"/>
        <v>0</v>
      </c>
      <c r="N821" s="88" t="str">
        <f>IFERROR(VLOOKUP(A821,[1]Tổng!$M$2:$AT$200,18,0),"")</f>
        <v/>
      </c>
      <c r="O821" s="88" t="str">
        <f>IFERROR(VLOOKUP(A821,[1]Tổng!$M$2:$AT$200,22,0),"")</f>
        <v/>
      </c>
      <c r="P821" s="217">
        <f t="shared" si="224"/>
        <v>0</v>
      </c>
      <c r="Q821" s="217">
        <f>IFERROR(VLOOKUP(A821,[1]Tổng!$M$2:$AQ$200,29,0),0)</f>
        <v>0</v>
      </c>
      <c r="R821" s="81" t="str">
        <f>IFERROR(VLOOKUP(A821,[1]Tổng!$M$2:$AQ$200,31,0),"")</f>
        <v/>
      </c>
      <c r="S821" s="81">
        <f t="shared" si="211"/>
        <v>0</v>
      </c>
      <c r="T821" s="81">
        <f t="shared" si="212"/>
        <v>0</v>
      </c>
      <c r="U821" s="81" t="e">
        <f t="shared" si="226"/>
        <v>#REF!</v>
      </c>
      <c r="V821" s="81" t="e">
        <f>AA811*L811</f>
        <v>#VALUE!</v>
      </c>
      <c r="W821" s="81" t="e">
        <f t="shared" si="219"/>
        <v>#REF!</v>
      </c>
      <c r="X821" s="83">
        <v>44046</v>
      </c>
      <c r="Y821" s="99">
        <f>Q821-AA811</f>
        <v>-888</v>
      </c>
      <c r="AE821" s="106" t="e">
        <f t="shared" si="208"/>
        <v>#VALUE!</v>
      </c>
      <c r="AF821" s="69"/>
      <c r="AG821" s="218"/>
      <c r="AH821" s="219"/>
      <c r="AI821" s="218"/>
      <c r="AR821" s="225" t="str">
        <f t="shared" si="213"/>
        <v/>
      </c>
      <c r="AS821" s="35">
        <f t="shared" si="214"/>
        <v>2</v>
      </c>
      <c r="AU821" s="69" t="e">
        <f t="shared" si="210"/>
        <v>#N/A</v>
      </c>
      <c r="AV821" s="69" t="e">
        <f t="shared" si="215"/>
        <v>#N/A</v>
      </c>
      <c r="AW821" s="69">
        <f>IF(I821&gt;0,COUNTIF($AV$32:AV821,AV821),0)</f>
        <v>789</v>
      </c>
      <c r="AX821" s="69">
        <f>IF(AND(AW821&gt;1,SUMIF($AV$32:AV820,AV821,$AX$32:AX820)-SUMIF($AV$32:AV820,AV821,$BA$32:BA820)=0),1,IF(AND(AW821&gt;1,SUMIF($AV$32:AV820,AV821,$AX$32:AX820)-SUMIF($AV$32:AV820,AV821,$BA$32:BA820)&gt;0),0,AW821))</f>
        <v>0</v>
      </c>
      <c r="AY821" s="69">
        <f>IF(AND(Q821&gt;0,SUMIF($AV$32:AV821,AV821,$I$32:I821)-SUMIF($AV$32:AV821,AV821,$Q$32:Q821)=0),COUNTIF($AV$32:AV821,AV821),0)</f>
        <v>0</v>
      </c>
      <c r="AZ821" s="69">
        <f>IF(Q821&gt;0,COUNTIF($AV$32:AV821,AV821),0)</f>
        <v>0</v>
      </c>
      <c r="BA821" s="69">
        <f t="shared" si="216"/>
        <v>0</v>
      </c>
      <c r="BC821" s="69" t="str">
        <f t="shared" si="217"/>
        <v xml:space="preserve">  0</v>
      </c>
      <c r="BD821" s="69" t="str">
        <f t="shared" si="218"/>
        <v/>
      </c>
      <c r="BF821" s="69"/>
      <c r="BG821" s="69"/>
    </row>
    <row r="822" spans="1:59" x14ac:dyDescent="0.25">
      <c r="A822" s="70" t="e">
        <f t="shared" si="225"/>
        <v>#REF!</v>
      </c>
      <c r="B822" s="83" t="str">
        <f>IFERROR(VLOOKUP(A822,[1]Tổng!$M$2:$AT$200,13,0),"")</f>
        <v/>
      </c>
      <c r="C822" s="71" t="e">
        <f t="shared" si="220"/>
        <v>#VALUE!</v>
      </c>
      <c r="D822" s="71">
        <f t="shared" si="221"/>
        <v>1</v>
      </c>
      <c r="E822" s="221" t="str">
        <f>IFERROR(VLOOKUP(A822,[1]Tổng!$M$2:$AT$200,14,0),"")</f>
        <v/>
      </c>
      <c r="F822" s="213" t="str">
        <f>IFERROR(VLOOKUP(A822,[1]Tổng!$M$2:$AT$200,15,0),"")</f>
        <v/>
      </c>
      <c r="G822" s="214" t="str">
        <f>IFERROR(VLOOKUP(A822,[1]Tổng!$M$2:$AT$200,25,0),"")</f>
        <v/>
      </c>
      <c r="H822" s="83" t="str">
        <f>IFERROR(VLOOKUP(A822,[1]Tổng!$M$2:$AQ$200,26,0),"")</f>
        <v/>
      </c>
      <c r="I822" s="77" t="str">
        <f>IFERROR(VLOOKUP(A822,[1]Tổng!$M$2:$AQ$200,27,0),"")</f>
        <v/>
      </c>
      <c r="J822" s="77">
        <v>1000000</v>
      </c>
      <c r="K822" s="78">
        <f t="shared" si="222"/>
        <v>0</v>
      </c>
      <c r="L822" s="88" t="str">
        <f>IFERROR(VLOOKUP(A822,[1]Tổng!$M$2:$AQ$200,30,0),"")</f>
        <v/>
      </c>
      <c r="M822" s="88">
        <f t="shared" si="223"/>
        <v>0</v>
      </c>
      <c r="N822" s="88" t="str">
        <f>IFERROR(VLOOKUP(A822,[1]Tổng!$M$2:$AT$200,18,0),"")</f>
        <v/>
      </c>
      <c r="O822" s="88" t="str">
        <f>IFERROR(VLOOKUP(A822,[1]Tổng!$M$2:$AT$200,22,0),"")</f>
        <v/>
      </c>
      <c r="P822" s="217">
        <f t="shared" si="224"/>
        <v>0</v>
      </c>
      <c r="Q822" s="217">
        <f>IFERROR(VLOOKUP(A822,[1]Tổng!$M$2:$AQ$200,29,0),0)</f>
        <v>0</v>
      </c>
      <c r="R822" s="81" t="str">
        <f>IFERROR(VLOOKUP(A822,[1]Tổng!$M$2:$AQ$200,31,0),"")</f>
        <v/>
      </c>
      <c r="S822" s="81">
        <f t="shared" si="211"/>
        <v>0</v>
      </c>
      <c r="T822" s="81">
        <f t="shared" si="212"/>
        <v>0</v>
      </c>
      <c r="U822" s="81" t="e">
        <f t="shared" si="226"/>
        <v>#REF!</v>
      </c>
      <c r="V822" s="81" t="e">
        <f>AB808*L808</f>
        <v>#VALUE!</v>
      </c>
      <c r="W822" s="81" t="e">
        <f t="shared" si="219"/>
        <v>#REF!</v>
      </c>
      <c r="X822" s="83">
        <v>44018</v>
      </c>
      <c r="Y822" s="99">
        <f>Q822-AB808</f>
        <v>-292</v>
      </c>
      <c r="AE822" s="106" t="e">
        <f t="shared" si="208"/>
        <v>#VALUE!</v>
      </c>
      <c r="AF822" s="69"/>
      <c r="AG822" s="218"/>
      <c r="AH822" s="219"/>
      <c r="AI822" s="218"/>
      <c r="AR822" s="225" t="str">
        <f t="shared" si="213"/>
        <v/>
      </c>
      <c r="AS822" s="35">
        <f t="shared" si="214"/>
        <v>2</v>
      </c>
      <c r="AU822" s="69" t="e">
        <f t="shared" si="210"/>
        <v>#N/A</v>
      </c>
      <c r="AV822" s="69" t="e">
        <f t="shared" si="215"/>
        <v>#N/A</v>
      </c>
      <c r="AW822" s="69">
        <f>IF(I822&gt;0,COUNTIF($AV$32:AV822,AV822),0)</f>
        <v>790</v>
      </c>
      <c r="AX822" s="69">
        <f>IF(AND(AW822&gt;1,SUMIF($AV$32:AV821,AV822,$AX$32:AX821)-SUMIF($AV$32:AV821,AV822,$BA$32:BA821)=0),1,IF(AND(AW822&gt;1,SUMIF($AV$32:AV821,AV822,$AX$32:AX821)-SUMIF($AV$32:AV821,AV822,$BA$32:BA821)&gt;0),0,AW822))</f>
        <v>0</v>
      </c>
      <c r="AY822" s="69">
        <f>IF(AND(Q822&gt;0,SUMIF($AV$32:AV822,AV822,$I$32:I822)-SUMIF($AV$32:AV822,AV822,$Q$32:Q822)=0),COUNTIF($AV$32:AV822,AV822),0)</f>
        <v>0</v>
      </c>
      <c r="AZ822" s="69">
        <f>IF(Q822&gt;0,COUNTIF($AV$32:AV822,AV822),0)</f>
        <v>0</v>
      </c>
      <c r="BA822" s="69">
        <f t="shared" si="216"/>
        <v>0</v>
      </c>
      <c r="BC822" s="69" t="str">
        <f t="shared" si="217"/>
        <v xml:space="preserve">  0</v>
      </c>
      <c r="BD822" s="69" t="str">
        <f t="shared" si="218"/>
        <v/>
      </c>
      <c r="BF822" s="69"/>
      <c r="BG822" s="69"/>
    </row>
    <row r="823" spans="1:59" x14ac:dyDescent="0.25">
      <c r="A823" s="70" t="e">
        <f t="shared" si="225"/>
        <v>#REF!</v>
      </c>
      <c r="B823" s="83" t="str">
        <f>IFERROR(VLOOKUP(A823,[1]Tổng!$M$2:$AT$200,13,0),"")</f>
        <v/>
      </c>
      <c r="C823" s="71" t="e">
        <f t="shared" si="220"/>
        <v>#VALUE!</v>
      </c>
      <c r="D823" s="71">
        <f t="shared" si="221"/>
        <v>1</v>
      </c>
      <c r="E823" s="221" t="str">
        <f>IFERROR(VLOOKUP(A823,[1]Tổng!$M$2:$AT$200,14,0),"")</f>
        <v/>
      </c>
      <c r="F823" s="213" t="str">
        <f>IFERROR(VLOOKUP(A823,[1]Tổng!$M$2:$AT$200,15,0),"")</f>
        <v/>
      </c>
      <c r="G823" s="214" t="str">
        <f>IFERROR(VLOOKUP(A823,[1]Tổng!$M$2:$AT$200,25,0),"")</f>
        <v/>
      </c>
      <c r="H823" s="83" t="str">
        <f>IFERROR(VLOOKUP(A823,[1]Tổng!$M$2:$AQ$200,26,0),"")</f>
        <v/>
      </c>
      <c r="I823" s="77" t="str">
        <f>IFERROR(VLOOKUP(A823,[1]Tổng!$M$2:$AQ$200,27,0),"")</f>
        <v/>
      </c>
      <c r="J823" s="77">
        <v>1000000</v>
      </c>
      <c r="K823" s="78">
        <f t="shared" si="222"/>
        <v>0</v>
      </c>
      <c r="L823" s="88" t="str">
        <f>IFERROR(VLOOKUP(A823,[1]Tổng!$M$2:$AQ$200,30,0),"")</f>
        <v/>
      </c>
      <c r="M823" s="88">
        <f t="shared" si="223"/>
        <v>0</v>
      </c>
      <c r="N823" s="88" t="str">
        <f>IFERROR(VLOOKUP(A823,[1]Tổng!$M$2:$AT$200,18,0),"")</f>
        <v/>
      </c>
      <c r="O823" s="88" t="str">
        <f>IFERROR(VLOOKUP(A823,[1]Tổng!$M$2:$AT$200,22,0),"")</f>
        <v/>
      </c>
      <c r="P823" s="217">
        <f t="shared" si="224"/>
        <v>0</v>
      </c>
      <c r="Q823" s="217">
        <f>IFERROR(VLOOKUP(A823,[1]Tổng!$M$2:$AQ$200,29,0),0)</f>
        <v>0</v>
      </c>
      <c r="R823" s="81" t="str">
        <f>IFERROR(VLOOKUP(A823,[1]Tổng!$M$2:$AQ$200,31,0),"")</f>
        <v/>
      </c>
      <c r="S823" s="81">
        <f t="shared" si="211"/>
        <v>0</v>
      </c>
      <c r="T823" s="81">
        <f t="shared" si="212"/>
        <v>0</v>
      </c>
      <c r="U823" s="81" t="e">
        <f t="shared" si="226"/>
        <v>#REF!</v>
      </c>
      <c r="V823" s="81"/>
      <c r="W823" s="81" t="e">
        <f t="shared" si="219"/>
        <v>#REF!</v>
      </c>
      <c r="X823" s="83">
        <v>0</v>
      </c>
      <c r="Y823" s="99">
        <f t="shared" si="209"/>
        <v>0</v>
      </c>
      <c r="AE823" s="106" t="e">
        <f t="shared" si="208"/>
        <v>#VALUE!</v>
      </c>
      <c r="AF823" s="69"/>
      <c r="AG823" s="218"/>
      <c r="AH823" s="219"/>
      <c r="AI823" s="218"/>
      <c r="AR823" s="225" t="str">
        <f t="shared" si="213"/>
        <v/>
      </c>
      <c r="AS823" s="35">
        <f t="shared" si="214"/>
        <v>2</v>
      </c>
      <c r="AU823" s="69" t="e">
        <f t="shared" si="210"/>
        <v>#N/A</v>
      </c>
      <c r="AV823" s="69" t="e">
        <f t="shared" si="215"/>
        <v>#N/A</v>
      </c>
      <c r="AW823" s="69">
        <f>IF(I823&gt;0,COUNTIF($AV$32:AV823,AV823),0)</f>
        <v>791</v>
      </c>
      <c r="AX823" s="69">
        <f>IF(AND(AW823&gt;1,SUMIF($AV$32:AV822,AV823,$AX$32:AX822)-SUMIF($AV$32:AV822,AV823,$BA$32:BA822)=0),1,IF(AND(AW823&gt;1,SUMIF($AV$32:AV822,AV823,$AX$32:AX822)-SUMIF($AV$32:AV822,AV823,$BA$32:BA822)&gt;0),0,AW823))</f>
        <v>0</v>
      </c>
      <c r="AY823" s="69">
        <f>IF(AND(Q823&gt;0,SUMIF($AV$32:AV823,AV823,$I$32:I823)-SUMIF($AV$32:AV823,AV823,$Q$32:Q823)=0),COUNTIF($AV$32:AV823,AV823),0)</f>
        <v>0</v>
      </c>
      <c r="AZ823" s="69">
        <f>IF(Q823&gt;0,COUNTIF($AV$32:AV823,AV823),0)</f>
        <v>0</v>
      </c>
      <c r="BA823" s="69">
        <f t="shared" si="216"/>
        <v>0</v>
      </c>
      <c r="BC823" s="69" t="str">
        <f t="shared" si="217"/>
        <v xml:space="preserve">  0</v>
      </c>
      <c r="BD823" s="69" t="str">
        <f t="shared" si="218"/>
        <v/>
      </c>
      <c r="BF823" s="69"/>
      <c r="BG823" s="69"/>
    </row>
    <row r="824" spans="1:59" x14ac:dyDescent="0.25">
      <c r="A824" s="70" t="e">
        <f t="shared" si="225"/>
        <v>#REF!</v>
      </c>
      <c r="B824" s="83" t="str">
        <f>IFERROR(VLOOKUP(A824,[1]Tổng!$M$2:$AT$200,13,0),"")</f>
        <v/>
      </c>
      <c r="C824" s="71" t="e">
        <f t="shared" si="220"/>
        <v>#VALUE!</v>
      </c>
      <c r="D824" s="71">
        <f t="shared" si="221"/>
        <v>1</v>
      </c>
      <c r="E824" s="221" t="str">
        <f>IFERROR(VLOOKUP(A824,[1]Tổng!$M$2:$AT$200,14,0),"")</f>
        <v/>
      </c>
      <c r="F824" s="213" t="str">
        <f>IFERROR(VLOOKUP(A824,[1]Tổng!$M$2:$AT$200,15,0),"")</f>
        <v/>
      </c>
      <c r="G824" s="214" t="str">
        <f>IFERROR(VLOOKUP(A824,[1]Tổng!$M$2:$AT$200,25,0),"")</f>
        <v/>
      </c>
      <c r="H824" s="83" t="str">
        <f>IFERROR(VLOOKUP(A824,[1]Tổng!$M$2:$AQ$200,26,0),"")</f>
        <v/>
      </c>
      <c r="I824" s="77" t="str">
        <f>IFERROR(VLOOKUP(A824,[1]Tổng!$M$2:$AQ$200,27,0),"")</f>
        <v/>
      </c>
      <c r="J824" s="77">
        <v>1000000</v>
      </c>
      <c r="K824" s="78">
        <f t="shared" si="222"/>
        <v>0</v>
      </c>
      <c r="L824" s="88" t="str">
        <f>IFERROR(VLOOKUP(A824,[1]Tổng!$M$2:$AQ$200,30,0),"")</f>
        <v/>
      </c>
      <c r="M824" s="88">
        <f t="shared" si="223"/>
        <v>0</v>
      </c>
      <c r="N824" s="88" t="str">
        <f>IFERROR(VLOOKUP(A824,[1]Tổng!$M$2:$AT$200,18,0),"")</f>
        <v/>
      </c>
      <c r="O824" s="88" t="str">
        <f>IFERROR(VLOOKUP(A824,[1]Tổng!$M$2:$AT$200,22,0),"")</f>
        <v/>
      </c>
      <c r="P824" s="217">
        <f t="shared" si="224"/>
        <v>0</v>
      </c>
      <c r="Q824" s="217">
        <f>IFERROR(VLOOKUP(A824,[1]Tổng!$M$2:$AQ$200,29,0),0)</f>
        <v>0</v>
      </c>
      <c r="R824" s="81" t="str">
        <f>IFERROR(VLOOKUP(A824,[1]Tổng!$M$2:$AQ$200,31,0),"")</f>
        <v/>
      </c>
      <c r="S824" s="81">
        <f t="shared" si="211"/>
        <v>0</v>
      </c>
      <c r="T824" s="81">
        <f t="shared" si="212"/>
        <v>0</v>
      </c>
      <c r="U824" s="81" t="e">
        <f t="shared" si="226"/>
        <v>#REF!</v>
      </c>
      <c r="V824" s="81"/>
      <c r="W824" s="81" t="e">
        <f t="shared" si="219"/>
        <v>#REF!</v>
      </c>
      <c r="X824" s="83"/>
      <c r="Y824" s="99">
        <f>Q844</f>
        <v>0</v>
      </c>
      <c r="AE824" s="106" t="e">
        <f>I844-SUM(Z844:AD844)</f>
        <v>#VALUE!</v>
      </c>
      <c r="AF824" s="69"/>
      <c r="AG824" s="218"/>
      <c r="AH824" s="219"/>
      <c r="AI824" s="218"/>
      <c r="AR824" s="225" t="str">
        <f>IF(AS844&gt;1,H844,IF(AS844=1,H823+1,0))</f>
        <v/>
      </c>
      <c r="AS824" s="35">
        <f>IF(H844=0,H823+1,2)</f>
        <v>2</v>
      </c>
      <c r="AU824" s="69" t="e">
        <f t="shared" si="210"/>
        <v>#N/A</v>
      </c>
      <c r="AV824" s="69" t="e">
        <f t="shared" si="215"/>
        <v>#N/A</v>
      </c>
      <c r="AW824" s="69">
        <f>IF(I824&gt;0,COUNTIF($AV$32:AV824,AV824),0)</f>
        <v>792</v>
      </c>
      <c r="AX824" s="69">
        <f>IF(AND(AW824&gt;1,SUMIF($AV$32:AV823,AV824,$AX$32:AX823)-SUMIF($AV$32:AV823,AV824,$BA$32:BA823)=0),1,IF(AND(AW824&gt;1,SUMIF($AV$32:AV823,AV824,$AX$32:AX823)-SUMIF($AV$32:AV823,AV824,$BA$32:BA823)&gt;0),0,AW824))</f>
        <v>0</v>
      </c>
      <c r="AY824" s="69">
        <f>IF(AND(Q824&gt;0,SUMIF($AV$32:AV824,AV824,$I$32:I824)-SUMIF($AV$32:AV824,AV824,$Q$32:Q824)=0),COUNTIF($AV$32:AV824,AV824),0)</f>
        <v>0</v>
      </c>
      <c r="AZ824" s="69">
        <f>IF(Q824&gt;0,COUNTIF($AV$32:AV824,AV824),0)</f>
        <v>0</v>
      </c>
      <c r="BA824" s="69">
        <f t="shared" si="216"/>
        <v>0</v>
      </c>
      <c r="BC824" s="69" t="str">
        <f t="shared" si="217"/>
        <v xml:space="preserve">  0</v>
      </c>
      <c r="BD824" s="69" t="str">
        <f t="shared" si="218"/>
        <v/>
      </c>
      <c r="BF824" s="69"/>
      <c r="BG824" s="69"/>
    </row>
    <row r="825" spans="1:59" x14ac:dyDescent="0.25">
      <c r="A825" s="70" t="e">
        <f t="shared" si="225"/>
        <v>#REF!</v>
      </c>
      <c r="B825" s="83" t="str">
        <f>IFERROR(VLOOKUP(A825,[1]Tổng!$M$2:$AT$200,13,0),"")</f>
        <v/>
      </c>
      <c r="C825" s="71" t="e">
        <f t="shared" si="220"/>
        <v>#VALUE!</v>
      </c>
      <c r="D825" s="71">
        <f t="shared" si="221"/>
        <v>1</v>
      </c>
      <c r="E825" s="221" t="str">
        <f>IFERROR(VLOOKUP(A825,[1]Tổng!$M$2:$AT$200,14,0),"")</f>
        <v/>
      </c>
      <c r="F825" s="213" t="str">
        <f>IFERROR(VLOOKUP(A825,[1]Tổng!$M$2:$AT$200,15,0),"")</f>
        <v/>
      </c>
      <c r="G825" s="214" t="str">
        <f>IFERROR(VLOOKUP(A825,[1]Tổng!$M$2:$AT$200,25,0),"")</f>
        <v/>
      </c>
      <c r="H825" s="83" t="str">
        <f>IFERROR(VLOOKUP(A825,[1]Tổng!$M$2:$AQ$200,26,0),"")</f>
        <v/>
      </c>
      <c r="I825" s="77" t="str">
        <f>IFERROR(VLOOKUP(A825,[1]Tổng!$M$2:$AQ$200,27,0),"")</f>
        <v/>
      </c>
      <c r="J825" s="77">
        <v>1000000</v>
      </c>
      <c r="K825" s="78">
        <f t="shared" si="222"/>
        <v>0</v>
      </c>
      <c r="L825" s="88" t="str">
        <f>IFERROR(VLOOKUP(A825,[1]Tổng!$M$2:$AQ$200,30,0),"")</f>
        <v/>
      </c>
      <c r="M825" s="88">
        <f t="shared" si="223"/>
        <v>0</v>
      </c>
      <c r="N825" s="88" t="str">
        <f>IFERROR(VLOOKUP(A825,[1]Tổng!$M$2:$AT$200,18,0),"")</f>
        <v/>
      </c>
      <c r="O825" s="88" t="str">
        <f>IFERROR(VLOOKUP(A825,[1]Tổng!$M$2:$AT$200,22,0),"")</f>
        <v/>
      </c>
      <c r="P825" s="217">
        <f t="shared" si="224"/>
        <v>0</v>
      </c>
      <c r="Q825" s="217">
        <f>IFERROR(VLOOKUP(A825,[1]Tổng!$M$2:$AQ$200,29,0),0)</f>
        <v>0</v>
      </c>
      <c r="R825" s="81" t="str">
        <f>IFERROR(VLOOKUP(A825,[1]Tổng!$M$2:$AQ$200,31,0),"")</f>
        <v/>
      </c>
      <c r="S825" s="81">
        <f t="shared" si="211"/>
        <v>0</v>
      </c>
      <c r="T825" s="81">
        <f t="shared" si="212"/>
        <v>0</v>
      </c>
      <c r="U825" s="81" t="e">
        <f t="shared" si="226"/>
        <v>#REF!</v>
      </c>
      <c r="V825" s="81"/>
      <c r="W825" s="81" t="e">
        <f t="shared" si="219"/>
        <v>#REF!</v>
      </c>
      <c r="X825" s="83"/>
      <c r="Y825" s="99">
        <f>Q845</f>
        <v>0</v>
      </c>
      <c r="AE825" s="106" t="e">
        <f>I845-SUM(Z845:AD845)</f>
        <v>#VALUE!</v>
      </c>
      <c r="AF825" s="69"/>
      <c r="AG825" s="218"/>
      <c r="AH825" s="219"/>
      <c r="AI825" s="218"/>
      <c r="AR825" s="225" t="str">
        <f>IF(AS845&gt;1,H845,IF(AS845=1,H844+1,0))</f>
        <v/>
      </c>
      <c r="AS825" s="35">
        <f>IF(H845=0,H844+1,2)</f>
        <v>2</v>
      </c>
      <c r="AU825" s="69" t="e">
        <f t="shared" si="210"/>
        <v>#N/A</v>
      </c>
      <c r="AV825" s="69" t="e">
        <f t="shared" si="215"/>
        <v>#N/A</v>
      </c>
      <c r="AW825" s="69">
        <f>IF(I825&gt;0,COUNTIF($AV$32:AV825,AV825),0)</f>
        <v>793</v>
      </c>
      <c r="AX825" s="69">
        <f>IF(AND(AW825&gt;1,SUMIF($AV$32:AV824,AV825,$AX$32:AX824)-SUMIF($AV$32:AV824,AV825,$BA$32:BA824)=0),1,IF(AND(AW825&gt;1,SUMIF($AV$32:AV824,AV825,$AX$32:AX824)-SUMIF($AV$32:AV824,AV825,$BA$32:BA824)&gt;0),0,AW825))</f>
        <v>0</v>
      </c>
      <c r="AY825" s="69">
        <f>IF(AND(Q825&gt;0,SUMIF($AV$32:AV825,AV825,$I$32:I825)-SUMIF($AV$32:AV825,AV825,$Q$32:Q825)=0),COUNTIF($AV$32:AV825,AV825),0)</f>
        <v>0</v>
      </c>
      <c r="AZ825" s="69">
        <f>IF(Q825&gt;0,COUNTIF($AV$32:AV825,AV825),0)</f>
        <v>0</v>
      </c>
      <c r="BA825" s="69">
        <f t="shared" si="216"/>
        <v>0</v>
      </c>
      <c r="BC825" s="69" t="str">
        <f t="shared" si="217"/>
        <v xml:space="preserve">  0</v>
      </c>
      <c r="BD825" s="69" t="str">
        <f t="shared" si="218"/>
        <v/>
      </c>
      <c r="BF825" s="69"/>
      <c r="BG825" s="69"/>
    </row>
    <row r="826" spans="1:59" x14ac:dyDescent="0.25">
      <c r="A826" s="70" t="e">
        <f t="shared" si="225"/>
        <v>#REF!</v>
      </c>
      <c r="B826" s="83" t="str">
        <f>IFERROR(VLOOKUP(A826,[1]Tổng!$M$2:$AT$200,13,0),"")</f>
        <v/>
      </c>
      <c r="C826" s="71" t="e">
        <f t="shared" si="220"/>
        <v>#VALUE!</v>
      </c>
      <c r="D826" s="71">
        <f t="shared" si="221"/>
        <v>1</v>
      </c>
      <c r="E826" s="221" t="str">
        <f>IFERROR(VLOOKUP(A826,[1]Tổng!$M$2:$AT$200,14,0),"")</f>
        <v/>
      </c>
      <c r="F826" s="213" t="str">
        <f>IFERROR(VLOOKUP(A826,[1]Tổng!$M$2:$AT$200,15,0),"")</f>
        <v/>
      </c>
      <c r="G826" s="214" t="str">
        <f>IFERROR(VLOOKUP(A826,[1]Tổng!$M$2:$AT$200,25,0),"")</f>
        <v/>
      </c>
      <c r="H826" s="83" t="str">
        <f>IFERROR(VLOOKUP(A826,[1]Tổng!$M$2:$AQ$200,26,0),"")</f>
        <v/>
      </c>
      <c r="I826" s="77" t="str">
        <f>IFERROR(VLOOKUP(A826,[1]Tổng!$M$2:$AQ$200,27,0),"")</f>
        <v/>
      </c>
      <c r="J826" s="77">
        <v>1000000</v>
      </c>
      <c r="K826" s="78">
        <f t="shared" si="222"/>
        <v>0</v>
      </c>
      <c r="L826" s="88" t="str">
        <f>IFERROR(VLOOKUP(A826,[1]Tổng!$M$2:$AQ$200,30,0),"")</f>
        <v/>
      </c>
      <c r="M826" s="88">
        <f t="shared" si="223"/>
        <v>0</v>
      </c>
      <c r="N826" s="88" t="str">
        <f>IFERROR(VLOOKUP(A826,[1]Tổng!$M$2:$AT$200,18,0),"")</f>
        <v/>
      </c>
      <c r="O826" s="88" t="str">
        <f>IFERROR(VLOOKUP(A826,[1]Tổng!$M$2:$AT$200,22,0),"")</f>
        <v/>
      </c>
      <c r="P826" s="217">
        <f t="shared" si="224"/>
        <v>0</v>
      </c>
      <c r="Q826" s="217">
        <f>IFERROR(VLOOKUP(A826,[1]Tổng!$M$2:$AQ$200,29,0),0)</f>
        <v>0</v>
      </c>
      <c r="R826" s="81" t="str">
        <f>IFERROR(VLOOKUP(A826,[1]Tổng!$M$2:$AQ$200,31,0),"")</f>
        <v/>
      </c>
      <c r="S826" s="81">
        <f t="shared" si="211"/>
        <v>0</v>
      </c>
      <c r="T826" s="81">
        <f t="shared" si="212"/>
        <v>0</v>
      </c>
      <c r="U826" s="81" t="e">
        <f t="shared" si="226"/>
        <v>#REF!</v>
      </c>
      <c r="V826" s="81"/>
      <c r="W826" s="81" t="e">
        <f t="shared" si="219"/>
        <v>#REF!</v>
      </c>
      <c r="X826" s="83"/>
      <c r="Y826" s="99">
        <f>Q846</f>
        <v>0</v>
      </c>
      <c r="AE826" s="106" t="e">
        <f>I846-SUM(Z846:AD846)</f>
        <v>#VALUE!</v>
      </c>
      <c r="AF826" s="69"/>
      <c r="AG826" s="218"/>
      <c r="AH826" s="219"/>
      <c r="AI826" s="218"/>
      <c r="AR826" s="225" t="str">
        <f>IF(AS846&gt;1,H846,IF(AS846=1,H845+1,0))</f>
        <v/>
      </c>
      <c r="AS826" s="35">
        <f>IF(H846=0,H845+1,2)</f>
        <v>2</v>
      </c>
      <c r="AU826" s="69" t="e">
        <f t="shared" si="210"/>
        <v>#N/A</v>
      </c>
      <c r="AV826" s="69" t="e">
        <f t="shared" si="215"/>
        <v>#N/A</v>
      </c>
      <c r="AW826" s="69">
        <f>IF(I826&gt;0,COUNTIF($AV$32:AV826,AV826),0)</f>
        <v>794</v>
      </c>
      <c r="AX826" s="69">
        <f>IF(AND(AW826&gt;1,SUMIF($AV$32:AV825,AV826,$AX$32:AX825)-SUMIF($AV$32:AV825,AV826,$BA$32:BA825)=0),1,IF(AND(AW826&gt;1,SUMIF($AV$32:AV825,AV826,$AX$32:AX825)-SUMIF($AV$32:AV825,AV826,$BA$32:BA825)&gt;0),0,AW826))</f>
        <v>0</v>
      </c>
      <c r="AY826" s="69">
        <f>IF(AND(Q826&gt;0,SUMIF($AV$32:AV826,AV826,$I$32:I826)-SUMIF($AV$32:AV826,AV826,$Q$32:Q826)=0),COUNTIF($AV$32:AV826,AV826),0)</f>
        <v>0</v>
      </c>
      <c r="AZ826" s="69">
        <f>IF(Q826&gt;0,COUNTIF($AV$32:AV826,AV826),0)</f>
        <v>0</v>
      </c>
      <c r="BA826" s="69">
        <f t="shared" si="216"/>
        <v>0</v>
      </c>
      <c r="BC826" s="69" t="str">
        <f t="shared" si="217"/>
        <v xml:space="preserve">  0</v>
      </c>
      <c r="BD826" s="69" t="str">
        <f t="shared" si="218"/>
        <v/>
      </c>
      <c r="BF826" s="69"/>
      <c r="BG826" s="69"/>
    </row>
    <row r="827" spans="1:59" x14ac:dyDescent="0.25">
      <c r="A827" s="70" t="e">
        <f t="shared" si="225"/>
        <v>#REF!</v>
      </c>
      <c r="B827" s="83" t="str">
        <f>IFERROR(VLOOKUP(A827,[1]Tổng!$M$2:$AT$200,13,0),"")</f>
        <v/>
      </c>
      <c r="C827" s="71" t="e">
        <f t="shared" si="220"/>
        <v>#VALUE!</v>
      </c>
      <c r="D827" s="71">
        <f t="shared" si="221"/>
        <v>1</v>
      </c>
      <c r="E827" s="221" t="str">
        <f>IFERROR(VLOOKUP(A827,[1]Tổng!$M$2:$AT$200,14,0),"")</f>
        <v/>
      </c>
      <c r="F827" s="213" t="str">
        <f>IFERROR(VLOOKUP(A827,[1]Tổng!$M$2:$AT$200,15,0),"")</f>
        <v/>
      </c>
      <c r="G827" s="214" t="str">
        <f>IFERROR(VLOOKUP(A827,[1]Tổng!$M$2:$AT$200,25,0),"")</f>
        <v/>
      </c>
      <c r="H827" s="83" t="str">
        <f>IFERROR(VLOOKUP(A827,[1]Tổng!$M$2:$AQ$200,26,0),"")</f>
        <v/>
      </c>
      <c r="I827" s="77" t="str">
        <f>IFERROR(VLOOKUP(A827,[1]Tổng!$M$2:$AQ$200,27,0),"")</f>
        <v/>
      </c>
      <c r="J827" s="77">
        <v>1000000</v>
      </c>
      <c r="K827" s="78">
        <f t="shared" si="222"/>
        <v>0</v>
      </c>
      <c r="L827" s="88" t="str">
        <f>IFERROR(VLOOKUP(A827,[1]Tổng!$M$2:$AQ$200,30,0),"")</f>
        <v/>
      </c>
      <c r="M827" s="88">
        <f t="shared" si="223"/>
        <v>0</v>
      </c>
      <c r="N827" s="88" t="str">
        <f>IFERROR(VLOOKUP(A827,[1]Tổng!$M$2:$AT$200,18,0),"")</f>
        <v/>
      </c>
      <c r="O827" s="88" t="str">
        <f>IFERROR(VLOOKUP(A827,[1]Tổng!$M$2:$AT$200,22,0),"")</f>
        <v/>
      </c>
      <c r="P827" s="217">
        <f t="shared" si="224"/>
        <v>0</v>
      </c>
      <c r="Q827" s="217">
        <f>IFERROR(VLOOKUP(A827,[1]Tổng!$M$2:$AQ$200,29,0),0)</f>
        <v>0</v>
      </c>
      <c r="R827" s="81" t="str">
        <f>IFERROR(VLOOKUP(A827,[1]Tổng!$M$2:$AQ$200,31,0),"")</f>
        <v/>
      </c>
      <c r="S827" s="81">
        <f t="shared" si="211"/>
        <v>0</v>
      </c>
      <c r="T827" s="81">
        <f t="shared" si="212"/>
        <v>0</v>
      </c>
      <c r="U827" s="81" t="e">
        <f t="shared" si="226"/>
        <v>#REF!</v>
      </c>
      <c r="V827" s="81"/>
      <c r="W827" s="81" t="e">
        <f t="shared" si="219"/>
        <v>#REF!</v>
      </c>
      <c r="X827" s="83"/>
      <c r="Y827" s="99">
        <f>Q847</f>
        <v>0</v>
      </c>
      <c r="AE827" s="106" t="e">
        <f>I847-SUM(Z847:AD847)</f>
        <v>#VALUE!</v>
      </c>
      <c r="AF827" s="69"/>
      <c r="AG827" s="218"/>
      <c r="AH827" s="219"/>
      <c r="AI827" s="218"/>
      <c r="AR827" s="225" t="str">
        <f>IF(AS847&gt;1,H847,IF(AS847=1,H846+1,0))</f>
        <v/>
      </c>
      <c r="AS827" s="35">
        <f>IF(H847=0,H846+1,2)</f>
        <v>2</v>
      </c>
      <c r="AU827" s="69" t="e">
        <f t="shared" si="210"/>
        <v>#N/A</v>
      </c>
      <c r="AV827" s="69" t="e">
        <f t="shared" si="215"/>
        <v>#N/A</v>
      </c>
      <c r="AW827" s="69">
        <f>IF(I827&gt;0,COUNTIF($AV$32:AV827,AV827),0)</f>
        <v>795</v>
      </c>
      <c r="AX827" s="69">
        <f>IF(AND(AW827&gt;1,SUMIF($AV$32:AV826,AV827,$AX$32:AX826)-SUMIF($AV$32:AV826,AV827,$BA$32:BA826)=0),1,IF(AND(AW827&gt;1,SUMIF($AV$32:AV826,AV827,$AX$32:AX826)-SUMIF($AV$32:AV826,AV827,$BA$32:BA826)&gt;0),0,AW827))</f>
        <v>0</v>
      </c>
      <c r="AY827" s="69">
        <f>IF(AND(Q827&gt;0,SUMIF($AV$32:AV827,AV827,$I$32:I827)-SUMIF($AV$32:AV827,AV827,$Q$32:Q827)=0),COUNTIF($AV$32:AV827,AV827),0)</f>
        <v>0</v>
      </c>
      <c r="AZ827" s="69">
        <f>IF(Q827&gt;0,COUNTIF($AV$32:AV827,AV827),0)</f>
        <v>0</v>
      </c>
      <c r="BA827" s="69">
        <f t="shared" si="216"/>
        <v>0</v>
      </c>
      <c r="BC827" s="69" t="str">
        <f t="shared" si="217"/>
        <v xml:space="preserve">  0</v>
      </c>
      <c r="BD827" s="69" t="str">
        <f t="shared" si="218"/>
        <v/>
      </c>
      <c r="BF827" s="69"/>
      <c r="BG827" s="69"/>
    </row>
    <row r="828" spans="1:59" x14ac:dyDescent="0.25">
      <c r="A828" s="70" t="e">
        <f t="shared" si="225"/>
        <v>#REF!</v>
      </c>
      <c r="B828" s="83" t="str">
        <f>IFERROR(VLOOKUP(A828,[1]Tổng!$M$2:$AT$200,13,0),"")</f>
        <v/>
      </c>
      <c r="C828" s="71" t="e">
        <f t="shared" si="220"/>
        <v>#VALUE!</v>
      </c>
      <c r="D828" s="71">
        <f t="shared" si="221"/>
        <v>1</v>
      </c>
      <c r="E828" s="221" t="str">
        <f>IFERROR(VLOOKUP(A828,[1]Tổng!$M$2:$AT$200,14,0),"")</f>
        <v/>
      </c>
      <c r="F828" s="213" t="str">
        <f>IFERROR(VLOOKUP(A828,[1]Tổng!$M$2:$AT$200,15,0),"")</f>
        <v/>
      </c>
      <c r="G828" s="214" t="str">
        <f>IFERROR(VLOOKUP(A828,[1]Tổng!$M$2:$AT$200,25,0),"")</f>
        <v/>
      </c>
      <c r="H828" s="83" t="str">
        <f>IFERROR(VLOOKUP(A828,[1]Tổng!$M$2:$AQ$200,26,0),"")</f>
        <v/>
      </c>
      <c r="I828" s="77" t="str">
        <f>IFERROR(VLOOKUP(A828,[1]Tổng!$M$2:$AQ$200,27,0),"")</f>
        <v/>
      </c>
      <c r="J828" s="77">
        <v>1000000</v>
      </c>
      <c r="K828" s="78">
        <f t="shared" si="222"/>
        <v>0</v>
      </c>
      <c r="L828" s="88" t="str">
        <f>IFERROR(VLOOKUP(A828,[1]Tổng!$M$2:$AQ$200,30,0),"")</f>
        <v/>
      </c>
      <c r="M828" s="88">
        <f t="shared" si="223"/>
        <v>0</v>
      </c>
      <c r="N828" s="88" t="str">
        <f>IFERROR(VLOOKUP(A828,[1]Tổng!$M$2:$AT$200,18,0),"")</f>
        <v/>
      </c>
      <c r="O828" s="88" t="str">
        <f>IFERROR(VLOOKUP(A828,[1]Tổng!$M$2:$AT$200,22,0),"")</f>
        <v/>
      </c>
      <c r="P828" s="217">
        <f t="shared" si="224"/>
        <v>0</v>
      </c>
      <c r="Q828" s="217">
        <f>IFERROR(VLOOKUP(A828,[1]Tổng!$M$2:$AQ$200,29,0),0)</f>
        <v>0</v>
      </c>
      <c r="R828" s="81" t="str">
        <f>IFERROR(VLOOKUP(A828,[1]Tổng!$M$2:$AQ$200,31,0),"")</f>
        <v/>
      </c>
      <c r="S828" s="81">
        <f t="shared" si="211"/>
        <v>0</v>
      </c>
      <c r="T828" s="81">
        <f t="shared" si="212"/>
        <v>0</v>
      </c>
      <c r="U828" s="81" t="e">
        <f t="shared" si="226"/>
        <v>#REF!</v>
      </c>
      <c r="V828" s="81"/>
      <c r="W828" s="81" t="e">
        <f t="shared" si="219"/>
        <v>#REF!</v>
      </c>
      <c r="X828" s="83"/>
      <c r="Y828" s="99">
        <f>Q848</f>
        <v>0</v>
      </c>
      <c r="AE828" s="106" t="e">
        <f>I848-SUM(Z848:AD848)</f>
        <v>#VALUE!</v>
      </c>
      <c r="AF828" s="69"/>
      <c r="AG828" s="218"/>
      <c r="AH828" s="219"/>
      <c r="AI828" s="218"/>
      <c r="AR828" s="225" t="str">
        <f>IF(AS848&gt;1,H848,IF(AS848=1,H847+1,0))</f>
        <v/>
      </c>
      <c r="AS828" s="35">
        <f>IF(H848=0,H847+1,2)</f>
        <v>2</v>
      </c>
      <c r="AU828" s="69" t="e">
        <f t="shared" si="210"/>
        <v>#N/A</v>
      </c>
      <c r="AV828" s="69" t="e">
        <f t="shared" si="215"/>
        <v>#N/A</v>
      </c>
      <c r="AW828" s="69">
        <f>IF(I828&gt;0,COUNTIF($AV$32:AV828,AV828),0)</f>
        <v>796</v>
      </c>
      <c r="AX828" s="69">
        <f>IF(AND(AW828&gt;1,SUMIF($AV$32:AV827,AV828,$AX$32:AX827)-SUMIF($AV$32:AV827,AV828,$BA$32:BA827)=0),1,IF(AND(AW828&gt;1,SUMIF($AV$32:AV827,AV828,$AX$32:AX827)-SUMIF($AV$32:AV827,AV828,$BA$32:BA827)&gt;0),0,AW828))</f>
        <v>0</v>
      </c>
      <c r="AY828" s="69">
        <f>IF(AND(Q828&gt;0,SUMIF($AV$32:AV828,AV828,$I$32:I828)-SUMIF($AV$32:AV828,AV828,$Q$32:Q828)=0),COUNTIF($AV$32:AV828,AV828),0)</f>
        <v>0</v>
      </c>
      <c r="AZ828" s="69">
        <f>IF(Q828&gt;0,COUNTIF($AV$32:AV828,AV828),0)</f>
        <v>0</v>
      </c>
      <c r="BA828" s="69">
        <f t="shared" si="216"/>
        <v>0</v>
      </c>
      <c r="BC828" s="69" t="str">
        <f t="shared" si="217"/>
        <v xml:space="preserve">  0</v>
      </c>
      <c r="BD828" s="69" t="str">
        <f t="shared" si="218"/>
        <v/>
      </c>
      <c r="BF828" s="69"/>
      <c r="BG828" s="69"/>
    </row>
    <row r="829" spans="1:59" x14ac:dyDescent="0.25">
      <c r="A829" s="70" t="e">
        <f t="shared" si="225"/>
        <v>#REF!</v>
      </c>
      <c r="B829" s="83" t="str">
        <f>IFERROR(VLOOKUP(A829,[1]Tổng!$M$2:$AT$200,13,0),"")</f>
        <v/>
      </c>
      <c r="C829" s="71" t="e">
        <f t="shared" si="220"/>
        <v>#VALUE!</v>
      </c>
      <c r="D829" s="71">
        <f t="shared" si="221"/>
        <v>1</v>
      </c>
      <c r="E829" s="221" t="str">
        <f>IFERROR(VLOOKUP(A829,[1]Tổng!$M$2:$AT$200,14,0),"")</f>
        <v/>
      </c>
      <c r="F829" s="213" t="str">
        <f>IFERROR(VLOOKUP(A829,[1]Tổng!$M$2:$AT$200,15,0),"")</f>
        <v/>
      </c>
      <c r="G829" s="214" t="str">
        <f>IFERROR(VLOOKUP(A829,[1]Tổng!$M$2:$AT$200,25,0),"")</f>
        <v/>
      </c>
      <c r="H829" s="83" t="str">
        <f>IFERROR(VLOOKUP(A829,[1]Tổng!$M$2:$AQ$200,26,0),"")</f>
        <v/>
      </c>
      <c r="I829" s="77" t="str">
        <f>IFERROR(VLOOKUP(A829,[1]Tổng!$M$2:$AQ$200,27,0),"")</f>
        <v/>
      </c>
      <c r="J829" s="77">
        <v>1000000</v>
      </c>
      <c r="K829" s="78">
        <f t="shared" si="222"/>
        <v>0</v>
      </c>
      <c r="L829" s="88" t="str">
        <f>IFERROR(VLOOKUP(A829,[1]Tổng!$M$2:$AQ$200,30,0),"")</f>
        <v/>
      </c>
      <c r="M829" s="88">
        <f t="shared" si="223"/>
        <v>0</v>
      </c>
      <c r="N829" s="88" t="str">
        <f>IFERROR(VLOOKUP(A829,[1]Tổng!$M$2:$AT$200,18,0),"")</f>
        <v/>
      </c>
      <c r="O829" s="88" t="str">
        <f>IFERROR(VLOOKUP(A829,[1]Tổng!$M$2:$AT$200,22,0),"")</f>
        <v/>
      </c>
      <c r="P829" s="217">
        <f t="shared" si="224"/>
        <v>0</v>
      </c>
      <c r="Q829" s="217">
        <f>IFERROR(VLOOKUP(A829,[1]Tổng!$M$2:$AQ$200,29,0),0)</f>
        <v>0</v>
      </c>
      <c r="R829" s="81" t="str">
        <f>IFERROR(VLOOKUP(A829,[1]Tổng!$M$2:$AQ$200,31,0),"")</f>
        <v/>
      </c>
      <c r="S829" s="81">
        <f t="shared" si="211"/>
        <v>0</v>
      </c>
      <c r="T829" s="81">
        <f t="shared" si="212"/>
        <v>0</v>
      </c>
      <c r="U829" s="81" t="e">
        <f t="shared" si="226"/>
        <v>#REF!</v>
      </c>
      <c r="V829" s="81"/>
      <c r="W829" s="81" t="e">
        <f t="shared" si="219"/>
        <v>#REF!</v>
      </c>
      <c r="X829" s="83"/>
      <c r="Y829" s="99">
        <f>Q851</f>
        <v>0</v>
      </c>
      <c r="AE829" s="106" t="e">
        <f>I851-SUM(Z851:AD851)</f>
        <v>#VALUE!</v>
      </c>
      <c r="AF829" s="69"/>
      <c r="AG829" s="218"/>
      <c r="AH829" s="219"/>
      <c r="AI829" s="218"/>
      <c r="AR829" s="225" t="str">
        <f>IF(AS851&gt;1,H851,IF(AS851=1,H848+1,0))</f>
        <v/>
      </c>
      <c r="AS829" s="35">
        <f>IF(H851=0,H848+1,2)</f>
        <v>2</v>
      </c>
      <c r="AU829" s="69" t="e">
        <f t="shared" si="210"/>
        <v>#N/A</v>
      </c>
      <c r="AV829" s="69" t="e">
        <f t="shared" si="215"/>
        <v>#N/A</v>
      </c>
      <c r="AW829" s="69">
        <f>IF(I829&gt;0,COUNTIF($AV$32:AV829,AV829),0)</f>
        <v>797</v>
      </c>
      <c r="AX829" s="69">
        <f>IF(AND(AW829&gt;1,SUMIF($AV$32:AV828,AV829,$AX$32:AX828)-SUMIF($AV$32:AV828,AV829,$BA$32:BA828)=0),1,IF(AND(AW829&gt;1,SUMIF($AV$32:AV828,AV829,$AX$32:AX828)-SUMIF($AV$32:AV828,AV829,$BA$32:BA828)&gt;0),0,AW829))</f>
        <v>0</v>
      </c>
      <c r="AY829" s="69">
        <f>IF(AND(Q829&gt;0,SUMIF($AV$32:AV829,AV829,$I$32:I829)-SUMIF($AV$32:AV829,AV829,$Q$32:Q829)=0),COUNTIF($AV$32:AV829,AV829),0)</f>
        <v>0</v>
      </c>
      <c r="AZ829" s="69">
        <f>IF(Q829&gt;0,COUNTIF($AV$32:AV829,AV829),0)</f>
        <v>0</v>
      </c>
      <c r="BA829" s="69">
        <f t="shared" si="216"/>
        <v>0</v>
      </c>
      <c r="BC829" s="69" t="str">
        <f t="shared" si="217"/>
        <v xml:space="preserve">  0</v>
      </c>
      <c r="BD829" s="69" t="str">
        <f t="shared" si="218"/>
        <v/>
      </c>
      <c r="BF829" s="69"/>
      <c r="BG829" s="69"/>
    </row>
    <row r="830" spans="1:59" x14ac:dyDescent="0.25">
      <c r="A830" s="70" t="e">
        <f t="shared" si="225"/>
        <v>#REF!</v>
      </c>
      <c r="B830" s="83" t="str">
        <f>IFERROR(VLOOKUP(A830,[1]Tổng!$M$2:$AT$200,13,0),"")</f>
        <v/>
      </c>
      <c r="C830" s="71" t="e">
        <f t="shared" si="220"/>
        <v>#VALUE!</v>
      </c>
      <c r="D830" s="71">
        <f t="shared" si="221"/>
        <v>1</v>
      </c>
      <c r="E830" s="221" t="str">
        <f>IFERROR(VLOOKUP(A830,[1]Tổng!$M$2:$AT$200,14,0),"")</f>
        <v/>
      </c>
      <c r="F830" s="213" t="str">
        <f>IFERROR(VLOOKUP(A830,[1]Tổng!$M$2:$AT$200,15,0),"")</f>
        <v/>
      </c>
      <c r="G830" s="214" t="str">
        <f>IFERROR(VLOOKUP(A830,[1]Tổng!$M$2:$AT$200,25,0),"")</f>
        <v/>
      </c>
      <c r="H830" s="83" t="str">
        <f>IFERROR(VLOOKUP(A830,[1]Tổng!$M$2:$AQ$200,26,0),"")</f>
        <v/>
      </c>
      <c r="I830" s="77" t="str">
        <f>IFERROR(VLOOKUP(A830,[1]Tổng!$M$2:$AQ$200,27,0),"")</f>
        <v/>
      </c>
      <c r="J830" s="77">
        <v>1000000</v>
      </c>
      <c r="K830" s="78">
        <f t="shared" si="222"/>
        <v>0</v>
      </c>
      <c r="L830" s="88" t="str">
        <f>IFERROR(VLOOKUP(A830,[1]Tổng!$M$2:$AQ$200,30,0),"")</f>
        <v/>
      </c>
      <c r="M830" s="88">
        <f t="shared" si="223"/>
        <v>0</v>
      </c>
      <c r="N830" s="88" t="str">
        <f>IFERROR(VLOOKUP(A830,[1]Tổng!$M$2:$AT$200,18,0),"")</f>
        <v/>
      </c>
      <c r="O830" s="88" t="str">
        <f>IFERROR(VLOOKUP(A830,[1]Tổng!$M$2:$AT$200,22,0),"")</f>
        <v/>
      </c>
      <c r="P830" s="217">
        <f t="shared" si="224"/>
        <v>0</v>
      </c>
      <c r="Q830" s="217">
        <f>IFERROR(VLOOKUP(A830,[1]Tổng!$M$2:$AQ$200,29,0),0)</f>
        <v>0</v>
      </c>
      <c r="R830" s="81" t="str">
        <f>IFERROR(VLOOKUP(A830,[1]Tổng!$M$2:$AQ$200,31,0),"")</f>
        <v/>
      </c>
      <c r="S830" s="81">
        <f t="shared" si="211"/>
        <v>0</v>
      </c>
      <c r="T830" s="81">
        <f t="shared" si="212"/>
        <v>0</v>
      </c>
      <c r="U830" s="81" t="e">
        <f t="shared" si="226"/>
        <v>#REF!</v>
      </c>
      <c r="V830" s="81"/>
      <c r="W830" s="81" t="e">
        <f t="shared" si="219"/>
        <v>#REF!</v>
      </c>
      <c r="X830" s="83"/>
      <c r="Y830" s="99">
        <f>Q850</f>
        <v>0</v>
      </c>
      <c r="AE830" s="106" t="e">
        <f>I850-SUM(Z850:AD850)</f>
        <v>#VALUE!</v>
      </c>
      <c r="AF830" s="69"/>
      <c r="AG830" s="218"/>
      <c r="AH830" s="219"/>
      <c r="AI830" s="218"/>
      <c r="AR830" s="225" t="str">
        <f>IF(AS850&gt;1,H850,IF(AS850=1,H851+1,0))</f>
        <v/>
      </c>
      <c r="AS830" s="35">
        <f>IF(H850=0,H851+1,2)</f>
        <v>2</v>
      </c>
      <c r="AU830" s="69" t="e">
        <f t="shared" si="210"/>
        <v>#N/A</v>
      </c>
      <c r="AV830" s="69" t="e">
        <f t="shared" si="215"/>
        <v>#N/A</v>
      </c>
      <c r="AW830" s="69">
        <f>IF(I830&gt;0,COUNTIF($AV$32:AV830,AV830),0)</f>
        <v>798</v>
      </c>
      <c r="AX830" s="69">
        <f>IF(AND(AW830&gt;1,SUMIF($AV$32:AV829,AV830,$AX$32:AX829)-SUMIF($AV$32:AV829,AV830,$BA$32:BA829)=0),1,IF(AND(AW830&gt;1,SUMIF($AV$32:AV829,AV830,$AX$32:AX829)-SUMIF($AV$32:AV829,AV830,$BA$32:BA829)&gt;0),0,AW830))</f>
        <v>0</v>
      </c>
      <c r="AY830" s="69">
        <f>IF(AND(Q830&gt;0,SUMIF($AV$32:AV830,AV830,$I$32:I830)-SUMIF($AV$32:AV830,AV830,$Q$32:Q830)=0),COUNTIF($AV$32:AV830,AV830),0)</f>
        <v>0</v>
      </c>
      <c r="AZ830" s="69">
        <f>IF(Q830&gt;0,COUNTIF($AV$32:AV830,AV830),0)</f>
        <v>0</v>
      </c>
      <c r="BA830" s="69">
        <f t="shared" si="216"/>
        <v>0</v>
      </c>
      <c r="BC830" s="69" t="str">
        <f t="shared" si="217"/>
        <v xml:space="preserve">  0</v>
      </c>
      <c r="BD830" s="69" t="str">
        <f t="shared" si="218"/>
        <v/>
      </c>
      <c r="BF830" s="69"/>
      <c r="BG830" s="69"/>
    </row>
    <row r="831" spans="1:59" x14ac:dyDescent="0.25">
      <c r="A831" s="70" t="e">
        <f t="shared" si="225"/>
        <v>#REF!</v>
      </c>
      <c r="B831" s="83" t="str">
        <f>IFERROR(VLOOKUP(A831,[1]Tổng!$M$2:$AT$200,13,0),"")</f>
        <v/>
      </c>
      <c r="C831" s="71" t="e">
        <f t="shared" si="220"/>
        <v>#VALUE!</v>
      </c>
      <c r="D831" s="71">
        <f t="shared" si="221"/>
        <v>1</v>
      </c>
      <c r="E831" s="221" t="str">
        <f>IFERROR(VLOOKUP(A831,[1]Tổng!$M$2:$AT$200,14,0),"")</f>
        <v/>
      </c>
      <c r="F831" s="213" t="str">
        <f>IFERROR(VLOOKUP(A831,[1]Tổng!$M$2:$AT$200,15,0),"")</f>
        <v/>
      </c>
      <c r="G831" s="214" t="str">
        <f>IFERROR(VLOOKUP(A831,[1]Tổng!$M$2:$AT$200,25,0),"")</f>
        <v/>
      </c>
      <c r="H831" s="83" t="str">
        <f>IFERROR(VLOOKUP(A831,[1]Tổng!$M$2:$AQ$200,26,0),"")</f>
        <v/>
      </c>
      <c r="I831" s="77" t="str">
        <f>IFERROR(VLOOKUP(A831,[1]Tổng!$M$2:$AQ$200,27,0),"")</f>
        <v/>
      </c>
      <c r="J831" s="77">
        <v>1000000</v>
      </c>
      <c r="K831" s="78">
        <f t="shared" si="222"/>
        <v>0</v>
      </c>
      <c r="L831" s="88" t="str">
        <f>IFERROR(VLOOKUP(A831,[1]Tổng!$M$2:$AQ$200,30,0),"")</f>
        <v/>
      </c>
      <c r="M831" s="88">
        <f t="shared" si="223"/>
        <v>0</v>
      </c>
      <c r="N831" s="88" t="str">
        <f>IFERROR(VLOOKUP(A831,[1]Tổng!$M$2:$AT$200,18,0),"")</f>
        <v/>
      </c>
      <c r="O831" s="88" t="str">
        <f>IFERROR(VLOOKUP(A831,[1]Tổng!$M$2:$AT$200,22,0),"")</f>
        <v/>
      </c>
      <c r="P831" s="217">
        <f t="shared" si="224"/>
        <v>0</v>
      </c>
      <c r="Q831" s="217">
        <f>IFERROR(VLOOKUP(A831,[1]Tổng!$M$2:$AQ$200,29,0),0)</f>
        <v>0</v>
      </c>
      <c r="R831" s="81" t="str">
        <f>IFERROR(VLOOKUP(A831,[1]Tổng!$M$2:$AQ$200,31,0),"")</f>
        <v/>
      </c>
      <c r="S831" s="81">
        <f t="shared" si="211"/>
        <v>0</v>
      </c>
      <c r="T831" s="81">
        <f t="shared" si="212"/>
        <v>0</v>
      </c>
      <c r="U831" s="81" t="e">
        <f t="shared" si="226"/>
        <v>#REF!</v>
      </c>
      <c r="V831" s="81"/>
      <c r="W831" s="81" t="e">
        <f t="shared" si="219"/>
        <v>#REF!</v>
      </c>
      <c r="X831" s="83"/>
      <c r="Y831" s="99">
        <f>Q851</f>
        <v>0</v>
      </c>
      <c r="AE831" s="106" t="e">
        <f>I851-SUM(Z851:AD851)</f>
        <v>#VALUE!</v>
      </c>
      <c r="AF831" s="69"/>
      <c r="AG831" s="218"/>
      <c r="AH831" s="219"/>
      <c r="AI831" s="218"/>
      <c r="AR831" s="225" t="str">
        <f>IF(AS851&gt;1,H851,IF(AS851=1,H850+1,0))</f>
        <v/>
      </c>
      <c r="AS831" s="35">
        <f>IF(H851=0,H850+1,2)</f>
        <v>2</v>
      </c>
      <c r="AU831" s="69" t="e">
        <f t="shared" si="210"/>
        <v>#N/A</v>
      </c>
      <c r="AV831" s="69" t="e">
        <f t="shared" si="215"/>
        <v>#N/A</v>
      </c>
      <c r="AW831" s="69">
        <f>IF(I831&gt;0,COUNTIF($AV$32:AV831,AV831),0)</f>
        <v>799</v>
      </c>
      <c r="AX831" s="69">
        <f>IF(AND(AW831&gt;1,SUMIF($AV$32:AV830,AV831,$AX$32:AX830)-SUMIF($AV$32:AV830,AV831,$BA$32:BA830)=0),1,IF(AND(AW831&gt;1,SUMIF($AV$32:AV830,AV831,$AX$32:AX830)-SUMIF($AV$32:AV830,AV831,$BA$32:BA830)&gt;0),0,AW831))</f>
        <v>0</v>
      </c>
      <c r="AY831" s="69">
        <f>IF(AND(Q831&gt;0,SUMIF($AV$32:AV831,AV831,$I$32:I831)-SUMIF($AV$32:AV831,AV831,$Q$32:Q831)=0),COUNTIF($AV$32:AV831,AV831),0)</f>
        <v>0</v>
      </c>
      <c r="AZ831" s="69">
        <f>IF(Q831&gt;0,COUNTIF($AV$32:AV831,AV831),0)</f>
        <v>0</v>
      </c>
      <c r="BA831" s="69">
        <f t="shared" si="216"/>
        <v>0</v>
      </c>
      <c r="BC831" s="69" t="str">
        <f t="shared" si="217"/>
        <v xml:space="preserve">  0</v>
      </c>
      <c r="BD831" s="69" t="str">
        <f t="shared" si="218"/>
        <v/>
      </c>
      <c r="BF831" s="69"/>
      <c r="BG831" s="69"/>
    </row>
    <row r="832" spans="1:59" x14ac:dyDescent="0.25">
      <c r="A832" s="70" t="e">
        <f t="shared" si="225"/>
        <v>#REF!</v>
      </c>
      <c r="B832" s="83" t="str">
        <f>IFERROR(VLOOKUP(A832,[1]Tổng!$M$2:$AT$200,13,0),"")</f>
        <v/>
      </c>
      <c r="C832" s="71" t="e">
        <f t="shared" si="220"/>
        <v>#VALUE!</v>
      </c>
      <c r="D832" s="71">
        <f t="shared" si="221"/>
        <v>1</v>
      </c>
      <c r="E832" s="221" t="str">
        <f>IFERROR(VLOOKUP(A832,[1]Tổng!$M$2:$AT$200,14,0),"")</f>
        <v/>
      </c>
      <c r="F832" s="213" t="str">
        <f>IFERROR(VLOOKUP(A832,[1]Tổng!$M$2:$AT$200,15,0),"")</f>
        <v/>
      </c>
      <c r="G832" s="214" t="str">
        <f>IFERROR(VLOOKUP(A832,[1]Tổng!$M$2:$AT$200,25,0),"")</f>
        <v/>
      </c>
      <c r="H832" s="83" t="str">
        <f>IFERROR(VLOOKUP(A832,[1]Tổng!$M$2:$AQ$200,26,0),"")</f>
        <v/>
      </c>
      <c r="I832" s="77" t="str">
        <f>IFERROR(VLOOKUP(A832,[1]Tổng!$M$2:$AQ$200,27,0),"")</f>
        <v/>
      </c>
      <c r="J832" s="77">
        <v>1000000</v>
      </c>
      <c r="K832" s="78">
        <f t="shared" si="222"/>
        <v>0</v>
      </c>
      <c r="L832" s="88" t="str">
        <f>IFERROR(VLOOKUP(A832,[1]Tổng!$M$2:$AQ$200,30,0),"")</f>
        <v/>
      </c>
      <c r="M832" s="88">
        <f t="shared" si="223"/>
        <v>0</v>
      </c>
      <c r="N832" s="88" t="str">
        <f>IFERROR(VLOOKUP(A832,[1]Tổng!$M$2:$AT$200,18,0),"")</f>
        <v/>
      </c>
      <c r="O832" s="88" t="str">
        <f>IFERROR(VLOOKUP(A832,[1]Tổng!$M$2:$AT$200,22,0),"")</f>
        <v/>
      </c>
      <c r="P832" s="217">
        <f t="shared" si="224"/>
        <v>0</v>
      </c>
      <c r="Q832" s="217">
        <f>IFERROR(VLOOKUP(A832,[1]Tổng!$M$2:$AQ$200,29,0),0)</f>
        <v>0</v>
      </c>
      <c r="R832" s="81" t="str">
        <f>IFERROR(VLOOKUP(A832,[1]Tổng!$M$2:$AQ$200,31,0),"")</f>
        <v/>
      </c>
      <c r="S832" s="81">
        <f t="shared" si="211"/>
        <v>0</v>
      </c>
      <c r="T832" s="81">
        <f t="shared" si="212"/>
        <v>0</v>
      </c>
      <c r="U832" s="81" t="e">
        <f t="shared" si="226"/>
        <v>#REF!</v>
      </c>
      <c r="V832" s="81"/>
      <c r="W832" s="81" t="e">
        <f t="shared" si="219"/>
        <v>#REF!</v>
      </c>
      <c r="X832" s="83"/>
      <c r="Y832" s="99">
        <f>Q852</f>
        <v>0</v>
      </c>
      <c r="AE832" s="106" t="e">
        <f>I852-SUM(Z852:AD852)</f>
        <v>#VALUE!</v>
      </c>
      <c r="AF832" s="69"/>
      <c r="AG832" s="218"/>
      <c r="AH832" s="219"/>
      <c r="AI832" s="218"/>
      <c r="AR832" s="225" t="str">
        <f>IF(AS852&gt;1,H852,IF(AS852=1,H851+1,0))</f>
        <v/>
      </c>
      <c r="AS832" s="35">
        <f>IF(H852=0,H851+1,2)</f>
        <v>2</v>
      </c>
      <c r="AU832" s="69" t="e">
        <f t="shared" si="210"/>
        <v>#N/A</v>
      </c>
      <c r="AV832" s="69" t="e">
        <f t="shared" si="215"/>
        <v>#N/A</v>
      </c>
      <c r="AW832" s="69">
        <f>IF(I832&gt;0,COUNTIF($AV$32:AV832,AV832),0)</f>
        <v>800</v>
      </c>
      <c r="AX832" s="69">
        <f>IF(AND(AW832&gt;1,SUMIF($AV$32:AV831,AV832,$AX$32:AX831)-SUMIF($AV$32:AV831,AV832,$BA$32:BA831)=0),1,IF(AND(AW832&gt;1,SUMIF($AV$32:AV831,AV832,$AX$32:AX831)-SUMIF($AV$32:AV831,AV832,$BA$32:BA831)&gt;0),0,AW832))</f>
        <v>0</v>
      </c>
      <c r="AY832" s="69">
        <f>IF(AND(Q832&gt;0,SUMIF($AV$32:AV832,AV832,$I$32:I832)-SUMIF($AV$32:AV832,AV832,$Q$32:Q832)=0),COUNTIF($AV$32:AV832,AV832),0)</f>
        <v>0</v>
      </c>
      <c r="AZ832" s="69">
        <f>IF(Q832&gt;0,COUNTIF($AV$32:AV832,AV832),0)</f>
        <v>0</v>
      </c>
      <c r="BA832" s="69">
        <f t="shared" si="216"/>
        <v>0</v>
      </c>
      <c r="BC832" s="69" t="str">
        <f t="shared" si="217"/>
        <v xml:space="preserve">  0</v>
      </c>
      <c r="BD832" s="69" t="str">
        <f t="shared" si="218"/>
        <v/>
      </c>
      <c r="BF832" s="69"/>
      <c r="BG832" s="69"/>
    </row>
    <row r="833" spans="1:59" x14ac:dyDescent="0.25">
      <c r="A833" s="70" t="e">
        <f t="shared" si="225"/>
        <v>#REF!</v>
      </c>
      <c r="B833" s="83" t="str">
        <f>IFERROR(VLOOKUP(A833,[1]Tổng!$M$2:$AT$200,13,0),"")</f>
        <v/>
      </c>
      <c r="C833" s="71" t="e">
        <f t="shared" si="220"/>
        <v>#VALUE!</v>
      </c>
      <c r="D833" s="71">
        <f t="shared" si="221"/>
        <v>1</v>
      </c>
      <c r="E833" s="221" t="str">
        <f>IFERROR(VLOOKUP(A833,[1]Tổng!$M$2:$AT$200,14,0),"")</f>
        <v/>
      </c>
      <c r="F833" s="213" t="str">
        <f>IFERROR(VLOOKUP(A833,[1]Tổng!$M$2:$AT$200,15,0),"")</f>
        <v/>
      </c>
      <c r="G833" s="214" t="str">
        <f>IFERROR(VLOOKUP(A833,[1]Tổng!$M$2:$AT$200,25,0),"")</f>
        <v/>
      </c>
      <c r="H833" s="83" t="str">
        <f>IFERROR(VLOOKUP(A833,[1]Tổng!$M$2:$AQ$200,26,0),"")</f>
        <v/>
      </c>
      <c r="I833" s="77" t="str">
        <f>IFERROR(VLOOKUP(A833,[1]Tổng!$M$2:$AQ$200,27,0),"")</f>
        <v/>
      </c>
      <c r="J833" s="77">
        <v>1000000</v>
      </c>
      <c r="K833" s="78">
        <f t="shared" si="222"/>
        <v>0</v>
      </c>
      <c r="L833" s="88" t="str">
        <f>IFERROR(VLOOKUP(A833,[1]Tổng!$M$2:$AQ$200,30,0),"")</f>
        <v/>
      </c>
      <c r="M833" s="88">
        <f t="shared" si="223"/>
        <v>0</v>
      </c>
      <c r="N833" s="88" t="str">
        <f>IFERROR(VLOOKUP(A833,[1]Tổng!$M$2:$AT$200,18,0),"")</f>
        <v/>
      </c>
      <c r="O833" s="88" t="str">
        <f>IFERROR(VLOOKUP(A833,[1]Tổng!$M$2:$AT$200,22,0),"")</f>
        <v/>
      </c>
      <c r="P833" s="217">
        <f t="shared" si="224"/>
        <v>0</v>
      </c>
      <c r="Q833" s="217">
        <f>IFERROR(VLOOKUP(A833,[1]Tổng!$M$2:$AQ$200,29,0),0)</f>
        <v>0</v>
      </c>
      <c r="R833" s="81" t="str">
        <f>IFERROR(VLOOKUP(A833,[1]Tổng!$M$2:$AQ$200,31,0),"")</f>
        <v/>
      </c>
      <c r="S833" s="81">
        <f t="shared" si="211"/>
        <v>0</v>
      </c>
      <c r="T833" s="81">
        <f t="shared" si="212"/>
        <v>0</v>
      </c>
      <c r="U833" s="81" t="e">
        <f t="shared" si="226"/>
        <v>#REF!</v>
      </c>
      <c r="V833" s="81"/>
      <c r="W833" s="81" t="e">
        <f t="shared" si="219"/>
        <v>#REF!</v>
      </c>
      <c r="X833" s="83"/>
      <c r="Y833" s="99">
        <f>Q853</f>
        <v>0</v>
      </c>
      <c r="AE833" s="106" t="e">
        <f>I853-SUM(Z853:AD853)</f>
        <v>#VALUE!</v>
      </c>
      <c r="AF833" s="69"/>
      <c r="AG833" s="218"/>
      <c r="AH833" s="219"/>
      <c r="AI833" s="218"/>
      <c r="AR833" s="225" t="str">
        <f>IF(AS853&gt;1,H853,IF(AS853=1,H852+1,0))</f>
        <v/>
      </c>
      <c r="AS833" s="35">
        <f>IF(H853=0,H852+1,2)</f>
        <v>2</v>
      </c>
      <c r="AU833" s="69" t="e">
        <f t="shared" si="210"/>
        <v>#N/A</v>
      </c>
      <c r="AV833" s="69" t="e">
        <f t="shared" si="215"/>
        <v>#N/A</v>
      </c>
      <c r="AW833" s="69">
        <f>IF(I833&gt;0,COUNTIF($AV$32:AV833,AV833),0)</f>
        <v>801</v>
      </c>
      <c r="AX833" s="69">
        <f>IF(AND(AW833&gt;1,SUMIF($AV$32:AV832,AV833,$AX$32:AX832)-SUMIF($AV$32:AV832,AV833,$BA$32:BA832)=0),1,IF(AND(AW833&gt;1,SUMIF($AV$32:AV832,AV833,$AX$32:AX832)-SUMIF($AV$32:AV832,AV833,$BA$32:BA832)&gt;0),0,AW833))</f>
        <v>0</v>
      </c>
      <c r="AY833" s="69">
        <f>IF(AND(Q833&gt;0,SUMIF($AV$32:AV833,AV833,$I$32:I833)-SUMIF($AV$32:AV833,AV833,$Q$32:Q833)=0),COUNTIF($AV$32:AV833,AV833),0)</f>
        <v>0</v>
      </c>
      <c r="AZ833" s="69">
        <f>IF(Q833&gt;0,COUNTIF($AV$32:AV833,AV833),0)</f>
        <v>0</v>
      </c>
      <c r="BA833" s="69">
        <f t="shared" si="216"/>
        <v>0</v>
      </c>
      <c r="BC833" s="69" t="str">
        <f t="shared" si="217"/>
        <v xml:space="preserve">  0</v>
      </c>
      <c r="BD833" s="69" t="str">
        <f t="shared" si="218"/>
        <v/>
      </c>
      <c r="BF833" s="69"/>
      <c r="BG833" s="69"/>
    </row>
    <row r="834" spans="1:59" x14ac:dyDescent="0.25">
      <c r="A834" s="70" t="e">
        <f t="shared" si="225"/>
        <v>#REF!</v>
      </c>
      <c r="B834" s="83" t="str">
        <f>IFERROR(VLOOKUP(A834,[1]Tổng!$M$2:$AT$200,13,0),"")</f>
        <v/>
      </c>
      <c r="C834" s="71" t="e">
        <f t="shared" si="220"/>
        <v>#VALUE!</v>
      </c>
      <c r="D834" s="71">
        <f t="shared" si="221"/>
        <v>1</v>
      </c>
      <c r="E834" s="221" t="str">
        <f>IFERROR(VLOOKUP(A834,[1]Tổng!$M$2:$AT$200,14,0),"")</f>
        <v/>
      </c>
      <c r="F834" s="213" t="str">
        <f>IFERROR(VLOOKUP(A834,[1]Tổng!$M$2:$AT$200,15,0),"")</f>
        <v/>
      </c>
      <c r="G834" s="214" t="str">
        <f>IFERROR(VLOOKUP(A834,[1]Tổng!$M$2:$AT$200,25,0),"")</f>
        <v/>
      </c>
      <c r="H834" s="83" t="str">
        <f>IFERROR(VLOOKUP(A834,[1]Tổng!$M$2:$AQ$200,26,0),"")</f>
        <v/>
      </c>
      <c r="I834" s="77" t="str">
        <f>IFERROR(VLOOKUP(A834,[1]Tổng!$M$2:$AQ$200,27,0),"")</f>
        <v/>
      </c>
      <c r="J834" s="77">
        <v>1000000</v>
      </c>
      <c r="K834" s="78">
        <f t="shared" si="222"/>
        <v>0</v>
      </c>
      <c r="L834" s="88" t="str">
        <f>IFERROR(VLOOKUP(A834,[1]Tổng!$M$2:$AQ$200,30,0),"")</f>
        <v/>
      </c>
      <c r="M834" s="88">
        <f t="shared" si="223"/>
        <v>0</v>
      </c>
      <c r="N834" s="88" t="str">
        <f>IFERROR(VLOOKUP(A834,[1]Tổng!$M$2:$AT$200,18,0),"")</f>
        <v/>
      </c>
      <c r="O834" s="88" t="str">
        <f>IFERROR(VLOOKUP(A834,[1]Tổng!$M$2:$AT$200,22,0),"")</f>
        <v/>
      </c>
      <c r="P834" s="217">
        <f t="shared" si="224"/>
        <v>0</v>
      </c>
      <c r="Q834" s="217">
        <f>IFERROR(VLOOKUP(A834,[1]Tổng!$M$2:$AQ$200,29,0),0)</f>
        <v>0</v>
      </c>
      <c r="R834" s="81" t="str">
        <f>IFERROR(VLOOKUP(A834,[1]Tổng!$M$2:$AQ$200,31,0),"")</f>
        <v/>
      </c>
      <c r="S834" s="81">
        <f t="shared" si="211"/>
        <v>0</v>
      </c>
      <c r="T834" s="81">
        <f t="shared" si="212"/>
        <v>0</v>
      </c>
      <c r="U834" s="81" t="e">
        <f t="shared" si="226"/>
        <v>#REF!</v>
      </c>
      <c r="V834" s="81"/>
      <c r="W834" s="81" t="e">
        <f t="shared" si="219"/>
        <v>#REF!</v>
      </c>
      <c r="X834" s="83"/>
      <c r="Y834" s="99">
        <f t="shared" si="209"/>
        <v>0</v>
      </c>
      <c r="AE834" s="106" t="e">
        <f t="shared" ref="AE834:AE1079" si="227">I834-SUM(Z834:AD834)</f>
        <v>#VALUE!</v>
      </c>
      <c r="AF834" s="69"/>
      <c r="AG834" s="218"/>
      <c r="AH834" s="219"/>
      <c r="AI834" s="218"/>
      <c r="AR834" s="225" t="str">
        <f>IF(AS834&gt;1,H834,IF(AS834=1,H853+1,0))</f>
        <v/>
      </c>
      <c r="AS834" s="35">
        <f>IF(H834=0,H853+1,2)</f>
        <v>2</v>
      </c>
      <c r="AU834" s="69" t="e">
        <f t="shared" si="210"/>
        <v>#N/A</v>
      </c>
      <c r="AV834" s="69" t="e">
        <f t="shared" si="215"/>
        <v>#N/A</v>
      </c>
      <c r="AW834" s="69">
        <f>IF(I834&gt;0,COUNTIF($AV$32:AV834,AV834),0)</f>
        <v>802</v>
      </c>
      <c r="AX834" s="69">
        <f>IF(AND(AW834&gt;1,SUMIF($AV$32:AV833,AV834,$AX$32:AX833)-SUMIF($AV$32:AV833,AV834,$BA$32:BA833)=0),1,IF(AND(AW834&gt;1,SUMIF($AV$32:AV833,AV834,$AX$32:AX833)-SUMIF($AV$32:AV833,AV834,$BA$32:BA833)&gt;0),0,AW834))</f>
        <v>0</v>
      </c>
      <c r="AY834" s="69">
        <f>IF(AND(Q834&gt;0,SUMIF($AV$32:AV834,AV834,$I$32:I834)-SUMIF($AV$32:AV834,AV834,$Q$32:Q834)=0),COUNTIF($AV$32:AV834,AV834),0)</f>
        <v>0</v>
      </c>
      <c r="AZ834" s="69">
        <f>IF(Q834&gt;0,COUNTIF($AV$32:AV834,AV834),0)</f>
        <v>0</v>
      </c>
      <c r="BA834" s="69">
        <f t="shared" si="216"/>
        <v>0</v>
      </c>
      <c r="BC834" s="69" t="str">
        <f t="shared" si="217"/>
        <v xml:space="preserve">  0</v>
      </c>
      <c r="BD834" s="69" t="str">
        <f t="shared" si="218"/>
        <v/>
      </c>
      <c r="BF834" s="69"/>
      <c r="BG834" s="69"/>
    </row>
    <row r="835" spans="1:59" x14ac:dyDescent="0.25">
      <c r="A835" s="70" t="e">
        <f t="shared" si="225"/>
        <v>#REF!</v>
      </c>
      <c r="B835" s="83" t="str">
        <f>IFERROR(VLOOKUP(A835,[1]Tổng!$M$2:$AT$200,13,0),"")</f>
        <v/>
      </c>
      <c r="C835" s="71" t="e">
        <f t="shared" si="220"/>
        <v>#VALUE!</v>
      </c>
      <c r="D835" s="71">
        <f t="shared" si="221"/>
        <v>1</v>
      </c>
      <c r="E835" s="221" t="str">
        <f>IFERROR(VLOOKUP(A835,[1]Tổng!$M$2:$AT$200,14,0),"")</f>
        <v/>
      </c>
      <c r="F835" s="213" t="str">
        <f>IFERROR(VLOOKUP(A835,[1]Tổng!$M$2:$AT$200,15,0),"")</f>
        <v/>
      </c>
      <c r="G835" s="214" t="str">
        <f>IFERROR(VLOOKUP(A835,[1]Tổng!$M$2:$AT$200,25,0),"")</f>
        <v/>
      </c>
      <c r="H835" s="83" t="str">
        <f>IFERROR(VLOOKUP(A835,[1]Tổng!$M$2:$AQ$200,26,0),"")</f>
        <v/>
      </c>
      <c r="I835" s="77" t="str">
        <f>IFERROR(VLOOKUP(A835,[1]Tổng!$M$2:$AQ$200,27,0),"")</f>
        <v/>
      </c>
      <c r="J835" s="77">
        <v>1000000</v>
      </c>
      <c r="K835" s="78">
        <f t="shared" si="222"/>
        <v>0</v>
      </c>
      <c r="L835" s="88" t="str">
        <f>IFERROR(VLOOKUP(A835,[1]Tổng!$M$2:$AQ$200,30,0),"")</f>
        <v/>
      </c>
      <c r="M835" s="88">
        <f t="shared" si="223"/>
        <v>0</v>
      </c>
      <c r="N835" s="88" t="str">
        <f>IFERROR(VLOOKUP(A835,[1]Tổng!$M$2:$AT$200,18,0),"")</f>
        <v/>
      </c>
      <c r="O835" s="88" t="str">
        <f>IFERROR(VLOOKUP(A835,[1]Tổng!$M$2:$AT$200,22,0),"")</f>
        <v/>
      </c>
      <c r="P835" s="217">
        <f t="shared" si="224"/>
        <v>0</v>
      </c>
      <c r="Q835" s="217">
        <f>IFERROR(VLOOKUP(A835,[1]Tổng!$M$2:$AQ$200,29,0),0)</f>
        <v>0</v>
      </c>
      <c r="R835" s="81" t="str">
        <f>IFERROR(VLOOKUP(A835,[1]Tổng!$M$2:$AQ$200,31,0),"")</f>
        <v/>
      </c>
      <c r="S835" s="81">
        <f t="shared" si="211"/>
        <v>0</v>
      </c>
      <c r="T835" s="81">
        <f t="shared" si="212"/>
        <v>0</v>
      </c>
      <c r="U835" s="81" t="e">
        <f t="shared" si="226"/>
        <v>#REF!</v>
      </c>
      <c r="V835" s="81"/>
      <c r="W835" s="81" t="e">
        <f t="shared" si="219"/>
        <v>#REF!</v>
      </c>
      <c r="X835" s="83"/>
      <c r="Y835" s="99">
        <f t="shared" si="209"/>
        <v>0</v>
      </c>
      <c r="AE835" s="106" t="e">
        <f t="shared" si="227"/>
        <v>#VALUE!</v>
      </c>
      <c r="AF835" s="69"/>
      <c r="AG835" s="218"/>
      <c r="AH835" s="219"/>
      <c r="AI835" s="218"/>
      <c r="AR835" s="225" t="str">
        <f t="shared" si="213"/>
        <v/>
      </c>
      <c r="AS835" s="35">
        <f t="shared" si="214"/>
        <v>2</v>
      </c>
      <c r="AU835" s="69" t="e">
        <f t="shared" si="210"/>
        <v>#N/A</v>
      </c>
      <c r="AV835" s="69" t="e">
        <f t="shared" si="215"/>
        <v>#N/A</v>
      </c>
      <c r="AW835" s="69">
        <f>IF(I835&gt;0,COUNTIF($AV$32:AV835,AV835),0)</f>
        <v>803</v>
      </c>
      <c r="AX835" s="69">
        <f>IF(AND(AW835&gt;1,SUMIF($AV$32:AV834,AV835,$AX$32:AX834)-SUMIF($AV$32:AV834,AV835,$BA$32:BA834)=0),1,IF(AND(AW835&gt;1,SUMIF($AV$32:AV834,AV835,$AX$32:AX834)-SUMIF($AV$32:AV834,AV835,$BA$32:BA834)&gt;0),0,AW835))</f>
        <v>0</v>
      </c>
      <c r="AY835" s="69">
        <f>IF(AND(Q835&gt;0,SUMIF($AV$32:AV835,AV835,$I$32:I835)-SUMIF($AV$32:AV835,AV835,$Q$32:Q835)=0),COUNTIF($AV$32:AV835,AV835),0)</f>
        <v>0</v>
      </c>
      <c r="AZ835" s="69">
        <f>IF(Q835&gt;0,COUNTIF($AV$32:AV835,AV835),0)</f>
        <v>0</v>
      </c>
      <c r="BA835" s="69">
        <f t="shared" si="216"/>
        <v>0</v>
      </c>
      <c r="BC835" s="69" t="str">
        <f t="shared" si="217"/>
        <v xml:space="preserve">  0</v>
      </c>
      <c r="BD835" s="69" t="str">
        <f t="shared" si="218"/>
        <v/>
      </c>
      <c r="BF835" s="69"/>
      <c r="BG835" s="69"/>
    </row>
    <row r="836" spans="1:59" x14ac:dyDescent="0.25">
      <c r="A836" s="70" t="e">
        <f t="shared" si="225"/>
        <v>#REF!</v>
      </c>
      <c r="B836" s="83" t="str">
        <f>IFERROR(VLOOKUP(A836,[1]Tổng!$M$2:$AT$200,13,0),"")</f>
        <v/>
      </c>
      <c r="C836" s="71" t="e">
        <f t="shared" si="220"/>
        <v>#VALUE!</v>
      </c>
      <c r="D836" s="71">
        <f t="shared" si="221"/>
        <v>1</v>
      </c>
      <c r="E836" s="221" t="str">
        <f>IFERROR(VLOOKUP(A836,[1]Tổng!$M$2:$AT$200,14,0),"")</f>
        <v/>
      </c>
      <c r="F836" s="213" t="str">
        <f>IFERROR(VLOOKUP(A836,[1]Tổng!$M$2:$AT$200,15,0),"")</f>
        <v/>
      </c>
      <c r="G836" s="214" t="str">
        <f>IFERROR(VLOOKUP(A836,[1]Tổng!$M$2:$AT$200,25,0),"")</f>
        <v/>
      </c>
      <c r="H836" s="83" t="str">
        <f>IFERROR(VLOOKUP(A836,[1]Tổng!$M$2:$AQ$200,26,0),"")</f>
        <v/>
      </c>
      <c r="I836" s="77" t="str">
        <f>IFERROR(VLOOKUP(A836,[1]Tổng!$M$2:$AQ$200,27,0),"")</f>
        <v/>
      </c>
      <c r="J836" s="77">
        <v>1000000</v>
      </c>
      <c r="K836" s="78">
        <f t="shared" si="222"/>
        <v>0</v>
      </c>
      <c r="L836" s="88" t="str">
        <f>IFERROR(VLOOKUP(A836,[1]Tổng!$M$2:$AQ$200,30,0),"")</f>
        <v/>
      </c>
      <c r="M836" s="88">
        <f t="shared" si="223"/>
        <v>0</v>
      </c>
      <c r="N836" s="88" t="str">
        <f>IFERROR(VLOOKUP(A836,[1]Tổng!$M$2:$AT$200,18,0),"")</f>
        <v/>
      </c>
      <c r="O836" s="88" t="str">
        <f>IFERROR(VLOOKUP(A836,[1]Tổng!$M$2:$AT$200,22,0),"")</f>
        <v/>
      </c>
      <c r="P836" s="217">
        <f t="shared" si="224"/>
        <v>0</v>
      </c>
      <c r="Q836" s="217">
        <f>IFERROR(VLOOKUP(A836,[1]Tổng!$M$2:$AQ$200,29,0),0)</f>
        <v>0</v>
      </c>
      <c r="R836" s="81" t="str">
        <f>IFERROR(VLOOKUP(A836,[1]Tổng!$M$2:$AQ$200,31,0),"")</f>
        <v/>
      </c>
      <c r="S836" s="81">
        <f t="shared" si="211"/>
        <v>0</v>
      </c>
      <c r="T836" s="81">
        <f t="shared" si="212"/>
        <v>0</v>
      </c>
      <c r="U836" s="81" t="e">
        <f t="shared" si="226"/>
        <v>#REF!</v>
      </c>
      <c r="V836" s="81"/>
      <c r="W836" s="81" t="e">
        <f t="shared" si="219"/>
        <v>#REF!</v>
      </c>
      <c r="X836" s="83"/>
      <c r="Y836" s="99">
        <f t="shared" si="209"/>
        <v>0</v>
      </c>
      <c r="AE836" s="106" t="e">
        <f t="shared" si="227"/>
        <v>#VALUE!</v>
      </c>
      <c r="AF836" s="69"/>
      <c r="AG836" s="218"/>
      <c r="AH836" s="219"/>
      <c r="AI836" s="218"/>
      <c r="AR836" s="225" t="str">
        <f t="shared" si="213"/>
        <v/>
      </c>
      <c r="AS836" s="35">
        <f t="shared" si="214"/>
        <v>2</v>
      </c>
      <c r="AU836" s="69" t="e">
        <f t="shared" si="210"/>
        <v>#N/A</v>
      </c>
      <c r="AV836" s="69" t="e">
        <f t="shared" si="215"/>
        <v>#N/A</v>
      </c>
      <c r="AW836" s="69">
        <f>IF(I836&gt;0,COUNTIF($AV$32:AV836,AV836),0)</f>
        <v>804</v>
      </c>
      <c r="AX836" s="69">
        <f>IF(AND(AW836&gt;1,SUMIF($AV$32:AV835,AV836,$AX$32:AX835)-SUMIF($AV$32:AV835,AV836,$BA$32:BA835)=0),1,IF(AND(AW836&gt;1,SUMIF($AV$32:AV835,AV836,$AX$32:AX835)-SUMIF($AV$32:AV835,AV836,$BA$32:BA835)&gt;0),0,AW836))</f>
        <v>0</v>
      </c>
      <c r="AY836" s="69">
        <f>IF(AND(Q836&gt;0,SUMIF($AV$32:AV836,AV836,$I$32:I836)-SUMIF($AV$32:AV836,AV836,$Q$32:Q836)=0),COUNTIF($AV$32:AV836,AV836),0)</f>
        <v>0</v>
      </c>
      <c r="AZ836" s="69">
        <f>IF(Q836&gt;0,COUNTIF($AV$32:AV836,AV836),0)</f>
        <v>0</v>
      </c>
      <c r="BA836" s="69">
        <f t="shared" si="216"/>
        <v>0</v>
      </c>
      <c r="BC836" s="69" t="str">
        <f t="shared" si="217"/>
        <v xml:space="preserve">  0</v>
      </c>
      <c r="BD836" s="69" t="str">
        <f t="shared" si="218"/>
        <v/>
      </c>
      <c r="BF836" s="69"/>
      <c r="BG836" s="69"/>
    </row>
    <row r="837" spans="1:59" x14ac:dyDescent="0.25">
      <c r="A837" s="70" t="e">
        <f t="shared" si="225"/>
        <v>#REF!</v>
      </c>
      <c r="B837" s="83" t="str">
        <f>IFERROR(VLOOKUP(A837,[1]Tổng!$M$2:$AT$200,13,0),"")</f>
        <v/>
      </c>
      <c r="C837" s="71" t="e">
        <f t="shared" si="220"/>
        <v>#VALUE!</v>
      </c>
      <c r="D837" s="71">
        <f t="shared" si="221"/>
        <v>1</v>
      </c>
      <c r="E837" s="221" t="str">
        <f>IFERROR(VLOOKUP(A837,[1]Tổng!$M$2:$AT$200,14,0),"")</f>
        <v/>
      </c>
      <c r="F837" s="213" t="str">
        <f>IFERROR(VLOOKUP(A837,[1]Tổng!$M$2:$AT$200,15,0),"")</f>
        <v/>
      </c>
      <c r="G837" s="214" t="str">
        <f>IFERROR(VLOOKUP(A837,[1]Tổng!$M$2:$AT$200,25,0),"")</f>
        <v/>
      </c>
      <c r="H837" s="83" t="str">
        <f>IFERROR(VLOOKUP(A837,[1]Tổng!$M$2:$AQ$200,26,0),"")</f>
        <v/>
      </c>
      <c r="I837" s="77" t="str">
        <f>IFERROR(VLOOKUP(A837,[1]Tổng!$M$2:$AQ$200,27,0),"")</f>
        <v/>
      </c>
      <c r="J837" s="77">
        <v>1000000</v>
      </c>
      <c r="K837" s="78">
        <f t="shared" si="222"/>
        <v>0</v>
      </c>
      <c r="L837" s="88" t="str">
        <f>IFERROR(VLOOKUP(A837,[1]Tổng!$M$2:$AQ$200,30,0),"")</f>
        <v/>
      </c>
      <c r="M837" s="88">
        <f t="shared" si="223"/>
        <v>0</v>
      </c>
      <c r="N837" s="88" t="str">
        <f>IFERROR(VLOOKUP(A837,[1]Tổng!$M$2:$AT$200,18,0),"")</f>
        <v/>
      </c>
      <c r="O837" s="88" t="str">
        <f>IFERROR(VLOOKUP(A837,[1]Tổng!$M$2:$AT$200,22,0),"")</f>
        <v/>
      </c>
      <c r="P837" s="217">
        <f t="shared" si="224"/>
        <v>0</v>
      </c>
      <c r="Q837" s="217">
        <f>IFERROR(VLOOKUP(A837,[1]Tổng!$M$2:$AQ$200,29,0),0)</f>
        <v>0</v>
      </c>
      <c r="R837" s="81" t="str">
        <f>IFERROR(VLOOKUP(A837,[1]Tổng!$M$2:$AQ$200,31,0),"")</f>
        <v/>
      </c>
      <c r="S837" s="81">
        <f t="shared" si="211"/>
        <v>0</v>
      </c>
      <c r="T837" s="81">
        <f t="shared" si="212"/>
        <v>0</v>
      </c>
      <c r="U837" s="81" t="e">
        <f t="shared" si="226"/>
        <v>#REF!</v>
      </c>
      <c r="V837" s="81"/>
      <c r="W837" s="81" t="e">
        <f t="shared" si="219"/>
        <v>#REF!</v>
      </c>
      <c r="X837" s="83"/>
      <c r="Y837" s="99">
        <f t="shared" si="209"/>
        <v>0</v>
      </c>
      <c r="AE837" s="106" t="e">
        <f t="shared" si="227"/>
        <v>#VALUE!</v>
      </c>
      <c r="AF837" s="69"/>
      <c r="AG837" s="218"/>
      <c r="AH837" s="219"/>
      <c r="AI837" s="218"/>
      <c r="AR837" s="225" t="str">
        <f t="shared" si="213"/>
        <v/>
      </c>
      <c r="AS837" s="35">
        <f t="shared" si="214"/>
        <v>2</v>
      </c>
      <c r="AU837" s="69" t="e">
        <f t="shared" si="210"/>
        <v>#N/A</v>
      </c>
      <c r="AV837" s="69" t="e">
        <f t="shared" si="215"/>
        <v>#N/A</v>
      </c>
      <c r="AW837" s="69">
        <f>IF(I837&gt;0,COUNTIF($AV$32:AV837,AV837),0)</f>
        <v>805</v>
      </c>
      <c r="AX837" s="69">
        <f>IF(AND(AW837&gt;1,SUMIF($AV$32:AV836,AV837,$AX$32:AX836)-SUMIF($AV$32:AV836,AV837,$BA$32:BA836)=0),1,IF(AND(AW837&gt;1,SUMIF($AV$32:AV836,AV837,$AX$32:AX836)-SUMIF($AV$32:AV836,AV837,$BA$32:BA836)&gt;0),0,AW837))</f>
        <v>0</v>
      </c>
      <c r="AY837" s="69">
        <f>IF(AND(Q837&gt;0,SUMIF($AV$32:AV837,AV837,$I$32:I837)-SUMIF($AV$32:AV837,AV837,$Q$32:Q837)=0),COUNTIF($AV$32:AV837,AV837),0)</f>
        <v>0</v>
      </c>
      <c r="AZ837" s="69">
        <f>IF(Q837&gt;0,COUNTIF($AV$32:AV837,AV837),0)</f>
        <v>0</v>
      </c>
      <c r="BA837" s="69">
        <f t="shared" si="216"/>
        <v>0</v>
      </c>
      <c r="BC837" s="69" t="str">
        <f t="shared" si="217"/>
        <v xml:space="preserve">  0</v>
      </c>
      <c r="BD837" s="69" t="str">
        <f t="shared" si="218"/>
        <v/>
      </c>
      <c r="BF837" s="69"/>
      <c r="BG837" s="69"/>
    </row>
    <row r="838" spans="1:59" x14ac:dyDescent="0.25">
      <c r="A838" s="70" t="e">
        <f t="shared" si="225"/>
        <v>#REF!</v>
      </c>
      <c r="B838" s="83" t="str">
        <f>IFERROR(VLOOKUP(A838,[1]Tổng!$M$2:$AT$200,13,0),"")</f>
        <v/>
      </c>
      <c r="C838" s="71" t="e">
        <f t="shared" si="220"/>
        <v>#VALUE!</v>
      </c>
      <c r="D838" s="71">
        <f t="shared" si="221"/>
        <v>1</v>
      </c>
      <c r="E838" s="221" t="str">
        <f>IFERROR(VLOOKUP(A838,[1]Tổng!$M$2:$AT$200,14,0),"")</f>
        <v/>
      </c>
      <c r="F838" s="213" t="str">
        <f>IFERROR(VLOOKUP(A838,[1]Tổng!$M$2:$AT$200,15,0),"")</f>
        <v/>
      </c>
      <c r="G838" s="214" t="str">
        <f>IFERROR(VLOOKUP(A838,[1]Tổng!$M$2:$AT$200,25,0),"")</f>
        <v/>
      </c>
      <c r="H838" s="83" t="str">
        <f>IFERROR(VLOOKUP(A838,[1]Tổng!$M$2:$AQ$200,26,0),"")</f>
        <v/>
      </c>
      <c r="I838" s="77" t="str">
        <f>IFERROR(VLOOKUP(A838,[1]Tổng!$M$2:$AQ$200,27,0),"")</f>
        <v/>
      </c>
      <c r="J838" s="77">
        <v>1000000</v>
      </c>
      <c r="K838" s="78">
        <f t="shared" si="222"/>
        <v>0</v>
      </c>
      <c r="L838" s="88" t="str">
        <f>IFERROR(VLOOKUP(A838,[1]Tổng!$M$2:$AQ$200,30,0),"")</f>
        <v/>
      </c>
      <c r="M838" s="88">
        <f t="shared" si="223"/>
        <v>0</v>
      </c>
      <c r="N838" s="88" t="str">
        <f>IFERROR(VLOOKUP(A838,[1]Tổng!$M$2:$AT$200,18,0),"")</f>
        <v/>
      </c>
      <c r="O838" s="88" t="str">
        <f>IFERROR(VLOOKUP(A838,[1]Tổng!$M$2:$AT$200,22,0),"")</f>
        <v/>
      </c>
      <c r="P838" s="217">
        <f t="shared" si="224"/>
        <v>0</v>
      </c>
      <c r="Q838" s="217">
        <f>IFERROR(VLOOKUP(A838,[1]Tổng!$M$2:$AQ$200,29,0),0)</f>
        <v>0</v>
      </c>
      <c r="R838" s="81" t="str">
        <f>IFERROR(VLOOKUP(A838,[1]Tổng!$M$2:$AQ$200,31,0),"")</f>
        <v/>
      </c>
      <c r="S838" s="81">
        <f t="shared" si="211"/>
        <v>0</v>
      </c>
      <c r="T838" s="81">
        <f t="shared" si="212"/>
        <v>0</v>
      </c>
      <c r="U838" s="81" t="e">
        <f t="shared" si="226"/>
        <v>#REF!</v>
      </c>
      <c r="V838" s="81" t="e">
        <f>Z843*L843</f>
        <v>#VALUE!</v>
      </c>
      <c r="W838" s="81" t="e">
        <f t="shared" si="219"/>
        <v>#REF!</v>
      </c>
      <c r="X838" s="83">
        <v>44042</v>
      </c>
      <c r="Y838" s="99">
        <f>Q838-Z843</f>
        <v>-430</v>
      </c>
      <c r="AE838" s="106" t="e">
        <f t="shared" si="227"/>
        <v>#VALUE!</v>
      </c>
      <c r="AF838" s="69"/>
      <c r="AG838" s="218"/>
      <c r="AH838" s="219"/>
      <c r="AI838" s="218"/>
      <c r="AR838" s="225" t="str">
        <f t="shared" si="213"/>
        <v/>
      </c>
      <c r="AS838" s="35">
        <f t="shared" si="214"/>
        <v>2</v>
      </c>
      <c r="AU838" s="69" t="e">
        <f t="shared" si="210"/>
        <v>#N/A</v>
      </c>
      <c r="AV838" s="69" t="e">
        <f t="shared" si="215"/>
        <v>#N/A</v>
      </c>
      <c r="AW838" s="69">
        <f>IF(I838&gt;0,COUNTIF($AV$32:AV838,AV838),0)</f>
        <v>806</v>
      </c>
      <c r="AX838" s="69">
        <f>IF(AND(AW838&gt;1,SUMIF($AV$32:AV837,AV838,$AX$32:AX837)-SUMIF($AV$32:AV837,AV838,$BA$32:BA837)=0),1,IF(AND(AW838&gt;1,SUMIF($AV$32:AV837,AV838,$AX$32:AX837)-SUMIF($AV$32:AV837,AV838,$BA$32:BA837)&gt;0),0,AW838))</f>
        <v>0</v>
      </c>
      <c r="AY838" s="69">
        <f>IF(AND(Q838&gt;0,SUMIF($AV$32:AV838,AV838,$I$32:I838)-SUMIF($AV$32:AV838,AV838,$Q$32:Q838)=0),COUNTIF($AV$32:AV838,AV838),0)</f>
        <v>0</v>
      </c>
      <c r="AZ838" s="69">
        <f>IF(Q838&gt;0,COUNTIF($AV$32:AV838,AV838),0)</f>
        <v>0</v>
      </c>
      <c r="BA838" s="69">
        <f t="shared" si="216"/>
        <v>0</v>
      </c>
      <c r="BC838" s="69" t="str">
        <f t="shared" si="217"/>
        <v xml:space="preserve">  0</v>
      </c>
      <c r="BD838" s="69" t="str">
        <f t="shared" si="218"/>
        <v/>
      </c>
      <c r="BF838" s="69"/>
      <c r="BG838" s="69"/>
    </row>
    <row r="839" spans="1:59" x14ac:dyDescent="0.25">
      <c r="A839" s="70" t="e">
        <f t="shared" si="225"/>
        <v>#REF!</v>
      </c>
      <c r="B839" s="83" t="str">
        <f>IFERROR(VLOOKUP(A839,[1]Tổng!$M$2:$AT$200,13,0),"")</f>
        <v/>
      </c>
      <c r="C839" s="71" t="e">
        <f t="shared" si="220"/>
        <v>#VALUE!</v>
      </c>
      <c r="D839" s="71">
        <f t="shared" si="221"/>
        <v>1</v>
      </c>
      <c r="E839" s="221" t="str">
        <f>IFERROR(VLOOKUP(A839,[1]Tổng!$M$2:$AT$200,14,0),"")</f>
        <v/>
      </c>
      <c r="F839" s="213" t="str">
        <f>IFERROR(VLOOKUP(A839,[1]Tổng!$M$2:$AT$200,15,0),"")</f>
        <v/>
      </c>
      <c r="G839" s="214" t="str">
        <f>IFERROR(VLOOKUP(A839,[1]Tổng!$M$2:$AT$200,25,0),"")</f>
        <v/>
      </c>
      <c r="H839" s="83" t="str">
        <f>IFERROR(VLOOKUP(A839,[1]Tổng!$M$2:$AQ$200,26,0),"")</f>
        <v/>
      </c>
      <c r="I839" s="77" t="str">
        <f>IFERROR(VLOOKUP(A839,[1]Tổng!$M$2:$AQ$200,27,0),"")</f>
        <v/>
      </c>
      <c r="J839" s="77">
        <v>1000000</v>
      </c>
      <c r="K839" s="78">
        <f t="shared" si="222"/>
        <v>0</v>
      </c>
      <c r="L839" s="88" t="str">
        <f>IFERROR(VLOOKUP(A839,[1]Tổng!$M$2:$AQ$200,30,0),"")</f>
        <v/>
      </c>
      <c r="M839" s="88">
        <f t="shared" si="223"/>
        <v>0</v>
      </c>
      <c r="N839" s="88" t="str">
        <f>IFERROR(VLOOKUP(A839,[1]Tổng!$M$2:$AT$200,18,0),"")</f>
        <v/>
      </c>
      <c r="O839" s="88" t="str">
        <f>IFERROR(VLOOKUP(A839,[1]Tổng!$M$2:$AT$200,22,0),"")</f>
        <v/>
      </c>
      <c r="P839" s="217">
        <f t="shared" si="224"/>
        <v>0</v>
      </c>
      <c r="Q839" s="217">
        <f>IFERROR(VLOOKUP(A839,[1]Tổng!$M$2:$AQ$200,29,0),0)</f>
        <v>0</v>
      </c>
      <c r="R839" s="81" t="str">
        <f>IFERROR(VLOOKUP(A839,[1]Tổng!$M$2:$AQ$200,31,0),"")</f>
        <v/>
      </c>
      <c r="S839" s="81">
        <f t="shared" si="211"/>
        <v>0</v>
      </c>
      <c r="T839" s="81">
        <f t="shared" si="212"/>
        <v>0</v>
      </c>
      <c r="U839" s="81" t="e">
        <f t="shared" si="226"/>
        <v>#REF!</v>
      </c>
      <c r="V839" s="81"/>
      <c r="W839" s="81" t="e">
        <f t="shared" si="219"/>
        <v>#REF!</v>
      </c>
      <c r="X839" s="83"/>
      <c r="Y839" s="99">
        <f>Q841</f>
        <v>0</v>
      </c>
      <c r="AE839" s="106" t="e">
        <f>I841-SUM(Z841:AD841)</f>
        <v>#VALUE!</v>
      </c>
      <c r="AF839" s="69"/>
      <c r="AG839" s="218"/>
      <c r="AH839" s="219"/>
      <c r="AI839" s="218"/>
      <c r="AR839" s="225" t="str">
        <f>IF(AS841&gt;1,H841,IF(AS841=1,H838+1,0))</f>
        <v/>
      </c>
      <c r="AS839" s="35">
        <f>IF(H841=0,H838+1,2)</f>
        <v>2</v>
      </c>
      <c r="AU839" s="69" t="e">
        <f t="shared" si="210"/>
        <v>#N/A</v>
      </c>
      <c r="AV839" s="69" t="e">
        <f t="shared" si="215"/>
        <v>#N/A</v>
      </c>
      <c r="AW839" s="69">
        <f>IF(I839&gt;0,COUNTIF($AV$32:AV839,AV839),0)</f>
        <v>807</v>
      </c>
      <c r="AX839" s="69">
        <f>IF(AND(AW839&gt;1,SUMIF($AV$32:AV838,AV839,$AX$32:AX838)-SUMIF($AV$32:AV838,AV839,$BA$32:BA838)=0),1,IF(AND(AW839&gt;1,SUMIF($AV$32:AV838,AV839,$AX$32:AX838)-SUMIF($AV$32:AV838,AV839,$BA$32:BA838)&gt;0),0,AW839))</f>
        <v>0</v>
      </c>
      <c r="AY839" s="69">
        <f>IF(AND(Q839&gt;0,SUMIF($AV$32:AV839,AV839,$I$32:I839)-SUMIF($AV$32:AV839,AV839,$Q$32:Q839)=0),COUNTIF($AV$32:AV839,AV839),0)</f>
        <v>0</v>
      </c>
      <c r="AZ839" s="69">
        <f>IF(Q839&gt;0,COUNTIF($AV$32:AV839,AV839),0)</f>
        <v>0</v>
      </c>
      <c r="BA839" s="69">
        <f t="shared" si="216"/>
        <v>0</v>
      </c>
      <c r="BC839" s="69" t="str">
        <f t="shared" si="217"/>
        <v xml:space="preserve">  0</v>
      </c>
      <c r="BD839" s="69" t="str">
        <f t="shared" si="218"/>
        <v/>
      </c>
      <c r="BF839" s="69"/>
      <c r="BG839" s="69"/>
    </row>
    <row r="840" spans="1:59" x14ac:dyDescent="0.25">
      <c r="A840" s="70" t="e">
        <f t="shared" si="225"/>
        <v>#REF!</v>
      </c>
      <c r="B840" s="83" t="str">
        <f>IFERROR(VLOOKUP(A840,[1]Tổng!$M$2:$AT$200,13,0),"")</f>
        <v/>
      </c>
      <c r="C840" s="71" t="e">
        <f t="shared" si="220"/>
        <v>#VALUE!</v>
      </c>
      <c r="D840" s="71">
        <f t="shared" si="221"/>
        <v>1</v>
      </c>
      <c r="E840" s="221" t="str">
        <f>IFERROR(VLOOKUP(A840,[1]Tổng!$M$2:$AT$200,14,0),"")</f>
        <v/>
      </c>
      <c r="F840" s="213" t="str">
        <f>IFERROR(VLOOKUP(A840,[1]Tổng!$M$2:$AT$200,15,0),"")</f>
        <v/>
      </c>
      <c r="G840" s="214" t="str">
        <f>IFERROR(VLOOKUP(A840,[1]Tổng!$M$2:$AT$200,25,0),"")</f>
        <v/>
      </c>
      <c r="H840" s="83" t="str">
        <f>IFERROR(VLOOKUP(A840,[1]Tổng!$M$2:$AQ$200,26,0),"")</f>
        <v/>
      </c>
      <c r="I840" s="77" t="str">
        <f>IFERROR(VLOOKUP(A840,[1]Tổng!$M$2:$AQ$200,27,0),"")</f>
        <v/>
      </c>
      <c r="J840" s="77">
        <v>1000000</v>
      </c>
      <c r="K840" s="78">
        <f t="shared" si="222"/>
        <v>0</v>
      </c>
      <c r="L840" s="88" t="str">
        <f>IFERROR(VLOOKUP(A840,[1]Tổng!$M$2:$AQ$200,30,0),"")</f>
        <v/>
      </c>
      <c r="M840" s="88">
        <f t="shared" si="223"/>
        <v>0</v>
      </c>
      <c r="N840" s="88" t="str">
        <f>IFERROR(VLOOKUP(A840,[1]Tổng!$M$2:$AT$200,18,0),"")</f>
        <v/>
      </c>
      <c r="O840" s="88" t="str">
        <f>IFERROR(VLOOKUP(A840,[1]Tổng!$M$2:$AT$200,22,0),"")</f>
        <v/>
      </c>
      <c r="P840" s="217">
        <f t="shared" si="224"/>
        <v>0</v>
      </c>
      <c r="Q840" s="217">
        <f>IFERROR(VLOOKUP(A840,[1]Tổng!$M$2:$AQ$200,29,0),0)</f>
        <v>0</v>
      </c>
      <c r="R840" s="81" t="str">
        <f>IFERROR(VLOOKUP(A840,[1]Tổng!$M$2:$AQ$200,31,0),"")</f>
        <v/>
      </c>
      <c r="S840" s="81">
        <f t="shared" si="211"/>
        <v>0</v>
      </c>
      <c r="T840" s="81">
        <f t="shared" si="212"/>
        <v>0</v>
      </c>
      <c r="U840" s="81" t="e">
        <f t="shared" si="226"/>
        <v>#REF!</v>
      </c>
      <c r="V840" s="81"/>
      <c r="W840" s="81" t="e">
        <f t="shared" si="219"/>
        <v>#REF!</v>
      </c>
      <c r="X840" s="83"/>
      <c r="Y840" s="99">
        <f t="shared" si="209"/>
        <v>0</v>
      </c>
      <c r="AE840" s="106" t="e">
        <f t="shared" si="227"/>
        <v>#VALUE!</v>
      </c>
      <c r="AF840" s="69"/>
      <c r="AG840" s="218"/>
      <c r="AH840" s="219"/>
      <c r="AI840" s="218"/>
      <c r="AR840" s="225" t="str">
        <f>IF(AS840&gt;1,H840,IF(AS840=1,H841+1,0))</f>
        <v/>
      </c>
      <c r="AS840" s="35">
        <f>IF(H840=0,H841+1,2)</f>
        <v>2</v>
      </c>
      <c r="AU840" s="69" t="e">
        <f t="shared" si="210"/>
        <v>#N/A</v>
      </c>
      <c r="AV840" s="69" t="e">
        <f t="shared" si="215"/>
        <v>#N/A</v>
      </c>
      <c r="AW840" s="69">
        <f>IF(I840&gt;0,COUNTIF($AV$32:AV840,AV840),0)</f>
        <v>808</v>
      </c>
      <c r="AX840" s="69">
        <f>IF(AND(AW840&gt;1,SUMIF($AV$32:AV839,AV840,$AX$32:AX839)-SUMIF($AV$32:AV839,AV840,$BA$32:BA839)=0),1,IF(AND(AW840&gt;1,SUMIF($AV$32:AV839,AV840,$AX$32:AX839)-SUMIF($AV$32:AV839,AV840,$BA$32:BA839)&gt;0),0,AW840))</f>
        <v>0</v>
      </c>
      <c r="AY840" s="69">
        <f>IF(AND(Q840&gt;0,SUMIF($AV$32:AV840,AV840,$I$32:I840)-SUMIF($AV$32:AV840,AV840,$Q$32:Q840)=0),COUNTIF($AV$32:AV840,AV840),0)</f>
        <v>0</v>
      </c>
      <c r="AZ840" s="69">
        <f>IF(Q840&gt;0,COUNTIF($AV$32:AV840,AV840),0)</f>
        <v>0</v>
      </c>
      <c r="BA840" s="69">
        <f t="shared" si="216"/>
        <v>0</v>
      </c>
      <c r="BC840" s="69" t="str">
        <f t="shared" si="217"/>
        <v xml:space="preserve">  0</v>
      </c>
      <c r="BD840" s="69" t="str">
        <f t="shared" si="218"/>
        <v/>
      </c>
      <c r="BF840" s="69"/>
      <c r="BG840" s="69"/>
    </row>
    <row r="841" spans="1:59" x14ac:dyDescent="0.25">
      <c r="A841" s="70" t="e">
        <f t="shared" si="225"/>
        <v>#REF!</v>
      </c>
      <c r="B841" s="83" t="str">
        <f>IFERROR(VLOOKUP(A841,[1]Tổng!$M$2:$AT$200,13,0),"")</f>
        <v/>
      </c>
      <c r="C841" s="71" t="e">
        <f t="shared" si="220"/>
        <v>#VALUE!</v>
      </c>
      <c r="D841" s="71">
        <f t="shared" si="221"/>
        <v>1</v>
      </c>
      <c r="E841" s="221" t="str">
        <f>IFERROR(VLOOKUP(A841,[1]Tổng!$M$2:$AT$200,14,0),"")</f>
        <v/>
      </c>
      <c r="F841" s="213" t="str">
        <f>IFERROR(VLOOKUP(A841,[1]Tổng!$M$2:$AT$200,15,0),"")</f>
        <v/>
      </c>
      <c r="G841" s="214" t="str">
        <f>IFERROR(VLOOKUP(A841,[1]Tổng!$M$2:$AT$200,25,0),"")</f>
        <v/>
      </c>
      <c r="H841" s="83" t="str">
        <f>IFERROR(VLOOKUP(A841,[1]Tổng!$M$2:$AQ$200,26,0),"")</f>
        <v/>
      </c>
      <c r="I841" s="77" t="str">
        <f>IFERROR(VLOOKUP(A841,[1]Tổng!$M$2:$AQ$200,27,0),"")</f>
        <v/>
      </c>
      <c r="J841" s="77">
        <v>1000000</v>
      </c>
      <c r="K841" s="78">
        <f t="shared" si="222"/>
        <v>0</v>
      </c>
      <c r="L841" s="88" t="str">
        <f>IFERROR(VLOOKUP(A841,[1]Tổng!$M$2:$AQ$200,30,0),"")</f>
        <v/>
      </c>
      <c r="M841" s="88">
        <f t="shared" si="223"/>
        <v>0</v>
      </c>
      <c r="N841" s="88" t="str">
        <f>IFERROR(VLOOKUP(A841,[1]Tổng!$M$2:$AT$200,18,0),"")</f>
        <v/>
      </c>
      <c r="O841" s="88" t="str">
        <f>IFERROR(VLOOKUP(A841,[1]Tổng!$M$2:$AT$200,22,0),"")</f>
        <v/>
      </c>
      <c r="P841" s="217">
        <f t="shared" si="224"/>
        <v>0</v>
      </c>
      <c r="Q841" s="217">
        <f>IFERROR(VLOOKUP(A841,[1]Tổng!$M$2:$AQ$200,29,0),0)</f>
        <v>0</v>
      </c>
      <c r="R841" s="81" t="str">
        <f>IFERROR(VLOOKUP(A841,[1]Tổng!$M$2:$AQ$200,31,0),"")</f>
        <v/>
      </c>
      <c r="S841" s="81">
        <f t="shared" si="211"/>
        <v>0</v>
      </c>
      <c r="T841" s="81">
        <f t="shared" si="212"/>
        <v>0</v>
      </c>
      <c r="U841" s="81" t="e">
        <f t="shared" si="226"/>
        <v>#REF!</v>
      </c>
      <c r="V841" s="81" t="e">
        <f>Z851*L851+Z850*L850+Z847*L847</f>
        <v>#VALUE!</v>
      </c>
      <c r="W841" s="81" t="e">
        <f t="shared" si="219"/>
        <v>#REF!</v>
      </c>
      <c r="X841" s="83">
        <v>44042</v>
      </c>
      <c r="Y841" s="99">
        <f>Q841-Z851-Z850-Z847</f>
        <v>-2962</v>
      </c>
      <c r="AE841" s="106" t="e">
        <f t="shared" si="227"/>
        <v>#VALUE!</v>
      </c>
      <c r="AF841" s="69"/>
      <c r="AG841" s="218"/>
      <c r="AH841" s="219"/>
      <c r="AI841" s="218"/>
      <c r="AR841" s="225" t="str">
        <f t="shared" si="213"/>
        <v/>
      </c>
      <c r="AS841" s="35">
        <f t="shared" si="214"/>
        <v>2</v>
      </c>
      <c r="AU841" s="69" t="e">
        <f t="shared" si="210"/>
        <v>#N/A</v>
      </c>
      <c r="AV841" s="69" t="e">
        <f t="shared" si="215"/>
        <v>#N/A</v>
      </c>
      <c r="AW841" s="69">
        <f>IF(I841&gt;0,COUNTIF($AV$32:AV841,AV841),0)</f>
        <v>809</v>
      </c>
      <c r="AX841" s="69">
        <f>IF(AND(AW841&gt;1,SUMIF($AV$32:AV840,AV841,$AX$32:AX840)-SUMIF($AV$32:AV840,AV841,$BA$32:BA840)=0),1,IF(AND(AW841&gt;1,SUMIF($AV$32:AV840,AV841,$AX$32:AX840)-SUMIF($AV$32:AV840,AV841,$BA$32:BA840)&gt;0),0,AW841))</f>
        <v>0</v>
      </c>
      <c r="AY841" s="69">
        <f>IF(AND(Q841&gt;0,SUMIF($AV$32:AV841,AV841,$I$32:I841)-SUMIF($AV$32:AV841,AV841,$Q$32:Q841)=0),COUNTIF($AV$32:AV841,AV841),0)</f>
        <v>0</v>
      </c>
      <c r="AZ841" s="69">
        <f>IF(Q841&gt;0,COUNTIF($AV$32:AV841,AV841),0)</f>
        <v>0</v>
      </c>
      <c r="BA841" s="69">
        <f t="shared" si="216"/>
        <v>0</v>
      </c>
      <c r="BC841" s="69" t="str">
        <f t="shared" si="217"/>
        <v xml:space="preserve">  0</v>
      </c>
      <c r="BD841" s="69" t="str">
        <f t="shared" si="218"/>
        <v/>
      </c>
      <c r="BF841" s="69"/>
      <c r="BG841" s="69"/>
    </row>
    <row r="842" spans="1:59" x14ac:dyDescent="0.25">
      <c r="A842" s="70" t="e">
        <f t="shared" si="225"/>
        <v>#REF!</v>
      </c>
      <c r="B842" s="83" t="str">
        <f>IFERROR(VLOOKUP(A842,[1]Tổng!$M$2:$AT$200,13,0),"")</f>
        <v/>
      </c>
      <c r="C842" s="71" t="e">
        <f t="shared" si="220"/>
        <v>#VALUE!</v>
      </c>
      <c r="D842" s="71">
        <f t="shared" si="221"/>
        <v>1</v>
      </c>
      <c r="E842" s="221" t="str">
        <f>IFERROR(VLOOKUP(A842,[1]Tổng!$M$2:$AT$200,14,0),"")</f>
        <v/>
      </c>
      <c r="F842" s="213" t="str">
        <f>IFERROR(VLOOKUP(A842,[1]Tổng!$M$2:$AT$200,15,0),"")</f>
        <v/>
      </c>
      <c r="G842" s="214" t="str">
        <f>IFERROR(VLOOKUP(A842,[1]Tổng!$M$2:$AT$200,25,0),"")</f>
        <v/>
      </c>
      <c r="H842" s="83" t="str">
        <f>IFERROR(VLOOKUP(A842,[1]Tổng!$M$2:$AQ$200,26,0),"")</f>
        <v/>
      </c>
      <c r="I842" s="77" t="str">
        <f>IFERROR(VLOOKUP(A842,[1]Tổng!$M$2:$AQ$200,27,0),"")</f>
        <v/>
      </c>
      <c r="J842" s="77">
        <v>1000000</v>
      </c>
      <c r="K842" s="78">
        <f t="shared" si="222"/>
        <v>0</v>
      </c>
      <c r="L842" s="88" t="str">
        <f>IFERROR(VLOOKUP(A842,[1]Tổng!$M$2:$AQ$200,30,0),"")</f>
        <v/>
      </c>
      <c r="M842" s="88">
        <f t="shared" si="223"/>
        <v>0</v>
      </c>
      <c r="N842" s="88" t="str">
        <f>IFERROR(VLOOKUP(A842,[1]Tổng!$M$2:$AT$200,18,0),"")</f>
        <v/>
      </c>
      <c r="O842" s="88" t="str">
        <f>IFERROR(VLOOKUP(A842,[1]Tổng!$M$2:$AT$200,22,0),"")</f>
        <v/>
      </c>
      <c r="P842" s="217">
        <f t="shared" si="224"/>
        <v>0</v>
      </c>
      <c r="Q842" s="217">
        <f>IFERROR(VLOOKUP(A842,[1]Tổng!$M$2:$AQ$200,29,0),0)</f>
        <v>0</v>
      </c>
      <c r="R842" s="81" t="str">
        <f>IFERROR(VLOOKUP(A842,[1]Tổng!$M$2:$AQ$200,31,0),"")</f>
        <v/>
      </c>
      <c r="S842" s="81">
        <f t="shared" si="211"/>
        <v>0</v>
      </c>
      <c r="T842" s="81">
        <f t="shared" si="212"/>
        <v>0</v>
      </c>
      <c r="U842" s="81" t="e">
        <f t="shared" si="226"/>
        <v>#REF!</v>
      </c>
      <c r="V842" s="81"/>
      <c r="W842" s="81" t="e">
        <f t="shared" si="219"/>
        <v>#REF!</v>
      </c>
      <c r="X842" s="83"/>
      <c r="Y842" s="99">
        <f t="shared" si="209"/>
        <v>0</v>
      </c>
      <c r="AE842" s="106" t="e">
        <f t="shared" si="227"/>
        <v>#VALUE!</v>
      </c>
      <c r="AF842" s="69"/>
      <c r="AG842" s="218"/>
      <c r="AH842" s="219"/>
      <c r="AI842" s="218"/>
      <c r="AR842" s="225" t="str">
        <f t="shared" si="213"/>
        <v/>
      </c>
      <c r="AS842" s="35">
        <f t="shared" si="214"/>
        <v>2</v>
      </c>
      <c r="AU842" s="69" t="e">
        <f t="shared" si="210"/>
        <v>#N/A</v>
      </c>
      <c r="AV842" s="69" t="e">
        <f t="shared" si="215"/>
        <v>#N/A</v>
      </c>
      <c r="AW842" s="69">
        <f>IF(I842&gt;0,COUNTIF($AV$32:AV842,AV842),0)</f>
        <v>810</v>
      </c>
      <c r="AX842" s="69">
        <f>IF(AND(AW842&gt;1,SUMIF($AV$32:AV841,AV842,$AX$32:AX841)-SUMIF($AV$32:AV841,AV842,$BA$32:BA841)=0),1,IF(AND(AW842&gt;1,SUMIF($AV$32:AV841,AV842,$AX$32:AX841)-SUMIF($AV$32:AV841,AV842,$BA$32:BA841)&gt;0),0,AW842))</f>
        <v>0</v>
      </c>
      <c r="AY842" s="69">
        <f>IF(AND(Q842&gt;0,SUMIF($AV$32:AV842,AV842,$I$32:I842)-SUMIF($AV$32:AV842,AV842,$Q$32:Q842)=0),COUNTIF($AV$32:AV842,AV842),0)</f>
        <v>0</v>
      </c>
      <c r="AZ842" s="69">
        <f>IF(Q842&gt;0,COUNTIF($AV$32:AV842,AV842),0)</f>
        <v>0</v>
      </c>
      <c r="BA842" s="69">
        <f t="shared" si="216"/>
        <v>0</v>
      </c>
      <c r="BC842" s="69" t="str">
        <f t="shared" si="217"/>
        <v xml:space="preserve">  0</v>
      </c>
      <c r="BD842" s="69" t="str">
        <f t="shared" si="218"/>
        <v/>
      </c>
      <c r="BF842" s="69"/>
      <c r="BG842" s="69"/>
    </row>
    <row r="843" spans="1:59" x14ac:dyDescent="0.25">
      <c r="A843" s="70" t="e">
        <f t="shared" si="225"/>
        <v>#REF!</v>
      </c>
      <c r="B843" s="83" t="str">
        <f>IFERROR(VLOOKUP(A843,[1]Tổng!$M$2:$AT$200,13,0),"")</f>
        <v/>
      </c>
      <c r="C843" s="71" t="e">
        <f t="shared" si="220"/>
        <v>#VALUE!</v>
      </c>
      <c r="D843" s="71">
        <f t="shared" si="221"/>
        <v>1</v>
      </c>
      <c r="E843" s="221" t="str">
        <f>IFERROR(VLOOKUP(A843,[1]Tổng!$M$2:$AT$200,14,0),"")</f>
        <v/>
      </c>
      <c r="F843" s="213" t="str">
        <f>IFERROR(VLOOKUP(A843,[1]Tổng!$M$2:$AT$200,15,0),"")</f>
        <v/>
      </c>
      <c r="G843" s="214" t="str">
        <f>IFERROR(VLOOKUP(A843,[1]Tổng!$M$2:$AT$200,25,0),"")</f>
        <v/>
      </c>
      <c r="H843" s="83" t="str">
        <f>IFERROR(VLOOKUP(A843,[1]Tổng!$M$2:$AQ$200,26,0),"")</f>
        <v/>
      </c>
      <c r="I843" s="77" t="str">
        <f>IFERROR(VLOOKUP(A843,[1]Tổng!$M$2:$AQ$200,27,0),"")</f>
        <v/>
      </c>
      <c r="J843" s="77">
        <v>1000000</v>
      </c>
      <c r="K843" s="78">
        <f t="shared" si="222"/>
        <v>0</v>
      </c>
      <c r="L843" s="88" t="str">
        <f>IFERROR(VLOOKUP(A843,[1]Tổng!$M$2:$AQ$200,30,0),"")</f>
        <v/>
      </c>
      <c r="M843" s="88">
        <f t="shared" si="223"/>
        <v>0</v>
      </c>
      <c r="N843" s="88" t="str">
        <f>IFERROR(VLOOKUP(A843,[1]Tổng!$M$2:$AT$200,18,0),"")</f>
        <v/>
      </c>
      <c r="O843" s="88" t="str">
        <f>IFERROR(VLOOKUP(A843,[1]Tổng!$M$2:$AT$200,22,0),"")</f>
        <v/>
      </c>
      <c r="P843" s="217">
        <f t="shared" si="224"/>
        <v>0</v>
      </c>
      <c r="Q843" s="217">
        <f>IFERROR(VLOOKUP(A843,[1]Tổng!$M$2:$AQ$200,29,0),0)</f>
        <v>0</v>
      </c>
      <c r="R843" s="81" t="str">
        <f>IFERROR(VLOOKUP(A843,[1]Tổng!$M$2:$AQ$200,31,0),"")</f>
        <v/>
      </c>
      <c r="S843" s="81">
        <f t="shared" si="211"/>
        <v>0</v>
      </c>
      <c r="T843" s="81">
        <f t="shared" si="212"/>
        <v>0</v>
      </c>
      <c r="U843" s="81" t="e">
        <f t="shared" si="226"/>
        <v>#REF!</v>
      </c>
      <c r="V843" s="81"/>
      <c r="W843" s="81" t="e">
        <f t="shared" si="219"/>
        <v>#REF!</v>
      </c>
      <c r="X843" s="83"/>
      <c r="Y843" s="99">
        <f t="shared" si="209"/>
        <v>0</v>
      </c>
      <c r="Z843" s="35">
        <v>430</v>
      </c>
      <c r="AA843" s="35">
        <v>700</v>
      </c>
      <c r="AB843" s="35">
        <v>262</v>
      </c>
      <c r="AE843" s="106" t="e">
        <f t="shared" si="227"/>
        <v>#VALUE!</v>
      </c>
      <c r="AF843" s="69"/>
      <c r="AG843" s="218"/>
      <c r="AH843" s="219"/>
      <c r="AI843" s="218"/>
      <c r="AR843" s="225" t="str">
        <f t="shared" si="213"/>
        <v/>
      </c>
      <c r="AS843" s="35">
        <f t="shared" si="214"/>
        <v>2</v>
      </c>
      <c r="AU843" s="69" t="e">
        <f t="shared" si="210"/>
        <v>#N/A</v>
      </c>
      <c r="AV843" s="69" t="e">
        <f t="shared" si="215"/>
        <v>#N/A</v>
      </c>
      <c r="AW843" s="69">
        <f>IF(I843&gt;0,COUNTIF($AV$32:AV843,AV843),0)</f>
        <v>811</v>
      </c>
      <c r="AX843" s="69">
        <f>IF(AND(AW843&gt;1,SUMIF($AV$32:AV842,AV843,$AX$32:AX842)-SUMIF($AV$32:AV842,AV843,$BA$32:BA842)=0),1,IF(AND(AW843&gt;1,SUMIF($AV$32:AV842,AV843,$AX$32:AX842)-SUMIF($AV$32:AV842,AV843,$BA$32:BA842)&gt;0),0,AW843))</f>
        <v>0</v>
      </c>
      <c r="AY843" s="69">
        <f>IF(AND(Q843&gt;0,SUMIF($AV$32:AV843,AV843,$I$32:I843)-SUMIF($AV$32:AV843,AV843,$Q$32:Q843)=0),COUNTIF($AV$32:AV843,AV843),0)</f>
        <v>0</v>
      </c>
      <c r="AZ843" s="69">
        <f>IF(Q843&gt;0,COUNTIF($AV$32:AV843,AV843),0)</f>
        <v>0</v>
      </c>
      <c r="BA843" s="69">
        <f t="shared" si="216"/>
        <v>0</v>
      </c>
      <c r="BC843" s="69" t="str">
        <f t="shared" si="217"/>
        <v xml:space="preserve">  0</v>
      </c>
      <c r="BD843" s="69" t="str">
        <f t="shared" si="218"/>
        <v/>
      </c>
      <c r="BF843" s="69"/>
      <c r="BG843" s="69"/>
    </row>
    <row r="844" spans="1:59" x14ac:dyDescent="0.25">
      <c r="A844" s="70" t="e">
        <f t="shared" si="225"/>
        <v>#REF!</v>
      </c>
      <c r="B844" s="83" t="str">
        <f>IFERROR(VLOOKUP(A844,[1]Tổng!$M$2:$AT$200,13,0),"")</f>
        <v/>
      </c>
      <c r="C844" s="71" t="e">
        <f t="shared" si="220"/>
        <v>#VALUE!</v>
      </c>
      <c r="D844" s="71">
        <f t="shared" si="221"/>
        <v>1</v>
      </c>
      <c r="E844" s="221" t="str">
        <f>IFERROR(VLOOKUP(A844,[1]Tổng!$M$2:$AT$200,14,0),"")</f>
        <v/>
      </c>
      <c r="F844" s="213" t="str">
        <f>IFERROR(VLOOKUP(A844,[1]Tổng!$M$2:$AT$200,15,0),"")</f>
        <v/>
      </c>
      <c r="G844" s="214" t="str">
        <f>IFERROR(VLOOKUP(A844,[1]Tổng!$M$2:$AT$200,25,0),"")</f>
        <v/>
      </c>
      <c r="H844" s="83" t="str">
        <f>IFERROR(VLOOKUP(A844,[1]Tổng!$M$2:$AQ$200,26,0),"")</f>
        <v/>
      </c>
      <c r="I844" s="77" t="str">
        <f>IFERROR(VLOOKUP(A844,[1]Tổng!$M$2:$AQ$200,27,0),"")</f>
        <v/>
      </c>
      <c r="J844" s="77">
        <v>1000000</v>
      </c>
      <c r="K844" s="78">
        <f t="shared" si="222"/>
        <v>0</v>
      </c>
      <c r="L844" s="88" t="str">
        <f>IFERROR(VLOOKUP(A844,[1]Tổng!$M$2:$AQ$200,30,0),"")</f>
        <v/>
      </c>
      <c r="M844" s="88">
        <f t="shared" si="223"/>
        <v>0</v>
      </c>
      <c r="N844" s="88" t="str">
        <f>IFERROR(VLOOKUP(A844,[1]Tổng!$M$2:$AT$200,18,0),"")</f>
        <v/>
      </c>
      <c r="O844" s="88" t="str">
        <f>IFERROR(VLOOKUP(A844,[1]Tổng!$M$2:$AT$200,22,0),"")</f>
        <v/>
      </c>
      <c r="P844" s="217">
        <f t="shared" si="224"/>
        <v>0</v>
      </c>
      <c r="Q844" s="217">
        <f>IFERROR(VLOOKUP(A844,[1]Tổng!$M$2:$AQ$200,29,0),0)</f>
        <v>0</v>
      </c>
      <c r="R844" s="81" t="str">
        <f>IFERROR(VLOOKUP(A844,[1]Tổng!$M$2:$AQ$200,31,0),"")</f>
        <v/>
      </c>
      <c r="S844" s="81">
        <f t="shared" si="211"/>
        <v>0</v>
      </c>
      <c r="T844" s="81">
        <f t="shared" si="212"/>
        <v>0</v>
      </c>
      <c r="U844" s="81" t="e">
        <f t="shared" si="226"/>
        <v>#REF!</v>
      </c>
      <c r="V844" s="81"/>
      <c r="W844" s="81" t="e">
        <f t="shared" si="219"/>
        <v>#REF!</v>
      </c>
      <c r="X844" s="83"/>
      <c r="Y844" s="99">
        <f t="shared" si="209"/>
        <v>0</v>
      </c>
      <c r="AE844" s="106" t="e">
        <f t="shared" si="227"/>
        <v>#VALUE!</v>
      </c>
      <c r="AF844" s="69"/>
      <c r="AG844" s="218"/>
      <c r="AH844" s="219"/>
      <c r="AI844" s="218"/>
      <c r="AR844" s="225" t="str">
        <f t="shared" si="213"/>
        <v/>
      </c>
      <c r="AS844" s="35">
        <f t="shared" si="214"/>
        <v>2</v>
      </c>
      <c r="AU844" s="69" t="e">
        <f t="shared" si="210"/>
        <v>#N/A</v>
      </c>
      <c r="AV844" s="69" t="e">
        <f t="shared" si="215"/>
        <v>#N/A</v>
      </c>
      <c r="AW844" s="69">
        <f>IF(I844&gt;0,COUNTIF($AV$32:AV844,AV844),0)</f>
        <v>812</v>
      </c>
      <c r="AX844" s="69">
        <f>IF(AND(AW844&gt;1,SUMIF($AV$32:AV843,AV844,$AX$32:AX843)-SUMIF($AV$32:AV843,AV844,$BA$32:BA843)=0),1,IF(AND(AW844&gt;1,SUMIF($AV$32:AV843,AV844,$AX$32:AX843)-SUMIF($AV$32:AV843,AV844,$BA$32:BA843)&gt;0),0,AW844))</f>
        <v>0</v>
      </c>
      <c r="AY844" s="69">
        <f>IF(AND(Q844&gt;0,SUMIF($AV$32:AV844,AV844,$I$32:I844)-SUMIF($AV$32:AV844,AV844,$Q$32:Q844)=0),COUNTIF($AV$32:AV844,AV844),0)</f>
        <v>0</v>
      </c>
      <c r="AZ844" s="69">
        <f>IF(Q844&gt;0,COUNTIF($AV$32:AV844,AV844),0)</f>
        <v>0</v>
      </c>
      <c r="BA844" s="69">
        <f t="shared" si="216"/>
        <v>0</v>
      </c>
      <c r="BC844" s="69" t="str">
        <f t="shared" si="217"/>
        <v xml:space="preserve">  0</v>
      </c>
      <c r="BD844" s="69" t="str">
        <f t="shared" si="218"/>
        <v/>
      </c>
      <c r="BF844" s="69"/>
      <c r="BG844" s="69"/>
    </row>
    <row r="845" spans="1:59" x14ac:dyDescent="0.25">
      <c r="A845" s="70" t="e">
        <f t="shared" si="225"/>
        <v>#REF!</v>
      </c>
      <c r="B845" s="83" t="str">
        <f>IFERROR(VLOOKUP(A845,[1]Tổng!$M$2:$AT$200,13,0),"")</f>
        <v/>
      </c>
      <c r="C845" s="71" t="e">
        <f t="shared" si="220"/>
        <v>#VALUE!</v>
      </c>
      <c r="D845" s="71">
        <f t="shared" si="221"/>
        <v>1</v>
      </c>
      <c r="E845" s="221" t="str">
        <f>IFERROR(VLOOKUP(A845,[1]Tổng!$M$2:$AT$200,14,0),"")</f>
        <v/>
      </c>
      <c r="F845" s="213" t="str">
        <f>IFERROR(VLOOKUP(A845,[1]Tổng!$M$2:$AT$200,15,0),"")</f>
        <v/>
      </c>
      <c r="G845" s="214" t="str">
        <f>IFERROR(VLOOKUP(A845,[1]Tổng!$M$2:$AT$200,25,0),"")</f>
        <v/>
      </c>
      <c r="H845" s="83" t="str">
        <f>IFERROR(VLOOKUP(A845,[1]Tổng!$M$2:$AQ$200,26,0),"")</f>
        <v/>
      </c>
      <c r="I845" s="77" t="str">
        <f>IFERROR(VLOOKUP(A845,[1]Tổng!$M$2:$AQ$200,27,0),"")</f>
        <v/>
      </c>
      <c r="J845" s="77">
        <v>1000000</v>
      </c>
      <c r="K845" s="78">
        <f t="shared" si="222"/>
        <v>0</v>
      </c>
      <c r="L845" s="88" t="str">
        <f>IFERROR(VLOOKUP(A845,[1]Tổng!$M$2:$AQ$200,30,0),"")</f>
        <v/>
      </c>
      <c r="M845" s="88">
        <f t="shared" si="223"/>
        <v>0</v>
      </c>
      <c r="N845" s="88" t="str">
        <f>IFERROR(VLOOKUP(A845,[1]Tổng!$M$2:$AT$200,18,0),"")</f>
        <v/>
      </c>
      <c r="O845" s="88" t="str">
        <f>IFERROR(VLOOKUP(A845,[1]Tổng!$M$2:$AT$200,22,0),"")</f>
        <v/>
      </c>
      <c r="P845" s="217">
        <f t="shared" si="224"/>
        <v>0</v>
      </c>
      <c r="Q845" s="217">
        <f>IFERROR(VLOOKUP(A845,[1]Tổng!$M$2:$AQ$200,29,0),0)</f>
        <v>0</v>
      </c>
      <c r="R845" s="81" t="str">
        <f>IFERROR(VLOOKUP(A845,[1]Tổng!$M$2:$AQ$200,31,0),"")</f>
        <v/>
      </c>
      <c r="S845" s="81">
        <f t="shared" si="211"/>
        <v>0</v>
      </c>
      <c r="T845" s="81">
        <f t="shared" si="212"/>
        <v>0</v>
      </c>
      <c r="U845" s="81" t="e">
        <f t="shared" si="226"/>
        <v>#REF!</v>
      </c>
      <c r="V845" s="81"/>
      <c r="W845" s="81" t="e">
        <f t="shared" si="219"/>
        <v>#REF!</v>
      </c>
      <c r="X845" s="83"/>
      <c r="Y845" s="99">
        <f t="shared" si="209"/>
        <v>0</v>
      </c>
      <c r="AE845" s="106" t="e">
        <f t="shared" si="227"/>
        <v>#VALUE!</v>
      </c>
      <c r="AF845" s="69"/>
      <c r="AG845" s="218"/>
      <c r="AH845" s="219"/>
      <c r="AI845" s="218"/>
      <c r="AR845" s="225" t="str">
        <f t="shared" si="213"/>
        <v/>
      </c>
      <c r="AS845" s="35">
        <f t="shared" si="214"/>
        <v>2</v>
      </c>
      <c r="AU845" s="69" t="e">
        <f t="shared" si="210"/>
        <v>#N/A</v>
      </c>
      <c r="AV845" s="69" t="e">
        <f t="shared" si="215"/>
        <v>#N/A</v>
      </c>
      <c r="AW845" s="69">
        <f>IF(I845&gt;0,COUNTIF($AV$32:AV845,AV845),0)</f>
        <v>813</v>
      </c>
      <c r="AX845" s="69">
        <f>IF(AND(AW845&gt;1,SUMIF($AV$32:AV844,AV845,$AX$32:AX844)-SUMIF($AV$32:AV844,AV845,$BA$32:BA844)=0),1,IF(AND(AW845&gt;1,SUMIF($AV$32:AV844,AV845,$AX$32:AX844)-SUMIF($AV$32:AV844,AV845,$BA$32:BA844)&gt;0),0,AW845))</f>
        <v>0</v>
      </c>
      <c r="AY845" s="69">
        <f>IF(AND(Q845&gt;0,SUMIF($AV$32:AV845,AV845,$I$32:I845)-SUMIF($AV$32:AV845,AV845,$Q$32:Q845)=0),COUNTIF($AV$32:AV845,AV845),0)</f>
        <v>0</v>
      </c>
      <c r="AZ845" s="69">
        <f>IF(Q845&gt;0,COUNTIF($AV$32:AV845,AV845),0)</f>
        <v>0</v>
      </c>
      <c r="BA845" s="69">
        <f t="shared" si="216"/>
        <v>0</v>
      </c>
      <c r="BC845" s="69" t="str">
        <f t="shared" si="217"/>
        <v xml:space="preserve">  0</v>
      </c>
      <c r="BD845" s="69" t="str">
        <f t="shared" si="218"/>
        <v/>
      </c>
      <c r="BF845" s="69"/>
      <c r="BG845" s="69"/>
    </row>
    <row r="846" spans="1:59" x14ac:dyDescent="0.25">
      <c r="A846" s="70" t="e">
        <f t="shared" si="225"/>
        <v>#REF!</v>
      </c>
      <c r="B846" s="83" t="str">
        <f>IFERROR(VLOOKUP(A846,[1]Tổng!$M$2:$AT$200,13,0),"")</f>
        <v/>
      </c>
      <c r="C846" s="71" t="e">
        <f t="shared" si="220"/>
        <v>#VALUE!</v>
      </c>
      <c r="D846" s="71">
        <f t="shared" si="221"/>
        <v>1</v>
      </c>
      <c r="E846" s="221" t="str">
        <f>IFERROR(VLOOKUP(A846,[1]Tổng!$M$2:$AT$200,14,0),"")</f>
        <v/>
      </c>
      <c r="F846" s="213" t="str">
        <f>IFERROR(VLOOKUP(A846,[1]Tổng!$M$2:$AT$200,15,0),"")</f>
        <v/>
      </c>
      <c r="G846" s="214" t="str">
        <f>IFERROR(VLOOKUP(A846,[1]Tổng!$M$2:$AT$200,25,0),"")</f>
        <v/>
      </c>
      <c r="H846" s="83" t="str">
        <f>IFERROR(VLOOKUP(A846,[1]Tổng!$M$2:$AQ$200,26,0),"")</f>
        <v/>
      </c>
      <c r="I846" s="77" t="str">
        <f>IFERROR(VLOOKUP(A846,[1]Tổng!$M$2:$AQ$200,27,0),"")</f>
        <v/>
      </c>
      <c r="J846" s="77">
        <v>1000000</v>
      </c>
      <c r="K846" s="78">
        <f t="shared" si="222"/>
        <v>0</v>
      </c>
      <c r="L846" s="88" t="str">
        <f>IFERROR(VLOOKUP(A846,[1]Tổng!$M$2:$AQ$200,30,0),"")</f>
        <v/>
      </c>
      <c r="M846" s="88">
        <f t="shared" si="223"/>
        <v>0</v>
      </c>
      <c r="N846" s="88" t="str">
        <f>IFERROR(VLOOKUP(A846,[1]Tổng!$M$2:$AT$200,18,0),"")</f>
        <v/>
      </c>
      <c r="O846" s="88" t="str">
        <f>IFERROR(VLOOKUP(A846,[1]Tổng!$M$2:$AT$200,22,0),"")</f>
        <v/>
      </c>
      <c r="P846" s="217">
        <f t="shared" si="224"/>
        <v>0</v>
      </c>
      <c r="Q846" s="217">
        <f>IFERROR(VLOOKUP(A846,[1]Tổng!$M$2:$AQ$200,29,0),0)</f>
        <v>0</v>
      </c>
      <c r="R846" s="81" t="str">
        <f>IFERROR(VLOOKUP(A846,[1]Tổng!$M$2:$AQ$200,31,0),"")</f>
        <v/>
      </c>
      <c r="S846" s="81">
        <f t="shared" si="211"/>
        <v>0</v>
      </c>
      <c r="T846" s="81">
        <f t="shared" si="212"/>
        <v>0</v>
      </c>
      <c r="U846" s="81" t="e">
        <f t="shared" si="226"/>
        <v>#REF!</v>
      </c>
      <c r="V846" s="81"/>
      <c r="W846" s="81" t="e">
        <f t="shared" si="219"/>
        <v>#REF!</v>
      </c>
      <c r="X846" s="83"/>
      <c r="Y846" s="99">
        <f t="shared" si="209"/>
        <v>0</v>
      </c>
      <c r="AE846" s="106" t="e">
        <f t="shared" si="227"/>
        <v>#VALUE!</v>
      </c>
      <c r="AF846" s="69"/>
      <c r="AG846" s="218"/>
      <c r="AH846" s="219"/>
      <c r="AI846" s="218"/>
      <c r="AR846" s="225" t="str">
        <f t="shared" si="213"/>
        <v/>
      </c>
      <c r="AS846" s="35">
        <f t="shared" si="214"/>
        <v>2</v>
      </c>
      <c r="AU846" s="69" t="e">
        <f t="shared" si="210"/>
        <v>#N/A</v>
      </c>
      <c r="AV846" s="69" t="e">
        <f t="shared" si="215"/>
        <v>#N/A</v>
      </c>
      <c r="AW846" s="69">
        <f>IF(I846&gt;0,COUNTIF($AV$32:AV846,AV846),0)</f>
        <v>814</v>
      </c>
      <c r="AX846" s="69">
        <f>IF(AND(AW846&gt;1,SUMIF($AV$32:AV845,AV846,$AX$32:AX845)-SUMIF($AV$32:AV845,AV846,$BA$32:BA845)=0),1,IF(AND(AW846&gt;1,SUMIF($AV$32:AV845,AV846,$AX$32:AX845)-SUMIF($AV$32:AV845,AV846,$BA$32:BA845)&gt;0),0,AW846))</f>
        <v>0</v>
      </c>
      <c r="AY846" s="69">
        <f>IF(AND(Q846&gt;0,SUMIF($AV$32:AV846,AV846,$I$32:I846)-SUMIF($AV$32:AV846,AV846,$Q$32:Q846)=0),COUNTIF($AV$32:AV846,AV846),0)</f>
        <v>0</v>
      </c>
      <c r="AZ846" s="69">
        <f>IF(Q846&gt;0,COUNTIF($AV$32:AV846,AV846),0)</f>
        <v>0</v>
      </c>
      <c r="BA846" s="69">
        <f t="shared" si="216"/>
        <v>0</v>
      </c>
      <c r="BC846" s="69" t="str">
        <f t="shared" si="217"/>
        <v xml:space="preserve">  0</v>
      </c>
      <c r="BD846" s="69" t="str">
        <f t="shared" si="218"/>
        <v/>
      </c>
      <c r="BF846" s="69"/>
      <c r="BG846" s="69"/>
    </row>
    <row r="847" spans="1:59" x14ac:dyDescent="0.25">
      <c r="A847" s="70" t="e">
        <f t="shared" si="225"/>
        <v>#REF!</v>
      </c>
      <c r="B847" s="83" t="str">
        <f>IFERROR(VLOOKUP(A847,[1]Tổng!$M$2:$AT$200,13,0),"")</f>
        <v/>
      </c>
      <c r="C847" s="71" t="e">
        <f t="shared" si="220"/>
        <v>#VALUE!</v>
      </c>
      <c r="D847" s="71">
        <f t="shared" si="221"/>
        <v>1</v>
      </c>
      <c r="E847" s="221" t="str">
        <f>IFERROR(VLOOKUP(A847,[1]Tổng!$M$2:$AT$200,14,0),"")</f>
        <v/>
      </c>
      <c r="F847" s="213" t="str">
        <f>IFERROR(VLOOKUP(A847,[1]Tổng!$M$2:$AT$200,15,0),"")</f>
        <v/>
      </c>
      <c r="G847" s="214" t="str">
        <f>IFERROR(VLOOKUP(A847,[1]Tổng!$M$2:$AT$200,25,0),"")</f>
        <v/>
      </c>
      <c r="H847" s="83" t="str">
        <f>IFERROR(VLOOKUP(A847,[1]Tổng!$M$2:$AQ$200,26,0),"")</f>
        <v/>
      </c>
      <c r="I847" s="77" t="str">
        <f>IFERROR(VLOOKUP(A847,[1]Tổng!$M$2:$AQ$200,27,0),"")</f>
        <v/>
      </c>
      <c r="J847" s="77">
        <v>1000000</v>
      </c>
      <c r="K847" s="78">
        <f t="shared" si="222"/>
        <v>0</v>
      </c>
      <c r="L847" s="88" t="str">
        <f>IFERROR(VLOOKUP(A847,[1]Tổng!$M$2:$AQ$200,30,0),"")</f>
        <v/>
      </c>
      <c r="M847" s="88">
        <f t="shared" si="223"/>
        <v>0</v>
      </c>
      <c r="N847" s="88" t="str">
        <f>IFERROR(VLOOKUP(A847,[1]Tổng!$M$2:$AT$200,18,0),"")</f>
        <v/>
      </c>
      <c r="O847" s="88" t="str">
        <f>IFERROR(VLOOKUP(A847,[1]Tổng!$M$2:$AT$200,22,0),"")</f>
        <v/>
      </c>
      <c r="P847" s="217">
        <f t="shared" si="224"/>
        <v>0</v>
      </c>
      <c r="Q847" s="217">
        <f>IFERROR(VLOOKUP(A847,[1]Tổng!$M$2:$AQ$200,29,0),0)</f>
        <v>0</v>
      </c>
      <c r="R847" s="81" t="str">
        <f>IFERROR(VLOOKUP(A847,[1]Tổng!$M$2:$AQ$200,31,0),"")</f>
        <v/>
      </c>
      <c r="S847" s="81">
        <f t="shared" si="211"/>
        <v>0</v>
      </c>
      <c r="T847" s="81">
        <f t="shared" si="212"/>
        <v>0</v>
      </c>
      <c r="U847" s="81" t="e">
        <f t="shared" si="226"/>
        <v>#REF!</v>
      </c>
      <c r="V847" s="81"/>
      <c r="W847" s="81" t="e">
        <f t="shared" si="219"/>
        <v>#REF!</v>
      </c>
      <c r="X847" s="83"/>
      <c r="Y847" s="99">
        <f t="shared" si="209"/>
        <v>0</v>
      </c>
      <c r="Z847" s="35">
        <v>1062</v>
      </c>
      <c r="AA847" s="35">
        <v>11</v>
      </c>
      <c r="AE847" s="106" t="e">
        <f t="shared" si="227"/>
        <v>#VALUE!</v>
      </c>
      <c r="AF847" s="69"/>
      <c r="AG847" s="218"/>
      <c r="AH847" s="219"/>
      <c r="AI847" s="218"/>
      <c r="AR847" s="225" t="str">
        <f t="shared" si="213"/>
        <v/>
      </c>
      <c r="AS847" s="35">
        <f t="shared" si="214"/>
        <v>2</v>
      </c>
      <c r="AU847" s="69" t="e">
        <f t="shared" si="210"/>
        <v>#N/A</v>
      </c>
      <c r="AV847" s="69" t="e">
        <f t="shared" si="215"/>
        <v>#N/A</v>
      </c>
      <c r="AW847" s="69">
        <f>IF(I847&gt;0,COUNTIF($AV$32:AV847,AV847),0)</f>
        <v>815</v>
      </c>
      <c r="AX847" s="69">
        <f>IF(AND(AW847&gt;1,SUMIF($AV$32:AV846,AV847,$AX$32:AX846)-SUMIF($AV$32:AV846,AV847,$BA$32:BA846)=0),1,IF(AND(AW847&gt;1,SUMIF($AV$32:AV846,AV847,$AX$32:AX846)-SUMIF($AV$32:AV846,AV847,$BA$32:BA846)&gt;0),0,AW847))</f>
        <v>0</v>
      </c>
      <c r="AY847" s="69">
        <f>IF(AND(Q847&gt;0,SUMIF($AV$32:AV847,AV847,$I$32:I847)-SUMIF($AV$32:AV847,AV847,$Q$32:Q847)=0),COUNTIF($AV$32:AV847,AV847),0)</f>
        <v>0</v>
      </c>
      <c r="AZ847" s="69">
        <f>IF(Q847&gt;0,COUNTIF($AV$32:AV847,AV847),0)</f>
        <v>0</v>
      </c>
      <c r="BA847" s="69">
        <f t="shared" si="216"/>
        <v>0</v>
      </c>
      <c r="BC847" s="69" t="str">
        <f t="shared" si="217"/>
        <v xml:space="preserve">  0</v>
      </c>
      <c r="BD847" s="69" t="str">
        <f t="shared" si="218"/>
        <v/>
      </c>
      <c r="BF847" s="69"/>
      <c r="BG847" s="69"/>
    </row>
    <row r="848" spans="1:59" x14ac:dyDescent="0.25">
      <c r="A848" s="70" t="e">
        <f t="shared" si="225"/>
        <v>#REF!</v>
      </c>
      <c r="B848" s="83" t="str">
        <f>IFERROR(VLOOKUP(A848,[1]Tổng!$M$2:$AT$200,13,0),"")</f>
        <v/>
      </c>
      <c r="C848" s="71" t="e">
        <f t="shared" si="220"/>
        <v>#VALUE!</v>
      </c>
      <c r="D848" s="71">
        <f t="shared" si="221"/>
        <v>1</v>
      </c>
      <c r="E848" s="221" t="str">
        <f>IFERROR(VLOOKUP(A848,[1]Tổng!$M$2:$AT$200,14,0),"")</f>
        <v/>
      </c>
      <c r="F848" s="213" t="str">
        <f>IFERROR(VLOOKUP(A848,[1]Tổng!$M$2:$AT$200,15,0),"")</f>
        <v/>
      </c>
      <c r="G848" s="214" t="str">
        <f>IFERROR(VLOOKUP(A848,[1]Tổng!$M$2:$AT$200,25,0),"")</f>
        <v/>
      </c>
      <c r="H848" s="83" t="str">
        <f>IFERROR(VLOOKUP(A848,[1]Tổng!$M$2:$AQ$200,26,0),"")</f>
        <v/>
      </c>
      <c r="I848" s="77" t="str">
        <f>IFERROR(VLOOKUP(A848,[1]Tổng!$M$2:$AQ$200,27,0),"")</f>
        <v/>
      </c>
      <c r="J848" s="77">
        <v>1000000</v>
      </c>
      <c r="K848" s="78">
        <f t="shared" si="222"/>
        <v>0</v>
      </c>
      <c r="L848" s="88" t="str">
        <f>IFERROR(VLOOKUP(A848,[1]Tổng!$M$2:$AQ$200,30,0),"")</f>
        <v/>
      </c>
      <c r="M848" s="88">
        <f t="shared" si="223"/>
        <v>0</v>
      </c>
      <c r="N848" s="88" t="str">
        <f>IFERROR(VLOOKUP(A848,[1]Tổng!$M$2:$AT$200,18,0),"")</f>
        <v/>
      </c>
      <c r="O848" s="88" t="str">
        <f>IFERROR(VLOOKUP(A848,[1]Tổng!$M$2:$AT$200,22,0),"")</f>
        <v/>
      </c>
      <c r="P848" s="217">
        <f t="shared" si="224"/>
        <v>0</v>
      </c>
      <c r="Q848" s="217">
        <f>IFERROR(VLOOKUP(A848,[1]Tổng!$M$2:$AQ$200,29,0),0)</f>
        <v>0</v>
      </c>
      <c r="R848" s="81" t="str">
        <f>IFERROR(VLOOKUP(A848,[1]Tổng!$M$2:$AQ$200,31,0),"")</f>
        <v/>
      </c>
      <c r="S848" s="81">
        <f t="shared" si="211"/>
        <v>0</v>
      </c>
      <c r="T848" s="81">
        <f t="shared" si="212"/>
        <v>0</v>
      </c>
      <c r="U848" s="81" t="e">
        <f t="shared" si="226"/>
        <v>#REF!</v>
      </c>
      <c r="V848" s="81" t="e">
        <f>AA843*L843</f>
        <v>#VALUE!</v>
      </c>
      <c r="W848" s="81" t="e">
        <f t="shared" si="219"/>
        <v>#REF!</v>
      </c>
      <c r="X848" s="83">
        <v>44034</v>
      </c>
      <c r="Y848" s="99">
        <f>Q848-AA843</f>
        <v>-700</v>
      </c>
      <c r="AE848" s="106" t="e">
        <f t="shared" si="227"/>
        <v>#VALUE!</v>
      </c>
      <c r="AF848" s="69"/>
      <c r="AG848" s="218"/>
      <c r="AH848" s="219"/>
      <c r="AI848" s="218"/>
      <c r="AR848" s="225" t="str">
        <f t="shared" si="213"/>
        <v/>
      </c>
      <c r="AS848" s="35">
        <f t="shared" si="214"/>
        <v>2</v>
      </c>
      <c r="AU848" s="69" t="e">
        <f t="shared" si="210"/>
        <v>#N/A</v>
      </c>
      <c r="AV848" s="69" t="e">
        <f t="shared" si="215"/>
        <v>#N/A</v>
      </c>
      <c r="AW848" s="69">
        <f>IF(I848&gt;0,COUNTIF($AV$32:AV848,AV848),0)</f>
        <v>816</v>
      </c>
      <c r="AX848" s="69">
        <f>IF(AND(AW848&gt;1,SUMIF($AV$32:AV847,AV848,$AX$32:AX847)-SUMIF($AV$32:AV847,AV848,$BA$32:BA847)=0),1,IF(AND(AW848&gt;1,SUMIF($AV$32:AV847,AV848,$AX$32:AX847)-SUMIF($AV$32:AV847,AV848,$BA$32:BA847)&gt;0),0,AW848))</f>
        <v>0</v>
      </c>
      <c r="AY848" s="69">
        <f>IF(AND(Q848&gt;0,SUMIF($AV$32:AV848,AV848,$I$32:I848)-SUMIF($AV$32:AV848,AV848,$Q$32:Q848)=0),COUNTIF($AV$32:AV848,AV848),0)</f>
        <v>0</v>
      </c>
      <c r="AZ848" s="69">
        <f>IF(Q848&gt;0,COUNTIF($AV$32:AV848,AV848),0)</f>
        <v>0</v>
      </c>
      <c r="BA848" s="69">
        <f t="shared" si="216"/>
        <v>0</v>
      </c>
      <c r="BC848" s="69" t="str">
        <f t="shared" si="217"/>
        <v xml:space="preserve">  0</v>
      </c>
      <c r="BD848" s="69" t="str">
        <f t="shared" si="218"/>
        <v/>
      </c>
      <c r="BF848" s="69"/>
      <c r="BG848" s="69"/>
    </row>
    <row r="849" spans="1:59" x14ac:dyDescent="0.25">
      <c r="A849" s="70" t="e">
        <f t="shared" si="225"/>
        <v>#REF!</v>
      </c>
      <c r="B849" s="83" t="str">
        <f>IFERROR(VLOOKUP(A849,[1]Tổng!$M$2:$AT$200,13,0),"")</f>
        <v/>
      </c>
      <c r="C849" s="71" t="e">
        <f t="shared" si="220"/>
        <v>#VALUE!</v>
      </c>
      <c r="D849" s="71">
        <f t="shared" si="221"/>
        <v>1</v>
      </c>
      <c r="E849" s="221" t="str">
        <f>IFERROR(VLOOKUP(A849,[1]Tổng!$M$2:$AT$200,14,0),"")</f>
        <v/>
      </c>
      <c r="F849" s="213" t="str">
        <f>IFERROR(VLOOKUP(A849,[1]Tổng!$M$2:$AT$200,15,0),"")</f>
        <v/>
      </c>
      <c r="G849" s="214" t="str">
        <f>IFERROR(VLOOKUP(A849,[1]Tổng!$M$2:$AT$200,25,0),"")</f>
        <v/>
      </c>
      <c r="H849" s="83" t="str">
        <f>IFERROR(VLOOKUP(A849,[1]Tổng!$M$2:$AQ$200,26,0),"")</f>
        <v/>
      </c>
      <c r="I849" s="77" t="str">
        <f>IFERROR(VLOOKUP(A849,[1]Tổng!$M$2:$AQ$200,27,0),"")</f>
        <v/>
      </c>
      <c r="J849" s="77">
        <v>1000000</v>
      </c>
      <c r="K849" s="78">
        <f t="shared" si="222"/>
        <v>0</v>
      </c>
      <c r="L849" s="88" t="str">
        <f>IFERROR(VLOOKUP(A849,[1]Tổng!$M$2:$AQ$200,30,0),"")</f>
        <v/>
      </c>
      <c r="M849" s="88">
        <f t="shared" si="223"/>
        <v>0</v>
      </c>
      <c r="N849" s="88" t="str">
        <f>IFERROR(VLOOKUP(A849,[1]Tổng!$M$2:$AT$200,18,0),"")</f>
        <v/>
      </c>
      <c r="O849" s="88" t="str">
        <f>IFERROR(VLOOKUP(A849,[1]Tổng!$M$2:$AT$200,22,0),"")</f>
        <v/>
      </c>
      <c r="P849" s="217">
        <f t="shared" si="224"/>
        <v>0</v>
      </c>
      <c r="Q849" s="217">
        <f>IFERROR(VLOOKUP(A849,[1]Tổng!$M$2:$AQ$200,29,0),0)</f>
        <v>0</v>
      </c>
      <c r="R849" s="81" t="str">
        <f>IFERROR(VLOOKUP(A849,[1]Tổng!$M$2:$AQ$200,31,0),"")</f>
        <v/>
      </c>
      <c r="S849" s="81">
        <f t="shared" si="211"/>
        <v>0</v>
      </c>
      <c r="T849" s="81">
        <f t="shared" si="212"/>
        <v>0</v>
      </c>
      <c r="U849" s="81" t="e">
        <f t="shared" si="226"/>
        <v>#REF!</v>
      </c>
      <c r="V849" s="81"/>
      <c r="W849" s="81" t="e">
        <f t="shared" si="219"/>
        <v>#REF!</v>
      </c>
      <c r="X849" s="83"/>
      <c r="Y849" s="99">
        <f>Q851</f>
        <v>0</v>
      </c>
      <c r="Z849" s="35">
        <v>1330</v>
      </c>
      <c r="AE849" s="106" t="e">
        <f>I851-SUM(Z851:AD851)</f>
        <v>#VALUE!</v>
      </c>
      <c r="AF849" s="69"/>
      <c r="AG849" s="218"/>
      <c r="AH849" s="219"/>
      <c r="AI849" s="218"/>
      <c r="AR849" s="225" t="str">
        <f>IF(AS851&gt;1,H851,IF(AS851=1,H848+1,0))</f>
        <v/>
      </c>
      <c r="AS849" s="35">
        <f>IF(H851=0,H848+1,2)</f>
        <v>2</v>
      </c>
      <c r="AU849" s="69" t="e">
        <f t="shared" si="210"/>
        <v>#N/A</v>
      </c>
      <c r="AV849" s="69" t="e">
        <f t="shared" si="215"/>
        <v>#N/A</v>
      </c>
      <c r="AW849" s="69">
        <f>IF(I849&gt;0,COUNTIF($AV$32:AV849,AV849),0)</f>
        <v>817</v>
      </c>
      <c r="AX849" s="69">
        <f>IF(AND(AW849&gt;1,SUMIF($AV$32:AV848,AV849,$AX$32:AX848)-SUMIF($AV$32:AV848,AV849,$BA$32:BA848)=0),1,IF(AND(AW849&gt;1,SUMIF($AV$32:AV848,AV849,$AX$32:AX848)-SUMIF($AV$32:AV848,AV849,$BA$32:BA848)&gt;0),0,AW849))</f>
        <v>0</v>
      </c>
      <c r="AY849" s="69">
        <f>IF(AND(Q849&gt;0,SUMIF($AV$32:AV849,AV849,$I$32:I849)-SUMIF($AV$32:AV849,AV849,$Q$32:Q849)=0),COUNTIF($AV$32:AV849,AV849),0)</f>
        <v>0</v>
      </c>
      <c r="AZ849" s="69">
        <f>IF(Q849&gt;0,COUNTIF($AV$32:AV849,AV849),0)</f>
        <v>0</v>
      </c>
      <c r="BA849" s="69">
        <f t="shared" si="216"/>
        <v>0</v>
      </c>
      <c r="BC849" s="69" t="str">
        <f t="shared" si="217"/>
        <v xml:space="preserve">  0</v>
      </c>
      <c r="BD849" s="69" t="str">
        <f t="shared" si="218"/>
        <v/>
      </c>
      <c r="BF849" s="69"/>
      <c r="BG849" s="69"/>
    </row>
    <row r="850" spans="1:59" x14ac:dyDescent="0.25">
      <c r="A850" s="70" t="e">
        <f t="shared" si="225"/>
        <v>#REF!</v>
      </c>
      <c r="B850" s="83" t="str">
        <f>IFERROR(VLOOKUP(A850,[1]Tổng!$M$2:$AT$200,13,0),"")</f>
        <v/>
      </c>
      <c r="C850" s="71" t="e">
        <f t="shared" si="220"/>
        <v>#VALUE!</v>
      </c>
      <c r="D850" s="71">
        <f t="shared" si="221"/>
        <v>1</v>
      </c>
      <c r="E850" s="221" t="str">
        <f>IFERROR(VLOOKUP(A850,[1]Tổng!$M$2:$AT$200,14,0),"")</f>
        <v/>
      </c>
      <c r="F850" s="213" t="str">
        <f>IFERROR(VLOOKUP(A850,[1]Tổng!$M$2:$AT$200,15,0),"")</f>
        <v/>
      </c>
      <c r="G850" s="214" t="str">
        <f>IFERROR(VLOOKUP(A850,[1]Tổng!$M$2:$AT$200,25,0),"")</f>
        <v/>
      </c>
      <c r="H850" s="83" t="str">
        <f>IFERROR(VLOOKUP(A850,[1]Tổng!$M$2:$AQ$200,26,0),"")</f>
        <v/>
      </c>
      <c r="I850" s="77" t="str">
        <f>IFERROR(VLOOKUP(A850,[1]Tổng!$M$2:$AQ$200,27,0),"")</f>
        <v/>
      </c>
      <c r="J850" s="77">
        <v>1000000</v>
      </c>
      <c r="K850" s="78">
        <f t="shared" si="222"/>
        <v>0</v>
      </c>
      <c r="L850" s="88" t="str">
        <f>IFERROR(VLOOKUP(A850,[1]Tổng!$M$2:$AQ$200,30,0),"")</f>
        <v/>
      </c>
      <c r="M850" s="88">
        <f t="shared" si="223"/>
        <v>0</v>
      </c>
      <c r="N850" s="88" t="str">
        <f>IFERROR(VLOOKUP(A850,[1]Tổng!$M$2:$AT$200,18,0),"")</f>
        <v/>
      </c>
      <c r="O850" s="88" t="str">
        <f>IFERROR(VLOOKUP(A850,[1]Tổng!$M$2:$AT$200,22,0),"")</f>
        <v/>
      </c>
      <c r="P850" s="217">
        <f t="shared" si="224"/>
        <v>0</v>
      </c>
      <c r="Q850" s="217">
        <f>IFERROR(VLOOKUP(A850,[1]Tổng!$M$2:$AQ$200,29,0),0)</f>
        <v>0</v>
      </c>
      <c r="R850" s="81" t="str">
        <f>IFERROR(VLOOKUP(A850,[1]Tổng!$M$2:$AQ$200,31,0),"")</f>
        <v/>
      </c>
      <c r="S850" s="81">
        <f t="shared" si="211"/>
        <v>0</v>
      </c>
      <c r="T850" s="81">
        <f t="shared" si="212"/>
        <v>0</v>
      </c>
      <c r="U850" s="81" t="e">
        <f t="shared" si="226"/>
        <v>#REF!</v>
      </c>
      <c r="V850" s="81"/>
      <c r="W850" s="81" t="e">
        <f t="shared" si="219"/>
        <v>#REF!</v>
      </c>
      <c r="X850" s="83"/>
      <c r="Y850" s="99">
        <f t="shared" si="209"/>
        <v>0</v>
      </c>
      <c r="Z850" s="35">
        <v>1900</v>
      </c>
      <c r="AE850" s="106" t="e">
        <f t="shared" si="227"/>
        <v>#VALUE!</v>
      </c>
      <c r="AF850" s="69"/>
      <c r="AG850" s="218"/>
      <c r="AH850" s="219"/>
      <c r="AI850" s="218"/>
      <c r="AR850" s="225" t="str">
        <f>IF(AS850&gt;1,H850,IF(AS850=1,H851+1,0))</f>
        <v/>
      </c>
      <c r="AS850" s="35">
        <f>IF(H850=0,H851+1,2)</f>
        <v>2</v>
      </c>
      <c r="AU850" s="69" t="e">
        <f t="shared" si="210"/>
        <v>#N/A</v>
      </c>
      <c r="AV850" s="69" t="e">
        <f t="shared" si="215"/>
        <v>#N/A</v>
      </c>
      <c r="AW850" s="69">
        <f>IF(I850&gt;0,COUNTIF($AV$32:AV850,AV850),0)</f>
        <v>818</v>
      </c>
      <c r="AX850" s="69">
        <f>IF(AND(AW850&gt;1,SUMIF($AV$32:AV849,AV850,$AX$32:AX849)-SUMIF($AV$32:AV849,AV850,$BA$32:BA849)=0),1,IF(AND(AW850&gt;1,SUMIF($AV$32:AV849,AV850,$AX$32:AX849)-SUMIF($AV$32:AV849,AV850,$BA$32:BA849)&gt;0),0,AW850))</f>
        <v>0</v>
      </c>
      <c r="AY850" s="69">
        <f>IF(AND(Q850&gt;0,SUMIF($AV$32:AV850,AV850,$I$32:I850)-SUMIF($AV$32:AV850,AV850,$Q$32:Q850)=0),COUNTIF($AV$32:AV850,AV850),0)</f>
        <v>0</v>
      </c>
      <c r="AZ850" s="69">
        <f>IF(Q850&gt;0,COUNTIF($AV$32:AV850,AV850),0)</f>
        <v>0</v>
      </c>
      <c r="BA850" s="69">
        <f t="shared" si="216"/>
        <v>0</v>
      </c>
      <c r="BC850" s="69" t="str">
        <f t="shared" si="217"/>
        <v xml:space="preserve">  0</v>
      </c>
      <c r="BD850" s="69" t="str">
        <f t="shared" si="218"/>
        <v/>
      </c>
      <c r="BF850" s="69"/>
      <c r="BG850" s="69"/>
    </row>
    <row r="851" spans="1:59" x14ac:dyDescent="0.25">
      <c r="A851" s="70" t="e">
        <f t="shared" si="225"/>
        <v>#REF!</v>
      </c>
      <c r="B851" s="83" t="str">
        <f>IFERROR(VLOOKUP(A851,[1]Tổng!$M$2:$AT$200,13,0),"")</f>
        <v/>
      </c>
      <c r="C851" s="71" t="e">
        <f t="shared" si="220"/>
        <v>#VALUE!</v>
      </c>
      <c r="D851" s="71">
        <f t="shared" si="221"/>
        <v>1</v>
      </c>
      <c r="E851" s="221" t="str">
        <f>IFERROR(VLOOKUP(A851,[1]Tổng!$M$2:$AT$200,14,0),"")</f>
        <v/>
      </c>
      <c r="F851" s="213" t="str">
        <f>IFERROR(VLOOKUP(A851,[1]Tổng!$M$2:$AT$200,15,0),"")</f>
        <v/>
      </c>
      <c r="G851" s="214" t="str">
        <f>IFERROR(VLOOKUP(A851,[1]Tổng!$M$2:$AT$200,25,0),"")</f>
        <v/>
      </c>
      <c r="H851" s="83" t="str">
        <f>IFERROR(VLOOKUP(A851,[1]Tổng!$M$2:$AQ$200,26,0),"")</f>
        <v/>
      </c>
      <c r="I851" s="77" t="str">
        <f>IFERROR(VLOOKUP(A851,[1]Tổng!$M$2:$AQ$200,27,0),"")</f>
        <v/>
      </c>
      <c r="J851" s="77">
        <v>1000000</v>
      </c>
      <c r="K851" s="78">
        <f t="shared" si="222"/>
        <v>0</v>
      </c>
      <c r="L851" s="88" t="str">
        <f>IFERROR(VLOOKUP(A851,[1]Tổng!$M$2:$AQ$200,30,0),"")</f>
        <v/>
      </c>
      <c r="M851" s="88">
        <f t="shared" si="223"/>
        <v>0</v>
      </c>
      <c r="N851" s="88" t="str">
        <f>IFERROR(VLOOKUP(A851,[1]Tổng!$M$2:$AT$200,18,0),"")</f>
        <v/>
      </c>
      <c r="O851" s="88" t="str">
        <f>IFERROR(VLOOKUP(A851,[1]Tổng!$M$2:$AT$200,22,0),"")</f>
        <v/>
      </c>
      <c r="P851" s="217">
        <f t="shared" si="224"/>
        <v>0</v>
      </c>
      <c r="Q851" s="217">
        <f>IFERROR(VLOOKUP(A851,[1]Tổng!$M$2:$AQ$200,29,0),0)</f>
        <v>0</v>
      </c>
      <c r="R851" s="81" t="str">
        <f>IFERROR(VLOOKUP(A851,[1]Tổng!$M$2:$AQ$200,31,0),"")</f>
        <v/>
      </c>
      <c r="S851" s="81">
        <f t="shared" si="211"/>
        <v>0</v>
      </c>
      <c r="T851" s="81">
        <f t="shared" si="212"/>
        <v>0</v>
      </c>
      <c r="U851" s="81" t="e">
        <f t="shared" si="226"/>
        <v>#REF!</v>
      </c>
      <c r="V851" s="81"/>
      <c r="W851" s="81" t="e">
        <f t="shared" si="219"/>
        <v>#REF!</v>
      </c>
      <c r="X851" s="83"/>
      <c r="Y851" s="99">
        <f t="shared" si="209"/>
        <v>0</v>
      </c>
      <c r="AE851" s="106" t="e">
        <f t="shared" si="227"/>
        <v>#VALUE!</v>
      </c>
      <c r="AF851" s="69"/>
      <c r="AG851" s="218"/>
      <c r="AH851" s="219"/>
      <c r="AI851" s="218"/>
      <c r="AR851" s="225" t="str">
        <f t="shared" si="213"/>
        <v/>
      </c>
      <c r="AS851" s="35">
        <f t="shared" si="214"/>
        <v>2</v>
      </c>
      <c r="AU851" s="69" t="e">
        <f t="shared" si="210"/>
        <v>#N/A</v>
      </c>
      <c r="AV851" s="69" t="e">
        <f t="shared" si="215"/>
        <v>#N/A</v>
      </c>
      <c r="AW851" s="69">
        <f>IF(I851&gt;0,COUNTIF($AV$32:AV851,AV851),0)</f>
        <v>819</v>
      </c>
      <c r="AX851" s="69">
        <f>IF(AND(AW851&gt;1,SUMIF($AV$32:AV850,AV851,$AX$32:AX850)-SUMIF($AV$32:AV850,AV851,$BA$32:BA850)=0),1,IF(AND(AW851&gt;1,SUMIF($AV$32:AV850,AV851,$AX$32:AX850)-SUMIF($AV$32:AV850,AV851,$BA$32:BA850)&gt;0),0,AW851))</f>
        <v>0</v>
      </c>
      <c r="AY851" s="69">
        <f>IF(AND(Q851&gt;0,SUMIF($AV$32:AV851,AV851,$I$32:I851)-SUMIF($AV$32:AV851,AV851,$Q$32:Q851)=0),COUNTIF($AV$32:AV851,AV851),0)</f>
        <v>0</v>
      </c>
      <c r="AZ851" s="69">
        <f>IF(Q851&gt;0,COUNTIF($AV$32:AV851,AV851),0)</f>
        <v>0</v>
      </c>
      <c r="BA851" s="69">
        <f t="shared" si="216"/>
        <v>0</v>
      </c>
      <c r="BC851" s="69" t="str">
        <f t="shared" si="217"/>
        <v xml:space="preserve">  0</v>
      </c>
      <c r="BD851" s="69" t="str">
        <f t="shared" si="218"/>
        <v/>
      </c>
      <c r="BF851" s="69"/>
      <c r="BG851" s="69"/>
    </row>
    <row r="852" spans="1:59" x14ac:dyDescent="0.25">
      <c r="A852" s="70" t="e">
        <f t="shared" si="225"/>
        <v>#REF!</v>
      </c>
      <c r="B852" s="83" t="str">
        <f>IFERROR(VLOOKUP(A852,[1]Tổng!$M$2:$AT$200,13,0),"")</f>
        <v/>
      </c>
      <c r="C852" s="71" t="e">
        <f t="shared" si="220"/>
        <v>#VALUE!</v>
      </c>
      <c r="D852" s="71">
        <f t="shared" si="221"/>
        <v>1</v>
      </c>
      <c r="E852" s="221" t="str">
        <f>IFERROR(VLOOKUP(A852,[1]Tổng!$M$2:$AT$200,14,0),"")</f>
        <v/>
      </c>
      <c r="F852" s="213" t="str">
        <f>IFERROR(VLOOKUP(A852,[1]Tổng!$M$2:$AT$200,15,0),"")</f>
        <v/>
      </c>
      <c r="G852" s="214" t="str">
        <f>IFERROR(VLOOKUP(A852,[1]Tổng!$M$2:$AT$200,25,0),"")</f>
        <v/>
      </c>
      <c r="H852" s="83" t="str">
        <f>IFERROR(VLOOKUP(A852,[1]Tổng!$M$2:$AQ$200,26,0),"")</f>
        <v/>
      </c>
      <c r="I852" s="77" t="str">
        <f>IFERROR(VLOOKUP(A852,[1]Tổng!$M$2:$AQ$200,27,0),"")</f>
        <v/>
      </c>
      <c r="J852" s="77">
        <v>1000000</v>
      </c>
      <c r="K852" s="78">
        <f t="shared" si="222"/>
        <v>0</v>
      </c>
      <c r="L852" s="88" t="str">
        <f>IFERROR(VLOOKUP(A852,[1]Tổng!$M$2:$AQ$200,30,0),"")</f>
        <v/>
      </c>
      <c r="M852" s="88">
        <f t="shared" si="223"/>
        <v>0</v>
      </c>
      <c r="N852" s="88" t="str">
        <f>IFERROR(VLOOKUP(A852,[1]Tổng!$M$2:$AT$200,18,0),"")</f>
        <v/>
      </c>
      <c r="O852" s="88" t="str">
        <f>IFERROR(VLOOKUP(A852,[1]Tổng!$M$2:$AT$200,22,0),"")</f>
        <v/>
      </c>
      <c r="P852" s="217">
        <f t="shared" si="224"/>
        <v>0</v>
      </c>
      <c r="Q852" s="217">
        <f>IFERROR(VLOOKUP(A852,[1]Tổng!$M$2:$AQ$200,29,0),0)</f>
        <v>0</v>
      </c>
      <c r="R852" s="81" t="str">
        <f>IFERROR(VLOOKUP(A852,[1]Tổng!$M$2:$AQ$200,31,0),"")</f>
        <v/>
      </c>
      <c r="S852" s="81">
        <f t="shared" si="211"/>
        <v>0</v>
      </c>
      <c r="T852" s="81">
        <f t="shared" si="212"/>
        <v>0</v>
      </c>
      <c r="U852" s="81" t="e">
        <f t="shared" si="226"/>
        <v>#REF!</v>
      </c>
      <c r="V852" s="81"/>
      <c r="W852" s="81" t="e">
        <f t="shared" si="219"/>
        <v>#REF!</v>
      </c>
      <c r="X852" s="83"/>
      <c r="Y852" s="99">
        <f t="shared" si="209"/>
        <v>0</v>
      </c>
      <c r="AE852" s="106" t="e">
        <f t="shared" si="227"/>
        <v>#VALUE!</v>
      </c>
      <c r="AF852" s="69"/>
      <c r="AG852" s="218"/>
      <c r="AH852" s="219"/>
      <c r="AI852" s="218"/>
      <c r="AR852" s="225" t="str">
        <f t="shared" si="213"/>
        <v/>
      </c>
      <c r="AS852" s="35">
        <f t="shared" si="214"/>
        <v>2</v>
      </c>
      <c r="AU852" s="69" t="e">
        <f t="shared" si="210"/>
        <v>#N/A</v>
      </c>
      <c r="AV852" s="69" t="e">
        <f t="shared" si="215"/>
        <v>#N/A</v>
      </c>
      <c r="AW852" s="69">
        <f>IF(I852&gt;0,COUNTIF($AV$32:AV852,AV852),0)</f>
        <v>820</v>
      </c>
      <c r="AX852" s="69">
        <f>IF(AND(AW852&gt;1,SUMIF($AV$32:AV851,AV852,$AX$32:AX851)-SUMIF($AV$32:AV851,AV852,$BA$32:BA851)=0),1,IF(AND(AW852&gt;1,SUMIF($AV$32:AV851,AV852,$AX$32:AX851)-SUMIF($AV$32:AV851,AV852,$BA$32:BA851)&gt;0),0,AW852))</f>
        <v>0</v>
      </c>
      <c r="AY852" s="69">
        <f>IF(AND(Q852&gt;0,SUMIF($AV$32:AV852,AV852,$I$32:I852)-SUMIF($AV$32:AV852,AV852,$Q$32:Q852)=0),COUNTIF($AV$32:AV852,AV852),0)</f>
        <v>0</v>
      </c>
      <c r="AZ852" s="69">
        <f>IF(Q852&gt;0,COUNTIF($AV$32:AV852,AV852),0)</f>
        <v>0</v>
      </c>
      <c r="BA852" s="69">
        <f t="shared" si="216"/>
        <v>0</v>
      </c>
      <c r="BC852" s="69" t="str">
        <f t="shared" si="217"/>
        <v xml:space="preserve">  0</v>
      </c>
      <c r="BD852" s="69" t="str">
        <f t="shared" si="218"/>
        <v/>
      </c>
      <c r="BF852" s="69"/>
      <c r="BG852" s="69"/>
    </row>
    <row r="853" spans="1:59" x14ac:dyDescent="0.25">
      <c r="A853" s="70" t="e">
        <f t="shared" si="225"/>
        <v>#REF!</v>
      </c>
      <c r="B853" s="83" t="str">
        <f>IFERROR(VLOOKUP(A853,[1]Tổng!$M$2:$AT$200,13,0),"")</f>
        <v/>
      </c>
      <c r="C853" s="71" t="e">
        <f t="shared" si="220"/>
        <v>#VALUE!</v>
      </c>
      <c r="D853" s="71">
        <f t="shared" si="221"/>
        <v>1</v>
      </c>
      <c r="E853" s="221" t="str">
        <f>IFERROR(VLOOKUP(A853,[1]Tổng!$M$2:$AT$200,14,0),"")</f>
        <v/>
      </c>
      <c r="F853" s="213" t="str">
        <f>IFERROR(VLOOKUP(A853,[1]Tổng!$M$2:$AT$200,15,0),"")</f>
        <v/>
      </c>
      <c r="G853" s="214" t="str">
        <f>IFERROR(VLOOKUP(A853,[1]Tổng!$M$2:$AT$200,25,0),"")</f>
        <v/>
      </c>
      <c r="H853" s="83" t="str">
        <f>IFERROR(VLOOKUP(A853,[1]Tổng!$M$2:$AQ$200,26,0),"")</f>
        <v/>
      </c>
      <c r="I853" s="77" t="str">
        <f>IFERROR(VLOOKUP(A853,[1]Tổng!$M$2:$AQ$200,27,0),"")</f>
        <v/>
      </c>
      <c r="J853" s="77">
        <v>1000000</v>
      </c>
      <c r="K853" s="78">
        <f t="shared" si="222"/>
        <v>0</v>
      </c>
      <c r="L853" s="88" t="str">
        <f>IFERROR(VLOOKUP(A853,[1]Tổng!$M$2:$AQ$200,30,0),"")</f>
        <v/>
      </c>
      <c r="M853" s="88">
        <f t="shared" si="223"/>
        <v>0</v>
      </c>
      <c r="N853" s="88" t="str">
        <f>IFERROR(VLOOKUP(A853,[1]Tổng!$M$2:$AT$200,18,0),"")</f>
        <v/>
      </c>
      <c r="O853" s="88" t="str">
        <f>IFERROR(VLOOKUP(A853,[1]Tổng!$M$2:$AT$200,22,0),"")</f>
        <v/>
      </c>
      <c r="P853" s="217">
        <f t="shared" si="224"/>
        <v>0</v>
      </c>
      <c r="Q853" s="217">
        <f>IFERROR(VLOOKUP(A853,[1]Tổng!$M$2:$AQ$200,29,0),0)</f>
        <v>0</v>
      </c>
      <c r="R853" s="81" t="str">
        <f>IFERROR(VLOOKUP(A853,[1]Tổng!$M$2:$AQ$200,31,0),"")</f>
        <v/>
      </c>
      <c r="S853" s="81">
        <f t="shared" si="211"/>
        <v>0</v>
      </c>
      <c r="T853" s="81">
        <f t="shared" si="212"/>
        <v>0</v>
      </c>
      <c r="U853" s="81" t="e">
        <f t="shared" si="226"/>
        <v>#REF!</v>
      </c>
      <c r="V853" s="81"/>
      <c r="W853" s="81" t="e">
        <f t="shared" si="219"/>
        <v>#REF!</v>
      </c>
      <c r="X853" s="83"/>
      <c r="Y853" s="99">
        <f t="shared" si="209"/>
        <v>0</v>
      </c>
      <c r="AE853" s="106" t="e">
        <f t="shared" si="227"/>
        <v>#VALUE!</v>
      </c>
      <c r="AF853" s="69"/>
      <c r="AG853" s="218"/>
      <c r="AH853" s="219"/>
      <c r="AI853" s="218"/>
      <c r="AR853" s="225" t="str">
        <f t="shared" si="213"/>
        <v/>
      </c>
      <c r="AS853" s="35">
        <f t="shared" si="214"/>
        <v>2</v>
      </c>
      <c r="AU853" s="69" t="e">
        <f t="shared" si="210"/>
        <v>#N/A</v>
      </c>
      <c r="AV853" s="69" t="e">
        <f t="shared" si="215"/>
        <v>#N/A</v>
      </c>
      <c r="AW853" s="69">
        <f>IF(I853&gt;0,COUNTIF($AV$32:AV853,AV853),0)</f>
        <v>821</v>
      </c>
      <c r="AX853" s="69">
        <f>IF(AND(AW853&gt;1,SUMIF($AV$32:AV852,AV853,$AX$32:AX852)-SUMIF($AV$32:AV852,AV853,$BA$32:BA852)=0),1,IF(AND(AW853&gt;1,SUMIF($AV$32:AV852,AV853,$AX$32:AX852)-SUMIF($AV$32:AV852,AV853,$BA$32:BA852)&gt;0),0,AW853))</f>
        <v>0</v>
      </c>
      <c r="AY853" s="69">
        <f>IF(AND(Q853&gt;0,SUMIF($AV$32:AV853,AV853,$I$32:I853)-SUMIF($AV$32:AV853,AV853,$Q$32:Q853)=0),COUNTIF($AV$32:AV853,AV853),0)</f>
        <v>0</v>
      </c>
      <c r="AZ853" s="69">
        <f>IF(Q853&gt;0,COUNTIF($AV$32:AV853,AV853),0)</f>
        <v>0</v>
      </c>
      <c r="BA853" s="69">
        <f t="shared" si="216"/>
        <v>0</v>
      </c>
      <c r="BC853" s="69" t="str">
        <f t="shared" si="217"/>
        <v xml:space="preserve">  0</v>
      </c>
      <c r="BD853" s="69" t="str">
        <f t="shared" si="218"/>
        <v/>
      </c>
      <c r="BF853" s="69"/>
      <c r="BG853" s="69"/>
    </row>
    <row r="854" spans="1:59" x14ac:dyDescent="0.25">
      <c r="A854" s="70" t="e">
        <f t="shared" si="225"/>
        <v>#REF!</v>
      </c>
      <c r="B854" s="83" t="str">
        <f>IFERROR(VLOOKUP(A854,[1]Tổng!$M$2:$AT$200,13,0),"")</f>
        <v/>
      </c>
      <c r="C854" s="71" t="e">
        <f t="shared" si="220"/>
        <v>#VALUE!</v>
      </c>
      <c r="D854" s="71">
        <f t="shared" si="221"/>
        <v>1</v>
      </c>
      <c r="E854" s="221" t="str">
        <f>IFERROR(VLOOKUP(A854,[1]Tổng!$M$2:$AT$200,14,0),"")</f>
        <v/>
      </c>
      <c r="F854" s="213" t="str">
        <f>IFERROR(VLOOKUP(A854,[1]Tổng!$M$2:$AT$200,15,0),"")</f>
        <v/>
      </c>
      <c r="G854" s="214" t="str">
        <f>IFERROR(VLOOKUP(A854,[1]Tổng!$M$2:$AT$200,25,0),"")</f>
        <v/>
      </c>
      <c r="H854" s="83" t="str">
        <f>IFERROR(VLOOKUP(A854,[1]Tổng!$M$2:$AQ$200,26,0),"")</f>
        <v/>
      </c>
      <c r="I854" s="77" t="str">
        <f>IFERROR(VLOOKUP(A854,[1]Tổng!$M$2:$AQ$200,27,0),"")</f>
        <v/>
      </c>
      <c r="J854" s="77">
        <v>1000000</v>
      </c>
      <c r="K854" s="78">
        <f t="shared" si="222"/>
        <v>0</v>
      </c>
      <c r="L854" s="88" t="str">
        <f>IFERROR(VLOOKUP(A854,[1]Tổng!$M$2:$AQ$200,30,0),"")</f>
        <v/>
      </c>
      <c r="M854" s="88">
        <f t="shared" si="223"/>
        <v>0</v>
      </c>
      <c r="N854" s="88" t="str">
        <f>IFERROR(VLOOKUP(A854,[1]Tổng!$M$2:$AT$200,18,0),"")</f>
        <v/>
      </c>
      <c r="O854" s="88" t="str">
        <f>IFERROR(VLOOKUP(A854,[1]Tổng!$M$2:$AT$200,22,0),"")</f>
        <v/>
      </c>
      <c r="P854" s="217">
        <f t="shared" si="224"/>
        <v>0</v>
      </c>
      <c r="Q854" s="217">
        <f>IFERROR(VLOOKUP(A854,[1]Tổng!$M$2:$AQ$200,29,0),0)</f>
        <v>0</v>
      </c>
      <c r="R854" s="81" t="str">
        <f>IFERROR(VLOOKUP(A854,[1]Tổng!$M$2:$AQ$200,31,0),"")</f>
        <v/>
      </c>
      <c r="S854" s="81">
        <f t="shared" si="211"/>
        <v>0</v>
      </c>
      <c r="T854" s="81">
        <f t="shared" si="212"/>
        <v>0</v>
      </c>
      <c r="U854" s="81" t="e">
        <f t="shared" si="226"/>
        <v>#REF!</v>
      </c>
      <c r="V854" s="81"/>
      <c r="W854" s="81" t="e">
        <f t="shared" si="219"/>
        <v>#REF!</v>
      </c>
      <c r="X854" s="83"/>
      <c r="Y854" s="99">
        <f t="shared" si="209"/>
        <v>0</v>
      </c>
      <c r="AE854" s="106" t="e">
        <f t="shared" si="227"/>
        <v>#VALUE!</v>
      </c>
      <c r="AF854" s="69"/>
      <c r="AG854" s="218"/>
      <c r="AH854" s="219"/>
      <c r="AI854" s="218"/>
      <c r="AR854" s="225" t="str">
        <f t="shared" si="213"/>
        <v/>
      </c>
      <c r="AS854" s="35">
        <f t="shared" si="214"/>
        <v>2</v>
      </c>
      <c r="AU854" s="69" t="e">
        <f t="shared" si="210"/>
        <v>#N/A</v>
      </c>
      <c r="AV854" s="69" t="e">
        <f t="shared" si="215"/>
        <v>#N/A</v>
      </c>
      <c r="AW854" s="69">
        <f>IF(I854&gt;0,COUNTIF($AV$32:AV854,AV854),0)</f>
        <v>822</v>
      </c>
      <c r="AX854" s="69">
        <f>IF(AND(AW854&gt;1,SUMIF($AV$32:AV853,AV854,$AX$32:AX853)-SUMIF($AV$32:AV853,AV854,$BA$32:BA853)=0),1,IF(AND(AW854&gt;1,SUMIF($AV$32:AV853,AV854,$AX$32:AX853)-SUMIF($AV$32:AV853,AV854,$BA$32:BA853)&gt;0),0,AW854))</f>
        <v>0</v>
      </c>
      <c r="AY854" s="69">
        <f>IF(AND(Q854&gt;0,SUMIF($AV$32:AV854,AV854,$I$32:I854)-SUMIF($AV$32:AV854,AV854,$Q$32:Q854)=0),COUNTIF($AV$32:AV854,AV854),0)</f>
        <v>0</v>
      </c>
      <c r="AZ854" s="69">
        <f>IF(Q854&gt;0,COUNTIF($AV$32:AV854,AV854),0)</f>
        <v>0</v>
      </c>
      <c r="BA854" s="69">
        <f t="shared" si="216"/>
        <v>0</v>
      </c>
      <c r="BC854" s="69" t="str">
        <f t="shared" si="217"/>
        <v xml:space="preserve">  0</v>
      </c>
      <c r="BD854" s="69" t="str">
        <f t="shared" si="218"/>
        <v/>
      </c>
      <c r="BF854" s="69"/>
      <c r="BG854" s="69"/>
    </row>
    <row r="855" spans="1:59" x14ac:dyDescent="0.25">
      <c r="A855" s="70" t="e">
        <f t="shared" si="225"/>
        <v>#REF!</v>
      </c>
      <c r="B855" s="83" t="str">
        <f>IFERROR(VLOOKUP(A855,[1]Tổng!$M$2:$AT$200,13,0),"")</f>
        <v/>
      </c>
      <c r="C855" s="71" t="e">
        <f t="shared" si="220"/>
        <v>#VALUE!</v>
      </c>
      <c r="D855" s="71">
        <f t="shared" si="221"/>
        <v>1</v>
      </c>
      <c r="E855" s="221" t="str">
        <f>IFERROR(VLOOKUP(A855,[1]Tổng!$M$2:$AT$200,14,0),"")</f>
        <v/>
      </c>
      <c r="F855" s="213" t="str">
        <f>IFERROR(VLOOKUP(A855,[1]Tổng!$M$2:$AT$200,15,0),"")</f>
        <v/>
      </c>
      <c r="G855" s="214" t="str">
        <f>IFERROR(VLOOKUP(A855,[1]Tổng!$M$2:$AT$200,25,0),"")</f>
        <v/>
      </c>
      <c r="H855" s="83" t="str">
        <f>IFERROR(VLOOKUP(A855,[1]Tổng!$M$2:$AQ$200,26,0),"")</f>
        <v/>
      </c>
      <c r="I855" s="77" t="str">
        <f>IFERROR(VLOOKUP(A855,[1]Tổng!$M$2:$AQ$200,27,0),"")</f>
        <v/>
      </c>
      <c r="J855" s="77">
        <v>1000000</v>
      </c>
      <c r="K855" s="78">
        <f t="shared" si="222"/>
        <v>0</v>
      </c>
      <c r="L855" s="88" t="str">
        <f>IFERROR(VLOOKUP(A855,[1]Tổng!$M$2:$AQ$200,30,0),"")</f>
        <v/>
      </c>
      <c r="M855" s="88">
        <f t="shared" si="223"/>
        <v>0</v>
      </c>
      <c r="N855" s="88" t="str">
        <f>IFERROR(VLOOKUP(A855,[1]Tổng!$M$2:$AT$200,18,0),"")</f>
        <v/>
      </c>
      <c r="O855" s="88" t="str">
        <f>IFERROR(VLOOKUP(A855,[1]Tổng!$M$2:$AT$200,22,0),"")</f>
        <v/>
      </c>
      <c r="P855" s="217">
        <f t="shared" si="224"/>
        <v>0</v>
      </c>
      <c r="Q855" s="217">
        <f>IFERROR(VLOOKUP(A855,[1]Tổng!$M$2:$AQ$200,29,0),0)</f>
        <v>0</v>
      </c>
      <c r="R855" s="81" t="str">
        <f>IFERROR(VLOOKUP(A855,[1]Tổng!$M$2:$AQ$200,31,0),"")</f>
        <v/>
      </c>
      <c r="S855" s="81">
        <f t="shared" si="211"/>
        <v>0</v>
      </c>
      <c r="T855" s="81">
        <f t="shared" si="212"/>
        <v>0</v>
      </c>
      <c r="U855" s="81" t="e">
        <f t="shared" si="226"/>
        <v>#REF!</v>
      </c>
      <c r="V855" s="81"/>
      <c r="W855" s="81" t="e">
        <f t="shared" si="219"/>
        <v>#REF!</v>
      </c>
      <c r="X855" s="83"/>
      <c r="Y855" s="99">
        <f t="shared" si="209"/>
        <v>0</v>
      </c>
      <c r="AE855" s="106" t="e">
        <f t="shared" si="227"/>
        <v>#VALUE!</v>
      </c>
      <c r="AF855" s="69"/>
      <c r="AG855" s="218"/>
      <c r="AH855" s="219"/>
      <c r="AI855" s="218"/>
      <c r="AR855" s="225" t="str">
        <f t="shared" si="213"/>
        <v/>
      </c>
      <c r="AS855" s="35">
        <f t="shared" si="214"/>
        <v>2</v>
      </c>
      <c r="AU855" s="69" t="e">
        <f t="shared" si="210"/>
        <v>#N/A</v>
      </c>
      <c r="AV855" s="69" t="e">
        <f t="shared" si="215"/>
        <v>#N/A</v>
      </c>
      <c r="AW855" s="69">
        <f>IF(I855&gt;0,COUNTIF($AV$32:AV855,AV855),0)</f>
        <v>823</v>
      </c>
      <c r="AX855" s="69">
        <f>IF(AND(AW855&gt;1,SUMIF($AV$32:AV854,AV855,$AX$32:AX854)-SUMIF($AV$32:AV854,AV855,$BA$32:BA854)=0),1,IF(AND(AW855&gt;1,SUMIF($AV$32:AV854,AV855,$AX$32:AX854)-SUMIF($AV$32:AV854,AV855,$BA$32:BA854)&gt;0),0,AW855))</f>
        <v>0</v>
      </c>
      <c r="AY855" s="69">
        <f>IF(AND(Q855&gt;0,SUMIF($AV$32:AV855,AV855,$I$32:I855)-SUMIF($AV$32:AV855,AV855,$Q$32:Q855)=0),COUNTIF($AV$32:AV855,AV855),0)</f>
        <v>0</v>
      </c>
      <c r="AZ855" s="69">
        <f>IF(Q855&gt;0,COUNTIF($AV$32:AV855,AV855),0)</f>
        <v>0</v>
      </c>
      <c r="BA855" s="69">
        <f t="shared" si="216"/>
        <v>0</v>
      </c>
      <c r="BC855" s="69" t="str">
        <f t="shared" si="217"/>
        <v xml:space="preserve">  0</v>
      </c>
      <c r="BD855" s="69" t="str">
        <f t="shared" si="218"/>
        <v/>
      </c>
      <c r="BF855" s="69"/>
      <c r="BG855" s="69"/>
    </row>
    <row r="856" spans="1:59" x14ac:dyDescent="0.25">
      <c r="A856" s="70" t="e">
        <f t="shared" si="225"/>
        <v>#REF!</v>
      </c>
      <c r="B856" s="83" t="str">
        <f>IFERROR(VLOOKUP(A856,[1]Tổng!$M$2:$AT$200,13,0),"")</f>
        <v/>
      </c>
      <c r="C856" s="71" t="e">
        <f t="shared" si="220"/>
        <v>#VALUE!</v>
      </c>
      <c r="D856" s="71">
        <f t="shared" si="221"/>
        <v>1</v>
      </c>
      <c r="E856" s="221" t="str">
        <f>IFERROR(VLOOKUP(A856,[1]Tổng!$M$2:$AT$200,14,0),"")</f>
        <v/>
      </c>
      <c r="F856" s="213" t="str">
        <f>IFERROR(VLOOKUP(A856,[1]Tổng!$M$2:$AT$200,15,0),"")</f>
        <v/>
      </c>
      <c r="G856" s="214" t="str">
        <f>IFERROR(VLOOKUP(A856,[1]Tổng!$M$2:$AT$200,25,0),"")</f>
        <v/>
      </c>
      <c r="H856" s="83" t="str">
        <f>IFERROR(VLOOKUP(A856,[1]Tổng!$M$2:$AQ$200,26,0),"")</f>
        <v/>
      </c>
      <c r="I856" s="77" t="str">
        <f>IFERROR(VLOOKUP(A856,[1]Tổng!$M$2:$AQ$200,27,0),"")</f>
        <v/>
      </c>
      <c r="J856" s="77">
        <v>1000000</v>
      </c>
      <c r="K856" s="78">
        <f t="shared" si="222"/>
        <v>0</v>
      </c>
      <c r="L856" s="88" t="str">
        <f>IFERROR(VLOOKUP(A856,[1]Tổng!$M$2:$AQ$200,30,0),"")</f>
        <v/>
      </c>
      <c r="M856" s="88">
        <f t="shared" si="223"/>
        <v>0</v>
      </c>
      <c r="N856" s="88" t="str">
        <f>IFERROR(VLOOKUP(A856,[1]Tổng!$M$2:$AT$200,18,0),"")</f>
        <v/>
      </c>
      <c r="O856" s="88" t="str">
        <f>IFERROR(VLOOKUP(A856,[1]Tổng!$M$2:$AT$200,22,0),"")</f>
        <v/>
      </c>
      <c r="P856" s="217">
        <f t="shared" si="224"/>
        <v>0</v>
      </c>
      <c r="Q856" s="217">
        <f>IFERROR(VLOOKUP(A856,[1]Tổng!$M$2:$AQ$200,29,0),0)</f>
        <v>0</v>
      </c>
      <c r="R856" s="81" t="str">
        <f>IFERROR(VLOOKUP(A856,[1]Tổng!$M$2:$AQ$200,31,0),"")</f>
        <v/>
      </c>
      <c r="S856" s="81">
        <f t="shared" si="211"/>
        <v>0</v>
      </c>
      <c r="T856" s="81">
        <f t="shared" si="212"/>
        <v>0</v>
      </c>
      <c r="U856" s="81" t="e">
        <f t="shared" si="226"/>
        <v>#REF!</v>
      </c>
      <c r="V856" s="81"/>
      <c r="W856" s="81" t="e">
        <f t="shared" si="219"/>
        <v>#REF!</v>
      </c>
      <c r="X856" s="83"/>
      <c r="Y856" s="99">
        <f t="shared" si="209"/>
        <v>0</v>
      </c>
      <c r="AE856" s="106" t="e">
        <f t="shared" si="227"/>
        <v>#VALUE!</v>
      </c>
      <c r="AF856" s="69"/>
      <c r="AG856" s="218"/>
      <c r="AH856" s="219"/>
      <c r="AI856" s="218"/>
      <c r="AR856" s="225" t="str">
        <f t="shared" si="213"/>
        <v/>
      </c>
      <c r="AS856" s="35">
        <f t="shared" si="214"/>
        <v>2</v>
      </c>
      <c r="AU856" s="69" t="e">
        <f t="shared" si="210"/>
        <v>#N/A</v>
      </c>
      <c r="AV856" s="69" t="e">
        <f t="shared" si="215"/>
        <v>#N/A</v>
      </c>
      <c r="AW856" s="69">
        <f>IF(I856&gt;0,COUNTIF($AV$32:AV856,AV856),0)</f>
        <v>824</v>
      </c>
      <c r="AX856" s="69">
        <f>IF(AND(AW856&gt;1,SUMIF($AV$32:AV855,AV856,$AX$32:AX855)-SUMIF($AV$32:AV855,AV856,$BA$32:BA855)=0),1,IF(AND(AW856&gt;1,SUMIF($AV$32:AV855,AV856,$AX$32:AX855)-SUMIF($AV$32:AV855,AV856,$BA$32:BA855)&gt;0),0,AW856))</f>
        <v>0</v>
      </c>
      <c r="AY856" s="69">
        <f>IF(AND(Q856&gt;0,SUMIF($AV$32:AV856,AV856,$I$32:I856)-SUMIF($AV$32:AV856,AV856,$Q$32:Q856)=0),COUNTIF($AV$32:AV856,AV856),0)</f>
        <v>0</v>
      </c>
      <c r="AZ856" s="69">
        <f>IF(Q856&gt;0,COUNTIF($AV$32:AV856,AV856),0)</f>
        <v>0</v>
      </c>
      <c r="BA856" s="69">
        <f t="shared" si="216"/>
        <v>0</v>
      </c>
      <c r="BC856" s="69" t="str">
        <f t="shared" si="217"/>
        <v xml:space="preserve">  0</v>
      </c>
      <c r="BD856" s="69" t="str">
        <f t="shared" si="218"/>
        <v/>
      </c>
      <c r="BF856" s="69"/>
      <c r="BG856" s="69"/>
    </row>
    <row r="857" spans="1:59" x14ac:dyDescent="0.25">
      <c r="A857" s="70" t="e">
        <f t="shared" si="225"/>
        <v>#REF!</v>
      </c>
      <c r="B857" s="83" t="str">
        <f>IFERROR(VLOOKUP(A857,[1]Tổng!$M$2:$AT$200,13,0),"")</f>
        <v/>
      </c>
      <c r="C857" s="71" t="e">
        <f t="shared" si="220"/>
        <v>#VALUE!</v>
      </c>
      <c r="D857" s="71">
        <f t="shared" si="221"/>
        <v>1</v>
      </c>
      <c r="E857" s="221" t="str">
        <f>IFERROR(VLOOKUP(A857,[1]Tổng!$M$2:$AT$200,14,0),"")</f>
        <v/>
      </c>
      <c r="F857" s="213" t="str">
        <f>IFERROR(VLOOKUP(A857,[1]Tổng!$M$2:$AT$200,15,0),"")</f>
        <v/>
      </c>
      <c r="G857" s="214" t="str">
        <f>IFERROR(VLOOKUP(A857,[1]Tổng!$M$2:$AT$200,25,0),"")</f>
        <v/>
      </c>
      <c r="H857" s="83" t="str">
        <f>IFERROR(VLOOKUP(A857,[1]Tổng!$M$2:$AQ$200,26,0),"")</f>
        <v/>
      </c>
      <c r="I857" s="77" t="str">
        <f>IFERROR(VLOOKUP(A857,[1]Tổng!$M$2:$AQ$200,27,0),"")</f>
        <v/>
      </c>
      <c r="J857" s="77">
        <v>1000000</v>
      </c>
      <c r="K857" s="78">
        <f t="shared" si="222"/>
        <v>0</v>
      </c>
      <c r="L857" s="88" t="str">
        <f>IFERROR(VLOOKUP(A857,[1]Tổng!$M$2:$AQ$200,30,0),"")</f>
        <v/>
      </c>
      <c r="M857" s="88">
        <f t="shared" si="223"/>
        <v>0</v>
      </c>
      <c r="N857" s="88" t="str">
        <f>IFERROR(VLOOKUP(A857,[1]Tổng!$M$2:$AT$200,18,0),"")</f>
        <v/>
      </c>
      <c r="O857" s="88" t="str">
        <f>IFERROR(VLOOKUP(A857,[1]Tổng!$M$2:$AT$200,22,0),"")</f>
        <v/>
      </c>
      <c r="P857" s="217">
        <f t="shared" si="224"/>
        <v>0</v>
      </c>
      <c r="Q857" s="217">
        <f>IFERROR(VLOOKUP(A857,[1]Tổng!$M$2:$AQ$200,29,0),0)</f>
        <v>0</v>
      </c>
      <c r="R857" s="81" t="str">
        <f>IFERROR(VLOOKUP(A857,[1]Tổng!$M$2:$AQ$200,31,0),"")</f>
        <v/>
      </c>
      <c r="S857" s="81">
        <f t="shared" si="211"/>
        <v>0</v>
      </c>
      <c r="T857" s="81">
        <f t="shared" si="212"/>
        <v>0</v>
      </c>
      <c r="U857" s="81" t="e">
        <f t="shared" si="226"/>
        <v>#REF!</v>
      </c>
      <c r="V857" s="81"/>
      <c r="W857" s="81" t="e">
        <f t="shared" si="219"/>
        <v>#REF!</v>
      </c>
      <c r="X857" s="83"/>
      <c r="Y857" s="99">
        <f t="shared" ref="Y857:Y873" si="228">Q857</f>
        <v>0</v>
      </c>
      <c r="AE857" s="106" t="e">
        <f t="shared" si="227"/>
        <v>#VALUE!</v>
      </c>
      <c r="AF857" s="69"/>
      <c r="AG857" s="218"/>
      <c r="AH857" s="219"/>
      <c r="AI857" s="218"/>
      <c r="AR857" s="225" t="str">
        <f t="shared" si="213"/>
        <v/>
      </c>
      <c r="AS857" s="35">
        <f t="shared" si="214"/>
        <v>2</v>
      </c>
      <c r="AU857" s="69" t="e">
        <f t="shared" si="210"/>
        <v>#N/A</v>
      </c>
      <c r="AV857" s="69" t="e">
        <f t="shared" si="215"/>
        <v>#N/A</v>
      </c>
      <c r="AW857" s="69">
        <f>IF(I857&gt;0,COUNTIF($AV$32:AV857,AV857),0)</f>
        <v>825</v>
      </c>
      <c r="AX857" s="69">
        <f>IF(AND(AW857&gt;1,SUMIF($AV$32:AV856,AV857,$AX$32:AX856)-SUMIF($AV$32:AV856,AV857,$BA$32:BA856)=0),1,IF(AND(AW857&gt;1,SUMIF($AV$32:AV856,AV857,$AX$32:AX856)-SUMIF($AV$32:AV856,AV857,$BA$32:BA856)&gt;0),0,AW857))</f>
        <v>0</v>
      </c>
      <c r="AY857" s="69">
        <f>IF(AND(Q857&gt;0,SUMIF($AV$32:AV857,AV857,$I$32:I857)-SUMIF($AV$32:AV857,AV857,$Q$32:Q857)=0),COUNTIF($AV$32:AV857,AV857),0)</f>
        <v>0</v>
      </c>
      <c r="AZ857" s="69">
        <f>IF(Q857&gt;0,COUNTIF($AV$32:AV857,AV857),0)</f>
        <v>0</v>
      </c>
      <c r="BA857" s="69">
        <f t="shared" si="216"/>
        <v>0</v>
      </c>
      <c r="BC857" s="69" t="str">
        <f t="shared" si="217"/>
        <v xml:space="preserve">  0</v>
      </c>
      <c r="BD857" s="69" t="str">
        <f t="shared" si="218"/>
        <v/>
      </c>
      <c r="BF857" s="69"/>
      <c r="BG857" s="69"/>
    </row>
    <row r="858" spans="1:59" x14ac:dyDescent="0.25">
      <c r="A858" s="70" t="e">
        <f t="shared" si="225"/>
        <v>#REF!</v>
      </c>
      <c r="B858" s="83" t="str">
        <f>IFERROR(VLOOKUP(A858,[1]Tổng!$M$2:$AT$200,13,0),"")</f>
        <v/>
      </c>
      <c r="C858" s="71" t="e">
        <f t="shared" si="220"/>
        <v>#VALUE!</v>
      </c>
      <c r="D858" s="71">
        <f t="shared" si="221"/>
        <v>1</v>
      </c>
      <c r="E858" s="221" t="str">
        <f>IFERROR(VLOOKUP(A858,[1]Tổng!$M$2:$AT$200,14,0),"")</f>
        <v/>
      </c>
      <c r="F858" s="213" t="str">
        <f>IFERROR(VLOOKUP(A858,[1]Tổng!$M$2:$AT$200,15,0),"")</f>
        <v/>
      </c>
      <c r="G858" s="214" t="str">
        <f>IFERROR(VLOOKUP(A858,[1]Tổng!$M$2:$AT$200,25,0),"")</f>
        <v/>
      </c>
      <c r="H858" s="83" t="str">
        <f>IFERROR(VLOOKUP(A858,[1]Tổng!$M$2:$AQ$200,26,0),"")</f>
        <v/>
      </c>
      <c r="I858" s="77" t="str">
        <f>IFERROR(VLOOKUP(A858,[1]Tổng!$M$2:$AQ$200,27,0),"")</f>
        <v/>
      </c>
      <c r="J858" s="77">
        <v>1000000</v>
      </c>
      <c r="K858" s="78">
        <f t="shared" si="222"/>
        <v>0</v>
      </c>
      <c r="L858" s="88" t="str">
        <f>IFERROR(VLOOKUP(A858,[1]Tổng!$M$2:$AQ$200,30,0),"")</f>
        <v/>
      </c>
      <c r="M858" s="88">
        <f t="shared" si="223"/>
        <v>0</v>
      </c>
      <c r="N858" s="88" t="str">
        <f>IFERROR(VLOOKUP(A858,[1]Tổng!$M$2:$AT$200,18,0),"")</f>
        <v/>
      </c>
      <c r="O858" s="88" t="str">
        <f>IFERROR(VLOOKUP(A858,[1]Tổng!$M$2:$AT$200,22,0),"")</f>
        <v/>
      </c>
      <c r="P858" s="217">
        <f t="shared" si="224"/>
        <v>0</v>
      </c>
      <c r="Q858" s="217">
        <f>IFERROR(VLOOKUP(A858,[1]Tổng!$M$2:$AQ$200,29,0),0)</f>
        <v>0</v>
      </c>
      <c r="R858" s="81" t="str">
        <f>IFERROR(VLOOKUP(A858,[1]Tổng!$M$2:$AQ$200,31,0),"")</f>
        <v/>
      </c>
      <c r="S858" s="81">
        <f t="shared" si="211"/>
        <v>0</v>
      </c>
      <c r="T858" s="81">
        <f t="shared" si="212"/>
        <v>0</v>
      </c>
      <c r="U858" s="81" t="e">
        <f t="shared" si="226"/>
        <v>#REF!</v>
      </c>
      <c r="V858" s="81"/>
      <c r="W858" s="81" t="e">
        <f t="shared" si="219"/>
        <v>#REF!</v>
      </c>
      <c r="X858" s="83"/>
      <c r="Y858" s="99">
        <f t="shared" si="228"/>
        <v>0</v>
      </c>
      <c r="AE858" s="106" t="e">
        <f t="shared" si="227"/>
        <v>#VALUE!</v>
      </c>
      <c r="AF858" s="69"/>
      <c r="AG858" s="218"/>
      <c r="AH858" s="219"/>
      <c r="AI858" s="218"/>
      <c r="AR858" s="225" t="str">
        <f t="shared" si="213"/>
        <v/>
      </c>
      <c r="AS858" s="35">
        <f t="shared" si="214"/>
        <v>2</v>
      </c>
      <c r="AU858" s="69" t="e">
        <f t="shared" si="210"/>
        <v>#N/A</v>
      </c>
      <c r="AV858" s="69" t="e">
        <f t="shared" si="215"/>
        <v>#N/A</v>
      </c>
      <c r="AW858" s="69">
        <f>IF(I858&gt;0,COUNTIF($AV$32:AV858,AV858),0)</f>
        <v>826</v>
      </c>
      <c r="AX858" s="69">
        <f>IF(AND(AW858&gt;1,SUMIF($AV$32:AV857,AV858,$AX$32:AX857)-SUMIF($AV$32:AV857,AV858,$BA$32:BA857)=0),1,IF(AND(AW858&gt;1,SUMIF($AV$32:AV857,AV858,$AX$32:AX857)-SUMIF($AV$32:AV857,AV858,$BA$32:BA857)&gt;0),0,AW858))</f>
        <v>0</v>
      </c>
      <c r="AY858" s="69">
        <f>IF(AND(Q858&gt;0,SUMIF($AV$32:AV858,AV858,$I$32:I858)-SUMIF($AV$32:AV858,AV858,$Q$32:Q858)=0),COUNTIF($AV$32:AV858,AV858),0)</f>
        <v>0</v>
      </c>
      <c r="AZ858" s="69">
        <f>IF(Q858&gt;0,COUNTIF($AV$32:AV858,AV858),0)</f>
        <v>0</v>
      </c>
      <c r="BA858" s="69">
        <f t="shared" si="216"/>
        <v>0</v>
      </c>
      <c r="BC858" s="69" t="str">
        <f t="shared" si="217"/>
        <v xml:space="preserve">  0</v>
      </c>
      <c r="BD858" s="69" t="str">
        <f t="shared" si="218"/>
        <v/>
      </c>
      <c r="BF858" s="69"/>
      <c r="BG858" s="69"/>
    </row>
    <row r="859" spans="1:59" x14ac:dyDescent="0.25">
      <c r="A859" s="70" t="e">
        <f t="shared" si="225"/>
        <v>#REF!</v>
      </c>
      <c r="B859" s="83" t="str">
        <f>IFERROR(VLOOKUP(A859,[1]Tổng!$M$2:$AT$200,13,0),"")</f>
        <v/>
      </c>
      <c r="C859" s="71" t="e">
        <f t="shared" si="220"/>
        <v>#VALUE!</v>
      </c>
      <c r="D859" s="71">
        <f t="shared" si="221"/>
        <v>1</v>
      </c>
      <c r="E859" s="221" t="str">
        <f>IFERROR(VLOOKUP(A859,[1]Tổng!$M$2:$AT$200,14,0),"")</f>
        <v/>
      </c>
      <c r="F859" s="213" t="str">
        <f>IFERROR(VLOOKUP(A859,[1]Tổng!$M$2:$AT$200,15,0),"")</f>
        <v/>
      </c>
      <c r="G859" s="214" t="str">
        <f>IFERROR(VLOOKUP(A859,[1]Tổng!$M$2:$AT$200,25,0),"")</f>
        <v/>
      </c>
      <c r="H859" s="83" t="str">
        <f>IFERROR(VLOOKUP(A859,[1]Tổng!$M$2:$AQ$200,26,0),"")</f>
        <v/>
      </c>
      <c r="I859" s="77" t="str">
        <f>IFERROR(VLOOKUP(A859,[1]Tổng!$M$2:$AQ$200,27,0),"")</f>
        <v/>
      </c>
      <c r="J859" s="77">
        <v>1000000</v>
      </c>
      <c r="K859" s="78">
        <f t="shared" si="222"/>
        <v>0</v>
      </c>
      <c r="L859" s="88" t="str">
        <f>IFERROR(VLOOKUP(A859,[1]Tổng!$M$2:$AQ$200,30,0),"")</f>
        <v/>
      </c>
      <c r="M859" s="88">
        <f t="shared" si="223"/>
        <v>0</v>
      </c>
      <c r="N859" s="88" t="str">
        <f>IFERROR(VLOOKUP(A859,[1]Tổng!$M$2:$AT$200,18,0),"")</f>
        <v/>
      </c>
      <c r="O859" s="88" t="str">
        <f>IFERROR(VLOOKUP(A859,[1]Tổng!$M$2:$AT$200,22,0),"")</f>
        <v/>
      </c>
      <c r="P859" s="217">
        <f t="shared" si="224"/>
        <v>0</v>
      </c>
      <c r="Q859" s="217">
        <f>IFERROR(VLOOKUP(A859,[1]Tổng!$M$2:$AQ$200,29,0),0)</f>
        <v>0</v>
      </c>
      <c r="R859" s="81" t="str">
        <f>IFERROR(VLOOKUP(A859,[1]Tổng!$M$2:$AQ$200,31,0),"")</f>
        <v/>
      </c>
      <c r="S859" s="81">
        <f t="shared" si="211"/>
        <v>0</v>
      </c>
      <c r="T859" s="81">
        <f t="shared" si="212"/>
        <v>0</v>
      </c>
      <c r="U859" s="81" t="e">
        <f t="shared" si="226"/>
        <v>#REF!</v>
      </c>
      <c r="V859" s="81"/>
      <c r="W859" s="81" t="e">
        <f t="shared" si="219"/>
        <v>#REF!</v>
      </c>
      <c r="X859" s="83"/>
      <c r="Y859" s="99">
        <f>Q861</f>
        <v>0</v>
      </c>
      <c r="AE859" s="106" t="e">
        <f>I861-SUM(Z861:AD861)</f>
        <v>#VALUE!</v>
      </c>
      <c r="AF859" s="69"/>
      <c r="AG859" s="218"/>
      <c r="AH859" s="219"/>
      <c r="AI859" s="218"/>
      <c r="AR859" s="225" t="str">
        <f>IF(AS861&gt;1,H861,IF(AS861=1,H858+1,0))</f>
        <v/>
      </c>
      <c r="AS859" s="35">
        <f>IF(H861=0,H858+1,2)</f>
        <v>2</v>
      </c>
      <c r="AU859" s="69" t="e">
        <f t="shared" si="210"/>
        <v>#N/A</v>
      </c>
      <c r="AV859" s="69" t="e">
        <f t="shared" si="215"/>
        <v>#N/A</v>
      </c>
      <c r="AW859" s="69">
        <f>IF(I859&gt;0,COUNTIF($AV$32:AV859,AV859),0)</f>
        <v>827</v>
      </c>
      <c r="AX859" s="69">
        <f>IF(AND(AW859&gt;1,SUMIF($AV$32:AV858,AV859,$AX$32:AX858)-SUMIF($AV$32:AV858,AV859,$BA$32:BA858)=0),1,IF(AND(AW859&gt;1,SUMIF($AV$32:AV858,AV859,$AX$32:AX858)-SUMIF($AV$32:AV858,AV859,$BA$32:BA858)&gt;0),0,AW859))</f>
        <v>0</v>
      </c>
      <c r="AY859" s="69">
        <f>IF(AND(Q859&gt;0,SUMIF($AV$32:AV859,AV859,$I$32:I859)-SUMIF($AV$32:AV859,AV859,$Q$32:Q859)=0),COUNTIF($AV$32:AV859,AV859),0)</f>
        <v>0</v>
      </c>
      <c r="AZ859" s="69">
        <f>IF(Q859&gt;0,COUNTIF($AV$32:AV859,AV859),0)</f>
        <v>0</v>
      </c>
      <c r="BA859" s="69">
        <f t="shared" si="216"/>
        <v>0</v>
      </c>
      <c r="BC859" s="69" t="str">
        <f t="shared" si="217"/>
        <v xml:space="preserve">  0</v>
      </c>
      <c r="BD859" s="69" t="str">
        <f t="shared" si="218"/>
        <v/>
      </c>
      <c r="BF859" s="69"/>
      <c r="BG859" s="69"/>
    </row>
    <row r="860" spans="1:59" x14ac:dyDescent="0.25">
      <c r="A860" s="70" t="e">
        <f t="shared" si="225"/>
        <v>#REF!</v>
      </c>
      <c r="B860" s="83" t="str">
        <f>IFERROR(VLOOKUP(A860,[1]Tổng!$M$2:$AT$200,13,0),"")</f>
        <v/>
      </c>
      <c r="C860" s="71" t="e">
        <f t="shared" si="220"/>
        <v>#VALUE!</v>
      </c>
      <c r="D860" s="71">
        <f t="shared" si="221"/>
        <v>1</v>
      </c>
      <c r="E860" s="221" t="str">
        <f>IFERROR(VLOOKUP(A860,[1]Tổng!$M$2:$AT$200,14,0),"")</f>
        <v/>
      </c>
      <c r="F860" s="213" t="str">
        <f>IFERROR(VLOOKUP(A860,[1]Tổng!$M$2:$AT$200,15,0),"")</f>
        <v/>
      </c>
      <c r="G860" s="214" t="str">
        <f>IFERROR(VLOOKUP(A860,[1]Tổng!$M$2:$AT$200,25,0),"")</f>
        <v/>
      </c>
      <c r="H860" s="83" t="str">
        <f>IFERROR(VLOOKUP(A860,[1]Tổng!$M$2:$AQ$200,26,0),"")</f>
        <v/>
      </c>
      <c r="I860" s="77" t="str">
        <f>IFERROR(VLOOKUP(A860,[1]Tổng!$M$2:$AQ$200,27,0),"")</f>
        <v/>
      </c>
      <c r="J860" s="77">
        <v>1000000</v>
      </c>
      <c r="K860" s="78">
        <f t="shared" si="222"/>
        <v>0</v>
      </c>
      <c r="L860" s="88" t="str">
        <f>IFERROR(VLOOKUP(A860,[1]Tổng!$M$2:$AQ$200,30,0),"")</f>
        <v/>
      </c>
      <c r="M860" s="88">
        <f t="shared" si="223"/>
        <v>0</v>
      </c>
      <c r="N860" s="88" t="str">
        <f>IFERROR(VLOOKUP(A860,[1]Tổng!$M$2:$AT$200,18,0),"")</f>
        <v/>
      </c>
      <c r="O860" s="88" t="str">
        <f>IFERROR(VLOOKUP(A860,[1]Tổng!$M$2:$AT$200,22,0),"")</f>
        <v/>
      </c>
      <c r="P860" s="217">
        <f t="shared" si="224"/>
        <v>0</v>
      </c>
      <c r="Q860" s="217">
        <f>IFERROR(VLOOKUP(A860,[1]Tổng!$M$2:$AQ$200,29,0),0)</f>
        <v>0</v>
      </c>
      <c r="R860" s="81" t="str">
        <f>IFERROR(VLOOKUP(A860,[1]Tổng!$M$2:$AQ$200,31,0),"")</f>
        <v/>
      </c>
      <c r="S860" s="81">
        <f t="shared" si="211"/>
        <v>0</v>
      </c>
      <c r="T860" s="81">
        <f t="shared" si="212"/>
        <v>0</v>
      </c>
      <c r="U860" s="81" t="e">
        <f t="shared" si="226"/>
        <v>#REF!</v>
      </c>
      <c r="V860" s="81"/>
      <c r="W860" s="81" t="e">
        <f t="shared" si="219"/>
        <v>#REF!</v>
      </c>
      <c r="X860" s="83"/>
      <c r="Y860" s="99">
        <f t="shared" si="228"/>
        <v>0</v>
      </c>
      <c r="AE860" s="106" t="e">
        <f t="shared" si="227"/>
        <v>#VALUE!</v>
      </c>
      <c r="AF860" s="69"/>
      <c r="AG860" s="218"/>
      <c r="AH860" s="219"/>
      <c r="AI860" s="218"/>
      <c r="AR860" s="225" t="str">
        <f>IF(AS860&gt;1,H860,IF(AS860=1,H861+1,0))</f>
        <v/>
      </c>
      <c r="AS860" s="35">
        <f>IF(H860=0,H861+1,2)</f>
        <v>2</v>
      </c>
      <c r="AU860" s="69" t="e">
        <f t="shared" si="210"/>
        <v>#N/A</v>
      </c>
      <c r="AV860" s="69" t="e">
        <f t="shared" si="215"/>
        <v>#N/A</v>
      </c>
      <c r="AW860" s="69">
        <f>IF(I860&gt;0,COUNTIF($AV$32:AV860,AV860),0)</f>
        <v>828</v>
      </c>
      <c r="AX860" s="69">
        <f>IF(AND(AW860&gt;1,SUMIF($AV$32:AV859,AV860,$AX$32:AX859)-SUMIF($AV$32:AV859,AV860,$BA$32:BA859)=0),1,IF(AND(AW860&gt;1,SUMIF($AV$32:AV859,AV860,$AX$32:AX859)-SUMIF($AV$32:AV859,AV860,$BA$32:BA859)&gt;0),0,AW860))</f>
        <v>0</v>
      </c>
      <c r="AY860" s="69">
        <f>IF(AND(Q860&gt;0,SUMIF($AV$32:AV860,AV860,$I$32:I860)-SUMIF($AV$32:AV860,AV860,$Q$32:Q860)=0),COUNTIF($AV$32:AV860,AV860),0)</f>
        <v>0</v>
      </c>
      <c r="AZ860" s="69">
        <f>IF(Q860&gt;0,COUNTIF($AV$32:AV860,AV860),0)</f>
        <v>0</v>
      </c>
      <c r="BA860" s="69">
        <f t="shared" si="216"/>
        <v>0</v>
      </c>
      <c r="BC860" s="69" t="str">
        <f t="shared" si="217"/>
        <v xml:space="preserve">  0</v>
      </c>
      <c r="BD860" s="69" t="str">
        <f t="shared" si="218"/>
        <v/>
      </c>
      <c r="BF860" s="69"/>
      <c r="BG860" s="69"/>
    </row>
    <row r="861" spans="1:59" x14ac:dyDescent="0.25">
      <c r="A861" s="70" t="e">
        <f t="shared" si="225"/>
        <v>#REF!</v>
      </c>
      <c r="B861" s="83" t="str">
        <f>IFERROR(VLOOKUP(A861,[1]Tổng!$M$2:$AT$200,13,0),"")</f>
        <v/>
      </c>
      <c r="C861" s="71" t="e">
        <f t="shared" si="220"/>
        <v>#VALUE!</v>
      </c>
      <c r="D861" s="71">
        <f t="shared" si="221"/>
        <v>1</v>
      </c>
      <c r="E861" s="221" t="str">
        <f>IFERROR(VLOOKUP(A861,[1]Tổng!$M$2:$AT$200,14,0),"")</f>
        <v/>
      </c>
      <c r="F861" s="213" t="str">
        <f>IFERROR(VLOOKUP(A861,[1]Tổng!$M$2:$AT$200,15,0),"")</f>
        <v/>
      </c>
      <c r="G861" s="214" t="str">
        <f>IFERROR(VLOOKUP(A861,[1]Tổng!$M$2:$AT$200,25,0),"")</f>
        <v/>
      </c>
      <c r="H861" s="83" t="str">
        <f>IFERROR(VLOOKUP(A861,[1]Tổng!$M$2:$AQ$200,26,0),"")</f>
        <v/>
      </c>
      <c r="I861" s="77" t="str">
        <f>IFERROR(VLOOKUP(A861,[1]Tổng!$M$2:$AQ$200,27,0),"")</f>
        <v/>
      </c>
      <c r="J861" s="77">
        <v>1000000</v>
      </c>
      <c r="K861" s="78">
        <f t="shared" si="222"/>
        <v>0</v>
      </c>
      <c r="L861" s="88" t="str">
        <f>IFERROR(VLOOKUP(A861,[1]Tổng!$M$2:$AQ$200,30,0),"")</f>
        <v/>
      </c>
      <c r="M861" s="88">
        <f t="shared" si="223"/>
        <v>0</v>
      </c>
      <c r="N861" s="88" t="str">
        <f>IFERROR(VLOOKUP(A861,[1]Tổng!$M$2:$AT$200,18,0),"")</f>
        <v/>
      </c>
      <c r="O861" s="88" t="str">
        <f>IFERROR(VLOOKUP(A861,[1]Tổng!$M$2:$AT$200,22,0),"")</f>
        <v/>
      </c>
      <c r="P861" s="217">
        <f t="shared" si="224"/>
        <v>0</v>
      </c>
      <c r="Q861" s="217">
        <f>IFERROR(VLOOKUP(A861,[1]Tổng!$M$2:$AQ$200,29,0),0)</f>
        <v>0</v>
      </c>
      <c r="R861" s="81" t="str">
        <f>IFERROR(VLOOKUP(A861,[1]Tổng!$M$2:$AQ$200,31,0),"")</f>
        <v/>
      </c>
      <c r="S861" s="81">
        <f t="shared" si="211"/>
        <v>0</v>
      </c>
      <c r="T861" s="81">
        <f t="shared" si="212"/>
        <v>0</v>
      </c>
      <c r="U861" s="81" t="e">
        <f t="shared" si="226"/>
        <v>#REF!</v>
      </c>
      <c r="V861" s="81"/>
      <c r="W861" s="81" t="e">
        <f t="shared" si="219"/>
        <v>#REF!</v>
      </c>
      <c r="X861" s="83"/>
      <c r="Y861" s="99">
        <f t="shared" si="228"/>
        <v>0</v>
      </c>
      <c r="AE861" s="106" t="e">
        <f t="shared" si="227"/>
        <v>#VALUE!</v>
      </c>
      <c r="AF861" s="69"/>
      <c r="AG861" s="218"/>
      <c r="AH861" s="219"/>
      <c r="AI861" s="218"/>
      <c r="AR861" s="225" t="str">
        <f t="shared" si="213"/>
        <v/>
      </c>
      <c r="AS861" s="35">
        <f t="shared" si="214"/>
        <v>2</v>
      </c>
      <c r="AU861" s="69" t="e">
        <f t="shared" si="210"/>
        <v>#N/A</v>
      </c>
      <c r="AV861" s="69" t="e">
        <f t="shared" si="215"/>
        <v>#N/A</v>
      </c>
      <c r="AW861" s="69">
        <f>IF(I861&gt;0,COUNTIF($AV$32:AV861,AV861),0)</f>
        <v>829</v>
      </c>
      <c r="AX861" s="69">
        <f>IF(AND(AW861&gt;1,SUMIF($AV$32:AV860,AV861,$AX$32:AX860)-SUMIF($AV$32:AV860,AV861,$BA$32:BA860)=0),1,IF(AND(AW861&gt;1,SUMIF($AV$32:AV860,AV861,$AX$32:AX860)-SUMIF($AV$32:AV860,AV861,$BA$32:BA860)&gt;0),0,AW861))</f>
        <v>0</v>
      </c>
      <c r="AY861" s="69">
        <f>IF(AND(Q861&gt;0,SUMIF($AV$32:AV861,AV861,$I$32:I861)-SUMIF($AV$32:AV861,AV861,$Q$32:Q861)=0),COUNTIF($AV$32:AV861,AV861),0)</f>
        <v>0</v>
      </c>
      <c r="AZ861" s="69">
        <f>IF(Q861&gt;0,COUNTIF($AV$32:AV861,AV861),0)</f>
        <v>0</v>
      </c>
      <c r="BA861" s="69">
        <f t="shared" si="216"/>
        <v>0</v>
      </c>
      <c r="BC861" s="69" t="str">
        <f t="shared" si="217"/>
        <v xml:space="preserve">  0</v>
      </c>
      <c r="BD861" s="69" t="str">
        <f t="shared" si="218"/>
        <v/>
      </c>
      <c r="BF861" s="69"/>
      <c r="BG861" s="69"/>
    </row>
    <row r="862" spans="1:59" x14ac:dyDescent="0.25">
      <c r="A862" s="70" t="e">
        <f t="shared" si="225"/>
        <v>#REF!</v>
      </c>
      <c r="B862" s="83" t="str">
        <f>IFERROR(VLOOKUP(A862,[1]Tổng!$M$2:$AT$200,13,0),"")</f>
        <v/>
      </c>
      <c r="C862" s="71" t="e">
        <f t="shared" si="220"/>
        <v>#VALUE!</v>
      </c>
      <c r="D862" s="71">
        <f t="shared" si="221"/>
        <v>1</v>
      </c>
      <c r="E862" s="221" t="str">
        <f>IFERROR(VLOOKUP(A862,[1]Tổng!$M$2:$AT$200,14,0),"")</f>
        <v/>
      </c>
      <c r="F862" s="213" t="str">
        <f>IFERROR(VLOOKUP(A862,[1]Tổng!$M$2:$AT$200,15,0),"")</f>
        <v/>
      </c>
      <c r="G862" s="214" t="str">
        <f>IFERROR(VLOOKUP(A862,[1]Tổng!$M$2:$AT$200,25,0),"")</f>
        <v/>
      </c>
      <c r="H862" s="83" t="str">
        <f>IFERROR(VLOOKUP(A862,[1]Tổng!$M$2:$AQ$200,26,0),"")</f>
        <v/>
      </c>
      <c r="I862" s="77" t="str">
        <f>IFERROR(VLOOKUP(A862,[1]Tổng!$M$2:$AQ$200,27,0),"")</f>
        <v/>
      </c>
      <c r="J862" s="77">
        <v>1000000</v>
      </c>
      <c r="K862" s="78">
        <f t="shared" si="222"/>
        <v>0</v>
      </c>
      <c r="L862" s="88" t="str">
        <f>IFERROR(VLOOKUP(A862,[1]Tổng!$M$2:$AQ$200,30,0),"")</f>
        <v/>
      </c>
      <c r="M862" s="88">
        <f t="shared" si="223"/>
        <v>0</v>
      </c>
      <c r="N862" s="88" t="str">
        <f>IFERROR(VLOOKUP(A862,[1]Tổng!$M$2:$AT$200,18,0),"")</f>
        <v/>
      </c>
      <c r="O862" s="88" t="str">
        <f>IFERROR(VLOOKUP(A862,[1]Tổng!$M$2:$AT$200,22,0),"")</f>
        <v/>
      </c>
      <c r="P862" s="217">
        <f t="shared" si="224"/>
        <v>0</v>
      </c>
      <c r="Q862" s="217">
        <f>IFERROR(VLOOKUP(A862,[1]Tổng!$M$2:$AQ$200,29,0),0)</f>
        <v>0</v>
      </c>
      <c r="R862" s="81" t="str">
        <f>IFERROR(VLOOKUP(A862,[1]Tổng!$M$2:$AQ$200,31,0),"")</f>
        <v/>
      </c>
      <c r="S862" s="81">
        <f t="shared" si="211"/>
        <v>0</v>
      </c>
      <c r="T862" s="81">
        <f t="shared" si="212"/>
        <v>0</v>
      </c>
      <c r="U862" s="81" t="e">
        <f t="shared" si="226"/>
        <v>#REF!</v>
      </c>
      <c r="V862" s="81"/>
      <c r="W862" s="81" t="e">
        <f t="shared" si="219"/>
        <v>#REF!</v>
      </c>
      <c r="X862" s="83"/>
      <c r="Y862" s="99">
        <f t="shared" si="228"/>
        <v>0</v>
      </c>
      <c r="AE862" s="106" t="e">
        <f t="shared" si="227"/>
        <v>#VALUE!</v>
      </c>
      <c r="AF862" s="69"/>
      <c r="AG862" s="218"/>
      <c r="AH862" s="219"/>
      <c r="AI862" s="218"/>
      <c r="AR862" s="225" t="str">
        <f t="shared" si="213"/>
        <v/>
      </c>
      <c r="AS862" s="35">
        <f t="shared" si="214"/>
        <v>2</v>
      </c>
      <c r="AU862" s="69" t="e">
        <f t="shared" si="210"/>
        <v>#N/A</v>
      </c>
      <c r="AV862" s="69" t="e">
        <f t="shared" si="215"/>
        <v>#N/A</v>
      </c>
      <c r="AW862" s="69">
        <f>IF(I862&gt;0,COUNTIF($AV$32:AV862,AV862),0)</f>
        <v>830</v>
      </c>
      <c r="AX862" s="69">
        <f>IF(AND(AW862&gt;1,SUMIF($AV$32:AV861,AV862,$AX$32:AX861)-SUMIF($AV$32:AV861,AV862,$BA$32:BA861)=0),1,IF(AND(AW862&gt;1,SUMIF($AV$32:AV861,AV862,$AX$32:AX861)-SUMIF($AV$32:AV861,AV862,$BA$32:BA861)&gt;0),0,AW862))</f>
        <v>0</v>
      </c>
      <c r="AY862" s="69">
        <f>IF(AND(Q862&gt;0,SUMIF($AV$32:AV862,AV862,$I$32:I862)-SUMIF($AV$32:AV862,AV862,$Q$32:Q862)=0),COUNTIF($AV$32:AV862,AV862),0)</f>
        <v>0</v>
      </c>
      <c r="AZ862" s="69">
        <f>IF(Q862&gt;0,COUNTIF($AV$32:AV862,AV862),0)</f>
        <v>0</v>
      </c>
      <c r="BA862" s="69">
        <f t="shared" si="216"/>
        <v>0</v>
      </c>
      <c r="BC862" s="69" t="str">
        <f t="shared" si="217"/>
        <v xml:space="preserve">  0</v>
      </c>
      <c r="BD862" s="69" t="str">
        <f t="shared" si="218"/>
        <v/>
      </c>
      <c r="BF862" s="69"/>
      <c r="BG862" s="69"/>
    </row>
    <row r="863" spans="1:59" x14ac:dyDescent="0.25">
      <c r="A863" s="70" t="e">
        <f t="shared" si="225"/>
        <v>#REF!</v>
      </c>
      <c r="B863" s="83" t="str">
        <f>IFERROR(VLOOKUP(A863,[1]Tổng!$M$2:$AT$200,13,0),"")</f>
        <v/>
      </c>
      <c r="C863" s="71" t="e">
        <f t="shared" si="220"/>
        <v>#VALUE!</v>
      </c>
      <c r="D863" s="71">
        <f t="shared" si="221"/>
        <v>1</v>
      </c>
      <c r="E863" s="221" t="str">
        <f>IFERROR(VLOOKUP(A863,[1]Tổng!$M$2:$AT$200,14,0),"")</f>
        <v/>
      </c>
      <c r="F863" s="213" t="str">
        <f>IFERROR(VLOOKUP(A863,[1]Tổng!$M$2:$AT$200,15,0),"")</f>
        <v/>
      </c>
      <c r="G863" s="214" t="str">
        <f>IFERROR(VLOOKUP(A863,[1]Tổng!$M$2:$AT$200,25,0),"")</f>
        <v/>
      </c>
      <c r="H863" s="83" t="str">
        <f>IFERROR(VLOOKUP(A863,[1]Tổng!$M$2:$AQ$200,26,0),"")</f>
        <v/>
      </c>
      <c r="I863" s="77" t="str">
        <f>IFERROR(VLOOKUP(A863,[1]Tổng!$M$2:$AQ$200,27,0),"")</f>
        <v/>
      </c>
      <c r="J863" s="77">
        <v>1000000</v>
      </c>
      <c r="K863" s="78">
        <f t="shared" si="222"/>
        <v>0</v>
      </c>
      <c r="L863" s="88" t="str">
        <f>IFERROR(VLOOKUP(A863,[1]Tổng!$M$2:$AQ$200,30,0),"")</f>
        <v/>
      </c>
      <c r="M863" s="88">
        <f t="shared" si="223"/>
        <v>0</v>
      </c>
      <c r="N863" s="88" t="str">
        <f>IFERROR(VLOOKUP(A863,[1]Tổng!$M$2:$AT$200,18,0),"")</f>
        <v/>
      </c>
      <c r="O863" s="88" t="str">
        <f>IFERROR(VLOOKUP(A863,[1]Tổng!$M$2:$AT$200,22,0),"")</f>
        <v/>
      </c>
      <c r="P863" s="217">
        <f t="shared" si="224"/>
        <v>0</v>
      </c>
      <c r="Q863" s="217">
        <f>IFERROR(VLOOKUP(A863,[1]Tổng!$M$2:$AQ$200,29,0),0)</f>
        <v>0</v>
      </c>
      <c r="R863" s="81" t="str">
        <f>IFERROR(VLOOKUP(A863,[1]Tổng!$M$2:$AQ$200,31,0),"")</f>
        <v/>
      </c>
      <c r="S863" s="81">
        <f t="shared" si="211"/>
        <v>0</v>
      </c>
      <c r="T863" s="81">
        <f t="shared" si="212"/>
        <v>0</v>
      </c>
      <c r="U863" s="81" t="e">
        <f t="shared" si="226"/>
        <v>#REF!</v>
      </c>
      <c r="V863" s="81"/>
      <c r="W863" s="81" t="e">
        <f t="shared" si="219"/>
        <v>#REF!</v>
      </c>
      <c r="X863" s="83"/>
      <c r="Y863" s="99">
        <f t="shared" si="228"/>
        <v>0</v>
      </c>
      <c r="AE863" s="106" t="e">
        <f t="shared" si="227"/>
        <v>#VALUE!</v>
      </c>
      <c r="AF863" s="69"/>
      <c r="AG863" s="218"/>
      <c r="AH863" s="219"/>
      <c r="AI863" s="218"/>
      <c r="AR863" s="225" t="str">
        <f t="shared" si="213"/>
        <v/>
      </c>
      <c r="AS863" s="35">
        <f t="shared" si="214"/>
        <v>2</v>
      </c>
      <c r="AU863" s="69" t="e">
        <f t="shared" si="210"/>
        <v>#N/A</v>
      </c>
      <c r="AV863" s="69" t="e">
        <f t="shared" si="215"/>
        <v>#N/A</v>
      </c>
      <c r="AW863" s="69">
        <f>IF(I863&gt;0,COUNTIF($AV$32:AV863,AV863),0)</f>
        <v>831</v>
      </c>
      <c r="AX863" s="69">
        <f>IF(AND(AW863&gt;1,SUMIF($AV$32:AV862,AV863,$AX$32:AX862)-SUMIF($AV$32:AV862,AV863,$BA$32:BA862)=0),1,IF(AND(AW863&gt;1,SUMIF($AV$32:AV862,AV863,$AX$32:AX862)-SUMIF($AV$32:AV862,AV863,$BA$32:BA862)&gt;0),0,AW863))</f>
        <v>0</v>
      </c>
      <c r="AY863" s="69">
        <f>IF(AND(Q863&gt;0,SUMIF($AV$32:AV863,AV863,$I$32:I863)-SUMIF($AV$32:AV863,AV863,$Q$32:Q863)=0),COUNTIF($AV$32:AV863,AV863),0)</f>
        <v>0</v>
      </c>
      <c r="AZ863" s="69">
        <f>IF(Q863&gt;0,COUNTIF($AV$32:AV863,AV863),0)</f>
        <v>0</v>
      </c>
      <c r="BA863" s="69">
        <f t="shared" si="216"/>
        <v>0</v>
      </c>
      <c r="BC863" s="69" t="str">
        <f t="shared" si="217"/>
        <v xml:space="preserve">  0</v>
      </c>
      <c r="BD863" s="69" t="str">
        <f t="shared" si="218"/>
        <v/>
      </c>
      <c r="BF863" s="69"/>
      <c r="BG863" s="69"/>
    </row>
    <row r="864" spans="1:59" x14ac:dyDescent="0.25">
      <c r="A864" s="70" t="e">
        <f t="shared" si="225"/>
        <v>#REF!</v>
      </c>
      <c r="B864" s="83" t="str">
        <f>IFERROR(VLOOKUP(A864,[1]Tổng!$M$2:$AT$200,13,0),"")</f>
        <v/>
      </c>
      <c r="C864" s="71" t="e">
        <f t="shared" si="220"/>
        <v>#VALUE!</v>
      </c>
      <c r="D864" s="71">
        <f t="shared" si="221"/>
        <v>1</v>
      </c>
      <c r="E864" s="221" t="str">
        <f>IFERROR(VLOOKUP(A864,[1]Tổng!$M$2:$AT$200,14,0),"")</f>
        <v/>
      </c>
      <c r="F864" s="213" t="str">
        <f>IFERROR(VLOOKUP(A864,[1]Tổng!$M$2:$AT$200,15,0),"")</f>
        <v/>
      </c>
      <c r="G864" s="214" t="str">
        <f>IFERROR(VLOOKUP(A864,[1]Tổng!$M$2:$AT$200,25,0),"")</f>
        <v/>
      </c>
      <c r="H864" s="83" t="str">
        <f>IFERROR(VLOOKUP(A864,[1]Tổng!$M$2:$AQ$200,26,0),"")</f>
        <v/>
      </c>
      <c r="I864" s="77" t="str">
        <f>IFERROR(VLOOKUP(A864,[1]Tổng!$M$2:$AQ$200,27,0),"")</f>
        <v/>
      </c>
      <c r="J864" s="77">
        <v>1000000</v>
      </c>
      <c r="K864" s="78">
        <f t="shared" si="222"/>
        <v>0</v>
      </c>
      <c r="L864" s="88" t="str">
        <f>IFERROR(VLOOKUP(A864,[1]Tổng!$M$2:$AQ$200,30,0),"")</f>
        <v/>
      </c>
      <c r="M864" s="88">
        <f t="shared" si="223"/>
        <v>0</v>
      </c>
      <c r="N864" s="88" t="str">
        <f>IFERROR(VLOOKUP(A864,[1]Tổng!$M$2:$AT$200,18,0),"")</f>
        <v/>
      </c>
      <c r="O864" s="88" t="str">
        <f>IFERROR(VLOOKUP(A864,[1]Tổng!$M$2:$AT$200,22,0),"")</f>
        <v/>
      </c>
      <c r="P864" s="217">
        <f t="shared" si="224"/>
        <v>0</v>
      </c>
      <c r="Q864" s="217">
        <f>IFERROR(VLOOKUP(A864,[1]Tổng!$M$2:$AQ$200,29,0),0)</f>
        <v>0</v>
      </c>
      <c r="R864" s="81" t="str">
        <f>IFERROR(VLOOKUP(A864,[1]Tổng!$M$2:$AQ$200,31,0),"")</f>
        <v/>
      </c>
      <c r="S864" s="81">
        <f t="shared" si="211"/>
        <v>0</v>
      </c>
      <c r="T864" s="81">
        <f t="shared" si="212"/>
        <v>0</v>
      </c>
      <c r="U864" s="81" t="e">
        <f t="shared" si="226"/>
        <v>#REF!</v>
      </c>
      <c r="V864" s="81" t="e">
        <f>Z866*L866</f>
        <v>#VALUE!</v>
      </c>
      <c r="W864" s="81" t="e">
        <f t="shared" si="219"/>
        <v>#REF!</v>
      </c>
      <c r="X864" s="83">
        <v>44019</v>
      </c>
      <c r="Y864" s="99">
        <f>Q864-Z866</f>
        <v>-827</v>
      </c>
      <c r="AE864" s="106" t="e">
        <f t="shared" si="227"/>
        <v>#VALUE!</v>
      </c>
      <c r="AF864" s="69"/>
      <c r="AG864" s="218"/>
      <c r="AH864" s="219"/>
      <c r="AI864" s="218"/>
      <c r="AR864" s="225" t="str">
        <f t="shared" si="213"/>
        <v/>
      </c>
      <c r="AS864" s="35">
        <f t="shared" si="214"/>
        <v>2</v>
      </c>
      <c r="AU864" s="69" t="e">
        <f t="shared" ref="AU864:AU927" si="229">VLOOKUP(G864,$AO$32:$AP$37,2,0)</f>
        <v>#N/A</v>
      </c>
      <c r="AV864" s="69" t="e">
        <f t="shared" si="215"/>
        <v>#N/A</v>
      </c>
      <c r="AW864" s="69">
        <f>IF(I864&gt;0,COUNTIF($AV$32:AV864,AV864),0)</f>
        <v>832</v>
      </c>
      <c r="AX864" s="69">
        <f>IF(AND(AW864&gt;1,SUMIF($AV$32:AV863,AV864,$AX$32:AX863)-SUMIF($AV$32:AV863,AV864,$BA$32:BA863)=0),1,IF(AND(AW864&gt;1,SUMIF($AV$32:AV863,AV864,$AX$32:AX863)-SUMIF($AV$32:AV863,AV864,$BA$32:BA863)&gt;0),0,AW864))</f>
        <v>0</v>
      </c>
      <c r="AY864" s="69">
        <f>IF(AND(Q864&gt;0,SUMIF($AV$32:AV864,AV864,$I$32:I864)-SUMIF($AV$32:AV864,AV864,$Q$32:Q864)=0),COUNTIF($AV$32:AV864,AV864),0)</f>
        <v>0</v>
      </c>
      <c r="AZ864" s="69">
        <f>IF(Q864&gt;0,COUNTIF($AV$32:AV864,AV864),0)</f>
        <v>0</v>
      </c>
      <c r="BA864" s="69">
        <f t="shared" si="216"/>
        <v>0</v>
      </c>
      <c r="BC864" s="69" t="str">
        <f t="shared" si="217"/>
        <v xml:space="preserve">  0</v>
      </c>
      <c r="BD864" s="69" t="str">
        <f t="shared" si="218"/>
        <v/>
      </c>
      <c r="BF864" s="69"/>
      <c r="BG864" s="69"/>
    </row>
    <row r="865" spans="1:59" x14ac:dyDescent="0.25">
      <c r="A865" s="70" t="e">
        <f t="shared" si="225"/>
        <v>#REF!</v>
      </c>
      <c r="B865" s="83" t="str">
        <f>IFERROR(VLOOKUP(A865,[1]Tổng!$M$2:$AT$200,13,0),"")</f>
        <v/>
      </c>
      <c r="C865" s="71" t="e">
        <f t="shared" si="220"/>
        <v>#VALUE!</v>
      </c>
      <c r="D865" s="71">
        <f t="shared" si="221"/>
        <v>1</v>
      </c>
      <c r="E865" s="221" t="str">
        <f>IFERROR(VLOOKUP(A865,[1]Tổng!$M$2:$AT$200,14,0),"")</f>
        <v/>
      </c>
      <c r="F865" s="213" t="str">
        <f>IFERROR(VLOOKUP(A865,[1]Tổng!$M$2:$AT$200,15,0),"")</f>
        <v/>
      </c>
      <c r="G865" s="214" t="str">
        <f>IFERROR(VLOOKUP(A865,[1]Tổng!$M$2:$AT$200,25,0),"")</f>
        <v/>
      </c>
      <c r="H865" s="83" t="str">
        <f>IFERROR(VLOOKUP(A865,[1]Tổng!$M$2:$AQ$200,26,0),"")</f>
        <v/>
      </c>
      <c r="I865" s="77" t="str">
        <f>IFERROR(VLOOKUP(A865,[1]Tổng!$M$2:$AQ$200,27,0),"")</f>
        <v/>
      </c>
      <c r="J865" s="77">
        <v>1000000</v>
      </c>
      <c r="K865" s="78">
        <f t="shared" si="222"/>
        <v>0</v>
      </c>
      <c r="L865" s="88" t="str">
        <f>IFERROR(VLOOKUP(A865,[1]Tổng!$M$2:$AQ$200,30,0),"")</f>
        <v/>
      </c>
      <c r="M865" s="88">
        <f t="shared" si="223"/>
        <v>0</v>
      </c>
      <c r="N865" s="88" t="str">
        <f>IFERROR(VLOOKUP(A865,[1]Tổng!$M$2:$AT$200,18,0),"")</f>
        <v/>
      </c>
      <c r="O865" s="88" t="str">
        <f>IFERROR(VLOOKUP(A865,[1]Tổng!$M$2:$AT$200,22,0),"")</f>
        <v/>
      </c>
      <c r="P865" s="217">
        <f t="shared" si="224"/>
        <v>0</v>
      </c>
      <c r="Q865" s="217">
        <f>IFERROR(VLOOKUP(A865,[1]Tổng!$M$2:$AQ$200,29,0),0)</f>
        <v>0</v>
      </c>
      <c r="R865" s="81" t="str">
        <f>IFERROR(VLOOKUP(A865,[1]Tổng!$M$2:$AQ$200,31,0),"")</f>
        <v/>
      </c>
      <c r="S865" s="81">
        <f t="shared" ref="S865:S928" si="230">Q865*J865</f>
        <v>0</v>
      </c>
      <c r="T865" s="81">
        <f t="shared" ref="T865:T928" si="231">IFERROR(Q865*R865,0)</f>
        <v>0</v>
      </c>
      <c r="U865" s="81" t="e">
        <f t="shared" si="226"/>
        <v>#REF!</v>
      </c>
      <c r="V865" s="81"/>
      <c r="W865" s="81" t="e">
        <f t="shared" si="219"/>
        <v>#REF!</v>
      </c>
      <c r="X865" s="83"/>
      <c r="Y865" s="99">
        <f t="shared" si="228"/>
        <v>0</v>
      </c>
      <c r="AE865" s="106" t="e">
        <f t="shared" si="227"/>
        <v>#VALUE!</v>
      </c>
      <c r="AF865" s="69"/>
      <c r="AG865" s="218"/>
      <c r="AH865" s="219"/>
      <c r="AI865" s="218"/>
      <c r="AR865" s="225" t="str">
        <f t="shared" ref="AR865:AR873" si="232">IF(AS865&gt;1,H865,IF(AS865=1,H864+1,0))</f>
        <v/>
      </c>
      <c r="AS865" s="35">
        <f t="shared" ref="AS865:AS873" si="233">IF(H865=0,H864+1,2)</f>
        <v>2</v>
      </c>
      <c r="AU865" s="69" t="e">
        <f t="shared" si="229"/>
        <v>#N/A</v>
      </c>
      <c r="AV865" s="69" t="e">
        <f t="shared" ref="AV865:AV928" si="234">AU865&amp;" "&amp;F865</f>
        <v>#N/A</v>
      </c>
      <c r="AW865" s="69">
        <f>IF(I865&gt;0,COUNTIF($AV$32:AV865,AV865),0)</f>
        <v>833</v>
      </c>
      <c r="AX865" s="69">
        <f>IF(AND(AW865&gt;1,SUMIF($AV$32:AV864,AV865,$AX$32:AX864)-SUMIF($AV$32:AV864,AV865,$BA$32:BA864)=0),1,IF(AND(AW865&gt;1,SUMIF($AV$32:AV864,AV865,$AX$32:AX864)-SUMIF($AV$32:AV864,AV865,$BA$32:BA864)&gt;0),0,AW865))</f>
        <v>0</v>
      </c>
      <c r="AY865" s="69">
        <f>IF(AND(Q865&gt;0,SUMIF($AV$32:AV865,AV865,$I$32:I865)-SUMIF($AV$32:AV865,AV865,$Q$32:Q865)=0),COUNTIF($AV$32:AV865,AV865),0)</f>
        <v>0</v>
      </c>
      <c r="AZ865" s="69">
        <f>IF(Q865&gt;0,COUNTIF($AV$32:AV865,AV865),0)</f>
        <v>0</v>
      </c>
      <c r="BA865" s="69">
        <f t="shared" ref="BA865:BA928" si="235">IF(AY865&gt;0,1,0)</f>
        <v>0</v>
      </c>
      <c r="BC865" s="69" t="str">
        <f t="shared" ref="BC865:BC928" si="236">E865&amp;" "&amp;H865&amp;" "&amp;Q865</f>
        <v xml:space="preserve">  0</v>
      </c>
      <c r="BD865" s="69" t="str">
        <f t="shared" ref="BD865:BD928" si="237">B865</f>
        <v/>
      </c>
      <c r="BF865" s="69"/>
      <c r="BG865" s="69"/>
    </row>
    <row r="866" spans="1:59" x14ac:dyDescent="0.25">
      <c r="A866" s="70" t="e">
        <f t="shared" si="225"/>
        <v>#REF!</v>
      </c>
      <c r="B866" s="83" t="str">
        <f>IFERROR(VLOOKUP(A866,[1]Tổng!$M$2:$AT$200,13,0),"")</f>
        <v/>
      </c>
      <c r="C866" s="71" t="e">
        <f t="shared" si="220"/>
        <v>#VALUE!</v>
      </c>
      <c r="D866" s="71">
        <f t="shared" si="221"/>
        <v>1</v>
      </c>
      <c r="E866" s="221" t="str">
        <f>IFERROR(VLOOKUP(A866,[1]Tổng!$M$2:$AT$200,14,0),"")</f>
        <v/>
      </c>
      <c r="F866" s="213" t="str">
        <f>IFERROR(VLOOKUP(A866,[1]Tổng!$M$2:$AT$200,15,0),"")</f>
        <v/>
      </c>
      <c r="G866" s="214" t="str">
        <f>IFERROR(VLOOKUP(A866,[1]Tổng!$M$2:$AT$200,25,0),"")</f>
        <v/>
      </c>
      <c r="H866" s="83" t="str">
        <f>IFERROR(VLOOKUP(A866,[1]Tổng!$M$2:$AQ$200,26,0),"")</f>
        <v/>
      </c>
      <c r="I866" s="77" t="str">
        <f>IFERROR(VLOOKUP(A866,[1]Tổng!$M$2:$AQ$200,27,0),"")</f>
        <v/>
      </c>
      <c r="J866" s="77">
        <v>1000000</v>
      </c>
      <c r="K866" s="78">
        <f t="shared" si="222"/>
        <v>0</v>
      </c>
      <c r="L866" s="88" t="str">
        <f>IFERROR(VLOOKUP(A866,[1]Tổng!$M$2:$AQ$200,30,0),"")</f>
        <v/>
      </c>
      <c r="M866" s="88">
        <f t="shared" si="223"/>
        <v>0</v>
      </c>
      <c r="N866" s="88" t="str">
        <f>IFERROR(VLOOKUP(A866,[1]Tổng!$M$2:$AT$200,18,0),"")</f>
        <v/>
      </c>
      <c r="O866" s="88" t="str">
        <f>IFERROR(VLOOKUP(A866,[1]Tổng!$M$2:$AT$200,22,0),"")</f>
        <v/>
      </c>
      <c r="P866" s="217">
        <f t="shared" si="224"/>
        <v>0</v>
      </c>
      <c r="Q866" s="217">
        <f>IFERROR(VLOOKUP(A866,[1]Tổng!$M$2:$AQ$200,29,0),0)</f>
        <v>0</v>
      </c>
      <c r="R866" s="81" t="str">
        <f>IFERROR(VLOOKUP(A866,[1]Tổng!$M$2:$AQ$200,31,0),"")</f>
        <v/>
      </c>
      <c r="S866" s="81">
        <f t="shared" si="230"/>
        <v>0</v>
      </c>
      <c r="T866" s="81">
        <f t="shared" si="231"/>
        <v>0</v>
      </c>
      <c r="U866" s="81" t="e">
        <f t="shared" si="226"/>
        <v>#REF!</v>
      </c>
      <c r="V866" s="81"/>
      <c r="W866" s="81" t="e">
        <f t="shared" si="219"/>
        <v>#REF!</v>
      </c>
      <c r="X866" s="83"/>
      <c r="Y866" s="99">
        <f t="shared" si="228"/>
        <v>0</v>
      </c>
      <c r="Z866" s="35">
        <v>827</v>
      </c>
      <c r="AA866" s="35">
        <v>969</v>
      </c>
      <c r="AB866" s="35">
        <v>860</v>
      </c>
      <c r="AE866" s="106" t="e">
        <f t="shared" si="227"/>
        <v>#VALUE!</v>
      </c>
      <c r="AF866" s="69"/>
      <c r="AG866" s="218"/>
      <c r="AH866" s="219"/>
      <c r="AI866" s="218"/>
      <c r="AR866" s="225" t="str">
        <f t="shared" si="232"/>
        <v/>
      </c>
      <c r="AS866" s="35">
        <f t="shared" si="233"/>
        <v>2</v>
      </c>
      <c r="AU866" s="69" t="e">
        <f t="shared" si="229"/>
        <v>#N/A</v>
      </c>
      <c r="AV866" s="69" t="e">
        <f t="shared" si="234"/>
        <v>#N/A</v>
      </c>
      <c r="AW866" s="69">
        <f>IF(I866&gt;0,COUNTIF($AV$32:AV866,AV866),0)</f>
        <v>834</v>
      </c>
      <c r="AX866" s="69">
        <f>IF(AND(AW866&gt;1,SUMIF($AV$32:AV865,AV866,$AX$32:AX865)-SUMIF($AV$32:AV865,AV866,$BA$32:BA865)=0),1,IF(AND(AW866&gt;1,SUMIF($AV$32:AV865,AV866,$AX$32:AX865)-SUMIF($AV$32:AV865,AV866,$BA$32:BA865)&gt;0),0,AW866))</f>
        <v>0</v>
      </c>
      <c r="AY866" s="69">
        <f>IF(AND(Q866&gt;0,SUMIF($AV$32:AV866,AV866,$I$32:I866)-SUMIF($AV$32:AV866,AV866,$Q$32:Q866)=0),COUNTIF($AV$32:AV866,AV866),0)</f>
        <v>0</v>
      </c>
      <c r="AZ866" s="69">
        <f>IF(Q866&gt;0,COUNTIF($AV$32:AV866,AV866),0)</f>
        <v>0</v>
      </c>
      <c r="BA866" s="69">
        <f t="shared" si="235"/>
        <v>0</v>
      </c>
      <c r="BC866" s="69" t="str">
        <f t="shared" si="236"/>
        <v xml:space="preserve">  0</v>
      </c>
      <c r="BD866" s="69" t="str">
        <f t="shared" si="237"/>
        <v/>
      </c>
      <c r="BF866" s="69"/>
      <c r="BG866" s="69"/>
    </row>
    <row r="867" spans="1:59" x14ac:dyDescent="0.25">
      <c r="A867" s="70" t="e">
        <f t="shared" si="225"/>
        <v>#REF!</v>
      </c>
      <c r="B867" s="83" t="str">
        <f>IFERROR(VLOOKUP(A867,[1]Tổng!$M$2:$AT$200,13,0),"")</f>
        <v/>
      </c>
      <c r="C867" s="71" t="e">
        <f t="shared" si="220"/>
        <v>#VALUE!</v>
      </c>
      <c r="D867" s="71">
        <f t="shared" si="221"/>
        <v>1</v>
      </c>
      <c r="E867" s="221" t="str">
        <f>IFERROR(VLOOKUP(A867,[1]Tổng!$M$2:$AT$200,14,0),"")</f>
        <v/>
      </c>
      <c r="F867" s="213" t="str">
        <f>IFERROR(VLOOKUP(A867,[1]Tổng!$M$2:$AT$200,15,0),"")</f>
        <v/>
      </c>
      <c r="G867" s="214" t="str">
        <f>IFERROR(VLOOKUP(A867,[1]Tổng!$M$2:$AT$200,25,0),"")</f>
        <v/>
      </c>
      <c r="H867" s="83" t="str">
        <f>IFERROR(VLOOKUP(A867,[1]Tổng!$M$2:$AQ$200,26,0),"")</f>
        <v/>
      </c>
      <c r="I867" s="77" t="str">
        <f>IFERROR(VLOOKUP(A867,[1]Tổng!$M$2:$AQ$200,27,0),"")</f>
        <v/>
      </c>
      <c r="J867" s="77">
        <v>1000000</v>
      </c>
      <c r="K867" s="78">
        <f t="shared" si="222"/>
        <v>0</v>
      </c>
      <c r="L867" s="88" t="str">
        <f>IFERROR(VLOOKUP(A867,[1]Tổng!$M$2:$AQ$200,30,0),"")</f>
        <v/>
      </c>
      <c r="M867" s="88">
        <f t="shared" si="223"/>
        <v>0</v>
      </c>
      <c r="N867" s="88" t="str">
        <f>IFERROR(VLOOKUP(A867,[1]Tổng!$M$2:$AT$200,18,0),"")</f>
        <v/>
      </c>
      <c r="O867" s="88" t="str">
        <f>IFERROR(VLOOKUP(A867,[1]Tổng!$M$2:$AT$200,22,0),"")</f>
        <v/>
      </c>
      <c r="P867" s="217">
        <f t="shared" si="224"/>
        <v>0</v>
      </c>
      <c r="Q867" s="217">
        <f>IFERROR(VLOOKUP(A867,[1]Tổng!$M$2:$AQ$200,29,0),0)</f>
        <v>0</v>
      </c>
      <c r="R867" s="81" t="str">
        <f>IFERROR(VLOOKUP(A867,[1]Tổng!$M$2:$AQ$200,31,0),"")</f>
        <v/>
      </c>
      <c r="S867" s="81">
        <f t="shared" si="230"/>
        <v>0</v>
      </c>
      <c r="T867" s="81">
        <f t="shared" si="231"/>
        <v>0</v>
      </c>
      <c r="U867" s="81" t="e">
        <f t="shared" si="226"/>
        <v>#REF!</v>
      </c>
      <c r="V867" s="81" t="e">
        <f>AA866*L866</f>
        <v>#VALUE!</v>
      </c>
      <c r="W867" s="81" t="e">
        <f t="shared" ref="W867:W930" si="238">IF((U867-T867+V867)&gt;$U$32,$U$32,(U867-T867+V867))</f>
        <v>#REF!</v>
      </c>
      <c r="X867" s="83">
        <v>44039</v>
      </c>
      <c r="Y867" s="99">
        <f>Q867-AA866</f>
        <v>-969</v>
      </c>
      <c r="AE867" s="106" t="e">
        <f t="shared" si="227"/>
        <v>#VALUE!</v>
      </c>
      <c r="AF867" s="69"/>
      <c r="AG867" s="218"/>
      <c r="AH867" s="219"/>
      <c r="AI867" s="218"/>
      <c r="AR867" s="225" t="str">
        <f t="shared" si="232"/>
        <v/>
      </c>
      <c r="AS867" s="35">
        <f t="shared" si="233"/>
        <v>2</v>
      </c>
      <c r="AU867" s="69" t="e">
        <f t="shared" si="229"/>
        <v>#N/A</v>
      </c>
      <c r="AV867" s="69" t="e">
        <f t="shared" si="234"/>
        <v>#N/A</v>
      </c>
      <c r="AW867" s="69">
        <f>IF(I867&gt;0,COUNTIF($AV$32:AV867,AV867),0)</f>
        <v>835</v>
      </c>
      <c r="AX867" s="69">
        <f>IF(AND(AW867&gt;1,SUMIF($AV$32:AV866,AV867,$AX$32:AX866)-SUMIF($AV$32:AV866,AV867,$BA$32:BA866)=0),1,IF(AND(AW867&gt;1,SUMIF($AV$32:AV866,AV867,$AX$32:AX866)-SUMIF($AV$32:AV866,AV867,$BA$32:BA866)&gt;0),0,AW867))</f>
        <v>0</v>
      </c>
      <c r="AY867" s="69">
        <f>IF(AND(Q867&gt;0,SUMIF($AV$32:AV867,AV867,$I$32:I867)-SUMIF($AV$32:AV867,AV867,$Q$32:Q867)=0),COUNTIF($AV$32:AV867,AV867),0)</f>
        <v>0</v>
      </c>
      <c r="AZ867" s="69">
        <f>IF(Q867&gt;0,COUNTIF($AV$32:AV867,AV867),0)</f>
        <v>0</v>
      </c>
      <c r="BA867" s="69">
        <f t="shared" si="235"/>
        <v>0</v>
      </c>
      <c r="BC867" s="69" t="str">
        <f t="shared" si="236"/>
        <v xml:space="preserve">  0</v>
      </c>
      <c r="BD867" s="69" t="str">
        <f t="shared" si="237"/>
        <v/>
      </c>
      <c r="BF867" s="69"/>
      <c r="BG867" s="69"/>
    </row>
    <row r="868" spans="1:59" x14ac:dyDescent="0.25">
      <c r="A868" s="70" t="e">
        <f t="shared" si="225"/>
        <v>#REF!</v>
      </c>
      <c r="B868" s="83" t="str">
        <f>IFERROR(VLOOKUP(A868,[1]Tổng!$M$2:$AT$200,13,0),"")</f>
        <v/>
      </c>
      <c r="C868" s="71" t="e">
        <f t="shared" si="220"/>
        <v>#VALUE!</v>
      </c>
      <c r="D868" s="71">
        <f t="shared" si="221"/>
        <v>1</v>
      </c>
      <c r="E868" s="221" t="str">
        <f>IFERROR(VLOOKUP(A868,[1]Tổng!$M$2:$AT$200,14,0),"")</f>
        <v/>
      </c>
      <c r="F868" s="213" t="str">
        <f>IFERROR(VLOOKUP(A868,[1]Tổng!$M$2:$AT$200,15,0),"")</f>
        <v/>
      </c>
      <c r="G868" s="214" t="str">
        <f>IFERROR(VLOOKUP(A868,[1]Tổng!$M$2:$AT$200,25,0),"")</f>
        <v/>
      </c>
      <c r="H868" s="83" t="str">
        <f>IFERROR(VLOOKUP(A868,[1]Tổng!$M$2:$AQ$200,26,0),"")</f>
        <v/>
      </c>
      <c r="I868" s="77" t="str">
        <f>IFERROR(VLOOKUP(A868,[1]Tổng!$M$2:$AQ$200,27,0),"")</f>
        <v/>
      </c>
      <c r="J868" s="77">
        <v>1000000</v>
      </c>
      <c r="K868" s="78">
        <f t="shared" si="222"/>
        <v>0</v>
      </c>
      <c r="L868" s="88" t="str">
        <f>IFERROR(VLOOKUP(A868,[1]Tổng!$M$2:$AQ$200,30,0),"")</f>
        <v/>
      </c>
      <c r="M868" s="88">
        <f t="shared" si="223"/>
        <v>0</v>
      </c>
      <c r="N868" s="88" t="str">
        <f>IFERROR(VLOOKUP(A868,[1]Tổng!$M$2:$AT$200,18,0),"")</f>
        <v/>
      </c>
      <c r="O868" s="88" t="str">
        <f>IFERROR(VLOOKUP(A868,[1]Tổng!$M$2:$AT$200,22,0),"")</f>
        <v/>
      </c>
      <c r="P868" s="217">
        <f t="shared" si="224"/>
        <v>0</v>
      </c>
      <c r="Q868" s="217">
        <f>IFERROR(VLOOKUP(A868,[1]Tổng!$M$2:$AQ$200,29,0),0)</f>
        <v>0</v>
      </c>
      <c r="R868" s="81" t="str">
        <f>IFERROR(VLOOKUP(A868,[1]Tổng!$M$2:$AQ$200,31,0),"")</f>
        <v/>
      </c>
      <c r="S868" s="81">
        <f t="shared" si="230"/>
        <v>0</v>
      </c>
      <c r="T868" s="81">
        <f t="shared" si="231"/>
        <v>0</v>
      </c>
      <c r="U868" s="81" t="e">
        <f t="shared" si="226"/>
        <v>#REF!</v>
      </c>
      <c r="V868" s="81"/>
      <c r="W868" s="81" t="e">
        <f t="shared" si="238"/>
        <v>#REF!</v>
      </c>
      <c r="X868" s="83"/>
      <c r="Y868" s="99">
        <f t="shared" si="228"/>
        <v>0</v>
      </c>
      <c r="AE868" s="106" t="e">
        <f t="shared" si="227"/>
        <v>#VALUE!</v>
      </c>
      <c r="AF868" s="69"/>
      <c r="AG868" s="218"/>
      <c r="AH868" s="219"/>
      <c r="AI868" s="218"/>
      <c r="AR868" s="225" t="str">
        <f t="shared" si="232"/>
        <v/>
      </c>
      <c r="AS868" s="35">
        <f t="shared" si="233"/>
        <v>2</v>
      </c>
      <c r="AU868" s="69" t="e">
        <f t="shared" si="229"/>
        <v>#N/A</v>
      </c>
      <c r="AV868" s="69" t="e">
        <f t="shared" si="234"/>
        <v>#N/A</v>
      </c>
      <c r="AW868" s="69">
        <f>IF(I868&gt;0,COUNTIF($AV$32:AV868,AV868),0)</f>
        <v>836</v>
      </c>
      <c r="AX868" s="69">
        <f>IF(AND(AW868&gt;1,SUMIF($AV$32:AV867,AV868,$AX$32:AX867)-SUMIF($AV$32:AV867,AV868,$BA$32:BA867)=0),1,IF(AND(AW868&gt;1,SUMIF($AV$32:AV867,AV868,$AX$32:AX867)-SUMIF($AV$32:AV867,AV868,$BA$32:BA867)&gt;0),0,AW868))</f>
        <v>0</v>
      </c>
      <c r="AY868" s="69">
        <f>IF(AND(Q868&gt;0,SUMIF($AV$32:AV868,AV868,$I$32:I868)-SUMIF($AV$32:AV868,AV868,$Q$32:Q868)=0),COUNTIF($AV$32:AV868,AV868),0)</f>
        <v>0</v>
      </c>
      <c r="AZ868" s="69">
        <f>IF(Q868&gt;0,COUNTIF($AV$32:AV868,AV868),0)</f>
        <v>0</v>
      </c>
      <c r="BA868" s="69">
        <f t="shared" si="235"/>
        <v>0</v>
      </c>
      <c r="BC868" s="69" t="str">
        <f t="shared" si="236"/>
        <v xml:space="preserve">  0</v>
      </c>
      <c r="BD868" s="69" t="str">
        <f t="shared" si="237"/>
        <v/>
      </c>
      <c r="BF868" s="69"/>
      <c r="BG868" s="69"/>
    </row>
    <row r="869" spans="1:59" x14ac:dyDescent="0.25">
      <c r="A869" s="70" t="e">
        <f t="shared" si="225"/>
        <v>#REF!</v>
      </c>
      <c r="B869" s="83" t="str">
        <f>IFERROR(VLOOKUP(A869,[1]Tổng!$M$2:$AT$200,13,0),"")</f>
        <v/>
      </c>
      <c r="C869" s="71" t="e">
        <f t="shared" si="220"/>
        <v>#VALUE!</v>
      </c>
      <c r="D869" s="71">
        <f t="shared" si="221"/>
        <v>1</v>
      </c>
      <c r="E869" s="221" t="str">
        <f>IFERROR(VLOOKUP(A869,[1]Tổng!$M$2:$AT$200,14,0),"")</f>
        <v/>
      </c>
      <c r="F869" s="213" t="str">
        <f>IFERROR(VLOOKUP(A869,[1]Tổng!$M$2:$AT$200,15,0),"")</f>
        <v/>
      </c>
      <c r="G869" s="214" t="str">
        <f>IFERROR(VLOOKUP(A869,[1]Tổng!$M$2:$AT$200,25,0),"")</f>
        <v/>
      </c>
      <c r="H869" s="83" t="str">
        <f>IFERROR(VLOOKUP(A869,[1]Tổng!$M$2:$AQ$200,26,0),"")</f>
        <v/>
      </c>
      <c r="I869" s="77" t="str">
        <f>IFERROR(VLOOKUP(A869,[1]Tổng!$M$2:$AQ$200,27,0),"")</f>
        <v/>
      </c>
      <c r="J869" s="77">
        <v>1000000</v>
      </c>
      <c r="K869" s="78">
        <f t="shared" si="222"/>
        <v>0</v>
      </c>
      <c r="L869" s="88" t="str">
        <f>IFERROR(VLOOKUP(A869,[1]Tổng!$M$2:$AQ$200,30,0),"")</f>
        <v/>
      </c>
      <c r="M869" s="88">
        <f t="shared" si="223"/>
        <v>0</v>
      </c>
      <c r="N869" s="88" t="str">
        <f>IFERROR(VLOOKUP(A869,[1]Tổng!$M$2:$AT$200,18,0),"")</f>
        <v/>
      </c>
      <c r="O869" s="88" t="str">
        <f>IFERROR(VLOOKUP(A869,[1]Tổng!$M$2:$AT$200,22,0),"")</f>
        <v/>
      </c>
      <c r="P869" s="217">
        <f t="shared" si="224"/>
        <v>0</v>
      </c>
      <c r="Q869" s="217">
        <f>IFERROR(VLOOKUP(A869,[1]Tổng!$M$2:$AQ$200,29,0),0)</f>
        <v>0</v>
      </c>
      <c r="R869" s="81" t="str">
        <f>IFERROR(VLOOKUP(A869,[1]Tổng!$M$2:$AQ$200,31,0),"")</f>
        <v/>
      </c>
      <c r="S869" s="81">
        <f t="shared" si="230"/>
        <v>0</v>
      </c>
      <c r="T869" s="81">
        <f t="shared" si="231"/>
        <v>0</v>
      </c>
      <c r="U869" s="81" t="e">
        <f t="shared" si="226"/>
        <v>#REF!</v>
      </c>
      <c r="V869" s="81"/>
      <c r="W869" s="81" t="e">
        <f t="shared" si="238"/>
        <v>#REF!</v>
      </c>
      <c r="X869" s="83"/>
      <c r="Y869" s="99">
        <f>Q871</f>
        <v>0</v>
      </c>
      <c r="AE869" s="106" t="e">
        <f>I871-SUM(Z871:AD871)</f>
        <v>#VALUE!</v>
      </c>
      <c r="AF869" s="69"/>
      <c r="AG869" s="218"/>
      <c r="AH869" s="219"/>
      <c r="AI869" s="218"/>
      <c r="AR869" s="225" t="str">
        <f>IF(AS871&gt;1,H871,IF(AS871=1,H868+1,0))</f>
        <v/>
      </c>
      <c r="AS869" s="35">
        <f>IF(H871=0,H868+1,2)</f>
        <v>2</v>
      </c>
      <c r="AU869" s="69" t="e">
        <f t="shared" si="229"/>
        <v>#N/A</v>
      </c>
      <c r="AV869" s="69" t="e">
        <f t="shared" si="234"/>
        <v>#N/A</v>
      </c>
      <c r="AW869" s="69">
        <f>IF(I869&gt;0,COUNTIF($AV$32:AV869,AV869),0)</f>
        <v>837</v>
      </c>
      <c r="AX869" s="69">
        <f>IF(AND(AW869&gt;1,SUMIF($AV$32:AV868,AV869,$AX$32:AX868)-SUMIF($AV$32:AV868,AV869,$BA$32:BA868)=0),1,IF(AND(AW869&gt;1,SUMIF($AV$32:AV868,AV869,$AX$32:AX868)-SUMIF($AV$32:AV868,AV869,$BA$32:BA868)&gt;0),0,AW869))</f>
        <v>0</v>
      </c>
      <c r="AY869" s="69">
        <f>IF(AND(Q869&gt;0,SUMIF($AV$32:AV869,AV869,$I$32:I869)-SUMIF($AV$32:AV869,AV869,$Q$32:Q869)=0),COUNTIF($AV$32:AV869,AV869),0)</f>
        <v>0</v>
      </c>
      <c r="AZ869" s="69">
        <f>IF(Q869&gt;0,COUNTIF($AV$32:AV869,AV869),0)</f>
        <v>0</v>
      </c>
      <c r="BA869" s="69">
        <f t="shared" si="235"/>
        <v>0</v>
      </c>
      <c r="BC869" s="69" t="str">
        <f t="shared" si="236"/>
        <v xml:space="preserve">  0</v>
      </c>
      <c r="BD869" s="69" t="str">
        <f t="shared" si="237"/>
        <v/>
      </c>
      <c r="BF869" s="69"/>
      <c r="BG869" s="69"/>
    </row>
    <row r="870" spans="1:59" x14ac:dyDescent="0.25">
      <c r="A870" s="70" t="e">
        <f t="shared" si="225"/>
        <v>#REF!</v>
      </c>
      <c r="B870" s="83" t="str">
        <f>IFERROR(VLOOKUP(A870,[1]Tổng!$M$2:$AT$200,13,0),"")</f>
        <v/>
      </c>
      <c r="C870" s="71" t="e">
        <f t="shared" ref="C870:C933" si="239">IF(I870&gt;0,MID(B870,SEARCH(".",B870,SEARCH(".",B870,SEARCH(".",B870)+1)+1)+1,SEARCH(".",B870,(SEARCH(".",B870,SEARCH(".",B870,SEARCH(".",B870)+1)+1))+1)-SEARCH(".",B870,SEARCH(".",B870,SEARCH(".",B870)+1)+1)-1),0)</f>
        <v>#VALUE!</v>
      </c>
      <c r="D870" s="71">
        <f t="shared" ref="D870:D933" si="240">IF(Q870&gt;0,MID(B870,SEARCH("-",B870,SEARCH("-",B870)+1)+1,SEARCH("/",B870,SEARCH("/",B870)+1)-SEARCH("-",B870,SEARCH("-",B870)+1)-1),1)</f>
        <v>1</v>
      </c>
      <c r="E870" s="221" t="str">
        <f>IFERROR(VLOOKUP(A870,[1]Tổng!$M$2:$AT$200,14,0),"")</f>
        <v/>
      </c>
      <c r="F870" s="213" t="str">
        <f>IFERROR(VLOOKUP(A870,[1]Tổng!$M$2:$AT$200,15,0),"")</f>
        <v/>
      </c>
      <c r="G870" s="214" t="str">
        <f>IFERROR(VLOOKUP(A870,[1]Tổng!$M$2:$AT$200,25,0),"")</f>
        <v/>
      </c>
      <c r="H870" s="83" t="str">
        <f>IFERROR(VLOOKUP(A870,[1]Tổng!$M$2:$AQ$200,26,0),"")</f>
        <v/>
      </c>
      <c r="I870" s="77" t="str">
        <f>IFERROR(VLOOKUP(A870,[1]Tổng!$M$2:$AQ$200,27,0),"")</f>
        <v/>
      </c>
      <c r="J870" s="77">
        <v>1000000</v>
      </c>
      <c r="K870" s="78">
        <f t="shared" ref="K870:K933" si="241">IFERROR(I870*J870,0)</f>
        <v>0</v>
      </c>
      <c r="L870" s="88" t="str">
        <f>IFERROR(VLOOKUP(A870,[1]Tổng!$M$2:$AQ$200,30,0),"")</f>
        <v/>
      </c>
      <c r="M870" s="88">
        <f t="shared" ref="M870:M933" si="242">IFERROR(I870*L870,0)</f>
        <v>0</v>
      </c>
      <c r="N870" s="88" t="str">
        <f>IFERROR(VLOOKUP(A870,[1]Tổng!$M$2:$AT$200,18,0),"")</f>
        <v/>
      </c>
      <c r="O870" s="88" t="str">
        <f>IFERROR(VLOOKUP(A870,[1]Tổng!$M$2:$AT$200,22,0),"")</f>
        <v/>
      </c>
      <c r="P870" s="217">
        <f t="shared" ref="P870:P933" si="243">IF(Q870&gt;0,VLOOKUP(D870,$C$32:$M$1452,7,0),0)</f>
        <v>0</v>
      </c>
      <c r="Q870" s="217">
        <f>IFERROR(VLOOKUP(A870,[1]Tổng!$M$2:$AQ$200,29,0),0)</f>
        <v>0</v>
      </c>
      <c r="R870" s="81" t="str">
        <f>IFERROR(VLOOKUP(A870,[1]Tổng!$M$2:$AQ$200,31,0),"")</f>
        <v/>
      </c>
      <c r="S870" s="81">
        <f t="shared" si="230"/>
        <v>0</v>
      </c>
      <c r="T870" s="81">
        <f t="shared" si="231"/>
        <v>0</v>
      </c>
      <c r="U870" s="81" t="e">
        <f t="shared" si="226"/>
        <v>#REF!</v>
      </c>
      <c r="V870" s="81"/>
      <c r="W870" s="81" t="e">
        <f t="shared" si="238"/>
        <v>#REF!</v>
      </c>
      <c r="X870" s="83"/>
      <c r="Y870" s="99">
        <f t="shared" si="228"/>
        <v>0</v>
      </c>
      <c r="AE870" s="106" t="e">
        <f t="shared" si="227"/>
        <v>#VALUE!</v>
      </c>
      <c r="AF870" s="69"/>
      <c r="AG870" s="218"/>
      <c r="AH870" s="219"/>
      <c r="AI870" s="218"/>
      <c r="AR870" s="225" t="str">
        <f>IF(AS870&gt;1,H870,IF(AS870=1,H871+1,0))</f>
        <v/>
      </c>
      <c r="AS870" s="35">
        <f>IF(H870=0,H871+1,2)</f>
        <v>2</v>
      </c>
      <c r="AU870" s="69" t="e">
        <f t="shared" si="229"/>
        <v>#N/A</v>
      </c>
      <c r="AV870" s="69" t="e">
        <f t="shared" si="234"/>
        <v>#N/A</v>
      </c>
      <c r="AW870" s="69">
        <f>IF(I870&gt;0,COUNTIF($AV$32:AV870,AV870),0)</f>
        <v>838</v>
      </c>
      <c r="AX870" s="69">
        <f>IF(AND(AW870&gt;1,SUMIF($AV$32:AV869,AV870,$AX$32:AX869)-SUMIF($AV$32:AV869,AV870,$BA$32:BA869)=0),1,IF(AND(AW870&gt;1,SUMIF($AV$32:AV869,AV870,$AX$32:AX869)-SUMIF($AV$32:AV869,AV870,$BA$32:BA869)&gt;0),0,AW870))</f>
        <v>0</v>
      </c>
      <c r="AY870" s="69">
        <f>IF(AND(Q870&gt;0,SUMIF($AV$32:AV870,AV870,$I$32:I870)-SUMIF($AV$32:AV870,AV870,$Q$32:Q870)=0),COUNTIF($AV$32:AV870,AV870),0)</f>
        <v>0</v>
      </c>
      <c r="AZ870" s="69">
        <f>IF(Q870&gt;0,COUNTIF($AV$32:AV870,AV870),0)</f>
        <v>0</v>
      </c>
      <c r="BA870" s="69">
        <f t="shared" si="235"/>
        <v>0</v>
      </c>
      <c r="BC870" s="69" t="str">
        <f t="shared" si="236"/>
        <v xml:space="preserve">  0</v>
      </c>
      <c r="BD870" s="69" t="str">
        <f t="shared" si="237"/>
        <v/>
      </c>
      <c r="BF870" s="69"/>
      <c r="BG870" s="69"/>
    </row>
    <row r="871" spans="1:59" x14ac:dyDescent="0.25">
      <c r="A871" s="70" t="e">
        <f t="shared" ref="A871:A934" si="244">A870+1</f>
        <v>#REF!</v>
      </c>
      <c r="B871" s="83" t="str">
        <f>IFERROR(VLOOKUP(A871,[1]Tổng!$M$2:$AT$200,13,0),"")</f>
        <v/>
      </c>
      <c r="C871" s="71" t="e">
        <f t="shared" si="239"/>
        <v>#VALUE!</v>
      </c>
      <c r="D871" s="71">
        <f t="shared" si="240"/>
        <v>1</v>
      </c>
      <c r="E871" s="221" t="str">
        <f>IFERROR(VLOOKUP(A871,[1]Tổng!$M$2:$AT$200,14,0),"")</f>
        <v/>
      </c>
      <c r="F871" s="213" t="str">
        <f>IFERROR(VLOOKUP(A871,[1]Tổng!$M$2:$AT$200,15,0),"")</f>
        <v/>
      </c>
      <c r="G871" s="214" t="str">
        <f>IFERROR(VLOOKUP(A871,[1]Tổng!$M$2:$AT$200,25,0),"")</f>
        <v/>
      </c>
      <c r="H871" s="83" t="str">
        <f>IFERROR(VLOOKUP(A871,[1]Tổng!$M$2:$AQ$200,26,0),"")</f>
        <v/>
      </c>
      <c r="I871" s="77" t="str">
        <f>IFERROR(VLOOKUP(A871,[1]Tổng!$M$2:$AQ$200,27,0),"")</f>
        <v/>
      </c>
      <c r="J871" s="77">
        <v>1000000</v>
      </c>
      <c r="K871" s="78">
        <f t="shared" si="241"/>
        <v>0</v>
      </c>
      <c r="L871" s="88" t="str">
        <f>IFERROR(VLOOKUP(A871,[1]Tổng!$M$2:$AQ$200,30,0),"")</f>
        <v/>
      </c>
      <c r="M871" s="88">
        <f t="shared" si="242"/>
        <v>0</v>
      </c>
      <c r="N871" s="88" t="str">
        <f>IFERROR(VLOOKUP(A871,[1]Tổng!$M$2:$AT$200,18,0),"")</f>
        <v/>
      </c>
      <c r="O871" s="88" t="str">
        <f>IFERROR(VLOOKUP(A871,[1]Tổng!$M$2:$AT$200,22,0),"")</f>
        <v/>
      </c>
      <c r="P871" s="217">
        <f t="shared" si="243"/>
        <v>0</v>
      </c>
      <c r="Q871" s="217">
        <f>IFERROR(VLOOKUP(A871,[1]Tổng!$M$2:$AQ$200,29,0),0)</f>
        <v>0</v>
      </c>
      <c r="R871" s="81" t="str">
        <f>IFERROR(VLOOKUP(A871,[1]Tổng!$M$2:$AQ$200,31,0),"")</f>
        <v/>
      </c>
      <c r="S871" s="81">
        <f t="shared" si="230"/>
        <v>0</v>
      </c>
      <c r="T871" s="81">
        <f t="shared" si="231"/>
        <v>0</v>
      </c>
      <c r="U871" s="81" t="e">
        <f t="shared" ref="U871:U934" si="245">W870</f>
        <v>#REF!</v>
      </c>
      <c r="V871" s="81"/>
      <c r="W871" s="81" t="e">
        <f t="shared" si="238"/>
        <v>#REF!</v>
      </c>
      <c r="X871" s="83"/>
      <c r="Y871" s="99">
        <f t="shared" si="228"/>
        <v>0</v>
      </c>
      <c r="AE871" s="106" t="e">
        <f t="shared" si="227"/>
        <v>#VALUE!</v>
      </c>
      <c r="AF871" s="69"/>
      <c r="AG871" s="218"/>
      <c r="AH871" s="219"/>
      <c r="AI871" s="218"/>
      <c r="AR871" s="225" t="str">
        <f t="shared" si="232"/>
        <v/>
      </c>
      <c r="AS871" s="35">
        <f t="shared" si="233"/>
        <v>2</v>
      </c>
      <c r="AU871" s="69" t="e">
        <f t="shared" si="229"/>
        <v>#N/A</v>
      </c>
      <c r="AV871" s="69" t="e">
        <f t="shared" si="234"/>
        <v>#N/A</v>
      </c>
      <c r="AW871" s="69">
        <f>IF(I871&gt;0,COUNTIF($AV$32:AV871,AV871),0)</f>
        <v>839</v>
      </c>
      <c r="AX871" s="69">
        <f>IF(AND(AW871&gt;1,SUMIF($AV$32:AV870,AV871,$AX$32:AX870)-SUMIF($AV$32:AV870,AV871,$BA$32:BA870)=0),1,IF(AND(AW871&gt;1,SUMIF($AV$32:AV870,AV871,$AX$32:AX870)-SUMIF($AV$32:AV870,AV871,$BA$32:BA870)&gt;0),0,AW871))</f>
        <v>0</v>
      </c>
      <c r="AY871" s="69">
        <f>IF(AND(Q871&gt;0,SUMIF($AV$32:AV871,AV871,$I$32:I871)-SUMIF($AV$32:AV871,AV871,$Q$32:Q871)=0),COUNTIF($AV$32:AV871,AV871),0)</f>
        <v>0</v>
      </c>
      <c r="AZ871" s="69">
        <f>IF(Q871&gt;0,COUNTIF($AV$32:AV871,AV871),0)</f>
        <v>0</v>
      </c>
      <c r="BA871" s="69">
        <f t="shared" si="235"/>
        <v>0</v>
      </c>
      <c r="BC871" s="69" t="str">
        <f t="shared" si="236"/>
        <v xml:space="preserve">  0</v>
      </c>
      <c r="BD871" s="69" t="str">
        <f t="shared" si="237"/>
        <v/>
      </c>
      <c r="BF871" s="69"/>
      <c r="BG871" s="69"/>
    </row>
    <row r="872" spans="1:59" x14ac:dyDescent="0.25">
      <c r="A872" s="70" t="e">
        <f t="shared" si="244"/>
        <v>#REF!</v>
      </c>
      <c r="B872" s="83" t="str">
        <f>IFERROR(VLOOKUP(A872,[1]Tổng!$M$2:$AT$200,13,0),"")</f>
        <v/>
      </c>
      <c r="C872" s="71" t="e">
        <f t="shared" si="239"/>
        <v>#VALUE!</v>
      </c>
      <c r="D872" s="71">
        <f t="shared" si="240"/>
        <v>1</v>
      </c>
      <c r="E872" s="221" t="str">
        <f>IFERROR(VLOOKUP(A872,[1]Tổng!$M$2:$AT$200,14,0),"")</f>
        <v/>
      </c>
      <c r="F872" s="213" t="str">
        <f>IFERROR(VLOOKUP(A872,[1]Tổng!$M$2:$AT$200,15,0),"")</f>
        <v/>
      </c>
      <c r="G872" s="214" t="str">
        <f>IFERROR(VLOOKUP(A872,[1]Tổng!$M$2:$AT$200,25,0),"")</f>
        <v/>
      </c>
      <c r="H872" s="83" t="str">
        <f>IFERROR(VLOOKUP(A872,[1]Tổng!$M$2:$AQ$200,26,0),"")</f>
        <v/>
      </c>
      <c r="I872" s="77" t="str">
        <f>IFERROR(VLOOKUP(A872,[1]Tổng!$M$2:$AQ$200,27,0),"")</f>
        <v/>
      </c>
      <c r="J872" s="77">
        <v>1000000</v>
      </c>
      <c r="K872" s="78">
        <f t="shared" si="241"/>
        <v>0</v>
      </c>
      <c r="L872" s="88" t="str">
        <f>IFERROR(VLOOKUP(A872,[1]Tổng!$M$2:$AQ$200,30,0),"")</f>
        <v/>
      </c>
      <c r="M872" s="88">
        <f t="shared" si="242"/>
        <v>0</v>
      </c>
      <c r="N872" s="88" t="str">
        <f>IFERROR(VLOOKUP(A872,[1]Tổng!$M$2:$AT$200,18,0),"")</f>
        <v/>
      </c>
      <c r="O872" s="88" t="str">
        <f>IFERROR(VLOOKUP(A872,[1]Tổng!$M$2:$AT$200,22,0),"")</f>
        <v/>
      </c>
      <c r="P872" s="217">
        <f t="shared" si="243"/>
        <v>0</v>
      </c>
      <c r="Q872" s="217">
        <f>IFERROR(VLOOKUP(A872,[1]Tổng!$M$2:$AQ$200,29,0),0)</f>
        <v>0</v>
      </c>
      <c r="R872" s="81" t="str">
        <f>IFERROR(VLOOKUP(A872,[1]Tổng!$M$2:$AQ$200,31,0),"")</f>
        <v/>
      </c>
      <c r="S872" s="81">
        <f t="shared" si="230"/>
        <v>0</v>
      </c>
      <c r="T872" s="81">
        <f t="shared" si="231"/>
        <v>0</v>
      </c>
      <c r="U872" s="81" t="e">
        <f t="shared" si="245"/>
        <v>#REF!</v>
      </c>
      <c r="V872" s="81"/>
      <c r="W872" s="81" t="e">
        <f t="shared" si="238"/>
        <v>#REF!</v>
      </c>
      <c r="X872" s="83"/>
      <c r="Y872" s="99">
        <f t="shared" si="228"/>
        <v>0</v>
      </c>
      <c r="AE872" s="106" t="e">
        <f t="shared" si="227"/>
        <v>#VALUE!</v>
      </c>
      <c r="AF872" s="69"/>
      <c r="AG872" s="218"/>
      <c r="AH872" s="219"/>
      <c r="AI872" s="218"/>
      <c r="AR872" s="225" t="str">
        <f t="shared" si="232"/>
        <v/>
      </c>
      <c r="AS872" s="35">
        <f t="shared" si="233"/>
        <v>2</v>
      </c>
      <c r="AU872" s="69" t="e">
        <f t="shared" si="229"/>
        <v>#N/A</v>
      </c>
      <c r="AV872" s="69" t="e">
        <f t="shared" si="234"/>
        <v>#N/A</v>
      </c>
      <c r="AW872" s="69">
        <f>IF(I872&gt;0,COUNTIF($AV$32:AV872,AV872),0)</f>
        <v>840</v>
      </c>
      <c r="AX872" s="69">
        <f>IF(AND(AW872&gt;1,SUMIF($AV$32:AV871,AV872,$AX$32:AX871)-SUMIF($AV$32:AV871,AV872,$BA$32:BA871)=0),1,IF(AND(AW872&gt;1,SUMIF($AV$32:AV871,AV872,$AX$32:AX871)-SUMIF($AV$32:AV871,AV872,$BA$32:BA871)&gt;0),0,AW872))</f>
        <v>0</v>
      </c>
      <c r="AY872" s="69">
        <f>IF(AND(Q872&gt;0,SUMIF($AV$32:AV872,AV872,$I$32:I872)-SUMIF($AV$32:AV872,AV872,$Q$32:Q872)=0),COUNTIF($AV$32:AV872,AV872),0)</f>
        <v>0</v>
      </c>
      <c r="AZ872" s="69">
        <f>IF(Q872&gt;0,COUNTIF($AV$32:AV872,AV872),0)</f>
        <v>0</v>
      </c>
      <c r="BA872" s="69">
        <f t="shared" si="235"/>
        <v>0</v>
      </c>
      <c r="BC872" s="69" t="str">
        <f t="shared" si="236"/>
        <v xml:space="preserve">  0</v>
      </c>
      <c r="BD872" s="69" t="str">
        <f t="shared" si="237"/>
        <v/>
      </c>
      <c r="BF872" s="69"/>
      <c r="BG872" s="69"/>
    </row>
    <row r="873" spans="1:59" x14ac:dyDescent="0.25">
      <c r="A873" s="70" t="e">
        <f t="shared" si="244"/>
        <v>#REF!</v>
      </c>
      <c r="B873" s="83" t="str">
        <f>IFERROR(VLOOKUP(A873,[1]Tổng!$M$2:$AT$200,13,0),"")</f>
        <v/>
      </c>
      <c r="C873" s="71" t="e">
        <f t="shared" si="239"/>
        <v>#VALUE!</v>
      </c>
      <c r="D873" s="71">
        <f t="shared" si="240"/>
        <v>1</v>
      </c>
      <c r="E873" s="221" t="str">
        <f>IFERROR(VLOOKUP(A873,[1]Tổng!$M$2:$AT$200,14,0),"")</f>
        <v/>
      </c>
      <c r="F873" s="213" t="str">
        <f>IFERROR(VLOOKUP(A873,[1]Tổng!$M$2:$AT$200,15,0),"")</f>
        <v/>
      </c>
      <c r="G873" s="214" t="str">
        <f>IFERROR(VLOOKUP(A873,[1]Tổng!$M$2:$AT$200,25,0),"")</f>
        <v/>
      </c>
      <c r="H873" s="83" t="str">
        <f>IFERROR(VLOOKUP(A873,[1]Tổng!$M$2:$AQ$200,26,0),"")</f>
        <v/>
      </c>
      <c r="I873" s="77" t="str">
        <f>IFERROR(VLOOKUP(A873,[1]Tổng!$M$2:$AQ$200,27,0),"")</f>
        <v/>
      </c>
      <c r="J873" s="77">
        <v>1000000</v>
      </c>
      <c r="K873" s="78">
        <f t="shared" si="241"/>
        <v>0</v>
      </c>
      <c r="L873" s="88" t="str">
        <f>IFERROR(VLOOKUP(A873,[1]Tổng!$M$2:$AQ$200,30,0),"")</f>
        <v/>
      </c>
      <c r="M873" s="88">
        <f t="shared" si="242"/>
        <v>0</v>
      </c>
      <c r="N873" s="88" t="str">
        <f>IFERROR(VLOOKUP(A873,[1]Tổng!$M$2:$AT$200,18,0),"")</f>
        <v/>
      </c>
      <c r="O873" s="88" t="str">
        <f>IFERROR(VLOOKUP(A873,[1]Tổng!$M$2:$AT$200,22,0),"")</f>
        <v/>
      </c>
      <c r="P873" s="217">
        <f t="shared" si="243"/>
        <v>0</v>
      </c>
      <c r="Q873" s="217">
        <f>IFERROR(VLOOKUP(A873,[1]Tổng!$M$2:$AQ$200,29,0),0)</f>
        <v>0</v>
      </c>
      <c r="R873" s="81" t="str">
        <f>IFERROR(VLOOKUP(A873,[1]Tổng!$M$2:$AQ$200,31,0),"")</f>
        <v/>
      </c>
      <c r="S873" s="81">
        <f t="shared" si="230"/>
        <v>0</v>
      </c>
      <c r="T873" s="81">
        <f t="shared" si="231"/>
        <v>0</v>
      </c>
      <c r="U873" s="81" t="e">
        <f t="shared" si="245"/>
        <v>#REF!</v>
      </c>
      <c r="V873" s="81"/>
      <c r="W873" s="81" t="e">
        <f t="shared" si="238"/>
        <v>#REF!</v>
      </c>
      <c r="X873" s="83"/>
      <c r="Y873" s="99">
        <f t="shared" si="228"/>
        <v>0</v>
      </c>
      <c r="AE873" s="106" t="e">
        <f t="shared" si="227"/>
        <v>#VALUE!</v>
      </c>
      <c r="AF873" s="69"/>
      <c r="AG873" s="218"/>
      <c r="AH873" s="219"/>
      <c r="AI873" s="218"/>
      <c r="AR873" s="225" t="str">
        <f t="shared" si="232"/>
        <v/>
      </c>
      <c r="AS873" s="35">
        <f t="shared" si="233"/>
        <v>2</v>
      </c>
      <c r="AU873" s="69" t="e">
        <f t="shared" si="229"/>
        <v>#N/A</v>
      </c>
      <c r="AV873" s="69" t="e">
        <f t="shared" si="234"/>
        <v>#N/A</v>
      </c>
      <c r="AW873" s="69">
        <f>IF(I873&gt;0,COUNTIF($AV$32:AV873,AV873),0)</f>
        <v>841</v>
      </c>
      <c r="AX873" s="69">
        <f>IF(AND(AW873&gt;1,SUMIF($AV$32:AV872,AV873,$AX$32:AX872)-SUMIF($AV$32:AV872,AV873,$BA$32:BA872)=0),1,IF(AND(AW873&gt;1,SUMIF($AV$32:AV872,AV873,$AX$32:AX872)-SUMIF($AV$32:AV872,AV873,$BA$32:BA872)&gt;0),0,AW873))</f>
        <v>0</v>
      </c>
      <c r="AY873" s="69">
        <f>IF(AND(Q873&gt;0,SUMIF($AV$32:AV873,AV873,$I$32:I873)-SUMIF($AV$32:AV873,AV873,$Q$32:Q873)=0),COUNTIF($AV$32:AV873,AV873),0)</f>
        <v>0</v>
      </c>
      <c r="AZ873" s="69">
        <f>IF(Q873&gt;0,COUNTIF($AV$32:AV873,AV873),0)</f>
        <v>0</v>
      </c>
      <c r="BA873" s="69">
        <f t="shared" si="235"/>
        <v>0</v>
      </c>
      <c r="BC873" s="69" t="str">
        <f t="shared" si="236"/>
        <v xml:space="preserve">  0</v>
      </c>
      <c r="BD873" s="69" t="str">
        <f t="shared" si="237"/>
        <v/>
      </c>
      <c r="BF873" s="69"/>
      <c r="BG873" s="69"/>
    </row>
    <row r="874" spans="1:59" x14ac:dyDescent="0.25">
      <c r="A874" s="70" t="e">
        <f t="shared" si="244"/>
        <v>#REF!</v>
      </c>
      <c r="B874" s="83" t="str">
        <f>IFERROR(VLOOKUP(A874,[1]Tổng!$M$2:$AT$200,13,0),"")</f>
        <v/>
      </c>
      <c r="C874" s="71" t="e">
        <f t="shared" si="239"/>
        <v>#VALUE!</v>
      </c>
      <c r="D874" s="71">
        <f t="shared" si="240"/>
        <v>1</v>
      </c>
      <c r="E874" s="221" t="str">
        <f>IFERROR(VLOOKUP(A874,[1]Tổng!$M$2:$AT$200,14,0),"")</f>
        <v/>
      </c>
      <c r="F874" s="213" t="str">
        <f>IFERROR(VLOOKUP(A874,[1]Tổng!$M$2:$AT$200,15,0),"")</f>
        <v/>
      </c>
      <c r="G874" s="214" t="str">
        <f>IFERROR(VLOOKUP(A874,[1]Tổng!$M$2:$AT$200,25,0),"")</f>
        <v/>
      </c>
      <c r="H874" s="83" t="str">
        <f>IFERROR(VLOOKUP(A874,[1]Tổng!$M$2:$AQ$200,26,0),"")</f>
        <v/>
      </c>
      <c r="I874" s="77" t="str">
        <f>IFERROR(VLOOKUP(A874,[1]Tổng!$M$2:$AQ$200,27,0),"")</f>
        <v/>
      </c>
      <c r="J874" s="77">
        <v>1000000</v>
      </c>
      <c r="K874" s="78">
        <f t="shared" si="241"/>
        <v>0</v>
      </c>
      <c r="L874" s="88" t="str">
        <f>IFERROR(VLOOKUP(A874,[1]Tổng!$M$2:$AQ$200,30,0),"")</f>
        <v/>
      </c>
      <c r="M874" s="88">
        <f t="shared" si="242"/>
        <v>0</v>
      </c>
      <c r="N874" s="88" t="str">
        <f>IFERROR(VLOOKUP(A874,[1]Tổng!$M$2:$AT$200,18,0),"")</f>
        <v/>
      </c>
      <c r="O874" s="88" t="str">
        <f>IFERROR(VLOOKUP(A874,[1]Tổng!$M$2:$AT$200,22,0),"")</f>
        <v/>
      </c>
      <c r="P874" s="217">
        <f t="shared" si="243"/>
        <v>0</v>
      </c>
      <c r="Q874" s="217">
        <f>IFERROR(VLOOKUP(A874,[1]Tổng!$M$2:$AQ$200,29,0),0)</f>
        <v>0</v>
      </c>
      <c r="R874" s="81" t="str">
        <f>IFERROR(VLOOKUP(A874,[1]Tổng!$M$2:$AQ$200,31,0),"")</f>
        <v/>
      </c>
      <c r="S874" s="81">
        <f t="shared" si="230"/>
        <v>0</v>
      </c>
      <c r="T874" s="81">
        <f t="shared" si="231"/>
        <v>0</v>
      </c>
      <c r="U874" s="81" t="e">
        <f t="shared" si="245"/>
        <v>#REF!</v>
      </c>
      <c r="V874" s="81"/>
      <c r="W874" s="81" t="e">
        <f t="shared" si="238"/>
        <v>#REF!</v>
      </c>
      <c r="X874" s="83"/>
      <c r="Y874" s="99">
        <f>Q1074</f>
        <v>0</v>
      </c>
      <c r="AE874" s="106" t="e">
        <f>I1074-SUM(Z1074:AD1074)</f>
        <v>#VALUE!</v>
      </c>
      <c r="AF874" s="69"/>
      <c r="AG874" s="218"/>
      <c r="AH874" s="219"/>
      <c r="AI874" s="218"/>
      <c r="AR874" s="225" t="str">
        <f>IF(AS1074&gt;1,H1074,IF(AS1074=1,H873+1,0))</f>
        <v/>
      </c>
      <c r="AS874" s="35">
        <f>IF(H1074=0,H873+1,2)</f>
        <v>2</v>
      </c>
      <c r="AU874" s="69" t="e">
        <f t="shared" si="229"/>
        <v>#N/A</v>
      </c>
      <c r="AV874" s="69" t="e">
        <f t="shared" si="234"/>
        <v>#N/A</v>
      </c>
      <c r="AW874" s="69">
        <f>IF(I874&gt;0,COUNTIF($AV$32:AV874,AV874),0)</f>
        <v>842</v>
      </c>
      <c r="AX874" s="69">
        <f>IF(AND(AW874&gt;1,SUMIF($AV$32:AV873,AV874,$AX$32:AX873)-SUMIF($AV$32:AV873,AV874,$BA$32:BA873)=0),1,IF(AND(AW874&gt;1,SUMIF($AV$32:AV873,AV874,$AX$32:AX873)-SUMIF($AV$32:AV873,AV874,$BA$32:BA873)&gt;0),0,AW874))</f>
        <v>0</v>
      </c>
      <c r="AY874" s="69">
        <f>IF(AND(Q874&gt;0,SUMIF($AV$32:AV874,AV874,$I$32:I874)-SUMIF($AV$32:AV874,AV874,$Q$32:Q874)=0),COUNTIF($AV$32:AV874,AV874),0)</f>
        <v>0</v>
      </c>
      <c r="AZ874" s="69">
        <f>IF(Q874&gt;0,COUNTIF($AV$32:AV874,AV874),0)</f>
        <v>0</v>
      </c>
      <c r="BA874" s="69">
        <f t="shared" si="235"/>
        <v>0</v>
      </c>
      <c r="BC874" s="69" t="str">
        <f t="shared" si="236"/>
        <v xml:space="preserve">  0</v>
      </c>
      <c r="BD874" s="69" t="str">
        <f t="shared" si="237"/>
        <v/>
      </c>
      <c r="BF874" s="69"/>
      <c r="BG874" s="69"/>
    </row>
    <row r="875" spans="1:59" x14ac:dyDescent="0.25">
      <c r="A875" s="70" t="e">
        <f t="shared" si="244"/>
        <v>#REF!</v>
      </c>
      <c r="B875" s="83" t="str">
        <f>IFERROR(VLOOKUP(A875,[1]Tổng!$M$2:$AT$200,13,0),"")</f>
        <v/>
      </c>
      <c r="C875" s="71" t="e">
        <f t="shared" si="239"/>
        <v>#VALUE!</v>
      </c>
      <c r="D875" s="71">
        <f t="shared" si="240"/>
        <v>1</v>
      </c>
      <c r="E875" s="221" t="str">
        <f>IFERROR(VLOOKUP(A875,[1]Tổng!$M$2:$AT$200,14,0),"")</f>
        <v/>
      </c>
      <c r="F875" s="213" t="str">
        <f>IFERROR(VLOOKUP(A875,[1]Tổng!$M$2:$AT$200,15,0),"")</f>
        <v/>
      </c>
      <c r="G875" s="214" t="str">
        <f>IFERROR(VLOOKUP(A875,[1]Tổng!$M$2:$AT$200,25,0),"")</f>
        <v/>
      </c>
      <c r="H875" s="83" t="str">
        <f>IFERROR(VLOOKUP(A875,[1]Tổng!$M$2:$AQ$200,26,0),"")</f>
        <v/>
      </c>
      <c r="I875" s="77" t="str">
        <f>IFERROR(VLOOKUP(A875,[1]Tổng!$M$2:$AQ$200,27,0),"")</f>
        <v/>
      </c>
      <c r="J875" s="77">
        <v>1000000</v>
      </c>
      <c r="K875" s="78">
        <f t="shared" si="241"/>
        <v>0</v>
      </c>
      <c r="L875" s="88" t="str">
        <f>IFERROR(VLOOKUP(A875,[1]Tổng!$M$2:$AQ$200,30,0),"")</f>
        <v/>
      </c>
      <c r="M875" s="88">
        <f t="shared" si="242"/>
        <v>0</v>
      </c>
      <c r="N875" s="88" t="str">
        <f>IFERROR(VLOOKUP(A875,[1]Tổng!$M$2:$AT$200,18,0),"")</f>
        <v/>
      </c>
      <c r="O875" s="88" t="str">
        <f>IFERROR(VLOOKUP(A875,[1]Tổng!$M$2:$AT$200,22,0),"")</f>
        <v/>
      </c>
      <c r="P875" s="217">
        <f t="shared" si="243"/>
        <v>0</v>
      </c>
      <c r="Q875" s="217">
        <f>IFERROR(VLOOKUP(A875,[1]Tổng!$M$2:$AQ$200,29,0),0)</f>
        <v>0</v>
      </c>
      <c r="R875" s="81" t="str">
        <f>IFERROR(VLOOKUP(A875,[1]Tổng!$M$2:$AQ$200,31,0),"")</f>
        <v/>
      </c>
      <c r="S875" s="81">
        <f t="shared" si="230"/>
        <v>0</v>
      </c>
      <c r="T875" s="81">
        <f t="shared" si="231"/>
        <v>0</v>
      </c>
      <c r="U875" s="81" t="e">
        <f t="shared" si="245"/>
        <v>#REF!</v>
      </c>
      <c r="V875" s="81"/>
      <c r="W875" s="81" t="e">
        <f t="shared" si="238"/>
        <v>#REF!</v>
      </c>
      <c r="X875" s="83"/>
      <c r="Y875" s="99">
        <f>Q1075</f>
        <v>0</v>
      </c>
      <c r="AE875" s="106" t="e">
        <f>I1075-SUM(Z1075:AD1075)</f>
        <v>#VALUE!</v>
      </c>
      <c r="AF875" s="69"/>
      <c r="AG875" s="218"/>
      <c r="AH875" s="219"/>
      <c r="AI875" s="218"/>
      <c r="AR875" s="225" t="str">
        <f>IF(AS1075&gt;1,H1075,IF(AS1075=1,H1074+1,0))</f>
        <v/>
      </c>
      <c r="AS875" s="35">
        <f>IF(H1075=0,H1074+1,2)</f>
        <v>2</v>
      </c>
      <c r="AU875" s="69" t="e">
        <f t="shared" si="229"/>
        <v>#N/A</v>
      </c>
      <c r="AV875" s="69" t="e">
        <f t="shared" si="234"/>
        <v>#N/A</v>
      </c>
      <c r="AW875" s="69">
        <f>IF(I875&gt;0,COUNTIF($AV$32:AV875,AV875),0)</f>
        <v>843</v>
      </c>
      <c r="AX875" s="69">
        <f>IF(AND(AW875&gt;1,SUMIF($AV$32:AV874,AV875,$AX$32:AX874)-SUMIF($AV$32:AV874,AV875,$BA$32:BA874)=0),1,IF(AND(AW875&gt;1,SUMIF($AV$32:AV874,AV875,$AX$32:AX874)-SUMIF($AV$32:AV874,AV875,$BA$32:BA874)&gt;0),0,AW875))</f>
        <v>0</v>
      </c>
      <c r="AY875" s="69">
        <f>IF(AND(Q875&gt;0,SUMIF($AV$32:AV875,AV875,$I$32:I875)-SUMIF($AV$32:AV875,AV875,$Q$32:Q875)=0),COUNTIF($AV$32:AV875,AV875),0)</f>
        <v>0</v>
      </c>
      <c r="AZ875" s="69">
        <f>IF(Q875&gt;0,COUNTIF($AV$32:AV875,AV875),0)</f>
        <v>0</v>
      </c>
      <c r="BA875" s="69">
        <f t="shared" si="235"/>
        <v>0</v>
      </c>
      <c r="BC875" s="69" t="str">
        <f t="shared" si="236"/>
        <v xml:space="preserve">  0</v>
      </c>
      <c r="BD875" s="69" t="str">
        <f t="shared" si="237"/>
        <v/>
      </c>
      <c r="BF875" s="69"/>
      <c r="BG875" s="69"/>
    </row>
    <row r="876" spans="1:59" x14ac:dyDescent="0.25">
      <c r="A876" s="70" t="e">
        <f t="shared" si="244"/>
        <v>#REF!</v>
      </c>
      <c r="B876" s="83" t="str">
        <f>IFERROR(VLOOKUP(A876,[1]Tổng!$M$2:$AT$200,13,0),"")</f>
        <v/>
      </c>
      <c r="C876" s="71" t="e">
        <f t="shared" si="239"/>
        <v>#VALUE!</v>
      </c>
      <c r="D876" s="71">
        <f t="shared" si="240"/>
        <v>1</v>
      </c>
      <c r="E876" s="221" t="str">
        <f>IFERROR(VLOOKUP(A876,[1]Tổng!$M$2:$AT$200,14,0),"")</f>
        <v/>
      </c>
      <c r="F876" s="213" t="str">
        <f>IFERROR(VLOOKUP(A876,[1]Tổng!$M$2:$AT$200,15,0),"")</f>
        <v/>
      </c>
      <c r="G876" s="214" t="str">
        <f>IFERROR(VLOOKUP(A876,[1]Tổng!$M$2:$AT$200,25,0),"")</f>
        <v/>
      </c>
      <c r="H876" s="83" t="str">
        <f>IFERROR(VLOOKUP(A876,[1]Tổng!$M$2:$AQ$200,26,0),"")</f>
        <v/>
      </c>
      <c r="I876" s="77" t="str">
        <f>IFERROR(VLOOKUP(A876,[1]Tổng!$M$2:$AQ$200,27,0),"")</f>
        <v/>
      </c>
      <c r="J876" s="77">
        <v>1000000</v>
      </c>
      <c r="K876" s="78">
        <f t="shared" si="241"/>
        <v>0</v>
      </c>
      <c r="L876" s="88" t="str">
        <f>IFERROR(VLOOKUP(A876,[1]Tổng!$M$2:$AQ$200,30,0),"")</f>
        <v/>
      </c>
      <c r="M876" s="88">
        <f t="shared" si="242"/>
        <v>0</v>
      </c>
      <c r="N876" s="88" t="str">
        <f>IFERROR(VLOOKUP(A876,[1]Tổng!$M$2:$AT$200,18,0),"")</f>
        <v/>
      </c>
      <c r="O876" s="88" t="str">
        <f>IFERROR(VLOOKUP(A876,[1]Tổng!$M$2:$AT$200,22,0),"")</f>
        <v/>
      </c>
      <c r="P876" s="217">
        <f t="shared" si="243"/>
        <v>0</v>
      </c>
      <c r="Q876" s="217">
        <f>IFERROR(VLOOKUP(A876,[1]Tổng!$M$2:$AQ$200,29,0),0)</f>
        <v>0</v>
      </c>
      <c r="R876" s="81" t="str">
        <f>IFERROR(VLOOKUP(A876,[1]Tổng!$M$2:$AQ$200,31,0),"")</f>
        <v/>
      </c>
      <c r="S876" s="81">
        <f t="shared" si="230"/>
        <v>0</v>
      </c>
      <c r="T876" s="81">
        <f t="shared" si="231"/>
        <v>0</v>
      </c>
      <c r="U876" s="81" t="e">
        <f t="shared" si="245"/>
        <v>#REF!</v>
      </c>
      <c r="V876" s="81"/>
      <c r="W876" s="81" t="e">
        <f t="shared" si="238"/>
        <v>#REF!</v>
      </c>
      <c r="X876" s="83"/>
      <c r="Y876" s="99">
        <f>Q1076</f>
        <v>0</v>
      </c>
      <c r="AE876" s="106" t="e">
        <f>I1076-SUM(Z1076:AD1076)</f>
        <v>#VALUE!</v>
      </c>
      <c r="AF876" s="69"/>
      <c r="AG876" s="218"/>
      <c r="AH876" s="219"/>
      <c r="AI876" s="218"/>
      <c r="AR876" s="225" t="str">
        <f>IF(AS1076&gt;1,H1076,IF(AS1076=1,H1075+1,0))</f>
        <v/>
      </c>
      <c r="AS876" s="35">
        <f>IF(H1076=0,H1075+1,2)</f>
        <v>2</v>
      </c>
      <c r="AU876" s="69" t="e">
        <f t="shared" si="229"/>
        <v>#N/A</v>
      </c>
      <c r="AV876" s="69" t="e">
        <f t="shared" si="234"/>
        <v>#N/A</v>
      </c>
      <c r="AW876" s="69">
        <f>IF(I876&gt;0,COUNTIF($AV$32:AV876,AV876),0)</f>
        <v>844</v>
      </c>
      <c r="AX876" s="69">
        <f>IF(AND(AW876&gt;1,SUMIF($AV$32:AV875,AV876,$AX$32:AX875)-SUMIF($AV$32:AV875,AV876,$BA$32:BA875)=0),1,IF(AND(AW876&gt;1,SUMIF($AV$32:AV875,AV876,$AX$32:AX875)-SUMIF($AV$32:AV875,AV876,$BA$32:BA875)&gt;0),0,AW876))</f>
        <v>0</v>
      </c>
      <c r="AY876" s="69">
        <f>IF(AND(Q876&gt;0,SUMIF($AV$32:AV876,AV876,$I$32:I876)-SUMIF($AV$32:AV876,AV876,$Q$32:Q876)=0),COUNTIF($AV$32:AV876,AV876),0)</f>
        <v>0</v>
      </c>
      <c r="AZ876" s="69">
        <f>IF(Q876&gt;0,COUNTIF($AV$32:AV876,AV876),0)</f>
        <v>0</v>
      </c>
      <c r="BA876" s="69">
        <f t="shared" si="235"/>
        <v>0</v>
      </c>
      <c r="BC876" s="69" t="str">
        <f t="shared" si="236"/>
        <v xml:space="preserve">  0</v>
      </c>
      <c r="BD876" s="69" t="str">
        <f t="shared" si="237"/>
        <v/>
      </c>
      <c r="BF876" s="69"/>
      <c r="BG876" s="69"/>
    </row>
    <row r="877" spans="1:59" x14ac:dyDescent="0.25">
      <c r="A877" s="70" t="e">
        <f t="shared" si="244"/>
        <v>#REF!</v>
      </c>
      <c r="B877" s="83" t="str">
        <f>IFERROR(VLOOKUP(A877,[1]Tổng!$M$2:$AT$200,13,0),"")</f>
        <v/>
      </c>
      <c r="C877" s="71" t="e">
        <f t="shared" si="239"/>
        <v>#VALUE!</v>
      </c>
      <c r="D877" s="71">
        <f t="shared" si="240"/>
        <v>1</v>
      </c>
      <c r="E877" s="221" t="str">
        <f>IFERROR(VLOOKUP(A877,[1]Tổng!$M$2:$AT$200,14,0),"")</f>
        <v/>
      </c>
      <c r="F877" s="213" t="str">
        <f>IFERROR(VLOOKUP(A877,[1]Tổng!$M$2:$AT$200,15,0),"")</f>
        <v/>
      </c>
      <c r="G877" s="214" t="str">
        <f>IFERROR(VLOOKUP(A877,[1]Tổng!$M$2:$AT$200,25,0),"")</f>
        <v/>
      </c>
      <c r="H877" s="83" t="str">
        <f>IFERROR(VLOOKUP(A877,[1]Tổng!$M$2:$AQ$200,26,0),"")</f>
        <v/>
      </c>
      <c r="I877" s="77" t="str">
        <f>IFERROR(VLOOKUP(A877,[1]Tổng!$M$2:$AQ$200,27,0),"")</f>
        <v/>
      </c>
      <c r="J877" s="77">
        <v>1000000</v>
      </c>
      <c r="K877" s="78">
        <f t="shared" si="241"/>
        <v>0</v>
      </c>
      <c r="L877" s="88" t="str">
        <f>IFERROR(VLOOKUP(A877,[1]Tổng!$M$2:$AQ$200,30,0),"")</f>
        <v/>
      </c>
      <c r="M877" s="88">
        <f t="shared" si="242"/>
        <v>0</v>
      </c>
      <c r="N877" s="88" t="str">
        <f>IFERROR(VLOOKUP(A877,[1]Tổng!$M$2:$AT$200,18,0),"")</f>
        <v/>
      </c>
      <c r="O877" s="88" t="str">
        <f>IFERROR(VLOOKUP(A877,[1]Tổng!$M$2:$AT$200,22,0),"")</f>
        <v/>
      </c>
      <c r="P877" s="217">
        <f t="shared" si="243"/>
        <v>0</v>
      </c>
      <c r="Q877" s="217">
        <f>IFERROR(VLOOKUP(A877,[1]Tổng!$M$2:$AQ$200,29,0),0)</f>
        <v>0</v>
      </c>
      <c r="R877" s="81" t="str">
        <f>IFERROR(VLOOKUP(A877,[1]Tổng!$M$2:$AQ$200,31,0),"")</f>
        <v/>
      </c>
      <c r="S877" s="81">
        <f t="shared" si="230"/>
        <v>0</v>
      </c>
      <c r="T877" s="81">
        <f t="shared" si="231"/>
        <v>0</v>
      </c>
      <c r="U877" s="81" t="e">
        <f t="shared" si="245"/>
        <v>#REF!</v>
      </c>
      <c r="V877" s="81"/>
      <c r="W877" s="81" t="e">
        <f t="shared" si="238"/>
        <v>#REF!</v>
      </c>
      <c r="X877" s="83"/>
      <c r="Y877" s="99">
        <f>Q1077</f>
        <v>0</v>
      </c>
      <c r="AE877" s="106" t="e">
        <f>I1077-SUM(Z1077:AD1077)</f>
        <v>#VALUE!</v>
      </c>
      <c r="AF877" s="69"/>
      <c r="AG877" s="218"/>
      <c r="AH877" s="219"/>
      <c r="AI877" s="218"/>
      <c r="AR877" s="225" t="str">
        <f>IF(AS1077&gt;1,H1077,IF(AS1077=1,H1076+1,0))</f>
        <v/>
      </c>
      <c r="AS877" s="35">
        <f>IF(H1077=0,H1076+1,2)</f>
        <v>2</v>
      </c>
      <c r="AU877" s="69" t="e">
        <f t="shared" si="229"/>
        <v>#N/A</v>
      </c>
      <c r="AV877" s="69" t="e">
        <f t="shared" si="234"/>
        <v>#N/A</v>
      </c>
      <c r="AW877" s="69">
        <f>IF(I877&gt;0,COUNTIF($AV$32:AV877,AV877),0)</f>
        <v>845</v>
      </c>
      <c r="AX877" s="69">
        <f>IF(AND(AW877&gt;1,SUMIF($AV$32:AV876,AV877,$AX$32:AX876)-SUMIF($AV$32:AV876,AV877,$BA$32:BA876)=0),1,IF(AND(AW877&gt;1,SUMIF($AV$32:AV876,AV877,$AX$32:AX876)-SUMIF($AV$32:AV876,AV877,$BA$32:BA876)&gt;0),0,AW877))</f>
        <v>0</v>
      </c>
      <c r="AY877" s="69">
        <f>IF(AND(Q877&gt;0,SUMIF($AV$32:AV877,AV877,$I$32:I877)-SUMIF($AV$32:AV877,AV877,$Q$32:Q877)=0),COUNTIF($AV$32:AV877,AV877),0)</f>
        <v>0</v>
      </c>
      <c r="AZ877" s="69">
        <f>IF(Q877&gt;0,COUNTIF($AV$32:AV877,AV877),0)</f>
        <v>0</v>
      </c>
      <c r="BA877" s="69">
        <f t="shared" si="235"/>
        <v>0</v>
      </c>
      <c r="BC877" s="69" t="str">
        <f t="shared" si="236"/>
        <v xml:space="preserve">  0</v>
      </c>
      <c r="BD877" s="69" t="str">
        <f t="shared" si="237"/>
        <v/>
      </c>
      <c r="BF877" s="69"/>
      <c r="BG877" s="69"/>
    </row>
    <row r="878" spans="1:59" x14ac:dyDescent="0.25">
      <c r="A878" s="70" t="e">
        <f t="shared" si="244"/>
        <v>#REF!</v>
      </c>
      <c r="B878" s="83" t="str">
        <f>IFERROR(VLOOKUP(A878,[1]Tổng!$M$2:$AT$200,13,0),"")</f>
        <v/>
      </c>
      <c r="C878" s="71" t="e">
        <f t="shared" si="239"/>
        <v>#VALUE!</v>
      </c>
      <c r="D878" s="71">
        <f t="shared" si="240"/>
        <v>1</v>
      </c>
      <c r="E878" s="221" t="str">
        <f>IFERROR(VLOOKUP(A878,[1]Tổng!$M$2:$AT$200,14,0),"")</f>
        <v/>
      </c>
      <c r="F878" s="213" t="str">
        <f>IFERROR(VLOOKUP(A878,[1]Tổng!$M$2:$AT$200,15,0),"")</f>
        <v/>
      </c>
      <c r="G878" s="214" t="str">
        <f>IFERROR(VLOOKUP(A878,[1]Tổng!$M$2:$AT$200,25,0),"")</f>
        <v/>
      </c>
      <c r="H878" s="83" t="str">
        <f>IFERROR(VLOOKUP(A878,[1]Tổng!$M$2:$AQ$200,26,0),"")</f>
        <v/>
      </c>
      <c r="I878" s="77" t="str">
        <f>IFERROR(VLOOKUP(A878,[1]Tổng!$M$2:$AQ$200,27,0),"")</f>
        <v/>
      </c>
      <c r="J878" s="77">
        <v>1000000</v>
      </c>
      <c r="K878" s="78">
        <f t="shared" si="241"/>
        <v>0</v>
      </c>
      <c r="L878" s="88" t="str">
        <f>IFERROR(VLOOKUP(A878,[1]Tổng!$M$2:$AQ$200,30,0),"")</f>
        <v/>
      </c>
      <c r="M878" s="88">
        <f t="shared" si="242"/>
        <v>0</v>
      </c>
      <c r="N878" s="88" t="str">
        <f>IFERROR(VLOOKUP(A878,[1]Tổng!$M$2:$AT$200,18,0),"")</f>
        <v/>
      </c>
      <c r="O878" s="88" t="str">
        <f>IFERROR(VLOOKUP(A878,[1]Tổng!$M$2:$AT$200,22,0),"")</f>
        <v/>
      </c>
      <c r="P878" s="217">
        <f t="shared" si="243"/>
        <v>0</v>
      </c>
      <c r="Q878" s="217">
        <f>IFERROR(VLOOKUP(A878,[1]Tổng!$M$2:$AQ$200,29,0),0)</f>
        <v>0</v>
      </c>
      <c r="R878" s="81" t="str">
        <f>IFERROR(VLOOKUP(A878,[1]Tổng!$M$2:$AQ$200,31,0),"")</f>
        <v/>
      </c>
      <c r="S878" s="81">
        <f t="shared" si="230"/>
        <v>0</v>
      </c>
      <c r="T878" s="81">
        <f t="shared" si="231"/>
        <v>0</v>
      </c>
      <c r="U878" s="81" t="e">
        <f t="shared" si="245"/>
        <v>#REF!</v>
      </c>
      <c r="V878" s="81"/>
      <c r="W878" s="81" t="e">
        <f t="shared" si="238"/>
        <v>#REF!</v>
      </c>
      <c r="X878" s="83"/>
      <c r="Y878" s="99">
        <f>Q1078</f>
        <v>0</v>
      </c>
      <c r="AE878" s="106" t="e">
        <f>I1078-SUM(Z1078:AD1078)</f>
        <v>#VALUE!</v>
      </c>
      <c r="AF878" s="69"/>
      <c r="AG878" s="218"/>
      <c r="AH878" s="219"/>
      <c r="AI878" s="218"/>
      <c r="AR878" s="225" t="str">
        <f>IF(AS1078&gt;1,H1078,IF(AS1078=1,H1077+1,0))</f>
        <v/>
      </c>
      <c r="AS878" s="35">
        <f>IF(H1078=0,H1077+1,2)</f>
        <v>2</v>
      </c>
      <c r="AU878" s="69" t="e">
        <f t="shared" si="229"/>
        <v>#N/A</v>
      </c>
      <c r="AV878" s="69" t="e">
        <f t="shared" si="234"/>
        <v>#N/A</v>
      </c>
      <c r="AW878" s="69">
        <f>IF(I878&gt;0,COUNTIF($AV$32:AV878,AV878),0)</f>
        <v>846</v>
      </c>
      <c r="AX878" s="69">
        <f>IF(AND(AW878&gt;1,SUMIF($AV$32:AV877,AV878,$AX$32:AX877)-SUMIF($AV$32:AV877,AV878,$BA$32:BA877)=0),1,IF(AND(AW878&gt;1,SUMIF($AV$32:AV877,AV878,$AX$32:AX877)-SUMIF($AV$32:AV877,AV878,$BA$32:BA877)&gt;0),0,AW878))</f>
        <v>0</v>
      </c>
      <c r="AY878" s="69">
        <f>IF(AND(Q878&gt;0,SUMIF($AV$32:AV878,AV878,$I$32:I878)-SUMIF($AV$32:AV878,AV878,$Q$32:Q878)=0),COUNTIF($AV$32:AV878,AV878),0)</f>
        <v>0</v>
      </c>
      <c r="AZ878" s="69">
        <f>IF(Q878&gt;0,COUNTIF($AV$32:AV878,AV878),0)</f>
        <v>0</v>
      </c>
      <c r="BA878" s="69">
        <f t="shared" si="235"/>
        <v>0</v>
      </c>
      <c r="BC878" s="69" t="str">
        <f t="shared" si="236"/>
        <v xml:space="preserve">  0</v>
      </c>
      <c r="BD878" s="69" t="str">
        <f t="shared" si="237"/>
        <v/>
      </c>
      <c r="BF878" s="69"/>
      <c r="BG878" s="69"/>
    </row>
    <row r="879" spans="1:59" x14ac:dyDescent="0.25">
      <c r="A879" s="70" t="e">
        <f t="shared" si="244"/>
        <v>#REF!</v>
      </c>
      <c r="B879" s="83" t="str">
        <f>IFERROR(VLOOKUP(A879,[1]Tổng!$M$2:$AT$200,13,0),"")</f>
        <v/>
      </c>
      <c r="C879" s="71" t="e">
        <f t="shared" si="239"/>
        <v>#VALUE!</v>
      </c>
      <c r="D879" s="71">
        <f t="shared" si="240"/>
        <v>1</v>
      </c>
      <c r="E879" s="221" t="str">
        <f>IFERROR(VLOOKUP(A879,[1]Tổng!$M$2:$AT$200,14,0),"")</f>
        <v/>
      </c>
      <c r="F879" s="213" t="str">
        <f>IFERROR(VLOOKUP(A879,[1]Tổng!$M$2:$AT$200,15,0),"")</f>
        <v/>
      </c>
      <c r="G879" s="214" t="str">
        <f>IFERROR(VLOOKUP(A879,[1]Tổng!$M$2:$AT$200,25,0),"")</f>
        <v/>
      </c>
      <c r="H879" s="83" t="str">
        <f>IFERROR(VLOOKUP(A879,[1]Tổng!$M$2:$AQ$200,26,0),"")</f>
        <v/>
      </c>
      <c r="I879" s="77" t="str">
        <f>IFERROR(VLOOKUP(A879,[1]Tổng!$M$2:$AQ$200,27,0),"")</f>
        <v/>
      </c>
      <c r="J879" s="77">
        <v>1000000</v>
      </c>
      <c r="K879" s="78">
        <f t="shared" si="241"/>
        <v>0</v>
      </c>
      <c r="L879" s="88" t="str">
        <f>IFERROR(VLOOKUP(A879,[1]Tổng!$M$2:$AQ$200,30,0),"")</f>
        <v/>
      </c>
      <c r="M879" s="88">
        <f t="shared" si="242"/>
        <v>0</v>
      </c>
      <c r="N879" s="88" t="str">
        <f>IFERROR(VLOOKUP(A879,[1]Tổng!$M$2:$AT$200,18,0),"")</f>
        <v/>
      </c>
      <c r="O879" s="88" t="str">
        <f>IFERROR(VLOOKUP(A879,[1]Tổng!$M$2:$AT$200,22,0),"")</f>
        <v/>
      </c>
      <c r="P879" s="217">
        <f t="shared" si="243"/>
        <v>0</v>
      </c>
      <c r="Q879" s="217">
        <f>IFERROR(VLOOKUP(A879,[1]Tổng!$M$2:$AQ$200,29,0),0)</f>
        <v>0</v>
      </c>
      <c r="R879" s="81" t="str">
        <f>IFERROR(VLOOKUP(A879,[1]Tổng!$M$2:$AQ$200,31,0),"")</f>
        <v/>
      </c>
      <c r="S879" s="81">
        <f t="shared" si="230"/>
        <v>0</v>
      </c>
      <c r="T879" s="81">
        <f t="shared" si="231"/>
        <v>0</v>
      </c>
      <c r="U879" s="81" t="e">
        <f t="shared" si="245"/>
        <v>#REF!</v>
      </c>
      <c r="V879" s="81"/>
      <c r="W879" s="81" t="e">
        <f t="shared" si="238"/>
        <v>#REF!</v>
      </c>
      <c r="X879" s="83"/>
      <c r="Y879" s="99">
        <f>Q1081</f>
        <v>0</v>
      </c>
      <c r="AE879" s="106" t="e">
        <f>I1081-SUM(Z1081:AD1081)</f>
        <v>#VALUE!</v>
      </c>
      <c r="AF879" s="69"/>
      <c r="AG879" s="218"/>
      <c r="AH879" s="219"/>
      <c r="AI879" s="218"/>
      <c r="AR879" s="225" t="str">
        <f>IF(AS1081&gt;1,H1081,IF(AS1081=1,H1078+1,0))</f>
        <v/>
      </c>
      <c r="AS879" s="35">
        <f>IF(H1081=0,H1078+1,2)</f>
        <v>2</v>
      </c>
      <c r="AU879" s="69" t="e">
        <f t="shared" si="229"/>
        <v>#N/A</v>
      </c>
      <c r="AV879" s="69" t="e">
        <f t="shared" si="234"/>
        <v>#N/A</v>
      </c>
      <c r="AW879" s="69">
        <f>IF(I879&gt;0,COUNTIF($AV$32:AV879,AV879),0)</f>
        <v>847</v>
      </c>
      <c r="AX879" s="69">
        <f>IF(AND(AW879&gt;1,SUMIF($AV$32:AV878,AV879,$AX$32:AX878)-SUMIF($AV$32:AV878,AV879,$BA$32:BA878)=0),1,IF(AND(AW879&gt;1,SUMIF($AV$32:AV878,AV879,$AX$32:AX878)-SUMIF($AV$32:AV878,AV879,$BA$32:BA878)&gt;0),0,AW879))</f>
        <v>0</v>
      </c>
      <c r="AY879" s="69">
        <f>IF(AND(Q879&gt;0,SUMIF($AV$32:AV879,AV879,$I$32:I879)-SUMIF($AV$32:AV879,AV879,$Q$32:Q879)=0),COUNTIF($AV$32:AV879,AV879),0)</f>
        <v>0</v>
      </c>
      <c r="AZ879" s="69">
        <f>IF(Q879&gt;0,COUNTIF($AV$32:AV879,AV879),0)</f>
        <v>0</v>
      </c>
      <c r="BA879" s="69">
        <f t="shared" si="235"/>
        <v>0</v>
      </c>
      <c r="BC879" s="69" t="str">
        <f t="shared" si="236"/>
        <v xml:space="preserve">  0</v>
      </c>
      <c r="BD879" s="69" t="str">
        <f t="shared" si="237"/>
        <v/>
      </c>
      <c r="BF879" s="69"/>
      <c r="BG879" s="69"/>
    </row>
    <row r="880" spans="1:59" x14ac:dyDescent="0.25">
      <c r="A880" s="70" t="e">
        <f t="shared" si="244"/>
        <v>#REF!</v>
      </c>
      <c r="B880" s="83" t="str">
        <f>IFERROR(VLOOKUP(A880,[1]Tổng!$M$2:$AT$200,13,0),"")</f>
        <v/>
      </c>
      <c r="C880" s="71" t="e">
        <f t="shared" si="239"/>
        <v>#VALUE!</v>
      </c>
      <c r="D880" s="71">
        <f t="shared" si="240"/>
        <v>1</v>
      </c>
      <c r="E880" s="221" t="str">
        <f>IFERROR(VLOOKUP(A880,[1]Tổng!$M$2:$AT$200,14,0),"")</f>
        <v/>
      </c>
      <c r="F880" s="213" t="str">
        <f>IFERROR(VLOOKUP(A880,[1]Tổng!$M$2:$AT$200,15,0),"")</f>
        <v/>
      </c>
      <c r="G880" s="214" t="str">
        <f>IFERROR(VLOOKUP(A880,[1]Tổng!$M$2:$AT$200,25,0),"")</f>
        <v/>
      </c>
      <c r="H880" s="83" t="str">
        <f>IFERROR(VLOOKUP(A880,[1]Tổng!$M$2:$AQ$200,26,0),"")</f>
        <v/>
      </c>
      <c r="I880" s="77" t="str">
        <f>IFERROR(VLOOKUP(A880,[1]Tổng!$M$2:$AQ$200,27,0),"")</f>
        <v/>
      </c>
      <c r="J880" s="77">
        <v>1000000</v>
      </c>
      <c r="K880" s="78">
        <f t="shared" si="241"/>
        <v>0</v>
      </c>
      <c r="L880" s="88" t="str">
        <f>IFERROR(VLOOKUP(A880,[1]Tổng!$M$2:$AQ$200,30,0),"")</f>
        <v/>
      </c>
      <c r="M880" s="88">
        <f t="shared" si="242"/>
        <v>0</v>
      </c>
      <c r="N880" s="88" t="str">
        <f>IFERROR(VLOOKUP(A880,[1]Tổng!$M$2:$AT$200,18,0),"")</f>
        <v/>
      </c>
      <c r="O880" s="88" t="str">
        <f>IFERROR(VLOOKUP(A880,[1]Tổng!$M$2:$AT$200,22,0),"")</f>
        <v/>
      </c>
      <c r="P880" s="217">
        <f t="shared" si="243"/>
        <v>0</v>
      </c>
      <c r="Q880" s="217">
        <f>IFERROR(VLOOKUP(A880,[1]Tổng!$M$2:$AQ$200,29,0),0)</f>
        <v>0</v>
      </c>
      <c r="R880" s="81" t="str">
        <f>IFERROR(VLOOKUP(A880,[1]Tổng!$M$2:$AQ$200,31,0),"")</f>
        <v/>
      </c>
      <c r="S880" s="81">
        <f t="shared" si="230"/>
        <v>0</v>
      </c>
      <c r="T880" s="81">
        <f t="shared" si="231"/>
        <v>0</v>
      </c>
      <c r="U880" s="81" t="e">
        <f t="shared" si="245"/>
        <v>#REF!</v>
      </c>
      <c r="V880" s="81"/>
      <c r="W880" s="81" t="e">
        <f t="shared" si="238"/>
        <v>#REF!</v>
      </c>
      <c r="X880" s="83"/>
      <c r="Y880" s="99">
        <f t="shared" ref="Y880:Y888" si="246">Q1080</f>
        <v>0</v>
      </c>
      <c r="AE880" s="106" t="e">
        <f t="shared" ref="AE880:AE888" si="247">I1080-SUM(Z1080:AD1080)</f>
        <v>#VALUE!</v>
      </c>
      <c r="AF880" s="69"/>
      <c r="AG880" s="218"/>
      <c r="AH880" s="219"/>
      <c r="AI880" s="218"/>
      <c r="AR880" s="225" t="str">
        <f>IF(AS1080&gt;1,H1080,IF(AS1080=1,H1081+1,0))</f>
        <v/>
      </c>
      <c r="AS880" s="35">
        <f>IF(H1080=0,H1081+1,2)</f>
        <v>2</v>
      </c>
      <c r="AU880" s="69" t="e">
        <f t="shared" si="229"/>
        <v>#N/A</v>
      </c>
      <c r="AV880" s="69" t="e">
        <f t="shared" si="234"/>
        <v>#N/A</v>
      </c>
      <c r="AW880" s="69">
        <f>IF(I880&gt;0,COUNTIF($AV$32:AV880,AV880),0)</f>
        <v>848</v>
      </c>
      <c r="AX880" s="69">
        <f>IF(AND(AW880&gt;1,SUMIF($AV$32:AV879,AV880,$AX$32:AX879)-SUMIF($AV$32:AV879,AV880,$BA$32:BA879)=0),1,IF(AND(AW880&gt;1,SUMIF($AV$32:AV879,AV880,$AX$32:AX879)-SUMIF($AV$32:AV879,AV880,$BA$32:BA879)&gt;0),0,AW880))</f>
        <v>0</v>
      </c>
      <c r="AY880" s="69">
        <f>IF(AND(Q880&gt;0,SUMIF($AV$32:AV880,AV880,$I$32:I880)-SUMIF($AV$32:AV880,AV880,$Q$32:Q880)=0),COUNTIF($AV$32:AV880,AV880),0)</f>
        <v>0</v>
      </c>
      <c r="AZ880" s="69">
        <f>IF(Q880&gt;0,COUNTIF($AV$32:AV880,AV880),0)</f>
        <v>0</v>
      </c>
      <c r="BA880" s="69">
        <f t="shared" si="235"/>
        <v>0</v>
      </c>
      <c r="BC880" s="69" t="str">
        <f t="shared" si="236"/>
        <v xml:space="preserve">  0</v>
      </c>
      <c r="BD880" s="69" t="str">
        <f t="shared" si="237"/>
        <v/>
      </c>
      <c r="BF880" s="69"/>
      <c r="BG880" s="69"/>
    </row>
    <row r="881" spans="1:59" x14ac:dyDescent="0.25">
      <c r="A881" s="70" t="e">
        <f t="shared" si="244"/>
        <v>#REF!</v>
      </c>
      <c r="B881" s="83" t="str">
        <f>IFERROR(VLOOKUP(A881,[1]Tổng!$M$2:$AT$200,13,0),"")</f>
        <v/>
      </c>
      <c r="C881" s="71" t="e">
        <f t="shared" si="239"/>
        <v>#VALUE!</v>
      </c>
      <c r="D881" s="71">
        <f t="shared" si="240"/>
        <v>1</v>
      </c>
      <c r="E881" s="221" t="str">
        <f>IFERROR(VLOOKUP(A881,[1]Tổng!$M$2:$AT$200,14,0),"")</f>
        <v/>
      </c>
      <c r="F881" s="213" t="str">
        <f>IFERROR(VLOOKUP(A881,[1]Tổng!$M$2:$AT$200,15,0),"")</f>
        <v/>
      </c>
      <c r="G881" s="214" t="str">
        <f>IFERROR(VLOOKUP(A881,[1]Tổng!$M$2:$AT$200,25,0),"")</f>
        <v/>
      </c>
      <c r="H881" s="83" t="str">
        <f>IFERROR(VLOOKUP(A881,[1]Tổng!$M$2:$AQ$200,26,0),"")</f>
        <v/>
      </c>
      <c r="I881" s="77" t="str">
        <f>IFERROR(VLOOKUP(A881,[1]Tổng!$M$2:$AQ$200,27,0),"")</f>
        <v/>
      </c>
      <c r="J881" s="77">
        <v>1000000</v>
      </c>
      <c r="K881" s="78">
        <f t="shared" si="241"/>
        <v>0</v>
      </c>
      <c r="L881" s="88" t="str">
        <f>IFERROR(VLOOKUP(A881,[1]Tổng!$M$2:$AQ$200,30,0),"")</f>
        <v/>
      </c>
      <c r="M881" s="88">
        <f t="shared" si="242"/>
        <v>0</v>
      </c>
      <c r="N881" s="88" t="str">
        <f>IFERROR(VLOOKUP(A881,[1]Tổng!$M$2:$AT$200,18,0),"")</f>
        <v/>
      </c>
      <c r="O881" s="88" t="str">
        <f>IFERROR(VLOOKUP(A881,[1]Tổng!$M$2:$AT$200,22,0),"")</f>
        <v/>
      </c>
      <c r="P881" s="217">
        <f t="shared" si="243"/>
        <v>0</v>
      </c>
      <c r="Q881" s="217">
        <f>IFERROR(VLOOKUP(A881,[1]Tổng!$M$2:$AQ$200,29,0),0)</f>
        <v>0</v>
      </c>
      <c r="R881" s="81" t="str">
        <f>IFERROR(VLOOKUP(A881,[1]Tổng!$M$2:$AQ$200,31,0),"")</f>
        <v/>
      </c>
      <c r="S881" s="81">
        <f t="shared" si="230"/>
        <v>0</v>
      </c>
      <c r="T881" s="81">
        <f t="shared" si="231"/>
        <v>0</v>
      </c>
      <c r="U881" s="81" t="e">
        <f t="shared" si="245"/>
        <v>#REF!</v>
      </c>
      <c r="V881" s="81"/>
      <c r="W881" s="81" t="e">
        <f t="shared" si="238"/>
        <v>#REF!</v>
      </c>
      <c r="X881" s="83"/>
      <c r="Y881" s="99">
        <f t="shared" si="246"/>
        <v>0</v>
      </c>
      <c r="AE881" s="106" t="e">
        <f t="shared" si="247"/>
        <v>#VALUE!</v>
      </c>
      <c r="AF881" s="69"/>
      <c r="AG881" s="218"/>
      <c r="AH881" s="219"/>
      <c r="AI881" s="218"/>
      <c r="AR881" s="225" t="str">
        <f t="shared" ref="AR881:AR888" si="248">IF(AS1081&gt;1,H1081,IF(AS1081=1,H1080+1,0))</f>
        <v/>
      </c>
      <c r="AS881" s="35">
        <f t="shared" ref="AS881:AS888" si="249">IF(H1081=0,H1080+1,2)</f>
        <v>2</v>
      </c>
      <c r="AU881" s="69" t="e">
        <f t="shared" si="229"/>
        <v>#N/A</v>
      </c>
      <c r="AV881" s="69" t="e">
        <f t="shared" si="234"/>
        <v>#N/A</v>
      </c>
      <c r="AW881" s="69">
        <f>IF(I881&gt;0,COUNTIF($AV$32:AV881,AV881),0)</f>
        <v>849</v>
      </c>
      <c r="AX881" s="69">
        <f>IF(AND(AW881&gt;1,SUMIF($AV$32:AV880,AV881,$AX$32:AX880)-SUMIF($AV$32:AV880,AV881,$BA$32:BA880)=0),1,IF(AND(AW881&gt;1,SUMIF($AV$32:AV880,AV881,$AX$32:AX880)-SUMIF($AV$32:AV880,AV881,$BA$32:BA880)&gt;0),0,AW881))</f>
        <v>0</v>
      </c>
      <c r="AY881" s="69">
        <f>IF(AND(Q881&gt;0,SUMIF($AV$32:AV881,AV881,$I$32:I881)-SUMIF($AV$32:AV881,AV881,$Q$32:Q881)=0),COUNTIF($AV$32:AV881,AV881),0)</f>
        <v>0</v>
      </c>
      <c r="AZ881" s="69">
        <f>IF(Q881&gt;0,COUNTIF($AV$32:AV881,AV881),0)</f>
        <v>0</v>
      </c>
      <c r="BA881" s="69">
        <f t="shared" si="235"/>
        <v>0</v>
      </c>
      <c r="BC881" s="69" t="str">
        <f t="shared" si="236"/>
        <v xml:space="preserve">  0</v>
      </c>
      <c r="BD881" s="69" t="str">
        <f t="shared" si="237"/>
        <v/>
      </c>
      <c r="BF881" s="69"/>
      <c r="BG881" s="69"/>
    </row>
    <row r="882" spans="1:59" x14ac:dyDescent="0.25">
      <c r="A882" s="70" t="e">
        <f t="shared" si="244"/>
        <v>#REF!</v>
      </c>
      <c r="B882" s="83" t="str">
        <f>IFERROR(VLOOKUP(A882,[1]Tổng!$M$2:$AT$200,13,0),"")</f>
        <v/>
      </c>
      <c r="C882" s="71" t="e">
        <f t="shared" si="239"/>
        <v>#VALUE!</v>
      </c>
      <c r="D882" s="71">
        <f t="shared" si="240"/>
        <v>1</v>
      </c>
      <c r="E882" s="221" t="str">
        <f>IFERROR(VLOOKUP(A882,[1]Tổng!$M$2:$AT$200,14,0),"")</f>
        <v/>
      </c>
      <c r="F882" s="213" t="str">
        <f>IFERROR(VLOOKUP(A882,[1]Tổng!$M$2:$AT$200,15,0),"")</f>
        <v/>
      </c>
      <c r="G882" s="214" t="str">
        <f>IFERROR(VLOOKUP(A882,[1]Tổng!$M$2:$AT$200,25,0),"")</f>
        <v/>
      </c>
      <c r="H882" s="83" t="str">
        <f>IFERROR(VLOOKUP(A882,[1]Tổng!$M$2:$AQ$200,26,0),"")</f>
        <v/>
      </c>
      <c r="I882" s="77" t="str">
        <f>IFERROR(VLOOKUP(A882,[1]Tổng!$M$2:$AQ$200,27,0),"")</f>
        <v/>
      </c>
      <c r="J882" s="77">
        <v>1000000</v>
      </c>
      <c r="K882" s="78">
        <f t="shared" si="241"/>
        <v>0</v>
      </c>
      <c r="L882" s="88" t="str">
        <f>IFERROR(VLOOKUP(A882,[1]Tổng!$M$2:$AQ$200,30,0),"")</f>
        <v/>
      </c>
      <c r="M882" s="88">
        <f t="shared" si="242"/>
        <v>0</v>
      </c>
      <c r="N882" s="88" t="str">
        <f>IFERROR(VLOOKUP(A882,[1]Tổng!$M$2:$AT$200,18,0),"")</f>
        <v/>
      </c>
      <c r="O882" s="88" t="str">
        <f>IFERROR(VLOOKUP(A882,[1]Tổng!$M$2:$AT$200,22,0),"")</f>
        <v/>
      </c>
      <c r="P882" s="217">
        <f t="shared" si="243"/>
        <v>0</v>
      </c>
      <c r="Q882" s="217">
        <f>IFERROR(VLOOKUP(A882,[1]Tổng!$M$2:$AQ$200,29,0),0)</f>
        <v>0</v>
      </c>
      <c r="R882" s="81" t="str">
        <f>IFERROR(VLOOKUP(A882,[1]Tổng!$M$2:$AQ$200,31,0),"")</f>
        <v/>
      </c>
      <c r="S882" s="81">
        <f t="shared" si="230"/>
        <v>0</v>
      </c>
      <c r="T882" s="81">
        <f t="shared" si="231"/>
        <v>0</v>
      </c>
      <c r="U882" s="81" t="e">
        <f t="shared" si="245"/>
        <v>#REF!</v>
      </c>
      <c r="V882" s="81"/>
      <c r="W882" s="81" t="e">
        <f t="shared" si="238"/>
        <v>#REF!</v>
      </c>
      <c r="X882" s="83"/>
      <c r="Y882" s="99">
        <f t="shared" si="246"/>
        <v>0</v>
      </c>
      <c r="AE882" s="106" t="e">
        <f t="shared" si="247"/>
        <v>#VALUE!</v>
      </c>
      <c r="AF882" s="69"/>
      <c r="AG882" s="218"/>
      <c r="AH882" s="219"/>
      <c r="AI882" s="218"/>
      <c r="AR882" s="225" t="str">
        <f t="shared" si="248"/>
        <v/>
      </c>
      <c r="AS882" s="35">
        <f t="shared" si="249"/>
        <v>2</v>
      </c>
      <c r="AU882" s="69" t="e">
        <f t="shared" si="229"/>
        <v>#N/A</v>
      </c>
      <c r="AV882" s="69" t="e">
        <f t="shared" si="234"/>
        <v>#N/A</v>
      </c>
      <c r="AW882" s="69">
        <f>IF(I882&gt;0,COUNTIF($AV$32:AV882,AV882),0)</f>
        <v>850</v>
      </c>
      <c r="AX882" s="69">
        <f>IF(AND(AW882&gt;1,SUMIF($AV$32:AV881,AV882,$AX$32:AX881)-SUMIF($AV$32:AV881,AV882,$BA$32:BA881)=0),1,IF(AND(AW882&gt;1,SUMIF($AV$32:AV881,AV882,$AX$32:AX881)-SUMIF($AV$32:AV881,AV882,$BA$32:BA881)&gt;0),0,AW882))</f>
        <v>0</v>
      </c>
      <c r="AY882" s="69">
        <f>IF(AND(Q882&gt;0,SUMIF($AV$32:AV882,AV882,$I$32:I882)-SUMIF($AV$32:AV882,AV882,$Q$32:Q882)=0),COUNTIF($AV$32:AV882,AV882),0)</f>
        <v>0</v>
      </c>
      <c r="AZ882" s="69">
        <f>IF(Q882&gt;0,COUNTIF($AV$32:AV882,AV882),0)</f>
        <v>0</v>
      </c>
      <c r="BA882" s="69">
        <f t="shared" si="235"/>
        <v>0</v>
      </c>
      <c r="BC882" s="69" t="str">
        <f t="shared" si="236"/>
        <v xml:space="preserve">  0</v>
      </c>
      <c r="BD882" s="69" t="str">
        <f t="shared" si="237"/>
        <v/>
      </c>
      <c r="BF882" s="69"/>
      <c r="BG882" s="69"/>
    </row>
    <row r="883" spans="1:59" x14ac:dyDescent="0.25">
      <c r="A883" s="70" t="e">
        <f t="shared" si="244"/>
        <v>#REF!</v>
      </c>
      <c r="B883" s="83" t="str">
        <f>IFERROR(VLOOKUP(A883,[1]Tổng!$M$2:$AT$200,13,0),"")</f>
        <v/>
      </c>
      <c r="C883" s="71" t="e">
        <f t="shared" si="239"/>
        <v>#VALUE!</v>
      </c>
      <c r="D883" s="71">
        <f t="shared" si="240"/>
        <v>1</v>
      </c>
      <c r="E883" s="221" t="str">
        <f>IFERROR(VLOOKUP(A883,[1]Tổng!$M$2:$AT$200,14,0),"")</f>
        <v/>
      </c>
      <c r="F883" s="213" t="str">
        <f>IFERROR(VLOOKUP(A883,[1]Tổng!$M$2:$AT$200,15,0),"")</f>
        <v/>
      </c>
      <c r="G883" s="214" t="str">
        <f>IFERROR(VLOOKUP(A883,[1]Tổng!$M$2:$AT$200,25,0),"")</f>
        <v/>
      </c>
      <c r="H883" s="83" t="str">
        <f>IFERROR(VLOOKUP(A883,[1]Tổng!$M$2:$AQ$200,26,0),"")</f>
        <v/>
      </c>
      <c r="I883" s="77" t="str">
        <f>IFERROR(VLOOKUP(A883,[1]Tổng!$M$2:$AQ$200,27,0),"")</f>
        <v/>
      </c>
      <c r="J883" s="77">
        <v>1000000</v>
      </c>
      <c r="K883" s="78">
        <f t="shared" si="241"/>
        <v>0</v>
      </c>
      <c r="L883" s="88" t="str">
        <f>IFERROR(VLOOKUP(A883,[1]Tổng!$M$2:$AQ$200,30,0),"")</f>
        <v/>
      </c>
      <c r="M883" s="88">
        <f t="shared" si="242"/>
        <v>0</v>
      </c>
      <c r="N883" s="88" t="str">
        <f>IFERROR(VLOOKUP(A883,[1]Tổng!$M$2:$AT$200,18,0),"")</f>
        <v/>
      </c>
      <c r="O883" s="88" t="str">
        <f>IFERROR(VLOOKUP(A883,[1]Tổng!$M$2:$AT$200,22,0),"")</f>
        <v/>
      </c>
      <c r="P883" s="217">
        <f t="shared" si="243"/>
        <v>0</v>
      </c>
      <c r="Q883" s="217">
        <f>IFERROR(VLOOKUP(A883,[1]Tổng!$M$2:$AQ$200,29,0),0)</f>
        <v>0</v>
      </c>
      <c r="R883" s="81" t="str">
        <f>IFERROR(VLOOKUP(A883,[1]Tổng!$M$2:$AQ$200,31,0),"")</f>
        <v/>
      </c>
      <c r="S883" s="81">
        <f t="shared" si="230"/>
        <v>0</v>
      </c>
      <c r="T883" s="81">
        <f t="shared" si="231"/>
        <v>0</v>
      </c>
      <c r="U883" s="81" t="e">
        <f t="shared" si="245"/>
        <v>#REF!</v>
      </c>
      <c r="V883" s="81"/>
      <c r="W883" s="81" t="e">
        <f t="shared" si="238"/>
        <v>#REF!</v>
      </c>
      <c r="X883" s="83"/>
      <c r="Y883" s="99">
        <f t="shared" si="246"/>
        <v>0</v>
      </c>
      <c r="AE883" s="106" t="e">
        <f t="shared" si="247"/>
        <v>#VALUE!</v>
      </c>
      <c r="AF883" s="69"/>
      <c r="AG883" s="218"/>
      <c r="AH883" s="219"/>
      <c r="AI883" s="218"/>
      <c r="AR883" s="225" t="str">
        <f t="shared" si="248"/>
        <v/>
      </c>
      <c r="AS883" s="35">
        <f t="shared" si="249"/>
        <v>2</v>
      </c>
      <c r="AU883" s="69" t="e">
        <f t="shared" si="229"/>
        <v>#N/A</v>
      </c>
      <c r="AV883" s="69" t="e">
        <f t="shared" si="234"/>
        <v>#N/A</v>
      </c>
      <c r="AW883" s="69">
        <f>IF(I883&gt;0,COUNTIF($AV$32:AV883,AV883),0)</f>
        <v>851</v>
      </c>
      <c r="AX883" s="69">
        <f>IF(AND(AW883&gt;1,SUMIF($AV$32:AV882,AV883,$AX$32:AX882)-SUMIF($AV$32:AV882,AV883,$BA$32:BA882)=0),1,IF(AND(AW883&gt;1,SUMIF($AV$32:AV882,AV883,$AX$32:AX882)-SUMIF($AV$32:AV882,AV883,$BA$32:BA882)&gt;0),0,AW883))</f>
        <v>0</v>
      </c>
      <c r="AY883" s="69">
        <f>IF(AND(Q883&gt;0,SUMIF($AV$32:AV883,AV883,$I$32:I883)-SUMIF($AV$32:AV883,AV883,$Q$32:Q883)=0),COUNTIF($AV$32:AV883,AV883),0)</f>
        <v>0</v>
      </c>
      <c r="AZ883" s="69">
        <f>IF(Q883&gt;0,COUNTIF($AV$32:AV883,AV883),0)</f>
        <v>0</v>
      </c>
      <c r="BA883" s="69">
        <f t="shared" si="235"/>
        <v>0</v>
      </c>
      <c r="BC883" s="69" t="str">
        <f t="shared" si="236"/>
        <v xml:space="preserve">  0</v>
      </c>
      <c r="BD883" s="69" t="str">
        <f t="shared" si="237"/>
        <v/>
      </c>
      <c r="BF883" s="69"/>
      <c r="BG883" s="69"/>
    </row>
    <row r="884" spans="1:59" x14ac:dyDescent="0.25">
      <c r="A884" s="70" t="e">
        <f t="shared" si="244"/>
        <v>#REF!</v>
      </c>
      <c r="B884" s="83" t="str">
        <f>IFERROR(VLOOKUP(A884,[1]Tổng!$M$2:$AT$200,13,0),"")</f>
        <v/>
      </c>
      <c r="C884" s="71" t="e">
        <f t="shared" si="239"/>
        <v>#VALUE!</v>
      </c>
      <c r="D884" s="71">
        <f t="shared" si="240"/>
        <v>1</v>
      </c>
      <c r="E884" s="221" t="str">
        <f>IFERROR(VLOOKUP(A884,[1]Tổng!$M$2:$AT$200,14,0),"")</f>
        <v/>
      </c>
      <c r="F884" s="213" t="str">
        <f>IFERROR(VLOOKUP(A884,[1]Tổng!$M$2:$AT$200,15,0),"")</f>
        <v/>
      </c>
      <c r="G884" s="214" t="str">
        <f>IFERROR(VLOOKUP(A884,[1]Tổng!$M$2:$AT$200,25,0),"")</f>
        <v/>
      </c>
      <c r="H884" s="83" t="str">
        <f>IFERROR(VLOOKUP(A884,[1]Tổng!$M$2:$AQ$200,26,0),"")</f>
        <v/>
      </c>
      <c r="I884" s="77" t="str">
        <f>IFERROR(VLOOKUP(A884,[1]Tổng!$M$2:$AQ$200,27,0),"")</f>
        <v/>
      </c>
      <c r="J884" s="77">
        <v>1000000</v>
      </c>
      <c r="K884" s="78">
        <f t="shared" si="241"/>
        <v>0</v>
      </c>
      <c r="L884" s="88" t="str">
        <f>IFERROR(VLOOKUP(A884,[1]Tổng!$M$2:$AQ$200,30,0),"")</f>
        <v/>
      </c>
      <c r="M884" s="88">
        <f t="shared" si="242"/>
        <v>0</v>
      </c>
      <c r="N884" s="88" t="str">
        <f>IFERROR(VLOOKUP(A884,[1]Tổng!$M$2:$AT$200,18,0),"")</f>
        <v/>
      </c>
      <c r="O884" s="88" t="str">
        <f>IFERROR(VLOOKUP(A884,[1]Tổng!$M$2:$AT$200,22,0),"")</f>
        <v/>
      </c>
      <c r="P884" s="217">
        <f t="shared" si="243"/>
        <v>0</v>
      </c>
      <c r="Q884" s="217">
        <f>IFERROR(VLOOKUP(A884,[1]Tổng!$M$2:$AQ$200,29,0),0)</f>
        <v>0</v>
      </c>
      <c r="R884" s="81" t="str">
        <f>IFERROR(VLOOKUP(A884,[1]Tổng!$M$2:$AQ$200,31,0),"")</f>
        <v/>
      </c>
      <c r="S884" s="81">
        <f t="shared" si="230"/>
        <v>0</v>
      </c>
      <c r="T884" s="81">
        <f t="shared" si="231"/>
        <v>0</v>
      </c>
      <c r="U884" s="81" t="e">
        <f t="shared" si="245"/>
        <v>#REF!</v>
      </c>
      <c r="V884" s="81"/>
      <c r="W884" s="81" t="e">
        <f t="shared" si="238"/>
        <v>#REF!</v>
      </c>
      <c r="X884" s="83"/>
      <c r="Y884" s="99">
        <f t="shared" si="246"/>
        <v>0</v>
      </c>
      <c r="AE884" s="106" t="e">
        <f t="shared" si="247"/>
        <v>#VALUE!</v>
      </c>
      <c r="AF884" s="69"/>
      <c r="AG884" s="218"/>
      <c r="AH884" s="219"/>
      <c r="AI884" s="218"/>
      <c r="AR884" s="225" t="str">
        <f t="shared" si="248"/>
        <v/>
      </c>
      <c r="AS884" s="35">
        <f t="shared" si="249"/>
        <v>2</v>
      </c>
      <c r="AU884" s="69" t="e">
        <f t="shared" si="229"/>
        <v>#N/A</v>
      </c>
      <c r="AV884" s="69" t="e">
        <f t="shared" si="234"/>
        <v>#N/A</v>
      </c>
      <c r="AW884" s="69">
        <f>IF(I884&gt;0,COUNTIF($AV$32:AV884,AV884),0)</f>
        <v>852</v>
      </c>
      <c r="AX884" s="69">
        <f>IF(AND(AW884&gt;1,SUMIF($AV$32:AV883,AV884,$AX$32:AX883)-SUMIF($AV$32:AV883,AV884,$BA$32:BA883)=0),1,IF(AND(AW884&gt;1,SUMIF($AV$32:AV883,AV884,$AX$32:AX883)-SUMIF($AV$32:AV883,AV884,$BA$32:BA883)&gt;0),0,AW884))</f>
        <v>0</v>
      </c>
      <c r="AY884" s="69">
        <f>IF(AND(Q884&gt;0,SUMIF($AV$32:AV884,AV884,$I$32:I884)-SUMIF($AV$32:AV884,AV884,$Q$32:Q884)=0),COUNTIF($AV$32:AV884,AV884),0)</f>
        <v>0</v>
      </c>
      <c r="AZ884" s="69">
        <f>IF(Q884&gt;0,COUNTIF($AV$32:AV884,AV884),0)</f>
        <v>0</v>
      </c>
      <c r="BA884" s="69">
        <f t="shared" si="235"/>
        <v>0</v>
      </c>
      <c r="BC884" s="69" t="str">
        <f t="shared" si="236"/>
        <v xml:space="preserve">  0</v>
      </c>
      <c r="BD884" s="69" t="str">
        <f t="shared" si="237"/>
        <v/>
      </c>
      <c r="BF884" s="69"/>
      <c r="BG884" s="69"/>
    </row>
    <row r="885" spans="1:59" x14ac:dyDescent="0.25">
      <c r="A885" s="70" t="e">
        <f t="shared" si="244"/>
        <v>#REF!</v>
      </c>
      <c r="B885" s="83" t="str">
        <f>IFERROR(VLOOKUP(A885,[1]Tổng!$M$2:$AT$200,13,0),"")</f>
        <v/>
      </c>
      <c r="C885" s="71" t="e">
        <f t="shared" si="239"/>
        <v>#VALUE!</v>
      </c>
      <c r="D885" s="71">
        <f t="shared" si="240"/>
        <v>1</v>
      </c>
      <c r="E885" s="221" t="str">
        <f>IFERROR(VLOOKUP(A885,[1]Tổng!$M$2:$AT$200,14,0),"")</f>
        <v/>
      </c>
      <c r="F885" s="213" t="str">
        <f>IFERROR(VLOOKUP(A885,[1]Tổng!$M$2:$AT$200,15,0),"")</f>
        <v/>
      </c>
      <c r="G885" s="214" t="str">
        <f>IFERROR(VLOOKUP(A885,[1]Tổng!$M$2:$AT$200,25,0),"")</f>
        <v/>
      </c>
      <c r="H885" s="83" t="str">
        <f>IFERROR(VLOOKUP(A885,[1]Tổng!$M$2:$AQ$200,26,0),"")</f>
        <v/>
      </c>
      <c r="I885" s="77" t="str">
        <f>IFERROR(VLOOKUP(A885,[1]Tổng!$M$2:$AQ$200,27,0),"")</f>
        <v/>
      </c>
      <c r="J885" s="77">
        <v>1000000</v>
      </c>
      <c r="K885" s="78">
        <f t="shared" si="241"/>
        <v>0</v>
      </c>
      <c r="L885" s="88" t="str">
        <f>IFERROR(VLOOKUP(A885,[1]Tổng!$M$2:$AQ$200,30,0),"")</f>
        <v/>
      </c>
      <c r="M885" s="88">
        <f t="shared" si="242"/>
        <v>0</v>
      </c>
      <c r="N885" s="88" t="str">
        <f>IFERROR(VLOOKUP(A885,[1]Tổng!$M$2:$AT$200,18,0),"")</f>
        <v/>
      </c>
      <c r="O885" s="88" t="str">
        <f>IFERROR(VLOOKUP(A885,[1]Tổng!$M$2:$AT$200,22,0),"")</f>
        <v/>
      </c>
      <c r="P885" s="217">
        <f t="shared" si="243"/>
        <v>0</v>
      </c>
      <c r="Q885" s="217">
        <f>IFERROR(VLOOKUP(A885,[1]Tổng!$M$2:$AQ$200,29,0),0)</f>
        <v>0</v>
      </c>
      <c r="R885" s="81" t="str">
        <f>IFERROR(VLOOKUP(A885,[1]Tổng!$M$2:$AQ$200,31,0),"")</f>
        <v/>
      </c>
      <c r="S885" s="81">
        <f t="shared" si="230"/>
        <v>0</v>
      </c>
      <c r="T885" s="81">
        <f t="shared" si="231"/>
        <v>0</v>
      </c>
      <c r="U885" s="81" t="e">
        <f t="shared" si="245"/>
        <v>#REF!</v>
      </c>
      <c r="V885" s="81"/>
      <c r="W885" s="81" t="e">
        <f t="shared" si="238"/>
        <v>#REF!</v>
      </c>
      <c r="X885" s="83"/>
      <c r="Y885" s="99">
        <f t="shared" si="246"/>
        <v>0</v>
      </c>
      <c r="AE885" s="106" t="e">
        <f t="shared" si="247"/>
        <v>#VALUE!</v>
      </c>
      <c r="AF885" s="69"/>
      <c r="AG885" s="218"/>
      <c r="AH885" s="219"/>
      <c r="AI885" s="218"/>
      <c r="AR885" s="225" t="str">
        <f t="shared" si="248"/>
        <v/>
      </c>
      <c r="AS885" s="35">
        <f t="shared" si="249"/>
        <v>2</v>
      </c>
      <c r="AU885" s="69" t="e">
        <f t="shared" si="229"/>
        <v>#N/A</v>
      </c>
      <c r="AV885" s="69" t="e">
        <f t="shared" si="234"/>
        <v>#N/A</v>
      </c>
      <c r="AW885" s="69">
        <f>IF(I885&gt;0,COUNTIF($AV$32:AV885,AV885),0)</f>
        <v>853</v>
      </c>
      <c r="AX885" s="69">
        <f>IF(AND(AW885&gt;1,SUMIF($AV$32:AV884,AV885,$AX$32:AX884)-SUMIF($AV$32:AV884,AV885,$BA$32:BA884)=0),1,IF(AND(AW885&gt;1,SUMIF($AV$32:AV884,AV885,$AX$32:AX884)-SUMIF($AV$32:AV884,AV885,$BA$32:BA884)&gt;0),0,AW885))</f>
        <v>0</v>
      </c>
      <c r="AY885" s="69">
        <f>IF(AND(Q885&gt;0,SUMIF($AV$32:AV885,AV885,$I$32:I885)-SUMIF($AV$32:AV885,AV885,$Q$32:Q885)=0),COUNTIF($AV$32:AV885,AV885),0)</f>
        <v>0</v>
      </c>
      <c r="AZ885" s="69">
        <f>IF(Q885&gt;0,COUNTIF($AV$32:AV885,AV885),0)</f>
        <v>0</v>
      </c>
      <c r="BA885" s="69">
        <f t="shared" si="235"/>
        <v>0</v>
      </c>
      <c r="BC885" s="69" t="str">
        <f t="shared" si="236"/>
        <v xml:space="preserve">  0</v>
      </c>
      <c r="BD885" s="69" t="str">
        <f t="shared" si="237"/>
        <v/>
      </c>
      <c r="BF885" s="69"/>
      <c r="BG885" s="69"/>
    </row>
    <row r="886" spans="1:59" x14ac:dyDescent="0.25">
      <c r="A886" s="70" t="e">
        <f t="shared" si="244"/>
        <v>#REF!</v>
      </c>
      <c r="B886" s="83" t="str">
        <f>IFERROR(VLOOKUP(A886,[1]Tổng!$M$2:$AT$200,13,0),"")</f>
        <v/>
      </c>
      <c r="C886" s="71" t="e">
        <f t="shared" si="239"/>
        <v>#VALUE!</v>
      </c>
      <c r="D886" s="71">
        <f t="shared" si="240"/>
        <v>1</v>
      </c>
      <c r="E886" s="221" t="str">
        <f>IFERROR(VLOOKUP(A886,[1]Tổng!$M$2:$AT$200,14,0),"")</f>
        <v/>
      </c>
      <c r="F886" s="213" t="str">
        <f>IFERROR(VLOOKUP(A886,[1]Tổng!$M$2:$AT$200,15,0),"")</f>
        <v/>
      </c>
      <c r="G886" s="214" t="str">
        <f>IFERROR(VLOOKUP(A886,[1]Tổng!$M$2:$AT$200,25,0),"")</f>
        <v/>
      </c>
      <c r="H886" s="83" t="str">
        <f>IFERROR(VLOOKUP(A886,[1]Tổng!$M$2:$AQ$200,26,0),"")</f>
        <v/>
      </c>
      <c r="I886" s="77" t="str">
        <f>IFERROR(VLOOKUP(A886,[1]Tổng!$M$2:$AQ$200,27,0),"")</f>
        <v/>
      </c>
      <c r="J886" s="77">
        <v>1000000</v>
      </c>
      <c r="K886" s="78">
        <f t="shared" si="241"/>
        <v>0</v>
      </c>
      <c r="L886" s="88" t="str">
        <f>IFERROR(VLOOKUP(A886,[1]Tổng!$M$2:$AQ$200,30,0),"")</f>
        <v/>
      </c>
      <c r="M886" s="88">
        <f t="shared" si="242"/>
        <v>0</v>
      </c>
      <c r="N886" s="88" t="str">
        <f>IFERROR(VLOOKUP(A886,[1]Tổng!$M$2:$AT$200,18,0),"")</f>
        <v/>
      </c>
      <c r="O886" s="88" t="str">
        <f>IFERROR(VLOOKUP(A886,[1]Tổng!$M$2:$AT$200,22,0),"")</f>
        <v/>
      </c>
      <c r="P886" s="217">
        <f t="shared" si="243"/>
        <v>0</v>
      </c>
      <c r="Q886" s="217">
        <f>IFERROR(VLOOKUP(A886,[1]Tổng!$M$2:$AQ$200,29,0),0)</f>
        <v>0</v>
      </c>
      <c r="R886" s="81" t="str">
        <f>IFERROR(VLOOKUP(A886,[1]Tổng!$M$2:$AQ$200,31,0),"")</f>
        <v/>
      </c>
      <c r="S886" s="81">
        <f t="shared" si="230"/>
        <v>0</v>
      </c>
      <c r="T886" s="81">
        <f t="shared" si="231"/>
        <v>0</v>
      </c>
      <c r="U886" s="81" t="e">
        <f t="shared" si="245"/>
        <v>#REF!</v>
      </c>
      <c r="V886" s="81"/>
      <c r="W886" s="81" t="e">
        <f t="shared" si="238"/>
        <v>#REF!</v>
      </c>
      <c r="X886" s="83"/>
      <c r="Y886" s="99">
        <f t="shared" si="246"/>
        <v>0</v>
      </c>
      <c r="AE886" s="106" t="e">
        <f t="shared" si="247"/>
        <v>#VALUE!</v>
      </c>
      <c r="AF886" s="69"/>
      <c r="AG886" s="218"/>
      <c r="AH886" s="219"/>
      <c r="AI886" s="218"/>
      <c r="AR886" s="225" t="str">
        <f t="shared" si="248"/>
        <v/>
      </c>
      <c r="AS886" s="35">
        <f t="shared" si="249"/>
        <v>2</v>
      </c>
      <c r="AU886" s="69" t="e">
        <f t="shared" si="229"/>
        <v>#N/A</v>
      </c>
      <c r="AV886" s="69" t="e">
        <f t="shared" si="234"/>
        <v>#N/A</v>
      </c>
      <c r="AW886" s="69">
        <f>IF(I886&gt;0,COUNTIF($AV$32:AV886,AV886),0)</f>
        <v>854</v>
      </c>
      <c r="AX886" s="69">
        <f>IF(AND(AW886&gt;1,SUMIF($AV$32:AV885,AV886,$AX$32:AX885)-SUMIF($AV$32:AV885,AV886,$BA$32:BA885)=0),1,IF(AND(AW886&gt;1,SUMIF($AV$32:AV885,AV886,$AX$32:AX885)-SUMIF($AV$32:AV885,AV886,$BA$32:BA885)&gt;0),0,AW886))</f>
        <v>0</v>
      </c>
      <c r="AY886" s="69">
        <f>IF(AND(Q886&gt;0,SUMIF($AV$32:AV886,AV886,$I$32:I886)-SUMIF($AV$32:AV886,AV886,$Q$32:Q886)=0),COUNTIF($AV$32:AV886,AV886),0)</f>
        <v>0</v>
      </c>
      <c r="AZ886" s="69">
        <f>IF(Q886&gt;0,COUNTIF($AV$32:AV886,AV886),0)</f>
        <v>0</v>
      </c>
      <c r="BA886" s="69">
        <f t="shared" si="235"/>
        <v>0</v>
      </c>
      <c r="BC886" s="69" t="str">
        <f t="shared" si="236"/>
        <v xml:space="preserve">  0</v>
      </c>
      <c r="BD886" s="69" t="str">
        <f t="shared" si="237"/>
        <v/>
      </c>
      <c r="BF886" s="69"/>
      <c r="BG886" s="69"/>
    </row>
    <row r="887" spans="1:59" x14ac:dyDescent="0.25">
      <c r="A887" s="70" t="e">
        <f t="shared" si="244"/>
        <v>#REF!</v>
      </c>
      <c r="B887" s="83" t="str">
        <f>IFERROR(VLOOKUP(A887,[1]Tổng!$M$2:$AT$200,13,0),"")</f>
        <v/>
      </c>
      <c r="C887" s="71" t="e">
        <f t="shared" si="239"/>
        <v>#VALUE!</v>
      </c>
      <c r="D887" s="71">
        <f t="shared" si="240"/>
        <v>1</v>
      </c>
      <c r="E887" s="221" t="str">
        <f>IFERROR(VLOOKUP(A887,[1]Tổng!$M$2:$AT$200,14,0),"")</f>
        <v/>
      </c>
      <c r="F887" s="213" t="str">
        <f>IFERROR(VLOOKUP(A887,[1]Tổng!$M$2:$AT$200,15,0),"")</f>
        <v/>
      </c>
      <c r="G887" s="214" t="str">
        <f>IFERROR(VLOOKUP(A887,[1]Tổng!$M$2:$AT$200,25,0),"")</f>
        <v/>
      </c>
      <c r="H887" s="83" t="str">
        <f>IFERROR(VLOOKUP(A887,[1]Tổng!$M$2:$AQ$200,26,0),"")</f>
        <v/>
      </c>
      <c r="I887" s="77" t="str">
        <f>IFERROR(VLOOKUP(A887,[1]Tổng!$M$2:$AQ$200,27,0),"")</f>
        <v/>
      </c>
      <c r="J887" s="77">
        <v>1000000</v>
      </c>
      <c r="K887" s="78">
        <f t="shared" si="241"/>
        <v>0</v>
      </c>
      <c r="L887" s="88" t="str">
        <f>IFERROR(VLOOKUP(A887,[1]Tổng!$M$2:$AQ$200,30,0),"")</f>
        <v/>
      </c>
      <c r="M887" s="88">
        <f t="shared" si="242"/>
        <v>0</v>
      </c>
      <c r="N887" s="88" t="str">
        <f>IFERROR(VLOOKUP(A887,[1]Tổng!$M$2:$AT$200,18,0),"")</f>
        <v/>
      </c>
      <c r="O887" s="88" t="str">
        <f>IFERROR(VLOOKUP(A887,[1]Tổng!$M$2:$AT$200,22,0),"")</f>
        <v/>
      </c>
      <c r="P887" s="217">
        <f t="shared" si="243"/>
        <v>0</v>
      </c>
      <c r="Q887" s="217">
        <f>IFERROR(VLOOKUP(A887,[1]Tổng!$M$2:$AQ$200,29,0),0)</f>
        <v>0</v>
      </c>
      <c r="R887" s="81" t="str">
        <f>IFERROR(VLOOKUP(A887,[1]Tổng!$M$2:$AQ$200,31,0),"")</f>
        <v/>
      </c>
      <c r="S887" s="81">
        <f t="shared" si="230"/>
        <v>0</v>
      </c>
      <c r="T887" s="81">
        <f t="shared" si="231"/>
        <v>0</v>
      </c>
      <c r="U887" s="81" t="e">
        <f t="shared" si="245"/>
        <v>#REF!</v>
      </c>
      <c r="V887" s="81"/>
      <c r="W887" s="81" t="e">
        <f t="shared" si="238"/>
        <v>#REF!</v>
      </c>
      <c r="X887" s="83"/>
      <c r="Y887" s="99">
        <f t="shared" si="246"/>
        <v>0</v>
      </c>
      <c r="AE887" s="106" t="e">
        <f t="shared" si="247"/>
        <v>#VALUE!</v>
      </c>
      <c r="AF887" s="69"/>
      <c r="AG887" s="218"/>
      <c r="AH887" s="219"/>
      <c r="AI887" s="218"/>
      <c r="AR887" s="225" t="str">
        <f t="shared" si="248"/>
        <v/>
      </c>
      <c r="AS887" s="35">
        <f t="shared" si="249"/>
        <v>2</v>
      </c>
      <c r="AU887" s="69" t="e">
        <f t="shared" si="229"/>
        <v>#N/A</v>
      </c>
      <c r="AV887" s="69" t="e">
        <f t="shared" si="234"/>
        <v>#N/A</v>
      </c>
      <c r="AW887" s="69">
        <f>IF(I887&gt;0,COUNTIF($AV$32:AV887,AV887),0)</f>
        <v>855</v>
      </c>
      <c r="AX887" s="69">
        <f>IF(AND(AW887&gt;1,SUMIF($AV$32:AV886,AV887,$AX$32:AX886)-SUMIF($AV$32:AV886,AV887,$BA$32:BA886)=0),1,IF(AND(AW887&gt;1,SUMIF($AV$32:AV886,AV887,$AX$32:AX886)-SUMIF($AV$32:AV886,AV887,$BA$32:BA886)&gt;0),0,AW887))</f>
        <v>0</v>
      </c>
      <c r="AY887" s="69">
        <f>IF(AND(Q887&gt;0,SUMIF($AV$32:AV887,AV887,$I$32:I887)-SUMIF($AV$32:AV887,AV887,$Q$32:Q887)=0),COUNTIF($AV$32:AV887,AV887),0)</f>
        <v>0</v>
      </c>
      <c r="AZ887" s="69">
        <f>IF(Q887&gt;0,COUNTIF($AV$32:AV887,AV887),0)</f>
        <v>0</v>
      </c>
      <c r="BA887" s="69">
        <f t="shared" si="235"/>
        <v>0</v>
      </c>
      <c r="BC887" s="69" t="str">
        <f t="shared" si="236"/>
        <v xml:space="preserve">  0</v>
      </c>
      <c r="BD887" s="69" t="str">
        <f t="shared" si="237"/>
        <v/>
      </c>
      <c r="BF887" s="69"/>
      <c r="BG887" s="69"/>
    </row>
    <row r="888" spans="1:59" x14ac:dyDescent="0.25">
      <c r="A888" s="70" t="e">
        <f t="shared" si="244"/>
        <v>#REF!</v>
      </c>
      <c r="B888" s="83" t="str">
        <f>IFERROR(VLOOKUP(A888,[1]Tổng!$M$2:$AT$200,13,0),"")</f>
        <v/>
      </c>
      <c r="C888" s="71" t="e">
        <f t="shared" si="239"/>
        <v>#VALUE!</v>
      </c>
      <c r="D888" s="71">
        <f t="shared" si="240"/>
        <v>1</v>
      </c>
      <c r="E888" s="221" t="str">
        <f>IFERROR(VLOOKUP(A888,[1]Tổng!$M$2:$AT$200,14,0),"")</f>
        <v/>
      </c>
      <c r="F888" s="213" t="str">
        <f>IFERROR(VLOOKUP(A888,[1]Tổng!$M$2:$AT$200,15,0),"")</f>
        <v/>
      </c>
      <c r="G888" s="214" t="str">
        <f>IFERROR(VLOOKUP(A888,[1]Tổng!$M$2:$AT$200,25,0),"")</f>
        <v/>
      </c>
      <c r="H888" s="83" t="str">
        <f>IFERROR(VLOOKUP(A888,[1]Tổng!$M$2:$AQ$200,26,0),"")</f>
        <v/>
      </c>
      <c r="I888" s="77" t="str">
        <f>IFERROR(VLOOKUP(A888,[1]Tổng!$M$2:$AQ$200,27,0),"")</f>
        <v/>
      </c>
      <c r="J888" s="77">
        <v>1000000</v>
      </c>
      <c r="K888" s="78">
        <f t="shared" si="241"/>
        <v>0</v>
      </c>
      <c r="L888" s="88" t="str">
        <f>IFERROR(VLOOKUP(A888,[1]Tổng!$M$2:$AQ$200,30,0),"")</f>
        <v/>
      </c>
      <c r="M888" s="88">
        <f t="shared" si="242"/>
        <v>0</v>
      </c>
      <c r="N888" s="88" t="str">
        <f>IFERROR(VLOOKUP(A888,[1]Tổng!$M$2:$AT$200,18,0),"")</f>
        <v/>
      </c>
      <c r="O888" s="88" t="str">
        <f>IFERROR(VLOOKUP(A888,[1]Tổng!$M$2:$AT$200,22,0),"")</f>
        <v/>
      </c>
      <c r="P888" s="217">
        <f t="shared" si="243"/>
        <v>0</v>
      </c>
      <c r="Q888" s="217">
        <f>IFERROR(VLOOKUP(A888,[1]Tổng!$M$2:$AQ$200,29,0),0)</f>
        <v>0</v>
      </c>
      <c r="R888" s="81" t="str">
        <f>IFERROR(VLOOKUP(A888,[1]Tổng!$M$2:$AQ$200,31,0),"")</f>
        <v/>
      </c>
      <c r="S888" s="81">
        <f t="shared" si="230"/>
        <v>0</v>
      </c>
      <c r="T888" s="81">
        <f t="shared" si="231"/>
        <v>0</v>
      </c>
      <c r="U888" s="81" t="e">
        <f t="shared" si="245"/>
        <v>#REF!</v>
      </c>
      <c r="V888" s="81"/>
      <c r="W888" s="81" t="e">
        <f t="shared" si="238"/>
        <v>#REF!</v>
      </c>
      <c r="X888" s="83"/>
      <c r="Y888" s="99">
        <f t="shared" si="246"/>
        <v>0</v>
      </c>
      <c r="AE888" s="106" t="e">
        <f t="shared" si="247"/>
        <v>#VALUE!</v>
      </c>
      <c r="AF888" s="69"/>
      <c r="AG888" s="218"/>
      <c r="AH888" s="219"/>
      <c r="AI888" s="218"/>
      <c r="AR888" s="225" t="str">
        <f t="shared" si="248"/>
        <v/>
      </c>
      <c r="AS888" s="35">
        <f t="shared" si="249"/>
        <v>2</v>
      </c>
      <c r="AU888" s="69" t="e">
        <f t="shared" si="229"/>
        <v>#N/A</v>
      </c>
      <c r="AV888" s="69" t="e">
        <f t="shared" si="234"/>
        <v>#N/A</v>
      </c>
      <c r="AW888" s="69">
        <f>IF(I888&gt;0,COUNTIF($AV$32:AV888,AV888),0)</f>
        <v>856</v>
      </c>
      <c r="AX888" s="69">
        <f>IF(AND(AW888&gt;1,SUMIF($AV$32:AV887,AV888,$AX$32:AX887)-SUMIF($AV$32:AV887,AV888,$BA$32:BA887)=0),1,IF(AND(AW888&gt;1,SUMIF($AV$32:AV887,AV888,$AX$32:AX887)-SUMIF($AV$32:AV887,AV888,$BA$32:BA887)&gt;0),0,AW888))</f>
        <v>0</v>
      </c>
      <c r="AY888" s="69">
        <f>IF(AND(Q888&gt;0,SUMIF($AV$32:AV888,AV888,$I$32:I888)-SUMIF($AV$32:AV888,AV888,$Q$32:Q888)=0),COUNTIF($AV$32:AV888,AV888),0)</f>
        <v>0</v>
      </c>
      <c r="AZ888" s="69">
        <f>IF(Q888&gt;0,COUNTIF($AV$32:AV888,AV888),0)</f>
        <v>0</v>
      </c>
      <c r="BA888" s="69">
        <f t="shared" si="235"/>
        <v>0</v>
      </c>
      <c r="BC888" s="69" t="str">
        <f t="shared" si="236"/>
        <v xml:space="preserve">  0</v>
      </c>
      <c r="BD888" s="69" t="str">
        <f t="shared" si="237"/>
        <v/>
      </c>
      <c r="BF888" s="69"/>
      <c r="BG888" s="69"/>
    </row>
    <row r="889" spans="1:59" x14ac:dyDescent="0.25">
      <c r="A889" s="70" t="e">
        <f t="shared" si="244"/>
        <v>#REF!</v>
      </c>
      <c r="B889" s="83" t="str">
        <f>IFERROR(VLOOKUP(A889,[1]Tổng!$M$2:$AT$200,13,0),"")</f>
        <v/>
      </c>
      <c r="C889" s="71" t="e">
        <f t="shared" si="239"/>
        <v>#VALUE!</v>
      </c>
      <c r="D889" s="71">
        <f t="shared" si="240"/>
        <v>1</v>
      </c>
      <c r="E889" s="221" t="str">
        <f>IFERROR(VLOOKUP(A889,[1]Tổng!$M$2:$AT$200,14,0),"")</f>
        <v/>
      </c>
      <c r="F889" s="213" t="str">
        <f>IFERROR(VLOOKUP(A889,[1]Tổng!$M$2:$AT$200,15,0),"")</f>
        <v/>
      </c>
      <c r="G889" s="214" t="str">
        <f>IFERROR(VLOOKUP(A889,[1]Tổng!$M$2:$AT$200,25,0),"")</f>
        <v/>
      </c>
      <c r="H889" s="83" t="str">
        <f>IFERROR(VLOOKUP(A889,[1]Tổng!$M$2:$AQ$200,26,0),"")</f>
        <v/>
      </c>
      <c r="I889" s="77" t="str">
        <f>IFERROR(VLOOKUP(A889,[1]Tổng!$M$2:$AQ$200,27,0),"")</f>
        <v/>
      </c>
      <c r="J889" s="77">
        <v>1000000</v>
      </c>
      <c r="K889" s="78">
        <f t="shared" si="241"/>
        <v>0</v>
      </c>
      <c r="L889" s="88" t="str">
        <f>IFERROR(VLOOKUP(A889,[1]Tổng!$M$2:$AQ$200,30,0),"")</f>
        <v/>
      </c>
      <c r="M889" s="88">
        <f t="shared" si="242"/>
        <v>0</v>
      </c>
      <c r="N889" s="88" t="str">
        <f>IFERROR(VLOOKUP(A889,[1]Tổng!$M$2:$AT$200,18,0),"")</f>
        <v/>
      </c>
      <c r="O889" s="88" t="str">
        <f>IFERROR(VLOOKUP(A889,[1]Tổng!$M$2:$AT$200,22,0),"")</f>
        <v/>
      </c>
      <c r="P889" s="217">
        <f t="shared" si="243"/>
        <v>0</v>
      </c>
      <c r="Q889" s="217">
        <f>IFERROR(VLOOKUP(A889,[1]Tổng!$M$2:$AQ$200,29,0),0)</f>
        <v>0</v>
      </c>
      <c r="R889" s="81" t="str">
        <f>IFERROR(VLOOKUP(A889,[1]Tổng!$M$2:$AQ$200,31,0),"")</f>
        <v/>
      </c>
      <c r="S889" s="81">
        <f t="shared" si="230"/>
        <v>0</v>
      </c>
      <c r="T889" s="81">
        <f t="shared" si="231"/>
        <v>0</v>
      </c>
      <c r="U889" s="81" t="e">
        <f t="shared" si="245"/>
        <v>#REF!</v>
      </c>
      <c r="V889" s="81"/>
      <c r="W889" s="81" t="e">
        <f t="shared" si="238"/>
        <v>#REF!</v>
      </c>
      <c r="X889" s="83"/>
      <c r="Y889" s="99">
        <f>Q1091</f>
        <v>0</v>
      </c>
      <c r="AE889" s="106" t="e">
        <f>I1091-SUM(Z1091:AD1091)</f>
        <v>#VALUE!</v>
      </c>
      <c r="AF889" s="69"/>
      <c r="AG889" s="218"/>
      <c r="AH889" s="219"/>
      <c r="AI889" s="218"/>
      <c r="AR889" s="225" t="str">
        <f>IF(AS1091&gt;1,H1091,IF(AS1091=1,H1088+1,0))</f>
        <v/>
      </c>
      <c r="AS889" s="35">
        <f>IF(H1091=0,H1088+1,2)</f>
        <v>2</v>
      </c>
      <c r="AU889" s="69" t="e">
        <f t="shared" si="229"/>
        <v>#N/A</v>
      </c>
      <c r="AV889" s="69" t="e">
        <f t="shared" si="234"/>
        <v>#N/A</v>
      </c>
      <c r="AW889" s="69">
        <f>IF(I889&gt;0,COUNTIF($AV$32:AV889,AV889),0)</f>
        <v>857</v>
      </c>
      <c r="AX889" s="69">
        <f>IF(AND(AW889&gt;1,SUMIF($AV$32:AV888,AV889,$AX$32:AX888)-SUMIF($AV$32:AV888,AV889,$BA$32:BA888)=0),1,IF(AND(AW889&gt;1,SUMIF($AV$32:AV888,AV889,$AX$32:AX888)-SUMIF($AV$32:AV888,AV889,$BA$32:BA888)&gt;0),0,AW889))</f>
        <v>0</v>
      </c>
      <c r="AY889" s="69">
        <f>IF(AND(Q889&gt;0,SUMIF($AV$32:AV889,AV889,$I$32:I889)-SUMIF($AV$32:AV889,AV889,$Q$32:Q889)=0),COUNTIF($AV$32:AV889,AV889),0)</f>
        <v>0</v>
      </c>
      <c r="AZ889" s="69">
        <f>IF(Q889&gt;0,COUNTIF($AV$32:AV889,AV889),0)</f>
        <v>0</v>
      </c>
      <c r="BA889" s="69">
        <f t="shared" si="235"/>
        <v>0</v>
      </c>
      <c r="BC889" s="69" t="str">
        <f t="shared" si="236"/>
        <v xml:space="preserve">  0</v>
      </c>
      <c r="BD889" s="69" t="str">
        <f t="shared" si="237"/>
        <v/>
      </c>
      <c r="BF889" s="69"/>
      <c r="BG889" s="69"/>
    </row>
    <row r="890" spans="1:59" x14ac:dyDescent="0.25">
      <c r="A890" s="70" t="e">
        <f t="shared" si="244"/>
        <v>#REF!</v>
      </c>
      <c r="B890" s="83" t="str">
        <f>IFERROR(VLOOKUP(A890,[1]Tổng!$M$2:$AT$200,13,0),"")</f>
        <v/>
      </c>
      <c r="C890" s="71" t="e">
        <f t="shared" si="239"/>
        <v>#VALUE!</v>
      </c>
      <c r="D890" s="71">
        <f t="shared" si="240"/>
        <v>1</v>
      </c>
      <c r="E890" s="221" t="str">
        <f>IFERROR(VLOOKUP(A890,[1]Tổng!$M$2:$AT$200,14,0),"")</f>
        <v/>
      </c>
      <c r="F890" s="213" t="str">
        <f>IFERROR(VLOOKUP(A890,[1]Tổng!$M$2:$AT$200,15,0),"")</f>
        <v/>
      </c>
      <c r="G890" s="214" t="str">
        <f>IFERROR(VLOOKUP(A890,[1]Tổng!$M$2:$AT$200,25,0),"")</f>
        <v/>
      </c>
      <c r="H890" s="83" t="str">
        <f>IFERROR(VLOOKUP(A890,[1]Tổng!$M$2:$AQ$200,26,0),"")</f>
        <v/>
      </c>
      <c r="I890" s="77" t="str">
        <f>IFERROR(VLOOKUP(A890,[1]Tổng!$M$2:$AQ$200,27,0),"")</f>
        <v/>
      </c>
      <c r="J890" s="77">
        <v>1000000</v>
      </c>
      <c r="K890" s="78">
        <f t="shared" si="241"/>
        <v>0</v>
      </c>
      <c r="L890" s="88" t="str">
        <f>IFERROR(VLOOKUP(A890,[1]Tổng!$M$2:$AQ$200,30,0),"")</f>
        <v/>
      </c>
      <c r="M890" s="88">
        <f t="shared" si="242"/>
        <v>0</v>
      </c>
      <c r="N890" s="88" t="str">
        <f>IFERROR(VLOOKUP(A890,[1]Tổng!$M$2:$AT$200,18,0),"")</f>
        <v/>
      </c>
      <c r="O890" s="88" t="str">
        <f>IFERROR(VLOOKUP(A890,[1]Tổng!$M$2:$AT$200,22,0),"")</f>
        <v/>
      </c>
      <c r="P890" s="217">
        <f t="shared" si="243"/>
        <v>0</v>
      </c>
      <c r="Q890" s="217">
        <f>IFERROR(VLOOKUP(A890,[1]Tổng!$M$2:$AQ$200,29,0),0)</f>
        <v>0</v>
      </c>
      <c r="R890" s="81" t="str">
        <f>IFERROR(VLOOKUP(A890,[1]Tổng!$M$2:$AQ$200,31,0),"")</f>
        <v/>
      </c>
      <c r="S890" s="81">
        <f t="shared" si="230"/>
        <v>0</v>
      </c>
      <c r="T890" s="81">
        <f t="shared" si="231"/>
        <v>0</v>
      </c>
      <c r="U890" s="81" t="e">
        <f t="shared" si="245"/>
        <v>#REF!</v>
      </c>
      <c r="V890" s="81"/>
      <c r="W890" s="81" t="e">
        <f t="shared" si="238"/>
        <v>#REF!</v>
      </c>
      <c r="X890" s="83"/>
      <c r="Y890" s="99">
        <f>Q1090</f>
        <v>0</v>
      </c>
      <c r="AE890" s="106" t="e">
        <f t="shared" ref="AE890:AE898" si="250">I1090-SUM(Z1090:AD1090)</f>
        <v>#VALUE!</v>
      </c>
      <c r="AF890" s="69"/>
      <c r="AG890" s="218"/>
      <c r="AH890" s="219"/>
      <c r="AI890" s="218"/>
      <c r="AR890" s="225" t="str">
        <f>IF(AS1090&gt;1,H1090,IF(AS1090=1,H1091+1,0))</f>
        <v/>
      </c>
      <c r="AS890" s="35">
        <f>IF(H1090=0,H1091+1,2)</f>
        <v>2</v>
      </c>
      <c r="AU890" s="69" t="e">
        <f t="shared" si="229"/>
        <v>#N/A</v>
      </c>
      <c r="AV890" s="69" t="e">
        <f t="shared" si="234"/>
        <v>#N/A</v>
      </c>
      <c r="AW890" s="69">
        <f>IF(I890&gt;0,COUNTIF($AV$32:AV890,AV890),0)</f>
        <v>858</v>
      </c>
      <c r="AX890" s="69">
        <f>IF(AND(AW890&gt;1,SUMIF($AV$32:AV889,AV890,$AX$32:AX889)-SUMIF($AV$32:AV889,AV890,$BA$32:BA889)=0),1,IF(AND(AW890&gt;1,SUMIF($AV$32:AV889,AV890,$AX$32:AX889)-SUMIF($AV$32:AV889,AV890,$BA$32:BA889)&gt;0),0,AW890))</f>
        <v>0</v>
      </c>
      <c r="AY890" s="69">
        <f>IF(AND(Q890&gt;0,SUMIF($AV$32:AV890,AV890,$I$32:I890)-SUMIF($AV$32:AV890,AV890,$Q$32:Q890)=0),COUNTIF($AV$32:AV890,AV890),0)</f>
        <v>0</v>
      </c>
      <c r="AZ890" s="69">
        <f>IF(Q890&gt;0,COUNTIF($AV$32:AV890,AV890),0)</f>
        <v>0</v>
      </c>
      <c r="BA890" s="69">
        <f t="shared" si="235"/>
        <v>0</v>
      </c>
      <c r="BC890" s="69" t="str">
        <f t="shared" si="236"/>
        <v xml:space="preserve">  0</v>
      </c>
      <c r="BD890" s="69" t="str">
        <f t="shared" si="237"/>
        <v/>
      </c>
      <c r="BF890" s="69"/>
      <c r="BG890" s="69"/>
    </row>
    <row r="891" spans="1:59" x14ac:dyDescent="0.25">
      <c r="A891" s="70" t="e">
        <f t="shared" si="244"/>
        <v>#REF!</v>
      </c>
      <c r="B891" s="83" t="str">
        <f>IFERROR(VLOOKUP(A891,[1]Tổng!$M$2:$AT$200,13,0),"")</f>
        <v/>
      </c>
      <c r="C891" s="71" t="e">
        <f t="shared" si="239"/>
        <v>#VALUE!</v>
      </c>
      <c r="D891" s="71">
        <f t="shared" si="240"/>
        <v>1</v>
      </c>
      <c r="E891" s="221" t="str">
        <f>IFERROR(VLOOKUP(A891,[1]Tổng!$M$2:$AT$200,14,0),"")</f>
        <v/>
      </c>
      <c r="F891" s="213" t="str">
        <f>IFERROR(VLOOKUP(A891,[1]Tổng!$M$2:$AT$200,15,0),"")</f>
        <v/>
      </c>
      <c r="G891" s="214" t="str">
        <f>IFERROR(VLOOKUP(A891,[1]Tổng!$M$2:$AT$200,25,0),"")</f>
        <v/>
      </c>
      <c r="H891" s="83" t="str">
        <f>IFERROR(VLOOKUP(A891,[1]Tổng!$M$2:$AQ$200,26,0),"")</f>
        <v/>
      </c>
      <c r="I891" s="77" t="str">
        <f>IFERROR(VLOOKUP(A891,[1]Tổng!$M$2:$AQ$200,27,0),"")</f>
        <v/>
      </c>
      <c r="J891" s="77">
        <v>1000000</v>
      </c>
      <c r="K891" s="78">
        <f t="shared" si="241"/>
        <v>0</v>
      </c>
      <c r="L891" s="88" t="str">
        <f>IFERROR(VLOOKUP(A891,[1]Tổng!$M$2:$AQ$200,30,0),"")</f>
        <v/>
      </c>
      <c r="M891" s="88">
        <f t="shared" si="242"/>
        <v>0</v>
      </c>
      <c r="N891" s="88" t="str">
        <f>IFERROR(VLOOKUP(A891,[1]Tổng!$M$2:$AT$200,18,0),"")</f>
        <v/>
      </c>
      <c r="O891" s="88" t="str">
        <f>IFERROR(VLOOKUP(A891,[1]Tổng!$M$2:$AT$200,22,0),"")</f>
        <v/>
      </c>
      <c r="P891" s="217">
        <f t="shared" si="243"/>
        <v>0</v>
      </c>
      <c r="Q891" s="217">
        <f>IFERROR(VLOOKUP(A891,[1]Tổng!$M$2:$AQ$200,29,0),0)</f>
        <v>0</v>
      </c>
      <c r="R891" s="81" t="str">
        <f>IFERROR(VLOOKUP(A891,[1]Tổng!$M$2:$AQ$200,31,0),"")</f>
        <v/>
      </c>
      <c r="S891" s="81">
        <f t="shared" si="230"/>
        <v>0</v>
      </c>
      <c r="T891" s="81">
        <f t="shared" si="231"/>
        <v>0</v>
      </c>
      <c r="U891" s="81" t="e">
        <f t="shared" si="245"/>
        <v>#REF!</v>
      </c>
      <c r="V891" s="81"/>
      <c r="W891" s="81" t="e">
        <f t="shared" si="238"/>
        <v>#REF!</v>
      </c>
      <c r="X891" s="83"/>
      <c r="Y891" s="99">
        <f>Q1091</f>
        <v>0</v>
      </c>
      <c r="AE891" s="106" t="e">
        <f t="shared" si="250"/>
        <v>#VALUE!</v>
      </c>
      <c r="AF891" s="69"/>
      <c r="AG891" s="218"/>
      <c r="AH891" s="219"/>
      <c r="AI891" s="218"/>
      <c r="AR891" s="225" t="str">
        <f t="shared" ref="AR891:AR898" si="251">IF(AS1091&gt;1,H1091,IF(AS1091=1,H1090+1,0))</f>
        <v/>
      </c>
      <c r="AS891" s="35">
        <f t="shared" ref="AS891:AS898" si="252">IF(H1091=0,H1090+1,2)</f>
        <v>2</v>
      </c>
      <c r="AU891" s="69" t="e">
        <f t="shared" si="229"/>
        <v>#N/A</v>
      </c>
      <c r="AV891" s="69" t="e">
        <f t="shared" si="234"/>
        <v>#N/A</v>
      </c>
      <c r="AW891" s="69">
        <f>IF(I891&gt;0,COUNTIF($AV$32:AV891,AV891),0)</f>
        <v>859</v>
      </c>
      <c r="AX891" s="69">
        <f>IF(AND(AW891&gt;1,SUMIF($AV$32:AV890,AV891,$AX$32:AX890)-SUMIF($AV$32:AV890,AV891,$BA$32:BA890)=0),1,IF(AND(AW891&gt;1,SUMIF($AV$32:AV890,AV891,$AX$32:AX890)-SUMIF($AV$32:AV890,AV891,$BA$32:BA890)&gt;0),0,AW891))</f>
        <v>0</v>
      </c>
      <c r="AY891" s="69">
        <f>IF(AND(Q891&gt;0,SUMIF($AV$32:AV891,AV891,$I$32:I891)-SUMIF($AV$32:AV891,AV891,$Q$32:Q891)=0),COUNTIF($AV$32:AV891,AV891),0)</f>
        <v>0</v>
      </c>
      <c r="AZ891" s="69">
        <f>IF(Q891&gt;0,COUNTIF($AV$32:AV891,AV891),0)</f>
        <v>0</v>
      </c>
      <c r="BA891" s="69">
        <f t="shared" si="235"/>
        <v>0</v>
      </c>
      <c r="BC891" s="69" t="str">
        <f t="shared" si="236"/>
        <v xml:space="preserve">  0</v>
      </c>
      <c r="BD891" s="69" t="str">
        <f t="shared" si="237"/>
        <v/>
      </c>
      <c r="BF891" s="69"/>
      <c r="BG891" s="69"/>
    </row>
    <row r="892" spans="1:59" x14ac:dyDescent="0.25">
      <c r="A892" s="70" t="e">
        <f t="shared" si="244"/>
        <v>#REF!</v>
      </c>
      <c r="B892" s="83" t="str">
        <f>IFERROR(VLOOKUP(A892,[1]Tổng!$M$2:$AT$200,13,0),"")</f>
        <v/>
      </c>
      <c r="C892" s="71" t="e">
        <f t="shared" si="239"/>
        <v>#VALUE!</v>
      </c>
      <c r="D892" s="71">
        <f t="shared" si="240"/>
        <v>1</v>
      </c>
      <c r="E892" s="221" t="str">
        <f>IFERROR(VLOOKUP(A892,[1]Tổng!$M$2:$AT$200,14,0),"")</f>
        <v/>
      </c>
      <c r="F892" s="213" t="str">
        <f>IFERROR(VLOOKUP(A892,[1]Tổng!$M$2:$AT$200,15,0),"")</f>
        <v/>
      </c>
      <c r="G892" s="214" t="str">
        <f>IFERROR(VLOOKUP(A892,[1]Tổng!$M$2:$AT$200,25,0),"")</f>
        <v/>
      </c>
      <c r="H892" s="83" t="str">
        <f>IFERROR(VLOOKUP(A892,[1]Tổng!$M$2:$AQ$200,26,0),"")</f>
        <v/>
      </c>
      <c r="I892" s="77" t="str">
        <f>IFERROR(VLOOKUP(A892,[1]Tổng!$M$2:$AQ$200,27,0),"")</f>
        <v/>
      </c>
      <c r="J892" s="77">
        <v>1000000</v>
      </c>
      <c r="K892" s="78">
        <f t="shared" si="241"/>
        <v>0</v>
      </c>
      <c r="L892" s="88" t="str">
        <f>IFERROR(VLOOKUP(A892,[1]Tổng!$M$2:$AQ$200,30,0),"")</f>
        <v/>
      </c>
      <c r="M892" s="88">
        <f t="shared" si="242"/>
        <v>0</v>
      </c>
      <c r="N892" s="88" t="str">
        <f>IFERROR(VLOOKUP(A892,[1]Tổng!$M$2:$AT$200,18,0),"")</f>
        <v/>
      </c>
      <c r="O892" s="88" t="str">
        <f>IFERROR(VLOOKUP(A892,[1]Tổng!$M$2:$AT$200,22,0),"")</f>
        <v/>
      </c>
      <c r="P892" s="217">
        <f t="shared" si="243"/>
        <v>0</v>
      </c>
      <c r="Q892" s="217">
        <f>IFERROR(VLOOKUP(A892,[1]Tổng!$M$2:$AQ$200,29,0),0)</f>
        <v>0</v>
      </c>
      <c r="R892" s="81" t="str">
        <f>IFERROR(VLOOKUP(A892,[1]Tổng!$M$2:$AQ$200,31,0),"")</f>
        <v/>
      </c>
      <c r="S892" s="81">
        <f t="shared" si="230"/>
        <v>0</v>
      </c>
      <c r="T892" s="81">
        <f t="shared" si="231"/>
        <v>0</v>
      </c>
      <c r="U892" s="81" t="e">
        <f t="shared" si="245"/>
        <v>#REF!</v>
      </c>
      <c r="V892" s="81" t="e">
        <f>Z1093*L1093+Z1094*L1094</f>
        <v>#VALUE!</v>
      </c>
      <c r="W892" s="81" t="e">
        <f t="shared" si="238"/>
        <v>#REF!</v>
      </c>
      <c r="X892" s="83">
        <v>44032</v>
      </c>
      <c r="Y892" s="99">
        <f>Q1092-Z1093-Z1094</f>
        <v>-93</v>
      </c>
      <c r="AE892" s="106" t="e">
        <f t="shared" si="250"/>
        <v>#VALUE!</v>
      </c>
      <c r="AF892" s="69"/>
      <c r="AG892" s="218"/>
      <c r="AH892" s="219"/>
      <c r="AI892" s="218"/>
      <c r="AR892" s="225" t="str">
        <f t="shared" si="251"/>
        <v/>
      </c>
      <c r="AS892" s="35">
        <f t="shared" si="252"/>
        <v>2</v>
      </c>
      <c r="AU892" s="69" t="e">
        <f t="shared" si="229"/>
        <v>#N/A</v>
      </c>
      <c r="AV892" s="69" t="e">
        <f t="shared" si="234"/>
        <v>#N/A</v>
      </c>
      <c r="AW892" s="69">
        <f>IF(I892&gt;0,COUNTIF($AV$32:AV892,AV892),0)</f>
        <v>860</v>
      </c>
      <c r="AX892" s="69">
        <f>IF(AND(AW892&gt;1,SUMIF($AV$32:AV891,AV892,$AX$32:AX891)-SUMIF($AV$32:AV891,AV892,$BA$32:BA891)=0),1,IF(AND(AW892&gt;1,SUMIF($AV$32:AV891,AV892,$AX$32:AX891)-SUMIF($AV$32:AV891,AV892,$BA$32:BA891)&gt;0),0,AW892))</f>
        <v>0</v>
      </c>
      <c r="AY892" s="69">
        <f>IF(AND(Q892&gt;0,SUMIF($AV$32:AV892,AV892,$I$32:I892)-SUMIF($AV$32:AV892,AV892,$Q$32:Q892)=0),COUNTIF($AV$32:AV892,AV892),0)</f>
        <v>0</v>
      </c>
      <c r="AZ892" s="69">
        <f>IF(Q892&gt;0,COUNTIF($AV$32:AV892,AV892),0)</f>
        <v>0</v>
      </c>
      <c r="BA892" s="69">
        <f t="shared" si="235"/>
        <v>0</v>
      </c>
      <c r="BC892" s="69" t="str">
        <f t="shared" si="236"/>
        <v xml:space="preserve">  0</v>
      </c>
      <c r="BD892" s="69" t="str">
        <f t="shared" si="237"/>
        <v/>
      </c>
      <c r="BF892" s="69"/>
      <c r="BG892" s="69"/>
    </row>
    <row r="893" spans="1:59" x14ac:dyDescent="0.25">
      <c r="A893" s="70" t="e">
        <f t="shared" si="244"/>
        <v>#REF!</v>
      </c>
      <c r="B893" s="83" t="str">
        <f>IFERROR(VLOOKUP(A893,[1]Tổng!$M$2:$AT$200,13,0),"")</f>
        <v/>
      </c>
      <c r="C893" s="71" t="e">
        <f t="shared" si="239"/>
        <v>#VALUE!</v>
      </c>
      <c r="D893" s="71">
        <f t="shared" si="240"/>
        <v>1</v>
      </c>
      <c r="E893" s="221" t="str">
        <f>IFERROR(VLOOKUP(A893,[1]Tổng!$M$2:$AT$200,14,0),"")</f>
        <v/>
      </c>
      <c r="F893" s="213" t="str">
        <f>IFERROR(VLOOKUP(A893,[1]Tổng!$M$2:$AT$200,15,0),"")</f>
        <v/>
      </c>
      <c r="G893" s="214" t="str">
        <f>IFERROR(VLOOKUP(A893,[1]Tổng!$M$2:$AT$200,25,0),"")</f>
        <v/>
      </c>
      <c r="H893" s="83" t="str">
        <f>IFERROR(VLOOKUP(A893,[1]Tổng!$M$2:$AQ$200,26,0),"")</f>
        <v/>
      </c>
      <c r="I893" s="77" t="str">
        <f>IFERROR(VLOOKUP(A893,[1]Tổng!$M$2:$AQ$200,27,0),"")</f>
        <v/>
      </c>
      <c r="J893" s="77">
        <v>1000000</v>
      </c>
      <c r="K893" s="78">
        <f t="shared" si="241"/>
        <v>0</v>
      </c>
      <c r="L893" s="88" t="str">
        <f>IFERROR(VLOOKUP(A893,[1]Tổng!$M$2:$AQ$200,30,0),"")</f>
        <v/>
      </c>
      <c r="M893" s="88">
        <f t="shared" si="242"/>
        <v>0</v>
      </c>
      <c r="N893" s="88" t="str">
        <f>IFERROR(VLOOKUP(A893,[1]Tổng!$M$2:$AT$200,18,0),"")</f>
        <v/>
      </c>
      <c r="O893" s="88" t="str">
        <f>IFERROR(VLOOKUP(A893,[1]Tổng!$M$2:$AT$200,22,0),"")</f>
        <v/>
      </c>
      <c r="P893" s="217">
        <f t="shared" si="243"/>
        <v>0</v>
      </c>
      <c r="Q893" s="217">
        <f>IFERROR(VLOOKUP(A893,[1]Tổng!$M$2:$AQ$200,29,0),0)</f>
        <v>0</v>
      </c>
      <c r="R893" s="81" t="str">
        <f>IFERROR(VLOOKUP(A893,[1]Tổng!$M$2:$AQ$200,31,0),"")</f>
        <v/>
      </c>
      <c r="S893" s="81">
        <f t="shared" si="230"/>
        <v>0</v>
      </c>
      <c r="T893" s="81">
        <f t="shared" si="231"/>
        <v>0</v>
      </c>
      <c r="U893" s="81" t="e">
        <f t="shared" si="245"/>
        <v>#REF!</v>
      </c>
      <c r="V893" s="81"/>
      <c r="W893" s="81" t="e">
        <f t="shared" si="238"/>
        <v>#REF!</v>
      </c>
      <c r="X893" s="83"/>
      <c r="Y893" s="99">
        <f t="shared" ref="Y893:Y898" si="253">Q1093</f>
        <v>0</v>
      </c>
      <c r="Z893" s="35">
        <v>419</v>
      </c>
      <c r="AE893" s="106" t="e">
        <f t="shared" si="250"/>
        <v>#VALUE!</v>
      </c>
      <c r="AF893" s="69"/>
      <c r="AG893" s="218"/>
      <c r="AH893" s="219"/>
      <c r="AI893" s="218"/>
      <c r="AR893" s="225" t="str">
        <f t="shared" si="251"/>
        <v/>
      </c>
      <c r="AS893" s="35">
        <f t="shared" si="252"/>
        <v>2</v>
      </c>
      <c r="AU893" s="69" t="e">
        <f t="shared" si="229"/>
        <v>#N/A</v>
      </c>
      <c r="AV893" s="69" t="e">
        <f t="shared" si="234"/>
        <v>#N/A</v>
      </c>
      <c r="AW893" s="69">
        <f>IF(I893&gt;0,COUNTIF($AV$32:AV893,AV893),0)</f>
        <v>861</v>
      </c>
      <c r="AX893" s="69">
        <f>IF(AND(AW893&gt;1,SUMIF($AV$32:AV892,AV893,$AX$32:AX892)-SUMIF($AV$32:AV892,AV893,$BA$32:BA892)=0),1,IF(AND(AW893&gt;1,SUMIF($AV$32:AV892,AV893,$AX$32:AX892)-SUMIF($AV$32:AV892,AV893,$BA$32:BA892)&gt;0),0,AW893))</f>
        <v>0</v>
      </c>
      <c r="AY893" s="69">
        <f>IF(AND(Q893&gt;0,SUMIF($AV$32:AV893,AV893,$I$32:I893)-SUMIF($AV$32:AV893,AV893,$Q$32:Q893)=0),COUNTIF($AV$32:AV893,AV893),0)</f>
        <v>0</v>
      </c>
      <c r="AZ893" s="69">
        <f>IF(Q893&gt;0,COUNTIF($AV$32:AV893,AV893),0)</f>
        <v>0</v>
      </c>
      <c r="BA893" s="69">
        <f t="shared" si="235"/>
        <v>0</v>
      </c>
      <c r="BC893" s="69" t="str">
        <f t="shared" si="236"/>
        <v xml:space="preserve">  0</v>
      </c>
      <c r="BD893" s="69" t="str">
        <f t="shared" si="237"/>
        <v/>
      </c>
      <c r="BF893" s="69"/>
      <c r="BG893" s="69"/>
    </row>
    <row r="894" spans="1:59" x14ac:dyDescent="0.25">
      <c r="A894" s="70" t="e">
        <f t="shared" si="244"/>
        <v>#REF!</v>
      </c>
      <c r="B894" s="83" t="str">
        <f>IFERROR(VLOOKUP(A894,[1]Tổng!$M$2:$AT$200,13,0),"")</f>
        <v/>
      </c>
      <c r="C894" s="71" t="e">
        <f t="shared" si="239"/>
        <v>#VALUE!</v>
      </c>
      <c r="D894" s="71">
        <f t="shared" si="240"/>
        <v>1</v>
      </c>
      <c r="E894" s="221" t="str">
        <f>IFERROR(VLOOKUP(A894,[1]Tổng!$M$2:$AT$200,14,0),"")</f>
        <v/>
      </c>
      <c r="F894" s="213" t="str">
        <f>IFERROR(VLOOKUP(A894,[1]Tổng!$M$2:$AT$200,15,0),"")</f>
        <v/>
      </c>
      <c r="G894" s="214" t="str">
        <f>IFERROR(VLOOKUP(A894,[1]Tổng!$M$2:$AT$200,25,0),"")</f>
        <v/>
      </c>
      <c r="H894" s="83" t="str">
        <f>IFERROR(VLOOKUP(A894,[1]Tổng!$M$2:$AQ$200,26,0),"")</f>
        <v/>
      </c>
      <c r="I894" s="77" t="str">
        <f>IFERROR(VLOOKUP(A894,[1]Tổng!$M$2:$AQ$200,27,0),"")</f>
        <v/>
      </c>
      <c r="J894" s="77">
        <v>1000000</v>
      </c>
      <c r="K894" s="78">
        <f t="shared" si="241"/>
        <v>0</v>
      </c>
      <c r="L894" s="88" t="str">
        <f>IFERROR(VLOOKUP(A894,[1]Tổng!$M$2:$AQ$200,30,0),"")</f>
        <v/>
      </c>
      <c r="M894" s="88">
        <f t="shared" si="242"/>
        <v>0</v>
      </c>
      <c r="N894" s="88" t="str">
        <f>IFERROR(VLOOKUP(A894,[1]Tổng!$M$2:$AT$200,18,0),"")</f>
        <v/>
      </c>
      <c r="O894" s="88" t="str">
        <f>IFERROR(VLOOKUP(A894,[1]Tổng!$M$2:$AT$200,22,0),"")</f>
        <v/>
      </c>
      <c r="P894" s="217">
        <f t="shared" si="243"/>
        <v>0</v>
      </c>
      <c r="Q894" s="217">
        <f>IFERROR(VLOOKUP(A894,[1]Tổng!$M$2:$AQ$200,29,0),0)</f>
        <v>0</v>
      </c>
      <c r="R894" s="81" t="str">
        <f>IFERROR(VLOOKUP(A894,[1]Tổng!$M$2:$AQ$200,31,0),"")</f>
        <v/>
      </c>
      <c r="S894" s="81">
        <f t="shared" si="230"/>
        <v>0</v>
      </c>
      <c r="T894" s="81">
        <f t="shared" si="231"/>
        <v>0</v>
      </c>
      <c r="U894" s="81" t="e">
        <f t="shared" si="245"/>
        <v>#REF!</v>
      </c>
      <c r="V894" s="81"/>
      <c r="W894" s="81" t="e">
        <f t="shared" si="238"/>
        <v>#REF!</v>
      </c>
      <c r="X894" s="83"/>
      <c r="Y894" s="99">
        <f t="shared" si="253"/>
        <v>0</v>
      </c>
      <c r="Z894" s="35">
        <v>81</v>
      </c>
      <c r="AA894" s="35">
        <v>1204</v>
      </c>
      <c r="AE894" s="106" t="e">
        <f t="shared" si="250"/>
        <v>#VALUE!</v>
      </c>
      <c r="AF894" s="69"/>
      <c r="AG894" s="218"/>
      <c r="AH894" s="219"/>
      <c r="AI894" s="218"/>
      <c r="AR894" s="225" t="str">
        <f t="shared" si="251"/>
        <v/>
      </c>
      <c r="AS894" s="35">
        <f t="shared" si="252"/>
        <v>2</v>
      </c>
      <c r="AU894" s="69" t="e">
        <f t="shared" si="229"/>
        <v>#N/A</v>
      </c>
      <c r="AV894" s="69" t="e">
        <f t="shared" si="234"/>
        <v>#N/A</v>
      </c>
      <c r="AW894" s="69">
        <f>IF(I894&gt;0,COUNTIF($AV$32:AV894,AV894),0)</f>
        <v>862</v>
      </c>
      <c r="AX894" s="69">
        <f>IF(AND(AW894&gt;1,SUMIF($AV$32:AV893,AV894,$AX$32:AX893)-SUMIF($AV$32:AV893,AV894,$BA$32:BA893)=0),1,IF(AND(AW894&gt;1,SUMIF($AV$32:AV893,AV894,$AX$32:AX893)-SUMIF($AV$32:AV893,AV894,$BA$32:BA893)&gt;0),0,AW894))</f>
        <v>0</v>
      </c>
      <c r="AY894" s="69">
        <f>IF(AND(Q894&gt;0,SUMIF($AV$32:AV894,AV894,$I$32:I894)-SUMIF($AV$32:AV894,AV894,$Q$32:Q894)=0),COUNTIF($AV$32:AV894,AV894),0)</f>
        <v>0</v>
      </c>
      <c r="AZ894" s="69">
        <f>IF(Q894&gt;0,COUNTIF($AV$32:AV894,AV894),0)</f>
        <v>0</v>
      </c>
      <c r="BA894" s="69">
        <f t="shared" si="235"/>
        <v>0</v>
      </c>
      <c r="BC894" s="69" t="str">
        <f t="shared" si="236"/>
        <v xml:space="preserve">  0</v>
      </c>
      <c r="BD894" s="69" t="str">
        <f t="shared" si="237"/>
        <v/>
      </c>
      <c r="BF894" s="69"/>
      <c r="BG894" s="69"/>
    </row>
    <row r="895" spans="1:59" x14ac:dyDescent="0.25">
      <c r="A895" s="70" t="e">
        <f t="shared" si="244"/>
        <v>#REF!</v>
      </c>
      <c r="B895" s="83" t="str">
        <f>IFERROR(VLOOKUP(A895,[1]Tổng!$M$2:$AT$200,13,0),"")</f>
        <v/>
      </c>
      <c r="C895" s="71" t="e">
        <f t="shared" si="239"/>
        <v>#VALUE!</v>
      </c>
      <c r="D895" s="71">
        <f t="shared" si="240"/>
        <v>1</v>
      </c>
      <c r="E895" s="221" t="str">
        <f>IFERROR(VLOOKUP(A895,[1]Tổng!$M$2:$AT$200,14,0),"")</f>
        <v/>
      </c>
      <c r="F895" s="213" t="str">
        <f>IFERROR(VLOOKUP(A895,[1]Tổng!$M$2:$AT$200,15,0),"")</f>
        <v/>
      </c>
      <c r="G895" s="214" t="str">
        <f>IFERROR(VLOOKUP(A895,[1]Tổng!$M$2:$AT$200,25,0),"")</f>
        <v/>
      </c>
      <c r="H895" s="83" t="str">
        <f>IFERROR(VLOOKUP(A895,[1]Tổng!$M$2:$AQ$200,26,0),"")</f>
        <v/>
      </c>
      <c r="I895" s="77" t="str">
        <f>IFERROR(VLOOKUP(A895,[1]Tổng!$M$2:$AQ$200,27,0),"")</f>
        <v/>
      </c>
      <c r="J895" s="77">
        <v>1000000</v>
      </c>
      <c r="K895" s="78">
        <f t="shared" si="241"/>
        <v>0</v>
      </c>
      <c r="L895" s="88" t="str">
        <f>IFERROR(VLOOKUP(A895,[1]Tổng!$M$2:$AQ$200,30,0),"")</f>
        <v/>
      </c>
      <c r="M895" s="88">
        <f t="shared" si="242"/>
        <v>0</v>
      </c>
      <c r="N895" s="88" t="str">
        <f>IFERROR(VLOOKUP(A895,[1]Tổng!$M$2:$AT$200,18,0),"")</f>
        <v/>
      </c>
      <c r="O895" s="88" t="str">
        <f>IFERROR(VLOOKUP(A895,[1]Tổng!$M$2:$AT$200,22,0),"")</f>
        <v/>
      </c>
      <c r="P895" s="217">
        <f t="shared" si="243"/>
        <v>0</v>
      </c>
      <c r="Q895" s="217">
        <f>IFERROR(VLOOKUP(A895,[1]Tổng!$M$2:$AQ$200,29,0),0)</f>
        <v>0</v>
      </c>
      <c r="R895" s="81" t="str">
        <f>IFERROR(VLOOKUP(A895,[1]Tổng!$M$2:$AQ$200,31,0),"")</f>
        <v/>
      </c>
      <c r="S895" s="81">
        <f t="shared" si="230"/>
        <v>0</v>
      </c>
      <c r="T895" s="81">
        <f t="shared" si="231"/>
        <v>0</v>
      </c>
      <c r="U895" s="81" t="e">
        <f t="shared" si="245"/>
        <v>#REF!</v>
      </c>
      <c r="V895" s="81"/>
      <c r="W895" s="81" t="e">
        <f t="shared" si="238"/>
        <v>#REF!</v>
      </c>
      <c r="X895" s="83"/>
      <c r="Y895" s="99">
        <f t="shared" si="253"/>
        <v>0</v>
      </c>
      <c r="Z895" s="35">
        <v>327</v>
      </c>
      <c r="AA895" s="35">
        <v>477</v>
      </c>
      <c r="AE895" s="106" t="e">
        <f t="shared" si="250"/>
        <v>#VALUE!</v>
      </c>
      <c r="AF895" s="69"/>
      <c r="AG895" s="218"/>
      <c r="AH895" s="219"/>
      <c r="AI895" s="218"/>
      <c r="AR895" s="225" t="str">
        <f t="shared" si="251"/>
        <v/>
      </c>
      <c r="AS895" s="35">
        <f t="shared" si="252"/>
        <v>2</v>
      </c>
      <c r="AU895" s="69" t="e">
        <f t="shared" si="229"/>
        <v>#N/A</v>
      </c>
      <c r="AV895" s="69" t="e">
        <f t="shared" si="234"/>
        <v>#N/A</v>
      </c>
      <c r="AW895" s="69">
        <f>IF(I895&gt;0,COUNTIF($AV$32:AV895,AV895),0)</f>
        <v>863</v>
      </c>
      <c r="AX895" s="69">
        <f>IF(AND(AW895&gt;1,SUMIF($AV$32:AV894,AV895,$AX$32:AX894)-SUMIF($AV$32:AV894,AV895,$BA$32:BA894)=0),1,IF(AND(AW895&gt;1,SUMIF($AV$32:AV894,AV895,$AX$32:AX894)-SUMIF($AV$32:AV894,AV895,$BA$32:BA894)&gt;0),0,AW895))</f>
        <v>0</v>
      </c>
      <c r="AY895" s="69">
        <f>IF(AND(Q895&gt;0,SUMIF($AV$32:AV895,AV895,$I$32:I895)-SUMIF($AV$32:AV895,AV895,$Q$32:Q895)=0),COUNTIF($AV$32:AV895,AV895),0)</f>
        <v>0</v>
      </c>
      <c r="AZ895" s="69">
        <f>IF(Q895&gt;0,COUNTIF($AV$32:AV895,AV895),0)</f>
        <v>0</v>
      </c>
      <c r="BA895" s="69">
        <f t="shared" si="235"/>
        <v>0</v>
      </c>
      <c r="BC895" s="69" t="str">
        <f t="shared" si="236"/>
        <v xml:space="preserve">  0</v>
      </c>
      <c r="BD895" s="69" t="str">
        <f t="shared" si="237"/>
        <v/>
      </c>
      <c r="BF895" s="69"/>
      <c r="BG895" s="69"/>
    </row>
    <row r="896" spans="1:59" x14ac:dyDescent="0.25">
      <c r="A896" s="70" t="e">
        <f t="shared" si="244"/>
        <v>#REF!</v>
      </c>
      <c r="B896" s="83" t="str">
        <f>IFERROR(VLOOKUP(A896,[1]Tổng!$M$2:$AT$200,13,0),"")</f>
        <v/>
      </c>
      <c r="C896" s="71" t="e">
        <f t="shared" si="239"/>
        <v>#VALUE!</v>
      </c>
      <c r="D896" s="71">
        <f t="shared" si="240"/>
        <v>1</v>
      </c>
      <c r="E896" s="221" t="str">
        <f>IFERROR(VLOOKUP(A896,[1]Tổng!$M$2:$AT$200,14,0),"")</f>
        <v/>
      </c>
      <c r="F896" s="213" t="str">
        <f>IFERROR(VLOOKUP(A896,[1]Tổng!$M$2:$AT$200,15,0),"")</f>
        <v/>
      </c>
      <c r="G896" s="214" t="str">
        <f>IFERROR(VLOOKUP(A896,[1]Tổng!$M$2:$AT$200,25,0),"")</f>
        <v/>
      </c>
      <c r="H896" s="83" t="str">
        <f>IFERROR(VLOOKUP(A896,[1]Tổng!$M$2:$AQ$200,26,0),"")</f>
        <v/>
      </c>
      <c r="I896" s="77" t="str">
        <f>IFERROR(VLOOKUP(A896,[1]Tổng!$M$2:$AQ$200,27,0),"")</f>
        <v/>
      </c>
      <c r="J896" s="77">
        <v>1000000</v>
      </c>
      <c r="K896" s="78">
        <f t="shared" si="241"/>
        <v>0</v>
      </c>
      <c r="L896" s="88" t="str">
        <f>IFERROR(VLOOKUP(A896,[1]Tổng!$M$2:$AQ$200,30,0),"")</f>
        <v/>
      </c>
      <c r="M896" s="88">
        <f t="shared" si="242"/>
        <v>0</v>
      </c>
      <c r="N896" s="88" t="str">
        <f>IFERROR(VLOOKUP(A896,[1]Tổng!$M$2:$AT$200,18,0),"")</f>
        <v/>
      </c>
      <c r="O896" s="88" t="str">
        <f>IFERROR(VLOOKUP(A896,[1]Tổng!$M$2:$AT$200,22,0),"")</f>
        <v/>
      </c>
      <c r="P896" s="217">
        <f t="shared" si="243"/>
        <v>0</v>
      </c>
      <c r="Q896" s="217">
        <f>IFERROR(VLOOKUP(A896,[1]Tổng!$M$2:$AQ$200,29,0),0)</f>
        <v>0</v>
      </c>
      <c r="R896" s="81" t="str">
        <f>IFERROR(VLOOKUP(A896,[1]Tổng!$M$2:$AQ$200,31,0),"")</f>
        <v/>
      </c>
      <c r="S896" s="81">
        <f t="shared" si="230"/>
        <v>0</v>
      </c>
      <c r="T896" s="81">
        <f t="shared" si="231"/>
        <v>0</v>
      </c>
      <c r="U896" s="81" t="e">
        <f t="shared" si="245"/>
        <v>#REF!</v>
      </c>
      <c r="V896" s="81"/>
      <c r="W896" s="81" t="e">
        <f t="shared" si="238"/>
        <v>#REF!</v>
      </c>
      <c r="X896" s="83"/>
      <c r="Y896" s="99">
        <f t="shared" si="253"/>
        <v>0</v>
      </c>
      <c r="Z896" s="35">
        <v>731</v>
      </c>
      <c r="AA896" s="35">
        <v>2190</v>
      </c>
      <c r="AB896" s="35">
        <v>2190</v>
      </c>
      <c r="AC896" s="35">
        <v>2190</v>
      </c>
      <c r="AD896" s="35">
        <v>6309</v>
      </c>
      <c r="AE896" s="106" t="e">
        <f t="shared" si="250"/>
        <v>#VALUE!</v>
      </c>
      <c r="AF896" s="69"/>
      <c r="AG896" s="218"/>
      <c r="AH896" s="219"/>
      <c r="AI896" s="218"/>
      <c r="AR896" s="225" t="str">
        <f t="shared" si="251"/>
        <v/>
      </c>
      <c r="AS896" s="35">
        <f t="shared" si="252"/>
        <v>2</v>
      </c>
      <c r="AU896" s="69" t="e">
        <f t="shared" si="229"/>
        <v>#N/A</v>
      </c>
      <c r="AV896" s="69" t="e">
        <f t="shared" si="234"/>
        <v>#N/A</v>
      </c>
      <c r="AW896" s="69">
        <f>IF(I896&gt;0,COUNTIF($AV$32:AV896,AV896),0)</f>
        <v>864</v>
      </c>
      <c r="AX896" s="69">
        <f>IF(AND(AW896&gt;1,SUMIF($AV$32:AV895,AV896,$AX$32:AX895)-SUMIF($AV$32:AV895,AV896,$BA$32:BA895)=0),1,IF(AND(AW896&gt;1,SUMIF($AV$32:AV895,AV896,$AX$32:AX895)-SUMIF($AV$32:AV895,AV896,$BA$32:BA895)&gt;0),0,AW896))</f>
        <v>0</v>
      </c>
      <c r="AY896" s="69">
        <f>IF(AND(Q896&gt;0,SUMIF($AV$32:AV896,AV896,$I$32:I896)-SUMIF($AV$32:AV896,AV896,$Q$32:Q896)=0),COUNTIF($AV$32:AV896,AV896),0)</f>
        <v>0</v>
      </c>
      <c r="AZ896" s="69">
        <f>IF(Q896&gt;0,COUNTIF($AV$32:AV896,AV896),0)</f>
        <v>0</v>
      </c>
      <c r="BA896" s="69">
        <f t="shared" si="235"/>
        <v>0</v>
      </c>
      <c r="BC896" s="69" t="str">
        <f t="shared" si="236"/>
        <v xml:space="preserve">  0</v>
      </c>
      <c r="BD896" s="69" t="str">
        <f t="shared" si="237"/>
        <v/>
      </c>
      <c r="BF896" s="69"/>
      <c r="BG896" s="69"/>
    </row>
    <row r="897" spans="1:59" x14ac:dyDescent="0.25">
      <c r="A897" s="70" t="e">
        <f t="shared" si="244"/>
        <v>#REF!</v>
      </c>
      <c r="B897" s="83" t="str">
        <f>IFERROR(VLOOKUP(A897,[1]Tổng!$M$2:$AT$200,13,0),"")</f>
        <v/>
      </c>
      <c r="C897" s="71" t="e">
        <f t="shared" si="239"/>
        <v>#VALUE!</v>
      </c>
      <c r="D897" s="71">
        <f t="shared" si="240"/>
        <v>1</v>
      </c>
      <c r="E897" s="221" t="str">
        <f>IFERROR(VLOOKUP(A897,[1]Tổng!$M$2:$AT$200,14,0),"")</f>
        <v/>
      </c>
      <c r="F897" s="213" t="str">
        <f>IFERROR(VLOOKUP(A897,[1]Tổng!$M$2:$AT$200,15,0),"")</f>
        <v/>
      </c>
      <c r="G897" s="214" t="str">
        <f>IFERROR(VLOOKUP(A897,[1]Tổng!$M$2:$AT$200,25,0),"")</f>
        <v/>
      </c>
      <c r="H897" s="83" t="str">
        <f>IFERROR(VLOOKUP(A897,[1]Tổng!$M$2:$AQ$200,26,0),"")</f>
        <v/>
      </c>
      <c r="I897" s="77" t="str">
        <f>IFERROR(VLOOKUP(A897,[1]Tổng!$M$2:$AQ$200,27,0),"")</f>
        <v/>
      </c>
      <c r="J897" s="77">
        <v>1000000</v>
      </c>
      <c r="K897" s="78">
        <f t="shared" si="241"/>
        <v>0</v>
      </c>
      <c r="L897" s="88" t="str">
        <f>IFERROR(VLOOKUP(A897,[1]Tổng!$M$2:$AQ$200,30,0),"")</f>
        <v/>
      </c>
      <c r="M897" s="88">
        <f t="shared" si="242"/>
        <v>0</v>
      </c>
      <c r="N897" s="88" t="str">
        <f>IFERROR(VLOOKUP(A897,[1]Tổng!$M$2:$AT$200,18,0),"")</f>
        <v/>
      </c>
      <c r="O897" s="88" t="str">
        <f>IFERROR(VLOOKUP(A897,[1]Tổng!$M$2:$AT$200,22,0),"")</f>
        <v/>
      </c>
      <c r="P897" s="217">
        <f t="shared" si="243"/>
        <v>0</v>
      </c>
      <c r="Q897" s="217">
        <f>IFERROR(VLOOKUP(A897,[1]Tổng!$M$2:$AQ$200,29,0),0)</f>
        <v>0</v>
      </c>
      <c r="R897" s="81" t="str">
        <f>IFERROR(VLOOKUP(A897,[1]Tổng!$M$2:$AQ$200,31,0),"")</f>
        <v/>
      </c>
      <c r="S897" s="81">
        <f t="shared" si="230"/>
        <v>0</v>
      </c>
      <c r="T897" s="81">
        <f t="shared" si="231"/>
        <v>0</v>
      </c>
      <c r="U897" s="81" t="e">
        <f t="shared" si="245"/>
        <v>#REF!</v>
      </c>
      <c r="V897" s="81"/>
      <c r="W897" s="81" t="e">
        <f t="shared" si="238"/>
        <v>#REF!</v>
      </c>
      <c r="X897" s="83"/>
      <c r="Y897" s="99">
        <f t="shared" si="253"/>
        <v>0</v>
      </c>
      <c r="AE897" s="106" t="e">
        <f t="shared" si="250"/>
        <v>#VALUE!</v>
      </c>
      <c r="AF897" s="69"/>
      <c r="AG897" s="218"/>
      <c r="AH897" s="219"/>
      <c r="AI897" s="218"/>
      <c r="AR897" s="225" t="str">
        <f t="shared" si="251"/>
        <v/>
      </c>
      <c r="AS897" s="35">
        <f t="shared" si="252"/>
        <v>2</v>
      </c>
      <c r="AU897" s="69" t="e">
        <f t="shared" si="229"/>
        <v>#N/A</v>
      </c>
      <c r="AV897" s="69" t="e">
        <f t="shared" si="234"/>
        <v>#N/A</v>
      </c>
      <c r="AW897" s="69">
        <f>IF(I897&gt;0,COUNTIF($AV$32:AV897,AV897),0)</f>
        <v>865</v>
      </c>
      <c r="AX897" s="69">
        <f>IF(AND(AW897&gt;1,SUMIF($AV$32:AV896,AV897,$AX$32:AX896)-SUMIF($AV$32:AV896,AV897,$BA$32:BA896)=0),1,IF(AND(AW897&gt;1,SUMIF($AV$32:AV896,AV897,$AX$32:AX896)-SUMIF($AV$32:AV896,AV897,$BA$32:BA896)&gt;0),0,AW897))</f>
        <v>0</v>
      </c>
      <c r="AY897" s="69">
        <f>IF(AND(Q897&gt;0,SUMIF($AV$32:AV897,AV897,$I$32:I897)-SUMIF($AV$32:AV897,AV897,$Q$32:Q897)=0),COUNTIF($AV$32:AV897,AV897),0)</f>
        <v>0</v>
      </c>
      <c r="AZ897" s="69">
        <f>IF(Q897&gt;0,COUNTIF($AV$32:AV897,AV897),0)</f>
        <v>0</v>
      </c>
      <c r="BA897" s="69">
        <f t="shared" si="235"/>
        <v>0</v>
      </c>
      <c r="BC897" s="69" t="str">
        <f t="shared" si="236"/>
        <v xml:space="preserve">  0</v>
      </c>
      <c r="BD897" s="69" t="str">
        <f t="shared" si="237"/>
        <v/>
      </c>
      <c r="BF897" s="69"/>
      <c r="BG897" s="69"/>
    </row>
    <row r="898" spans="1:59" x14ac:dyDescent="0.25">
      <c r="A898" s="70" t="e">
        <f t="shared" si="244"/>
        <v>#REF!</v>
      </c>
      <c r="B898" s="83" t="str">
        <f>IFERROR(VLOOKUP(A898,[1]Tổng!$M$2:$AT$200,13,0),"")</f>
        <v/>
      </c>
      <c r="C898" s="71" t="e">
        <f t="shared" si="239"/>
        <v>#VALUE!</v>
      </c>
      <c r="D898" s="71">
        <f t="shared" si="240"/>
        <v>1</v>
      </c>
      <c r="E898" s="221" t="str">
        <f>IFERROR(VLOOKUP(A898,[1]Tổng!$M$2:$AT$200,14,0),"")</f>
        <v/>
      </c>
      <c r="F898" s="213" t="str">
        <f>IFERROR(VLOOKUP(A898,[1]Tổng!$M$2:$AT$200,15,0),"")</f>
        <v/>
      </c>
      <c r="G898" s="214" t="str">
        <f>IFERROR(VLOOKUP(A898,[1]Tổng!$M$2:$AT$200,25,0),"")</f>
        <v/>
      </c>
      <c r="H898" s="83" t="str">
        <f>IFERROR(VLOOKUP(A898,[1]Tổng!$M$2:$AQ$200,26,0),"")</f>
        <v/>
      </c>
      <c r="I898" s="77" t="str">
        <f>IFERROR(VLOOKUP(A898,[1]Tổng!$M$2:$AQ$200,27,0),"")</f>
        <v/>
      </c>
      <c r="J898" s="77">
        <v>1000000</v>
      </c>
      <c r="K898" s="78">
        <f t="shared" si="241"/>
        <v>0</v>
      </c>
      <c r="L898" s="88" t="str">
        <f>IFERROR(VLOOKUP(A898,[1]Tổng!$M$2:$AQ$200,30,0),"")</f>
        <v/>
      </c>
      <c r="M898" s="88">
        <f t="shared" si="242"/>
        <v>0</v>
      </c>
      <c r="N898" s="88" t="str">
        <f>IFERROR(VLOOKUP(A898,[1]Tổng!$M$2:$AT$200,18,0),"")</f>
        <v/>
      </c>
      <c r="O898" s="88" t="str">
        <f>IFERROR(VLOOKUP(A898,[1]Tổng!$M$2:$AT$200,22,0),"")</f>
        <v/>
      </c>
      <c r="P898" s="217">
        <f t="shared" si="243"/>
        <v>0</v>
      </c>
      <c r="Q898" s="217">
        <f>IFERROR(VLOOKUP(A898,[1]Tổng!$M$2:$AQ$200,29,0),0)</f>
        <v>0</v>
      </c>
      <c r="R898" s="81" t="str">
        <f>IFERROR(VLOOKUP(A898,[1]Tổng!$M$2:$AQ$200,31,0),"")</f>
        <v/>
      </c>
      <c r="S898" s="81">
        <f t="shared" si="230"/>
        <v>0</v>
      </c>
      <c r="T898" s="81">
        <f t="shared" si="231"/>
        <v>0</v>
      </c>
      <c r="U898" s="81" t="e">
        <f t="shared" si="245"/>
        <v>#REF!</v>
      </c>
      <c r="V898" s="81"/>
      <c r="W898" s="81" t="e">
        <f t="shared" si="238"/>
        <v>#REF!</v>
      </c>
      <c r="X898" s="83"/>
      <c r="Y898" s="99">
        <f t="shared" si="253"/>
        <v>0</v>
      </c>
      <c r="AE898" s="106" t="e">
        <f t="shared" si="250"/>
        <v>#VALUE!</v>
      </c>
      <c r="AF898" s="69"/>
      <c r="AG898" s="218"/>
      <c r="AH898" s="219"/>
      <c r="AI898" s="218"/>
      <c r="AR898" s="225" t="str">
        <f t="shared" si="251"/>
        <v/>
      </c>
      <c r="AS898" s="35">
        <f t="shared" si="252"/>
        <v>2</v>
      </c>
      <c r="AU898" s="69" t="e">
        <f t="shared" si="229"/>
        <v>#N/A</v>
      </c>
      <c r="AV898" s="69" t="e">
        <f t="shared" si="234"/>
        <v>#N/A</v>
      </c>
      <c r="AW898" s="69">
        <f>IF(I898&gt;0,COUNTIF($AV$32:AV898,AV898),0)</f>
        <v>866</v>
      </c>
      <c r="AX898" s="69">
        <f>IF(AND(AW898&gt;1,SUMIF($AV$32:AV897,AV898,$AX$32:AX897)-SUMIF($AV$32:AV897,AV898,$BA$32:BA897)=0),1,IF(AND(AW898&gt;1,SUMIF($AV$32:AV897,AV898,$AX$32:AX897)-SUMIF($AV$32:AV897,AV898,$BA$32:BA897)&gt;0),0,AW898))</f>
        <v>0</v>
      </c>
      <c r="AY898" s="69">
        <f>IF(AND(Q898&gt;0,SUMIF($AV$32:AV898,AV898,$I$32:I898)-SUMIF($AV$32:AV898,AV898,$Q$32:Q898)=0),COUNTIF($AV$32:AV898,AV898),0)</f>
        <v>0</v>
      </c>
      <c r="AZ898" s="69">
        <f>IF(Q898&gt;0,COUNTIF($AV$32:AV898,AV898),0)</f>
        <v>0</v>
      </c>
      <c r="BA898" s="69">
        <f t="shared" si="235"/>
        <v>0</v>
      </c>
      <c r="BC898" s="69" t="str">
        <f t="shared" si="236"/>
        <v xml:space="preserve">  0</v>
      </c>
      <c r="BD898" s="69" t="str">
        <f t="shared" si="237"/>
        <v/>
      </c>
      <c r="BF898" s="69"/>
      <c r="BG898" s="69"/>
    </row>
    <row r="899" spans="1:59" x14ac:dyDescent="0.25">
      <c r="A899" s="70" t="e">
        <f t="shared" si="244"/>
        <v>#REF!</v>
      </c>
      <c r="B899" s="83" t="str">
        <f>IFERROR(VLOOKUP(A899,[1]Tổng!$M$2:$AT$200,13,0),"")</f>
        <v/>
      </c>
      <c r="C899" s="71" t="e">
        <f t="shared" si="239"/>
        <v>#VALUE!</v>
      </c>
      <c r="D899" s="71">
        <f t="shared" si="240"/>
        <v>1</v>
      </c>
      <c r="E899" s="221" t="str">
        <f>IFERROR(VLOOKUP(A899,[1]Tổng!$M$2:$AT$200,14,0),"")</f>
        <v/>
      </c>
      <c r="F899" s="213" t="str">
        <f>IFERROR(VLOOKUP(A899,[1]Tổng!$M$2:$AT$200,15,0),"")</f>
        <v/>
      </c>
      <c r="G899" s="214" t="str">
        <f>IFERROR(VLOOKUP(A899,[1]Tổng!$M$2:$AT$200,25,0),"")</f>
        <v/>
      </c>
      <c r="H899" s="83" t="str">
        <f>IFERROR(VLOOKUP(A899,[1]Tổng!$M$2:$AQ$200,26,0),"")</f>
        <v/>
      </c>
      <c r="I899" s="77" t="str">
        <f>IFERROR(VLOOKUP(A899,[1]Tổng!$M$2:$AQ$200,27,0),"")</f>
        <v/>
      </c>
      <c r="J899" s="77">
        <v>1000000</v>
      </c>
      <c r="K899" s="78">
        <f t="shared" si="241"/>
        <v>0</v>
      </c>
      <c r="L899" s="88" t="str">
        <f>IFERROR(VLOOKUP(A899,[1]Tổng!$M$2:$AQ$200,30,0),"")</f>
        <v/>
      </c>
      <c r="M899" s="88">
        <f t="shared" si="242"/>
        <v>0</v>
      </c>
      <c r="N899" s="88" t="str">
        <f>IFERROR(VLOOKUP(A899,[1]Tổng!$M$2:$AT$200,18,0),"")</f>
        <v/>
      </c>
      <c r="O899" s="88" t="str">
        <f>IFERROR(VLOOKUP(A899,[1]Tổng!$M$2:$AT$200,22,0),"")</f>
        <v/>
      </c>
      <c r="P899" s="217">
        <f t="shared" si="243"/>
        <v>0</v>
      </c>
      <c r="Q899" s="217">
        <f>IFERROR(VLOOKUP(A899,[1]Tổng!$M$2:$AQ$200,29,0),0)</f>
        <v>0</v>
      </c>
      <c r="R899" s="81" t="str">
        <f>IFERROR(VLOOKUP(A899,[1]Tổng!$M$2:$AQ$200,31,0),"")</f>
        <v/>
      </c>
      <c r="S899" s="81">
        <f t="shared" si="230"/>
        <v>0</v>
      </c>
      <c r="T899" s="81">
        <f t="shared" si="231"/>
        <v>0</v>
      </c>
      <c r="U899" s="81" t="e">
        <f t="shared" si="245"/>
        <v>#REF!</v>
      </c>
      <c r="V899" s="81" t="e">
        <f>Z1095*L1095</f>
        <v>#VALUE!</v>
      </c>
      <c r="W899" s="81" t="e">
        <f t="shared" si="238"/>
        <v>#REF!</v>
      </c>
      <c r="X899" s="83">
        <v>44022</v>
      </c>
      <c r="Y899" s="99">
        <f>Q1101-Z1095</f>
        <v>-439</v>
      </c>
      <c r="AE899" s="106" t="e">
        <f>I1101-SUM(Z1101:AD1101)</f>
        <v>#VALUE!</v>
      </c>
      <c r="AF899" s="69"/>
      <c r="AG899" s="218"/>
      <c r="AH899" s="219"/>
      <c r="AI899" s="218"/>
      <c r="AR899" s="225" t="str">
        <f>IF(AS1101&gt;1,H1101,IF(AS1101=1,H1098+1,0))</f>
        <v/>
      </c>
      <c r="AS899" s="35">
        <f>IF(H1101=0,H1098+1,2)</f>
        <v>2</v>
      </c>
      <c r="AU899" s="69" t="e">
        <f t="shared" si="229"/>
        <v>#N/A</v>
      </c>
      <c r="AV899" s="69" t="e">
        <f t="shared" si="234"/>
        <v>#N/A</v>
      </c>
      <c r="AW899" s="69">
        <f>IF(I899&gt;0,COUNTIF($AV$32:AV899,AV899),0)</f>
        <v>867</v>
      </c>
      <c r="AX899" s="69">
        <f>IF(AND(AW899&gt;1,SUMIF($AV$32:AV898,AV899,$AX$32:AX898)-SUMIF($AV$32:AV898,AV899,$BA$32:BA898)=0),1,IF(AND(AW899&gt;1,SUMIF($AV$32:AV898,AV899,$AX$32:AX898)-SUMIF($AV$32:AV898,AV899,$BA$32:BA898)&gt;0),0,AW899))</f>
        <v>0</v>
      </c>
      <c r="AY899" s="69">
        <f>IF(AND(Q899&gt;0,SUMIF($AV$32:AV899,AV899,$I$32:I899)-SUMIF($AV$32:AV899,AV899,$Q$32:Q899)=0),COUNTIF($AV$32:AV899,AV899),0)</f>
        <v>0</v>
      </c>
      <c r="AZ899" s="69">
        <f>IF(Q899&gt;0,COUNTIF($AV$32:AV899,AV899),0)</f>
        <v>0</v>
      </c>
      <c r="BA899" s="69">
        <f t="shared" si="235"/>
        <v>0</v>
      </c>
      <c r="BC899" s="69" t="str">
        <f t="shared" si="236"/>
        <v xml:space="preserve">  0</v>
      </c>
      <c r="BD899" s="69" t="str">
        <f t="shared" si="237"/>
        <v/>
      </c>
      <c r="BF899" s="69"/>
      <c r="BG899" s="69"/>
    </row>
    <row r="900" spans="1:59" x14ac:dyDescent="0.25">
      <c r="A900" s="70" t="e">
        <f t="shared" si="244"/>
        <v>#REF!</v>
      </c>
      <c r="B900" s="83" t="str">
        <f>IFERROR(VLOOKUP(A900,[1]Tổng!$M$2:$AT$200,13,0),"")</f>
        <v/>
      </c>
      <c r="C900" s="71" t="e">
        <f t="shared" si="239"/>
        <v>#VALUE!</v>
      </c>
      <c r="D900" s="71">
        <f t="shared" si="240"/>
        <v>1</v>
      </c>
      <c r="E900" s="221" t="str">
        <f>IFERROR(VLOOKUP(A900,[1]Tổng!$M$2:$AT$200,14,0),"")</f>
        <v/>
      </c>
      <c r="F900" s="213" t="str">
        <f>IFERROR(VLOOKUP(A900,[1]Tổng!$M$2:$AT$200,15,0),"")</f>
        <v/>
      </c>
      <c r="G900" s="214" t="str">
        <f>IFERROR(VLOOKUP(A900,[1]Tổng!$M$2:$AT$200,25,0),"")</f>
        <v/>
      </c>
      <c r="H900" s="83" t="str">
        <f>IFERROR(VLOOKUP(A900,[1]Tổng!$M$2:$AQ$200,26,0),"")</f>
        <v/>
      </c>
      <c r="I900" s="77" t="str">
        <f>IFERROR(VLOOKUP(A900,[1]Tổng!$M$2:$AQ$200,27,0),"")</f>
        <v/>
      </c>
      <c r="J900" s="77">
        <v>1000000</v>
      </c>
      <c r="K900" s="78">
        <f t="shared" si="241"/>
        <v>0</v>
      </c>
      <c r="L900" s="88" t="str">
        <f>IFERROR(VLOOKUP(A900,[1]Tổng!$M$2:$AQ$200,30,0),"")</f>
        <v/>
      </c>
      <c r="M900" s="88">
        <f t="shared" si="242"/>
        <v>0</v>
      </c>
      <c r="N900" s="88" t="str">
        <f>IFERROR(VLOOKUP(A900,[1]Tổng!$M$2:$AT$200,18,0),"")</f>
        <v/>
      </c>
      <c r="O900" s="88" t="str">
        <f>IFERROR(VLOOKUP(A900,[1]Tổng!$M$2:$AT$200,22,0),"")</f>
        <v/>
      </c>
      <c r="P900" s="217">
        <f t="shared" si="243"/>
        <v>0</v>
      </c>
      <c r="Q900" s="217">
        <f>IFERROR(VLOOKUP(A900,[1]Tổng!$M$2:$AQ$200,29,0),0)</f>
        <v>0</v>
      </c>
      <c r="R900" s="81" t="str">
        <f>IFERROR(VLOOKUP(A900,[1]Tổng!$M$2:$AQ$200,31,0),"")</f>
        <v/>
      </c>
      <c r="S900" s="81">
        <f t="shared" si="230"/>
        <v>0</v>
      </c>
      <c r="T900" s="81">
        <f t="shared" si="231"/>
        <v>0</v>
      </c>
      <c r="U900" s="81" t="e">
        <f t="shared" si="245"/>
        <v>#REF!</v>
      </c>
      <c r="V900" s="81"/>
      <c r="W900" s="81" t="e">
        <f t="shared" si="238"/>
        <v>#REF!</v>
      </c>
      <c r="X900" s="83"/>
      <c r="Y900" s="99">
        <f>Q1100</f>
        <v>0</v>
      </c>
      <c r="AE900" s="106" t="e">
        <f t="shared" ref="AE900:AE908" si="254">I1100-SUM(Z1100:AD1100)</f>
        <v>#VALUE!</v>
      </c>
      <c r="AF900" s="69"/>
      <c r="AG900" s="218"/>
      <c r="AH900" s="219"/>
      <c r="AI900" s="218"/>
      <c r="AR900" s="225" t="str">
        <f>IF(AS1100&gt;1,H1100,IF(AS1100=1,H1101+1,0))</f>
        <v/>
      </c>
      <c r="AS900" s="35">
        <f>IF(H1100=0,H1101+1,2)</f>
        <v>2</v>
      </c>
      <c r="AU900" s="69" t="e">
        <f t="shared" si="229"/>
        <v>#N/A</v>
      </c>
      <c r="AV900" s="69" t="e">
        <f t="shared" si="234"/>
        <v>#N/A</v>
      </c>
      <c r="AW900" s="69">
        <f>IF(I900&gt;0,COUNTIF($AV$32:AV900,AV900),0)</f>
        <v>868</v>
      </c>
      <c r="AX900" s="69">
        <f>IF(AND(AW900&gt;1,SUMIF($AV$32:AV899,AV900,$AX$32:AX899)-SUMIF($AV$32:AV899,AV900,$BA$32:BA899)=0),1,IF(AND(AW900&gt;1,SUMIF($AV$32:AV899,AV900,$AX$32:AX899)-SUMIF($AV$32:AV899,AV900,$BA$32:BA899)&gt;0),0,AW900))</f>
        <v>0</v>
      </c>
      <c r="AY900" s="69">
        <f>IF(AND(Q900&gt;0,SUMIF($AV$32:AV900,AV900,$I$32:I900)-SUMIF($AV$32:AV900,AV900,$Q$32:Q900)=0),COUNTIF($AV$32:AV900,AV900),0)</f>
        <v>0</v>
      </c>
      <c r="AZ900" s="69">
        <f>IF(Q900&gt;0,COUNTIF($AV$32:AV900,AV900),0)</f>
        <v>0</v>
      </c>
      <c r="BA900" s="69">
        <f t="shared" si="235"/>
        <v>0</v>
      </c>
      <c r="BC900" s="69" t="str">
        <f t="shared" si="236"/>
        <v xml:space="preserve">  0</v>
      </c>
      <c r="BD900" s="69" t="str">
        <f t="shared" si="237"/>
        <v/>
      </c>
      <c r="BF900" s="69"/>
      <c r="BG900" s="69"/>
    </row>
    <row r="901" spans="1:59" x14ac:dyDescent="0.25">
      <c r="A901" s="70" t="e">
        <f t="shared" si="244"/>
        <v>#REF!</v>
      </c>
      <c r="B901" s="83" t="str">
        <f>IFERROR(VLOOKUP(A901,[1]Tổng!$M$2:$AT$200,13,0),"")</f>
        <v/>
      </c>
      <c r="C901" s="71" t="e">
        <f t="shared" si="239"/>
        <v>#VALUE!</v>
      </c>
      <c r="D901" s="71">
        <f t="shared" si="240"/>
        <v>1</v>
      </c>
      <c r="E901" s="221" t="str">
        <f>IFERROR(VLOOKUP(A901,[1]Tổng!$M$2:$AT$200,14,0),"")</f>
        <v/>
      </c>
      <c r="F901" s="213" t="str">
        <f>IFERROR(VLOOKUP(A901,[1]Tổng!$M$2:$AT$200,15,0),"")</f>
        <v/>
      </c>
      <c r="G901" s="214" t="str">
        <f>IFERROR(VLOOKUP(A901,[1]Tổng!$M$2:$AT$200,25,0),"")</f>
        <v/>
      </c>
      <c r="H901" s="83" t="str">
        <f>IFERROR(VLOOKUP(A901,[1]Tổng!$M$2:$AQ$200,26,0),"")</f>
        <v/>
      </c>
      <c r="I901" s="77" t="str">
        <f>IFERROR(VLOOKUP(A901,[1]Tổng!$M$2:$AQ$200,27,0),"")</f>
        <v/>
      </c>
      <c r="J901" s="77">
        <v>1000000</v>
      </c>
      <c r="K901" s="78">
        <f t="shared" si="241"/>
        <v>0</v>
      </c>
      <c r="L901" s="88" t="str">
        <f>IFERROR(VLOOKUP(A901,[1]Tổng!$M$2:$AQ$200,30,0),"")</f>
        <v/>
      </c>
      <c r="M901" s="88">
        <f t="shared" si="242"/>
        <v>0</v>
      </c>
      <c r="N901" s="88" t="str">
        <f>IFERROR(VLOOKUP(A901,[1]Tổng!$M$2:$AT$200,18,0),"")</f>
        <v/>
      </c>
      <c r="O901" s="88" t="str">
        <f>IFERROR(VLOOKUP(A901,[1]Tổng!$M$2:$AT$200,22,0),"")</f>
        <v/>
      </c>
      <c r="P901" s="217">
        <f t="shared" si="243"/>
        <v>0</v>
      </c>
      <c r="Q901" s="217">
        <f>IFERROR(VLOOKUP(A901,[1]Tổng!$M$2:$AQ$200,29,0),0)</f>
        <v>0</v>
      </c>
      <c r="R901" s="81" t="str">
        <f>IFERROR(VLOOKUP(A901,[1]Tổng!$M$2:$AQ$200,31,0),"")</f>
        <v/>
      </c>
      <c r="S901" s="81">
        <f t="shared" si="230"/>
        <v>0</v>
      </c>
      <c r="T901" s="81">
        <f t="shared" si="231"/>
        <v>0</v>
      </c>
      <c r="U901" s="81" t="e">
        <f t="shared" si="245"/>
        <v>#REF!</v>
      </c>
      <c r="V901" s="81"/>
      <c r="W901" s="81" t="e">
        <f t="shared" si="238"/>
        <v>#REF!</v>
      </c>
      <c r="X901" s="83"/>
      <c r="Y901" s="99">
        <f>Q1101</f>
        <v>0</v>
      </c>
      <c r="AE901" s="106" t="e">
        <f t="shared" si="254"/>
        <v>#VALUE!</v>
      </c>
      <c r="AF901" s="69"/>
      <c r="AG901" s="218"/>
      <c r="AH901" s="219"/>
      <c r="AI901" s="218"/>
      <c r="AR901" s="225" t="str">
        <f t="shared" ref="AR901:AR908" si="255">IF(AS1101&gt;1,H1101,IF(AS1101=1,H1100+1,0))</f>
        <v/>
      </c>
      <c r="AS901" s="35">
        <f t="shared" ref="AS901:AS908" si="256">IF(H1101=0,H1100+1,2)</f>
        <v>2</v>
      </c>
      <c r="AU901" s="69" t="e">
        <f t="shared" si="229"/>
        <v>#N/A</v>
      </c>
      <c r="AV901" s="69" t="e">
        <f t="shared" si="234"/>
        <v>#N/A</v>
      </c>
      <c r="AW901" s="69">
        <f>IF(I901&gt;0,COUNTIF($AV$32:AV901,AV901),0)</f>
        <v>869</v>
      </c>
      <c r="AX901" s="69">
        <f>IF(AND(AW901&gt;1,SUMIF($AV$32:AV900,AV901,$AX$32:AX900)-SUMIF($AV$32:AV900,AV901,$BA$32:BA900)=0),1,IF(AND(AW901&gt;1,SUMIF($AV$32:AV900,AV901,$AX$32:AX900)-SUMIF($AV$32:AV900,AV901,$BA$32:BA900)&gt;0),0,AW901))</f>
        <v>0</v>
      </c>
      <c r="AY901" s="69">
        <f>IF(AND(Q901&gt;0,SUMIF($AV$32:AV901,AV901,$I$32:I901)-SUMIF($AV$32:AV901,AV901,$Q$32:Q901)=0),COUNTIF($AV$32:AV901,AV901),0)</f>
        <v>0</v>
      </c>
      <c r="AZ901" s="69">
        <f>IF(Q901&gt;0,COUNTIF($AV$32:AV901,AV901),0)</f>
        <v>0</v>
      </c>
      <c r="BA901" s="69">
        <f t="shared" si="235"/>
        <v>0</v>
      </c>
      <c r="BC901" s="69" t="str">
        <f t="shared" si="236"/>
        <v xml:space="preserve">  0</v>
      </c>
      <c r="BD901" s="69" t="str">
        <f t="shared" si="237"/>
        <v/>
      </c>
      <c r="BF901" s="69"/>
      <c r="BG901" s="69"/>
    </row>
    <row r="902" spans="1:59" x14ac:dyDescent="0.25">
      <c r="A902" s="70" t="e">
        <f t="shared" si="244"/>
        <v>#REF!</v>
      </c>
      <c r="B902" s="83" t="str">
        <f>IFERROR(VLOOKUP(A902,[1]Tổng!$M$2:$AT$200,13,0),"")</f>
        <v/>
      </c>
      <c r="C902" s="71" t="e">
        <f t="shared" si="239"/>
        <v>#VALUE!</v>
      </c>
      <c r="D902" s="71">
        <f t="shared" si="240"/>
        <v>1</v>
      </c>
      <c r="E902" s="221" t="str">
        <f>IFERROR(VLOOKUP(A902,[1]Tổng!$M$2:$AT$200,14,0),"")</f>
        <v/>
      </c>
      <c r="F902" s="213" t="str">
        <f>IFERROR(VLOOKUP(A902,[1]Tổng!$M$2:$AT$200,15,0),"")</f>
        <v/>
      </c>
      <c r="G902" s="214" t="str">
        <f>IFERROR(VLOOKUP(A902,[1]Tổng!$M$2:$AT$200,25,0),"")</f>
        <v/>
      </c>
      <c r="H902" s="83" t="str">
        <f>IFERROR(VLOOKUP(A902,[1]Tổng!$M$2:$AQ$200,26,0),"")</f>
        <v/>
      </c>
      <c r="I902" s="77" t="str">
        <f>IFERROR(VLOOKUP(A902,[1]Tổng!$M$2:$AQ$200,27,0),"")</f>
        <v/>
      </c>
      <c r="J902" s="77">
        <v>1000000</v>
      </c>
      <c r="K902" s="78">
        <f t="shared" si="241"/>
        <v>0</v>
      </c>
      <c r="L902" s="88" t="str">
        <f>IFERROR(VLOOKUP(A902,[1]Tổng!$M$2:$AQ$200,30,0),"")</f>
        <v/>
      </c>
      <c r="M902" s="88">
        <f t="shared" si="242"/>
        <v>0</v>
      </c>
      <c r="N902" s="88" t="str">
        <f>IFERROR(VLOOKUP(A902,[1]Tổng!$M$2:$AT$200,18,0),"")</f>
        <v/>
      </c>
      <c r="O902" s="88" t="str">
        <f>IFERROR(VLOOKUP(A902,[1]Tổng!$M$2:$AT$200,22,0),"")</f>
        <v/>
      </c>
      <c r="P902" s="217">
        <f t="shared" si="243"/>
        <v>0</v>
      </c>
      <c r="Q902" s="217">
        <f>IFERROR(VLOOKUP(A902,[1]Tổng!$M$2:$AQ$200,29,0),0)</f>
        <v>0</v>
      </c>
      <c r="R902" s="81" t="str">
        <f>IFERROR(VLOOKUP(A902,[1]Tổng!$M$2:$AQ$200,31,0),"")</f>
        <v/>
      </c>
      <c r="S902" s="81">
        <f t="shared" si="230"/>
        <v>0</v>
      </c>
      <c r="T902" s="81">
        <f t="shared" si="231"/>
        <v>0</v>
      </c>
      <c r="U902" s="81" t="e">
        <f t="shared" si="245"/>
        <v>#REF!</v>
      </c>
      <c r="V902" s="81" t="e">
        <f>AA1094*L1094+AA1095*L1095+Z1096*L1096</f>
        <v>#VALUE!</v>
      </c>
      <c r="W902" s="81" t="e">
        <f t="shared" si="238"/>
        <v>#REF!</v>
      </c>
      <c r="X902" s="83">
        <v>44036</v>
      </c>
      <c r="Y902" s="99">
        <f>Q1102-AA1094-AA1095-Z1096</f>
        <v>-847</v>
      </c>
      <c r="AE902" s="106" t="e">
        <f t="shared" si="254"/>
        <v>#VALUE!</v>
      </c>
      <c r="AF902" s="69"/>
      <c r="AG902" s="218"/>
      <c r="AH902" s="219"/>
      <c r="AI902" s="218"/>
      <c r="AR902" s="225" t="str">
        <f t="shared" si="255"/>
        <v/>
      </c>
      <c r="AS902" s="35">
        <f t="shared" si="256"/>
        <v>2</v>
      </c>
      <c r="AU902" s="69" t="e">
        <f t="shared" si="229"/>
        <v>#N/A</v>
      </c>
      <c r="AV902" s="69" t="e">
        <f t="shared" si="234"/>
        <v>#N/A</v>
      </c>
      <c r="AW902" s="69">
        <f>IF(I902&gt;0,COUNTIF($AV$32:AV902,AV902),0)</f>
        <v>870</v>
      </c>
      <c r="AX902" s="69">
        <f>IF(AND(AW902&gt;1,SUMIF($AV$32:AV901,AV902,$AX$32:AX901)-SUMIF($AV$32:AV901,AV902,$BA$32:BA901)=0),1,IF(AND(AW902&gt;1,SUMIF($AV$32:AV901,AV902,$AX$32:AX901)-SUMIF($AV$32:AV901,AV902,$BA$32:BA901)&gt;0),0,AW902))</f>
        <v>0</v>
      </c>
      <c r="AY902" s="69">
        <f>IF(AND(Q902&gt;0,SUMIF($AV$32:AV902,AV902,$I$32:I902)-SUMIF($AV$32:AV902,AV902,$Q$32:Q902)=0),COUNTIF($AV$32:AV902,AV902),0)</f>
        <v>0</v>
      </c>
      <c r="AZ902" s="69">
        <f>IF(Q902&gt;0,COUNTIF($AV$32:AV902,AV902),0)</f>
        <v>0</v>
      </c>
      <c r="BA902" s="69">
        <f t="shared" si="235"/>
        <v>0</v>
      </c>
      <c r="BC902" s="69" t="str">
        <f t="shared" si="236"/>
        <v xml:space="preserve">  0</v>
      </c>
      <c r="BD902" s="69" t="str">
        <f t="shared" si="237"/>
        <v/>
      </c>
      <c r="BF902" s="69"/>
      <c r="BG902" s="69"/>
    </row>
    <row r="903" spans="1:59" x14ac:dyDescent="0.25">
      <c r="A903" s="70" t="e">
        <f t="shared" si="244"/>
        <v>#REF!</v>
      </c>
      <c r="B903" s="83" t="str">
        <f>IFERROR(VLOOKUP(A903,[1]Tổng!$M$2:$AT$200,13,0),"")</f>
        <v/>
      </c>
      <c r="C903" s="71" t="e">
        <f t="shared" si="239"/>
        <v>#VALUE!</v>
      </c>
      <c r="D903" s="71">
        <f t="shared" si="240"/>
        <v>1</v>
      </c>
      <c r="E903" s="221" t="str">
        <f>IFERROR(VLOOKUP(A903,[1]Tổng!$M$2:$AT$200,14,0),"")</f>
        <v/>
      </c>
      <c r="F903" s="213" t="str">
        <f>IFERROR(VLOOKUP(A903,[1]Tổng!$M$2:$AT$200,15,0),"")</f>
        <v/>
      </c>
      <c r="G903" s="214" t="str">
        <f>IFERROR(VLOOKUP(A903,[1]Tổng!$M$2:$AT$200,25,0),"")</f>
        <v/>
      </c>
      <c r="H903" s="83" t="str">
        <f>IFERROR(VLOOKUP(A903,[1]Tổng!$M$2:$AQ$200,26,0),"")</f>
        <v/>
      </c>
      <c r="I903" s="77" t="str">
        <f>IFERROR(VLOOKUP(A903,[1]Tổng!$M$2:$AQ$200,27,0),"")</f>
        <v/>
      </c>
      <c r="J903" s="77">
        <v>1000000</v>
      </c>
      <c r="K903" s="78">
        <f t="shared" si="241"/>
        <v>0</v>
      </c>
      <c r="L903" s="88" t="str">
        <f>IFERROR(VLOOKUP(A903,[1]Tổng!$M$2:$AQ$200,30,0),"")</f>
        <v/>
      </c>
      <c r="M903" s="88">
        <f t="shared" si="242"/>
        <v>0</v>
      </c>
      <c r="N903" s="88" t="str">
        <f>IFERROR(VLOOKUP(A903,[1]Tổng!$M$2:$AT$200,18,0),"")</f>
        <v/>
      </c>
      <c r="O903" s="88" t="str">
        <f>IFERROR(VLOOKUP(A903,[1]Tổng!$M$2:$AT$200,22,0),"")</f>
        <v/>
      </c>
      <c r="P903" s="217">
        <f t="shared" si="243"/>
        <v>0</v>
      </c>
      <c r="Q903" s="217">
        <f>IFERROR(VLOOKUP(A903,[1]Tổng!$M$2:$AQ$200,29,0),0)</f>
        <v>0</v>
      </c>
      <c r="R903" s="81" t="str">
        <f>IFERROR(VLOOKUP(A903,[1]Tổng!$M$2:$AQ$200,31,0),"")</f>
        <v/>
      </c>
      <c r="S903" s="81">
        <f t="shared" si="230"/>
        <v>0</v>
      </c>
      <c r="T903" s="81">
        <f t="shared" si="231"/>
        <v>0</v>
      </c>
      <c r="U903" s="81" t="e">
        <f t="shared" si="245"/>
        <v>#REF!</v>
      </c>
      <c r="V903" s="81" t="e">
        <f>AA1096*L1096</f>
        <v>#VALUE!</v>
      </c>
      <c r="W903" s="81" t="e">
        <f t="shared" si="238"/>
        <v>#REF!</v>
      </c>
      <c r="X903" s="83">
        <v>44036</v>
      </c>
      <c r="Y903" s="99">
        <f>Q1103-AA1096</f>
        <v>0</v>
      </c>
      <c r="AE903" s="106" t="e">
        <f t="shared" si="254"/>
        <v>#VALUE!</v>
      </c>
      <c r="AF903" s="69"/>
      <c r="AG903" s="218"/>
      <c r="AH903" s="219"/>
      <c r="AI903" s="218"/>
      <c r="AR903" s="225" t="str">
        <f t="shared" si="255"/>
        <v/>
      </c>
      <c r="AS903" s="35">
        <f t="shared" si="256"/>
        <v>2</v>
      </c>
      <c r="AU903" s="69" t="e">
        <f t="shared" si="229"/>
        <v>#N/A</v>
      </c>
      <c r="AV903" s="69" t="e">
        <f t="shared" si="234"/>
        <v>#N/A</v>
      </c>
      <c r="AW903" s="69">
        <f>IF(I903&gt;0,COUNTIF($AV$32:AV903,AV903),0)</f>
        <v>871</v>
      </c>
      <c r="AX903" s="69">
        <f>IF(AND(AW903&gt;1,SUMIF($AV$32:AV902,AV903,$AX$32:AX902)-SUMIF($AV$32:AV902,AV903,$BA$32:BA902)=0),1,IF(AND(AW903&gt;1,SUMIF($AV$32:AV902,AV903,$AX$32:AX902)-SUMIF($AV$32:AV902,AV903,$BA$32:BA902)&gt;0),0,AW903))</f>
        <v>0</v>
      </c>
      <c r="AY903" s="69">
        <f>IF(AND(Q903&gt;0,SUMIF($AV$32:AV903,AV903,$I$32:I903)-SUMIF($AV$32:AV903,AV903,$Q$32:Q903)=0),COUNTIF($AV$32:AV903,AV903),0)</f>
        <v>0</v>
      </c>
      <c r="AZ903" s="69">
        <f>IF(Q903&gt;0,COUNTIF($AV$32:AV903,AV903),0)</f>
        <v>0</v>
      </c>
      <c r="BA903" s="69">
        <f t="shared" si="235"/>
        <v>0</v>
      </c>
      <c r="BC903" s="69" t="str">
        <f t="shared" si="236"/>
        <v xml:space="preserve">  0</v>
      </c>
      <c r="BD903" s="69" t="str">
        <f t="shared" si="237"/>
        <v/>
      </c>
      <c r="BF903" s="69"/>
      <c r="BG903" s="69"/>
    </row>
    <row r="904" spans="1:59" x14ac:dyDescent="0.25">
      <c r="A904" s="70" t="e">
        <f t="shared" si="244"/>
        <v>#REF!</v>
      </c>
      <c r="B904" s="83" t="str">
        <f>IFERROR(VLOOKUP(A904,[1]Tổng!$M$2:$AT$200,13,0),"")</f>
        <v/>
      </c>
      <c r="C904" s="71" t="e">
        <f t="shared" si="239"/>
        <v>#VALUE!</v>
      </c>
      <c r="D904" s="71">
        <f t="shared" si="240"/>
        <v>1</v>
      </c>
      <c r="E904" s="221" t="str">
        <f>IFERROR(VLOOKUP(A904,[1]Tổng!$M$2:$AT$200,14,0),"")</f>
        <v/>
      </c>
      <c r="F904" s="213" t="str">
        <f>IFERROR(VLOOKUP(A904,[1]Tổng!$M$2:$AT$200,15,0),"")</f>
        <v/>
      </c>
      <c r="G904" s="214" t="str">
        <f>IFERROR(VLOOKUP(A904,[1]Tổng!$M$2:$AT$200,25,0),"")</f>
        <v/>
      </c>
      <c r="H904" s="83" t="str">
        <f>IFERROR(VLOOKUP(A904,[1]Tổng!$M$2:$AQ$200,26,0),"")</f>
        <v/>
      </c>
      <c r="I904" s="77" t="str">
        <f>IFERROR(VLOOKUP(A904,[1]Tổng!$M$2:$AQ$200,27,0),"")</f>
        <v/>
      </c>
      <c r="J904" s="77">
        <v>1000000</v>
      </c>
      <c r="K904" s="78">
        <f t="shared" si="241"/>
        <v>0</v>
      </c>
      <c r="L904" s="88" t="str">
        <f>IFERROR(VLOOKUP(A904,[1]Tổng!$M$2:$AQ$200,30,0),"")</f>
        <v/>
      </c>
      <c r="M904" s="88">
        <f t="shared" si="242"/>
        <v>0</v>
      </c>
      <c r="N904" s="88" t="str">
        <f>IFERROR(VLOOKUP(A904,[1]Tổng!$M$2:$AT$200,18,0),"")</f>
        <v/>
      </c>
      <c r="O904" s="88" t="str">
        <f>IFERROR(VLOOKUP(A904,[1]Tổng!$M$2:$AT$200,22,0),"")</f>
        <v/>
      </c>
      <c r="P904" s="217">
        <f t="shared" si="243"/>
        <v>0</v>
      </c>
      <c r="Q904" s="217">
        <f>IFERROR(VLOOKUP(A904,[1]Tổng!$M$2:$AQ$200,29,0),0)</f>
        <v>0</v>
      </c>
      <c r="R904" s="81" t="str">
        <f>IFERROR(VLOOKUP(A904,[1]Tổng!$M$2:$AQ$200,31,0),"")</f>
        <v/>
      </c>
      <c r="S904" s="81">
        <f t="shared" si="230"/>
        <v>0</v>
      </c>
      <c r="T904" s="81">
        <f t="shared" si="231"/>
        <v>0</v>
      </c>
      <c r="U904" s="81" t="e">
        <f t="shared" si="245"/>
        <v>#REF!</v>
      </c>
      <c r="V904" s="81" t="e">
        <f>AB1096*L1096</f>
        <v>#VALUE!</v>
      </c>
      <c r="W904" s="81" t="e">
        <f t="shared" si="238"/>
        <v>#REF!</v>
      </c>
      <c r="X904" s="83">
        <v>44036</v>
      </c>
      <c r="Y904" s="99">
        <f>Q1104-AB1096</f>
        <v>0</v>
      </c>
      <c r="AE904" s="106" t="e">
        <f t="shared" si="254"/>
        <v>#VALUE!</v>
      </c>
      <c r="AF904" s="69"/>
      <c r="AG904" s="218"/>
      <c r="AH904" s="219"/>
      <c r="AI904" s="218"/>
      <c r="AR904" s="225" t="str">
        <f t="shared" si="255"/>
        <v/>
      </c>
      <c r="AS904" s="35">
        <f t="shared" si="256"/>
        <v>2</v>
      </c>
      <c r="AU904" s="69" t="e">
        <f t="shared" si="229"/>
        <v>#N/A</v>
      </c>
      <c r="AV904" s="69" t="e">
        <f t="shared" si="234"/>
        <v>#N/A</v>
      </c>
      <c r="AW904" s="69">
        <f>IF(I904&gt;0,COUNTIF($AV$32:AV904,AV904),0)</f>
        <v>872</v>
      </c>
      <c r="AX904" s="69">
        <f>IF(AND(AW904&gt;1,SUMIF($AV$32:AV903,AV904,$AX$32:AX903)-SUMIF($AV$32:AV903,AV904,$BA$32:BA903)=0),1,IF(AND(AW904&gt;1,SUMIF($AV$32:AV903,AV904,$AX$32:AX903)-SUMIF($AV$32:AV903,AV904,$BA$32:BA903)&gt;0),0,AW904))</f>
        <v>0</v>
      </c>
      <c r="AY904" s="69">
        <f>IF(AND(Q904&gt;0,SUMIF($AV$32:AV904,AV904,$I$32:I904)-SUMIF($AV$32:AV904,AV904,$Q$32:Q904)=0),COUNTIF($AV$32:AV904,AV904),0)</f>
        <v>0</v>
      </c>
      <c r="AZ904" s="69">
        <f>IF(Q904&gt;0,COUNTIF($AV$32:AV904,AV904),0)</f>
        <v>0</v>
      </c>
      <c r="BA904" s="69">
        <f t="shared" si="235"/>
        <v>0</v>
      </c>
      <c r="BC904" s="69" t="str">
        <f t="shared" si="236"/>
        <v xml:space="preserve">  0</v>
      </c>
      <c r="BD904" s="69" t="str">
        <f t="shared" si="237"/>
        <v/>
      </c>
      <c r="BF904" s="69"/>
      <c r="BG904" s="69"/>
    </row>
    <row r="905" spans="1:59" x14ac:dyDescent="0.25">
      <c r="A905" s="70" t="e">
        <f t="shared" si="244"/>
        <v>#REF!</v>
      </c>
      <c r="B905" s="83" t="str">
        <f>IFERROR(VLOOKUP(A905,[1]Tổng!$M$2:$AT$200,13,0),"")</f>
        <v/>
      </c>
      <c r="C905" s="71" t="e">
        <f t="shared" si="239"/>
        <v>#VALUE!</v>
      </c>
      <c r="D905" s="71">
        <f t="shared" si="240"/>
        <v>1</v>
      </c>
      <c r="E905" s="221" t="str">
        <f>IFERROR(VLOOKUP(A905,[1]Tổng!$M$2:$AT$200,14,0),"")</f>
        <v/>
      </c>
      <c r="F905" s="213" t="str">
        <f>IFERROR(VLOOKUP(A905,[1]Tổng!$M$2:$AT$200,15,0),"")</f>
        <v/>
      </c>
      <c r="G905" s="214" t="str">
        <f>IFERROR(VLOOKUP(A905,[1]Tổng!$M$2:$AT$200,25,0),"")</f>
        <v/>
      </c>
      <c r="H905" s="83" t="str">
        <f>IFERROR(VLOOKUP(A905,[1]Tổng!$M$2:$AQ$200,26,0),"")</f>
        <v/>
      </c>
      <c r="I905" s="77" t="str">
        <f>IFERROR(VLOOKUP(A905,[1]Tổng!$M$2:$AQ$200,27,0),"")</f>
        <v/>
      </c>
      <c r="J905" s="77">
        <v>1000000</v>
      </c>
      <c r="K905" s="78">
        <f t="shared" si="241"/>
        <v>0</v>
      </c>
      <c r="L905" s="88" t="str">
        <f>IFERROR(VLOOKUP(A905,[1]Tổng!$M$2:$AQ$200,30,0),"")</f>
        <v/>
      </c>
      <c r="M905" s="88">
        <f t="shared" si="242"/>
        <v>0</v>
      </c>
      <c r="N905" s="88" t="str">
        <f>IFERROR(VLOOKUP(A905,[1]Tổng!$M$2:$AT$200,18,0),"")</f>
        <v/>
      </c>
      <c r="O905" s="88" t="str">
        <f>IFERROR(VLOOKUP(A905,[1]Tổng!$M$2:$AT$200,22,0),"")</f>
        <v/>
      </c>
      <c r="P905" s="217">
        <f t="shared" si="243"/>
        <v>0</v>
      </c>
      <c r="Q905" s="217">
        <f>IFERROR(VLOOKUP(A905,[1]Tổng!$M$2:$AQ$200,29,0),0)</f>
        <v>0</v>
      </c>
      <c r="R905" s="81" t="str">
        <f>IFERROR(VLOOKUP(A905,[1]Tổng!$M$2:$AQ$200,31,0),"")</f>
        <v/>
      </c>
      <c r="S905" s="81">
        <f t="shared" si="230"/>
        <v>0</v>
      </c>
      <c r="T905" s="81">
        <f t="shared" si="231"/>
        <v>0</v>
      </c>
      <c r="U905" s="81" t="e">
        <f t="shared" si="245"/>
        <v>#REF!</v>
      </c>
      <c r="V905" s="81" t="e">
        <f>AC1096*L1096</f>
        <v>#VALUE!</v>
      </c>
      <c r="W905" s="81" t="e">
        <f t="shared" si="238"/>
        <v>#REF!</v>
      </c>
      <c r="X905" s="83">
        <v>44036</v>
      </c>
      <c r="Y905" s="99">
        <f>Q1105-AC1096</f>
        <v>0</v>
      </c>
      <c r="AE905" s="106" t="e">
        <f t="shared" si="254"/>
        <v>#VALUE!</v>
      </c>
      <c r="AF905" s="69"/>
      <c r="AG905" s="218"/>
      <c r="AH905" s="219"/>
      <c r="AI905" s="218"/>
      <c r="AR905" s="225" t="str">
        <f t="shared" si="255"/>
        <v/>
      </c>
      <c r="AS905" s="35">
        <f t="shared" si="256"/>
        <v>2</v>
      </c>
      <c r="AU905" s="69" t="e">
        <f t="shared" si="229"/>
        <v>#N/A</v>
      </c>
      <c r="AV905" s="69" t="e">
        <f t="shared" si="234"/>
        <v>#N/A</v>
      </c>
      <c r="AW905" s="69">
        <f>IF(I905&gt;0,COUNTIF($AV$32:AV905,AV905),0)</f>
        <v>873</v>
      </c>
      <c r="AX905" s="69">
        <f>IF(AND(AW905&gt;1,SUMIF($AV$32:AV904,AV905,$AX$32:AX904)-SUMIF($AV$32:AV904,AV905,$BA$32:BA904)=0),1,IF(AND(AW905&gt;1,SUMIF($AV$32:AV904,AV905,$AX$32:AX904)-SUMIF($AV$32:AV904,AV905,$BA$32:BA904)&gt;0),0,AW905))</f>
        <v>0</v>
      </c>
      <c r="AY905" s="69">
        <f>IF(AND(Q905&gt;0,SUMIF($AV$32:AV905,AV905,$I$32:I905)-SUMIF($AV$32:AV905,AV905,$Q$32:Q905)=0),COUNTIF($AV$32:AV905,AV905),0)</f>
        <v>0</v>
      </c>
      <c r="AZ905" s="69">
        <f>IF(Q905&gt;0,COUNTIF($AV$32:AV905,AV905),0)</f>
        <v>0</v>
      </c>
      <c r="BA905" s="69">
        <f t="shared" si="235"/>
        <v>0</v>
      </c>
      <c r="BC905" s="69" t="str">
        <f t="shared" si="236"/>
        <v xml:space="preserve">  0</v>
      </c>
      <c r="BD905" s="69" t="str">
        <f t="shared" si="237"/>
        <v/>
      </c>
      <c r="BF905" s="69"/>
      <c r="BG905" s="69"/>
    </row>
    <row r="906" spans="1:59" x14ac:dyDescent="0.25">
      <c r="A906" s="70" t="e">
        <f t="shared" si="244"/>
        <v>#REF!</v>
      </c>
      <c r="B906" s="83" t="str">
        <f>IFERROR(VLOOKUP(A906,[1]Tổng!$M$2:$AT$200,13,0),"")</f>
        <v/>
      </c>
      <c r="C906" s="71" t="e">
        <f t="shared" si="239"/>
        <v>#VALUE!</v>
      </c>
      <c r="D906" s="71">
        <f t="shared" si="240"/>
        <v>1</v>
      </c>
      <c r="E906" s="221" t="str">
        <f>IFERROR(VLOOKUP(A906,[1]Tổng!$M$2:$AT$200,14,0),"")</f>
        <v/>
      </c>
      <c r="F906" s="213" t="str">
        <f>IFERROR(VLOOKUP(A906,[1]Tổng!$M$2:$AT$200,15,0),"")</f>
        <v/>
      </c>
      <c r="G906" s="214" t="str">
        <f>IFERROR(VLOOKUP(A906,[1]Tổng!$M$2:$AT$200,25,0),"")</f>
        <v/>
      </c>
      <c r="H906" s="83" t="str">
        <f>IFERROR(VLOOKUP(A906,[1]Tổng!$M$2:$AQ$200,26,0),"")</f>
        <v/>
      </c>
      <c r="I906" s="77" t="str">
        <f>IFERROR(VLOOKUP(A906,[1]Tổng!$M$2:$AQ$200,27,0),"")</f>
        <v/>
      </c>
      <c r="J906" s="77">
        <v>1000000</v>
      </c>
      <c r="K906" s="78">
        <f t="shared" si="241"/>
        <v>0</v>
      </c>
      <c r="L906" s="88" t="str">
        <f>IFERROR(VLOOKUP(A906,[1]Tổng!$M$2:$AQ$200,30,0),"")</f>
        <v/>
      </c>
      <c r="M906" s="88">
        <f t="shared" si="242"/>
        <v>0</v>
      </c>
      <c r="N906" s="88" t="str">
        <f>IFERROR(VLOOKUP(A906,[1]Tổng!$M$2:$AT$200,18,0),"")</f>
        <v/>
      </c>
      <c r="O906" s="88" t="str">
        <f>IFERROR(VLOOKUP(A906,[1]Tổng!$M$2:$AT$200,22,0),"")</f>
        <v/>
      </c>
      <c r="P906" s="217">
        <f t="shared" si="243"/>
        <v>0</v>
      </c>
      <c r="Q906" s="217">
        <f>IFERROR(VLOOKUP(A906,[1]Tổng!$M$2:$AQ$200,29,0),0)</f>
        <v>0</v>
      </c>
      <c r="R906" s="81" t="str">
        <f>IFERROR(VLOOKUP(A906,[1]Tổng!$M$2:$AQ$200,31,0),"")</f>
        <v/>
      </c>
      <c r="S906" s="81">
        <f t="shared" si="230"/>
        <v>0</v>
      </c>
      <c r="T906" s="81">
        <f t="shared" si="231"/>
        <v>0</v>
      </c>
      <c r="U906" s="81" t="e">
        <f t="shared" si="245"/>
        <v>#REF!</v>
      </c>
      <c r="V906" s="81"/>
      <c r="W906" s="81" t="e">
        <f t="shared" si="238"/>
        <v>#REF!</v>
      </c>
      <c r="X906" s="83"/>
      <c r="Y906" s="99">
        <f>Q1106</f>
        <v>0</v>
      </c>
      <c r="AE906" s="106" t="e">
        <f t="shared" si="254"/>
        <v>#VALUE!</v>
      </c>
      <c r="AF906" s="69"/>
      <c r="AG906" s="218"/>
      <c r="AH906" s="219"/>
      <c r="AI906" s="218"/>
      <c r="AR906" s="225" t="str">
        <f t="shared" si="255"/>
        <v/>
      </c>
      <c r="AS906" s="35">
        <f t="shared" si="256"/>
        <v>2</v>
      </c>
      <c r="AU906" s="69" t="e">
        <f t="shared" si="229"/>
        <v>#N/A</v>
      </c>
      <c r="AV906" s="69" t="e">
        <f t="shared" si="234"/>
        <v>#N/A</v>
      </c>
      <c r="AW906" s="69">
        <f>IF(I906&gt;0,COUNTIF($AV$32:AV906,AV906),0)</f>
        <v>874</v>
      </c>
      <c r="AX906" s="69">
        <f>IF(AND(AW906&gt;1,SUMIF($AV$32:AV905,AV906,$AX$32:AX905)-SUMIF($AV$32:AV905,AV906,$BA$32:BA905)=0),1,IF(AND(AW906&gt;1,SUMIF($AV$32:AV905,AV906,$AX$32:AX905)-SUMIF($AV$32:AV905,AV906,$BA$32:BA905)&gt;0),0,AW906))</f>
        <v>0</v>
      </c>
      <c r="AY906" s="69">
        <f>IF(AND(Q906&gt;0,SUMIF($AV$32:AV906,AV906,$I$32:I906)-SUMIF($AV$32:AV906,AV906,$Q$32:Q906)=0),COUNTIF($AV$32:AV906,AV906),0)</f>
        <v>0</v>
      </c>
      <c r="AZ906" s="69">
        <f>IF(Q906&gt;0,COUNTIF($AV$32:AV906,AV906),0)</f>
        <v>0</v>
      </c>
      <c r="BA906" s="69">
        <f t="shared" si="235"/>
        <v>0</v>
      </c>
      <c r="BC906" s="69" t="str">
        <f t="shared" si="236"/>
        <v xml:space="preserve">  0</v>
      </c>
      <c r="BD906" s="69" t="str">
        <f t="shared" si="237"/>
        <v/>
      </c>
      <c r="BF906" s="69"/>
      <c r="BG906" s="69"/>
    </row>
    <row r="907" spans="1:59" x14ac:dyDescent="0.25">
      <c r="A907" s="70" t="e">
        <f t="shared" si="244"/>
        <v>#REF!</v>
      </c>
      <c r="B907" s="83" t="str">
        <f>IFERROR(VLOOKUP(A907,[1]Tổng!$M$2:$AT$200,13,0),"")</f>
        <v/>
      </c>
      <c r="C907" s="71" t="e">
        <f t="shared" si="239"/>
        <v>#VALUE!</v>
      </c>
      <c r="D907" s="71">
        <f t="shared" si="240"/>
        <v>1</v>
      </c>
      <c r="E907" s="221" t="str">
        <f>IFERROR(VLOOKUP(A907,[1]Tổng!$M$2:$AT$200,14,0),"")</f>
        <v/>
      </c>
      <c r="F907" s="213" t="str">
        <f>IFERROR(VLOOKUP(A907,[1]Tổng!$M$2:$AT$200,15,0),"")</f>
        <v/>
      </c>
      <c r="G907" s="214" t="str">
        <f>IFERROR(VLOOKUP(A907,[1]Tổng!$M$2:$AT$200,25,0),"")</f>
        <v/>
      </c>
      <c r="H907" s="83" t="str">
        <f>IFERROR(VLOOKUP(A907,[1]Tổng!$M$2:$AQ$200,26,0),"")</f>
        <v/>
      </c>
      <c r="I907" s="77" t="str">
        <f>IFERROR(VLOOKUP(A907,[1]Tổng!$M$2:$AQ$200,27,0),"")</f>
        <v/>
      </c>
      <c r="J907" s="77">
        <v>1000000</v>
      </c>
      <c r="K907" s="78">
        <f t="shared" si="241"/>
        <v>0</v>
      </c>
      <c r="L907" s="88" t="str">
        <f>IFERROR(VLOOKUP(A907,[1]Tổng!$M$2:$AQ$200,30,0),"")</f>
        <v/>
      </c>
      <c r="M907" s="88">
        <f t="shared" si="242"/>
        <v>0</v>
      </c>
      <c r="N907" s="88" t="str">
        <f>IFERROR(VLOOKUP(A907,[1]Tổng!$M$2:$AT$200,18,0),"")</f>
        <v/>
      </c>
      <c r="O907" s="88" t="str">
        <f>IFERROR(VLOOKUP(A907,[1]Tổng!$M$2:$AT$200,22,0),"")</f>
        <v/>
      </c>
      <c r="P907" s="217">
        <f t="shared" si="243"/>
        <v>0</v>
      </c>
      <c r="Q907" s="217">
        <f>IFERROR(VLOOKUP(A907,[1]Tổng!$M$2:$AQ$200,29,0),0)</f>
        <v>0</v>
      </c>
      <c r="R907" s="81" t="str">
        <f>IFERROR(VLOOKUP(A907,[1]Tổng!$M$2:$AQ$200,31,0),"")</f>
        <v/>
      </c>
      <c r="S907" s="81">
        <f t="shared" si="230"/>
        <v>0</v>
      </c>
      <c r="T907" s="81">
        <f t="shared" si="231"/>
        <v>0</v>
      </c>
      <c r="U907" s="81" t="e">
        <f t="shared" si="245"/>
        <v>#REF!</v>
      </c>
      <c r="V907" s="81"/>
      <c r="W907" s="81" t="e">
        <f t="shared" si="238"/>
        <v>#REF!</v>
      </c>
      <c r="X907" s="83"/>
      <c r="Y907" s="99">
        <f>Q1107</f>
        <v>0</v>
      </c>
      <c r="AE907" s="106" t="e">
        <f t="shared" si="254"/>
        <v>#VALUE!</v>
      </c>
      <c r="AF907" s="69"/>
      <c r="AG907" s="218"/>
      <c r="AH907" s="219"/>
      <c r="AI907" s="218"/>
      <c r="AR907" s="225" t="str">
        <f t="shared" si="255"/>
        <v/>
      </c>
      <c r="AS907" s="35">
        <f t="shared" si="256"/>
        <v>2</v>
      </c>
      <c r="AU907" s="69" t="e">
        <f t="shared" si="229"/>
        <v>#N/A</v>
      </c>
      <c r="AV907" s="69" t="e">
        <f t="shared" si="234"/>
        <v>#N/A</v>
      </c>
      <c r="AW907" s="69">
        <f>IF(I907&gt;0,COUNTIF($AV$32:AV907,AV907),0)</f>
        <v>875</v>
      </c>
      <c r="AX907" s="69">
        <f>IF(AND(AW907&gt;1,SUMIF($AV$32:AV906,AV907,$AX$32:AX906)-SUMIF($AV$32:AV906,AV907,$BA$32:BA906)=0),1,IF(AND(AW907&gt;1,SUMIF($AV$32:AV906,AV907,$AX$32:AX906)-SUMIF($AV$32:AV906,AV907,$BA$32:BA906)&gt;0),0,AW907))</f>
        <v>0</v>
      </c>
      <c r="AY907" s="69">
        <f>IF(AND(Q907&gt;0,SUMIF($AV$32:AV907,AV907,$I$32:I907)-SUMIF($AV$32:AV907,AV907,$Q$32:Q907)=0),COUNTIF($AV$32:AV907,AV907),0)</f>
        <v>0</v>
      </c>
      <c r="AZ907" s="69">
        <f>IF(Q907&gt;0,COUNTIF($AV$32:AV907,AV907),0)</f>
        <v>0</v>
      </c>
      <c r="BA907" s="69">
        <f t="shared" si="235"/>
        <v>0</v>
      </c>
      <c r="BC907" s="69" t="str">
        <f t="shared" si="236"/>
        <v xml:space="preserve">  0</v>
      </c>
      <c r="BD907" s="69" t="str">
        <f t="shared" si="237"/>
        <v/>
      </c>
      <c r="BF907" s="69"/>
      <c r="BG907" s="69"/>
    </row>
    <row r="908" spans="1:59" x14ac:dyDescent="0.25">
      <c r="A908" s="70" t="e">
        <f t="shared" si="244"/>
        <v>#REF!</v>
      </c>
      <c r="B908" s="83" t="str">
        <f>IFERROR(VLOOKUP(A908,[1]Tổng!$M$2:$AT$200,13,0),"")</f>
        <v/>
      </c>
      <c r="C908" s="71" t="e">
        <f t="shared" si="239"/>
        <v>#VALUE!</v>
      </c>
      <c r="D908" s="71">
        <f t="shared" si="240"/>
        <v>1</v>
      </c>
      <c r="E908" s="221" t="str">
        <f>IFERROR(VLOOKUP(A908,[1]Tổng!$M$2:$AT$200,14,0),"")</f>
        <v/>
      </c>
      <c r="F908" s="213" t="str">
        <f>IFERROR(VLOOKUP(A908,[1]Tổng!$M$2:$AT$200,15,0),"")</f>
        <v/>
      </c>
      <c r="G908" s="214" t="str">
        <f>IFERROR(VLOOKUP(A908,[1]Tổng!$M$2:$AT$200,25,0),"")</f>
        <v/>
      </c>
      <c r="H908" s="83" t="str">
        <f>IFERROR(VLOOKUP(A908,[1]Tổng!$M$2:$AQ$200,26,0),"")</f>
        <v/>
      </c>
      <c r="I908" s="77" t="str">
        <f>IFERROR(VLOOKUP(A908,[1]Tổng!$M$2:$AQ$200,27,0),"")</f>
        <v/>
      </c>
      <c r="J908" s="77">
        <v>1000000</v>
      </c>
      <c r="K908" s="78">
        <f t="shared" si="241"/>
        <v>0</v>
      </c>
      <c r="L908" s="88" t="str">
        <f>IFERROR(VLOOKUP(A908,[1]Tổng!$M$2:$AQ$200,30,0),"")</f>
        <v/>
      </c>
      <c r="M908" s="88">
        <f t="shared" si="242"/>
        <v>0</v>
      </c>
      <c r="N908" s="88" t="str">
        <f>IFERROR(VLOOKUP(A908,[1]Tổng!$M$2:$AT$200,18,0),"")</f>
        <v/>
      </c>
      <c r="O908" s="88" t="str">
        <f>IFERROR(VLOOKUP(A908,[1]Tổng!$M$2:$AT$200,22,0),"")</f>
        <v/>
      </c>
      <c r="P908" s="217">
        <f t="shared" si="243"/>
        <v>0</v>
      </c>
      <c r="Q908" s="217">
        <f>IFERROR(VLOOKUP(A908,[1]Tổng!$M$2:$AQ$200,29,0),0)</f>
        <v>0</v>
      </c>
      <c r="R908" s="81" t="str">
        <f>IFERROR(VLOOKUP(A908,[1]Tổng!$M$2:$AQ$200,31,0),"")</f>
        <v/>
      </c>
      <c r="S908" s="81">
        <f t="shared" si="230"/>
        <v>0</v>
      </c>
      <c r="T908" s="81">
        <f t="shared" si="231"/>
        <v>0</v>
      </c>
      <c r="U908" s="81" t="e">
        <f t="shared" si="245"/>
        <v>#REF!</v>
      </c>
      <c r="V908" s="81" t="e">
        <f>Z1111*L1111</f>
        <v>#VALUE!</v>
      </c>
      <c r="W908" s="81" t="e">
        <f t="shared" si="238"/>
        <v>#REF!</v>
      </c>
      <c r="X908" s="83">
        <v>44050</v>
      </c>
      <c r="Y908" s="99">
        <f>Q1108-Z1111</f>
        <v>0</v>
      </c>
      <c r="AE908" s="106" t="e">
        <f t="shared" si="254"/>
        <v>#VALUE!</v>
      </c>
      <c r="AF908" s="69"/>
      <c r="AG908" s="218"/>
      <c r="AH908" s="219"/>
      <c r="AI908" s="218"/>
      <c r="AR908" s="225" t="str">
        <f t="shared" si="255"/>
        <v/>
      </c>
      <c r="AS908" s="35">
        <f t="shared" si="256"/>
        <v>2</v>
      </c>
      <c r="AU908" s="69" t="e">
        <f t="shared" si="229"/>
        <v>#N/A</v>
      </c>
      <c r="AV908" s="69" t="e">
        <f t="shared" si="234"/>
        <v>#N/A</v>
      </c>
      <c r="AW908" s="69">
        <f>IF(I908&gt;0,COUNTIF($AV$32:AV908,AV908),0)</f>
        <v>876</v>
      </c>
      <c r="AX908" s="69">
        <f>IF(AND(AW908&gt;1,SUMIF($AV$32:AV907,AV908,$AX$32:AX907)-SUMIF($AV$32:AV907,AV908,$BA$32:BA907)=0),1,IF(AND(AW908&gt;1,SUMIF($AV$32:AV907,AV908,$AX$32:AX907)-SUMIF($AV$32:AV907,AV908,$BA$32:BA907)&gt;0),0,AW908))</f>
        <v>0</v>
      </c>
      <c r="AY908" s="69">
        <f>IF(AND(Q908&gt;0,SUMIF($AV$32:AV908,AV908,$I$32:I908)-SUMIF($AV$32:AV908,AV908,$Q$32:Q908)=0),COUNTIF($AV$32:AV908,AV908),0)</f>
        <v>0</v>
      </c>
      <c r="AZ908" s="69">
        <f>IF(Q908&gt;0,COUNTIF($AV$32:AV908,AV908),0)</f>
        <v>0</v>
      </c>
      <c r="BA908" s="69">
        <f t="shared" si="235"/>
        <v>0</v>
      </c>
      <c r="BC908" s="69" t="str">
        <f t="shared" si="236"/>
        <v xml:space="preserve">  0</v>
      </c>
      <c r="BD908" s="69" t="str">
        <f t="shared" si="237"/>
        <v/>
      </c>
      <c r="BF908" s="69"/>
      <c r="BG908" s="69"/>
    </row>
    <row r="909" spans="1:59" x14ac:dyDescent="0.25">
      <c r="A909" s="70" t="e">
        <f t="shared" si="244"/>
        <v>#REF!</v>
      </c>
      <c r="B909" s="83" t="str">
        <f>IFERROR(VLOOKUP(A909,[1]Tổng!$M$2:$AT$200,13,0),"")</f>
        <v/>
      </c>
      <c r="C909" s="71" t="e">
        <f t="shared" si="239"/>
        <v>#VALUE!</v>
      </c>
      <c r="D909" s="71">
        <f t="shared" si="240"/>
        <v>1</v>
      </c>
      <c r="E909" s="221" t="str">
        <f>IFERROR(VLOOKUP(A909,[1]Tổng!$M$2:$AT$200,14,0),"")</f>
        <v/>
      </c>
      <c r="F909" s="213" t="str">
        <f>IFERROR(VLOOKUP(A909,[1]Tổng!$M$2:$AT$200,15,0),"")</f>
        <v/>
      </c>
      <c r="G909" s="214" t="str">
        <f>IFERROR(VLOOKUP(A909,[1]Tổng!$M$2:$AT$200,25,0),"")</f>
        <v/>
      </c>
      <c r="H909" s="83" t="str">
        <f>IFERROR(VLOOKUP(A909,[1]Tổng!$M$2:$AQ$200,26,0),"")</f>
        <v/>
      </c>
      <c r="I909" s="77" t="str">
        <f>IFERROR(VLOOKUP(A909,[1]Tổng!$M$2:$AQ$200,27,0),"")</f>
        <v/>
      </c>
      <c r="J909" s="77">
        <v>1000000</v>
      </c>
      <c r="K909" s="78">
        <f t="shared" si="241"/>
        <v>0</v>
      </c>
      <c r="L909" s="88" t="str">
        <f>IFERROR(VLOOKUP(A909,[1]Tổng!$M$2:$AQ$200,30,0),"")</f>
        <v/>
      </c>
      <c r="M909" s="88">
        <f t="shared" si="242"/>
        <v>0</v>
      </c>
      <c r="N909" s="88" t="str">
        <f>IFERROR(VLOOKUP(A909,[1]Tổng!$M$2:$AT$200,18,0),"")</f>
        <v/>
      </c>
      <c r="O909" s="88" t="str">
        <f>IFERROR(VLOOKUP(A909,[1]Tổng!$M$2:$AT$200,22,0),"")</f>
        <v/>
      </c>
      <c r="P909" s="217">
        <f t="shared" si="243"/>
        <v>0</v>
      </c>
      <c r="Q909" s="217">
        <f>IFERROR(VLOOKUP(A909,[1]Tổng!$M$2:$AQ$200,29,0),0)</f>
        <v>0</v>
      </c>
      <c r="R909" s="81" t="str">
        <f>IFERROR(VLOOKUP(A909,[1]Tổng!$M$2:$AQ$200,31,0),"")</f>
        <v/>
      </c>
      <c r="S909" s="81">
        <f t="shared" si="230"/>
        <v>0</v>
      </c>
      <c r="T909" s="81">
        <f t="shared" si="231"/>
        <v>0</v>
      </c>
      <c r="U909" s="81" t="e">
        <f t="shared" si="245"/>
        <v>#REF!</v>
      </c>
      <c r="V909" s="81" t="e">
        <f>AA1111*L1111</f>
        <v>#VALUE!</v>
      </c>
      <c r="W909" s="81" t="e">
        <f t="shared" si="238"/>
        <v>#REF!</v>
      </c>
      <c r="X909" s="83">
        <v>44020</v>
      </c>
      <c r="Y909" s="99">
        <f>Q1111-AA1111</f>
        <v>0</v>
      </c>
      <c r="AE909" s="106" t="e">
        <f>I1111-SUM(Z1111:AD1111)</f>
        <v>#VALUE!</v>
      </c>
      <c r="AF909" s="69"/>
      <c r="AG909" s="218"/>
      <c r="AH909" s="219"/>
      <c r="AI909" s="218"/>
      <c r="AR909" s="225" t="str">
        <f>IF(AS1111&gt;1,H1111,IF(AS1111=1,H1108+1,0))</f>
        <v/>
      </c>
      <c r="AS909" s="35">
        <f>IF(H1111=0,H1108+1,2)</f>
        <v>2</v>
      </c>
      <c r="AU909" s="69" t="e">
        <f t="shared" si="229"/>
        <v>#N/A</v>
      </c>
      <c r="AV909" s="69" t="e">
        <f t="shared" si="234"/>
        <v>#N/A</v>
      </c>
      <c r="AW909" s="69">
        <f>IF(I909&gt;0,COUNTIF($AV$32:AV909,AV909),0)</f>
        <v>877</v>
      </c>
      <c r="AX909" s="69">
        <f>IF(AND(AW909&gt;1,SUMIF($AV$32:AV908,AV909,$AX$32:AX908)-SUMIF($AV$32:AV908,AV909,$BA$32:BA908)=0),1,IF(AND(AW909&gt;1,SUMIF($AV$32:AV908,AV909,$AX$32:AX908)-SUMIF($AV$32:AV908,AV909,$BA$32:BA908)&gt;0),0,AW909))</f>
        <v>0</v>
      </c>
      <c r="AY909" s="69">
        <f>IF(AND(Q909&gt;0,SUMIF($AV$32:AV909,AV909,$I$32:I909)-SUMIF($AV$32:AV909,AV909,$Q$32:Q909)=0),COUNTIF($AV$32:AV909,AV909),0)</f>
        <v>0</v>
      </c>
      <c r="AZ909" s="69">
        <f>IF(Q909&gt;0,COUNTIF($AV$32:AV909,AV909),0)</f>
        <v>0</v>
      </c>
      <c r="BA909" s="69">
        <f t="shared" si="235"/>
        <v>0</v>
      </c>
      <c r="BC909" s="69" t="str">
        <f t="shared" si="236"/>
        <v xml:space="preserve">  0</v>
      </c>
      <c r="BD909" s="69" t="str">
        <f t="shared" si="237"/>
        <v/>
      </c>
      <c r="BF909" s="69"/>
      <c r="BG909" s="69"/>
    </row>
    <row r="910" spans="1:59" x14ac:dyDescent="0.25">
      <c r="A910" s="70" t="e">
        <f t="shared" si="244"/>
        <v>#REF!</v>
      </c>
      <c r="B910" s="83" t="str">
        <f>IFERROR(VLOOKUP(A910,[1]Tổng!$M$2:$AT$200,13,0),"")</f>
        <v/>
      </c>
      <c r="C910" s="71" t="e">
        <f t="shared" si="239"/>
        <v>#VALUE!</v>
      </c>
      <c r="D910" s="71">
        <f t="shared" si="240"/>
        <v>1</v>
      </c>
      <c r="E910" s="221" t="str">
        <f>IFERROR(VLOOKUP(A910,[1]Tổng!$M$2:$AT$200,14,0),"")</f>
        <v/>
      </c>
      <c r="F910" s="213" t="str">
        <f>IFERROR(VLOOKUP(A910,[1]Tổng!$M$2:$AT$200,15,0),"")</f>
        <v/>
      </c>
      <c r="G910" s="214" t="str">
        <f>IFERROR(VLOOKUP(A910,[1]Tổng!$M$2:$AT$200,25,0),"")</f>
        <v/>
      </c>
      <c r="H910" s="83" t="str">
        <f>IFERROR(VLOOKUP(A910,[1]Tổng!$M$2:$AQ$200,26,0),"")</f>
        <v/>
      </c>
      <c r="I910" s="77" t="str">
        <f>IFERROR(VLOOKUP(A910,[1]Tổng!$M$2:$AQ$200,27,0),"")</f>
        <v/>
      </c>
      <c r="J910" s="77">
        <v>1000000</v>
      </c>
      <c r="K910" s="78">
        <f t="shared" si="241"/>
        <v>0</v>
      </c>
      <c r="L910" s="88" t="str">
        <f>IFERROR(VLOOKUP(A910,[1]Tổng!$M$2:$AQ$200,30,0),"")</f>
        <v/>
      </c>
      <c r="M910" s="88">
        <f t="shared" si="242"/>
        <v>0</v>
      </c>
      <c r="N910" s="88" t="str">
        <f>IFERROR(VLOOKUP(A910,[1]Tổng!$M$2:$AT$200,18,0),"")</f>
        <v/>
      </c>
      <c r="O910" s="88" t="str">
        <f>IFERROR(VLOOKUP(A910,[1]Tổng!$M$2:$AT$200,22,0),"")</f>
        <v/>
      </c>
      <c r="P910" s="217">
        <f t="shared" si="243"/>
        <v>0</v>
      </c>
      <c r="Q910" s="217">
        <f>IFERROR(VLOOKUP(A910,[1]Tổng!$M$2:$AQ$200,29,0),0)</f>
        <v>0</v>
      </c>
      <c r="R910" s="81" t="str">
        <f>IFERROR(VLOOKUP(A910,[1]Tổng!$M$2:$AQ$200,31,0),"")</f>
        <v/>
      </c>
      <c r="S910" s="81">
        <f t="shared" si="230"/>
        <v>0</v>
      </c>
      <c r="T910" s="81">
        <f t="shared" si="231"/>
        <v>0</v>
      </c>
      <c r="U910" s="81" t="e">
        <f t="shared" si="245"/>
        <v>#REF!</v>
      </c>
      <c r="V910" s="81" t="e">
        <f>AB1111*L1111</f>
        <v>#VALUE!</v>
      </c>
      <c r="W910" s="81" t="e">
        <f t="shared" si="238"/>
        <v>#REF!</v>
      </c>
      <c r="X910" s="83">
        <v>44019</v>
      </c>
      <c r="Y910" s="99">
        <f>Q1110-AB1111</f>
        <v>0</v>
      </c>
      <c r="AE910" s="106" t="e">
        <f t="shared" ref="AE910:AE918" si="257">I1110-SUM(Z1110:AD1110)</f>
        <v>#VALUE!</v>
      </c>
      <c r="AF910" s="69"/>
      <c r="AG910" s="218"/>
      <c r="AH910" s="219"/>
      <c r="AI910" s="218"/>
      <c r="AR910" s="225" t="str">
        <f>IF(AS1110&gt;1,H1110,IF(AS1110=1,H1111+1,0))</f>
        <v/>
      </c>
      <c r="AS910" s="35">
        <f>IF(H1110=0,H1111+1,2)</f>
        <v>2</v>
      </c>
      <c r="AU910" s="69" t="e">
        <f t="shared" si="229"/>
        <v>#N/A</v>
      </c>
      <c r="AV910" s="69" t="e">
        <f t="shared" si="234"/>
        <v>#N/A</v>
      </c>
      <c r="AW910" s="69">
        <f>IF(I910&gt;0,COUNTIF($AV$32:AV910,AV910),0)</f>
        <v>878</v>
      </c>
      <c r="AX910" s="69">
        <f>IF(AND(AW910&gt;1,SUMIF($AV$32:AV909,AV910,$AX$32:AX909)-SUMIF($AV$32:AV909,AV910,$BA$32:BA909)=0),1,IF(AND(AW910&gt;1,SUMIF($AV$32:AV909,AV910,$AX$32:AX909)-SUMIF($AV$32:AV909,AV910,$BA$32:BA909)&gt;0),0,AW910))</f>
        <v>0</v>
      </c>
      <c r="AY910" s="69">
        <f>IF(AND(Q910&gt;0,SUMIF($AV$32:AV910,AV910,$I$32:I910)-SUMIF($AV$32:AV910,AV910,$Q$32:Q910)=0),COUNTIF($AV$32:AV910,AV910),0)</f>
        <v>0</v>
      </c>
      <c r="AZ910" s="69">
        <f>IF(Q910&gt;0,COUNTIF($AV$32:AV910,AV910),0)</f>
        <v>0</v>
      </c>
      <c r="BA910" s="69">
        <f t="shared" si="235"/>
        <v>0</v>
      </c>
      <c r="BC910" s="69" t="str">
        <f t="shared" si="236"/>
        <v xml:space="preserve">  0</v>
      </c>
      <c r="BD910" s="69" t="str">
        <f t="shared" si="237"/>
        <v/>
      </c>
      <c r="BF910" s="69"/>
      <c r="BG910" s="69"/>
    </row>
    <row r="911" spans="1:59" x14ac:dyDescent="0.25">
      <c r="A911" s="70" t="e">
        <f t="shared" si="244"/>
        <v>#REF!</v>
      </c>
      <c r="B911" s="83" t="str">
        <f>IFERROR(VLOOKUP(A911,[1]Tổng!$M$2:$AT$200,13,0),"")</f>
        <v/>
      </c>
      <c r="C911" s="71" t="e">
        <f t="shared" si="239"/>
        <v>#VALUE!</v>
      </c>
      <c r="D911" s="71">
        <f t="shared" si="240"/>
        <v>1</v>
      </c>
      <c r="E911" s="221" t="str">
        <f>IFERROR(VLOOKUP(A911,[1]Tổng!$M$2:$AT$200,14,0),"")</f>
        <v/>
      </c>
      <c r="F911" s="213" t="str">
        <f>IFERROR(VLOOKUP(A911,[1]Tổng!$M$2:$AT$200,15,0),"")</f>
        <v/>
      </c>
      <c r="G911" s="214" t="str">
        <f>IFERROR(VLOOKUP(A911,[1]Tổng!$M$2:$AT$200,25,0),"")</f>
        <v/>
      </c>
      <c r="H911" s="83" t="str">
        <f>IFERROR(VLOOKUP(A911,[1]Tổng!$M$2:$AQ$200,26,0),"")</f>
        <v/>
      </c>
      <c r="I911" s="77" t="str">
        <f>IFERROR(VLOOKUP(A911,[1]Tổng!$M$2:$AQ$200,27,0),"")</f>
        <v/>
      </c>
      <c r="J911" s="77">
        <v>1000000</v>
      </c>
      <c r="K911" s="78">
        <f t="shared" si="241"/>
        <v>0</v>
      </c>
      <c r="L911" s="88" t="str">
        <f>IFERROR(VLOOKUP(A911,[1]Tổng!$M$2:$AQ$200,30,0),"")</f>
        <v/>
      </c>
      <c r="M911" s="88">
        <f t="shared" si="242"/>
        <v>0</v>
      </c>
      <c r="N911" s="88" t="str">
        <f>IFERROR(VLOOKUP(A911,[1]Tổng!$M$2:$AT$200,18,0),"")</f>
        <v/>
      </c>
      <c r="O911" s="88" t="str">
        <f>IFERROR(VLOOKUP(A911,[1]Tổng!$M$2:$AT$200,22,0),"")</f>
        <v/>
      </c>
      <c r="P911" s="217">
        <f t="shared" si="243"/>
        <v>0</v>
      </c>
      <c r="Q911" s="217">
        <f>IFERROR(VLOOKUP(A911,[1]Tổng!$M$2:$AQ$200,29,0),0)</f>
        <v>0</v>
      </c>
      <c r="R911" s="81" t="str">
        <f>IFERROR(VLOOKUP(A911,[1]Tổng!$M$2:$AQ$200,31,0),"")</f>
        <v/>
      </c>
      <c r="S911" s="81">
        <f t="shared" si="230"/>
        <v>0</v>
      </c>
      <c r="T911" s="81">
        <f t="shared" si="231"/>
        <v>0</v>
      </c>
      <c r="U911" s="81" t="e">
        <f t="shared" si="245"/>
        <v>#REF!</v>
      </c>
      <c r="V911" s="81"/>
      <c r="W911" s="81" t="e">
        <f t="shared" si="238"/>
        <v>#REF!</v>
      </c>
      <c r="X911" s="83"/>
      <c r="Y911" s="99">
        <f>Q1111</f>
        <v>0</v>
      </c>
      <c r="Z911" s="35">
        <v>870</v>
      </c>
      <c r="AA911" s="35">
        <v>920</v>
      </c>
      <c r="AB911" s="35">
        <v>447</v>
      </c>
      <c r="AC911" s="35">
        <v>7700</v>
      </c>
      <c r="AE911" s="106" t="e">
        <f t="shared" si="257"/>
        <v>#VALUE!</v>
      </c>
      <c r="AF911" s="69"/>
      <c r="AG911" s="218"/>
      <c r="AH911" s="219"/>
      <c r="AI911" s="218"/>
      <c r="AR911" s="225" t="str">
        <f t="shared" ref="AR911:AR918" si="258">IF(AS1111&gt;1,H1111,IF(AS1111=1,H1110+1,0))</f>
        <v/>
      </c>
      <c r="AS911" s="35">
        <f t="shared" ref="AS911:AS918" si="259">IF(H1111=0,H1110+1,2)</f>
        <v>2</v>
      </c>
      <c r="AU911" s="69" t="e">
        <f t="shared" si="229"/>
        <v>#N/A</v>
      </c>
      <c r="AV911" s="69" t="e">
        <f t="shared" si="234"/>
        <v>#N/A</v>
      </c>
      <c r="AW911" s="69">
        <f>IF(I911&gt;0,COUNTIF($AV$32:AV911,AV911),0)</f>
        <v>879</v>
      </c>
      <c r="AX911" s="69">
        <f>IF(AND(AW911&gt;1,SUMIF($AV$32:AV910,AV911,$AX$32:AX910)-SUMIF($AV$32:AV910,AV911,$BA$32:BA910)=0),1,IF(AND(AW911&gt;1,SUMIF($AV$32:AV910,AV911,$AX$32:AX910)-SUMIF($AV$32:AV910,AV911,$BA$32:BA910)&gt;0),0,AW911))</f>
        <v>0</v>
      </c>
      <c r="AY911" s="69">
        <f>IF(AND(Q911&gt;0,SUMIF($AV$32:AV911,AV911,$I$32:I911)-SUMIF($AV$32:AV911,AV911,$Q$32:Q911)=0),COUNTIF($AV$32:AV911,AV911),0)</f>
        <v>0</v>
      </c>
      <c r="AZ911" s="69">
        <f>IF(Q911&gt;0,COUNTIF($AV$32:AV911,AV911),0)</f>
        <v>0</v>
      </c>
      <c r="BA911" s="69">
        <f t="shared" si="235"/>
        <v>0</v>
      </c>
      <c r="BC911" s="69" t="str">
        <f t="shared" si="236"/>
        <v xml:space="preserve">  0</v>
      </c>
      <c r="BD911" s="69" t="str">
        <f t="shared" si="237"/>
        <v/>
      </c>
      <c r="BF911" s="69"/>
      <c r="BG911" s="69"/>
    </row>
    <row r="912" spans="1:59" x14ac:dyDescent="0.25">
      <c r="A912" s="70" t="e">
        <f t="shared" si="244"/>
        <v>#REF!</v>
      </c>
      <c r="B912" s="83" t="str">
        <f>IFERROR(VLOOKUP(A912,[1]Tổng!$M$2:$AT$200,13,0),"")</f>
        <v/>
      </c>
      <c r="C912" s="71" t="e">
        <f t="shared" si="239"/>
        <v>#VALUE!</v>
      </c>
      <c r="D912" s="71">
        <f t="shared" si="240"/>
        <v>1</v>
      </c>
      <c r="E912" s="221" t="str">
        <f>IFERROR(VLOOKUP(A912,[1]Tổng!$M$2:$AT$200,14,0),"")</f>
        <v/>
      </c>
      <c r="F912" s="213" t="str">
        <f>IFERROR(VLOOKUP(A912,[1]Tổng!$M$2:$AT$200,15,0),"")</f>
        <v/>
      </c>
      <c r="G912" s="214" t="str">
        <f>IFERROR(VLOOKUP(A912,[1]Tổng!$M$2:$AT$200,25,0),"")</f>
        <v/>
      </c>
      <c r="H912" s="83" t="str">
        <f>IFERROR(VLOOKUP(A912,[1]Tổng!$M$2:$AQ$200,26,0),"")</f>
        <v/>
      </c>
      <c r="I912" s="77" t="str">
        <f>IFERROR(VLOOKUP(A912,[1]Tổng!$M$2:$AQ$200,27,0),"")</f>
        <v/>
      </c>
      <c r="J912" s="77">
        <v>1000000</v>
      </c>
      <c r="K912" s="78">
        <f t="shared" si="241"/>
        <v>0</v>
      </c>
      <c r="L912" s="88" t="str">
        <f>IFERROR(VLOOKUP(A912,[1]Tổng!$M$2:$AQ$200,30,0),"")</f>
        <v/>
      </c>
      <c r="M912" s="88">
        <f t="shared" si="242"/>
        <v>0</v>
      </c>
      <c r="N912" s="88" t="str">
        <f>IFERROR(VLOOKUP(A912,[1]Tổng!$M$2:$AT$200,18,0),"")</f>
        <v/>
      </c>
      <c r="O912" s="88" t="str">
        <f>IFERROR(VLOOKUP(A912,[1]Tổng!$M$2:$AT$200,22,0),"")</f>
        <v/>
      </c>
      <c r="P912" s="217">
        <f t="shared" si="243"/>
        <v>0</v>
      </c>
      <c r="Q912" s="217">
        <f>IFERROR(VLOOKUP(A912,[1]Tổng!$M$2:$AQ$200,29,0),0)</f>
        <v>0</v>
      </c>
      <c r="R912" s="81" t="str">
        <f>IFERROR(VLOOKUP(A912,[1]Tổng!$M$2:$AQ$200,31,0),"")</f>
        <v/>
      </c>
      <c r="S912" s="81">
        <f t="shared" si="230"/>
        <v>0</v>
      </c>
      <c r="T912" s="81">
        <f t="shared" si="231"/>
        <v>0</v>
      </c>
      <c r="U912" s="81" t="e">
        <f t="shared" si="245"/>
        <v>#REF!</v>
      </c>
      <c r="V912" s="81"/>
      <c r="W912" s="81" t="e">
        <f t="shared" si="238"/>
        <v>#REF!</v>
      </c>
      <c r="X912" s="83"/>
      <c r="Y912" s="99">
        <f>Q1112</f>
        <v>0</v>
      </c>
      <c r="AE912" s="106" t="e">
        <f t="shared" si="257"/>
        <v>#VALUE!</v>
      </c>
      <c r="AF912" s="69"/>
      <c r="AG912" s="218"/>
      <c r="AH912" s="219"/>
      <c r="AI912" s="218"/>
      <c r="AR912" s="225" t="str">
        <f t="shared" si="258"/>
        <v/>
      </c>
      <c r="AS912" s="35">
        <f t="shared" si="259"/>
        <v>2</v>
      </c>
      <c r="AU912" s="69" t="e">
        <f t="shared" si="229"/>
        <v>#N/A</v>
      </c>
      <c r="AV912" s="69" t="e">
        <f t="shared" si="234"/>
        <v>#N/A</v>
      </c>
      <c r="AW912" s="69">
        <f>IF(I912&gt;0,COUNTIF($AV$32:AV912,AV912),0)</f>
        <v>880</v>
      </c>
      <c r="AX912" s="69">
        <f>IF(AND(AW912&gt;1,SUMIF($AV$32:AV911,AV912,$AX$32:AX911)-SUMIF($AV$32:AV911,AV912,$BA$32:BA911)=0),1,IF(AND(AW912&gt;1,SUMIF($AV$32:AV911,AV912,$AX$32:AX911)-SUMIF($AV$32:AV911,AV912,$BA$32:BA911)&gt;0),0,AW912))</f>
        <v>0</v>
      </c>
      <c r="AY912" s="69">
        <f>IF(AND(Q912&gt;0,SUMIF($AV$32:AV912,AV912,$I$32:I912)-SUMIF($AV$32:AV912,AV912,$Q$32:Q912)=0),COUNTIF($AV$32:AV912,AV912),0)</f>
        <v>0</v>
      </c>
      <c r="AZ912" s="69">
        <f>IF(Q912&gt;0,COUNTIF($AV$32:AV912,AV912),0)</f>
        <v>0</v>
      </c>
      <c r="BA912" s="69">
        <f t="shared" si="235"/>
        <v>0</v>
      </c>
      <c r="BC912" s="69" t="str">
        <f t="shared" si="236"/>
        <v xml:space="preserve">  0</v>
      </c>
      <c r="BD912" s="69" t="str">
        <f t="shared" si="237"/>
        <v/>
      </c>
      <c r="BF912" s="69"/>
      <c r="BG912" s="69"/>
    </row>
    <row r="913" spans="1:59" x14ac:dyDescent="0.25">
      <c r="A913" s="70" t="e">
        <f t="shared" si="244"/>
        <v>#REF!</v>
      </c>
      <c r="B913" s="83" t="str">
        <f>IFERROR(VLOOKUP(A913,[1]Tổng!$M$2:$AT$200,13,0),"")</f>
        <v/>
      </c>
      <c r="C913" s="71" t="e">
        <f t="shared" si="239"/>
        <v>#VALUE!</v>
      </c>
      <c r="D913" s="71">
        <f t="shared" si="240"/>
        <v>1</v>
      </c>
      <c r="E913" s="221" t="str">
        <f>IFERROR(VLOOKUP(A913,[1]Tổng!$M$2:$AT$200,14,0),"")</f>
        <v/>
      </c>
      <c r="F913" s="213" t="str">
        <f>IFERROR(VLOOKUP(A913,[1]Tổng!$M$2:$AT$200,15,0),"")</f>
        <v/>
      </c>
      <c r="G913" s="214" t="str">
        <f>IFERROR(VLOOKUP(A913,[1]Tổng!$M$2:$AT$200,25,0),"")</f>
        <v/>
      </c>
      <c r="H913" s="83" t="str">
        <f>IFERROR(VLOOKUP(A913,[1]Tổng!$M$2:$AQ$200,26,0),"")</f>
        <v/>
      </c>
      <c r="I913" s="77" t="str">
        <f>IFERROR(VLOOKUP(A913,[1]Tổng!$M$2:$AQ$200,27,0),"")</f>
        <v/>
      </c>
      <c r="J913" s="77">
        <v>1000000</v>
      </c>
      <c r="K913" s="78">
        <f t="shared" si="241"/>
        <v>0</v>
      </c>
      <c r="L913" s="88" t="str">
        <f>IFERROR(VLOOKUP(A913,[1]Tổng!$M$2:$AQ$200,30,0),"")</f>
        <v/>
      </c>
      <c r="M913" s="88">
        <f t="shared" si="242"/>
        <v>0</v>
      </c>
      <c r="N913" s="88" t="str">
        <f>IFERROR(VLOOKUP(A913,[1]Tổng!$M$2:$AT$200,18,0),"")</f>
        <v/>
      </c>
      <c r="O913" s="88" t="str">
        <f>IFERROR(VLOOKUP(A913,[1]Tổng!$M$2:$AT$200,22,0),"")</f>
        <v/>
      </c>
      <c r="P913" s="217">
        <f t="shared" si="243"/>
        <v>0</v>
      </c>
      <c r="Q913" s="217">
        <f>IFERROR(VLOOKUP(A913,[1]Tổng!$M$2:$AQ$200,29,0),0)</f>
        <v>0</v>
      </c>
      <c r="R913" s="81" t="str">
        <f>IFERROR(VLOOKUP(A913,[1]Tổng!$M$2:$AQ$200,31,0),"")</f>
        <v/>
      </c>
      <c r="S913" s="81">
        <f t="shared" si="230"/>
        <v>0</v>
      </c>
      <c r="T913" s="81">
        <f t="shared" si="231"/>
        <v>0</v>
      </c>
      <c r="U913" s="81" t="e">
        <f t="shared" si="245"/>
        <v>#REF!</v>
      </c>
      <c r="V913" s="81"/>
      <c r="W913" s="81" t="e">
        <f t="shared" si="238"/>
        <v>#REF!</v>
      </c>
      <c r="X913" s="83"/>
      <c r="Y913" s="99">
        <f>Q1113</f>
        <v>0</v>
      </c>
      <c r="AE913" s="106" t="e">
        <f t="shared" si="257"/>
        <v>#VALUE!</v>
      </c>
      <c r="AF913" s="69"/>
      <c r="AG913" s="218"/>
      <c r="AH913" s="219"/>
      <c r="AI913" s="218"/>
      <c r="AR913" s="225" t="str">
        <f t="shared" si="258"/>
        <v/>
      </c>
      <c r="AS913" s="35">
        <f t="shared" si="259"/>
        <v>2</v>
      </c>
      <c r="AU913" s="69" t="e">
        <f t="shared" si="229"/>
        <v>#N/A</v>
      </c>
      <c r="AV913" s="69" t="e">
        <f t="shared" si="234"/>
        <v>#N/A</v>
      </c>
      <c r="AW913" s="69">
        <f>IF(I913&gt;0,COUNTIF($AV$32:AV913,AV913),0)</f>
        <v>881</v>
      </c>
      <c r="AX913" s="69">
        <f>IF(AND(AW913&gt;1,SUMIF($AV$32:AV912,AV913,$AX$32:AX912)-SUMIF($AV$32:AV912,AV913,$BA$32:BA912)=0),1,IF(AND(AW913&gt;1,SUMIF($AV$32:AV912,AV913,$AX$32:AX912)-SUMIF($AV$32:AV912,AV913,$BA$32:BA912)&gt;0),0,AW913))</f>
        <v>0</v>
      </c>
      <c r="AY913" s="69">
        <f>IF(AND(Q913&gt;0,SUMIF($AV$32:AV913,AV913,$I$32:I913)-SUMIF($AV$32:AV913,AV913,$Q$32:Q913)=0),COUNTIF($AV$32:AV913,AV913),0)</f>
        <v>0</v>
      </c>
      <c r="AZ913" s="69">
        <f>IF(Q913&gt;0,COUNTIF($AV$32:AV913,AV913),0)</f>
        <v>0</v>
      </c>
      <c r="BA913" s="69">
        <f t="shared" si="235"/>
        <v>0</v>
      </c>
      <c r="BC913" s="69" t="str">
        <f t="shared" si="236"/>
        <v xml:space="preserve">  0</v>
      </c>
      <c r="BD913" s="69" t="str">
        <f t="shared" si="237"/>
        <v/>
      </c>
      <c r="BF913" s="69"/>
      <c r="BG913" s="69"/>
    </row>
    <row r="914" spans="1:59" x14ac:dyDescent="0.25">
      <c r="A914" s="70" t="e">
        <f t="shared" si="244"/>
        <v>#REF!</v>
      </c>
      <c r="B914" s="83" t="str">
        <f>IFERROR(VLOOKUP(A914,[1]Tổng!$M$2:$AT$200,13,0),"")</f>
        <v/>
      </c>
      <c r="C914" s="71" t="e">
        <f t="shared" si="239"/>
        <v>#VALUE!</v>
      </c>
      <c r="D914" s="71">
        <f t="shared" si="240"/>
        <v>1</v>
      </c>
      <c r="E914" s="221" t="str">
        <f>IFERROR(VLOOKUP(A914,[1]Tổng!$M$2:$AT$200,14,0),"")</f>
        <v/>
      </c>
      <c r="F914" s="213" t="str">
        <f>IFERROR(VLOOKUP(A914,[1]Tổng!$M$2:$AT$200,15,0),"")</f>
        <v/>
      </c>
      <c r="G914" s="214" t="str">
        <f>IFERROR(VLOOKUP(A914,[1]Tổng!$M$2:$AT$200,25,0),"")</f>
        <v/>
      </c>
      <c r="H914" s="83" t="str">
        <f>IFERROR(VLOOKUP(A914,[1]Tổng!$M$2:$AQ$200,26,0),"")</f>
        <v/>
      </c>
      <c r="I914" s="77" t="str">
        <f>IFERROR(VLOOKUP(A914,[1]Tổng!$M$2:$AQ$200,27,0),"")</f>
        <v/>
      </c>
      <c r="J914" s="77">
        <v>1000000</v>
      </c>
      <c r="K914" s="78">
        <f t="shared" si="241"/>
        <v>0</v>
      </c>
      <c r="L914" s="88" t="str">
        <f>IFERROR(VLOOKUP(A914,[1]Tổng!$M$2:$AQ$200,30,0),"")</f>
        <v/>
      </c>
      <c r="M914" s="88">
        <f t="shared" si="242"/>
        <v>0</v>
      </c>
      <c r="N914" s="88" t="str">
        <f>IFERROR(VLOOKUP(A914,[1]Tổng!$M$2:$AT$200,18,0),"")</f>
        <v/>
      </c>
      <c r="O914" s="88" t="str">
        <f>IFERROR(VLOOKUP(A914,[1]Tổng!$M$2:$AT$200,22,0),"")</f>
        <v/>
      </c>
      <c r="P914" s="217">
        <f t="shared" si="243"/>
        <v>0</v>
      </c>
      <c r="Q914" s="217">
        <f>IFERROR(VLOOKUP(A914,[1]Tổng!$M$2:$AQ$200,29,0),0)</f>
        <v>0</v>
      </c>
      <c r="R914" s="81" t="str">
        <f>IFERROR(VLOOKUP(A914,[1]Tổng!$M$2:$AQ$200,31,0),"")</f>
        <v/>
      </c>
      <c r="S914" s="81">
        <f t="shared" si="230"/>
        <v>0</v>
      </c>
      <c r="T914" s="81">
        <f t="shared" si="231"/>
        <v>0</v>
      </c>
      <c r="U914" s="81" t="e">
        <f t="shared" si="245"/>
        <v>#REF!</v>
      </c>
      <c r="V914" s="81" t="e">
        <f>Z1121*L1121</f>
        <v>#VALUE!</v>
      </c>
      <c r="W914" s="81" t="e">
        <f t="shared" si="238"/>
        <v>#REF!</v>
      </c>
      <c r="X914" s="83">
        <v>44053</v>
      </c>
      <c r="Y914" s="99">
        <f>Q1114-Z1121</f>
        <v>-416</v>
      </c>
      <c r="AE914" s="106" t="e">
        <f t="shared" si="257"/>
        <v>#VALUE!</v>
      </c>
      <c r="AF914" s="69"/>
      <c r="AG914" s="218"/>
      <c r="AH914" s="219"/>
      <c r="AI914" s="218"/>
      <c r="AR914" s="225" t="str">
        <f t="shared" si="258"/>
        <v/>
      </c>
      <c r="AS914" s="35">
        <f t="shared" si="259"/>
        <v>2</v>
      </c>
      <c r="AU914" s="69" t="e">
        <f t="shared" si="229"/>
        <v>#N/A</v>
      </c>
      <c r="AV914" s="69" t="e">
        <f t="shared" si="234"/>
        <v>#N/A</v>
      </c>
      <c r="AW914" s="69">
        <f>IF(I914&gt;0,COUNTIF($AV$32:AV914,AV914),0)</f>
        <v>882</v>
      </c>
      <c r="AX914" s="69">
        <f>IF(AND(AW914&gt;1,SUMIF($AV$32:AV913,AV914,$AX$32:AX913)-SUMIF($AV$32:AV913,AV914,$BA$32:BA913)=0),1,IF(AND(AW914&gt;1,SUMIF($AV$32:AV913,AV914,$AX$32:AX913)-SUMIF($AV$32:AV913,AV914,$BA$32:BA913)&gt;0),0,AW914))</f>
        <v>0</v>
      </c>
      <c r="AY914" s="69">
        <f>IF(AND(Q914&gt;0,SUMIF($AV$32:AV914,AV914,$I$32:I914)-SUMIF($AV$32:AV914,AV914,$Q$32:Q914)=0),COUNTIF($AV$32:AV914,AV914),0)</f>
        <v>0</v>
      </c>
      <c r="AZ914" s="69">
        <f>IF(Q914&gt;0,COUNTIF($AV$32:AV914,AV914),0)</f>
        <v>0</v>
      </c>
      <c r="BA914" s="69">
        <f t="shared" si="235"/>
        <v>0</v>
      </c>
      <c r="BC914" s="69" t="str">
        <f t="shared" si="236"/>
        <v xml:space="preserve">  0</v>
      </c>
      <c r="BD914" s="69" t="str">
        <f t="shared" si="237"/>
        <v/>
      </c>
      <c r="BF914" s="69"/>
      <c r="BG914" s="69"/>
    </row>
    <row r="915" spans="1:59" x14ac:dyDescent="0.25">
      <c r="A915" s="70" t="e">
        <f t="shared" si="244"/>
        <v>#REF!</v>
      </c>
      <c r="B915" s="83" t="str">
        <f>IFERROR(VLOOKUP(A915,[1]Tổng!$M$2:$AT$200,13,0),"")</f>
        <v/>
      </c>
      <c r="C915" s="71" t="e">
        <f t="shared" si="239"/>
        <v>#VALUE!</v>
      </c>
      <c r="D915" s="71">
        <f t="shared" si="240"/>
        <v>1</v>
      </c>
      <c r="E915" s="221" t="str">
        <f>IFERROR(VLOOKUP(A915,[1]Tổng!$M$2:$AT$200,14,0),"")</f>
        <v/>
      </c>
      <c r="F915" s="213" t="str">
        <f>IFERROR(VLOOKUP(A915,[1]Tổng!$M$2:$AT$200,15,0),"")</f>
        <v/>
      </c>
      <c r="G915" s="214" t="str">
        <f>IFERROR(VLOOKUP(A915,[1]Tổng!$M$2:$AT$200,25,0),"")</f>
        <v/>
      </c>
      <c r="H915" s="83" t="str">
        <f>IFERROR(VLOOKUP(A915,[1]Tổng!$M$2:$AQ$200,26,0),"")</f>
        <v/>
      </c>
      <c r="I915" s="77" t="str">
        <f>IFERROR(VLOOKUP(A915,[1]Tổng!$M$2:$AQ$200,27,0),"")</f>
        <v/>
      </c>
      <c r="J915" s="77">
        <v>1000000</v>
      </c>
      <c r="K915" s="78">
        <f t="shared" si="241"/>
        <v>0</v>
      </c>
      <c r="L915" s="88" t="str">
        <f>IFERROR(VLOOKUP(A915,[1]Tổng!$M$2:$AQ$200,30,0),"")</f>
        <v/>
      </c>
      <c r="M915" s="88">
        <f t="shared" si="242"/>
        <v>0</v>
      </c>
      <c r="N915" s="88" t="str">
        <f>IFERROR(VLOOKUP(A915,[1]Tổng!$M$2:$AT$200,18,0),"")</f>
        <v/>
      </c>
      <c r="O915" s="88" t="str">
        <f>IFERROR(VLOOKUP(A915,[1]Tổng!$M$2:$AT$200,22,0),"")</f>
        <v/>
      </c>
      <c r="P915" s="217">
        <f t="shared" si="243"/>
        <v>0</v>
      </c>
      <c r="Q915" s="217">
        <f>IFERROR(VLOOKUP(A915,[1]Tổng!$M$2:$AQ$200,29,0),0)</f>
        <v>0</v>
      </c>
      <c r="R915" s="81" t="str">
        <f>IFERROR(VLOOKUP(A915,[1]Tổng!$M$2:$AQ$200,31,0),"")</f>
        <v/>
      </c>
      <c r="S915" s="81">
        <f t="shared" si="230"/>
        <v>0</v>
      </c>
      <c r="T915" s="81">
        <f t="shared" si="231"/>
        <v>0</v>
      </c>
      <c r="U915" s="81" t="e">
        <f t="shared" si="245"/>
        <v>#REF!</v>
      </c>
      <c r="V915" s="81" t="e">
        <f>AA1121*L1121</f>
        <v>#VALUE!</v>
      </c>
      <c r="W915" s="81" t="e">
        <f t="shared" si="238"/>
        <v>#REF!</v>
      </c>
      <c r="X915" s="83">
        <v>44047</v>
      </c>
      <c r="Y915" s="99">
        <f>Q1115-AA1121</f>
        <v>-177</v>
      </c>
      <c r="AE915" s="106" t="e">
        <f t="shared" si="257"/>
        <v>#VALUE!</v>
      </c>
      <c r="AF915" s="69"/>
      <c r="AG915" s="218"/>
      <c r="AH915" s="219"/>
      <c r="AI915" s="218"/>
      <c r="AR915" s="225" t="str">
        <f t="shared" si="258"/>
        <v/>
      </c>
      <c r="AS915" s="35">
        <f t="shared" si="259"/>
        <v>2</v>
      </c>
      <c r="AU915" s="69" t="e">
        <f t="shared" si="229"/>
        <v>#N/A</v>
      </c>
      <c r="AV915" s="69" t="e">
        <f t="shared" si="234"/>
        <v>#N/A</v>
      </c>
      <c r="AW915" s="69">
        <f>IF(I915&gt;0,COUNTIF($AV$32:AV915,AV915),0)</f>
        <v>883</v>
      </c>
      <c r="AX915" s="69">
        <f>IF(AND(AW915&gt;1,SUMIF($AV$32:AV914,AV915,$AX$32:AX914)-SUMIF($AV$32:AV914,AV915,$BA$32:BA914)=0),1,IF(AND(AW915&gt;1,SUMIF($AV$32:AV914,AV915,$AX$32:AX914)-SUMIF($AV$32:AV914,AV915,$BA$32:BA914)&gt;0),0,AW915))</f>
        <v>0</v>
      </c>
      <c r="AY915" s="69">
        <f>IF(AND(Q915&gt;0,SUMIF($AV$32:AV915,AV915,$I$32:I915)-SUMIF($AV$32:AV915,AV915,$Q$32:Q915)=0),COUNTIF($AV$32:AV915,AV915),0)</f>
        <v>0</v>
      </c>
      <c r="AZ915" s="69">
        <f>IF(Q915&gt;0,COUNTIF($AV$32:AV915,AV915),0)</f>
        <v>0</v>
      </c>
      <c r="BA915" s="69">
        <f t="shared" si="235"/>
        <v>0</v>
      </c>
      <c r="BC915" s="69" t="str">
        <f t="shared" si="236"/>
        <v xml:space="preserve">  0</v>
      </c>
      <c r="BD915" s="69" t="str">
        <f t="shared" si="237"/>
        <v/>
      </c>
      <c r="BF915" s="69"/>
      <c r="BG915" s="69"/>
    </row>
    <row r="916" spans="1:59" x14ac:dyDescent="0.25">
      <c r="A916" s="70" t="e">
        <f t="shared" si="244"/>
        <v>#REF!</v>
      </c>
      <c r="B916" s="83" t="str">
        <f>IFERROR(VLOOKUP(A916,[1]Tổng!$M$2:$AT$200,13,0),"")</f>
        <v/>
      </c>
      <c r="C916" s="71" t="e">
        <f t="shared" si="239"/>
        <v>#VALUE!</v>
      </c>
      <c r="D916" s="71">
        <f t="shared" si="240"/>
        <v>1</v>
      </c>
      <c r="E916" s="221" t="str">
        <f>IFERROR(VLOOKUP(A916,[1]Tổng!$M$2:$AT$200,14,0),"")</f>
        <v/>
      </c>
      <c r="F916" s="213" t="str">
        <f>IFERROR(VLOOKUP(A916,[1]Tổng!$M$2:$AT$200,15,0),"")</f>
        <v/>
      </c>
      <c r="G916" s="214" t="str">
        <f>IFERROR(VLOOKUP(A916,[1]Tổng!$M$2:$AT$200,25,0),"")</f>
        <v/>
      </c>
      <c r="H916" s="83" t="str">
        <f>IFERROR(VLOOKUP(A916,[1]Tổng!$M$2:$AQ$200,26,0),"")</f>
        <v/>
      </c>
      <c r="I916" s="77" t="str">
        <f>IFERROR(VLOOKUP(A916,[1]Tổng!$M$2:$AQ$200,27,0),"")</f>
        <v/>
      </c>
      <c r="J916" s="77">
        <v>1000000</v>
      </c>
      <c r="K916" s="78">
        <f t="shared" si="241"/>
        <v>0</v>
      </c>
      <c r="L916" s="88" t="str">
        <f>IFERROR(VLOOKUP(A916,[1]Tổng!$M$2:$AQ$200,30,0),"")</f>
        <v/>
      </c>
      <c r="M916" s="88">
        <f t="shared" si="242"/>
        <v>0</v>
      </c>
      <c r="N916" s="88" t="str">
        <f>IFERROR(VLOOKUP(A916,[1]Tổng!$M$2:$AT$200,18,0),"")</f>
        <v/>
      </c>
      <c r="O916" s="88" t="str">
        <f>IFERROR(VLOOKUP(A916,[1]Tổng!$M$2:$AT$200,22,0),"")</f>
        <v/>
      </c>
      <c r="P916" s="217">
        <f t="shared" si="243"/>
        <v>0</v>
      </c>
      <c r="Q916" s="217">
        <f>IFERROR(VLOOKUP(A916,[1]Tổng!$M$2:$AQ$200,29,0),0)</f>
        <v>0</v>
      </c>
      <c r="R916" s="81" t="str">
        <f>IFERROR(VLOOKUP(A916,[1]Tổng!$M$2:$AQ$200,31,0),"")</f>
        <v/>
      </c>
      <c r="S916" s="81">
        <f t="shared" si="230"/>
        <v>0</v>
      </c>
      <c r="T916" s="81">
        <f t="shared" si="231"/>
        <v>0</v>
      </c>
      <c r="U916" s="81" t="e">
        <f t="shared" si="245"/>
        <v>#REF!</v>
      </c>
      <c r="V916" s="81" t="e">
        <f>AB1121*L1121</f>
        <v>#VALUE!</v>
      </c>
      <c r="W916" s="81" t="e">
        <f t="shared" si="238"/>
        <v>#REF!</v>
      </c>
      <c r="X916" s="83">
        <v>44053</v>
      </c>
      <c r="Y916" s="99">
        <f>Q1116-AB1121</f>
        <v>0</v>
      </c>
      <c r="AE916" s="106" t="e">
        <f t="shared" si="257"/>
        <v>#VALUE!</v>
      </c>
      <c r="AF916" s="69"/>
      <c r="AG916" s="218"/>
      <c r="AH916" s="219"/>
      <c r="AI916" s="218"/>
      <c r="AR916" s="225" t="str">
        <f t="shared" si="258"/>
        <v/>
      </c>
      <c r="AS916" s="35">
        <f t="shared" si="259"/>
        <v>2</v>
      </c>
      <c r="AU916" s="69" t="e">
        <f t="shared" si="229"/>
        <v>#N/A</v>
      </c>
      <c r="AV916" s="69" t="e">
        <f t="shared" si="234"/>
        <v>#N/A</v>
      </c>
      <c r="AW916" s="69">
        <f>IF(I916&gt;0,COUNTIF($AV$32:AV916,AV916),0)</f>
        <v>884</v>
      </c>
      <c r="AX916" s="69">
        <f>IF(AND(AW916&gt;1,SUMIF($AV$32:AV915,AV916,$AX$32:AX915)-SUMIF($AV$32:AV915,AV916,$BA$32:BA915)=0),1,IF(AND(AW916&gt;1,SUMIF($AV$32:AV915,AV916,$AX$32:AX915)-SUMIF($AV$32:AV915,AV916,$BA$32:BA915)&gt;0),0,AW916))</f>
        <v>0</v>
      </c>
      <c r="AY916" s="69">
        <f>IF(AND(Q916&gt;0,SUMIF($AV$32:AV916,AV916,$I$32:I916)-SUMIF($AV$32:AV916,AV916,$Q$32:Q916)=0),COUNTIF($AV$32:AV916,AV916),0)</f>
        <v>0</v>
      </c>
      <c r="AZ916" s="69">
        <f>IF(Q916&gt;0,COUNTIF($AV$32:AV916,AV916),0)</f>
        <v>0</v>
      </c>
      <c r="BA916" s="69">
        <f t="shared" si="235"/>
        <v>0</v>
      </c>
      <c r="BC916" s="69" t="str">
        <f t="shared" si="236"/>
        <v xml:space="preserve">  0</v>
      </c>
      <c r="BD916" s="69" t="str">
        <f t="shared" si="237"/>
        <v/>
      </c>
      <c r="BF916" s="69"/>
      <c r="BG916" s="69"/>
    </row>
    <row r="917" spans="1:59" x14ac:dyDescent="0.25">
      <c r="A917" s="70" t="e">
        <f t="shared" si="244"/>
        <v>#REF!</v>
      </c>
      <c r="B917" s="83" t="str">
        <f>IFERROR(VLOOKUP(A917,[1]Tổng!$M$2:$AT$200,13,0),"")</f>
        <v/>
      </c>
      <c r="C917" s="71" t="e">
        <f t="shared" si="239"/>
        <v>#VALUE!</v>
      </c>
      <c r="D917" s="71">
        <f t="shared" si="240"/>
        <v>1</v>
      </c>
      <c r="E917" s="221" t="str">
        <f>IFERROR(VLOOKUP(A917,[1]Tổng!$M$2:$AT$200,14,0),"")</f>
        <v/>
      </c>
      <c r="F917" s="213" t="str">
        <f>IFERROR(VLOOKUP(A917,[1]Tổng!$M$2:$AT$200,15,0),"")</f>
        <v/>
      </c>
      <c r="G917" s="214" t="str">
        <f>IFERROR(VLOOKUP(A917,[1]Tổng!$M$2:$AT$200,25,0),"")</f>
        <v/>
      </c>
      <c r="H917" s="83" t="str">
        <f>IFERROR(VLOOKUP(A917,[1]Tổng!$M$2:$AQ$200,26,0),"")</f>
        <v/>
      </c>
      <c r="I917" s="77" t="str">
        <f>IFERROR(VLOOKUP(A917,[1]Tổng!$M$2:$AQ$200,27,0),"")</f>
        <v/>
      </c>
      <c r="J917" s="77">
        <v>1000000</v>
      </c>
      <c r="K917" s="78">
        <f t="shared" si="241"/>
        <v>0</v>
      </c>
      <c r="L917" s="88" t="str">
        <f>IFERROR(VLOOKUP(A917,[1]Tổng!$M$2:$AQ$200,30,0),"")</f>
        <v/>
      </c>
      <c r="M917" s="88">
        <f t="shared" si="242"/>
        <v>0</v>
      </c>
      <c r="N917" s="88" t="str">
        <f>IFERROR(VLOOKUP(A917,[1]Tổng!$M$2:$AT$200,18,0),"")</f>
        <v/>
      </c>
      <c r="O917" s="88" t="str">
        <f>IFERROR(VLOOKUP(A917,[1]Tổng!$M$2:$AT$200,22,0),"")</f>
        <v/>
      </c>
      <c r="P917" s="217">
        <f t="shared" si="243"/>
        <v>0</v>
      </c>
      <c r="Q917" s="217">
        <f>IFERROR(VLOOKUP(A917,[1]Tổng!$M$2:$AQ$200,29,0),0)</f>
        <v>0</v>
      </c>
      <c r="R917" s="81" t="str">
        <f>IFERROR(VLOOKUP(A917,[1]Tổng!$M$2:$AQ$200,31,0),"")</f>
        <v/>
      </c>
      <c r="S917" s="81">
        <f t="shared" si="230"/>
        <v>0</v>
      </c>
      <c r="T917" s="81">
        <f t="shared" si="231"/>
        <v>0</v>
      </c>
      <c r="U917" s="81" t="e">
        <f t="shared" si="245"/>
        <v>#REF!</v>
      </c>
      <c r="V917" s="81"/>
      <c r="W917" s="81" t="e">
        <f t="shared" si="238"/>
        <v>#REF!</v>
      </c>
      <c r="X917" s="83"/>
      <c r="Y917" s="99">
        <f>Q1117</f>
        <v>0</v>
      </c>
      <c r="AE917" s="106" t="e">
        <f t="shared" si="257"/>
        <v>#VALUE!</v>
      </c>
      <c r="AF917" s="69"/>
      <c r="AG917" s="218"/>
      <c r="AH917" s="219"/>
      <c r="AI917" s="218"/>
      <c r="AR917" s="225" t="str">
        <f t="shared" si="258"/>
        <v/>
      </c>
      <c r="AS917" s="35">
        <f t="shared" si="259"/>
        <v>2</v>
      </c>
      <c r="AU917" s="69" t="e">
        <f t="shared" si="229"/>
        <v>#N/A</v>
      </c>
      <c r="AV917" s="69" t="e">
        <f t="shared" si="234"/>
        <v>#N/A</v>
      </c>
      <c r="AW917" s="69">
        <f>IF(I917&gt;0,COUNTIF($AV$32:AV917,AV917),0)</f>
        <v>885</v>
      </c>
      <c r="AX917" s="69">
        <f>IF(AND(AW917&gt;1,SUMIF($AV$32:AV916,AV917,$AX$32:AX916)-SUMIF($AV$32:AV916,AV917,$BA$32:BA916)=0),1,IF(AND(AW917&gt;1,SUMIF($AV$32:AV916,AV917,$AX$32:AX916)-SUMIF($AV$32:AV916,AV917,$BA$32:BA916)&gt;0),0,AW917))</f>
        <v>0</v>
      </c>
      <c r="AY917" s="69">
        <f>IF(AND(Q917&gt;0,SUMIF($AV$32:AV917,AV917,$I$32:I917)-SUMIF($AV$32:AV917,AV917,$Q$32:Q917)=0),COUNTIF($AV$32:AV917,AV917),0)</f>
        <v>0</v>
      </c>
      <c r="AZ917" s="69">
        <f>IF(Q917&gt;0,COUNTIF($AV$32:AV917,AV917),0)</f>
        <v>0</v>
      </c>
      <c r="BA917" s="69">
        <f t="shared" si="235"/>
        <v>0</v>
      </c>
      <c r="BC917" s="69" t="str">
        <f t="shared" si="236"/>
        <v xml:space="preserve">  0</v>
      </c>
      <c r="BD917" s="69" t="str">
        <f t="shared" si="237"/>
        <v/>
      </c>
      <c r="BF917" s="69"/>
      <c r="BG917" s="69"/>
    </row>
    <row r="918" spans="1:59" x14ac:dyDescent="0.25">
      <c r="A918" s="70" t="e">
        <f t="shared" si="244"/>
        <v>#REF!</v>
      </c>
      <c r="B918" s="83" t="str">
        <f>IFERROR(VLOOKUP(A918,[1]Tổng!$M$2:$AT$200,13,0),"")</f>
        <v/>
      </c>
      <c r="C918" s="71" t="e">
        <f t="shared" si="239"/>
        <v>#VALUE!</v>
      </c>
      <c r="D918" s="71">
        <f t="shared" si="240"/>
        <v>1</v>
      </c>
      <c r="E918" s="221" t="str">
        <f>IFERROR(VLOOKUP(A918,[1]Tổng!$M$2:$AT$200,14,0),"")</f>
        <v/>
      </c>
      <c r="F918" s="213" t="str">
        <f>IFERROR(VLOOKUP(A918,[1]Tổng!$M$2:$AT$200,15,0),"")</f>
        <v/>
      </c>
      <c r="G918" s="214" t="str">
        <f>IFERROR(VLOOKUP(A918,[1]Tổng!$M$2:$AT$200,25,0),"")</f>
        <v/>
      </c>
      <c r="H918" s="83" t="str">
        <f>IFERROR(VLOOKUP(A918,[1]Tổng!$M$2:$AQ$200,26,0),"")</f>
        <v/>
      </c>
      <c r="I918" s="77" t="str">
        <f>IFERROR(VLOOKUP(A918,[1]Tổng!$M$2:$AQ$200,27,0),"")</f>
        <v/>
      </c>
      <c r="J918" s="77">
        <v>1000000</v>
      </c>
      <c r="K918" s="78">
        <f t="shared" si="241"/>
        <v>0</v>
      </c>
      <c r="L918" s="88" t="str">
        <f>IFERROR(VLOOKUP(A918,[1]Tổng!$M$2:$AQ$200,30,0),"")</f>
        <v/>
      </c>
      <c r="M918" s="88">
        <f t="shared" si="242"/>
        <v>0</v>
      </c>
      <c r="N918" s="88" t="str">
        <f>IFERROR(VLOOKUP(A918,[1]Tổng!$M$2:$AT$200,18,0),"")</f>
        <v/>
      </c>
      <c r="O918" s="88" t="str">
        <f>IFERROR(VLOOKUP(A918,[1]Tổng!$M$2:$AT$200,22,0),"")</f>
        <v/>
      </c>
      <c r="P918" s="217">
        <f t="shared" si="243"/>
        <v>0</v>
      </c>
      <c r="Q918" s="217">
        <f>IFERROR(VLOOKUP(A918,[1]Tổng!$M$2:$AQ$200,29,0),0)</f>
        <v>0</v>
      </c>
      <c r="R918" s="81" t="str">
        <f>IFERROR(VLOOKUP(A918,[1]Tổng!$M$2:$AQ$200,31,0),"")</f>
        <v/>
      </c>
      <c r="S918" s="81">
        <f t="shared" si="230"/>
        <v>0</v>
      </c>
      <c r="T918" s="81">
        <f t="shared" si="231"/>
        <v>0</v>
      </c>
      <c r="U918" s="81" t="e">
        <f t="shared" si="245"/>
        <v>#REF!</v>
      </c>
      <c r="V918" s="81"/>
      <c r="W918" s="81" t="e">
        <f t="shared" si="238"/>
        <v>#REF!</v>
      </c>
      <c r="X918" s="83"/>
      <c r="Y918" s="99">
        <f>Q1118</f>
        <v>0</v>
      </c>
      <c r="AE918" s="106" t="e">
        <f t="shared" si="257"/>
        <v>#VALUE!</v>
      </c>
      <c r="AF918" s="69"/>
      <c r="AG918" s="218"/>
      <c r="AH918" s="219"/>
      <c r="AI918" s="218"/>
      <c r="AR918" s="225" t="str">
        <f t="shared" si="258"/>
        <v/>
      </c>
      <c r="AS918" s="35">
        <f t="shared" si="259"/>
        <v>2</v>
      </c>
      <c r="AU918" s="69" t="e">
        <f t="shared" si="229"/>
        <v>#N/A</v>
      </c>
      <c r="AV918" s="69" t="e">
        <f t="shared" si="234"/>
        <v>#N/A</v>
      </c>
      <c r="AW918" s="69">
        <f>IF(I918&gt;0,COUNTIF($AV$32:AV918,AV918),0)</f>
        <v>886</v>
      </c>
      <c r="AX918" s="69">
        <f>IF(AND(AW918&gt;1,SUMIF($AV$32:AV917,AV918,$AX$32:AX917)-SUMIF($AV$32:AV917,AV918,$BA$32:BA917)=0),1,IF(AND(AW918&gt;1,SUMIF($AV$32:AV917,AV918,$AX$32:AX917)-SUMIF($AV$32:AV917,AV918,$BA$32:BA917)&gt;0),0,AW918))</f>
        <v>0</v>
      </c>
      <c r="AY918" s="69">
        <f>IF(AND(Q918&gt;0,SUMIF($AV$32:AV918,AV918,$I$32:I918)-SUMIF($AV$32:AV918,AV918,$Q$32:Q918)=0),COUNTIF($AV$32:AV918,AV918),0)</f>
        <v>0</v>
      </c>
      <c r="AZ918" s="69">
        <f>IF(Q918&gt;0,COUNTIF($AV$32:AV918,AV918),0)</f>
        <v>0</v>
      </c>
      <c r="BA918" s="69">
        <f t="shared" si="235"/>
        <v>0</v>
      </c>
      <c r="BC918" s="69" t="str">
        <f t="shared" si="236"/>
        <v xml:space="preserve">  0</v>
      </c>
      <c r="BD918" s="69" t="str">
        <f t="shared" si="237"/>
        <v/>
      </c>
      <c r="BF918" s="69"/>
      <c r="BG918" s="69"/>
    </row>
    <row r="919" spans="1:59" x14ac:dyDescent="0.25">
      <c r="A919" s="70" t="e">
        <f t="shared" si="244"/>
        <v>#REF!</v>
      </c>
      <c r="B919" s="83" t="str">
        <f>IFERROR(VLOOKUP(A919,[1]Tổng!$M$2:$AT$200,13,0),"")</f>
        <v/>
      </c>
      <c r="C919" s="71" t="e">
        <f t="shared" si="239"/>
        <v>#VALUE!</v>
      </c>
      <c r="D919" s="71">
        <f t="shared" si="240"/>
        <v>1</v>
      </c>
      <c r="E919" s="221" t="str">
        <f>IFERROR(VLOOKUP(A919,[1]Tổng!$M$2:$AT$200,14,0),"")</f>
        <v/>
      </c>
      <c r="F919" s="213" t="str">
        <f>IFERROR(VLOOKUP(A919,[1]Tổng!$M$2:$AT$200,15,0),"")</f>
        <v/>
      </c>
      <c r="G919" s="214" t="str">
        <f>IFERROR(VLOOKUP(A919,[1]Tổng!$M$2:$AT$200,25,0),"")</f>
        <v/>
      </c>
      <c r="H919" s="83" t="str">
        <f>IFERROR(VLOOKUP(A919,[1]Tổng!$M$2:$AQ$200,26,0),"")</f>
        <v/>
      </c>
      <c r="I919" s="77" t="str">
        <f>IFERROR(VLOOKUP(A919,[1]Tổng!$M$2:$AQ$200,27,0),"")</f>
        <v/>
      </c>
      <c r="J919" s="77">
        <v>1000000</v>
      </c>
      <c r="K919" s="78">
        <f t="shared" si="241"/>
        <v>0</v>
      </c>
      <c r="L919" s="88" t="str">
        <f>IFERROR(VLOOKUP(A919,[1]Tổng!$M$2:$AQ$200,30,0),"")</f>
        <v/>
      </c>
      <c r="M919" s="88">
        <f t="shared" si="242"/>
        <v>0</v>
      </c>
      <c r="N919" s="88" t="str">
        <f>IFERROR(VLOOKUP(A919,[1]Tổng!$M$2:$AT$200,18,0),"")</f>
        <v/>
      </c>
      <c r="O919" s="88" t="str">
        <f>IFERROR(VLOOKUP(A919,[1]Tổng!$M$2:$AT$200,22,0),"")</f>
        <v/>
      </c>
      <c r="P919" s="217">
        <f t="shared" si="243"/>
        <v>0</v>
      </c>
      <c r="Q919" s="217">
        <f>IFERROR(VLOOKUP(A919,[1]Tổng!$M$2:$AQ$200,29,0),0)</f>
        <v>0</v>
      </c>
      <c r="R919" s="81" t="str">
        <f>IFERROR(VLOOKUP(A919,[1]Tổng!$M$2:$AQ$200,31,0),"")</f>
        <v/>
      </c>
      <c r="S919" s="81">
        <f t="shared" si="230"/>
        <v>0</v>
      </c>
      <c r="T919" s="81">
        <f t="shared" si="231"/>
        <v>0</v>
      </c>
      <c r="U919" s="81" t="e">
        <f t="shared" si="245"/>
        <v>#REF!</v>
      </c>
      <c r="V919" s="81"/>
      <c r="W919" s="81" t="e">
        <f t="shared" si="238"/>
        <v>#REF!</v>
      </c>
      <c r="X919" s="83"/>
      <c r="Y919" s="99">
        <f>Q1121</f>
        <v>0</v>
      </c>
      <c r="Z919" s="35">
        <v>2794</v>
      </c>
      <c r="AA919" s="35">
        <v>911</v>
      </c>
      <c r="AB919" s="35">
        <v>977</v>
      </c>
      <c r="AC919" s="35">
        <v>9920</v>
      </c>
      <c r="AE919" s="106" t="e">
        <f>I1121-SUM(Z1121:AD1121)</f>
        <v>#VALUE!</v>
      </c>
      <c r="AF919" s="69"/>
      <c r="AG919" s="218"/>
      <c r="AH919" s="219"/>
      <c r="AI919" s="218"/>
      <c r="AR919" s="225" t="str">
        <f>IF(AS1121&gt;1,H1121,IF(AS1121=1,H1118+1,0))</f>
        <v/>
      </c>
      <c r="AS919" s="35">
        <f>IF(H1121=0,H1118+1,2)</f>
        <v>2</v>
      </c>
      <c r="AU919" s="69" t="e">
        <f t="shared" si="229"/>
        <v>#N/A</v>
      </c>
      <c r="AV919" s="69" t="e">
        <f t="shared" si="234"/>
        <v>#N/A</v>
      </c>
      <c r="AW919" s="69">
        <f>IF(I919&gt;0,COUNTIF($AV$32:AV919,AV919),0)</f>
        <v>887</v>
      </c>
      <c r="AX919" s="69">
        <f>IF(AND(AW919&gt;1,SUMIF($AV$32:AV918,AV919,$AX$32:AX918)-SUMIF($AV$32:AV918,AV919,$BA$32:BA918)=0),1,IF(AND(AW919&gt;1,SUMIF($AV$32:AV918,AV919,$AX$32:AX918)-SUMIF($AV$32:AV918,AV919,$BA$32:BA918)&gt;0),0,AW919))</f>
        <v>0</v>
      </c>
      <c r="AY919" s="69">
        <f>IF(AND(Q919&gt;0,SUMIF($AV$32:AV919,AV919,$I$32:I919)-SUMIF($AV$32:AV919,AV919,$Q$32:Q919)=0),COUNTIF($AV$32:AV919,AV919),0)</f>
        <v>0</v>
      </c>
      <c r="AZ919" s="69">
        <f>IF(Q919&gt;0,COUNTIF($AV$32:AV919,AV919),0)</f>
        <v>0</v>
      </c>
      <c r="BA919" s="69">
        <f t="shared" si="235"/>
        <v>0</v>
      </c>
      <c r="BC919" s="69" t="str">
        <f t="shared" si="236"/>
        <v xml:space="preserve">  0</v>
      </c>
      <c r="BD919" s="69" t="str">
        <f t="shared" si="237"/>
        <v/>
      </c>
      <c r="BF919" s="69"/>
      <c r="BG919" s="69"/>
    </row>
    <row r="920" spans="1:59" x14ac:dyDescent="0.25">
      <c r="A920" s="70" t="e">
        <f t="shared" si="244"/>
        <v>#REF!</v>
      </c>
      <c r="B920" s="83" t="str">
        <f>IFERROR(VLOOKUP(A920,[1]Tổng!$M$2:$AT$200,13,0),"")</f>
        <v/>
      </c>
      <c r="C920" s="71" t="e">
        <f t="shared" si="239"/>
        <v>#VALUE!</v>
      </c>
      <c r="D920" s="71">
        <f t="shared" si="240"/>
        <v>1</v>
      </c>
      <c r="E920" s="221" t="str">
        <f>IFERROR(VLOOKUP(A920,[1]Tổng!$M$2:$AT$200,14,0),"")</f>
        <v/>
      </c>
      <c r="F920" s="213" t="str">
        <f>IFERROR(VLOOKUP(A920,[1]Tổng!$M$2:$AT$200,15,0),"")</f>
        <v/>
      </c>
      <c r="G920" s="214" t="str">
        <f>IFERROR(VLOOKUP(A920,[1]Tổng!$M$2:$AT$200,25,0),"")</f>
        <v/>
      </c>
      <c r="H920" s="83" t="str">
        <f>IFERROR(VLOOKUP(A920,[1]Tổng!$M$2:$AQ$200,26,0),"")</f>
        <v/>
      </c>
      <c r="I920" s="77" t="str">
        <f>IFERROR(VLOOKUP(A920,[1]Tổng!$M$2:$AQ$200,27,0),"")</f>
        <v/>
      </c>
      <c r="J920" s="77">
        <v>1000000</v>
      </c>
      <c r="K920" s="78">
        <f t="shared" si="241"/>
        <v>0</v>
      </c>
      <c r="L920" s="88" t="str">
        <f>IFERROR(VLOOKUP(A920,[1]Tổng!$M$2:$AQ$200,30,0),"")</f>
        <v/>
      </c>
      <c r="M920" s="88">
        <f t="shared" si="242"/>
        <v>0</v>
      </c>
      <c r="N920" s="88" t="str">
        <f>IFERROR(VLOOKUP(A920,[1]Tổng!$M$2:$AT$200,18,0),"")</f>
        <v/>
      </c>
      <c r="O920" s="88" t="str">
        <f>IFERROR(VLOOKUP(A920,[1]Tổng!$M$2:$AT$200,22,0),"")</f>
        <v/>
      </c>
      <c r="P920" s="217">
        <f t="shared" si="243"/>
        <v>0</v>
      </c>
      <c r="Q920" s="217">
        <f>IFERROR(VLOOKUP(A920,[1]Tổng!$M$2:$AQ$200,29,0),0)</f>
        <v>0</v>
      </c>
      <c r="R920" s="81" t="str">
        <f>IFERROR(VLOOKUP(A920,[1]Tổng!$M$2:$AQ$200,31,0),"")</f>
        <v/>
      </c>
      <c r="S920" s="81">
        <f t="shared" si="230"/>
        <v>0</v>
      </c>
      <c r="T920" s="81">
        <f t="shared" si="231"/>
        <v>0</v>
      </c>
      <c r="U920" s="81" t="e">
        <f t="shared" si="245"/>
        <v>#REF!</v>
      </c>
      <c r="V920" s="81"/>
      <c r="W920" s="81" t="e">
        <f t="shared" si="238"/>
        <v>#REF!</v>
      </c>
      <c r="X920" s="83"/>
      <c r="Y920" s="99">
        <f>Q1120</f>
        <v>0</v>
      </c>
      <c r="AE920" s="106" t="e">
        <f>I1120-SUM(Z1120:AD1120)</f>
        <v>#VALUE!</v>
      </c>
      <c r="AF920" s="69"/>
      <c r="AG920" s="218"/>
      <c r="AH920" s="219"/>
      <c r="AI920" s="218"/>
      <c r="AR920" s="225" t="str">
        <f>IF(AS1120&gt;1,H1120,IF(AS1120=1,H1121+1,0))</f>
        <v/>
      </c>
      <c r="AS920" s="35">
        <f>IF(H1120=0,H1121+1,2)</f>
        <v>2</v>
      </c>
      <c r="AU920" s="69" t="e">
        <f t="shared" si="229"/>
        <v>#N/A</v>
      </c>
      <c r="AV920" s="69" t="e">
        <f t="shared" si="234"/>
        <v>#N/A</v>
      </c>
      <c r="AW920" s="69">
        <f>IF(I920&gt;0,COUNTIF($AV$32:AV920,AV920),0)</f>
        <v>888</v>
      </c>
      <c r="AX920" s="69">
        <f>IF(AND(AW920&gt;1,SUMIF($AV$32:AV919,AV920,$AX$32:AX919)-SUMIF($AV$32:AV919,AV920,$BA$32:BA919)=0),1,IF(AND(AW920&gt;1,SUMIF($AV$32:AV919,AV920,$AX$32:AX919)-SUMIF($AV$32:AV919,AV920,$BA$32:BA919)&gt;0),0,AW920))</f>
        <v>0</v>
      </c>
      <c r="AY920" s="69">
        <f>IF(AND(Q920&gt;0,SUMIF($AV$32:AV920,AV920,$I$32:I920)-SUMIF($AV$32:AV920,AV920,$Q$32:Q920)=0),COUNTIF($AV$32:AV920,AV920),0)</f>
        <v>0</v>
      </c>
      <c r="AZ920" s="69">
        <f>IF(Q920&gt;0,COUNTIF($AV$32:AV920,AV920),0)</f>
        <v>0</v>
      </c>
      <c r="BA920" s="69">
        <f t="shared" si="235"/>
        <v>0</v>
      </c>
      <c r="BC920" s="69" t="str">
        <f t="shared" si="236"/>
        <v xml:space="preserve">  0</v>
      </c>
      <c r="BD920" s="69" t="str">
        <f t="shared" si="237"/>
        <v/>
      </c>
      <c r="BF920" s="69"/>
      <c r="BG920" s="69"/>
    </row>
    <row r="921" spans="1:59" x14ac:dyDescent="0.25">
      <c r="A921" s="70" t="e">
        <f t="shared" si="244"/>
        <v>#REF!</v>
      </c>
      <c r="B921" s="83" t="str">
        <f>IFERROR(VLOOKUP(A921,[1]Tổng!$M$2:$AT$200,13,0),"")</f>
        <v/>
      </c>
      <c r="C921" s="71" t="e">
        <f t="shared" si="239"/>
        <v>#VALUE!</v>
      </c>
      <c r="D921" s="71">
        <f t="shared" si="240"/>
        <v>1</v>
      </c>
      <c r="E921" s="221" t="str">
        <f>IFERROR(VLOOKUP(A921,[1]Tổng!$M$2:$AT$200,14,0),"")</f>
        <v/>
      </c>
      <c r="F921" s="213" t="str">
        <f>IFERROR(VLOOKUP(A921,[1]Tổng!$M$2:$AT$200,15,0),"")</f>
        <v/>
      </c>
      <c r="G921" s="214" t="str">
        <f>IFERROR(VLOOKUP(A921,[1]Tổng!$M$2:$AT$200,25,0),"")</f>
        <v/>
      </c>
      <c r="H921" s="83" t="str">
        <f>IFERROR(VLOOKUP(A921,[1]Tổng!$M$2:$AQ$200,26,0),"")</f>
        <v/>
      </c>
      <c r="I921" s="77" t="str">
        <f>IFERROR(VLOOKUP(A921,[1]Tổng!$M$2:$AQ$200,27,0),"")</f>
        <v/>
      </c>
      <c r="J921" s="77">
        <v>1000000</v>
      </c>
      <c r="K921" s="78">
        <f t="shared" si="241"/>
        <v>0</v>
      </c>
      <c r="L921" s="88" t="str">
        <f>IFERROR(VLOOKUP(A921,[1]Tổng!$M$2:$AQ$200,30,0),"")</f>
        <v/>
      </c>
      <c r="M921" s="88">
        <f t="shared" si="242"/>
        <v>0</v>
      </c>
      <c r="N921" s="88" t="str">
        <f>IFERROR(VLOOKUP(A921,[1]Tổng!$M$2:$AT$200,18,0),"")</f>
        <v/>
      </c>
      <c r="O921" s="88" t="str">
        <f>IFERROR(VLOOKUP(A921,[1]Tổng!$M$2:$AT$200,22,0),"")</f>
        <v/>
      </c>
      <c r="P921" s="217">
        <f t="shared" si="243"/>
        <v>0</v>
      </c>
      <c r="Q921" s="217">
        <f>IFERROR(VLOOKUP(A921,[1]Tổng!$M$2:$AQ$200,29,0),0)</f>
        <v>0</v>
      </c>
      <c r="R921" s="81" t="str">
        <f>IFERROR(VLOOKUP(A921,[1]Tổng!$M$2:$AQ$200,31,0),"")</f>
        <v/>
      </c>
      <c r="S921" s="81">
        <f t="shared" si="230"/>
        <v>0</v>
      </c>
      <c r="T921" s="81">
        <f t="shared" si="231"/>
        <v>0</v>
      </c>
      <c r="U921" s="81" t="e">
        <f t="shared" si="245"/>
        <v>#REF!</v>
      </c>
      <c r="V921" s="81" t="e">
        <f>Z1148*L1148</f>
        <v>#VALUE!</v>
      </c>
      <c r="W921" s="81" t="e">
        <f t="shared" si="238"/>
        <v>#REF!</v>
      </c>
      <c r="X921" s="83" t="str">
        <f>IFERROR(VLOOKUP(A1121,[1]Tổng!$H$2:$AT$200,39,0),".")</f>
        <v>.</v>
      </c>
      <c r="Y921" s="99">
        <f>Q1121-Z1148</f>
        <v>-502</v>
      </c>
      <c r="AE921" s="106" t="e">
        <f>I1121-SUM(Z1121:AD1121)</f>
        <v>#VALUE!</v>
      </c>
      <c r="AF921" s="69"/>
      <c r="AG921" s="218"/>
      <c r="AH921" s="219"/>
      <c r="AI921" s="218"/>
      <c r="AR921" s="225" t="str">
        <f>IF(AS1121&gt;1,H1121,IF(AS1121=1,H1120+1,0))</f>
        <v/>
      </c>
      <c r="AS921" s="35">
        <f>IF(H1121=0,H1120+1,2)</f>
        <v>2</v>
      </c>
      <c r="AU921" s="69" t="e">
        <f t="shared" si="229"/>
        <v>#N/A</v>
      </c>
      <c r="AV921" s="69" t="e">
        <f t="shared" si="234"/>
        <v>#N/A</v>
      </c>
      <c r="AW921" s="69">
        <f>IF(I921&gt;0,COUNTIF($AV$32:AV921,AV921),0)</f>
        <v>889</v>
      </c>
      <c r="AX921" s="69">
        <f>IF(AND(AW921&gt;1,SUMIF($AV$32:AV920,AV921,$AX$32:AX920)-SUMIF($AV$32:AV920,AV921,$BA$32:BA920)=0),1,IF(AND(AW921&gt;1,SUMIF($AV$32:AV920,AV921,$AX$32:AX920)-SUMIF($AV$32:AV920,AV921,$BA$32:BA920)&gt;0),0,AW921))</f>
        <v>0</v>
      </c>
      <c r="AY921" s="69">
        <f>IF(AND(Q921&gt;0,SUMIF($AV$32:AV921,AV921,$I$32:I921)-SUMIF($AV$32:AV921,AV921,$Q$32:Q921)=0),COUNTIF($AV$32:AV921,AV921),0)</f>
        <v>0</v>
      </c>
      <c r="AZ921" s="69">
        <f>IF(Q921&gt;0,COUNTIF($AV$32:AV921,AV921),0)</f>
        <v>0</v>
      </c>
      <c r="BA921" s="69">
        <f t="shared" si="235"/>
        <v>0</v>
      </c>
      <c r="BC921" s="69" t="str">
        <f t="shared" si="236"/>
        <v xml:space="preserve">  0</v>
      </c>
      <c r="BD921" s="69" t="str">
        <f t="shared" si="237"/>
        <v/>
      </c>
      <c r="BF921" s="69"/>
      <c r="BG921" s="69"/>
    </row>
    <row r="922" spans="1:59" x14ac:dyDescent="0.25">
      <c r="A922" s="70" t="e">
        <f t="shared" si="244"/>
        <v>#REF!</v>
      </c>
      <c r="B922" s="83" t="str">
        <f>IFERROR(VLOOKUP(A922,[1]Tổng!$M$2:$AT$200,13,0),"")</f>
        <v/>
      </c>
      <c r="C922" s="71" t="e">
        <f t="shared" si="239"/>
        <v>#VALUE!</v>
      </c>
      <c r="D922" s="71">
        <f t="shared" si="240"/>
        <v>1</v>
      </c>
      <c r="E922" s="221" t="str">
        <f>IFERROR(VLOOKUP(A922,[1]Tổng!$M$2:$AT$200,14,0),"")</f>
        <v/>
      </c>
      <c r="F922" s="213" t="str">
        <f>IFERROR(VLOOKUP(A922,[1]Tổng!$M$2:$AT$200,15,0),"")</f>
        <v/>
      </c>
      <c r="G922" s="214" t="str">
        <f>IFERROR(VLOOKUP(A922,[1]Tổng!$M$2:$AT$200,25,0),"")</f>
        <v/>
      </c>
      <c r="H922" s="83" t="str">
        <f>IFERROR(VLOOKUP(A922,[1]Tổng!$M$2:$AQ$200,26,0),"")</f>
        <v/>
      </c>
      <c r="I922" s="77" t="str">
        <f>IFERROR(VLOOKUP(A922,[1]Tổng!$M$2:$AQ$200,27,0),"")</f>
        <v/>
      </c>
      <c r="J922" s="77">
        <v>1000000</v>
      </c>
      <c r="K922" s="78">
        <f t="shared" si="241"/>
        <v>0</v>
      </c>
      <c r="L922" s="88" t="str">
        <f>IFERROR(VLOOKUP(A922,[1]Tổng!$M$2:$AQ$200,30,0),"")</f>
        <v/>
      </c>
      <c r="M922" s="88">
        <f t="shared" si="242"/>
        <v>0</v>
      </c>
      <c r="N922" s="88" t="str">
        <f>IFERROR(VLOOKUP(A922,[1]Tổng!$M$2:$AT$200,18,0),"")</f>
        <v/>
      </c>
      <c r="O922" s="88" t="str">
        <f>IFERROR(VLOOKUP(A922,[1]Tổng!$M$2:$AT$200,22,0),"")</f>
        <v/>
      </c>
      <c r="P922" s="217">
        <f t="shared" si="243"/>
        <v>0</v>
      </c>
      <c r="Q922" s="217">
        <f>IFERROR(VLOOKUP(A922,[1]Tổng!$M$2:$AQ$200,29,0),0)</f>
        <v>0</v>
      </c>
      <c r="R922" s="81" t="str">
        <f>IFERROR(VLOOKUP(A922,[1]Tổng!$M$2:$AQ$200,31,0),"")</f>
        <v/>
      </c>
      <c r="S922" s="81">
        <f t="shared" si="230"/>
        <v>0</v>
      </c>
      <c r="T922" s="81">
        <f t="shared" si="231"/>
        <v>0</v>
      </c>
      <c r="U922" s="81" t="e">
        <f t="shared" si="245"/>
        <v>#REF!</v>
      </c>
      <c r="V922" s="81" t="e">
        <f>AA1148*L1151</f>
        <v>#VALUE!</v>
      </c>
      <c r="W922" s="81" t="e">
        <f t="shared" si="238"/>
        <v>#REF!</v>
      </c>
      <c r="X922" s="83" t="str">
        <f>IFERROR(VLOOKUP(A1122,[1]Tổng!$H$2:$AT$200,39,0),".")</f>
        <v>.</v>
      </c>
      <c r="Y922" s="99">
        <f>Q1122-AA1148</f>
        <v>-1550</v>
      </c>
      <c r="AE922" s="106" t="e">
        <f>I1122-SUM(Z1122:AD1122)</f>
        <v>#VALUE!</v>
      </c>
      <c r="AF922" s="69"/>
      <c r="AG922" s="218"/>
      <c r="AH922" s="219"/>
      <c r="AI922" s="218"/>
      <c r="AR922" s="225" t="str">
        <f>IF(AS1122&gt;1,H1122,IF(AS1122=1,H1121+1,0))</f>
        <v/>
      </c>
      <c r="AS922" s="35">
        <f>IF(H1122=0,H1121+1,2)</f>
        <v>2</v>
      </c>
      <c r="AU922" s="69" t="e">
        <f t="shared" si="229"/>
        <v>#N/A</v>
      </c>
      <c r="AV922" s="69" t="e">
        <f t="shared" si="234"/>
        <v>#N/A</v>
      </c>
      <c r="AW922" s="69">
        <f>IF(I922&gt;0,COUNTIF($AV$32:AV922,AV922),0)</f>
        <v>890</v>
      </c>
      <c r="AX922" s="69">
        <f>IF(AND(AW922&gt;1,SUMIF($AV$32:AV921,AV922,$AX$32:AX921)-SUMIF($AV$32:AV921,AV922,$BA$32:BA921)=0),1,IF(AND(AW922&gt;1,SUMIF($AV$32:AV921,AV922,$AX$32:AX921)-SUMIF($AV$32:AV921,AV922,$BA$32:BA921)&gt;0),0,AW922))</f>
        <v>0</v>
      </c>
      <c r="AY922" s="69">
        <f>IF(AND(Q922&gt;0,SUMIF($AV$32:AV922,AV922,$I$32:I922)-SUMIF($AV$32:AV922,AV922,$Q$32:Q922)=0),COUNTIF($AV$32:AV922,AV922),0)</f>
        <v>0</v>
      </c>
      <c r="AZ922" s="69">
        <f>IF(Q922&gt;0,COUNTIF($AV$32:AV922,AV922),0)</f>
        <v>0</v>
      </c>
      <c r="BA922" s="69">
        <f t="shared" si="235"/>
        <v>0</v>
      </c>
      <c r="BC922" s="69" t="str">
        <f t="shared" si="236"/>
        <v xml:space="preserve">  0</v>
      </c>
      <c r="BD922" s="69" t="str">
        <f t="shared" si="237"/>
        <v/>
      </c>
      <c r="BF922" s="69"/>
      <c r="BG922" s="69"/>
    </row>
    <row r="923" spans="1:59" x14ac:dyDescent="0.25">
      <c r="A923" s="70" t="e">
        <f t="shared" si="244"/>
        <v>#REF!</v>
      </c>
      <c r="B923" s="83" t="str">
        <f>IFERROR(VLOOKUP(A923,[1]Tổng!$M$2:$AT$200,13,0),"")</f>
        <v/>
      </c>
      <c r="C923" s="71" t="e">
        <f t="shared" si="239"/>
        <v>#VALUE!</v>
      </c>
      <c r="D923" s="71">
        <f t="shared" si="240"/>
        <v>1</v>
      </c>
      <c r="E923" s="221" t="str">
        <f>IFERROR(VLOOKUP(A923,[1]Tổng!$M$2:$AT$200,14,0),"")</f>
        <v/>
      </c>
      <c r="F923" s="213" t="str">
        <f>IFERROR(VLOOKUP(A923,[1]Tổng!$M$2:$AT$200,15,0),"")</f>
        <v/>
      </c>
      <c r="G923" s="214" t="str">
        <f>IFERROR(VLOOKUP(A923,[1]Tổng!$M$2:$AT$200,25,0),"")</f>
        <v/>
      </c>
      <c r="H923" s="83" t="str">
        <f>IFERROR(VLOOKUP(A923,[1]Tổng!$M$2:$AQ$200,26,0),"")</f>
        <v/>
      </c>
      <c r="I923" s="77" t="str">
        <f>IFERROR(VLOOKUP(A923,[1]Tổng!$M$2:$AQ$200,27,0),"")</f>
        <v/>
      </c>
      <c r="J923" s="77">
        <v>1000000</v>
      </c>
      <c r="K923" s="78">
        <f t="shared" si="241"/>
        <v>0</v>
      </c>
      <c r="L923" s="88" t="str">
        <f>IFERROR(VLOOKUP(A923,[1]Tổng!$M$2:$AQ$200,30,0),"")</f>
        <v/>
      </c>
      <c r="M923" s="88">
        <f t="shared" si="242"/>
        <v>0</v>
      </c>
      <c r="N923" s="88" t="str">
        <f>IFERROR(VLOOKUP(A923,[1]Tổng!$M$2:$AT$200,18,0),"")</f>
        <v/>
      </c>
      <c r="O923" s="88" t="str">
        <f>IFERROR(VLOOKUP(A923,[1]Tổng!$M$2:$AT$200,22,0),"")</f>
        <v/>
      </c>
      <c r="P923" s="217">
        <f t="shared" si="243"/>
        <v>0</v>
      </c>
      <c r="Q923" s="217">
        <f>IFERROR(VLOOKUP(A923,[1]Tổng!$M$2:$AQ$200,29,0),0)</f>
        <v>0</v>
      </c>
      <c r="R923" s="81" t="str">
        <f>IFERROR(VLOOKUP(A923,[1]Tổng!$M$2:$AQ$200,31,0),"")</f>
        <v/>
      </c>
      <c r="S923" s="81">
        <f t="shared" si="230"/>
        <v>0</v>
      </c>
      <c r="T923" s="81">
        <f t="shared" si="231"/>
        <v>0</v>
      </c>
      <c r="U923" s="81" t="e">
        <f t="shared" si="245"/>
        <v>#REF!</v>
      </c>
      <c r="V923" s="81" t="e">
        <f>AB1148*L1148</f>
        <v>#VALUE!</v>
      </c>
      <c r="W923" s="81" t="e">
        <f t="shared" si="238"/>
        <v>#REF!</v>
      </c>
      <c r="X923" s="83">
        <v>44053</v>
      </c>
      <c r="Y923" s="99">
        <f>Q1123-AB1148</f>
        <v>0</v>
      </c>
      <c r="AE923" s="106" t="e">
        <f>I1123-SUM(Z1123:AD1123)</f>
        <v>#VALUE!</v>
      </c>
      <c r="AF923" s="69"/>
      <c r="AG923" s="218"/>
      <c r="AH923" s="219"/>
      <c r="AI923" s="218"/>
      <c r="AR923" s="225" t="str">
        <f>IF(AS1123&gt;1,H1123,IF(AS1123=1,H1122+1,0))</f>
        <v/>
      </c>
      <c r="AS923" s="35">
        <f>IF(H1123=0,H1122+1,2)</f>
        <v>2</v>
      </c>
      <c r="AU923" s="69" t="e">
        <f t="shared" si="229"/>
        <v>#N/A</v>
      </c>
      <c r="AV923" s="69" t="e">
        <f t="shared" si="234"/>
        <v>#N/A</v>
      </c>
      <c r="AW923" s="69">
        <f>IF(I923&gt;0,COUNTIF($AV$32:AV923,AV923),0)</f>
        <v>891</v>
      </c>
      <c r="AX923" s="69">
        <f>IF(AND(AW923&gt;1,SUMIF($AV$32:AV922,AV923,$AX$32:AX922)-SUMIF($AV$32:AV922,AV923,$BA$32:BA922)=0),1,IF(AND(AW923&gt;1,SUMIF($AV$32:AV922,AV923,$AX$32:AX922)-SUMIF($AV$32:AV922,AV923,$BA$32:BA922)&gt;0),0,AW923))</f>
        <v>0</v>
      </c>
      <c r="AY923" s="69">
        <f>IF(AND(Q923&gt;0,SUMIF($AV$32:AV923,AV923,$I$32:I923)-SUMIF($AV$32:AV923,AV923,$Q$32:Q923)=0),COUNTIF($AV$32:AV923,AV923),0)</f>
        <v>0</v>
      </c>
      <c r="AZ923" s="69">
        <f>IF(Q923&gt;0,COUNTIF($AV$32:AV923,AV923),0)</f>
        <v>0</v>
      </c>
      <c r="BA923" s="69">
        <f t="shared" si="235"/>
        <v>0</v>
      </c>
      <c r="BC923" s="69" t="str">
        <f t="shared" si="236"/>
        <v xml:space="preserve">  0</v>
      </c>
      <c r="BD923" s="69" t="str">
        <f t="shared" si="237"/>
        <v/>
      </c>
      <c r="BF923" s="69"/>
      <c r="BG923" s="69"/>
    </row>
    <row r="924" spans="1:59" x14ac:dyDescent="0.25">
      <c r="A924" s="70" t="e">
        <f t="shared" si="244"/>
        <v>#REF!</v>
      </c>
      <c r="B924" s="83" t="str">
        <f>IFERROR(VLOOKUP(A924,[1]Tổng!$M$2:$AT$200,13,0),"")</f>
        <v/>
      </c>
      <c r="C924" s="71" t="e">
        <f t="shared" si="239"/>
        <v>#VALUE!</v>
      </c>
      <c r="D924" s="71">
        <f t="shared" si="240"/>
        <v>1</v>
      </c>
      <c r="E924" s="221" t="str">
        <f>IFERROR(VLOOKUP(A924,[1]Tổng!$M$2:$AT$200,14,0),"")</f>
        <v/>
      </c>
      <c r="F924" s="213" t="str">
        <f>IFERROR(VLOOKUP(A924,[1]Tổng!$M$2:$AT$200,15,0),"")</f>
        <v/>
      </c>
      <c r="G924" s="214" t="str">
        <f>IFERROR(VLOOKUP(A924,[1]Tổng!$M$2:$AT$200,25,0),"")</f>
        <v/>
      </c>
      <c r="H924" s="83" t="str">
        <f>IFERROR(VLOOKUP(A924,[1]Tổng!$M$2:$AQ$200,26,0),"")</f>
        <v/>
      </c>
      <c r="I924" s="77" t="str">
        <f>IFERROR(VLOOKUP(A924,[1]Tổng!$M$2:$AQ$200,27,0),"")</f>
        <v/>
      </c>
      <c r="J924" s="77">
        <v>1000000</v>
      </c>
      <c r="K924" s="78">
        <f t="shared" si="241"/>
        <v>0</v>
      </c>
      <c r="L924" s="88" t="str">
        <f>IFERROR(VLOOKUP(A924,[1]Tổng!$M$2:$AQ$200,30,0),"")</f>
        <v/>
      </c>
      <c r="M924" s="88">
        <f t="shared" si="242"/>
        <v>0</v>
      </c>
      <c r="N924" s="88" t="str">
        <f>IFERROR(VLOOKUP(A924,[1]Tổng!$M$2:$AT$200,18,0),"")</f>
        <v/>
      </c>
      <c r="O924" s="88" t="str">
        <f>IFERROR(VLOOKUP(A924,[1]Tổng!$M$2:$AT$200,22,0),"")</f>
        <v/>
      </c>
      <c r="P924" s="217">
        <f t="shared" si="243"/>
        <v>0</v>
      </c>
      <c r="Q924" s="217">
        <f>IFERROR(VLOOKUP(A924,[1]Tổng!$M$2:$AQ$200,29,0),0)</f>
        <v>0</v>
      </c>
      <c r="R924" s="81" t="str">
        <f>IFERROR(VLOOKUP(A924,[1]Tổng!$M$2:$AQ$200,31,0),"")</f>
        <v/>
      </c>
      <c r="S924" s="81">
        <f t="shared" si="230"/>
        <v>0</v>
      </c>
      <c r="T924" s="81">
        <f t="shared" si="231"/>
        <v>0</v>
      </c>
      <c r="U924" s="81" t="e">
        <f t="shared" si="245"/>
        <v>#REF!</v>
      </c>
      <c r="V924" s="81" t="e">
        <f>Z1151*L1151</f>
        <v>#VALUE!</v>
      </c>
      <c r="W924" s="81" t="e">
        <f t="shared" si="238"/>
        <v>#REF!</v>
      </c>
      <c r="X924" s="83" t="str">
        <f>IFERROR(VLOOKUP(A1144,[1]Tổng!$H$2:$AT$200,39,0),".")</f>
        <v>.</v>
      </c>
      <c r="Y924" s="99">
        <f>Q1144-Z1151</f>
        <v>0</v>
      </c>
      <c r="AE924" s="106" t="e">
        <f>I1144-SUM(Z1144:AD1144)</f>
        <v>#VALUE!</v>
      </c>
      <c r="AF924" s="69"/>
      <c r="AG924" s="218"/>
      <c r="AH924" s="219"/>
      <c r="AI924" s="218"/>
      <c r="AR924" s="225" t="str">
        <f>IF(AS1144&gt;1,H1144,IF(AS1144=1,H1123+1,0))</f>
        <v/>
      </c>
      <c r="AS924" s="35">
        <f>IF(H1144=0,H1123+1,2)</f>
        <v>2</v>
      </c>
      <c r="AU924" s="69" t="e">
        <f t="shared" si="229"/>
        <v>#N/A</v>
      </c>
      <c r="AV924" s="69" t="e">
        <f t="shared" si="234"/>
        <v>#N/A</v>
      </c>
      <c r="AW924" s="69">
        <f>IF(I924&gt;0,COUNTIF($AV$32:AV924,AV924),0)</f>
        <v>892</v>
      </c>
      <c r="AX924" s="69">
        <f>IF(AND(AW924&gt;1,SUMIF($AV$32:AV923,AV924,$AX$32:AX923)-SUMIF($AV$32:AV923,AV924,$BA$32:BA923)=0),1,IF(AND(AW924&gt;1,SUMIF($AV$32:AV923,AV924,$AX$32:AX923)-SUMIF($AV$32:AV923,AV924,$BA$32:BA923)&gt;0),0,AW924))</f>
        <v>0</v>
      </c>
      <c r="AY924" s="69">
        <f>IF(AND(Q924&gt;0,SUMIF($AV$32:AV924,AV924,$I$32:I924)-SUMIF($AV$32:AV924,AV924,$Q$32:Q924)=0),COUNTIF($AV$32:AV924,AV924),0)</f>
        <v>0</v>
      </c>
      <c r="AZ924" s="69">
        <f>IF(Q924&gt;0,COUNTIF($AV$32:AV924,AV924),0)</f>
        <v>0</v>
      </c>
      <c r="BA924" s="69">
        <f t="shared" si="235"/>
        <v>0</v>
      </c>
      <c r="BC924" s="69" t="str">
        <f t="shared" si="236"/>
        <v xml:space="preserve">  0</v>
      </c>
      <c r="BD924" s="69" t="str">
        <f t="shared" si="237"/>
        <v/>
      </c>
      <c r="BF924" s="69"/>
      <c r="BG924" s="69"/>
    </row>
    <row r="925" spans="1:59" x14ac:dyDescent="0.25">
      <c r="A925" s="70" t="e">
        <f t="shared" si="244"/>
        <v>#REF!</v>
      </c>
      <c r="B925" s="83" t="str">
        <f>IFERROR(VLOOKUP(A925,[1]Tổng!$M$2:$AT$200,13,0),"")</f>
        <v/>
      </c>
      <c r="C925" s="71" t="e">
        <f t="shared" si="239"/>
        <v>#VALUE!</v>
      </c>
      <c r="D925" s="71">
        <f t="shared" si="240"/>
        <v>1</v>
      </c>
      <c r="E925" s="221" t="str">
        <f>IFERROR(VLOOKUP(A925,[1]Tổng!$M$2:$AT$200,14,0),"")</f>
        <v/>
      </c>
      <c r="F925" s="213" t="str">
        <f>IFERROR(VLOOKUP(A925,[1]Tổng!$M$2:$AT$200,15,0),"")</f>
        <v/>
      </c>
      <c r="G925" s="214" t="str">
        <f>IFERROR(VLOOKUP(A925,[1]Tổng!$M$2:$AT$200,25,0),"")</f>
        <v/>
      </c>
      <c r="H925" s="83" t="str">
        <f>IFERROR(VLOOKUP(A925,[1]Tổng!$M$2:$AQ$200,26,0),"")</f>
        <v/>
      </c>
      <c r="I925" s="77" t="str">
        <f>IFERROR(VLOOKUP(A925,[1]Tổng!$M$2:$AQ$200,27,0),"")</f>
        <v/>
      </c>
      <c r="J925" s="77">
        <v>1000000</v>
      </c>
      <c r="K925" s="78">
        <f t="shared" si="241"/>
        <v>0</v>
      </c>
      <c r="L925" s="88" t="str">
        <f>IFERROR(VLOOKUP(A925,[1]Tổng!$M$2:$AQ$200,30,0),"")</f>
        <v/>
      </c>
      <c r="M925" s="88">
        <f t="shared" si="242"/>
        <v>0</v>
      </c>
      <c r="N925" s="88" t="str">
        <f>IFERROR(VLOOKUP(A925,[1]Tổng!$M$2:$AT$200,18,0),"")</f>
        <v/>
      </c>
      <c r="O925" s="88" t="str">
        <f>IFERROR(VLOOKUP(A925,[1]Tổng!$M$2:$AT$200,22,0),"")</f>
        <v/>
      </c>
      <c r="P925" s="217">
        <f t="shared" si="243"/>
        <v>0</v>
      </c>
      <c r="Q925" s="217">
        <f>IFERROR(VLOOKUP(A925,[1]Tổng!$M$2:$AQ$200,29,0),0)</f>
        <v>0</v>
      </c>
      <c r="R925" s="81" t="str">
        <f>IFERROR(VLOOKUP(A925,[1]Tổng!$M$2:$AQ$200,31,0),"")</f>
        <v/>
      </c>
      <c r="S925" s="81">
        <f t="shared" si="230"/>
        <v>0</v>
      </c>
      <c r="T925" s="81">
        <f t="shared" si="231"/>
        <v>0</v>
      </c>
      <c r="U925" s="81" t="e">
        <f t="shared" si="245"/>
        <v>#REF!</v>
      </c>
      <c r="V925" s="81" t="e">
        <f>AC1148*L1148</f>
        <v>#VALUE!</v>
      </c>
      <c r="W925" s="81" t="e">
        <f t="shared" si="238"/>
        <v>#REF!</v>
      </c>
      <c r="X925" s="83" t="str">
        <f>IFERROR(VLOOKUP(A1145,[1]Tổng!$H$2:$AT$200,39,0),".")</f>
        <v>.</v>
      </c>
      <c r="Y925" s="99">
        <f>Q1145-AC1148</f>
        <v>0</v>
      </c>
      <c r="AE925" s="106" t="e">
        <f>I1145-SUM(Z1145:AD1145)</f>
        <v>#VALUE!</v>
      </c>
      <c r="AF925" s="69"/>
      <c r="AG925" s="218"/>
      <c r="AH925" s="219"/>
      <c r="AI925" s="218"/>
      <c r="AR925" s="225" t="str">
        <f>IF(AS1145&gt;1,H1145,IF(AS1145=1,H1144+1,0))</f>
        <v/>
      </c>
      <c r="AS925" s="35">
        <f>IF(H1145=0,H1144+1,2)</f>
        <v>2</v>
      </c>
      <c r="AU925" s="69" t="e">
        <f t="shared" si="229"/>
        <v>#N/A</v>
      </c>
      <c r="AV925" s="69" t="e">
        <f t="shared" si="234"/>
        <v>#N/A</v>
      </c>
      <c r="AW925" s="69">
        <f>IF(I925&gt;0,COUNTIF($AV$32:AV925,AV925),0)</f>
        <v>893</v>
      </c>
      <c r="AX925" s="69">
        <f>IF(AND(AW925&gt;1,SUMIF($AV$32:AV924,AV925,$AX$32:AX924)-SUMIF($AV$32:AV924,AV925,$BA$32:BA924)=0),1,IF(AND(AW925&gt;1,SUMIF($AV$32:AV924,AV925,$AX$32:AX924)-SUMIF($AV$32:AV924,AV925,$BA$32:BA924)&gt;0),0,AW925))</f>
        <v>0</v>
      </c>
      <c r="AY925" s="69">
        <f>IF(AND(Q925&gt;0,SUMIF($AV$32:AV925,AV925,$I$32:I925)-SUMIF($AV$32:AV925,AV925,$Q$32:Q925)=0),COUNTIF($AV$32:AV925,AV925),0)</f>
        <v>0</v>
      </c>
      <c r="AZ925" s="69">
        <f>IF(Q925&gt;0,COUNTIF($AV$32:AV925,AV925),0)</f>
        <v>0</v>
      </c>
      <c r="BA925" s="69">
        <f t="shared" si="235"/>
        <v>0</v>
      </c>
      <c r="BC925" s="69" t="str">
        <f t="shared" si="236"/>
        <v xml:space="preserve">  0</v>
      </c>
      <c r="BD925" s="69" t="str">
        <f t="shared" si="237"/>
        <v/>
      </c>
      <c r="BF925" s="69"/>
      <c r="BG925" s="69"/>
    </row>
    <row r="926" spans="1:59" x14ac:dyDescent="0.25">
      <c r="A926" s="70" t="e">
        <f t="shared" si="244"/>
        <v>#REF!</v>
      </c>
      <c r="B926" s="83" t="str">
        <f>IFERROR(VLOOKUP(A926,[1]Tổng!$M$2:$AT$200,13,0),"")</f>
        <v/>
      </c>
      <c r="C926" s="71" t="e">
        <f t="shared" si="239"/>
        <v>#VALUE!</v>
      </c>
      <c r="D926" s="71">
        <f t="shared" si="240"/>
        <v>1</v>
      </c>
      <c r="E926" s="221" t="str">
        <f>IFERROR(VLOOKUP(A926,[1]Tổng!$M$2:$AT$200,14,0),"")</f>
        <v/>
      </c>
      <c r="F926" s="213" t="str">
        <f>IFERROR(VLOOKUP(A926,[1]Tổng!$M$2:$AT$200,15,0),"")</f>
        <v/>
      </c>
      <c r="G926" s="214" t="str">
        <f>IFERROR(VLOOKUP(A926,[1]Tổng!$M$2:$AT$200,25,0),"")</f>
        <v/>
      </c>
      <c r="H926" s="83" t="str">
        <f>IFERROR(VLOOKUP(A926,[1]Tổng!$M$2:$AQ$200,26,0),"")</f>
        <v/>
      </c>
      <c r="I926" s="77" t="str">
        <f>IFERROR(VLOOKUP(A926,[1]Tổng!$M$2:$AQ$200,27,0),"")</f>
        <v/>
      </c>
      <c r="J926" s="77">
        <v>1000000</v>
      </c>
      <c r="K926" s="78">
        <f t="shared" si="241"/>
        <v>0</v>
      </c>
      <c r="L926" s="88" t="str">
        <f>IFERROR(VLOOKUP(A926,[1]Tổng!$M$2:$AQ$200,30,0),"")</f>
        <v/>
      </c>
      <c r="M926" s="88">
        <f t="shared" si="242"/>
        <v>0</v>
      </c>
      <c r="N926" s="88" t="str">
        <f>IFERROR(VLOOKUP(A926,[1]Tổng!$M$2:$AT$200,18,0),"")</f>
        <v/>
      </c>
      <c r="O926" s="88" t="str">
        <f>IFERROR(VLOOKUP(A926,[1]Tổng!$M$2:$AT$200,22,0),"")</f>
        <v/>
      </c>
      <c r="P926" s="217">
        <f t="shared" si="243"/>
        <v>0</v>
      </c>
      <c r="Q926" s="217">
        <f>IFERROR(VLOOKUP(A926,[1]Tổng!$M$2:$AQ$200,29,0),0)</f>
        <v>0</v>
      </c>
      <c r="R926" s="81" t="str">
        <f>IFERROR(VLOOKUP(A926,[1]Tổng!$M$2:$AQ$200,31,0),"")</f>
        <v/>
      </c>
      <c r="S926" s="81">
        <f t="shared" si="230"/>
        <v>0</v>
      </c>
      <c r="T926" s="81">
        <f t="shared" si="231"/>
        <v>0</v>
      </c>
      <c r="U926" s="81" t="e">
        <f t="shared" si="245"/>
        <v>#REF!</v>
      </c>
      <c r="V926" s="81"/>
      <c r="W926" s="81" t="e">
        <f t="shared" si="238"/>
        <v>#REF!</v>
      </c>
      <c r="X926" s="83" t="str">
        <f>IFERROR(VLOOKUP(A1146,[1]Tổng!$H$2:$AT$200,39,0),".")</f>
        <v>.</v>
      </c>
      <c r="Y926" s="99">
        <f>Q1146</f>
        <v>0</v>
      </c>
      <c r="AE926" s="106" t="e">
        <f>I1146-SUM(Z1146:AD1146)</f>
        <v>#VALUE!</v>
      </c>
      <c r="AF926" s="69"/>
      <c r="AG926" s="218"/>
      <c r="AH926" s="219"/>
      <c r="AI926" s="218"/>
      <c r="AR926" s="225" t="str">
        <f>IF(AS1146&gt;1,H1146,IF(AS1146=1,H1145+1,0))</f>
        <v/>
      </c>
      <c r="AS926" s="35">
        <f>IF(H1146=0,H1145+1,2)</f>
        <v>2</v>
      </c>
      <c r="AU926" s="69" t="e">
        <f t="shared" si="229"/>
        <v>#N/A</v>
      </c>
      <c r="AV926" s="69" t="e">
        <f t="shared" si="234"/>
        <v>#N/A</v>
      </c>
      <c r="AW926" s="69">
        <f>IF(I926&gt;0,COUNTIF($AV$32:AV926,AV926),0)</f>
        <v>894</v>
      </c>
      <c r="AX926" s="69">
        <f>IF(AND(AW926&gt;1,SUMIF($AV$32:AV925,AV926,$AX$32:AX925)-SUMIF($AV$32:AV925,AV926,$BA$32:BA925)=0),1,IF(AND(AW926&gt;1,SUMIF($AV$32:AV925,AV926,$AX$32:AX925)-SUMIF($AV$32:AV925,AV926,$BA$32:BA925)&gt;0),0,AW926))</f>
        <v>0</v>
      </c>
      <c r="AY926" s="69">
        <f>IF(AND(Q926&gt;0,SUMIF($AV$32:AV926,AV926,$I$32:I926)-SUMIF($AV$32:AV926,AV926,$Q$32:Q926)=0),COUNTIF($AV$32:AV926,AV926),0)</f>
        <v>0</v>
      </c>
      <c r="AZ926" s="69">
        <f>IF(Q926&gt;0,COUNTIF($AV$32:AV926,AV926),0)</f>
        <v>0</v>
      </c>
      <c r="BA926" s="69">
        <f t="shared" si="235"/>
        <v>0</v>
      </c>
      <c r="BC926" s="69" t="str">
        <f t="shared" si="236"/>
        <v xml:space="preserve">  0</v>
      </c>
      <c r="BD926" s="69" t="str">
        <f t="shared" si="237"/>
        <v/>
      </c>
      <c r="BF926" s="69"/>
      <c r="BG926" s="69"/>
    </row>
    <row r="927" spans="1:59" x14ac:dyDescent="0.25">
      <c r="A927" s="70" t="e">
        <f t="shared" si="244"/>
        <v>#REF!</v>
      </c>
      <c r="B927" s="83" t="str">
        <f>IFERROR(VLOOKUP(A927,[1]Tổng!$M$2:$AT$200,13,0),"")</f>
        <v/>
      </c>
      <c r="C927" s="71" t="e">
        <f t="shared" si="239"/>
        <v>#VALUE!</v>
      </c>
      <c r="D927" s="71">
        <f t="shared" si="240"/>
        <v>1</v>
      </c>
      <c r="E927" s="221" t="str">
        <f>IFERROR(VLOOKUP(A927,[1]Tổng!$M$2:$AT$200,14,0),"")</f>
        <v/>
      </c>
      <c r="F927" s="213" t="str">
        <f>IFERROR(VLOOKUP(A927,[1]Tổng!$M$2:$AT$200,15,0),"")</f>
        <v/>
      </c>
      <c r="G927" s="214" t="str">
        <f>IFERROR(VLOOKUP(A927,[1]Tổng!$M$2:$AT$200,25,0),"")</f>
        <v/>
      </c>
      <c r="H927" s="83" t="str">
        <f>IFERROR(VLOOKUP(A927,[1]Tổng!$M$2:$AQ$200,26,0),"")</f>
        <v/>
      </c>
      <c r="I927" s="77" t="str">
        <f>IFERROR(VLOOKUP(A927,[1]Tổng!$M$2:$AQ$200,27,0),"")</f>
        <v/>
      </c>
      <c r="J927" s="77">
        <v>1000000</v>
      </c>
      <c r="K927" s="78">
        <f t="shared" si="241"/>
        <v>0</v>
      </c>
      <c r="L927" s="88" t="str">
        <f>IFERROR(VLOOKUP(A927,[1]Tổng!$M$2:$AQ$200,30,0),"")</f>
        <v/>
      </c>
      <c r="M927" s="88">
        <f t="shared" si="242"/>
        <v>0</v>
      </c>
      <c r="N927" s="88" t="str">
        <f>IFERROR(VLOOKUP(A927,[1]Tổng!$M$2:$AT$200,18,0),"")</f>
        <v/>
      </c>
      <c r="O927" s="88" t="str">
        <f>IFERROR(VLOOKUP(A927,[1]Tổng!$M$2:$AT$200,22,0),"")</f>
        <v/>
      </c>
      <c r="P927" s="217">
        <f t="shared" si="243"/>
        <v>0</v>
      </c>
      <c r="Q927" s="217">
        <f>IFERROR(VLOOKUP(A927,[1]Tổng!$M$2:$AQ$200,29,0),0)</f>
        <v>0</v>
      </c>
      <c r="R927" s="81" t="str">
        <f>IFERROR(VLOOKUP(A927,[1]Tổng!$M$2:$AQ$200,31,0),"")</f>
        <v/>
      </c>
      <c r="S927" s="81">
        <f t="shared" si="230"/>
        <v>0</v>
      </c>
      <c r="T927" s="81">
        <f t="shared" si="231"/>
        <v>0</v>
      </c>
      <c r="U927" s="81" t="e">
        <f t="shared" si="245"/>
        <v>#REF!</v>
      </c>
      <c r="V927" s="81"/>
      <c r="W927" s="81" t="e">
        <f t="shared" si="238"/>
        <v>#REF!</v>
      </c>
      <c r="X927" s="83" t="str">
        <f>IFERROR(VLOOKUP(A1147,[1]Tổng!$H$2:$AT$200,39,0),".")</f>
        <v>.</v>
      </c>
      <c r="Y927" s="99">
        <f>Q1147</f>
        <v>0</v>
      </c>
      <c r="AE927" s="106" t="e">
        <f>I1147-SUM(Z1147:AD1147)</f>
        <v>#VALUE!</v>
      </c>
      <c r="AF927" s="69"/>
      <c r="AG927" s="218"/>
      <c r="AH927" s="219"/>
      <c r="AI927" s="218"/>
      <c r="AR927" s="225" t="str">
        <f>IF(AS1147&gt;1,H1147,IF(AS1147=1,H1146+1,0))</f>
        <v/>
      </c>
      <c r="AS927" s="35">
        <f>IF(H1147=0,H1146+1,2)</f>
        <v>2</v>
      </c>
      <c r="AU927" s="69" t="e">
        <f t="shared" si="229"/>
        <v>#N/A</v>
      </c>
      <c r="AV927" s="69" t="e">
        <f t="shared" si="234"/>
        <v>#N/A</v>
      </c>
      <c r="AW927" s="69">
        <f>IF(I927&gt;0,COUNTIF($AV$32:AV927,AV927),0)</f>
        <v>895</v>
      </c>
      <c r="AX927" s="69">
        <f>IF(AND(AW927&gt;1,SUMIF($AV$32:AV926,AV927,$AX$32:AX926)-SUMIF($AV$32:AV926,AV927,$BA$32:BA926)=0),1,IF(AND(AW927&gt;1,SUMIF($AV$32:AV926,AV927,$AX$32:AX926)-SUMIF($AV$32:AV926,AV927,$BA$32:BA926)&gt;0),0,AW927))</f>
        <v>0</v>
      </c>
      <c r="AY927" s="69">
        <f>IF(AND(Q927&gt;0,SUMIF($AV$32:AV927,AV927,$I$32:I927)-SUMIF($AV$32:AV927,AV927,$Q$32:Q927)=0),COUNTIF($AV$32:AV927,AV927),0)</f>
        <v>0</v>
      </c>
      <c r="AZ927" s="69">
        <f>IF(Q927&gt;0,COUNTIF($AV$32:AV927,AV927),0)</f>
        <v>0</v>
      </c>
      <c r="BA927" s="69">
        <f t="shared" si="235"/>
        <v>0</v>
      </c>
      <c r="BC927" s="69" t="str">
        <f t="shared" si="236"/>
        <v xml:space="preserve">  0</v>
      </c>
      <c r="BD927" s="69" t="str">
        <f t="shared" si="237"/>
        <v/>
      </c>
      <c r="BF927" s="69"/>
      <c r="BG927" s="69"/>
    </row>
    <row r="928" spans="1:59" x14ac:dyDescent="0.25">
      <c r="A928" s="70" t="e">
        <f t="shared" si="244"/>
        <v>#REF!</v>
      </c>
      <c r="B928" s="83" t="str">
        <f>IFERROR(VLOOKUP(A928,[1]Tổng!$M$2:$AT$200,13,0),"")</f>
        <v/>
      </c>
      <c r="C928" s="71" t="e">
        <f t="shared" si="239"/>
        <v>#VALUE!</v>
      </c>
      <c r="D928" s="71">
        <f t="shared" si="240"/>
        <v>1</v>
      </c>
      <c r="E928" s="221" t="str">
        <f>IFERROR(VLOOKUP(A928,[1]Tổng!$M$2:$AT$200,14,0),"")</f>
        <v/>
      </c>
      <c r="F928" s="213" t="str">
        <f>IFERROR(VLOOKUP(A928,[1]Tổng!$M$2:$AT$200,15,0),"")</f>
        <v/>
      </c>
      <c r="G928" s="214" t="str">
        <f>IFERROR(VLOOKUP(A928,[1]Tổng!$M$2:$AT$200,25,0),"")</f>
        <v/>
      </c>
      <c r="H928" s="83" t="str">
        <f>IFERROR(VLOOKUP(A928,[1]Tổng!$M$2:$AQ$200,26,0),"")</f>
        <v/>
      </c>
      <c r="I928" s="77" t="str">
        <f>IFERROR(VLOOKUP(A928,[1]Tổng!$M$2:$AQ$200,27,0),"")</f>
        <v/>
      </c>
      <c r="J928" s="77">
        <v>1000000</v>
      </c>
      <c r="K928" s="78">
        <f t="shared" si="241"/>
        <v>0</v>
      </c>
      <c r="L928" s="88" t="str">
        <f>IFERROR(VLOOKUP(A928,[1]Tổng!$M$2:$AQ$200,30,0),"")</f>
        <v/>
      </c>
      <c r="M928" s="88">
        <f t="shared" si="242"/>
        <v>0</v>
      </c>
      <c r="N928" s="88" t="str">
        <f>IFERROR(VLOOKUP(A928,[1]Tổng!$M$2:$AT$200,18,0),"")</f>
        <v/>
      </c>
      <c r="O928" s="88" t="str">
        <f>IFERROR(VLOOKUP(A928,[1]Tổng!$M$2:$AT$200,22,0),"")</f>
        <v/>
      </c>
      <c r="P928" s="217">
        <f t="shared" si="243"/>
        <v>0</v>
      </c>
      <c r="Q928" s="217">
        <f>IFERROR(VLOOKUP(A928,[1]Tổng!$M$2:$AQ$200,29,0),0)</f>
        <v>0</v>
      </c>
      <c r="R928" s="81" t="str">
        <f>IFERROR(VLOOKUP(A928,[1]Tổng!$M$2:$AQ$200,31,0),"")</f>
        <v/>
      </c>
      <c r="S928" s="81">
        <f t="shared" si="230"/>
        <v>0</v>
      </c>
      <c r="T928" s="81">
        <f t="shared" si="231"/>
        <v>0</v>
      </c>
      <c r="U928" s="81" t="e">
        <f t="shared" si="245"/>
        <v>#REF!</v>
      </c>
      <c r="V928" s="81"/>
      <c r="W928" s="81" t="e">
        <f t="shared" si="238"/>
        <v>#REF!</v>
      </c>
      <c r="X928" s="83" t="str">
        <f>IFERROR(VLOOKUP(A1148,[1]Tổng!$H$2:$AT$200,39,0),".")</f>
        <v>.</v>
      </c>
      <c r="Y928" s="99">
        <f>Q1148</f>
        <v>0</v>
      </c>
      <c r="Z928" s="35">
        <v>1718</v>
      </c>
      <c r="AA928" s="35">
        <v>1717</v>
      </c>
      <c r="AB928" s="35">
        <v>907</v>
      </c>
      <c r="AC928" s="35">
        <v>243</v>
      </c>
      <c r="AD928" s="35">
        <v>22017</v>
      </c>
      <c r="AE928" s="106" t="e">
        <f>I1148-SUM(Z1148:AD1148)</f>
        <v>#VALUE!</v>
      </c>
      <c r="AF928" s="69"/>
      <c r="AG928" s="218"/>
      <c r="AH928" s="219"/>
      <c r="AI928" s="218"/>
      <c r="AR928" s="225" t="str">
        <f>IF(AS1148&gt;1,H1148,IF(AS1148=1,H1147+1,0))</f>
        <v/>
      </c>
      <c r="AS928" s="35">
        <f>IF(H1148=0,H1147+1,2)</f>
        <v>2</v>
      </c>
      <c r="AU928" s="69" t="e">
        <f t="shared" ref="AU928:AU991" si="260">VLOOKUP(G928,$AO$32:$AP$37,2,0)</f>
        <v>#N/A</v>
      </c>
      <c r="AV928" s="69" t="e">
        <f t="shared" si="234"/>
        <v>#N/A</v>
      </c>
      <c r="AW928" s="69">
        <f>IF(I928&gt;0,COUNTIF($AV$32:AV928,AV928),0)</f>
        <v>896</v>
      </c>
      <c r="AX928" s="69">
        <f>IF(AND(AW928&gt;1,SUMIF($AV$32:AV927,AV928,$AX$32:AX927)-SUMIF($AV$32:AV927,AV928,$BA$32:BA927)=0),1,IF(AND(AW928&gt;1,SUMIF($AV$32:AV927,AV928,$AX$32:AX927)-SUMIF($AV$32:AV927,AV928,$BA$32:BA927)&gt;0),0,AW928))</f>
        <v>0</v>
      </c>
      <c r="AY928" s="69">
        <f>IF(AND(Q928&gt;0,SUMIF($AV$32:AV928,AV928,$I$32:I928)-SUMIF($AV$32:AV928,AV928,$Q$32:Q928)=0),COUNTIF($AV$32:AV928,AV928),0)</f>
        <v>0</v>
      </c>
      <c r="AZ928" s="69">
        <f>IF(Q928&gt;0,COUNTIF($AV$32:AV928,AV928),0)</f>
        <v>0</v>
      </c>
      <c r="BA928" s="69">
        <f t="shared" si="235"/>
        <v>0</v>
      </c>
      <c r="BC928" s="69" t="str">
        <f t="shared" si="236"/>
        <v xml:space="preserve">  0</v>
      </c>
      <c r="BD928" s="69" t="str">
        <f t="shared" si="237"/>
        <v/>
      </c>
      <c r="BF928" s="69"/>
      <c r="BG928" s="69"/>
    </row>
    <row r="929" spans="1:59" x14ac:dyDescent="0.25">
      <c r="A929" s="70" t="e">
        <f t="shared" si="244"/>
        <v>#REF!</v>
      </c>
      <c r="B929" s="83" t="str">
        <f>IFERROR(VLOOKUP(A929,[1]Tổng!$M$2:$AT$200,13,0),"")</f>
        <v/>
      </c>
      <c r="C929" s="71" t="e">
        <f t="shared" si="239"/>
        <v>#VALUE!</v>
      </c>
      <c r="D929" s="71">
        <f t="shared" si="240"/>
        <v>1</v>
      </c>
      <c r="E929" s="221" t="str">
        <f>IFERROR(VLOOKUP(A929,[1]Tổng!$M$2:$AT$200,14,0),"")</f>
        <v/>
      </c>
      <c r="F929" s="213" t="str">
        <f>IFERROR(VLOOKUP(A929,[1]Tổng!$M$2:$AT$200,15,0),"")</f>
        <v/>
      </c>
      <c r="G929" s="214" t="str">
        <f>IFERROR(VLOOKUP(A929,[1]Tổng!$M$2:$AT$200,25,0),"")</f>
        <v/>
      </c>
      <c r="H929" s="83" t="str">
        <f>IFERROR(VLOOKUP(A929,[1]Tổng!$M$2:$AQ$200,26,0),"")</f>
        <v/>
      </c>
      <c r="I929" s="77" t="str">
        <f>IFERROR(VLOOKUP(A929,[1]Tổng!$M$2:$AQ$200,27,0),"")</f>
        <v/>
      </c>
      <c r="J929" s="77">
        <v>1000000</v>
      </c>
      <c r="K929" s="78">
        <f t="shared" si="241"/>
        <v>0</v>
      </c>
      <c r="L929" s="88" t="str">
        <f>IFERROR(VLOOKUP(A929,[1]Tổng!$M$2:$AQ$200,30,0),"")</f>
        <v/>
      </c>
      <c r="M929" s="88">
        <f t="shared" si="242"/>
        <v>0</v>
      </c>
      <c r="N929" s="88" t="str">
        <f>IFERROR(VLOOKUP(A929,[1]Tổng!$M$2:$AT$200,18,0),"")</f>
        <v/>
      </c>
      <c r="O929" s="88" t="str">
        <f>IFERROR(VLOOKUP(A929,[1]Tổng!$M$2:$AT$200,22,0),"")</f>
        <v/>
      </c>
      <c r="P929" s="217">
        <f t="shared" si="243"/>
        <v>0</v>
      </c>
      <c r="Q929" s="217">
        <f>IFERROR(VLOOKUP(A929,[1]Tổng!$M$2:$AQ$200,29,0),0)</f>
        <v>0</v>
      </c>
      <c r="R929" s="81" t="str">
        <f>IFERROR(VLOOKUP(A929,[1]Tổng!$M$2:$AQ$200,31,0),"")</f>
        <v/>
      </c>
      <c r="S929" s="81">
        <f t="shared" ref="S929:S992" si="261">Q929*J929</f>
        <v>0</v>
      </c>
      <c r="T929" s="81">
        <f t="shared" ref="T929:T992" si="262">IFERROR(Q929*R929,0)</f>
        <v>0</v>
      </c>
      <c r="U929" s="81" t="e">
        <f t="shared" si="245"/>
        <v>#REF!</v>
      </c>
      <c r="V929" s="81"/>
      <c r="W929" s="81" t="e">
        <f t="shared" si="238"/>
        <v>#REF!</v>
      </c>
      <c r="X929" s="83" t="str">
        <f>IFERROR(VLOOKUP(A1151,[1]Tổng!$H$2:$AT$200,39,0),".")</f>
        <v>.</v>
      </c>
      <c r="Y929" s="99">
        <f>Q1151</f>
        <v>0</v>
      </c>
      <c r="Z929" s="35">
        <v>1160</v>
      </c>
      <c r="AA929" s="35">
        <v>2082</v>
      </c>
      <c r="AE929" s="106" t="e">
        <f>I1151-SUM(Z1151:AD1151)</f>
        <v>#VALUE!</v>
      </c>
      <c r="AF929" s="69"/>
      <c r="AG929" s="218"/>
      <c r="AH929" s="219"/>
      <c r="AI929" s="218"/>
      <c r="AR929" s="225" t="str">
        <f>IF(AS1151&gt;1,H1151,IF(AS1151=1,H1148+1,0))</f>
        <v/>
      </c>
      <c r="AS929" s="35">
        <f>IF(H1151=0,H1148+1,2)</f>
        <v>2</v>
      </c>
      <c r="AU929" s="69" t="e">
        <f t="shared" si="260"/>
        <v>#N/A</v>
      </c>
      <c r="AV929" s="69" t="e">
        <f t="shared" ref="AV929:AV992" si="263">AU929&amp;" "&amp;F929</f>
        <v>#N/A</v>
      </c>
      <c r="AW929" s="69">
        <f>IF(I929&gt;0,COUNTIF($AV$32:AV929,AV929),0)</f>
        <v>897</v>
      </c>
      <c r="AX929" s="69">
        <f>IF(AND(AW929&gt;1,SUMIF($AV$32:AV928,AV929,$AX$32:AX928)-SUMIF($AV$32:AV928,AV929,$BA$32:BA928)=0),1,IF(AND(AW929&gt;1,SUMIF($AV$32:AV928,AV929,$AX$32:AX928)-SUMIF($AV$32:AV928,AV929,$BA$32:BA928)&gt;0),0,AW929))</f>
        <v>0</v>
      </c>
      <c r="AY929" s="69">
        <f>IF(AND(Q929&gt;0,SUMIF($AV$32:AV929,AV929,$I$32:I929)-SUMIF($AV$32:AV929,AV929,$Q$32:Q929)=0),COUNTIF($AV$32:AV929,AV929),0)</f>
        <v>0</v>
      </c>
      <c r="AZ929" s="69">
        <f>IF(Q929&gt;0,COUNTIF($AV$32:AV929,AV929),0)</f>
        <v>0</v>
      </c>
      <c r="BA929" s="69">
        <f t="shared" ref="BA929:BA992" si="264">IF(AY929&gt;0,1,0)</f>
        <v>0</v>
      </c>
      <c r="BC929" s="69" t="str">
        <f t="shared" ref="BC929:BC992" si="265">E929&amp;" "&amp;H929&amp;" "&amp;Q929</f>
        <v xml:space="preserve">  0</v>
      </c>
      <c r="BD929" s="69" t="str">
        <f t="shared" ref="BD929:BD992" si="266">B929</f>
        <v/>
      </c>
      <c r="BF929" s="69"/>
      <c r="BG929" s="69"/>
    </row>
    <row r="930" spans="1:59" x14ac:dyDescent="0.25">
      <c r="A930" s="70" t="e">
        <f t="shared" si="244"/>
        <v>#REF!</v>
      </c>
      <c r="B930" s="83" t="str">
        <f>IFERROR(VLOOKUP(A930,[1]Tổng!$M$2:$AT$200,13,0),"")</f>
        <v/>
      </c>
      <c r="C930" s="71" t="e">
        <f t="shared" si="239"/>
        <v>#VALUE!</v>
      </c>
      <c r="D930" s="71">
        <f t="shared" si="240"/>
        <v>1</v>
      </c>
      <c r="E930" s="221" t="str">
        <f>IFERROR(VLOOKUP(A930,[1]Tổng!$M$2:$AT$200,14,0),"")</f>
        <v/>
      </c>
      <c r="F930" s="213" t="str">
        <f>IFERROR(VLOOKUP(A930,[1]Tổng!$M$2:$AT$200,15,0),"")</f>
        <v/>
      </c>
      <c r="G930" s="214" t="str">
        <f>IFERROR(VLOOKUP(A930,[1]Tổng!$M$2:$AT$200,25,0),"")</f>
        <v/>
      </c>
      <c r="H930" s="83" t="str">
        <f>IFERROR(VLOOKUP(A930,[1]Tổng!$M$2:$AQ$200,26,0),"")</f>
        <v/>
      </c>
      <c r="I930" s="77" t="str">
        <f>IFERROR(VLOOKUP(A930,[1]Tổng!$M$2:$AQ$200,27,0),"")</f>
        <v/>
      </c>
      <c r="J930" s="77">
        <v>1000000</v>
      </c>
      <c r="K930" s="78">
        <f t="shared" si="241"/>
        <v>0</v>
      </c>
      <c r="L930" s="88" t="str">
        <f>IFERROR(VLOOKUP(A930,[1]Tổng!$M$2:$AQ$200,30,0),"")</f>
        <v/>
      </c>
      <c r="M930" s="88">
        <f t="shared" si="242"/>
        <v>0</v>
      </c>
      <c r="N930" s="88" t="str">
        <f>IFERROR(VLOOKUP(A930,[1]Tổng!$M$2:$AT$200,18,0),"")</f>
        <v/>
      </c>
      <c r="O930" s="88" t="str">
        <f>IFERROR(VLOOKUP(A930,[1]Tổng!$M$2:$AT$200,22,0),"")</f>
        <v/>
      </c>
      <c r="P930" s="217">
        <f t="shared" si="243"/>
        <v>0</v>
      </c>
      <c r="Q930" s="217">
        <f>IFERROR(VLOOKUP(A930,[1]Tổng!$M$2:$AQ$200,29,0),0)</f>
        <v>0</v>
      </c>
      <c r="R930" s="81" t="str">
        <f>IFERROR(VLOOKUP(A930,[1]Tổng!$M$2:$AQ$200,31,0),"")</f>
        <v/>
      </c>
      <c r="S930" s="81">
        <f t="shared" si="261"/>
        <v>0</v>
      </c>
      <c r="T930" s="81">
        <f t="shared" si="262"/>
        <v>0</v>
      </c>
      <c r="U930" s="81" t="e">
        <f t="shared" si="245"/>
        <v>#REF!</v>
      </c>
      <c r="V930" s="81"/>
      <c r="W930" s="81" t="e">
        <f t="shared" si="238"/>
        <v>#REF!</v>
      </c>
      <c r="X930" s="83" t="str">
        <f>IFERROR(VLOOKUP(A1150,[1]Tổng!$H$2:$AT$200,39,0),".")</f>
        <v>.</v>
      </c>
      <c r="Y930" s="99">
        <f>Q1150</f>
        <v>0</v>
      </c>
      <c r="AE930" s="106" t="e">
        <f>I1150-SUM(Z1150:AD1150)</f>
        <v>#VALUE!</v>
      </c>
      <c r="AF930" s="69"/>
      <c r="AG930" s="218"/>
      <c r="AH930" s="219"/>
      <c r="AI930" s="218"/>
      <c r="AR930" s="225" t="str">
        <f>IF(AS1150&gt;1,H1150,IF(AS1150=1,H1151+1,0))</f>
        <v/>
      </c>
      <c r="AS930" s="35">
        <f>IF(H1150=0,H1151+1,2)</f>
        <v>2</v>
      </c>
      <c r="AU930" s="69" t="e">
        <f t="shared" si="260"/>
        <v>#N/A</v>
      </c>
      <c r="AV930" s="69" t="e">
        <f t="shared" si="263"/>
        <v>#N/A</v>
      </c>
      <c r="AW930" s="69">
        <f>IF(I930&gt;0,COUNTIF($AV$32:AV930,AV930),0)</f>
        <v>898</v>
      </c>
      <c r="AX930" s="69">
        <f>IF(AND(AW930&gt;1,SUMIF($AV$32:AV929,AV930,$AX$32:AX929)-SUMIF($AV$32:AV929,AV930,$BA$32:BA929)=0),1,IF(AND(AW930&gt;1,SUMIF($AV$32:AV929,AV930,$AX$32:AX929)-SUMIF($AV$32:AV929,AV930,$BA$32:BA929)&gt;0),0,AW930))</f>
        <v>0</v>
      </c>
      <c r="AY930" s="69">
        <f>IF(AND(Q930&gt;0,SUMIF($AV$32:AV930,AV930,$I$32:I930)-SUMIF($AV$32:AV930,AV930,$Q$32:Q930)=0),COUNTIF($AV$32:AV930,AV930),0)</f>
        <v>0</v>
      </c>
      <c r="AZ930" s="69">
        <f>IF(Q930&gt;0,COUNTIF($AV$32:AV930,AV930),0)</f>
        <v>0</v>
      </c>
      <c r="BA930" s="69">
        <f t="shared" si="264"/>
        <v>0</v>
      </c>
      <c r="BC930" s="69" t="str">
        <f t="shared" si="265"/>
        <v xml:space="preserve">  0</v>
      </c>
      <c r="BD930" s="69" t="str">
        <f t="shared" si="266"/>
        <v/>
      </c>
      <c r="BF930" s="69"/>
      <c r="BG930" s="69"/>
    </row>
    <row r="931" spans="1:59" x14ac:dyDescent="0.25">
      <c r="A931" s="70" t="e">
        <f t="shared" si="244"/>
        <v>#REF!</v>
      </c>
      <c r="B931" s="83" t="str">
        <f>IFERROR(VLOOKUP(A931,[1]Tổng!$M$2:$AT$200,13,0),"")</f>
        <v/>
      </c>
      <c r="C931" s="71" t="e">
        <f t="shared" si="239"/>
        <v>#VALUE!</v>
      </c>
      <c r="D931" s="71">
        <f t="shared" si="240"/>
        <v>1</v>
      </c>
      <c r="E931" s="221" t="str">
        <f>IFERROR(VLOOKUP(A931,[1]Tổng!$M$2:$AT$200,14,0),"")</f>
        <v/>
      </c>
      <c r="F931" s="213" t="str">
        <f>IFERROR(VLOOKUP(A931,[1]Tổng!$M$2:$AT$200,15,0),"")</f>
        <v/>
      </c>
      <c r="G931" s="214" t="str">
        <f>IFERROR(VLOOKUP(A931,[1]Tổng!$M$2:$AT$200,25,0),"")</f>
        <v/>
      </c>
      <c r="H931" s="83" t="str">
        <f>IFERROR(VLOOKUP(A931,[1]Tổng!$M$2:$AQ$200,26,0),"")</f>
        <v/>
      </c>
      <c r="I931" s="77" t="str">
        <f>IFERROR(VLOOKUP(A931,[1]Tổng!$M$2:$AQ$200,27,0),"")</f>
        <v/>
      </c>
      <c r="J931" s="77">
        <v>1000000</v>
      </c>
      <c r="K931" s="78">
        <f t="shared" si="241"/>
        <v>0</v>
      </c>
      <c r="L931" s="88" t="str">
        <f>IFERROR(VLOOKUP(A931,[1]Tổng!$M$2:$AQ$200,30,0),"")</f>
        <v/>
      </c>
      <c r="M931" s="88">
        <f t="shared" si="242"/>
        <v>0</v>
      </c>
      <c r="N931" s="88" t="str">
        <f>IFERROR(VLOOKUP(A931,[1]Tổng!$M$2:$AT$200,18,0),"")</f>
        <v/>
      </c>
      <c r="O931" s="88" t="str">
        <f>IFERROR(VLOOKUP(A931,[1]Tổng!$M$2:$AT$200,22,0),"")</f>
        <v/>
      </c>
      <c r="P931" s="217">
        <f t="shared" si="243"/>
        <v>0</v>
      </c>
      <c r="Q931" s="217">
        <f>IFERROR(VLOOKUP(A931,[1]Tổng!$M$2:$AQ$200,29,0),0)</f>
        <v>0</v>
      </c>
      <c r="R931" s="81" t="str">
        <f>IFERROR(VLOOKUP(A931,[1]Tổng!$M$2:$AQ$200,31,0),"")</f>
        <v/>
      </c>
      <c r="S931" s="81">
        <f t="shared" si="261"/>
        <v>0</v>
      </c>
      <c r="T931" s="81">
        <f t="shared" si="262"/>
        <v>0</v>
      </c>
      <c r="U931" s="81" t="e">
        <f t="shared" si="245"/>
        <v>#REF!</v>
      </c>
      <c r="V931" s="81"/>
      <c r="W931" s="81" t="e">
        <f t="shared" ref="W931:W994" si="267">IF((U931-T931+V931)&gt;$U$32,$U$32,(U931-T931+V931))</f>
        <v>#REF!</v>
      </c>
      <c r="X931" s="83" t="str">
        <f>IFERROR(VLOOKUP(A1151,[1]Tổng!$H$2:$AT$200,39,0),".")</f>
        <v>.</v>
      </c>
      <c r="Y931" s="99">
        <f>Q1151</f>
        <v>0</v>
      </c>
      <c r="AE931" s="106" t="e">
        <f>I1151-SUM(Z1151:AD1151)</f>
        <v>#VALUE!</v>
      </c>
      <c r="AF931" s="69"/>
      <c r="AG931" s="218"/>
      <c r="AH931" s="219"/>
      <c r="AI931" s="218"/>
      <c r="AR931" s="225" t="str">
        <f>IF(AS1151&gt;1,H1151,IF(AS1151=1,H1150+1,0))</f>
        <v/>
      </c>
      <c r="AS931" s="35">
        <f>IF(H1151=0,H1150+1,2)</f>
        <v>2</v>
      </c>
      <c r="AU931" s="69" t="e">
        <f t="shared" si="260"/>
        <v>#N/A</v>
      </c>
      <c r="AV931" s="69" t="e">
        <f t="shared" si="263"/>
        <v>#N/A</v>
      </c>
      <c r="AW931" s="69">
        <f>IF(I931&gt;0,COUNTIF($AV$32:AV931,AV931),0)</f>
        <v>899</v>
      </c>
      <c r="AX931" s="69">
        <f>IF(AND(AW931&gt;1,SUMIF($AV$32:AV930,AV931,$AX$32:AX930)-SUMIF($AV$32:AV930,AV931,$BA$32:BA930)=0),1,IF(AND(AW931&gt;1,SUMIF($AV$32:AV930,AV931,$AX$32:AX930)-SUMIF($AV$32:AV930,AV931,$BA$32:BA930)&gt;0),0,AW931))</f>
        <v>0</v>
      </c>
      <c r="AY931" s="69">
        <f>IF(AND(Q931&gt;0,SUMIF($AV$32:AV931,AV931,$I$32:I931)-SUMIF($AV$32:AV931,AV931,$Q$32:Q931)=0),COUNTIF($AV$32:AV931,AV931),0)</f>
        <v>0</v>
      </c>
      <c r="AZ931" s="69">
        <f>IF(Q931&gt;0,COUNTIF($AV$32:AV931,AV931),0)</f>
        <v>0</v>
      </c>
      <c r="BA931" s="69">
        <f t="shared" si="264"/>
        <v>0</v>
      </c>
      <c r="BC931" s="69" t="str">
        <f t="shared" si="265"/>
        <v xml:space="preserve">  0</v>
      </c>
      <c r="BD931" s="69" t="str">
        <f t="shared" si="266"/>
        <v/>
      </c>
      <c r="BF931" s="69"/>
      <c r="BG931" s="69"/>
    </row>
    <row r="932" spans="1:59" x14ac:dyDescent="0.25">
      <c r="A932" s="70" t="e">
        <f t="shared" si="244"/>
        <v>#REF!</v>
      </c>
      <c r="B932" s="83" t="str">
        <f>IFERROR(VLOOKUP(A932,[1]Tổng!$M$2:$AT$200,13,0),"")</f>
        <v/>
      </c>
      <c r="C932" s="71" t="e">
        <f t="shared" si="239"/>
        <v>#VALUE!</v>
      </c>
      <c r="D932" s="71">
        <f t="shared" si="240"/>
        <v>1</v>
      </c>
      <c r="E932" s="221" t="str">
        <f>IFERROR(VLOOKUP(A932,[1]Tổng!$M$2:$AT$200,14,0),"")</f>
        <v/>
      </c>
      <c r="F932" s="213" t="str">
        <f>IFERROR(VLOOKUP(A932,[1]Tổng!$M$2:$AT$200,15,0),"")</f>
        <v/>
      </c>
      <c r="G932" s="214" t="str">
        <f>IFERROR(VLOOKUP(A932,[1]Tổng!$M$2:$AT$200,25,0),"")</f>
        <v/>
      </c>
      <c r="H932" s="83" t="str">
        <f>IFERROR(VLOOKUP(A932,[1]Tổng!$M$2:$AQ$200,26,0),"")</f>
        <v/>
      </c>
      <c r="I932" s="77" t="str">
        <f>IFERROR(VLOOKUP(A932,[1]Tổng!$M$2:$AQ$200,27,0),"")</f>
        <v/>
      </c>
      <c r="J932" s="77">
        <v>1000000</v>
      </c>
      <c r="K932" s="78">
        <f t="shared" si="241"/>
        <v>0</v>
      </c>
      <c r="L932" s="88" t="str">
        <f>IFERROR(VLOOKUP(A932,[1]Tổng!$M$2:$AQ$200,30,0),"")</f>
        <v/>
      </c>
      <c r="M932" s="88">
        <f t="shared" si="242"/>
        <v>0</v>
      </c>
      <c r="N932" s="88" t="str">
        <f>IFERROR(VLOOKUP(A932,[1]Tổng!$M$2:$AT$200,18,0),"")</f>
        <v/>
      </c>
      <c r="O932" s="88" t="str">
        <f>IFERROR(VLOOKUP(A932,[1]Tổng!$M$2:$AT$200,22,0),"")</f>
        <v/>
      </c>
      <c r="P932" s="217">
        <f t="shared" si="243"/>
        <v>0</v>
      </c>
      <c r="Q932" s="217">
        <f>IFERROR(VLOOKUP(A932,[1]Tổng!$M$2:$AQ$200,29,0),0)</f>
        <v>0</v>
      </c>
      <c r="R932" s="81" t="str">
        <f>IFERROR(VLOOKUP(A932,[1]Tổng!$M$2:$AQ$200,31,0),"")</f>
        <v/>
      </c>
      <c r="S932" s="81">
        <f t="shared" si="261"/>
        <v>0</v>
      </c>
      <c r="T932" s="81">
        <f t="shared" si="262"/>
        <v>0</v>
      </c>
      <c r="U932" s="81" t="e">
        <f t="shared" si="245"/>
        <v>#REF!</v>
      </c>
      <c r="V932" s="81"/>
      <c r="W932" s="81" t="e">
        <f t="shared" si="267"/>
        <v>#REF!</v>
      </c>
      <c r="X932" s="83" t="str">
        <f>IFERROR(VLOOKUP(A1152,[1]Tổng!$H$2:$AT$200,39,0),".")</f>
        <v>.</v>
      </c>
      <c r="Y932" s="99">
        <f>Q1152</f>
        <v>0</v>
      </c>
      <c r="AE932" s="106" t="e">
        <f>I1152-SUM(Z1152:AD1152)</f>
        <v>#VALUE!</v>
      </c>
      <c r="AF932" s="69"/>
      <c r="AG932" s="218"/>
      <c r="AH932" s="219"/>
      <c r="AI932" s="218"/>
      <c r="AR932" s="225" t="str">
        <f>IF(AS1152&gt;1,H1152,IF(AS1152=1,H1151+1,0))</f>
        <v/>
      </c>
      <c r="AS932" s="35">
        <f>IF(H1152=0,H1151+1,2)</f>
        <v>2</v>
      </c>
      <c r="AU932" s="69" t="e">
        <f t="shared" si="260"/>
        <v>#N/A</v>
      </c>
      <c r="AV932" s="69" t="e">
        <f t="shared" si="263"/>
        <v>#N/A</v>
      </c>
      <c r="AW932" s="69">
        <f>IF(I932&gt;0,COUNTIF($AV$32:AV932,AV932),0)</f>
        <v>900</v>
      </c>
      <c r="AX932" s="69">
        <f>IF(AND(AW932&gt;1,SUMIF($AV$32:AV931,AV932,$AX$32:AX931)-SUMIF($AV$32:AV931,AV932,$BA$32:BA931)=0),1,IF(AND(AW932&gt;1,SUMIF($AV$32:AV931,AV932,$AX$32:AX931)-SUMIF($AV$32:AV931,AV932,$BA$32:BA931)&gt;0),0,AW932))</f>
        <v>0</v>
      </c>
      <c r="AY932" s="69">
        <f>IF(AND(Q932&gt;0,SUMIF($AV$32:AV932,AV932,$I$32:I932)-SUMIF($AV$32:AV932,AV932,$Q$32:Q932)=0),COUNTIF($AV$32:AV932,AV932),0)</f>
        <v>0</v>
      </c>
      <c r="AZ932" s="69">
        <f>IF(Q932&gt;0,COUNTIF($AV$32:AV932,AV932),0)</f>
        <v>0</v>
      </c>
      <c r="BA932" s="69">
        <f t="shared" si="264"/>
        <v>0</v>
      </c>
      <c r="BC932" s="69" t="str">
        <f t="shared" si="265"/>
        <v xml:space="preserve">  0</v>
      </c>
      <c r="BD932" s="69" t="str">
        <f t="shared" si="266"/>
        <v/>
      </c>
      <c r="BF932" s="69"/>
      <c r="BG932" s="69"/>
    </row>
    <row r="933" spans="1:59" x14ac:dyDescent="0.25">
      <c r="A933" s="70" t="e">
        <f t="shared" si="244"/>
        <v>#REF!</v>
      </c>
      <c r="B933" s="83" t="str">
        <f>IFERROR(VLOOKUP(A933,[1]Tổng!$M$2:$AT$200,13,0),"")</f>
        <v/>
      </c>
      <c r="C933" s="71" t="e">
        <f t="shared" si="239"/>
        <v>#VALUE!</v>
      </c>
      <c r="D933" s="71">
        <f t="shared" si="240"/>
        <v>1</v>
      </c>
      <c r="E933" s="221" t="str">
        <f>IFERROR(VLOOKUP(A933,[1]Tổng!$M$2:$AT$200,14,0),"")</f>
        <v/>
      </c>
      <c r="F933" s="213" t="str">
        <f>IFERROR(VLOOKUP(A933,[1]Tổng!$M$2:$AT$200,15,0),"")</f>
        <v/>
      </c>
      <c r="G933" s="214" t="str">
        <f>IFERROR(VLOOKUP(A933,[1]Tổng!$M$2:$AT$200,25,0),"")</f>
        <v/>
      </c>
      <c r="H933" s="83" t="str">
        <f>IFERROR(VLOOKUP(A933,[1]Tổng!$M$2:$AQ$200,26,0),"")</f>
        <v/>
      </c>
      <c r="I933" s="77" t="str">
        <f>IFERROR(VLOOKUP(A933,[1]Tổng!$M$2:$AQ$200,27,0),"")</f>
        <v/>
      </c>
      <c r="J933" s="77">
        <v>1000000</v>
      </c>
      <c r="K933" s="78">
        <f t="shared" si="241"/>
        <v>0</v>
      </c>
      <c r="L933" s="88" t="str">
        <f>IFERROR(VLOOKUP(A933,[1]Tổng!$M$2:$AQ$200,30,0),"")</f>
        <v/>
      </c>
      <c r="M933" s="88">
        <f t="shared" si="242"/>
        <v>0</v>
      </c>
      <c r="N933" s="88" t="str">
        <f>IFERROR(VLOOKUP(A933,[1]Tổng!$M$2:$AT$200,18,0),"")</f>
        <v/>
      </c>
      <c r="O933" s="88" t="str">
        <f>IFERROR(VLOOKUP(A933,[1]Tổng!$M$2:$AT$200,22,0),"")</f>
        <v/>
      </c>
      <c r="P933" s="217">
        <f t="shared" si="243"/>
        <v>0</v>
      </c>
      <c r="Q933" s="217">
        <f>IFERROR(VLOOKUP(A933,[1]Tổng!$M$2:$AQ$200,29,0),0)</f>
        <v>0</v>
      </c>
      <c r="R933" s="81" t="str">
        <f>IFERROR(VLOOKUP(A933,[1]Tổng!$M$2:$AQ$200,31,0),"")</f>
        <v/>
      </c>
      <c r="S933" s="81">
        <f t="shared" si="261"/>
        <v>0</v>
      </c>
      <c r="T933" s="81">
        <f t="shared" si="262"/>
        <v>0</v>
      </c>
      <c r="U933" s="81" t="e">
        <f t="shared" si="245"/>
        <v>#REF!</v>
      </c>
      <c r="V933" s="81"/>
      <c r="W933" s="81" t="e">
        <f t="shared" si="267"/>
        <v>#REF!</v>
      </c>
      <c r="X933" s="83" t="str">
        <f>IFERROR(VLOOKUP(A1153,[1]Tổng!$H$2:$AT$200,39,0),".")</f>
        <v>.</v>
      </c>
      <c r="Y933" s="99">
        <f>Q1153</f>
        <v>0</v>
      </c>
      <c r="AE933" s="106" t="e">
        <f>I1153-SUM(Z1153:AD1153)</f>
        <v>#VALUE!</v>
      </c>
      <c r="AF933" s="69"/>
      <c r="AG933" s="218"/>
      <c r="AH933" s="219"/>
      <c r="AI933" s="218"/>
      <c r="AR933" s="225" t="str">
        <f>IF(AS1153&gt;1,H1153,IF(AS1153=1,H1152+1,0))</f>
        <v/>
      </c>
      <c r="AS933" s="35">
        <f>IF(H1153=0,H1152+1,2)</f>
        <v>2</v>
      </c>
      <c r="AU933" s="69" t="e">
        <f t="shared" si="260"/>
        <v>#N/A</v>
      </c>
      <c r="AV933" s="69" t="e">
        <f t="shared" si="263"/>
        <v>#N/A</v>
      </c>
      <c r="AW933" s="69">
        <f>IF(I933&gt;0,COUNTIF($AV$32:AV933,AV933),0)</f>
        <v>901</v>
      </c>
      <c r="AX933" s="69">
        <f>IF(AND(AW933&gt;1,SUMIF($AV$32:AV932,AV933,$AX$32:AX932)-SUMIF($AV$32:AV932,AV933,$BA$32:BA932)=0),1,IF(AND(AW933&gt;1,SUMIF($AV$32:AV932,AV933,$AX$32:AX932)-SUMIF($AV$32:AV932,AV933,$BA$32:BA932)&gt;0),0,AW933))</f>
        <v>0</v>
      </c>
      <c r="AY933" s="69">
        <f>IF(AND(Q933&gt;0,SUMIF($AV$32:AV933,AV933,$I$32:I933)-SUMIF($AV$32:AV933,AV933,$Q$32:Q933)=0),COUNTIF($AV$32:AV933,AV933),0)</f>
        <v>0</v>
      </c>
      <c r="AZ933" s="69">
        <f>IF(Q933&gt;0,COUNTIF($AV$32:AV933,AV933),0)</f>
        <v>0</v>
      </c>
      <c r="BA933" s="69">
        <f t="shared" si="264"/>
        <v>0</v>
      </c>
      <c r="BC933" s="69" t="str">
        <f t="shared" si="265"/>
        <v xml:space="preserve">  0</v>
      </c>
      <c r="BD933" s="69" t="str">
        <f t="shared" si="266"/>
        <v/>
      </c>
      <c r="BF933" s="69"/>
      <c r="BG933" s="69"/>
    </row>
    <row r="934" spans="1:59" x14ac:dyDescent="0.25">
      <c r="A934" s="70" t="e">
        <f t="shared" si="244"/>
        <v>#REF!</v>
      </c>
      <c r="B934" s="83" t="str">
        <f>IFERROR(VLOOKUP(A934,[1]Tổng!$M$2:$AT$200,13,0),"")</f>
        <v/>
      </c>
      <c r="C934" s="71" t="e">
        <f t="shared" ref="C934:C997" si="268">IF(I934&gt;0,MID(B934,SEARCH(".",B934,SEARCH(".",B934,SEARCH(".",B934)+1)+1)+1,SEARCH(".",B934,(SEARCH(".",B934,SEARCH(".",B934,SEARCH(".",B934)+1)+1))+1)-SEARCH(".",B934,SEARCH(".",B934,SEARCH(".",B934)+1)+1)-1),0)</f>
        <v>#VALUE!</v>
      </c>
      <c r="D934" s="71">
        <f t="shared" ref="D934:D997" si="269">IF(Q934&gt;0,MID(B934,SEARCH("-",B934,SEARCH("-",B934)+1)+1,SEARCH("/",B934,SEARCH("/",B934)+1)-SEARCH("-",B934,SEARCH("-",B934)+1)-1),1)</f>
        <v>1</v>
      </c>
      <c r="E934" s="221" t="str">
        <f>IFERROR(VLOOKUP(A934,[1]Tổng!$M$2:$AT$200,14,0),"")</f>
        <v/>
      </c>
      <c r="F934" s="213" t="str">
        <f>IFERROR(VLOOKUP(A934,[1]Tổng!$M$2:$AT$200,15,0),"")</f>
        <v/>
      </c>
      <c r="G934" s="214" t="str">
        <f>IFERROR(VLOOKUP(A934,[1]Tổng!$M$2:$AT$200,25,0),"")</f>
        <v/>
      </c>
      <c r="H934" s="83" t="str">
        <f>IFERROR(VLOOKUP(A934,[1]Tổng!$M$2:$AQ$200,26,0),"")</f>
        <v/>
      </c>
      <c r="I934" s="77" t="str">
        <f>IFERROR(VLOOKUP(A934,[1]Tổng!$M$2:$AQ$200,27,0),"")</f>
        <v/>
      </c>
      <c r="J934" s="77">
        <v>1000000</v>
      </c>
      <c r="K934" s="78">
        <f t="shared" ref="K934:K997" si="270">IFERROR(I934*J934,0)</f>
        <v>0</v>
      </c>
      <c r="L934" s="88" t="str">
        <f>IFERROR(VLOOKUP(A934,[1]Tổng!$M$2:$AQ$200,30,0),"")</f>
        <v/>
      </c>
      <c r="M934" s="88">
        <f t="shared" ref="M934:M997" si="271">IFERROR(I934*L934,0)</f>
        <v>0</v>
      </c>
      <c r="N934" s="88" t="str">
        <f>IFERROR(VLOOKUP(A934,[1]Tổng!$M$2:$AT$200,18,0),"")</f>
        <v/>
      </c>
      <c r="O934" s="88" t="str">
        <f>IFERROR(VLOOKUP(A934,[1]Tổng!$M$2:$AT$200,22,0),"")</f>
        <v/>
      </c>
      <c r="P934" s="217">
        <f t="shared" ref="P934:P997" si="272">IF(Q934&gt;0,VLOOKUP(D934,$C$32:$M$1452,7,0),0)</f>
        <v>0</v>
      </c>
      <c r="Q934" s="217">
        <f>IFERROR(VLOOKUP(A934,[1]Tổng!$M$2:$AQ$200,29,0),0)</f>
        <v>0</v>
      </c>
      <c r="R934" s="81" t="str">
        <f>IFERROR(VLOOKUP(A934,[1]Tổng!$M$2:$AQ$200,31,0),"")</f>
        <v/>
      </c>
      <c r="S934" s="81">
        <f t="shared" si="261"/>
        <v>0</v>
      </c>
      <c r="T934" s="81">
        <f t="shared" si="262"/>
        <v>0</v>
      </c>
      <c r="U934" s="81" t="e">
        <f t="shared" si="245"/>
        <v>#REF!</v>
      </c>
      <c r="V934" s="81"/>
      <c r="W934" s="81" t="e">
        <f t="shared" si="267"/>
        <v>#REF!</v>
      </c>
      <c r="X934" s="83" t="str">
        <f>IFERROR(VLOOKUP(A1134,[1]Tổng!$H$2:$AT$200,39,0),".")</f>
        <v>.</v>
      </c>
      <c r="Y934" s="99">
        <f>Q1134</f>
        <v>0</v>
      </c>
      <c r="AE934" s="106" t="e">
        <f>I1134-SUM(Z1134:AD1134)</f>
        <v>#VALUE!</v>
      </c>
      <c r="AF934" s="69"/>
      <c r="AG934" s="218"/>
      <c r="AH934" s="219"/>
      <c r="AI934" s="218"/>
      <c r="AR934" s="225" t="str">
        <f>IF(AS1134&gt;1,H1134,IF(AS1134=1,H1153+1,0))</f>
        <v/>
      </c>
      <c r="AS934" s="35">
        <f>IF(H1134=0,H1153+1,2)</f>
        <v>2</v>
      </c>
      <c r="AU934" s="69" t="e">
        <f t="shared" si="260"/>
        <v>#N/A</v>
      </c>
      <c r="AV934" s="69" t="e">
        <f t="shared" si="263"/>
        <v>#N/A</v>
      </c>
      <c r="AW934" s="69">
        <f>IF(I934&gt;0,COUNTIF($AV$32:AV934,AV934),0)</f>
        <v>902</v>
      </c>
      <c r="AX934" s="69">
        <f>IF(AND(AW934&gt;1,SUMIF($AV$32:AV933,AV934,$AX$32:AX933)-SUMIF($AV$32:AV933,AV934,$BA$32:BA933)=0),1,IF(AND(AW934&gt;1,SUMIF($AV$32:AV933,AV934,$AX$32:AX933)-SUMIF($AV$32:AV933,AV934,$BA$32:BA933)&gt;0),0,AW934))</f>
        <v>0</v>
      </c>
      <c r="AY934" s="69">
        <f>IF(AND(Q934&gt;0,SUMIF($AV$32:AV934,AV934,$I$32:I934)-SUMIF($AV$32:AV934,AV934,$Q$32:Q934)=0),COUNTIF($AV$32:AV934,AV934),0)</f>
        <v>0</v>
      </c>
      <c r="AZ934" s="69">
        <f>IF(Q934&gt;0,COUNTIF($AV$32:AV934,AV934),0)</f>
        <v>0</v>
      </c>
      <c r="BA934" s="69">
        <f t="shared" si="264"/>
        <v>0</v>
      </c>
      <c r="BC934" s="69" t="str">
        <f t="shared" si="265"/>
        <v xml:space="preserve">  0</v>
      </c>
      <c r="BD934" s="69" t="str">
        <f t="shared" si="266"/>
        <v/>
      </c>
      <c r="BF934" s="69"/>
      <c r="BG934" s="69"/>
    </row>
    <row r="935" spans="1:59" x14ac:dyDescent="0.25">
      <c r="A935" s="70" t="e">
        <f t="shared" ref="A935:A998" si="273">A934+1</f>
        <v>#REF!</v>
      </c>
      <c r="B935" s="83" t="str">
        <f>IFERROR(VLOOKUP(A935,[1]Tổng!$M$2:$AT$200,13,0),"")</f>
        <v/>
      </c>
      <c r="C935" s="71" t="e">
        <f t="shared" si="268"/>
        <v>#VALUE!</v>
      </c>
      <c r="D935" s="71">
        <f t="shared" si="269"/>
        <v>1</v>
      </c>
      <c r="E935" s="221" t="str">
        <f>IFERROR(VLOOKUP(A935,[1]Tổng!$M$2:$AT$200,14,0),"")</f>
        <v/>
      </c>
      <c r="F935" s="213" t="str">
        <f>IFERROR(VLOOKUP(A935,[1]Tổng!$M$2:$AT$200,15,0),"")</f>
        <v/>
      </c>
      <c r="G935" s="214" t="str">
        <f>IFERROR(VLOOKUP(A935,[1]Tổng!$M$2:$AT$200,25,0),"")</f>
        <v/>
      </c>
      <c r="H935" s="83" t="str">
        <f>IFERROR(VLOOKUP(A935,[1]Tổng!$M$2:$AQ$200,26,0),"")</f>
        <v/>
      </c>
      <c r="I935" s="77" t="str">
        <f>IFERROR(VLOOKUP(A935,[1]Tổng!$M$2:$AQ$200,27,0),"")</f>
        <v/>
      </c>
      <c r="J935" s="77">
        <v>1000000</v>
      </c>
      <c r="K935" s="78">
        <f t="shared" si="270"/>
        <v>0</v>
      </c>
      <c r="L935" s="88" t="str">
        <f>IFERROR(VLOOKUP(A935,[1]Tổng!$M$2:$AQ$200,30,0),"")</f>
        <v/>
      </c>
      <c r="M935" s="88">
        <f t="shared" si="271"/>
        <v>0</v>
      </c>
      <c r="N935" s="88" t="str">
        <f>IFERROR(VLOOKUP(A935,[1]Tổng!$M$2:$AT$200,18,0),"")</f>
        <v/>
      </c>
      <c r="O935" s="88" t="str">
        <f>IFERROR(VLOOKUP(A935,[1]Tổng!$M$2:$AT$200,22,0),"")</f>
        <v/>
      </c>
      <c r="P935" s="217">
        <f t="shared" si="272"/>
        <v>0</v>
      </c>
      <c r="Q935" s="217">
        <f>IFERROR(VLOOKUP(A935,[1]Tổng!$M$2:$AQ$200,29,0),0)</f>
        <v>0</v>
      </c>
      <c r="R935" s="81" t="str">
        <f>IFERROR(VLOOKUP(A935,[1]Tổng!$M$2:$AQ$200,31,0),"")</f>
        <v/>
      </c>
      <c r="S935" s="81">
        <f t="shared" si="261"/>
        <v>0</v>
      </c>
      <c r="T935" s="81">
        <f t="shared" si="262"/>
        <v>0</v>
      </c>
      <c r="U935" s="81" t="e">
        <f t="shared" ref="U935:U998" si="274">W934</f>
        <v>#REF!</v>
      </c>
      <c r="V935" s="81"/>
      <c r="W935" s="81" t="e">
        <f t="shared" si="267"/>
        <v>#REF!</v>
      </c>
      <c r="X935" s="83" t="str">
        <f>IFERROR(VLOOKUP(A1135,[1]Tổng!$H$2:$AT$200,39,0),".")</f>
        <v>.</v>
      </c>
      <c r="Y935" s="99">
        <f>Q1135</f>
        <v>0</v>
      </c>
      <c r="AE935" s="106" t="e">
        <f>I1135-SUM(Z1135:AD1135)</f>
        <v>#VALUE!</v>
      </c>
      <c r="AF935" s="69"/>
      <c r="AG935" s="218"/>
      <c r="AH935" s="219"/>
      <c r="AI935" s="218"/>
      <c r="AR935" s="225" t="str">
        <f>IF(AS1135&gt;1,H1135,IF(AS1135=1,H1134+1,0))</f>
        <v/>
      </c>
      <c r="AS935" s="35">
        <f>IF(H1135=0,H1134+1,2)</f>
        <v>2</v>
      </c>
      <c r="AU935" s="69" t="e">
        <f t="shared" si="260"/>
        <v>#N/A</v>
      </c>
      <c r="AV935" s="69" t="e">
        <f t="shared" si="263"/>
        <v>#N/A</v>
      </c>
      <c r="AW935" s="69">
        <f>IF(I935&gt;0,COUNTIF($AV$32:AV935,AV935),0)</f>
        <v>903</v>
      </c>
      <c r="AX935" s="69">
        <f>IF(AND(AW935&gt;1,SUMIF($AV$32:AV934,AV935,$AX$32:AX934)-SUMIF($AV$32:AV934,AV935,$BA$32:BA934)=0),1,IF(AND(AW935&gt;1,SUMIF($AV$32:AV934,AV935,$AX$32:AX934)-SUMIF($AV$32:AV934,AV935,$BA$32:BA934)&gt;0),0,AW935))</f>
        <v>0</v>
      </c>
      <c r="AY935" s="69">
        <f>IF(AND(Q935&gt;0,SUMIF($AV$32:AV935,AV935,$I$32:I935)-SUMIF($AV$32:AV935,AV935,$Q$32:Q935)=0),COUNTIF($AV$32:AV935,AV935),0)</f>
        <v>0</v>
      </c>
      <c r="AZ935" s="69">
        <f>IF(Q935&gt;0,COUNTIF($AV$32:AV935,AV935),0)</f>
        <v>0</v>
      </c>
      <c r="BA935" s="69">
        <f t="shared" si="264"/>
        <v>0</v>
      </c>
      <c r="BC935" s="69" t="str">
        <f t="shared" si="265"/>
        <v xml:space="preserve">  0</v>
      </c>
      <c r="BD935" s="69" t="str">
        <f t="shared" si="266"/>
        <v/>
      </c>
      <c r="BF935" s="69"/>
      <c r="BG935" s="69"/>
    </row>
    <row r="936" spans="1:59" x14ac:dyDescent="0.25">
      <c r="A936" s="70" t="e">
        <f t="shared" si="273"/>
        <v>#REF!</v>
      </c>
      <c r="B936" s="83" t="str">
        <f>IFERROR(VLOOKUP(A936,[1]Tổng!$M$2:$AT$200,13,0),"")</f>
        <v/>
      </c>
      <c r="C936" s="71" t="e">
        <f t="shared" si="268"/>
        <v>#VALUE!</v>
      </c>
      <c r="D936" s="71">
        <f t="shared" si="269"/>
        <v>1</v>
      </c>
      <c r="E936" s="221" t="str">
        <f>IFERROR(VLOOKUP(A936,[1]Tổng!$M$2:$AT$200,14,0),"")</f>
        <v/>
      </c>
      <c r="F936" s="213" t="str">
        <f>IFERROR(VLOOKUP(A936,[1]Tổng!$M$2:$AT$200,15,0),"")</f>
        <v/>
      </c>
      <c r="G936" s="214" t="str">
        <f>IFERROR(VLOOKUP(A936,[1]Tổng!$M$2:$AT$200,25,0),"")</f>
        <v/>
      </c>
      <c r="H936" s="83" t="str">
        <f>IFERROR(VLOOKUP(A936,[1]Tổng!$M$2:$AQ$200,26,0),"")</f>
        <v/>
      </c>
      <c r="I936" s="77" t="str">
        <f>IFERROR(VLOOKUP(A936,[1]Tổng!$M$2:$AQ$200,27,0),"")</f>
        <v/>
      </c>
      <c r="J936" s="77">
        <v>1000000</v>
      </c>
      <c r="K936" s="78">
        <f t="shared" si="270"/>
        <v>0</v>
      </c>
      <c r="L936" s="88" t="str">
        <f>IFERROR(VLOOKUP(A936,[1]Tổng!$M$2:$AQ$200,30,0),"")</f>
        <v/>
      </c>
      <c r="M936" s="88">
        <f t="shared" si="271"/>
        <v>0</v>
      </c>
      <c r="N936" s="88" t="str">
        <f>IFERROR(VLOOKUP(A936,[1]Tổng!$M$2:$AT$200,18,0),"")</f>
        <v/>
      </c>
      <c r="O936" s="88" t="str">
        <f>IFERROR(VLOOKUP(A936,[1]Tổng!$M$2:$AT$200,22,0),"")</f>
        <v/>
      </c>
      <c r="P936" s="217">
        <f t="shared" si="272"/>
        <v>0</v>
      </c>
      <c r="Q936" s="217">
        <f>IFERROR(VLOOKUP(A936,[1]Tổng!$M$2:$AQ$200,29,0),0)</f>
        <v>0</v>
      </c>
      <c r="R936" s="81" t="str">
        <f>IFERROR(VLOOKUP(A936,[1]Tổng!$M$2:$AQ$200,31,0),"")</f>
        <v/>
      </c>
      <c r="S936" s="81">
        <f t="shared" si="261"/>
        <v>0</v>
      </c>
      <c r="T936" s="81">
        <f t="shared" si="262"/>
        <v>0</v>
      </c>
      <c r="U936" s="81" t="e">
        <f t="shared" si="274"/>
        <v>#REF!</v>
      </c>
      <c r="V936" s="81"/>
      <c r="W936" s="81" t="e">
        <f t="shared" si="267"/>
        <v>#REF!</v>
      </c>
      <c r="X936" s="83" t="str">
        <f>IFERROR(VLOOKUP(A1136,[1]Tổng!$H$2:$AT$200,39,0),".")</f>
        <v>.</v>
      </c>
      <c r="Y936" s="99">
        <f>Q1136</f>
        <v>0</v>
      </c>
      <c r="AE936" s="106" t="e">
        <f>I1136-SUM(Z1136:AD1136)</f>
        <v>#VALUE!</v>
      </c>
      <c r="AF936" s="69"/>
      <c r="AG936" s="218"/>
      <c r="AH936" s="219"/>
      <c r="AI936" s="218"/>
      <c r="AR936" s="225" t="str">
        <f>IF(AS1136&gt;1,H1136,IF(AS1136=1,H1135+1,0))</f>
        <v/>
      </c>
      <c r="AS936" s="35">
        <f>IF(H1136=0,H1135+1,2)</f>
        <v>2</v>
      </c>
      <c r="AU936" s="69" t="e">
        <f t="shared" si="260"/>
        <v>#N/A</v>
      </c>
      <c r="AV936" s="69" t="e">
        <f t="shared" si="263"/>
        <v>#N/A</v>
      </c>
      <c r="AW936" s="69">
        <f>IF(I936&gt;0,COUNTIF($AV$32:AV936,AV936),0)</f>
        <v>904</v>
      </c>
      <c r="AX936" s="69">
        <f>IF(AND(AW936&gt;1,SUMIF($AV$32:AV935,AV936,$AX$32:AX935)-SUMIF($AV$32:AV935,AV936,$BA$32:BA935)=0),1,IF(AND(AW936&gt;1,SUMIF($AV$32:AV935,AV936,$AX$32:AX935)-SUMIF($AV$32:AV935,AV936,$BA$32:BA935)&gt;0),0,AW936))</f>
        <v>0</v>
      </c>
      <c r="AY936" s="69">
        <f>IF(AND(Q936&gt;0,SUMIF($AV$32:AV936,AV936,$I$32:I936)-SUMIF($AV$32:AV936,AV936,$Q$32:Q936)=0),COUNTIF($AV$32:AV936,AV936),0)</f>
        <v>0</v>
      </c>
      <c r="AZ936" s="69">
        <f>IF(Q936&gt;0,COUNTIF($AV$32:AV936,AV936),0)</f>
        <v>0</v>
      </c>
      <c r="BA936" s="69">
        <f t="shared" si="264"/>
        <v>0</v>
      </c>
      <c r="BC936" s="69" t="str">
        <f t="shared" si="265"/>
        <v xml:space="preserve">  0</v>
      </c>
      <c r="BD936" s="69" t="str">
        <f t="shared" si="266"/>
        <v/>
      </c>
      <c r="BF936" s="69"/>
      <c r="BG936" s="69"/>
    </row>
    <row r="937" spans="1:59" x14ac:dyDescent="0.25">
      <c r="A937" s="70" t="e">
        <f t="shared" si="273"/>
        <v>#REF!</v>
      </c>
      <c r="B937" s="83" t="str">
        <f>IFERROR(VLOOKUP(A937,[1]Tổng!$M$2:$AT$200,13,0),"")</f>
        <v/>
      </c>
      <c r="C937" s="71" t="e">
        <f t="shared" si="268"/>
        <v>#VALUE!</v>
      </c>
      <c r="D937" s="71">
        <f t="shared" si="269"/>
        <v>1</v>
      </c>
      <c r="E937" s="221" t="str">
        <f>IFERROR(VLOOKUP(A937,[1]Tổng!$M$2:$AT$200,14,0),"")</f>
        <v/>
      </c>
      <c r="F937" s="213" t="str">
        <f>IFERROR(VLOOKUP(A937,[1]Tổng!$M$2:$AT$200,15,0),"")</f>
        <v/>
      </c>
      <c r="G937" s="214" t="str">
        <f>IFERROR(VLOOKUP(A937,[1]Tổng!$M$2:$AT$200,25,0),"")</f>
        <v/>
      </c>
      <c r="H937" s="83" t="str">
        <f>IFERROR(VLOOKUP(A937,[1]Tổng!$M$2:$AQ$200,26,0),"")</f>
        <v/>
      </c>
      <c r="I937" s="77" t="str">
        <f>IFERROR(VLOOKUP(A937,[1]Tổng!$M$2:$AQ$200,27,0),"")</f>
        <v/>
      </c>
      <c r="J937" s="77">
        <v>1000000</v>
      </c>
      <c r="K937" s="78">
        <f t="shared" si="270"/>
        <v>0</v>
      </c>
      <c r="L937" s="88" t="str">
        <f>IFERROR(VLOOKUP(A937,[1]Tổng!$M$2:$AQ$200,30,0),"")</f>
        <v/>
      </c>
      <c r="M937" s="88">
        <f t="shared" si="271"/>
        <v>0</v>
      </c>
      <c r="N937" s="88" t="str">
        <f>IFERROR(VLOOKUP(A937,[1]Tổng!$M$2:$AT$200,18,0),"")</f>
        <v/>
      </c>
      <c r="O937" s="88" t="str">
        <f>IFERROR(VLOOKUP(A937,[1]Tổng!$M$2:$AT$200,22,0),"")</f>
        <v/>
      </c>
      <c r="P937" s="217">
        <f t="shared" si="272"/>
        <v>0</v>
      </c>
      <c r="Q937" s="217">
        <f>IFERROR(VLOOKUP(A937,[1]Tổng!$M$2:$AQ$200,29,0),0)</f>
        <v>0</v>
      </c>
      <c r="R937" s="81" t="str">
        <f>IFERROR(VLOOKUP(A937,[1]Tổng!$M$2:$AQ$200,31,0),"")</f>
        <v/>
      </c>
      <c r="S937" s="81">
        <f t="shared" si="261"/>
        <v>0</v>
      </c>
      <c r="T937" s="81">
        <f t="shared" si="262"/>
        <v>0</v>
      </c>
      <c r="U937" s="81" t="e">
        <f t="shared" si="274"/>
        <v>#REF!</v>
      </c>
      <c r="V937" s="81" t="e">
        <f>Z1140*L1140</f>
        <v>#VALUE!</v>
      </c>
      <c r="W937" s="81" t="e">
        <f t="shared" si="267"/>
        <v>#REF!</v>
      </c>
      <c r="X937" s="83">
        <v>44056</v>
      </c>
      <c r="Y937" s="99">
        <f>Q1137-Z1140</f>
        <v>0</v>
      </c>
      <c r="AE937" s="106" t="e">
        <f>I1137-SUM(Z1137:AD1137)</f>
        <v>#VALUE!</v>
      </c>
      <c r="AF937" s="69"/>
      <c r="AG937" s="218"/>
      <c r="AH937" s="219"/>
      <c r="AI937" s="218"/>
      <c r="AR937" s="225" t="str">
        <f>IF(AS1137&gt;1,H1137,IF(AS1137=1,H1111+1,0))</f>
        <v/>
      </c>
      <c r="AS937" s="35">
        <f>IF(H1137=0,H1111+1,2)</f>
        <v>2</v>
      </c>
      <c r="AU937" s="69" t="e">
        <f t="shared" si="260"/>
        <v>#N/A</v>
      </c>
      <c r="AV937" s="69" t="e">
        <f t="shared" si="263"/>
        <v>#N/A</v>
      </c>
      <c r="AW937" s="69">
        <f>IF(I937&gt;0,COUNTIF($AV$32:AV937,AV937),0)</f>
        <v>905</v>
      </c>
      <c r="AX937" s="69">
        <f>IF(AND(AW937&gt;1,SUMIF($AV$32:AV936,AV937,$AX$32:AX936)-SUMIF($AV$32:AV936,AV937,$BA$32:BA936)=0),1,IF(AND(AW937&gt;1,SUMIF($AV$32:AV936,AV937,$AX$32:AX936)-SUMIF($AV$32:AV936,AV937,$BA$32:BA936)&gt;0),0,AW937))</f>
        <v>0</v>
      </c>
      <c r="AY937" s="69">
        <f>IF(AND(Q937&gt;0,SUMIF($AV$32:AV937,AV937,$I$32:I937)-SUMIF($AV$32:AV937,AV937,$Q$32:Q937)=0),COUNTIF($AV$32:AV937,AV937),0)</f>
        <v>0</v>
      </c>
      <c r="AZ937" s="69">
        <f>IF(Q937&gt;0,COUNTIF($AV$32:AV937,AV937),0)</f>
        <v>0</v>
      </c>
      <c r="BA937" s="69">
        <f t="shared" si="264"/>
        <v>0</v>
      </c>
      <c r="BC937" s="69" t="str">
        <f t="shared" si="265"/>
        <v xml:space="preserve">  0</v>
      </c>
      <c r="BD937" s="69" t="str">
        <f t="shared" si="266"/>
        <v/>
      </c>
      <c r="BF937" s="69"/>
      <c r="BG937" s="69"/>
    </row>
    <row r="938" spans="1:59" x14ac:dyDescent="0.25">
      <c r="A938" s="70" t="e">
        <f t="shared" si="273"/>
        <v>#REF!</v>
      </c>
      <c r="B938" s="83" t="str">
        <f>IFERROR(VLOOKUP(A938,[1]Tổng!$M$2:$AT$200,13,0),"")</f>
        <v/>
      </c>
      <c r="C938" s="71" t="e">
        <f t="shared" si="268"/>
        <v>#VALUE!</v>
      </c>
      <c r="D938" s="71">
        <f t="shared" si="269"/>
        <v>1</v>
      </c>
      <c r="E938" s="221" t="str">
        <f>IFERROR(VLOOKUP(A938,[1]Tổng!$M$2:$AT$200,14,0),"")</f>
        <v/>
      </c>
      <c r="F938" s="213" t="str">
        <f>IFERROR(VLOOKUP(A938,[1]Tổng!$M$2:$AT$200,15,0),"")</f>
        <v/>
      </c>
      <c r="G938" s="214" t="str">
        <f>IFERROR(VLOOKUP(A938,[1]Tổng!$M$2:$AT$200,25,0),"")</f>
        <v/>
      </c>
      <c r="H938" s="83" t="str">
        <f>IFERROR(VLOOKUP(A938,[1]Tổng!$M$2:$AQ$200,26,0),"")</f>
        <v/>
      </c>
      <c r="I938" s="77" t="str">
        <f>IFERROR(VLOOKUP(A938,[1]Tổng!$M$2:$AQ$200,27,0),"")</f>
        <v/>
      </c>
      <c r="J938" s="77">
        <v>1000000</v>
      </c>
      <c r="K938" s="78">
        <f t="shared" si="270"/>
        <v>0</v>
      </c>
      <c r="L938" s="88" t="str">
        <f>IFERROR(VLOOKUP(A938,[1]Tổng!$M$2:$AQ$200,30,0),"")</f>
        <v/>
      </c>
      <c r="M938" s="88">
        <f t="shared" si="271"/>
        <v>0</v>
      </c>
      <c r="N938" s="88" t="str">
        <f>IFERROR(VLOOKUP(A938,[1]Tổng!$M$2:$AT$200,18,0),"")</f>
        <v/>
      </c>
      <c r="O938" s="88" t="str">
        <f>IFERROR(VLOOKUP(A938,[1]Tổng!$M$2:$AT$200,22,0),"")</f>
        <v/>
      </c>
      <c r="P938" s="217">
        <f t="shared" si="272"/>
        <v>0</v>
      </c>
      <c r="Q938" s="217">
        <f>IFERROR(VLOOKUP(A938,[1]Tổng!$M$2:$AQ$200,29,0),0)</f>
        <v>0</v>
      </c>
      <c r="R938" s="81" t="str">
        <f>IFERROR(VLOOKUP(A938,[1]Tổng!$M$2:$AQ$200,31,0),"")</f>
        <v/>
      </c>
      <c r="S938" s="81">
        <f t="shared" si="261"/>
        <v>0</v>
      </c>
      <c r="T938" s="81">
        <f t="shared" si="262"/>
        <v>0</v>
      </c>
      <c r="U938" s="81" t="e">
        <f t="shared" si="274"/>
        <v>#REF!</v>
      </c>
      <c r="V938" s="81"/>
      <c r="W938" s="81" t="e">
        <f t="shared" si="267"/>
        <v>#REF!</v>
      </c>
      <c r="X938" s="83"/>
      <c r="Y938" s="99">
        <f>Q1138</f>
        <v>0</v>
      </c>
      <c r="AE938" s="106" t="e">
        <f>I1138-SUM(Z1138:AD1138)</f>
        <v>#VALUE!</v>
      </c>
      <c r="AF938" s="69"/>
      <c r="AG938" s="218"/>
      <c r="AH938" s="219"/>
      <c r="AI938" s="218"/>
      <c r="AR938" s="225" t="str">
        <f>IF(AS1138&gt;1,H1138,IF(AS1138=1,H1137+1,0))</f>
        <v/>
      </c>
      <c r="AS938" s="35">
        <f>IF(H1138=0,H1137+1,2)</f>
        <v>2</v>
      </c>
      <c r="AU938" s="69" t="e">
        <f t="shared" si="260"/>
        <v>#N/A</v>
      </c>
      <c r="AV938" s="69" t="e">
        <f t="shared" si="263"/>
        <v>#N/A</v>
      </c>
      <c r="AW938" s="69">
        <f>IF(I938&gt;0,COUNTIF($AV$32:AV938,AV938),0)</f>
        <v>906</v>
      </c>
      <c r="AX938" s="69">
        <f>IF(AND(AW938&gt;1,SUMIF($AV$32:AV937,AV938,$AX$32:AX937)-SUMIF($AV$32:AV937,AV938,$BA$32:BA937)=0),1,IF(AND(AW938&gt;1,SUMIF($AV$32:AV937,AV938,$AX$32:AX937)-SUMIF($AV$32:AV937,AV938,$BA$32:BA937)&gt;0),0,AW938))</f>
        <v>0</v>
      </c>
      <c r="AY938" s="69">
        <f>IF(AND(Q938&gt;0,SUMIF($AV$32:AV938,AV938,$I$32:I938)-SUMIF($AV$32:AV938,AV938,$Q$32:Q938)=0),COUNTIF($AV$32:AV938,AV938),0)</f>
        <v>0</v>
      </c>
      <c r="AZ938" s="69">
        <f>IF(Q938&gt;0,COUNTIF($AV$32:AV938,AV938),0)</f>
        <v>0</v>
      </c>
      <c r="BA938" s="69">
        <f t="shared" si="264"/>
        <v>0</v>
      </c>
      <c r="BC938" s="69" t="str">
        <f t="shared" si="265"/>
        <v xml:space="preserve">  0</v>
      </c>
      <c r="BD938" s="69" t="str">
        <f t="shared" si="266"/>
        <v/>
      </c>
      <c r="BF938" s="69"/>
      <c r="BG938" s="69"/>
    </row>
    <row r="939" spans="1:59" x14ac:dyDescent="0.25">
      <c r="A939" s="70" t="e">
        <f t="shared" si="273"/>
        <v>#REF!</v>
      </c>
      <c r="B939" s="83" t="str">
        <f>IFERROR(VLOOKUP(A939,[1]Tổng!$M$2:$AT$200,13,0),"")</f>
        <v/>
      </c>
      <c r="C939" s="71" t="e">
        <f t="shared" si="268"/>
        <v>#VALUE!</v>
      </c>
      <c r="D939" s="71">
        <f t="shared" si="269"/>
        <v>1</v>
      </c>
      <c r="E939" s="221" t="str">
        <f>IFERROR(VLOOKUP(A939,[1]Tổng!$M$2:$AT$200,14,0),"")</f>
        <v/>
      </c>
      <c r="F939" s="213" t="str">
        <f>IFERROR(VLOOKUP(A939,[1]Tổng!$M$2:$AT$200,15,0),"")</f>
        <v/>
      </c>
      <c r="G939" s="214" t="str">
        <f>IFERROR(VLOOKUP(A939,[1]Tổng!$M$2:$AT$200,25,0),"")</f>
        <v/>
      </c>
      <c r="H939" s="83" t="str">
        <f>IFERROR(VLOOKUP(A939,[1]Tổng!$M$2:$AQ$200,26,0),"")</f>
        <v/>
      </c>
      <c r="I939" s="77" t="str">
        <f>IFERROR(VLOOKUP(A939,[1]Tổng!$M$2:$AQ$200,27,0),"")</f>
        <v/>
      </c>
      <c r="J939" s="77">
        <v>1000000</v>
      </c>
      <c r="K939" s="78">
        <f t="shared" si="270"/>
        <v>0</v>
      </c>
      <c r="L939" s="88" t="str">
        <f>IFERROR(VLOOKUP(A939,[1]Tổng!$M$2:$AQ$200,30,0),"")</f>
        <v/>
      </c>
      <c r="M939" s="88">
        <f t="shared" si="271"/>
        <v>0</v>
      </c>
      <c r="N939" s="88" t="str">
        <f>IFERROR(VLOOKUP(A939,[1]Tổng!$M$2:$AT$200,18,0),"")</f>
        <v/>
      </c>
      <c r="O939" s="88" t="str">
        <f>IFERROR(VLOOKUP(A939,[1]Tổng!$M$2:$AT$200,22,0),"")</f>
        <v/>
      </c>
      <c r="P939" s="217">
        <f t="shared" si="272"/>
        <v>0</v>
      </c>
      <c r="Q939" s="217">
        <f>IFERROR(VLOOKUP(A939,[1]Tổng!$M$2:$AQ$200,29,0),0)</f>
        <v>0</v>
      </c>
      <c r="R939" s="81" t="str">
        <f>IFERROR(VLOOKUP(A939,[1]Tổng!$M$2:$AQ$200,31,0),"")</f>
        <v/>
      </c>
      <c r="S939" s="81">
        <f t="shared" si="261"/>
        <v>0</v>
      </c>
      <c r="T939" s="81">
        <f t="shared" si="262"/>
        <v>0</v>
      </c>
      <c r="U939" s="81" t="e">
        <f t="shared" si="274"/>
        <v>#REF!</v>
      </c>
      <c r="V939" s="81"/>
      <c r="W939" s="81" t="e">
        <f t="shared" si="267"/>
        <v>#REF!</v>
      </c>
      <c r="X939" s="83"/>
      <c r="Y939" s="99">
        <f>Q1141</f>
        <v>0</v>
      </c>
      <c r="AE939" s="106" t="e">
        <f>I1141-SUM(Z1141:AD1141)</f>
        <v>#VALUE!</v>
      </c>
      <c r="AF939" s="69"/>
      <c r="AG939" s="218"/>
      <c r="AH939" s="219"/>
      <c r="AI939" s="218"/>
      <c r="AR939" s="225" t="str">
        <f>IF(AS1141&gt;1,H1141,IF(AS1141=1,H1138+1,0))</f>
        <v/>
      </c>
      <c r="AS939" s="35">
        <f>IF(H1141=0,H1138+1,2)</f>
        <v>2</v>
      </c>
      <c r="AU939" s="69" t="e">
        <f t="shared" si="260"/>
        <v>#N/A</v>
      </c>
      <c r="AV939" s="69" t="e">
        <f t="shared" si="263"/>
        <v>#N/A</v>
      </c>
      <c r="AW939" s="69">
        <f>IF(I939&gt;0,COUNTIF($AV$32:AV939,AV939),0)</f>
        <v>907</v>
      </c>
      <c r="AX939" s="69">
        <f>IF(AND(AW939&gt;1,SUMIF($AV$32:AV938,AV939,$AX$32:AX938)-SUMIF($AV$32:AV938,AV939,$BA$32:BA938)=0),1,IF(AND(AW939&gt;1,SUMIF($AV$32:AV938,AV939,$AX$32:AX938)-SUMIF($AV$32:AV938,AV939,$BA$32:BA938)&gt;0),0,AW939))</f>
        <v>0</v>
      </c>
      <c r="AY939" s="69">
        <f>IF(AND(Q939&gt;0,SUMIF($AV$32:AV939,AV939,$I$32:I939)-SUMIF($AV$32:AV939,AV939,$Q$32:Q939)=0),COUNTIF($AV$32:AV939,AV939),0)</f>
        <v>0</v>
      </c>
      <c r="AZ939" s="69">
        <f>IF(Q939&gt;0,COUNTIF($AV$32:AV939,AV939),0)</f>
        <v>0</v>
      </c>
      <c r="BA939" s="69">
        <f t="shared" si="264"/>
        <v>0</v>
      </c>
      <c r="BC939" s="69" t="str">
        <f t="shared" si="265"/>
        <v xml:space="preserve">  0</v>
      </c>
      <c r="BD939" s="69" t="str">
        <f t="shared" si="266"/>
        <v/>
      </c>
      <c r="BF939" s="69"/>
      <c r="BG939" s="69"/>
    </row>
    <row r="940" spans="1:59" x14ac:dyDescent="0.25">
      <c r="A940" s="70" t="e">
        <f t="shared" si="273"/>
        <v>#REF!</v>
      </c>
      <c r="B940" s="83" t="str">
        <f>IFERROR(VLOOKUP(A940,[1]Tổng!$M$2:$AT$200,13,0),"")</f>
        <v/>
      </c>
      <c r="C940" s="71" t="e">
        <f t="shared" si="268"/>
        <v>#VALUE!</v>
      </c>
      <c r="D940" s="71">
        <f t="shared" si="269"/>
        <v>1</v>
      </c>
      <c r="E940" s="221" t="str">
        <f>IFERROR(VLOOKUP(A940,[1]Tổng!$M$2:$AT$200,14,0),"")</f>
        <v/>
      </c>
      <c r="F940" s="213" t="str">
        <f>IFERROR(VLOOKUP(A940,[1]Tổng!$M$2:$AT$200,15,0),"")</f>
        <v/>
      </c>
      <c r="G940" s="214" t="str">
        <f>IFERROR(VLOOKUP(A940,[1]Tổng!$M$2:$AT$200,25,0),"")</f>
        <v/>
      </c>
      <c r="H940" s="83" t="str">
        <f>IFERROR(VLOOKUP(A940,[1]Tổng!$M$2:$AQ$200,26,0),"")</f>
        <v/>
      </c>
      <c r="I940" s="77" t="str">
        <f>IFERROR(VLOOKUP(A940,[1]Tổng!$M$2:$AQ$200,27,0),"")</f>
        <v/>
      </c>
      <c r="J940" s="77">
        <v>1000000</v>
      </c>
      <c r="K940" s="78">
        <f t="shared" si="270"/>
        <v>0</v>
      </c>
      <c r="L940" s="88" t="str">
        <f>IFERROR(VLOOKUP(A940,[1]Tổng!$M$2:$AQ$200,30,0),"")</f>
        <v/>
      </c>
      <c r="M940" s="88">
        <f t="shared" si="271"/>
        <v>0</v>
      </c>
      <c r="N940" s="88" t="str">
        <f>IFERROR(VLOOKUP(A940,[1]Tổng!$M$2:$AT$200,18,0),"")</f>
        <v/>
      </c>
      <c r="O940" s="88" t="str">
        <f>IFERROR(VLOOKUP(A940,[1]Tổng!$M$2:$AT$200,22,0),"")</f>
        <v/>
      </c>
      <c r="P940" s="217">
        <f t="shared" si="272"/>
        <v>0</v>
      </c>
      <c r="Q940" s="217">
        <f>IFERROR(VLOOKUP(A940,[1]Tổng!$M$2:$AQ$200,29,0),0)</f>
        <v>0</v>
      </c>
      <c r="R940" s="81" t="str">
        <f>IFERROR(VLOOKUP(A940,[1]Tổng!$M$2:$AQ$200,31,0),"")</f>
        <v/>
      </c>
      <c r="S940" s="81">
        <f t="shared" si="261"/>
        <v>0</v>
      </c>
      <c r="T940" s="81">
        <f t="shared" si="262"/>
        <v>0</v>
      </c>
      <c r="U940" s="81" t="e">
        <f t="shared" si="274"/>
        <v>#REF!</v>
      </c>
      <c r="V940" s="81"/>
      <c r="W940" s="81" t="e">
        <f t="shared" si="267"/>
        <v>#REF!</v>
      </c>
      <c r="X940" s="83"/>
      <c r="Y940" s="99">
        <f>Q1140</f>
        <v>0</v>
      </c>
      <c r="Z940" s="35">
        <v>839</v>
      </c>
      <c r="AA940" s="35">
        <v>1881</v>
      </c>
      <c r="AB940" s="35">
        <v>1692</v>
      </c>
      <c r="AE940" s="106" t="e">
        <f t="shared" ref="AE940:AE948" si="275">I1140-SUM(Z1140:AD1140)</f>
        <v>#VALUE!</v>
      </c>
      <c r="AF940" s="69"/>
      <c r="AG940" s="218"/>
      <c r="AH940" s="219"/>
      <c r="AI940" s="218"/>
      <c r="AR940" s="225" t="str">
        <f>IF(AS1140&gt;1,H1140,IF(AS1140=1,H1141+1,0))</f>
        <v/>
      </c>
      <c r="AS940" s="35">
        <f>IF(H1140=0,H1141+1,2)</f>
        <v>2</v>
      </c>
      <c r="AU940" s="69" t="e">
        <f t="shared" si="260"/>
        <v>#N/A</v>
      </c>
      <c r="AV940" s="69" t="e">
        <f t="shared" si="263"/>
        <v>#N/A</v>
      </c>
      <c r="AW940" s="69">
        <f>IF(I940&gt;0,COUNTIF($AV$32:AV940,AV940),0)</f>
        <v>908</v>
      </c>
      <c r="AX940" s="69">
        <f>IF(AND(AW940&gt;1,SUMIF($AV$32:AV939,AV940,$AX$32:AX939)-SUMIF($AV$32:AV939,AV940,$BA$32:BA939)=0),1,IF(AND(AW940&gt;1,SUMIF($AV$32:AV939,AV940,$AX$32:AX939)-SUMIF($AV$32:AV939,AV940,$BA$32:BA939)&gt;0),0,AW940))</f>
        <v>0</v>
      </c>
      <c r="AY940" s="69">
        <f>IF(AND(Q940&gt;0,SUMIF($AV$32:AV940,AV940,$I$32:I940)-SUMIF($AV$32:AV940,AV940,$Q$32:Q940)=0),COUNTIF($AV$32:AV940,AV940),0)</f>
        <v>0</v>
      </c>
      <c r="AZ940" s="69">
        <f>IF(Q940&gt;0,COUNTIF($AV$32:AV940,AV940),0)</f>
        <v>0</v>
      </c>
      <c r="BA940" s="69">
        <f t="shared" si="264"/>
        <v>0</v>
      </c>
      <c r="BC940" s="69" t="str">
        <f t="shared" si="265"/>
        <v xml:space="preserve">  0</v>
      </c>
      <c r="BD940" s="69" t="str">
        <f t="shared" si="266"/>
        <v/>
      </c>
      <c r="BF940" s="69"/>
      <c r="BG940" s="69"/>
    </row>
    <row r="941" spans="1:59" x14ac:dyDescent="0.25">
      <c r="A941" s="70" t="e">
        <f t="shared" si="273"/>
        <v>#REF!</v>
      </c>
      <c r="B941" s="83" t="str">
        <f>IFERROR(VLOOKUP(A941,[1]Tổng!$M$2:$AT$200,13,0),"")</f>
        <v/>
      </c>
      <c r="C941" s="71" t="e">
        <f t="shared" si="268"/>
        <v>#VALUE!</v>
      </c>
      <c r="D941" s="71">
        <f t="shared" si="269"/>
        <v>1</v>
      </c>
      <c r="E941" s="221" t="str">
        <f>IFERROR(VLOOKUP(A941,[1]Tổng!$M$2:$AT$200,14,0),"")</f>
        <v/>
      </c>
      <c r="F941" s="213" t="str">
        <f>IFERROR(VLOOKUP(A941,[1]Tổng!$M$2:$AT$200,15,0),"")</f>
        <v/>
      </c>
      <c r="G941" s="214" t="str">
        <f>IFERROR(VLOOKUP(A941,[1]Tổng!$M$2:$AT$200,25,0),"")</f>
        <v/>
      </c>
      <c r="H941" s="83" t="str">
        <f>IFERROR(VLOOKUP(A941,[1]Tổng!$M$2:$AQ$200,26,0),"")</f>
        <v/>
      </c>
      <c r="I941" s="77" t="str">
        <f>IFERROR(VLOOKUP(A941,[1]Tổng!$M$2:$AQ$200,27,0),"")</f>
        <v/>
      </c>
      <c r="J941" s="77">
        <v>1000000</v>
      </c>
      <c r="K941" s="78">
        <f t="shared" si="270"/>
        <v>0</v>
      </c>
      <c r="L941" s="88" t="str">
        <f>IFERROR(VLOOKUP(A941,[1]Tổng!$M$2:$AQ$200,30,0),"")</f>
        <v/>
      </c>
      <c r="M941" s="88">
        <f t="shared" si="271"/>
        <v>0</v>
      </c>
      <c r="N941" s="88" t="str">
        <f>IFERROR(VLOOKUP(A941,[1]Tổng!$M$2:$AT$200,18,0),"")</f>
        <v/>
      </c>
      <c r="O941" s="88" t="str">
        <f>IFERROR(VLOOKUP(A941,[1]Tổng!$M$2:$AT$200,22,0),"")</f>
        <v/>
      </c>
      <c r="P941" s="217">
        <f t="shared" si="272"/>
        <v>0</v>
      </c>
      <c r="Q941" s="217">
        <f>IFERROR(VLOOKUP(A941,[1]Tổng!$M$2:$AQ$200,29,0),0)</f>
        <v>0</v>
      </c>
      <c r="R941" s="81" t="str">
        <f>IFERROR(VLOOKUP(A941,[1]Tổng!$M$2:$AQ$200,31,0),"")</f>
        <v/>
      </c>
      <c r="S941" s="81">
        <f t="shared" si="261"/>
        <v>0</v>
      </c>
      <c r="T941" s="81">
        <f t="shared" si="262"/>
        <v>0</v>
      </c>
      <c r="U941" s="81" t="e">
        <f t="shared" si="274"/>
        <v>#REF!</v>
      </c>
      <c r="V941" s="81" t="e">
        <f>AA1140*L1140</f>
        <v>#VALUE!</v>
      </c>
      <c r="W941" s="81" t="e">
        <f t="shared" si="267"/>
        <v>#REF!</v>
      </c>
      <c r="X941" s="83">
        <v>44055</v>
      </c>
      <c r="Y941" s="99">
        <f>Q1141-AA1140</f>
        <v>0</v>
      </c>
      <c r="AE941" s="106" t="e">
        <f t="shared" si="275"/>
        <v>#VALUE!</v>
      </c>
      <c r="AF941" s="69"/>
      <c r="AG941" s="218"/>
      <c r="AH941" s="219"/>
      <c r="AI941" s="218"/>
      <c r="AR941" s="225" t="str">
        <f t="shared" ref="AR941:AR948" si="276">IF(AS1141&gt;1,H1141,IF(AS1141=1,H1140+1,0))</f>
        <v/>
      </c>
      <c r="AS941" s="35">
        <f t="shared" ref="AS941:AS948" si="277">IF(H1141=0,H1140+1,2)</f>
        <v>2</v>
      </c>
      <c r="AU941" s="69" t="e">
        <f t="shared" si="260"/>
        <v>#N/A</v>
      </c>
      <c r="AV941" s="69" t="e">
        <f t="shared" si="263"/>
        <v>#N/A</v>
      </c>
      <c r="AW941" s="69">
        <f>IF(I941&gt;0,COUNTIF($AV$32:AV941,AV941),0)</f>
        <v>909</v>
      </c>
      <c r="AX941" s="69">
        <f>IF(AND(AW941&gt;1,SUMIF($AV$32:AV940,AV941,$AX$32:AX940)-SUMIF($AV$32:AV940,AV941,$BA$32:BA940)=0),1,IF(AND(AW941&gt;1,SUMIF($AV$32:AV940,AV941,$AX$32:AX940)-SUMIF($AV$32:AV940,AV941,$BA$32:BA940)&gt;0),0,AW941))</f>
        <v>0</v>
      </c>
      <c r="AY941" s="69">
        <f>IF(AND(Q941&gt;0,SUMIF($AV$32:AV941,AV941,$I$32:I941)-SUMIF($AV$32:AV941,AV941,$Q$32:Q941)=0),COUNTIF($AV$32:AV941,AV941),0)</f>
        <v>0</v>
      </c>
      <c r="AZ941" s="69">
        <f>IF(Q941&gt;0,COUNTIF($AV$32:AV941,AV941),0)</f>
        <v>0</v>
      </c>
      <c r="BA941" s="69">
        <f t="shared" si="264"/>
        <v>0</v>
      </c>
      <c r="BC941" s="69" t="str">
        <f t="shared" si="265"/>
        <v xml:space="preserve">  0</v>
      </c>
      <c r="BD941" s="69" t="str">
        <f t="shared" si="266"/>
        <v/>
      </c>
      <c r="BF941" s="69"/>
      <c r="BG941" s="69"/>
    </row>
    <row r="942" spans="1:59" x14ac:dyDescent="0.25">
      <c r="A942" s="70" t="e">
        <f t="shared" si="273"/>
        <v>#REF!</v>
      </c>
      <c r="B942" s="83" t="str">
        <f>IFERROR(VLOOKUP(A942,[1]Tổng!$M$2:$AT$200,13,0),"")</f>
        <v/>
      </c>
      <c r="C942" s="71" t="e">
        <f t="shared" si="268"/>
        <v>#VALUE!</v>
      </c>
      <c r="D942" s="71">
        <f t="shared" si="269"/>
        <v>1</v>
      </c>
      <c r="E942" s="221" t="str">
        <f>IFERROR(VLOOKUP(A942,[1]Tổng!$M$2:$AT$200,14,0),"")</f>
        <v/>
      </c>
      <c r="F942" s="213" t="str">
        <f>IFERROR(VLOOKUP(A942,[1]Tổng!$M$2:$AT$200,15,0),"")</f>
        <v/>
      </c>
      <c r="G942" s="214" t="str">
        <f>IFERROR(VLOOKUP(A942,[1]Tổng!$M$2:$AT$200,25,0),"")</f>
        <v/>
      </c>
      <c r="H942" s="83" t="str">
        <f>IFERROR(VLOOKUP(A942,[1]Tổng!$M$2:$AQ$200,26,0),"")</f>
        <v/>
      </c>
      <c r="I942" s="77" t="str">
        <f>IFERROR(VLOOKUP(A942,[1]Tổng!$M$2:$AQ$200,27,0),"")</f>
        <v/>
      </c>
      <c r="J942" s="77">
        <v>1000000</v>
      </c>
      <c r="K942" s="78">
        <f t="shared" si="270"/>
        <v>0</v>
      </c>
      <c r="L942" s="88" t="str">
        <f>IFERROR(VLOOKUP(A942,[1]Tổng!$M$2:$AQ$200,30,0),"")</f>
        <v/>
      </c>
      <c r="M942" s="88">
        <f t="shared" si="271"/>
        <v>0</v>
      </c>
      <c r="N942" s="88" t="str">
        <f>IFERROR(VLOOKUP(A942,[1]Tổng!$M$2:$AT$200,18,0),"")</f>
        <v/>
      </c>
      <c r="O942" s="88" t="str">
        <f>IFERROR(VLOOKUP(A942,[1]Tổng!$M$2:$AT$200,22,0),"")</f>
        <v/>
      </c>
      <c r="P942" s="217">
        <f t="shared" si="272"/>
        <v>0</v>
      </c>
      <c r="Q942" s="217">
        <f>IFERROR(VLOOKUP(A942,[1]Tổng!$M$2:$AQ$200,29,0),0)</f>
        <v>0</v>
      </c>
      <c r="R942" s="81" t="str">
        <f>IFERROR(VLOOKUP(A942,[1]Tổng!$M$2:$AQ$200,31,0),"")</f>
        <v/>
      </c>
      <c r="S942" s="81">
        <f t="shared" si="261"/>
        <v>0</v>
      </c>
      <c r="T942" s="81">
        <f t="shared" si="262"/>
        <v>0</v>
      </c>
      <c r="U942" s="81" t="e">
        <f t="shared" si="274"/>
        <v>#REF!</v>
      </c>
      <c r="V942" s="81"/>
      <c r="W942" s="81" t="e">
        <f t="shared" si="267"/>
        <v>#REF!</v>
      </c>
      <c r="X942" s="83"/>
      <c r="Y942" s="99">
        <f>Q1142</f>
        <v>0</v>
      </c>
      <c r="AE942" s="106" t="e">
        <f t="shared" si="275"/>
        <v>#VALUE!</v>
      </c>
      <c r="AF942" s="69"/>
      <c r="AG942" s="218"/>
      <c r="AH942" s="219"/>
      <c r="AI942" s="218"/>
      <c r="AR942" s="225" t="str">
        <f t="shared" si="276"/>
        <v/>
      </c>
      <c r="AS942" s="35">
        <f t="shared" si="277"/>
        <v>2</v>
      </c>
      <c r="AU942" s="69" t="e">
        <f t="shared" si="260"/>
        <v>#N/A</v>
      </c>
      <c r="AV942" s="69" t="e">
        <f t="shared" si="263"/>
        <v>#N/A</v>
      </c>
      <c r="AW942" s="69">
        <f>IF(I942&gt;0,COUNTIF($AV$32:AV942,AV942),0)</f>
        <v>910</v>
      </c>
      <c r="AX942" s="69">
        <f>IF(AND(AW942&gt;1,SUMIF($AV$32:AV941,AV942,$AX$32:AX941)-SUMIF($AV$32:AV941,AV942,$BA$32:BA941)=0),1,IF(AND(AW942&gt;1,SUMIF($AV$32:AV941,AV942,$AX$32:AX941)-SUMIF($AV$32:AV941,AV942,$BA$32:BA941)&gt;0),0,AW942))</f>
        <v>0</v>
      </c>
      <c r="AY942" s="69">
        <f>IF(AND(Q942&gt;0,SUMIF($AV$32:AV942,AV942,$I$32:I942)-SUMIF($AV$32:AV942,AV942,$Q$32:Q942)=0),COUNTIF($AV$32:AV942,AV942),0)</f>
        <v>0</v>
      </c>
      <c r="AZ942" s="69">
        <f>IF(Q942&gt;0,COUNTIF($AV$32:AV942,AV942),0)</f>
        <v>0</v>
      </c>
      <c r="BA942" s="69">
        <f t="shared" si="264"/>
        <v>0</v>
      </c>
      <c r="BC942" s="69" t="str">
        <f t="shared" si="265"/>
        <v xml:space="preserve">  0</v>
      </c>
      <c r="BD942" s="69" t="str">
        <f t="shared" si="266"/>
        <v/>
      </c>
      <c r="BF942" s="69"/>
      <c r="BG942" s="69"/>
    </row>
    <row r="943" spans="1:59" x14ac:dyDescent="0.25">
      <c r="A943" s="70" t="e">
        <f t="shared" si="273"/>
        <v>#REF!</v>
      </c>
      <c r="B943" s="83" t="str">
        <f>IFERROR(VLOOKUP(A943,[1]Tổng!$M$2:$AT$200,13,0),"")</f>
        <v/>
      </c>
      <c r="C943" s="71" t="e">
        <f t="shared" si="268"/>
        <v>#VALUE!</v>
      </c>
      <c r="D943" s="71">
        <f t="shared" si="269"/>
        <v>1</v>
      </c>
      <c r="E943" s="221" t="str">
        <f>IFERROR(VLOOKUP(A943,[1]Tổng!$M$2:$AT$200,14,0),"")</f>
        <v/>
      </c>
      <c r="F943" s="213" t="str">
        <f>IFERROR(VLOOKUP(A943,[1]Tổng!$M$2:$AT$200,15,0),"")</f>
        <v/>
      </c>
      <c r="G943" s="214" t="str">
        <f>IFERROR(VLOOKUP(A943,[1]Tổng!$M$2:$AT$200,25,0),"")</f>
        <v/>
      </c>
      <c r="H943" s="83" t="str">
        <f>IFERROR(VLOOKUP(A943,[1]Tổng!$M$2:$AQ$200,26,0),"")</f>
        <v/>
      </c>
      <c r="I943" s="77" t="str">
        <f>IFERROR(VLOOKUP(A943,[1]Tổng!$M$2:$AQ$200,27,0),"")</f>
        <v/>
      </c>
      <c r="J943" s="77">
        <v>1000000</v>
      </c>
      <c r="K943" s="78">
        <f t="shared" si="270"/>
        <v>0</v>
      </c>
      <c r="L943" s="88" t="str">
        <f>IFERROR(VLOOKUP(A943,[1]Tổng!$M$2:$AQ$200,30,0),"")</f>
        <v/>
      </c>
      <c r="M943" s="88">
        <f t="shared" si="271"/>
        <v>0</v>
      </c>
      <c r="N943" s="88" t="str">
        <f>IFERROR(VLOOKUP(A943,[1]Tổng!$M$2:$AT$200,18,0),"")</f>
        <v/>
      </c>
      <c r="O943" s="88" t="str">
        <f>IFERROR(VLOOKUP(A943,[1]Tổng!$M$2:$AT$200,22,0),"")</f>
        <v/>
      </c>
      <c r="P943" s="217">
        <f t="shared" si="272"/>
        <v>0</v>
      </c>
      <c r="Q943" s="217">
        <f>IFERROR(VLOOKUP(A943,[1]Tổng!$M$2:$AQ$200,29,0),0)</f>
        <v>0</v>
      </c>
      <c r="R943" s="81" t="str">
        <f>IFERROR(VLOOKUP(A943,[1]Tổng!$M$2:$AQ$200,31,0),"")</f>
        <v/>
      </c>
      <c r="S943" s="81">
        <f t="shared" si="261"/>
        <v>0</v>
      </c>
      <c r="T943" s="81">
        <f t="shared" si="262"/>
        <v>0</v>
      </c>
      <c r="U943" s="81" t="e">
        <f t="shared" si="274"/>
        <v>#REF!</v>
      </c>
      <c r="V943" s="81"/>
      <c r="W943" s="81" t="e">
        <f t="shared" si="267"/>
        <v>#REF!</v>
      </c>
      <c r="X943" s="83"/>
      <c r="Y943" s="99">
        <f>Q1143</f>
        <v>0</v>
      </c>
      <c r="AE943" s="106" t="e">
        <f t="shared" si="275"/>
        <v>#VALUE!</v>
      </c>
      <c r="AF943" s="69"/>
      <c r="AG943" s="218"/>
      <c r="AH943" s="219"/>
      <c r="AI943" s="218"/>
      <c r="AR943" s="225" t="str">
        <f t="shared" si="276"/>
        <v/>
      </c>
      <c r="AS943" s="35">
        <f t="shared" si="277"/>
        <v>2</v>
      </c>
      <c r="AU943" s="69" t="e">
        <f t="shared" si="260"/>
        <v>#N/A</v>
      </c>
      <c r="AV943" s="69" t="e">
        <f t="shared" si="263"/>
        <v>#N/A</v>
      </c>
      <c r="AW943" s="69">
        <f>IF(I943&gt;0,COUNTIF($AV$32:AV943,AV943),0)</f>
        <v>911</v>
      </c>
      <c r="AX943" s="69">
        <f>IF(AND(AW943&gt;1,SUMIF($AV$32:AV942,AV943,$AX$32:AX942)-SUMIF($AV$32:AV942,AV943,$BA$32:BA942)=0),1,IF(AND(AW943&gt;1,SUMIF($AV$32:AV942,AV943,$AX$32:AX942)-SUMIF($AV$32:AV942,AV943,$BA$32:BA942)&gt;0),0,AW943))</f>
        <v>0</v>
      </c>
      <c r="AY943" s="69">
        <f>IF(AND(Q943&gt;0,SUMIF($AV$32:AV943,AV943,$I$32:I943)-SUMIF($AV$32:AV943,AV943,$Q$32:Q943)=0),COUNTIF($AV$32:AV943,AV943),0)</f>
        <v>0</v>
      </c>
      <c r="AZ943" s="69">
        <f>IF(Q943&gt;0,COUNTIF($AV$32:AV943,AV943),0)</f>
        <v>0</v>
      </c>
      <c r="BA943" s="69">
        <f t="shared" si="264"/>
        <v>0</v>
      </c>
      <c r="BC943" s="69" t="str">
        <f t="shared" si="265"/>
        <v xml:space="preserve">  0</v>
      </c>
      <c r="BD943" s="69" t="str">
        <f t="shared" si="266"/>
        <v/>
      </c>
      <c r="BF943" s="69"/>
      <c r="BG943" s="69"/>
    </row>
    <row r="944" spans="1:59" x14ac:dyDescent="0.25">
      <c r="A944" s="70" t="e">
        <f t="shared" si="273"/>
        <v>#REF!</v>
      </c>
      <c r="B944" s="83" t="str">
        <f>IFERROR(VLOOKUP(A944,[1]Tổng!$M$2:$AT$200,13,0),"")</f>
        <v/>
      </c>
      <c r="C944" s="71" t="e">
        <f t="shared" si="268"/>
        <v>#VALUE!</v>
      </c>
      <c r="D944" s="71">
        <f t="shared" si="269"/>
        <v>1</v>
      </c>
      <c r="E944" s="221" t="str">
        <f>IFERROR(VLOOKUP(A944,[1]Tổng!$M$2:$AT$200,14,0),"")</f>
        <v/>
      </c>
      <c r="F944" s="213" t="str">
        <f>IFERROR(VLOOKUP(A944,[1]Tổng!$M$2:$AT$200,15,0),"")</f>
        <v/>
      </c>
      <c r="G944" s="214" t="str">
        <f>IFERROR(VLOOKUP(A944,[1]Tổng!$M$2:$AT$200,25,0),"")</f>
        <v/>
      </c>
      <c r="H944" s="83" t="str">
        <f>IFERROR(VLOOKUP(A944,[1]Tổng!$M$2:$AQ$200,26,0),"")</f>
        <v/>
      </c>
      <c r="I944" s="77" t="str">
        <f>IFERROR(VLOOKUP(A944,[1]Tổng!$M$2:$AQ$200,27,0),"")</f>
        <v/>
      </c>
      <c r="J944" s="77">
        <v>1000000</v>
      </c>
      <c r="K944" s="78">
        <f t="shared" si="270"/>
        <v>0</v>
      </c>
      <c r="L944" s="88" t="str">
        <f>IFERROR(VLOOKUP(A944,[1]Tổng!$M$2:$AQ$200,30,0),"")</f>
        <v/>
      </c>
      <c r="M944" s="88">
        <f t="shared" si="271"/>
        <v>0</v>
      </c>
      <c r="N944" s="88" t="str">
        <f>IFERROR(VLOOKUP(A944,[1]Tổng!$M$2:$AT$200,18,0),"")</f>
        <v/>
      </c>
      <c r="O944" s="88" t="str">
        <f>IFERROR(VLOOKUP(A944,[1]Tổng!$M$2:$AT$200,22,0),"")</f>
        <v/>
      </c>
      <c r="P944" s="217">
        <f t="shared" si="272"/>
        <v>0</v>
      </c>
      <c r="Q944" s="217">
        <f>IFERROR(VLOOKUP(A944,[1]Tổng!$M$2:$AQ$200,29,0),0)</f>
        <v>0</v>
      </c>
      <c r="R944" s="81" t="str">
        <f>IFERROR(VLOOKUP(A944,[1]Tổng!$M$2:$AQ$200,31,0),"")</f>
        <v/>
      </c>
      <c r="S944" s="81">
        <f t="shared" si="261"/>
        <v>0</v>
      </c>
      <c r="T944" s="81">
        <f t="shared" si="262"/>
        <v>0</v>
      </c>
      <c r="U944" s="81" t="e">
        <f t="shared" si="274"/>
        <v>#REF!</v>
      </c>
      <c r="V944" s="81" t="e">
        <f>Z1146*L1146</f>
        <v>#VALUE!</v>
      </c>
      <c r="W944" s="81" t="e">
        <f t="shared" si="267"/>
        <v>#REF!</v>
      </c>
      <c r="X944" s="83" t="s">
        <v>536</v>
      </c>
      <c r="Y944" s="99">
        <f>Q1144-Z1146</f>
        <v>-192</v>
      </c>
      <c r="AE944" s="106" t="e">
        <f t="shared" si="275"/>
        <v>#VALUE!</v>
      </c>
      <c r="AF944" s="69"/>
      <c r="AG944" s="218"/>
      <c r="AH944" s="219"/>
      <c r="AI944" s="218"/>
      <c r="AR944" s="225" t="str">
        <f t="shared" si="276"/>
        <v/>
      </c>
      <c r="AS944" s="35">
        <f t="shared" si="277"/>
        <v>2</v>
      </c>
      <c r="AU944" s="69" t="e">
        <f t="shared" si="260"/>
        <v>#N/A</v>
      </c>
      <c r="AV944" s="69" t="e">
        <f t="shared" si="263"/>
        <v>#N/A</v>
      </c>
      <c r="AW944" s="69">
        <f>IF(I944&gt;0,COUNTIF($AV$32:AV944,AV944),0)</f>
        <v>912</v>
      </c>
      <c r="AX944" s="69">
        <f>IF(AND(AW944&gt;1,SUMIF($AV$32:AV943,AV944,$AX$32:AX943)-SUMIF($AV$32:AV943,AV944,$BA$32:BA943)=0),1,IF(AND(AW944&gt;1,SUMIF($AV$32:AV943,AV944,$AX$32:AX943)-SUMIF($AV$32:AV943,AV944,$BA$32:BA943)&gt;0),0,AW944))</f>
        <v>0</v>
      </c>
      <c r="AY944" s="69">
        <f>IF(AND(Q944&gt;0,SUMIF($AV$32:AV944,AV944,$I$32:I944)-SUMIF($AV$32:AV944,AV944,$Q$32:Q944)=0),COUNTIF($AV$32:AV944,AV944),0)</f>
        <v>0</v>
      </c>
      <c r="AZ944" s="69">
        <f>IF(Q944&gt;0,COUNTIF($AV$32:AV944,AV944),0)</f>
        <v>0</v>
      </c>
      <c r="BA944" s="69">
        <f t="shared" si="264"/>
        <v>0</v>
      </c>
      <c r="BC944" s="69" t="str">
        <f t="shared" si="265"/>
        <v xml:space="preserve">  0</v>
      </c>
      <c r="BD944" s="69" t="str">
        <f t="shared" si="266"/>
        <v/>
      </c>
      <c r="BF944" s="69"/>
      <c r="BG944" s="69"/>
    </row>
    <row r="945" spans="1:59" x14ac:dyDescent="0.25">
      <c r="A945" s="70" t="e">
        <f t="shared" si="273"/>
        <v>#REF!</v>
      </c>
      <c r="B945" s="83" t="str">
        <f>IFERROR(VLOOKUP(A945,[1]Tổng!$M$2:$AT$200,13,0),"")</f>
        <v/>
      </c>
      <c r="C945" s="71" t="e">
        <f t="shared" si="268"/>
        <v>#VALUE!</v>
      </c>
      <c r="D945" s="71">
        <f t="shared" si="269"/>
        <v>1</v>
      </c>
      <c r="E945" s="221" t="str">
        <f>IFERROR(VLOOKUP(A945,[1]Tổng!$M$2:$AT$200,14,0),"")</f>
        <v/>
      </c>
      <c r="F945" s="213" t="str">
        <f>IFERROR(VLOOKUP(A945,[1]Tổng!$M$2:$AT$200,15,0),"")</f>
        <v/>
      </c>
      <c r="G945" s="214" t="str">
        <f>IFERROR(VLOOKUP(A945,[1]Tổng!$M$2:$AT$200,25,0),"")</f>
        <v/>
      </c>
      <c r="H945" s="83" t="str">
        <f>IFERROR(VLOOKUP(A945,[1]Tổng!$M$2:$AQ$200,26,0),"")</f>
        <v/>
      </c>
      <c r="I945" s="77" t="str">
        <f>IFERROR(VLOOKUP(A945,[1]Tổng!$M$2:$AQ$200,27,0),"")</f>
        <v/>
      </c>
      <c r="J945" s="77">
        <v>1000000</v>
      </c>
      <c r="K945" s="78">
        <f t="shared" si="270"/>
        <v>0</v>
      </c>
      <c r="L945" s="88" t="str">
        <f>IFERROR(VLOOKUP(A945,[1]Tổng!$M$2:$AQ$200,30,0),"")</f>
        <v/>
      </c>
      <c r="M945" s="88">
        <f t="shared" si="271"/>
        <v>0</v>
      </c>
      <c r="N945" s="88" t="str">
        <f>IFERROR(VLOOKUP(A945,[1]Tổng!$M$2:$AT$200,18,0),"")</f>
        <v/>
      </c>
      <c r="O945" s="88" t="str">
        <f>IFERROR(VLOOKUP(A945,[1]Tổng!$M$2:$AT$200,22,0),"")</f>
        <v/>
      </c>
      <c r="P945" s="217">
        <f t="shared" si="272"/>
        <v>0</v>
      </c>
      <c r="Q945" s="217">
        <f>IFERROR(VLOOKUP(A945,[1]Tổng!$M$2:$AQ$200,29,0),0)</f>
        <v>0</v>
      </c>
      <c r="R945" s="81" t="str">
        <f>IFERROR(VLOOKUP(A945,[1]Tổng!$M$2:$AQ$200,31,0),"")</f>
        <v/>
      </c>
      <c r="S945" s="81">
        <f t="shared" si="261"/>
        <v>0</v>
      </c>
      <c r="T945" s="81">
        <f t="shared" si="262"/>
        <v>0</v>
      </c>
      <c r="U945" s="81" t="e">
        <f t="shared" si="274"/>
        <v>#REF!</v>
      </c>
      <c r="V945" s="81" t="e">
        <f>Z1147*L1147</f>
        <v>#VALUE!</v>
      </c>
      <c r="W945" s="81" t="e">
        <f t="shared" si="267"/>
        <v>#REF!</v>
      </c>
      <c r="X945" s="83" t="s">
        <v>537</v>
      </c>
      <c r="Y945" s="99">
        <f>Q1145-Z1147</f>
        <v>0</v>
      </c>
      <c r="AE945" s="106" t="e">
        <f t="shared" si="275"/>
        <v>#VALUE!</v>
      </c>
      <c r="AF945" s="69"/>
      <c r="AG945" s="218"/>
      <c r="AH945" s="219"/>
      <c r="AI945" s="218"/>
      <c r="AR945" s="225" t="str">
        <f t="shared" si="276"/>
        <v/>
      </c>
      <c r="AS945" s="35">
        <f t="shared" si="277"/>
        <v>2</v>
      </c>
      <c r="AU945" s="69" t="e">
        <f t="shared" si="260"/>
        <v>#N/A</v>
      </c>
      <c r="AV945" s="69" t="e">
        <f t="shared" si="263"/>
        <v>#N/A</v>
      </c>
      <c r="AW945" s="69">
        <f>IF(I945&gt;0,COUNTIF($AV$32:AV945,AV945),0)</f>
        <v>913</v>
      </c>
      <c r="AX945" s="69">
        <f>IF(AND(AW945&gt;1,SUMIF($AV$32:AV944,AV945,$AX$32:AX944)-SUMIF($AV$32:AV944,AV945,$BA$32:BA944)=0),1,IF(AND(AW945&gt;1,SUMIF($AV$32:AV944,AV945,$AX$32:AX944)-SUMIF($AV$32:AV944,AV945,$BA$32:BA944)&gt;0),0,AW945))</f>
        <v>0</v>
      </c>
      <c r="AY945" s="69">
        <f>IF(AND(Q945&gt;0,SUMIF($AV$32:AV945,AV945,$I$32:I945)-SUMIF($AV$32:AV945,AV945,$Q$32:Q945)=0),COUNTIF($AV$32:AV945,AV945),0)</f>
        <v>0</v>
      </c>
      <c r="AZ945" s="69">
        <f>IF(Q945&gt;0,COUNTIF($AV$32:AV945,AV945),0)</f>
        <v>0</v>
      </c>
      <c r="BA945" s="69">
        <f t="shared" si="264"/>
        <v>0</v>
      </c>
      <c r="BC945" s="69" t="str">
        <f t="shared" si="265"/>
        <v xml:space="preserve">  0</v>
      </c>
      <c r="BD945" s="69" t="str">
        <f t="shared" si="266"/>
        <v/>
      </c>
      <c r="BF945" s="69"/>
      <c r="BG945" s="69"/>
    </row>
    <row r="946" spans="1:59" x14ac:dyDescent="0.25">
      <c r="A946" s="70" t="e">
        <f t="shared" si="273"/>
        <v>#REF!</v>
      </c>
      <c r="B946" s="83" t="str">
        <f>IFERROR(VLOOKUP(A946,[1]Tổng!$M$2:$AT$200,13,0),"")</f>
        <v/>
      </c>
      <c r="C946" s="71" t="e">
        <f t="shared" si="268"/>
        <v>#VALUE!</v>
      </c>
      <c r="D946" s="71">
        <f t="shared" si="269"/>
        <v>1</v>
      </c>
      <c r="E946" s="221" t="str">
        <f>IFERROR(VLOOKUP(A946,[1]Tổng!$M$2:$AT$200,14,0),"")</f>
        <v/>
      </c>
      <c r="F946" s="213" t="str">
        <f>IFERROR(VLOOKUP(A946,[1]Tổng!$M$2:$AT$200,15,0),"")</f>
        <v/>
      </c>
      <c r="G946" s="214" t="str">
        <f>IFERROR(VLOOKUP(A946,[1]Tổng!$M$2:$AT$200,25,0),"")</f>
        <v/>
      </c>
      <c r="H946" s="83" t="str">
        <f>IFERROR(VLOOKUP(A946,[1]Tổng!$M$2:$AQ$200,26,0),"")</f>
        <v/>
      </c>
      <c r="I946" s="77" t="str">
        <f>IFERROR(VLOOKUP(A946,[1]Tổng!$M$2:$AQ$200,27,0),"")</f>
        <v/>
      </c>
      <c r="J946" s="77">
        <v>1000000</v>
      </c>
      <c r="K946" s="78">
        <f t="shared" si="270"/>
        <v>0</v>
      </c>
      <c r="L946" s="88" t="str">
        <f>IFERROR(VLOOKUP(A946,[1]Tổng!$M$2:$AQ$200,30,0),"")</f>
        <v/>
      </c>
      <c r="M946" s="88">
        <f t="shared" si="271"/>
        <v>0</v>
      </c>
      <c r="N946" s="88" t="str">
        <f>IFERROR(VLOOKUP(A946,[1]Tổng!$M$2:$AT$200,18,0),"")</f>
        <v/>
      </c>
      <c r="O946" s="88" t="str">
        <f>IFERROR(VLOOKUP(A946,[1]Tổng!$M$2:$AT$200,22,0),"")</f>
        <v/>
      </c>
      <c r="P946" s="217">
        <f t="shared" si="272"/>
        <v>0</v>
      </c>
      <c r="Q946" s="217">
        <f>IFERROR(VLOOKUP(A946,[1]Tổng!$M$2:$AQ$200,29,0),0)</f>
        <v>0</v>
      </c>
      <c r="R946" s="81" t="str">
        <f>IFERROR(VLOOKUP(A946,[1]Tổng!$M$2:$AQ$200,31,0),"")</f>
        <v/>
      </c>
      <c r="S946" s="81">
        <f t="shared" si="261"/>
        <v>0</v>
      </c>
      <c r="T946" s="81">
        <f t="shared" si="262"/>
        <v>0</v>
      </c>
      <c r="U946" s="81" t="e">
        <f t="shared" si="274"/>
        <v>#REF!</v>
      </c>
      <c r="V946" s="81"/>
      <c r="W946" s="81" t="e">
        <f t="shared" si="267"/>
        <v>#REF!</v>
      </c>
      <c r="X946" s="83"/>
      <c r="Y946" s="99">
        <f>Q1146</f>
        <v>0</v>
      </c>
      <c r="Z946" s="35">
        <v>887</v>
      </c>
      <c r="AA946" s="35">
        <v>1780</v>
      </c>
      <c r="AB946" s="227">
        <v>1870</v>
      </c>
      <c r="AC946" s="227">
        <v>1789</v>
      </c>
      <c r="AD946" s="227">
        <v>2794</v>
      </c>
      <c r="AE946" s="106" t="e">
        <f t="shared" si="275"/>
        <v>#VALUE!</v>
      </c>
      <c r="AF946" s="69"/>
      <c r="AG946" s="218"/>
      <c r="AH946" s="219"/>
      <c r="AI946" s="218"/>
      <c r="AR946" s="225" t="str">
        <f t="shared" si="276"/>
        <v/>
      </c>
      <c r="AS946" s="35">
        <f t="shared" si="277"/>
        <v>2</v>
      </c>
      <c r="AU946" s="69" t="e">
        <f t="shared" si="260"/>
        <v>#N/A</v>
      </c>
      <c r="AV946" s="69" t="e">
        <f t="shared" si="263"/>
        <v>#N/A</v>
      </c>
      <c r="AW946" s="69">
        <f>IF(I946&gt;0,COUNTIF($AV$32:AV946,AV946),0)</f>
        <v>914</v>
      </c>
      <c r="AX946" s="69">
        <f>IF(AND(AW946&gt;1,SUMIF($AV$32:AV945,AV946,$AX$32:AX945)-SUMIF($AV$32:AV945,AV946,$BA$32:BA945)=0),1,IF(AND(AW946&gt;1,SUMIF($AV$32:AV945,AV946,$AX$32:AX945)-SUMIF($AV$32:AV945,AV946,$BA$32:BA945)&gt;0),0,AW946))</f>
        <v>0</v>
      </c>
      <c r="AY946" s="69">
        <f>IF(AND(Q946&gt;0,SUMIF($AV$32:AV946,AV946,$I$32:I946)-SUMIF($AV$32:AV946,AV946,$Q$32:Q946)=0),COUNTIF($AV$32:AV946,AV946),0)</f>
        <v>0</v>
      </c>
      <c r="AZ946" s="69">
        <f>IF(Q946&gt;0,COUNTIF($AV$32:AV946,AV946),0)</f>
        <v>0</v>
      </c>
      <c r="BA946" s="69">
        <f t="shared" si="264"/>
        <v>0</v>
      </c>
      <c r="BC946" s="69" t="str">
        <f t="shared" si="265"/>
        <v xml:space="preserve">  0</v>
      </c>
      <c r="BD946" s="69" t="str">
        <f t="shared" si="266"/>
        <v/>
      </c>
      <c r="BF946" s="69"/>
      <c r="BG946" s="69"/>
    </row>
    <row r="947" spans="1:59" x14ac:dyDescent="0.25">
      <c r="A947" s="70" t="e">
        <f t="shared" si="273"/>
        <v>#REF!</v>
      </c>
      <c r="B947" s="83" t="str">
        <f>IFERROR(VLOOKUP(A947,[1]Tổng!$M$2:$AT$200,13,0),"")</f>
        <v/>
      </c>
      <c r="C947" s="71" t="e">
        <f t="shared" si="268"/>
        <v>#VALUE!</v>
      </c>
      <c r="D947" s="71">
        <f t="shared" si="269"/>
        <v>1</v>
      </c>
      <c r="E947" s="221" t="str">
        <f>IFERROR(VLOOKUP(A947,[1]Tổng!$M$2:$AT$200,14,0),"")</f>
        <v/>
      </c>
      <c r="F947" s="213" t="str">
        <f>IFERROR(VLOOKUP(A947,[1]Tổng!$M$2:$AT$200,15,0),"")</f>
        <v/>
      </c>
      <c r="G947" s="214" t="str">
        <f>IFERROR(VLOOKUP(A947,[1]Tổng!$M$2:$AT$200,25,0),"")</f>
        <v/>
      </c>
      <c r="H947" s="83" t="str">
        <f>IFERROR(VLOOKUP(A947,[1]Tổng!$M$2:$AQ$200,26,0),"")</f>
        <v/>
      </c>
      <c r="I947" s="77" t="str">
        <f>IFERROR(VLOOKUP(A947,[1]Tổng!$M$2:$AQ$200,27,0),"")</f>
        <v/>
      </c>
      <c r="J947" s="77">
        <v>1000000</v>
      </c>
      <c r="K947" s="78">
        <f t="shared" si="270"/>
        <v>0</v>
      </c>
      <c r="L947" s="88" t="str">
        <f>IFERROR(VLOOKUP(A947,[1]Tổng!$M$2:$AQ$200,30,0),"")</f>
        <v/>
      </c>
      <c r="M947" s="88">
        <f t="shared" si="271"/>
        <v>0</v>
      </c>
      <c r="N947" s="88" t="str">
        <f>IFERROR(VLOOKUP(A947,[1]Tổng!$M$2:$AT$200,18,0),"")</f>
        <v/>
      </c>
      <c r="O947" s="88" t="str">
        <f>IFERROR(VLOOKUP(A947,[1]Tổng!$M$2:$AT$200,22,0),"")</f>
        <v/>
      </c>
      <c r="P947" s="217">
        <f t="shared" si="272"/>
        <v>0</v>
      </c>
      <c r="Q947" s="217">
        <f>IFERROR(VLOOKUP(A947,[1]Tổng!$M$2:$AQ$200,29,0),0)</f>
        <v>0</v>
      </c>
      <c r="R947" s="81" t="str">
        <f>IFERROR(VLOOKUP(A947,[1]Tổng!$M$2:$AQ$200,31,0),"")</f>
        <v/>
      </c>
      <c r="S947" s="81">
        <f t="shared" si="261"/>
        <v>0</v>
      </c>
      <c r="T947" s="81">
        <f t="shared" si="262"/>
        <v>0</v>
      </c>
      <c r="U947" s="81" t="e">
        <f t="shared" si="274"/>
        <v>#REF!</v>
      </c>
      <c r="V947" s="81"/>
      <c r="W947" s="81" t="e">
        <f t="shared" si="267"/>
        <v>#REF!</v>
      </c>
      <c r="X947" s="83"/>
      <c r="Y947" s="99">
        <f>Q1147</f>
        <v>0</v>
      </c>
      <c r="Z947" s="35">
        <v>243</v>
      </c>
      <c r="AA947" s="35">
        <v>482</v>
      </c>
      <c r="AB947" s="35">
        <v>88</v>
      </c>
      <c r="AE947" s="106" t="e">
        <f t="shared" si="275"/>
        <v>#VALUE!</v>
      </c>
      <c r="AF947" s="69"/>
      <c r="AG947" s="218"/>
      <c r="AH947" s="219"/>
      <c r="AI947" s="218"/>
      <c r="AR947" s="225" t="str">
        <f t="shared" si="276"/>
        <v/>
      </c>
      <c r="AS947" s="35">
        <f t="shared" si="277"/>
        <v>2</v>
      </c>
      <c r="AU947" s="69" t="e">
        <f t="shared" si="260"/>
        <v>#N/A</v>
      </c>
      <c r="AV947" s="69" t="e">
        <f t="shared" si="263"/>
        <v>#N/A</v>
      </c>
      <c r="AW947" s="69">
        <f>IF(I947&gt;0,COUNTIF($AV$32:AV947,AV947),0)</f>
        <v>915</v>
      </c>
      <c r="AX947" s="69">
        <f>IF(AND(AW947&gt;1,SUMIF($AV$32:AV946,AV947,$AX$32:AX946)-SUMIF($AV$32:AV946,AV947,$BA$32:BA946)=0),1,IF(AND(AW947&gt;1,SUMIF($AV$32:AV946,AV947,$AX$32:AX946)-SUMIF($AV$32:AV946,AV947,$BA$32:BA946)&gt;0),0,AW947))</f>
        <v>0</v>
      </c>
      <c r="AY947" s="69">
        <f>IF(AND(Q947&gt;0,SUMIF($AV$32:AV947,AV947,$I$32:I947)-SUMIF($AV$32:AV947,AV947,$Q$32:Q947)=0),COUNTIF($AV$32:AV947,AV947),0)</f>
        <v>0</v>
      </c>
      <c r="AZ947" s="69">
        <f>IF(Q947&gt;0,COUNTIF($AV$32:AV947,AV947),0)</f>
        <v>0</v>
      </c>
      <c r="BA947" s="69">
        <f t="shared" si="264"/>
        <v>0</v>
      </c>
      <c r="BC947" s="69" t="str">
        <f t="shared" si="265"/>
        <v xml:space="preserve">  0</v>
      </c>
      <c r="BD947" s="69" t="str">
        <f t="shared" si="266"/>
        <v/>
      </c>
      <c r="BF947" s="69"/>
      <c r="BG947" s="69"/>
    </row>
    <row r="948" spans="1:59" x14ac:dyDescent="0.25">
      <c r="A948" s="70" t="e">
        <f t="shared" si="273"/>
        <v>#REF!</v>
      </c>
      <c r="B948" s="83" t="str">
        <f>IFERROR(VLOOKUP(A948,[1]Tổng!$M$2:$AT$200,13,0),"")</f>
        <v/>
      </c>
      <c r="C948" s="71" t="e">
        <f t="shared" si="268"/>
        <v>#VALUE!</v>
      </c>
      <c r="D948" s="71">
        <f t="shared" si="269"/>
        <v>1</v>
      </c>
      <c r="E948" s="221" t="str">
        <f>IFERROR(VLOOKUP(A948,[1]Tổng!$M$2:$AT$200,14,0),"")</f>
        <v/>
      </c>
      <c r="F948" s="213" t="str">
        <f>IFERROR(VLOOKUP(A948,[1]Tổng!$M$2:$AT$200,15,0),"")</f>
        <v/>
      </c>
      <c r="G948" s="214" t="str">
        <f>IFERROR(VLOOKUP(A948,[1]Tổng!$M$2:$AT$200,25,0),"")</f>
        <v/>
      </c>
      <c r="H948" s="83" t="str">
        <f>IFERROR(VLOOKUP(A948,[1]Tổng!$M$2:$AQ$200,26,0),"")</f>
        <v/>
      </c>
      <c r="I948" s="77" t="str">
        <f>IFERROR(VLOOKUP(A948,[1]Tổng!$M$2:$AQ$200,27,0),"")</f>
        <v/>
      </c>
      <c r="J948" s="77">
        <v>1000000</v>
      </c>
      <c r="K948" s="78">
        <f t="shared" si="270"/>
        <v>0</v>
      </c>
      <c r="L948" s="88" t="str">
        <f>IFERROR(VLOOKUP(A948,[1]Tổng!$M$2:$AQ$200,30,0),"")</f>
        <v/>
      </c>
      <c r="M948" s="88">
        <f t="shared" si="271"/>
        <v>0</v>
      </c>
      <c r="N948" s="88" t="str">
        <f>IFERROR(VLOOKUP(A948,[1]Tổng!$M$2:$AT$200,18,0),"")</f>
        <v/>
      </c>
      <c r="O948" s="88" t="str">
        <f>IFERROR(VLOOKUP(A948,[1]Tổng!$M$2:$AT$200,22,0),"")</f>
        <v/>
      </c>
      <c r="P948" s="217">
        <f t="shared" si="272"/>
        <v>0</v>
      </c>
      <c r="Q948" s="217">
        <f>IFERROR(VLOOKUP(A948,[1]Tổng!$M$2:$AQ$200,29,0),0)</f>
        <v>0</v>
      </c>
      <c r="R948" s="81" t="str">
        <f>IFERROR(VLOOKUP(A948,[1]Tổng!$M$2:$AQ$200,31,0),"")</f>
        <v/>
      </c>
      <c r="S948" s="81">
        <f t="shared" si="261"/>
        <v>0</v>
      </c>
      <c r="T948" s="81">
        <f t="shared" si="262"/>
        <v>0</v>
      </c>
      <c r="U948" s="81" t="e">
        <f t="shared" si="274"/>
        <v>#REF!</v>
      </c>
      <c r="V948" s="81" t="e">
        <f>AA1146*L1146</f>
        <v>#VALUE!</v>
      </c>
      <c r="W948" s="81" t="e">
        <f t="shared" si="267"/>
        <v>#REF!</v>
      </c>
      <c r="X948" s="83" t="s">
        <v>538</v>
      </c>
      <c r="Y948" s="99">
        <f>Q1148-AA1146</f>
        <v>0</v>
      </c>
      <c r="AE948" s="106" t="e">
        <f t="shared" si="275"/>
        <v>#VALUE!</v>
      </c>
      <c r="AF948" s="69"/>
      <c r="AG948" s="218"/>
      <c r="AH948" s="219"/>
      <c r="AI948" s="218"/>
      <c r="AR948" s="225" t="str">
        <f t="shared" si="276"/>
        <v/>
      </c>
      <c r="AS948" s="35">
        <f t="shared" si="277"/>
        <v>2</v>
      </c>
      <c r="AU948" s="69" t="e">
        <f t="shared" si="260"/>
        <v>#N/A</v>
      </c>
      <c r="AV948" s="69" t="e">
        <f t="shared" si="263"/>
        <v>#N/A</v>
      </c>
      <c r="AW948" s="69">
        <f>IF(I948&gt;0,COUNTIF($AV$32:AV948,AV948),0)</f>
        <v>916</v>
      </c>
      <c r="AX948" s="69">
        <f>IF(AND(AW948&gt;1,SUMIF($AV$32:AV947,AV948,$AX$32:AX947)-SUMIF($AV$32:AV947,AV948,$BA$32:BA947)=0),1,IF(AND(AW948&gt;1,SUMIF($AV$32:AV947,AV948,$AX$32:AX947)-SUMIF($AV$32:AV947,AV948,$BA$32:BA947)&gt;0),0,AW948))</f>
        <v>0</v>
      </c>
      <c r="AY948" s="69">
        <f>IF(AND(Q948&gt;0,SUMIF($AV$32:AV948,AV948,$I$32:I948)-SUMIF($AV$32:AV948,AV948,$Q$32:Q948)=0),COUNTIF($AV$32:AV948,AV948),0)</f>
        <v>0</v>
      </c>
      <c r="AZ948" s="69">
        <f>IF(Q948&gt;0,COUNTIF($AV$32:AV948,AV948),0)</f>
        <v>0</v>
      </c>
      <c r="BA948" s="69">
        <f t="shared" si="264"/>
        <v>0</v>
      </c>
      <c r="BC948" s="69" t="str">
        <f t="shared" si="265"/>
        <v xml:space="preserve">  0</v>
      </c>
      <c r="BD948" s="69" t="str">
        <f t="shared" si="266"/>
        <v/>
      </c>
      <c r="BF948" s="69"/>
      <c r="BG948" s="69"/>
    </row>
    <row r="949" spans="1:59" x14ac:dyDescent="0.25">
      <c r="A949" s="70" t="e">
        <f t="shared" si="273"/>
        <v>#REF!</v>
      </c>
      <c r="B949" s="83" t="str">
        <f>IFERROR(VLOOKUP(A949,[1]Tổng!$M$2:$AT$200,13,0),"")</f>
        <v/>
      </c>
      <c r="C949" s="71" t="e">
        <f t="shared" si="268"/>
        <v>#VALUE!</v>
      </c>
      <c r="D949" s="71">
        <f t="shared" si="269"/>
        <v>1</v>
      </c>
      <c r="E949" s="221" t="str">
        <f>IFERROR(VLOOKUP(A949,[1]Tổng!$M$2:$AT$200,14,0),"")</f>
        <v/>
      </c>
      <c r="F949" s="213" t="str">
        <f>IFERROR(VLOOKUP(A949,[1]Tổng!$M$2:$AT$200,15,0),"")</f>
        <v/>
      </c>
      <c r="G949" s="214" t="str">
        <f>IFERROR(VLOOKUP(A949,[1]Tổng!$M$2:$AT$200,25,0),"")</f>
        <v/>
      </c>
      <c r="H949" s="83" t="str">
        <f>IFERROR(VLOOKUP(A949,[1]Tổng!$M$2:$AQ$200,26,0),"")</f>
        <v/>
      </c>
      <c r="I949" s="77" t="str">
        <f>IFERROR(VLOOKUP(A949,[1]Tổng!$M$2:$AQ$200,27,0),"")</f>
        <v/>
      </c>
      <c r="J949" s="77">
        <v>1000000</v>
      </c>
      <c r="K949" s="78">
        <f t="shared" si="270"/>
        <v>0</v>
      </c>
      <c r="L949" s="88" t="str">
        <f>IFERROR(VLOOKUP(A949,[1]Tổng!$M$2:$AQ$200,30,0),"")</f>
        <v/>
      </c>
      <c r="M949" s="88">
        <f t="shared" si="271"/>
        <v>0</v>
      </c>
      <c r="N949" s="88" t="str">
        <f>IFERROR(VLOOKUP(A949,[1]Tổng!$M$2:$AT$200,18,0),"")</f>
        <v/>
      </c>
      <c r="O949" s="88" t="str">
        <f>IFERROR(VLOOKUP(A949,[1]Tổng!$M$2:$AT$200,22,0),"")</f>
        <v/>
      </c>
      <c r="P949" s="217">
        <f t="shared" si="272"/>
        <v>0</v>
      </c>
      <c r="Q949" s="217">
        <f>IFERROR(VLOOKUP(A949,[1]Tổng!$M$2:$AQ$200,29,0),0)</f>
        <v>0</v>
      </c>
      <c r="R949" s="81" t="str">
        <f>IFERROR(VLOOKUP(A949,[1]Tổng!$M$2:$AQ$200,31,0),"")</f>
        <v/>
      </c>
      <c r="S949" s="81">
        <f t="shared" si="261"/>
        <v>0</v>
      </c>
      <c r="T949" s="81">
        <f t="shared" si="262"/>
        <v>0</v>
      </c>
      <c r="U949" s="81" t="e">
        <f t="shared" si="274"/>
        <v>#REF!</v>
      </c>
      <c r="V949" s="81" t="e">
        <f>AA1147*L1147</f>
        <v>#VALUE!</v>
      </c>
      <c r="W949" s="81" t="e">
        <f t="shared" si="267"/>
        <v>#REF!</v>
      </c>
      <c r="X949" s="83" t="s">
        <v>539</v>
      </c>
      <c r="Y949" s="99">
        <f>Q1151-AA1147</f>
        <v>0</v>
      </c>
      <c r="AE949" s="106" t="e">
        <f>I1151-SUM(Z1151:AD1151)</f>
        <v>#VALUE!</v>
      </c>
      <c r="AF949" s="69"/>
      <c r="AG949" s="218"/>
      <c r="AH949" s="219"/>
      <c r="AI949" s="218"/>
      <c r="AR949" s="225" t="str">
        <f>IF(AS1151&gt;1,H1151,IF(AS1151=1,H1148+1,0))</f>
        <v/>
      </c>
      <c r="AS949" s="35">
        <f>IF(H1151=0,H1148+1,2)</f>
        <v>2</v>
      </c>
      <c r="AU949" s="69" t="e">
        <f t="shared" si="260"/>
        <v>#N/A</v>
      </c>
      <c r="AV949" s="69" t="e">
        <f t="shared" si="263"/>
        <v>#N/A</v>
      </c>
      <c r="AW949" s="69">
        <f>IF(I949&gt;0,COUNTIF($AV$32:AV949,AV949),0)</f>
        <v>917</v>
      </c>
      <c r="AX949" s="69">
        <f>IF(AND(AW949&gt;1,SUMIF($AV$32:AV948,AV949,$AX$32:AX948)-SUMIF($AV$32:AV948,AV949,$BA$32:BA948)=0),1,IF(AND(AW949&gt;1,SUMIF($AV$32:AV948,AV949,$AX$32:AX948)-SUMIF($AV$32:AV948,AV949,$BA$32:BA948)&gt;0),0,AW949))</f>
        <v>0</v>
      </c>
      <c r="AY949" s="69">
        <f>IF(AND(Q949&gt;0,SUMIF($AV$32:AV949,AV949,$I$32:I949)-SUMIF($AV$32:AV949,AV949,$Q$32:Q949)=0),COUNTIF($AV$32:AV949,AV949),0)</f>
        <v>0</v>
      </c>
      <c r="AZ949" s="69">
        <f>IF(Q949&gt;0,COUNTIF($AV$32:AV949,AV949),0)</f>
        <v>0</v>
      </c>
      <c r="BA949" s="69">
        <f t="shared" si="264"/>
        <v>0</v>
      </c>
      <c r="BC949" s="69" t="str">
        <f t="shared" si="265"/>
        <v xml:space="preserve">  0</v>
      </c>
      <c r="BD949" s="69" t="str">
        <f t="shared" si="266"/>
        <v/>
      </c>
      <c r="BF949" s="69"/>
      <c r="BG949" s="69"/>
    </row>
    <row r="950" spans="1:59" x14ac:dyDescent="0.25">
      <c r="A950" s="70" t="e">
        <f t="shared" si="273"/>
        <v>#REF!</v>
      </c>
      <c r="B950" s="83" t="str">
        <f>IFERROR(VLOOKUP(A950,[1]Tổng!$M$2:$AT$200,13,0),"")</f>
        <v/>
      </c>
      <c r="C950" s="71" t="e">
        <f t="shared" si="268"/>
        <v>#VALUE!</v>
      </c>
      <c r="D950" s="71">
        <f t="shared" si="269"/>
        <v>1</v>
      </c>
      <c r="E950" s="221" t="str">
        <f>IFERROR(VLOOKUP(A950,[1]Tổng!$M$2:$AT$200,14,0),"")</f>
        <v/>
      </c>
      <c r="F950" s="213" t="str">
        <f>IFERROR(VLOOKUP(A950,[1]Tổng!$M$2:$AT$200,15,0),"")</f>
        <v/>
      </c>
      <c r="G950" s="214" t="str">
        <f>IFERROR(VLOOKUP(A950,[1]Tổng!$M$2:$AT$200,25,0),"")</f>
        <v/>
      </c>
      <c r="H950" s="83" t="str">
        <f>IFERROR(VLOOKUP(A950,[1]Tổng!$M$2:$AQ$200,26,0),"")</f>
        <v/>
      </c>
      <c r="I950" s="77" t="str">
        <f>IFERROR(VLOOKUP(A950,[1]Tổng!$M$2:$AQ$200,27,0),"")</f>
        <v/>
      </c>
      <c r="J950" s="77">
        <v>1000000</v>
      </c>
      <c r="K950" s="78">
        <f t="shared" si="270"/>
        <v>0</v>
      </c>
      <c r="L950" s="88" t="str">
        <f>IFERROR(VLOOKUP(A950,[1]Tổng!$M$2:$AQ$200,30,0),"")</f>
        <v/>
      </c>
      <c r="M950" s="88">
        <f t="shared" si="271"/>
        <v>0</v>
      </c>
      <c r="N950" s="88" t="str">
        <f>IFERROR(VLOOKUP(A950,[1]Tổng!$M$2:$AT$200,18,0),"")</f>
        <v/>
      </c>
      <c r="O950" s="88" t="str">
        <f>IFERROR(VLOOKUP(A950,[1]Tổng!$M$2:$AT$200,22,0),"")</f>
        <v/>
      </c>
      <c r="P950" s="217">
        <f t="shared" si="272"/>
        <v>0</v>
      </c>
      <c r="Q950" s="217">
        <f>IFERROR(VLOOKUP(A950,[1]Tổng!$M$2:$AQ$200,29,0),0)</f>
        <v>0</v>
      </c>
      <c r="R950" s="81" t="str">
        <f>IFERROR(VLOOKUP(A950,[1]Tổng!$M$2:$AQ$200,31,0),"")</f>
        <v/>
      </c>
      <c r="S950" s="81">
        <f t="shared" si="261"/>
        <v>0</v>
      </c>
      <c r="T950" s="81">
        <f t="shared" si="262"/>
        <v>0</v>
      </c>
      <c r="U950" s="81" t="e">
        <f t="shared" si="274"/>
        <v>#REF!</v>
      </c>
      <c r="V950" s="81"/>
      <c r="W950" s="81" t="e">
        <f t="shared" si="267"/>
        <v>#REF!</v>
      </c>
      <c r="X950" s="83"/>
      <c r="Y950" s="99">
        <f>Q1150</f>
        <v>0</v>
      </c>
      <c r="AE950" s="106" t="e">
        <f t="shared" ref="AE950:AE958" si="278">I1150-SUM(Z1150:AD1150)</f>
        <v>#VALUE!</v>
      </c>
      <c r="AF950" s="69"/>
      <c r="AG950" s="218"/>
      <c r="AH950" s="219"/>
      <c r="AI950" s="218"/>
      <c r="AR950" s="225" t="str">
        <f>IF(AS1150&gt;1,H1150,IF(AS1150=1,H1151+1,0))</f>
        <v/>
      </c>
      <c r="AS950" s="35">
        <f>IF(H1150=0,H1151+1,2)</f>
        <v>2</v>
      </c>
      <c r="AU950" s="69" t="e">
        <f t="shared" si="260"/>
        <v>#N/A</v>
      </c>
      <c r="AV950" s="69" t="e">
        <f t="shared" si="263"/>
        <v>#N/A</v>
      </c>
      <c r="AW950" s="69">
        <f>IF(I950&gt;0,COUNTIF($AV$32:AV950,AV950),0)</f>
        <v>918</v>
      </c>
      <c r="AX950" s="69">
        <f>IF(AND(AW950&gt;1,SUMIF($AV$32:AV949,AV950,$AX$32:AX949)-SUMIF($AV$32:AV949,AV950,$BA$32:BA949)=0),1,IF(AND(AW950&gt;1,SUMIF($AV$32:AV949,AV950,$AX$32:AX949)-SUMIF($AV$32:AV949,AV950,$BA$32:BA949)&gt;0),0,AW950))</f>
        <v>0</v>
      </c>
      <c r="AY950" s="69">
        <f>IF(AND(Q950&gt;0,SUMIF($AV$32:AV950,AV950,$I$32:I950)-SUMIF($AV$32:AV950,AV950,$Q$32:Q950)=0),COUNTIF($AV$32:AV950,AV950),0)</f>
        <v>0</v>
      </c>
      <c r="AZ950" s="69">
        <f>IF(Q950&gt;0,COUNTIF($AV$32:AV950,AV950),0)</f>
        <v>0</v>
      </c>
      <c r="BA950" s="69">
        <f t="shared" si="264"/>
        <v>0</v>
      </c>
      <c r="BC950" s="69" t="str">
        <f t="shared" si="265"/>
        <v xml:space="preserve">  0</v>
      </c>
      <c r="BD950" s="69" t="str">
        <f t="shared" si="266"/>
        <v/>
      </c>
      <c r="BF950" s="69"/>
      <c r="BG950" s="69"/>
    </row>
    <row r="951" spans="1:59" x14ac:dyDescent="0.25">
      <c r="A951" s="70" t="e">
        <f t="shared" si="273"/>
        <v>#REF!</v>
      </c>
      <c r="B951" s="83" t="str">
        <f>IFERROR(VLOOKUP(A951,[1]Tổng!$M$2:$AT$200,13,0),"")</f>
        <v/>
      </c>
      <c r="C951" s="71" t="e">
        <f t="shared" si="268"/>
        <v>#VALUE!</v>
      </c>
      <c r="D951" s="71">
        <f t="shared" si="269"/>
        <v>1</v>
      </c>
      <c r="E951" s="221" t="str">
        <f>IFERROR(VLOOKUP(A951,[1]Tổng!$M$2:$AT$200,14,0),"")</f>
        <v/>
      </c>
      <c r="F951" s="213" t="str">
        <f>IFERROR(VLOOKUP(A951,[1]Tổng!$M$2:$AT$200,15,0),"")</f>
        <v/>
      </c>
      <c r="G951" s="214" t="str">
        <f>IFERROR(VLOOKUP(A951,[1]Tổng!$M$2:$AT$200,25,0),"")</f>
        <v/>
      </c>
      <c r="H951" s="83" t="str">
        <f>IFERROR(VLOOKUP(A951,[1]Tổng!$M$2:$AQ$200,26,0),"")</f>
        <v/>
      </c>
      <c r="I951" s="77" t="str">
        <f>IFERROR(VLOOKUP(A951,[1]Tổng!$M$2:$AQ$200,27,0),"")</f>
        <v/>
      </c>
      <c r="J951" s="77">
        <v>1000000</v>
      </c>
      <c r="K951" s="78">
        <f t="shared" si="270"/>
        <v>0</v>
      </c>
      <c r="L951" s="88" t="str">
        <f>IFERROR(VLOOKUP(A951,[1]Tổng!$M$2:$AQ$200,30,0),"")</f>
        <v/>
      </c>
      <c r="M951" s="88">
        <f t="shared" si="271"/>
        <v>0</v>
      </c>
      <c r="N951" s="88" t="str">
        <f>IFERROR(VLOOKUP(A951,[1]Tổng!$M$2:$AT$200,18,0),"")</f>
        <v/>
      </c>
      <c r="O951" s="88" t="str">
        <f>IFERROR(VLOOKUP(A951,[1]Tổng!$M$2:$AT$200,22,0),"")</f>
        <v/>
      </c>
      <c r="P951" s="217">
        <f t="shared" si="272"/>
        <v>0</v>
      </c>
      <c r="Q951" s="217">
        <f>IFERROR(VLOOKUP(A951,[1]Tổng!$M$2:$AQ$200,29,0),0)</f>
        <v>0</v>
      </c>
      <c r="R951" s="81" t="str">
        <f>IFERROR(VLOOKUP(A951,[1]Tổng!$M$2:$AQ$200,31,0),"")</f>
        <v/>
      </c>
      <c r="S951" s="81">
        <f t="shared" si="261"/>
        <v>0</v>
      </c>
      <c r="T951" s="81">
        <f t="shared" si="262"/>
        <v>0</v>
      </c>
      <c r="U951" s="81" t="e">
        <f t="shared" si="274"/>
        <v>#REF!</v>
      </c>
      <c r="V951" s="81" t="e">
        <f>AD1146*L1146</f>
        <v>#VALUE!</v>
      </c>
      <c r="W951" s="81" t="e">
        <f t="shared" si="267"/>
        <v>#REF!</v>
      </c>
      <c r="X951" s="83" t="s">
        <v>540</v>
      </c>
      <c r="Y951" s="228">
        <f>Q1151-AB1146</f>
        <v>0</v>
      </c>
      <c r="AE951" s="106" t="e">
        <f t="shared" si="278"/>
        <v>#VALUE!</v>
      </c>
      <c r="AF951" s="69"/>
      <c r="AG951" s="218"/>
      <c r="AH951" s="219"/>
      <c r="AI951" s="218"/>
      <c r="AR951" s="225" t="str">
        <f t="shared" ref="AR951:AR958" si="279">IF(AS1151&gt;1,H1151,IF(AS1151=1,H1150+1,0))</f>
        <v/>
      </c>
      <c r="AS951" s="35">
        <f t="shared" ref="AS951:AS958" si="280">IF(H1151=0,H1150+1,2)</f>
        <v>2</v>
      </c>
      <c r="AU951" s="69" t="e">
        <f t="shared" si="260"/>
        <v>#N/A</v>
      </c>
      <c r="AV951" s="69" t="e">
        <f t="shared" si="263"/>
        <v>#N/A</v>
      </c>
      <c r="AW951" s="69">
        <f>IF(I951&gt;0,COUNTIF($AV$32:AV951,AV951),0)</f>
        <v>919</v>
      </c>
      <c r="AX951" s="69">
        <f>IF(AND(AW951&gt;1,SUMIF($AV$32:AV950,AV951,$AX$32:AX950)-SUMIF($AV$32:AV950,AV951,$BA$32:BA950)=0),1,IF(AND(AW951&gt;1,SUMIF($AV$32:AV950,AV951,$AX$32:AX950)-SUMIF($AV$32:AV950,AV951,$BA$32:BA950)&gt;0),0,AW951))</f>
        <v>0</v>
      </c>
      <c r="AY951" s="69">
        <f>IF(AND(Q951&gt;0,SUMIF($AV$32:AV951,AV951,$I$32:I951)-SUMIF($AV$32:AV951,AV951,$Q$32:Q951)=0),COUNTIF($AV$32:AV951,AV951),0)</f>
        <v>0</v>
      </c>
      <c r="AZ951" s="69">
        <f>IF(Q951&gt;0,COUNTIF($AV$32:AV951,AV951),0)</f>
        <v>0</v>
      </c>
      <c r="BA951" s="69">
        <f t="shared" si="264"/>
        <v>0</v>
      </c>
      <c r="BC951" s="69" t="str">
        <f t="shared" si="265"/>
        <v xml:space="preserve">  0</v>
      </c>
      <c r="BD951" s="69" t="str">
        <f t="shared" si="266"/>
        <v/>
      </c>
      <c r="BF951" s="69"/>
      <c r="BG951" s="69"/>
    </row>
    <row r="952" spans="1:59" x14ac:dyDescent="0.25">
      <c r="A952" s="70" t="e">
        <f t="shared" si="273"/>
        <v>#REF!</v>
      </c>
      <c r="B952" s="83" t="str">
        <f>IFERROR(VLOOKUP(A952,[1]Tổng!$M$2:$AT$200,13,0),"")</f>
        <v/>
      </c>
      <c r="C952" s="71" t="e">
        <f t="shared" si="268"/>
        <v>#VALUE!</v>
      </c>
      <c r="D952" s="71">
        <f t="shared" si="269"/>
        <v>1</v>
      </c>
      <c r="E952" s="221" t="str">
        <f>IFERROR(VLOOKUP(A952,[1]Tổng!$M$2:$AT$200,14,0),"")</f>
        <v/>
      </c>
      <c r="F952" s="213" t="str">
        <f>IFERROR(VLOOKUP(A952,[1]Tổng!$M$2:$AT$200,15,0),"")</f>
        <v/>
      </c>
      <c r="G952" s="214" t="str">
        <f>IFERROR(VLOOKUP(A952,[1]Tổng!$M$2:$AT$200,25,0),"")</f>
        <v/>
      </c>
      <c r="H952" s="83" t="str">
        <f>IFERROR(VLOOKUP(A952,[1]Tổng!$M$2:$AQ$200,26,0),"")</f>
        <v/>
      </c>
      <c r="I952" s="77" t="str">
        <f>IFERROR(VLOOKUP(A952,[1]Tổng!$M$2:$AQ$200,27,0),"")</f>
        <v/>
      </c>
      <c r="J952" s="77">
        <v>1000000</v>
      </c>
      <c r="K952" s="78">
        <f t="shared" si="270"/>
        <v>0</v>
      </c>
      <c r="L952" s="88" t="str">
        <f>IFERROR(VLOOKUP(A952,[1]Tổng!$M$2:$AQ$200,30,0),"")</f>
        <v/>
      </c>
      <c r="M952" s="88">
        <f t="shared" si="271"/>
        <v>0</v>
      </c>
      <c r="N952" s="88" t="str">
        <f>IFERROR(VLOOKUP(A952,[1]Tổng!$M$2:$AT$200,18,0),"")</f>
        <v/>
      </c>
      <c r="O952" s="88" t="str">
        <f>IFERROR(VLOOKUP(A952,[1]Tổng!$M$2:$AT$200,22,0),"")</f>
        <v/>
      </c>
      <c r="P952" s="217">
        <f t="shared" si="272"/>
        <v>0</v>
      </c>
      <c r="Q952" s="217">
        <f>IFERROR(VLOOKUP(A952,[1]Tổng!$M$2:$AQ$200,29,0),0)</f>
        <v>0</v>
      </c>
      <c r="R952" s="81" t="str">
        <f>IFERROR(VLOOKUP(A952,[1]Tổng!$M$2:$AQ$200,31,0),"")</f>
        <v/>
      </c>
      <c r="S952" s="81">
        <f t="shared" si="261"/>
        <v>0</v>
      </c>
      <c r="T952" s="81">
        <f t="shared" si="262"/>
        <v>0</v>
      </c>
      <c r="U952" s="81" t="e">
        <f t="shared" si="274"/>
        <v>#REF!</v>
      </c>
      <c r="V952" s="81" t="e">
        <f>AD1146*L1146</f>
        <v>#VALUE!</v>
      </c>
      <c r="W952" s="81" t="e">
        <f t="shared" si="267"/>
        <v>#REF!</v>
      </c>
      <c r="X952" s="83">
        <v>44020</v>
      </c>
      <c r="Y952" s="228">
        <f>Q1152-AC1146</f>
        <v>0</v>
      </c>
      <c r="AE952" s="106" t="e">
        <f t="shared" si="278"/>
        <v>#VALUE!</v>
      </c>
      <c r="AF952" s="69"/>
      <c r="AG952" s="218"/>
      <c r="AH952" s="219"/>
      <c r="AI952" s="218"/>
      <c r="AR952" s="225" t="str">
        <f t="shared" si="279"/>
        <v/>
      </c>
      <c r="AS952" s="35">
        <f t="shared" si="280"/>
        <v>2</v>
      </c>
      <c r="AU952" s="69" t="e">
        <f t="shared" si="260"/>
        <v>#N/A</v>
      </c>
      <c r="AV952" s="69" t="e">
        <f t="shared" si="263"/>
        <v>#N/A</v>
      </c>
      <c r="AW952" s="69">
        <f>IF(I952&gt;0,COUNTIF($AV$32:AV952,AV952),0)</f>
        <v>920</v>
      </c>
      <c r="AX952" s="69">
        <f>IF(AND(AW952&gt;1,SUMIF($AV$32:AV951,AV952,$AX$32:AX951)-SUMIF($AV$32:AV951,AV952,$BA$32:BA951)=0),1,IF(AND(AW952&gt;1,SUMIF($AV$32:AV951,AV952,$AX$32:AX951)-SUMIF($AV$32:AV951,AV952,$BA$32:BA951)&gt;0),0,AW952))</f>
        <v>0</v>
      </c>
      <c r="AY952" s="69">
        <f>IF(AND(Q952&gt;0,SUMIF($AV$32:AV952,AV952,$I$32:I952)-SUMIF($AV$32:AV952,AV952,$Q$32:Q952)=0),COUNTIF($AV$32:AV952,AV952),0)</f>
        <v>0</v>
      </c>
      <c r="AZ952" s="69">
        <f>IF(Q952&gt;0,COUNTIF($AV$32:AV952,AV952),0)</f>
        <v>0</v>
      </c>
      <c r="BA952" s="69">
        <f t="shared" si="264"/>
        <v>0</v>
      </c>
      <c r="BC952" s="69" t="str">
        <f t="shared" si="265"/>
        <v xml:space="preserve">  0</v>
      </c>
      <c r="BD952" s="69" t="str">
        <f t="shared" si="266"/>
        <v/>
      </c>
      <c r="BF952" s="69"/>
      <c r="BG952" s="69"/>
    </row>
    <row r="953" spans="1:59" x14ac:dyDescent="0.25">
      <c r="A953" s="70" t="e">
        <f t="shared" si="273"/>
        <v>#REF!</v>
      </c>
      <c r="B953" s="83" t="str">
        <f>IFERROR(VLOOKUP(A953,[1]Tổng!$M$2:$AT$200,13,0),"")</f>
        <v/>
      </c>
      <c r="C953" s="71" t="e">
        <f t="shared" si="268"/>
        <v>#VALUE!</v>
      </c>
      <c r="D953" s="71">
        <f t="shared" si="269"/>
        <v>1</v>
      </c>
      <c r="E953" s="221" t="str">
        <f>IFERROR(VLOOKUP(A953,[1]Tổng!$M$2:$AT$200,14,0),"")</f>
        <v/>
      </c>
      <c r="F953" s="213" t="str">
        <f>IFERROR(VLOOKUP(A953,[1]Tổng!$M$2:$AT$200,15,0),"")</f>
        <v/>
      </c>
      <c r="G953" s="214" t="str">
        <f>IFERROR(VLOOKUP(A953,[1]Tổng!$M$2:$AT$200,25,0),"")</f>
        <v/>
      </c>
      <c r="H953" s="83" t="str">
        <f>IFERROR(VLOOKUP(A953,[1]Tổng!$M$2:$AQ$200,26,0),"")</f>
        <v/>
      </c>
      <c r="I953" s="77" t="str">
        <f>IFERROR(VLOOKUP(A953,[1]Tổng!$M$2:$AQ$200,27,0),"")</f>
        <v/>
      </c>
      <c r="J953" s="77">
        <v>1000000</v>
      </c>
      <c r="K953" s="78">
        <f t="shared" si="270"/>
        <v>0</v>
      </c>
      <c r="L953" s="88" t="str">
        <f>IFERROR(VLOOKUP(A953,[1]Tổng!$M$2:$AQ$200,30,0),"")</f>
        <v/>
      </c>
      <c r="M953" s="88">
        <f t="shared" si="271"/>
        <v>0</v>
      </c>
      <c r="N953" s="88" t="str">
        <f>IFERROR(VLOOKUP(A953,[1]Tổng!$M$2:$AT$200,18,0),"")</f>
        <v/>
      </c>
      <c r="O953" s="88" t="str">
        <f>IFERROR(VLOOKUP(A953,[1]Tổng!$M$2:$AT$200,22,0),"")</f>
        <v/>
      </c>
      <c r="P953" s="217">
        <f t="shared" si="272"/>
        <v>0</v>
      </c>
      <c r="Q953" s="217">
        <f>IFERROR(VLOOKUP(A953,[1]Tổng!$M$2:$AQ$200,29,0),0)</f>
        <v>0</v>
      </c>
      <c r="R953" s="81" t="str">
        <f>IFERROR(VLOOKUP(A953,[1]Tổng!$M$2:$AQ$200,31,0),"")</f>
        <v/>
      </c>
      <c r="S953" s="81">
        <f t="shared" si="261"/>
        <v>0</v>
      </c>
      <c r="T953" s="81">
        <f t="shared" si="262"/>
        <v>0</v>
      </c>
      <c r="U953" s="81" t="e">
        <f t="shared" si="274"/>
        <v>#REF!</v>
      </c>
      <c r="V953" s="81"/>
      <c r="W953" s="81" t="e">
        <f t="shared" si="267"/>
        <v>#REF!</v>
      </c>
      <c r="X953" s="83"/>
      <c r="Y953" s="99">
        <f>Q1153</f>
        <v>0</v>
      </c>
      <c r="AE953" s="106" t="e">
        <f t="shared" si="278"/>
        <v>#VALUE!</v>
      </c>
      <c r="AF953" s="69"/>
      <c r="AG953" s="218"/>
      <c r="AH953" s="219"/>
      <c r="AI953" s="218"/>
      <c r="AR953" s="225" t="str">
        <f t="shared" si="279"/>
        <v/>
      </c>
      <c r="AS953" s="35">
        <f t="shared" si="280"/>
        <v>2</v>
      </c>
      <c r="AU953" s="69" t="e">
        <f t="shared" si="260"/>
        <v>#N/A</v>
      </c>
      <c r="AV953" s="69" t="e">
        <f t="shared" si="263"/>
        <v>#N/A</v>
      </c>
      <c r="AW953" s="69">
        <f>IF(I953&gt;0,COUNTIF($AV$32:AV953,AV953),0)</f>
        <v>921</v>
      </c>
      <c r="AX953" s="69">
        <f>IF(AND(AW953&gt;1,SUMIF($AV$32:AV952,AV953,$AX$32:AX952)-SUMIF($AV$32:AV952,AV953,$BA$32:BA952)=0),1,IF(AND(AW953&gt;1,SUMIF($AV$32:AV952,AV953,$AX$32:AX952)-SUMIF($AV$32:AV952,AV953,$BA$32:BA952)&gt;0),0,AW953))</f>
        <v>0</v>
      </c>
      <c r="AY953" s="69">
        <f>IF(AND(Q953&gt;0,SUMIF($AV$32:AV953,AV953,$I$32:I953)-SUMIF($AV$32:AV953,AV953,$Q$32:Q953)=0),COUNTIF($AV$32:AV953,AV953),0)</f>
        <v>0</v>
      </c>
      <c r="AZ953" s="69">
        <f>IF(Q953&gt;0,COUNTIF($AV$32:AV953,AV953),0)</f>
        <v>0</v>
      </c>
      <c r="BA953" s="69">
        <f t="shared" si="264"/>
        <v>0</v>
      </c>
      <c r="BC953" s="69" t="str">
        <f t="shared" si="265"/>
        <v xml:space="preserve">  0</v>
      </c>
      <c r="BD953" s="69" t="str">
        <f t="shared" si="266"/>
        <v/>
      </c>
      <c r="BF953" s="69"/>
      <c r="BG953" s="69"/>
    </row>
    <row r="954" spans="1:59" x14ac:dyDescent="0.25">
      <c r="A954" s="70" t="e">
        <f t="shared" si="273"/>
        <v>#REF!</v>
      </c>
      <c r="B954" s="83" t="str">
        <f>IFERROR(VLOOKUP(A954,[1]Tổng!$M$2:$AT$200,13,0),"")</f>
        <v/>
      </c>
      <c r="C954" s="71" t="e">
        <f t="shared" si="268"/>
        <v>#VALUE!</v>
      </c>
      <c r="D954" s="71">
        <f t="shared" si="269"/>
        <v>1</v>
      </c>
      <c r="E954" s="221" t="str">
        <f>IFERROR(VLOOKUP(A954,[1]Tổng!$M$2:$AT$200,14,0),"")</f>
        <v/>
      </c>
      <c r="F954" s="213" t="str">
        <f>IFERROR(VLOOKUP(A954,[1]Tổng!$M$2:$AT$200,15,0),"")</f>
        <v/>
      </c>
      <c r="G954" s="214" t="str">
        <f>IFERROR(VLOOKUP(A954,[1]Tổng!$M$2:$AT$200,25,0),"")</f>
        <v/>
      </c>
      <c r="H954" s="83" t="str">
        <f>IFERROR(VLOOKUP(A954,[1]Tổng!$M$2:$AQ$200,26,0),"")</f>
        <v/>
      </c>
      <c r="I954" s="77" t="str">
        <f>IFERROR(VLOOKUP(A954,[1]Tổng!$M$2:$AQ$200,27,0),"")</f>
        <v/>
      </c>
      <c r="J954" s="77">
        <v>1000000</v>
      </c>
      <c r="K954" s="78">
        <f t="shared" si="270"/>
        <v>0</v>
      </c>
      <c r="L954" s="88" t="str">
        <f>IFERROR(VLOOKUP(A954,[1]Tổng!$M$2:$AQ$200,30,0),"")</f>
        <v/>
      </c>
      <c r="M954" s="88">
        <f t="shared" si="271"/>
        <v>0</v>
      </c>
      <c r="N954" s="88" t="str">
        <f>IFERROR(VLOOKUP(A954,[1]Tổng!$M$2:$AT$200,18,0),"")</f>
        <v/>
      </c>
      <c r="O954" s="88" t="str">
        <f>IFERROR(VLOOKUP(A954,[1]Tổng!$M$2:$AT$200,22,0),"")</f>
        <v/>
      </c>
      <c r="P954" s="217">
        <f t="shared" si="272"/>
        <v>0</v>
      </c>
      <c r="Q954" s="217">
        <f>IFERROR(VLOOKUP(A954,[1]Tổng!$M$2:$AQ$200,29,0),0)</f>
        <v>0</v>
      </c>
      <c r="R954" s="81" t="str">
        <f>IFERROR(VLOOKUP(A954,[1]Tổng!$M$2:$AQ$200,31,0),"")</f>
        <v/>
      </c>
      <c r="S954" s="81">
        <f t="shared" si="261"/>
        <v>0</v>
      </c>
      <c r="T954" s="81">
        <f t="shared" si="262"/>
        <v>0</v>
      </c>
      <c r="U954" s="81" t="e">
        <f t="shared" si="274"/>
        <v>#REF!</v>
      </c>
      <c r="V954" s="81" t="e">
        <f>Z1158*L1158</f>
        <v>#VALUE!</v>
      </c>
      <c r="W954" s="81" t="e">
        <f t="shared" si="267"/>
        <v>#REF!</v>
      </c>
      <c r="X954" s="83">
        <v>44022</v>
      </c>
      <c r="Y954" s="99">
        <f>Q1154-Z1158</f>
        <v>-495</v>
      </c>
      <c r="AE954" s="106" t="e">
        <f t="shared" si="278"/>
        <v>#VALUE!</v>
      </c>
      <c r="AF954" s="69"/>
      <c r="AG954" s="218"/>
      <c r="AH954" s="219"/>
      <c r="AI954" s="218"/>
      <c r="AR954" s="225" t="str">
        <f t="shared" si="279"/>
        <v/>
      </c>
      <c r="AS954" s="35">
        <f t="shared" si="280"/>
        <v>2</v>
      </c>
      <c r="AU954" s="69" t="e">
        <f t="shared" si="260"/>
        <v>#N/A</v>
      </c>
      <c r="AV954" s="69" t="e">
        <f t="shared" si="263"/>
        <v>#N/A</v>
      </c>
      <c r="AW954" s="69">
        <f>IF(I954&gt;0,COUNTIF($AV$32:AV954,AV954),0)</f>
        <v>922</v>
      </c>
      <c r="AX954" s="69">
        <f>IF(AND(AW954&gt;1,SUMIF($AV$32:AV953,AV954,$AX$32:AX953)-SUMIF($AV$32:AV953,AV954,$BA$32:BA953)=0),1,IF(AND(AW954&gt;1,SUMIF($AV$32:AV953,AV954,$AX$32:AX953)-SUMIF($AV$32:AV953,AV954,$BA$32:BA953)&gt;0),0,AW954))</f>
        <v>0</v>
      </c>
      <c r="AY954" s="69">
        <f>IF(AND(Q954&gt;0,SUMIF($AV$32:AV954,AV954,$I$32:I954)-SUMIF($AV$32:AV954,AV954,$Q$32:Q954)=0),COUNTIF($AV$32:AV954,AV954),0)</f>
        <v>0</v>
      </c>
      <c r="AZ954" s="69">
        <f>IF(Q954&gt;0,COUNTIF($AV$32:AV954,AV954),0)</f>
        <v>0</v>
      </c>
      <c r="BA954" s="69">
        <f t="shared" si="264"/>
        <v>0</v>
      </c>
      <c r="BC954" s="69" t="str">
        <f t="shared" si="265"/>
        <v xml:space="preserve">  0</v>
      </c>
      <c r="BD954" s="69" t="str">
        <f t="shared" si="266"/>
        <v/>
      </c>
      <c r="BF954" s="69"/>
      <c r="BG954" s="69"/>
    </row>
    <row r="955" spans="1:59" x14ac:dyDescent="0.25">
      <c r="A955" s="70" t="e">
        <f t="shared" si="273"/>
        <v>#REF!</v>
      </c>
      <c r="B955" s="83" t="str">
        <f>IFERROR(VLOOKUP(A955,[1]Tổng!$M$2:$AT$200,13,0),"")</f>
        <v/>
      </c>
      <c r="C955" s="71" t="e">
        <f t="shared" si="268"/>
        <v>#VALUE!</v>
      </c>
      <c r="D955" s="71">
        <f t="shared" si="269"/>
        <v>1</v>
      </c>
      <c r="E955" s="221" t="str">
        <f>IFERROR(VLOOKUP(A955,[1]Tổng!$M$2:$AT$200,14,0),"")</f>
        <v/>
      </c>
      <c r="F955" s="213" t="str">
        <f>IFERROR(VLOOKUP(A955,[1]Tổng!$M$2:$AT$200,15,0),"")</f>
        <v/>
      </c>
      <c r="G955" s="214" t="str">
        <f>IFERROR(VLOOKUP(A955,[1]Tổng!$M$2:$AT$200,25,0),"")</f>
        <v/>
      </c>
      <c r="H955" s="83" t="str">
        <f>IFERROR(VLOOKUP(A955,[1]Tổng!$M$2:$AQ$200,26,0),"")</f>
        <v/>
      </c>
      <c r="I955" s="77" t="str">
        <f>IFERROR(VLOOKUP(A955,[1]Tổng!$M$2:$AQ$200,27,0),"")</f>
        <v/>
      </c>
      <c r="J955" s="77">
        <v>1000000</v>
      </c>
      <c r="K955" s="78">
        <f t="shared" si="270"/>
        <v>0</v>
      </c>
      <c r="L955" s="88" t="str">
        <f>IFERROR(VLOOKUP(A955,[1]Tổng!$M$2:$AQ$200,30,0),"")</f>
        <v/>
      </c>
      <c r="M955" s="88">
        <f t="shared" si="271"/>
        <v>0</v>
      </c>
      <c r="N955" s="88" t="str">
        <f>IFERROR(VLOOKUP(A955,[1]Tổng!$M$2:$AT$200,18,0),"")</f>
        <v/>
      </c>
      <c r="O955" s="88" t="str">
        <f>IFERROR(VLOOKUP(A955,[1]Tổng!$M$2:$AT$200,22,0),"")</f>
        <v/>
      </c>
      <c r="P955" s="217">
        <f t="shared" si="272"/>
        <v>0</v>
      </c>
      <c r="Q955" s="217">
        <f>IFERROR(VLOOKUP(A955,[1]Tổng!$M$2:$AQ$200,29,0),0)</f>
        <v>0</v>
      </c>
      <c r="R955" s="81" t="str">
        <f>IFERROR(VLOOKUP(A955,[1]Tổng!$M$2:$AQ$200,31,0),"")</f>
        <v/>
      </c>
      <c r="S955" s="81">
        <f t="shared" si="261"/>
        <v>0</v>
      </c>
      <c r="T955" s="81">
        <f t="shared" si="262"/>
        <v>0</v>
      </c>
      <c r="U955" s="81" t="e">
        <f t="shared" si="274"/>
        <v>#REF!</v>
      </c>
      <c r="V955" s="81" t="e">
        <f>AA1158*L1158+Z1164*L1164+Z1165*L1165+Z1166*L1166</f>
        <v>#VALUE!</v>
      </c>
      <c r="W955" s="81" t="e">
        <f t="shared" si="267"/>
        <v>#REF!</v>
      </c>
      <c r="X955" s="83">
        <v>44049</v>
      </c>
      <c r="Y955" s="99">
        <f>Q1155-AA1158-Z1164-Z1165-Z1166</f>
        <v>0</v>
      </c>
      <c r="AE955" s="106" t="e">
        <f t="shared" si="278"/>
        <v>#VALUE!</v>
      </c>
      <c r="AF955" s="69"/>
      <c r="AG955" s="218"/>
      <c r="AH955" s="219"/>
      <c r="AI955" s="218"/>
      <c r="AR955" s="225" t="str">
        <f t="shared" si="279"/>
        <v/>
      </c>
      <c r="AS955" s="35">
        <f t="shared" si="280"/>
        <v>2</v>
      </c>
      <c r="AU955" s="69" t="e">
        <f t="shared" si="260"/>
        <v>#N/A</v>
      </c>
      <c r="AV955" s="69" t="e">
        <f t="shared" si="263"/>
        <v>#N/A</v>
      </c>
      <c r="AW955" s="69">
        <f>IF(I955&gt;0,COUNTIF($AV$32:AV955,AV955),0)</f>
        <v>923</v>
      </c>
      <c r="AX955" s="69">
        <f>IF(AND(AW955&gt;1,SUMIF($AV$32:AV954,AV955,$AX$32:AX954)-SUMIF($AV$32:AV954,AV955,$BA$32:BA954)=0),1,IF(AND(AW955&gt;1,SUMIF($AV$32:AV954,AV955,$AX$32:AX954)-SUMIF($AV$32:AV954,AV955,$BA$32:BA954)&gt;0),0,AW955))</f>
        <v>0</v>
      </c>
      <c r="AY955" s="69">
        <f>IF(AND(Q955&gt;0,SUMIF($AV$32:AV955,AV955,$I$32:I955)-SUMIF($AV$32:AV955,AV955,$Q$32:Q955)=0),COUNTIF($AV$32:AV955,AV955),0)</f>
        <v>0</v>
      </c>
      <c r="AZ955" s="69">
        <f>IF(Q955&gt;0,COUNTIF($AV$32:AV955,AV955),0)</f>
        <v>0</v>
      </c>
      <c r="BA955" s="69">
        <f t="shared" si="264"/>
        <v>0</v>
      </c>
      <c r="BC955" s="69" t="str">
        <f t="shared" si="265"/>
        <v xml:space="preserve">  0</v>
      </c>
      <c r="BD955" s="69" t="str">
        <f t="shared" si="266"/>
        <v/>
      </c>
      <c r="BF955" s="69"/>
      <c r="BG955" s="69"/>
    </row>
    <row r="956" spans="1:59" x14ac:dyDescent="0.25">
      <c r="A956" s="70" t="e">
        <f t="shared" si="273"/>
        <v>#REF!</v>
      </c>
      <c r="B956" s="83" t="str">
        <f>IFERROR(VLOOKUP(A956,[1]Tổng!$M$2:$AT$200,13,0),"")</f>
        <v/>
      </c>
      <c r="C956" s="71" t="e">
        <f t="shared" si="268"/>
        <v>#VALUE!</v>
      </c>
      <c r="D956" s="71">
        <f t="shared" si="269"/>
        <v>1</v>
      </c>
      <c r="E956" s="221" t="str">
        <f>IFERROR(VLOOKUP(A956,[1]Tổng!$M$2:$AT$200,14,0),"")</f>
        <v/>
      </c>
      <c r="F956" s="213" t="str">
        <f>IFERROR(VLOOKUP(A956,[1]Tổng!$M$2:$AT$200,15,0),"")</f>
        <v/>
      </c>
      <c r="G956" s="214" t="str">
        <f>IFERROR(VLOOKUP(A956,[1]Tổng!$M$2:$AT$200,25,0),"")</f>
        <v/>
      </c>
      <c r="H956" s="83" t="str">
        <f>IFERROR(VLOOKUP(A956,[1]Tổng!$M$2:$AQ$200,26,0),"")</f>
        <v/>
      </c>
      <c r="I956" s="77" t="str">
        <f>IFERROR(VLOOKUP(A956,[1]Tổng!$M$2:$AQ$200,27,0),"")</f>
        <v/>
      </c>
      <c r="J956" s="77">
        <v>1000000</v>
      </c>
      <c r="K956" s="78">
        <f t="shared" si="270"/>
        <v>0</v>
      </c>
      <c r="L956" s="88" t="str">
        <f>IFERROR(VLOOKUP(A956,[1]Tổng!$M$2:$AQ$200,30,0),"")</f>
        <v/>
      </c>
      <c r="M956" s="88">
        <f t="shared" si="271"/>
        <v>0</v>
      </c>
      <c r="N956" s="88" t="str">
        <f>IFERROR(VLOOKUP(A956,[1]Tổng!$M$2:$AT$200,18,0),"")</f>
        <v/>
      </c>
      <c r="O956" s="88" t="str">
        <f>IFERROR(VLOOKUP(A956,[1]Tổng!$M$2:$AT$200,22,0),"")</f>
        <v/>
      </c>
      <c r="P956" s="217">
        <f t="shared" si="272"/>
        <v>0</v>
      </c>
      <c r="Q956" s="217">
        <f>IFERROR(VLOOKUP(A956,[1]Tổng!$M$2:$AQ$200,29,0),0)</f>
        <v>0</v>
      </c>
      <c r="R956" s="81" t="str">
        <f>IFERROR(VLOOKUP(A956,[1]Tổng!$M$2:$AQ$200,31,0),"")</f>
        <v/>
      </c>
      <c r="S956" s="81">
        <f t="shared" si="261"/>
        <v>0</v>
      </c>
      <c r="T956" s="81">
        <f t="shared" si="262"/>
        <v>0</v>
      </c>
      <c r="U956" s="81" t="e">
        <f t="shared" si="274"/>
        <v>#REF!</v>
      </c>
      <c r="V956" s="81" t="e">
        <f>Z1163*L1163+AA1166*L1166</f>
        <v>#VALUE!</v>
      </c>
      <c r="W956" s="81" t="e">
        <f t="shared" si="267"/>
        <v>#REF!</v>
      </c>
      <c r="X956" s="83">
        <v>44036</v>
      </c>
      <c r="Y956" s="99">
        <f>Q1156-Z1163-AA1166</f>
        <v>0</v>
      </c>
      <c r="AE956" s="106" t="e">
        <f t="shared" si="278"/>
        <v>#VALUE!</v>
      </c>
      <c r="AF956" s="69"/>
      <c r="AG956" s="218"/>
      <c r="AH956" s="219"/>
      <c r="AI956" s="218"/>
      <c r="AR956" s="225" t="str">
        <f t="shared" si="279"/>
        <v/>
      </c>
      <c r="AS956" s="35">
        <f t="shared" si="280"/>
        <v>2</v>
      </c>
      <c r="AU956" s="69" t="e">
        <f t="shared" si="260"/>
        <v>#N/A</v>
      </c>
      <c r="AV956" s="69" t="e">
        <f t="shared" si="263"/>
        <v>#N/A</v>
      </c>
      <c r="AW956" s="69">
        <f>IF(I956&gt;0,COUNTIF($AV$32:AV956,AV956),0)</f>
        <v>924</v>
      </c>
      <c r="AX956" s="69">
        <f>IF(AND(AW956&gt;1,SUMIF($AV$32:AV955,AV956,$AX$32:AX955)-SUMIF($AV$32:AV955,AV956,$BA$32:BA955)=0),1,IF(AND(AW956&gt;1,SUMIF($AV$32:AV955,AV956,$AX$32:AX955)-SUMIF($AV$32:AV955,AV956,$BA$32:BA955)&gt;0),0,AW956))</f>
        <v>0</v>
      </c>
      <c r="AY956" s="69">
        <f>IF(AND(Q956&gt;0,SUMIF($AV$32:AV956,AV956,$I$32:I956)-SUMIF($AV$32:AV956,AV956,$Q$32:Q956)=0),COUNTIF($AV$32:AV956,AV956),0)</f>
        <v>0</v>
      </c>
      <c r="AZ956" s="69">
        <f>IF(Q956&gt;0,COUNTIF($AV$32:AV956,AV956),0)</f>
        <v>0</v>
      </c>
      <c r="BA956" s="69">
        <f t="shared" si="264"/>
        <v>0</v>
      </c>
      <c r="BC956" s="69" t="str">
        <f t="shared" si="265"/>
        <v xml:space="preserve">  0</v>
      </c>
      <c r="BD956" s="69" t="str">
        <f t="shared" si="266"/>
        <v/>
      </c>
      <c r="BF956" s="69"/>
      <c r="BG956" s="69"/>
    </row>
    <row r="957" spans="1:59" x14ac:dyDescent="0.25">
      <c r="A957" s="70" t="e">
        <f t="shared" si="273"/>
        <v>#REF!</v>
      </c>
      <c r="B957" s="83" t="str">
        <f>IFERROR(VLOOKUP(A957,[1]Tổng!$M$2:$AT$200,13,0),"")</f>
        <v/>
      </c>
      <c r="C957" s="71" t="e">
        <f t="shared" si="268"/>
        <v>#VALUE!</v>
      </c>
      <c r="D957" s="71">
        <f t="shared" si="269"/>
        <v>1</v>
      </c>
      <c r="E957" s="221" t="str">
        <f>IFERROR(VLOOKUP(A957,[1]Tổng!$M$2:$AT$200,14,0),"")</f>
        <v/>
      </c>
      <c r="F957" s="213" t="str">
        <f>IFERROR(VLOOKUP(A957,[1]Tổng!$M$2:$AT$200,15,0),"")</f>
        <v/>
      </c>
      <c r="G957" s="214" t="str">
        <f>IFERROR(VLOOKUP(A957,[1]Tổng!$M$2:$AT$200,25,0),"")</f>
        <v/>
      </c>
      <c r="H957" s="83" t="str">
        <f>IFERROR(VLOOKUP(A957,[1]Tổng!$M$2:$AQ$200,26,0),"")</f>
        <v/>
      </c>
      <c r="I957" s="77" t="str">
        <f>IFERROR(VLOOKUP(A957,[1]Tổng!$M$2:$AQ$200,27,0),"")</f>
        <v/>
      </c>
      <c r="J957" s="77">
        <v>1000000</v>
      </c>
      <c r="K957" s="78">
        <f t="shared" si="270"/>
        <v>0</v>
      </c>
      <c r="L957" s="88" t="str">
        <f>IFERROR(VLOOKUP(A957,[1]Tổng!$M$2:$AQ$200,30,0),"")</f>
        <v/>
      </c>
      <c r="M957" s="88">
        <f t="shared" si="271"/>
        <v>0</v>
      </c>
      <c r="N957" s="88" t="str">
        <f>IFERROR(VLOOKUP(A957,[1]Tổng!$M$2:$AT$200,18,0),"")</f>
        <v/>
      </c>
      <c r="O957" s="88" t="str">
        <f>IFERROR(VLOOKUP(A957,[1]Tổng!$M$2:$AT$200,22,0),"")</f>
        <v/>
      </c>
      <c r="P957" s="217">
        <f t="shared" si="272"/>
        <v>0</v>
      </c>
      <c r="Q957" s="217">
        <f>IFERROR(VLOOKUP(A957,[1]Tổng!$M$2:$AQ$200,29,0),0)</f>
        <v>0</v>
      </c>
      <c r="R957" s="81" t="str">
        <f>IFERROR(VLOOKUP(A957,[1]Tổng!$M$2:$AQ$200,31,0),"")</f>
        <v/>
      </c>
      <c r="S957" s="81">
        <f t="shared" si="261"/>
        <v>0</v>
      </c>
      <c r="T957" s="81">
        <f t="shared" si="262"/>
        <v>0</v>
      </c>
      <c r="U957" s="81" t="e">
        <f t="shared" si="274"/>
        <v>#REF!</v>
      </c>
      <c r="V957" s="81" t="e">
        <f>Z1162*L1162+Z1167*L1167</f>
        <v>#VALUE!</v>
      </c>
      <c r="W957" s="81" t="e">
        <f t="shared" si="267"/>
        <v>#REF!</v>
      </c>
      <c r="X957" s="83">
        <v>44035</v>
      </c>
      <c r="Y957" s="99">
        <f>Q1157-Z1162-Z1167</f>
        <v>0</v>
      </c>
      <c r="AE957" s="106" t="e">
        <f t="shared" si="278"/>
        <v>#VALUE!</v>
      </c>
      <c r="AF957" s="69"/>
      <c r="AG957" s="218"/>
      <c r="AH957" s="219"/>
      <c r="AI957" s="218"/>
      <c r="AR957" s="225" t="str">
        <f t="shared" si="279"/>
        <v/>
      </c>
      <c r="AS957" s="35">
        <f t="shared" si="280"/>
        <v>2</v>
      </c>
      <c r="AU957" s="69" t="e">
        <f t="shared" si="260"/>
        <v>#N/A</v>
      </c>
      <c r="AV957" s="69" t="e">
        <f t="shared" si="263"/>
        <v>#N/A</v>
      </c>
      <c r="AW957" s="69">
        <f>IF(I957&gt;0,COUNTIF($AV$32:AV957,AV957),0)</f>
        <v>925</v>
      </c>
      <c r="AX957" s="69">
        <f>IF(AND(AW957&gt;1,SUMIF($AV$32:AV956,AV957,$AX$32:AX956)-SUMIF($AV$32:AV956,AV957,$BA$32:BA956)=0),1,IF(AND(AW957&gt;1,SUMIF($AV$32:AV956,AV957,$AX$32:AX956)-SUMIF($AV$32:AV956,AV957,$BA$32:BA956)&gt;0),0,AW957))</f>
        <v>0</v>
      </c>
      <c r="AY957" s="69">
        <f>IF(AND(Q957&gt;0,SUMIF($AV$32:AV957,AV957,$I$32:I957)-SUMIF($AV$32:AV957,AV957,$Q$32:Q957)=0),COUNTIF($AV$32:AV957,AV957),0)</f>
        <v>0</v>
      </c>
      <c r="AZ957" s="69">
        <f>IF(Q957&gt;0,COUNTIF($AV$32:AV957,AV957),0)</f>
        <v>0</v>
      </c>
      <c r="BA957" s="69">
        <f t="shared" si="264"/>
        <v>0</v>
      </c>
      <c r="BC957" s="69" t="str">
        <f t="shared" si="265"/>
        <v xml:space="preserve">  0</v>
      </c>
      <c r="BD957" s="69" t="str">
        <f t="shared" si="266"/>
        <v/>
      </c>
      <c r="BF957" s="69"/>
      <c r="BG957" s="69"/>
    </row>
    <row r="958" spans="1:59" x14ac:dyDescent="0.25">
      <c r="A958" s="70" t="e">
        <f t="shared" si="273"/>
        <v>#REF!</v>
      </c>
      <c r="B958" s="83" t="str">
        <f>IFERROR(VLOOKUP(A958,[1]Tổng!$M$2:$AT$200,13,0),"")</f>
        <v/>
      </c>
      <c r="C958" s="71" t="e">
        <f t="shared" si="268"/>
        <v>#VALUE!</v>
      </c>
      <c r="D958" s="71">
        <f t="shared" si="269"/>
        <v>1</v>
      </c>
      <c r="E958" s="221" t="str">
        <f>IFERROR(VLOOKUP(A958,[1]Tổng!$M$2:$AT$200,14,0),"")</f>
        <v/>
      </c>
      <c r="F958" s="213" t="str">
        <f>IFERROR(VLOOKUP(A958,[1]Tổng!$M$2:$AT$200,15,0),"")</f>
        <v/>
      </c>
      <c r="G958" s="214" t="str">
        <f>IFERROR(VLOOKUP(A958,[1]Tổng!$M$2:$AT$200,25,0),"")</f>
        <v/>
      </c>
      <c r="H958" s="83" t="str">
        <f>IFERROR(VLOOKUP(A958,[1]Tổng!$M$2:$AQ$200,26,0),"")</f>
        <v/>
      </c>
      <c r="I958" s="77" t="str">
        <f>IFERROR(VLOOKUP(A958,[1]Tổng!$M$2:$AQ$200,27,0),"")</f>
        <v/>
      </c>
      <c r="J958" s="77">
        <v>1000000</v>
      </c>
      <c r="K958" s="78">
        <f t="shared" si="270"/>
        <v>0</v>
      </c>
      <c r="L958" s="88" t="str">
        <f>IFERROR(VLOOKUP(A958,[1]Tổng!$M$2:$AQ$200,30,0),"")</f>
        <v/>
      </c>
      <c r="M958" s="88">
        <f t="shared" si="271"/>
        <v>0</v>
      </c>
      <c r="N958" s="88" t="str">
        <f>IFERROR(VLOOKUP(A958,[1]Tổng!$M$2:$AT$200,18,0),"")</f>
        <v/>
      </c>
      <c r="O958" s="88" t="str">
        <f>IFERROR(VLOOKUP(A958,[1]Tổng!$M$2:$AT$200,22,0),"")</f>
        <v/>
      </c>
      <c r="P958" s="217">
        <f t="shared" si="272"/>
        <v>0</v>
      </c>
      <c r="Q958" s="217">
        <f>IFERROR(VLOOKUP(A958,[1]Tổng!$M$2:$AQ$200,29,0),0)</f>
        <v>0</v>
      </c>
      <c r="R958" s="81" t="str">
        <f>IFERROR(VLOOKUP(A958,[1]Tổng!$M$2:$AQ$200,31,0),"")</f>
        <v/>
      </c>
      <c r="S958" s="81">
        <f t="shared" si="261"/>
        <v>0</v>
      </c>
      <c r="T958" s="81">
        <f t="shared" si="262"/>
        <v>0</v>
      </c>
      <c r="U958" s="81" t="e">
        <f t="shared" si="274"/>
        <v>#REF!</v>
      </c>
      <c r="V958" s="81"/>
      <c r="W958" s="81" t="e">
        <f t="shared" si="267"/>
        <v>#REF!</v>
      </c>
      <c r="X958" s="83"/>
      <c r="Y958" s="99">
        <f>Q1158</f>
        <v>0</v>
      </c>
      <c r="Z958" s="35">
        <v>872</v>
      </c>
      <c r="AA958" s="35">
        <v>147</v>
      </c>
      <c r="AE958" s="106" t="e">
        <f t="shared" si="278"/>
        <v>#VALUE!</v>
      </c>
      <c r="AF958" s="69"/>
      <c r="AG958" s="218"/>
      <c r="AH958" s="219"/>
      <c r="AI958" s="218"/>
      <c r="AR958" s="225" t="str">
        <f t="shared" si="279"/>
        <v/>
      </c>
      <c r="AS958" s="35">
        <f t="shared" si="280"/>
        <v>2</v>
      </c>
      <c r="AU958" s="69" t="e">
        <f t="shared" si="260"/>
        <v>#N/A</v>
      </c>
      <c r="AV958" s="69" t="e">
        <f t="shared" si="263"/>
        <v>#N/A</v>
      </c>
      <c r="AW958" s="69">
        <f>IF(I958&gt;0,COUNTIF($AV$32:AV958,AV958),0)</f>
        <v>926</v>
      </c>
      <c r="AX958" s="69">
        <f>IF(AND(AW958&gt;1,SUMIF($AV$32:AV957,AV958,$AX$32:AX957)-SUMIF($AV$32:AV957,AV958,$BA$32:BA957)=0),1,IF(AND(AW958&gt;1,SUMIF($AV$32:AV957,AV958,$AX$32:AX957)-SUMIF($AV$32:AV957,AV958,$BA$32:BA957)&gt;0),0,AW958))</f>
        <v>0</v>
      </c>
      <c r="AY958" s="69">
        <f>IF(AND(Q958&gt;0,SUMIF($AV$32:AV958,AV958,$I$32:I958)-SUMIF($AV$32:AV958,AV958,$Q$32:Q958)=0),COUNTIF($AV$32:AV958,AV958),0)</f>
        <v>0</v>
      </c>
      <c r="AZ958" s="69">
        <f>IF(Q958&gt;0,COUNTIF($AV$32:AV958,AV958),0)</f>
        <v>0</v>
      </c>
      <c r="BA958" s="69">
        <f t="shared" si="264"/>
        <v>0</v>
      </c>
      <c r="BC958" s="69" t="str">
        <f t="shared" si="265"/>
        <v xml:space="preserve">  0</v>
      </c>
      <c r="BD958" s="69" t="str">
        <f t="shared" si="266"/>
        <v/>
      </c>
      <c r="BF958" s="69"/>
      <c r="BG958" s="69"/>
    </row>
    <row r="959" spans="1:59" x14ac:dyDescent="0.25">
      <c r="A959" s="70" t="e">
        <f t="shared" si="273"/>
        <v>#REF!</v>
      </c>
      <c r="B959" s="83" t="str">
        <f>IFERROR(VLOOKUP(A959,[1]Tổng!$M$2:$AT$200,13,0),"")</f>
        <v/>
      </c>
      <c r="C959" s="71" t="e">
        <f t="shared" si="268"/>
        <v>#VALUE!</v>
      </c>
      <c r="D959" s="71">
        <f t="shared" si="269"/>
        <v>1</v>
      </c>
      <c r="E959" s="221" t="str">
        <f>IFERROR(VLOOKUP(A959,[1]Tổng!$M$2:$AT$200,14,0),"")</f>
        <v/>
      </c>
      <c r="F959" s="213" t="str">
        <f>IFERROR(VLOOKUP(A959,[1]Tổng!$M$2:$AT$200,15,0),"")</f>
        <v/>
      </c>
      <c r="G959" s="214" t="str">
        <f>IFERROR(VLOOKUP(A959,[1]Tổng!$M$2:$AT$200,25,0),"")</f>
        <v/>
      </c>
      <c r="H959" s="83" t="str">
        <f>IFERROR(VLOOKUP(A959,[1]Tổng!$M$2:$AQ$200,26,0),"")</f>
        <v/>
      </c>
      <c r="I959" s="77" t="str">
        <f>IFERROR(VLOOKUP(A959,[1]Tổng!$M$2:$AQ$200,27,0),"")</f>
        <v/>
      </c>
      <c r="J959" s="77">
        <v>1000000</v>
      </c>
      <c r="K959" s="78">
        <f t="shared" si="270"/>
        <v>0</v>
      </c>
      <c r="L959" s="88" t="str">
        <f>IFERROR(VLOOKUP(A959,[1]Tổng!$M$2:$AQ$200,30,0),"")</f>
        <v/>
      </c>
      <c r="M959" s="88">
        <f t="shared" si="271"/>
        <v>0</v>
      </c>
      <c r="N959" s="88" t="str">
        <f>IFERROR(VLOOKUP(A959,[1]Tổng!$M$2:$AT$200,18,0),"")</f>
        <v/>
      </c>
      <c r="O959" s="88" t="str">
        <f>IFERROR(VLOOKUP(A959,[1]Tổng!$M$2:$AT$200,22,0),"")</f>
        <v/>
      </c>
      <c r="P959" s="217">
        <f t="shared" si="272"/>
        <v>0</v>
      </c>
      <c r="Q959" s="217">
        <f>IFERROR(VLOOKUP(A959,[1]Tổng!$M$2:$AQ$200,29,0),0)</f>
        <v>0</v>
      </c>
      <c r="R959" s="81" t="str">
        <f>IFERROR(VLOOKUP(A959,[1]Tổng!$M$2:$AQ$200,31,0),"")</f>
        <v/>
      </c>
      <c r="S959" s="81">
        <f t="shared" si="261"/>
        <v>0</v>
      </c>
      <c r="T959" s="81">
        <f t="shared" si="262"/>
        <v>0</v>
      </c>
      <c r="U959" s="81" t="e">
        <f t="shared" si="274"/>
        <v>#REF!</v>
      </c>
      <c r="V959" s="81" t="e">
        <f>AB1166*L1166+AA1167*L1167</f>
        <v>#VALUE!</v>
      </c>
      <c r="W959" s="81" t="e">
        <f t="shared" si="267"/>
        <v>#REF!</v>
      </c>
      <c r="X959" s="83">
        <v>44025</v>
      </c>
      <c r="Y959" s="99">
        <f>Q1161-AB1166-AA1167</f>
        <v>0</v>
      </c>
      <c r="AE959" s="106" t="e">
        <f>I1161-SUM(Z1161:AD1161)</f>
        <v>#VALUE!</v>
      </c>
      <c r="AF959" s="69"/>
      <c r="AG959" s="218"/>
      <c r="AH959" s="219"/>
      <c r="AI959" s="218"/>
      <c r="AR959" s="225" t="str">
        <f>IF(AS1161&gt;1,H1161,IF(AS1161=1,H1158+1,0))</f>
        <v/>
      </c>
      <c r="AS959" s="35">
        <f>IF(H1161=0,H1158+1,2)</f>
        <v>2</v>
      </c>
      <c r="AU959" s="69" t="e">
        <f t="shared" si="260"/>
        <v>#N/A</v>
      </c>
      <c r="AV959" s="69" t="e">
        <f t="shared" si="263"/>
        <v>#N/A</v>
      </c>
      <c r="AW959" s="69">
        <f>IF(I959&gt;0,COUNTIF($AV$32:AV959,AV959),0)</f>
        <v>927</v>
      </c>
      <c r="AX959" s="69">
        <f>IF(AND(AW959&gt;1,SUMIF($AV$32:AV958,AV959,$AX$32:AX958)-SUMIF($AV$32:AV958,AV959,$BA$32:BA958)=0),1,IF(AND(AW959&gt;1,SUMIF($AV$32:AV958,AV959,$AX$32:AX958)-SUMIF($AV$32:AV958,AV959,$BA$32:BA958)&gt;0),0,AW959))</f>
        <v>0</v>
      </c>
      <c r="AY959" s="69">
        <f>IF(AND(Q959&gt;0,SUMIF($AV$32:AV959,AV959,$I$32:I959)-SUMIF($AV$32:AV959,AV959,$Q$32:Q959)=0),COUNTIF($AV$32:AV959,AV959),0)</f>
        <v>0</v>
      </c>
      <c r="AZ959" s="69">
        <f>IF(Q959&gt;0,COUNTIF($AV$32:AV959,AV959),0)</f>
        <v>0</v>
      </c>
      <c r="BA959" s="69">
        <f t="shared" si="264"/>
        <v>0</v>
      </c>
      <c r="BC959" s="69" t="str">
        <f t="shared" si="265"/>
        <v xml:space="preserve">  0</v>
      </c>
      <c r="BD959" s="69" t="str">
        <f t="shared" si="266"/>
        <v/>
      </c>
      <c r="BF959" s="69"/>
      <c r="BG959" s="69"/>
    </row>
    <row r="960" spans="1:59" x14ac:dyDescent="0.25">
      <c r="A960" s="70" t="e">
        <f t="shared" si="273"/>
        <v>#REF!</v>
      </c>
      <c r="B960" s="83" t="str">
        <f>IFERROR(VLOOKUP(A960,[1]Tổng!$M$2:$AT$200,13,0),"")</f>
        <v/>
      </c>
      <c r="C960" s="71" t="e">
        <f t="shared" si="268"/>
        <v>#VALUE!</v>
      </c>
      <c r="D960" s="71">
        <f t="shared" si="269"/>
        <v>1</v>
      </c>
      <c r="E960" s="221" t="str">
        <f>IFERROR(VLOOKUP(A960,[1]Tổng!$M$2:$AT$200,14,0),"")</f>
        <v/>
      </c>
      <c r="F960" s="213" t="str">
        <f>IFERROR(VLOOKUP(A960,[1]Tổng!$M$2:$AT$200,15,0),"")</f>
        <v/>
      </c>
      <c r="G960" s="214" t="str">
        <f>IFERROR(VLOOKUP(A960,[1]Tổng!$M$2:$AT$200,25,0),"")</f>
        <v/>
      </c>
      <c r="H960" s="83" t="str">
        <f>IFERROR(VLOOKUP(A960,[1]Tổng!$M$2:$AQ$200,26,0),"")</f>
        <v/>
      </c>
      <c r="I960" s="77" t="str">
        <f>IFERROR(VLOOKUP(A960,[1]Tổng!$M$2:$AQ$200,27,0),"")</f>
        <v/>
      </c>
      <c r="J960" s="77">
        <v>1000000</v>
      </c>
      <c r="K960" s="78">
        <f t="shared" si="270"/>
        <v>0</v>
      </c>
      <c r="L960" s="88" t="str">
        <f>IFERROR(VLOOKUP(A960,[1]Tổng!$M$2:$AQ$200,30,0),"")</f>
        <v/>
      </c>
      <c r="M960" s="88">
        <f t="shared" si="271"/>
        <v>0</v>
      </c>
      <c r="N960" s="88" t="str">
        <f>IFERROR(VLOOKUP(A960,[1]Tổng!$M$2:$AT$200,18,0),"")</f>
        <v/>
      </c>
      <c r="O960" s="88" t="str">
        <f>IFERROR(VLOOKUP(A960,[1]Tổng!$M$2:$AT$200,22,0),"")</f>
        <v/>
      </c>
      <c r="P960" s="217">
        <f t="shared" si="272"/>
        <v>0</v>
      </c>
      <c r="Q960" s="217">
        <f>IFERROR(VLOOKUP(A960,[1]Tổng!$M$2:$AQ$200,29,0),0)</f>
        <v>0</v>
      </c>
      <c r="R960" s="81" t="str">
        <f>IFERROR(VLOOKUP(A960,[1]Tổng!$M$2:$AQ$200,31,0),"")</f>
        <v/>
      </c>
      <c r="S960" s="81">
        <f t="shared" si="261"/>
        <v>0</v>
      </c>
      <c r="T960" s="81">
        <f t="shared" si="262"/>
        <v>0</v>
      </c>
      <c r="U960" s="81" t="e">
        <f t="shared" si="274"/>
        <v>#REF!</v>
      </c>
      <c r="V960" s="81" t="e">
        <f>AB1167*L1167+AB1168*L1168</f>
        <v>#VALUE!</v>
      </c>
      <c r="W960" s="81" t="e">
        <f t="shared" si="267"/>
        <v>#REF!</v>
      </c>
      <c r="X960" s="83">
        <v>44050</v>
      </c>
      <c r="Y960" s="99">
        <f>Q1160-AB1167-Z1168</f>
        <v>0</v>
      </c>
      <c r="AE960" s="106" t="e">
        <f t="shared" ref="AE960:AE968" si="281">I1160-SUM(Z1160:AD1160)</f>
        <v>#VALUE!</v>
      </c>
      <c r="AF960" s="69"/>
      <c r="AG960" s="218"/>
      <c r="AH960" s="219"/>
      <c r="AI960" s="218"/>
      <c r="AR960" s="225" t="str">
        <f>IF(AS1160&gt;1,H1160,IF(AS1160=1,H1161+1,0))</f>
        <v/>
      </c>
      <c r="AS960" s="35">
        <f>IF(H1160=0,H1161+1,2)</f>
        <v>2</v>
      </c>
      <c r="AU960" s="69" t="e">
        <f t="shared" si="260"/>
        <v>#N/A</v>
      </c>
      <c r="AV960" s="69" t="e">
        <f t="shared" si="263"/>
        <v>#N/A</v>
      </c>
      <c r="AW960" s="69">
        <f>IF(I960&gt;0,COUNTIF($AV$32:AV960,AV960),0)</f>
        <v>928</v>
      </c>
      <c r="AX960" s="69">
        <f>IF(AND(AW960&gt;1,SUMIF($AV$32:AV959,AV960,$AX$32:AX959)-SUMIF($AV$32:AV959,AV960,$BA$32:BA959)=0),1,IF(AND(AW960&gt;1,SUMIF($AV$32:AV959,AV960,$AX$32:AX959)-SUMIF($AV$32:AV959,AV960,$BA$32:BA959)&gt;0),0,AW960))</f>
        <v>0</v>
      </c>
      <c r="AY960" s="69">
        <f>IF(AND(Q960&gt;0,SUMIF($AV$32:AV960,AV960,$I$32:I960)-SUMIF($AV$32:AV960,AV960,$Q$32:Q960)=0),COUNTIF($AV$32:AV960,AV960),0)</f>
        <v>0</v>
      </c>
      <c r="AZ960" s="69">
        <f>IF(Q960&gt;0,COUNTIF($AV$32:AV960,AV960),0)</f>
        <v>0</v>
      </c>
      <c r="BA960" s="69">
        <f t="shared" si="264"/>
        <v>0</v>
      </c>
      <c r="BC960" s="69" t="str">
        <f t="shared" si="265"/>
        <v xml:space="preserve">  0</v>
      </c>
      <c r="BD960" s="69" t="str">
        <f t="shared" si="266"/>
        <v/>
      </c>
      <c r="BF960" s="69"/>
      <c r="BG960" s="69"/>
    </row>
    <row r="961" spans="1:59" x14ac:dyDescent="0.25">
      <c r="A961" s="70" t="e">
        <f t="shared" si="273"/>
        <v>#REF!</v>
      </c>
      <c r="B961" s="83" t="str">
        <f>IFERROR(VLOOKUP(A961,[1]Tổng!$M$2:$AT$200,13,0),"")</f>
        <v/>
      </c>
      <c r="C961" s="71" t="e">
        <f t="shared" si="268"/>
        <v>#VALUE!</v>
      </c>
      <c r="D961" s="71">
        <f t="shared" si="269"/>
        <v>1</v>
      </c>
      <c r="E961" s="221" t="str">
        <f>IFERROR(VLOOKUP(A961,[1]Tổng!$M$2:$AT$200,14,0),"")</f>
        <v/>
      </c>
      <c r="F961" s="213" t="str">
        <f>IFERROR(VLOOKUP(A961,[1]Tổng!$M$2:$AT$200,15,0),"")</f>
        <v/>
      </c>
      <c r="G961" s="214" t="str">
        <f>IFERROR(VLOOKUP(A961,[1]Tổng!$M$2:$AT$200,25,0),"")</f>
        <v/>
      </c>
      <c r="H961" s="83" t="str">
        <f>IFERROR(VLOOKUP(A961,[1]Tổng!$M$2:$AQ$200,26,0),"")</f>
        <v/>
      </c>
      <c r="I961" s="77" t="str">
        <f>IFERROR(VLOOKUP(A961,[1]Tổng!$M$2:$AQ$200,27,0),"")</f>
        <v/>
      </c>
      <c r="J961" s="77">
        <v>1000000</v>
      </c>
      <c r="K961" s="78">
        <f t="shared" si="270"/>
        <v>0</v>
      </c>
      <c r="L961" s="88" t="str">
        <f>IFERROR(VLOOKUP(A961,[1]Tổng!$M$2:$AQ$200,30,0),"")</f>
        <v/>
      </c>
      <c r="M961" s="88">
        <f t="shared" si="271"/>
        <v>0</v>
      </c>
      <c r="N961" s="88" t="str">
        <f>IFERROR(VLOOKUP(A961,[1]Tổng!$M$2:$AT$200,18,0),"")</f>
        <v/>
      </c>
      <c r="O961" s="88" t="str">
        <f>IFERROR(VLOOKUP(A961,[1]Tổng!$M$2:$AT$200,22,0),"")</f>
        <v/>
      </c>
      <c r="P961" s="217">
        <f t="shared" si="272"/>
        <v>0</v>
      </c>
      <c r="Q961" s="217">
        <f>IFERROR(VLOOKUP(A961,[1]Tổng!$M$2:$AQ$200,29,0),0)</f>
        <v>0</v>
      </c>
      <c r="R961" s="81" t="str">
        <f>IFERROR(VLOOKUP(A961,[1]Tổng!$M$2:$AQ$200,31,0),"")</f>
        <v/>
      </c>
      <c r="S961" s="81">
        <f t="shared" si="261"/>
        <v>0</v>
      </c>
      <c r="T961" s="81">
        <f t="shared" si="262"/>
        <v>0</v>
      </c>
      <c r="U961" s="81" t="e">
        <f t="shared" si="274"/>
        <v>#REF!</v>
      </c>
      <c r="V961" s="81" t="e">
        <f>AB1168*L1168</f>
        <v>#VALUE!</v>
      </c>
      <c r="W961" s="81" t="e">
        <f t="shared" si="267"/>
        <v>#REF!</v>
      </c>
      <c r="X961" s="83">
        <v>44056</v>
      </c>
      <c r="Y961" s="99">
        <f>Q1161-AA1168</f>
        <v>0</v>
      </c>
      <c r="AE961" s="106" t="e">
        <f t="shared" si="281"/>
        <v>#VALUE!</v>
      </c>
      <c r="AF961" s="69"/>
      <c r="AG961" s="218"/>
      <c r="AH961" s="219"/>
      <c r="AI961" s="218"/>
      <c r="AR961" s="225" t="str">
        <f>IF(AS1161&gt;1,H1161,IF(AS1161=1,H1160+1,0))</f>
        <v/>
      </c>
      <c r="AS961" s="35">
        <f>IF(H1161=0,H1160+1,2)</f>
        <v>2</v>
      </c>
      <c r="AU961" s="69" t="e">
        <f t="shared" si="260"/>
        <v>#N/A</v>
      </c>
      <c r="AV961" s="69" t="e">
        <f t="shared" si="263"/>
        <v>#N/A</v>
      </c>
      <c r="AW961" s="69">
        <f>IF(I961&gt;0,COUNTIF($AV$32:AV961,AV961),0)</f>
        <v>929</v>
      </c>
      <c r="AX961" s="69">
        <f>IF(AND(AW961&gt;1,SUMIF($AV$32:AV960,AV961,$AX$32:AX960)-SUMIF($AV$32:AV960,AV961,$BA$32:BA960)=0),1,IF(AND(AW961&gt;1,SUMIF($AV$32:AV960,AV961,$AX$32:AX960)-SUMIF($AV$32:AV960,AV961,$BA$32:BA960)&gt;0),0,AW961))</f>
        <v>0</v>
      </c>
      <c r="AY961" s="69">
        <f>IF(AND(Q961&gt;0,SUMIF($AV$32:AV961,AV961,$I$32:I961)-SUMIF($AV$32:AV961,AV961,$Q$32:Q961)=0),COUNTIF($AV$32:AV961,AV961),0)</f>
        <v>0</v>
      </c>
      <c r="AZ961" s="69">
        <f>IF(Q961&gt;0,COUNTIF($AV$32:AV961,AV961),0)</f>
        <v>0</v>
      </c>
      <c r="BA961" s="69">
        <f t="shared" si="264"/>
        <v>0</v>
      </c>
      <c r="BC961" s="69" t="str">
        <f t="shared" si="265"/>
        <v xml:space="preserve">  0</v>
      </c>
      <c r="BD961" s="69" t="str">
        <f t="shared" si="266"/>
        <v/>
      </c>
      <c r="BF961" s="69"/>
      <c r="BG961" s="69"/>
    </row>
    <row r="962" spans="1:59" x14ac:dyDescent="0.25">
      <c r="A962" s="70" t="e">
        <f t="shared" si="273"/>
        <v>#REF!</v>
      </c>
      <c r="B962" s="83" t="str">
        <f>IFERROR(VLOOKUP(A962,[1]Tổng!$M$2:$AT$200,13,0),"")</f>
        <v/>
      </c>
      <c r="C962" s="71" t="e">
        <f t="shared" si="268"/>
        <v>#VALUE!</v>
      </c>
      <c r="D962" s="71">
        <f t="shared" si="269"/>
        <v>1</v>
      </c>
      <c r="E962" s="221" t="str">
        <f>IFERROR(VLOOKUP(A962,[1]Tổng!$M$2:$AT$200,14,0),"")</f>
        <v/>
      </c>
      <c r="F962" s="213" t="str">
        <f>IFERROR(VLOOKUP(A962,[1]Tổng!$M$2:$AT$200,15,0),"")</f>
        <v/>
      </c>
      <c r="G962" s="214" t="str">
        <f>IFERROR(VLOOKUP(A962,[1]Tổng!$M$2:$AT$200,25,0),"")</f>
        <v/>
      </c>
      <c r="H962" s="83" t="str">
        <f>IFERROR(VLOOKUP(A962,[1]Tổng!$M$2:$AQ$200,26,0),"")</f>
        <v/>
      </c>
      <c r="I962" s="77" t="str">
        <f>IFERROR(VLOOKUP(A962,[1]Tổng!$M$2:$AQ$200,27,0),"")</f>
        <v/>
      </c>
      <c r="J962" s="77">
        <v>1000000</v>
      </c>
      <c r="K962" s="78">
        <f t="shared" si="270"/>
        <v>0</v>
      </c>
      <c r="L962" s="88" t="str">
        <f>IFERROR(VLOOKUP(A962,[1]Tổng!$M$2:$AQ$200,30,0),"")</f>
        <v/>
      </c>
      <c r="M962" s="88">
        <f t="shared" si="271"/>
        <v>0</v>
      </c>
      <c r="N962" s="88" t="str">
        <f>IFERROR(VLOOKUP(A962,[1]Tổng!$M$2:$AT$200,18,0),"")</f>
        <v/>
      </c>
      <c r="O962" s="88" t="str">
        <f>IFERROR(VLOOKUP(A962,[1]Tổng!$M$2:$AT$200,22,0),"")</f>
        <v/>
      </c>
      <c r="P962" s="217">
        <f t="shared" si="272"/>
        <v>0</v>
      </c>
      <c r="Q962" s="217">
        <f>IFERROR(VLOOKUP(A962,[1]Tổng!$M$2:$AQ$200,29,0),0)</f>
        <v>0</v>
      </c>
      <c r="R962" s="81" t="str">
        <f>IFERROR(VLOOKUP(A962,[1]Tổng!$M$2:$AQ$200,31,0),"")</f>
        <v/>
      </c>
      <c r="S962" s="81">
        <f t="shared" si="261"/>
        <v>0</v>
      </c>
      <c r="T962" s="81">
        <f t="shared" si="262"/>
        <v>0</v>
      </c>
      <c r="U962" s="81" t="e">
        <f t="shared" si="274"/>
        <v>#REF!</v>
      </c>
      <c r="V962" s="81"/>
      <c r="W962" s="81" t="e">
        <f t="shared" si="267"/>
        <v>#REF!</v>
      </c>
      <c r="X962" s="83"/>
      <c r="Y962" s="99">
        <f t="shared" ref="Y962:Y968" si="282">Q1162</f>
        <v>0</v>
      </c>
      <c r="Z962" s="35">
        <v>868</v>
      </c>
      <c r="AE962" s="106" t="e">
        <f t="shared" si="281"/>
        <v>#VALUE!</v>
      </c>
      <c r="AF962" s="69"/>
      <c r="AG962" s="218"/>
      <c r="AH962" s="219"/>
      <c r="AI962" s="218"/>
      <c r="AR962" s="225" t="str">
        <f>IF(AS1162&gt;1,H1162,IF(AS1162=1,H1161+1,0))</f>
        <v/>
      </c>
      <c r="AS962" s="35">
        <f>IF(H1162=0,H1161+1,2)</f>
        <v>2</v>
      </c>
      <c r="AU962" s="69" t="e">
        <f t="shared" si="260"/>
        <v>#N/A</v>
      </c>
      <c r="AV962" s="69" t="e">
        <f t="shared" si="263"/>
        <v>#N/A</v>
      </c>
      <c r="AW962" s="69">
        <f>IF(I962&gt;0,COUNTIF($AV$32:AV962,AV962),0)</f>
        <v>930</v>
      </c>
      <c r="AX962" s="69">
        <f>IF(AND(AW962&gt;1,SUMIF($AV$32:AV961,AV962,$AX$32:AX961)-SUMIF($AV$32:AV961,AV962,$BA$32:BA961)=0),1,IF(AND(AW962&gt;1,SUMIF($AV$32:AV961,AV962,$AX$32:AX961)-SUMIF($AV$32:AV961,AV962,$BA$32:BA961)&gt;0),0,AW962))</f>
        <v>0</v>
      </c>
      <c r="AY962" s="69">
        <f>IF(AND(Q962&gt;0,SUMIF($AV$32:AV962,AV962,$I$32:I962)-SUMIF($AV$32:AV962,AV962,$Q$32:Q962)=0),COUNTIF($AV$32:AV962,AV962),0)</f>
        <v>0</v>
      </c>
      <c r="AZ962" s="69">
        <f>IF(Q962&gt;0,COUNTIF($AV$32:AV962,AV962),0)</f>
        <v>0</v>
      </c>
      <c r="BA962" s="69">
        <f t="shared" si="264"/>
        <v>0</v>
      </c>
      <c r="BC962" s="69" t="str">
        <f t="shared" si="265"/>
        <v xml:space="preserve">  0</v>
      </c>
      <c r="BD962" s="69" t="str">
        <f t="shared" si="266"/>
        <v/>
      </c>
      <c r="BF962" s="69"/>
      <c r="BG962" s="69"/>
    </row>
    <row r="963" spans="1:59" x14ac:dyDescent="0.25">
      <c r="A963" s="70" t="e">
        <f t="shared" si="273"/>
        <v>#REF!</v>
      </c>
      <c r="B963" s="83" t="str">
        <f>IFERROR(VLOOKUP(A963,[1]Tổng!$M$2:$AT$200,13,0),"")</f>
        <v/>
      </c>
      <c r="C963" s="71" t="e">
        <f t="shared" si="268"/>
        <v>#VALUE!</v>
      </c>
      <c r="D963" s="71">
        <f t="shared" si="269"/>
        <v>1</v>
      </c>
      <c r="E963" s="221" t="str">
        <f>IFERROR(VLOOKUP(A963,[1]Tổng!$M$2:$AT$200,14,0),"")</f>
        <v/>
      </c>
      <c r="F963" s="213" t="str">
        <f>IFERROR(VLOOKUP(A963,[1]Tổng!$M$2:$AT$200,15,0),"")</f>
        <v/>
      </c>
      <c r="G963" s="214" t="str">
        <f>IFERROR(VLOOKUP(A963,[1]Tổng!$M$2:$AT$200,25,0),"")</f>
        <v/>
      </c>
      <c r="H963" s="83" t="str">
        <f>IFERROR(VLOOKUP(A963,[1]Tổng!$M$2:$AQ$200,26,0),"")</f>
        <v/>
      </c>
      <c r="I963" s="77" t="str">
        <f>IFERROR(VLOOKUP(A963,[1]Tổng!$M$2:$AQ$200,27,0),"")</f>
        <v/>
      </c>
      <c r="J963" s="77">
        <v>1000000</v>
      </c>
      <c r="K963" s="78">
        <f t="shared" si="270"/>
        <v>0</v>
      </c>
      <c r="L963" s="88" t="str">
        <f>IFERROR(VLOOKUP(A963,[1]Tổng!$M$2:$AQ$200,30,0),"")</f>
        <v/>
      </c>
      <c r="M963" s="88">
        <f t="shared" si="271"/>
        <v>0</v>
      </c>
      <c r="N963" s="88" t="str">
        <f>IFERROR(VLOOKUP(A963,[1]Tổng!$M$2:$AT$200,18,0),"")</f>
        <v/>
      </c>
      <c r="O963" s="88" t="str">
        <f>IFERROR(VLOOKUP(A963,[1]Tổng!$M$2:$AT$200,22,0),"")</f>
        <v/>
      </c>
      <c r="P963" s="217">
        <f t="shared" si="272"/>
        <v>0</v>
      </c>
      <c r="Q963" s="217">
        <f>IFERROR(VLOOKUP(A963,[1]Tổng!$M$2:$AQ$200,29,0),0)</f>
        <v>0</v>
      </c>
      <c r="R963" s="81" t="str">
        <f>IFERROR(VLOOKUP(A963,[1]Tổng!$M$2:$AQ$200,31,0),"")</f>
        <v/>
      </c>
      <c r="S963" s="81">
        <f t="shared" si="261"/>
        <v>0</v>
      </c>
      <c r="T963" s="81">
        <f t="shared" si="262"/>
        <v>0</v>
      </c>
      <c r="U963" s="81" t="e">
        <f t="shared" si="274"/>
        <v>#REF!</v>
      </c>
      <c r="V963" s="81"/>
      <c r="W963" s="81" t="e">
        <f t="shared" si="267"/>
        <v>#REF!</v>
      </c>
      <c r="X963" s="83"/>
      <c r="Y963" s="99">
        <f t="shared" si="282"/>
        <v>0</v>
      </c>
      <c r="Z963" s="35">
        <v>2212</v>
      </c>
      <c r="AE963" s="106" t="e">
        <f t="shared" si="281"/>
        <v>#VALUE!</v>
      </c>
      <c r="AF963" s="69"/>
      <c r="AG963" s="218"/>
      <c r="AH963" s="219"/>
      <c r="AI963" s="218"/>
      <c r="AR963" s="225" t="str">
        <f>IF(AS1163&gt;1,H1163,IF(AS1163=1,H1162+1,0))</f>
        <v/>
      </c>
      <c r="AS963" s="35">
        <f>IF(H1163=0,H1162+1,2)</f>
        <v>2</v>
      </c>
      <c r="AU963" s="69" t="e">
        <f t="shared" si="260"/>
        <v>#N/A</v>
      </c>
      <c r="AV963" s="69" t="e">
        <f t="shared" si="263"/>
        <v>#N/A</v>
      </c>
      <c r="AW963" s="69">
        <f>IF(I963&gt;0,COUNTIF($AV$32:AV963,AV963),0)</f>
        <v>931</v>
      </c>
      <c r="AX963" s="69">
        <f>IF(AND(AW963&gt;1,SUMIF($AV$32:AV962,AV963,$AX$32:AX962)-SUMIF($AV$32:AV962,AV963,$BA$32:BA962)=0),1,IF(AND(AW963&gt;1,SUMIF($AV$32:AV962,AV963,$AX$32:AX962)-SUMIF($AV$32:AV962,AV963,$BA$32:BA962)&gt;0),0,AW963))</f>
        <v>0</v>
      </c>
      <c r="AY963" s="69">
        <f>IF(AND(Q963&gt;0,SUMIF($AV$32:AV963,AV963,$I$32:I963)-SUMIF($AV$32:AV963,AV963,$Q$32:Q963)=0),COUNTIF($AV$32:AV963,AV963),0)</f>
        <v>0</v>
      </c>
      <c r="AZ963" s="69">
        <f>IF(Q963&gt;0,COUNTIF($AV$32:AV963,AV963),0)</f>
        <v>0</v>
      </c>
      <c r="BA963" s="69">
        <f t="shared" si="264"/>
        <v>0</v>
      </c>
      <c r="BC963" s="69" t="str">
        <f t="shared" si="265"/>
        <v xml:space="preserve">  0</v>
      </c>
      <c r="BD963" s="69" t="str">
        <f t="shared" si="266"/>
        <v/>
      </c>
      <c r="BF963" s="69"/>
      <c r="BG963" s="69"/>
    </row>
    <row r="964" spans="1:59" x14ac:dyDescent="0.25">
      <c r="A964" s="70" t="e">
        <f t="shared" si="273"/>
        <v>#REF!</v>
      </c>
      <c r="B964" s="83" t="str">
        <f>IFERROR(VLOOKUP(A964,[1]Tổng!$M$2:$AT$200,13,0),"")</f>
        <v/>
      </c>
      <c r="C964" s="71" t="e">
        <f t="shared" si="268"/>
        <v>#VALUE!</v>
      </c>
      <c r="D964" s="71">
        <f t="shared" si="269"/>
        <v>1</v>
      </c>
      <c r="E964" s="221" t="str">
        <f>IFERROR(VLOOKUP(A964,[1]Tổng!$M$2:$AT$200,14,0),"")</f>
        <v/>
      </c>
      <c r="F964" s="213" t="str">
        <f>IFERROR(VLOOKUP(A964,[1]Tổng!$M$2:$AT$200,15,0),"")</f>
        <v/>
      </c>
      <c r="G964" s="214" t="str">
        <f>IFERROR(VLOOKUP(A964,[1]Tổng!$M$2:$AT$200,25,0),"")</f>
        <v/>
      </c>
      <c r="H964" s="83" t="str">
        <f>IFERROR(VLOOKUP(A964,[1]Tổng!$M$2:$AQ$200,26,0),"")</f>
        <v/>
      </c>
      <c r="I964" s="77" t="str">
        <f>IFERROR(VLOOKUP(A964,[1]Tổng!$M$2:$AQ$200,27,0),"")</f>
        <v/>
      </c>
      <c r="J964" s="77">
        <v>1000000</v>
      </c>
      <c r="K964" s="78">
        <f t="shared" si="270"/>
        <v>0</v>
      </c>
      <c r="L964" s="88" t="str">
        <f>IFERROR(VLOOKUP(A964,[1]Tổng!$M$2:$AQ$200,30,0),"")</f>
        <v/>
      </c>
      <c r="M964" s="88">
        <f t="shared" si="271"/>
        <v>0</v>
      </c>
      <c r="N964" s="88" t="str">
        <f>IFERROR(VLOOKUP(A964,[1]Tổng!$M$2:$AT$200,18,0),"")</f>
        <v/>
      </c>
      <c r="O964" s="88" t="str">
        <f>IFERROR(VLOOKUP(A964,[1]Tổng!$M$2:$AT$200,22,0),"")</f>
        <v/>
      </c>
      <c r="P964" s="217">
        <f t="shared" si="272"/>
        <v>0</v>
      </c>
      <c r="Q964" s="217">
        <f>IFERROR(VLOOKUP(A964,[1]Tổng!$M$2:$AQ$200,29,0),0)</f>
        <v>0</v>
      </c>
      <c r="R964" s="81" t="str">
        <f>IFERROR(VLOOKUP(A964,[1]Tổng!$M$2:$AQ$200,31,0),"")</f>
        <v/>
      </c>
      <c r="S964" s="81">
        <f t="shared" si="261"/>
        <v>0</v>
      </c>
      <c r="T964" s="81">
        <f t="shared" si="262"/>
        <v>0</v>
      </c>
      <c r="U964" s="81" t="e">
        <f t="shared" si="274"/>
        <v>#REF!</v>
      </c>
      <c r="V964" s="81"/>
      <c r="W964" s="81" t="e">
        <f t="shared" si="267"/>
        <v>#REF!</v>
      </c>
      <c r="X964" s="83"/>
      <c r="Y964" s="99">
        <f t="shared" si="282"/>
        <v>0</v>
      </c>
      <c r="Z964" s="35">
        <v>337</v>
      </c>
      <c r="AE964" s="106" t="e">
        <f t="shared" si="281"/>
        <v>#VALUE!</v>
      </c>
      <c r="AF964" s="69"/>
      <c r="AG964" s="218"/>
      <c r="AH964" s="219"/>
      <c r="AI964" s="218"/>
      <c r="AR964" s="225" t="str">
        <f>IF(AS1164&gt;1,H1164,IF(AS1164=1,H1136+1,0))</f>
        <v/>
      </c>
      <c r="AS964" s="35">
        <f>IF(H1164=0,H1136+1,2)</f>
        <v>2</v>
      </c>
      <c r="AU964" s="69" t="e">
        <f t="shared" si="260"/>
        <v>#N/A</v>
      </c>
      <c r="AV964" s="69" t="e">
        <f t="shared" si="263"/>
        <v>#N/A</v>
      </c>
      <c r="AW964" s="69">
        <f>IF(I964&gt;0,COUNTIF($AV$32:AV964,AV964),0)</f>
        <v>932</v>
      </c>
      <c r="AX964" s="69">
        <f>IF(AND(AW964&gt;1,SUMIF($AV$32:AV963,AV964,$AX$32:AX963)-SUMIF($AV$32:AV963,AV964,$BA$32:BA963)=0),1,IF(AND(AW964&gt;1,SUMIF($AV$32:AV963,AV964,$AX$32:AX963)-SUMIF($AV$32:AV963,AV964,$BA$32:BA963)&gt;0),0,AW964))</f>
        <v>0</v>
      </c>
      <c r="AY964" s="69">
        <f>IF(AND(Q964&gt;0,SUMIF($AV$32:AV964,AV964,$I$32:I964)-SUMIF($AV$32:AV964,AV964,$Q$32:Q964)=0),COUNTIF($AV$32:AV964,AV964),0)</f>
        <v>0</v>
      </c>
      <c r="AZ964" s="69">
        <f>IF(Q964&gt;0,COUNTIF($AV$32:AV964,AV964),0)</f>
        <v>0</v>
      </c>
      <c r="BA964" s="69">
        <f t="shared" si="264"/>
        <v>0</v>
      </c>
      <c r="BC964" s="69" t="str">
        <f t="shared" si="265"/>
        <v xml:space="preserve">  0</v>
      </c>
      <c r="BD964" s="69" t="str">
        <f t="shared" si="266"/>
        <v/>
      </c>
      <c r="BF964" s="69"/>
      <c r="BG964" s="69"/>
    </row>
    <row r="965" spans="1:59" x14ac:dyDescent="0.25">
      <c r="A965" s="70" t="e">
        <f t="shared" si="273"/>
        <v>#REF!</v>
      </c>
      <c r="B965" s="83" t="str">
        <f>IFERROR(VLOOKUP(A965,[1]Tổng!$M$2:$AT$200,13,0),"")</f>
        <v/>
      </c>
      <c r="C965" s="71" t="e">
        <f t="shared" si="268"/>
        <v>#VALUE!</v>
      </c>
      <c r="D965" s="71">
        <f t="shared" si="269"/>
        <v>1</v>
      </c>
      <c r="E965" s="221" t="str">
        <f>IFERROR(VLOOKUP(A965,[1]Tổng!$M$2:$AT$200,14,0),"")</f>
        <v/>
      </c>
      <c r="F965" s="213" t="str">
        <f>IFERROR(VLOOKUP(A965,[1]Tổng!$M$2:$AT$200,15,0),"")</f>
        <v/>
      </c>
      <c r="G965" s="214" t="str">
        <f>IFERROR(VLOOKUP(A965,[1]Tổng!$M$2:$AT$200,25,0),"")</f>
        <v/>
      </c>
      <c r="H965" s="83" t="str">
        <f>IFERROR(VLOOKUP(A965,[1]Tổng!$M$2:$AQ$200,26,0),"")</f>
        <v/>
      </c>
      <c r="I965" s="77" t="str">
        <f>IFERROR(VLOOKUP(A965,[1]Tổng!$M$2:$AQ$200,27,0),"")</f>
        <v/>
      </c>
      <c r="J965" s="77">
        <v>1000000</v>
      </c>
      <c r="K965" s="78">
        <f t="shared" si="270"/>
        <v>0</v>
      </c>
      <c r="L965" s="88" t="str">
        <f>IFERROR(VLOOKUP(A965,[1]Tổng!$M$2:$AQ$200,30,0),"")</f>
        <v/>
      </c>
      <c r="M965" s="88">
        <f t="shared" si="271"/>
        <v>0</v>
      </c>
      <c r="N965" s="88" t="str">
        <f>IFERROR(VLOOKUP(A965,[1]Tổng!$M$2:$AT$200,18,0),"")</f>
        <v/>
      </c>
      <c r="O965" s="88" t="str">
        <f>IFERROR(VLOOKUP(A965,[1]Tổng!$M$2:$AT$200,22,0),"")</f>
        <v/>
      </c>
      <c r="P965" s="217">
        <f t="shared" si="272"/>
        <v>0</v>
      </c>
      <c r="Q965" s="217">
        <f>IFERROR(VLOOKUP(A965,[1]Tổng!$M$2:$AQ$200,29,0),0)</f>
        <v>0</v>
      </c>
      <c r="R965" s="81" t="str">
        <f>IFERROR(VLOOKUP(A965,[1]Tổng!$M$2:$AQ$200,31,0),"")</f>
        <v/>
      </c>
      <c r="S965" s="81">
        <f t="shared" si="261"/>
        <v>0</v>
      </c>
      <c r="T965" s="81">
        <f t="shared" si="262"/>
        <v>0</v>
      </c>
      <c r="U965" s="81" t="e">
        <f t="shared" si="274"/>
        <v>#REF!</v>
      </c>
      <c r="V965" s="81"/>
      <c r="W965" s="81" t="e">
        <f t="shared" si="267"/>
        <v>#REF!</v>
      </c>
      <c r="X965" s="83"/>
      <c r="Y965" s="99">
        <f t="shared" si="282"/>
        <v>0</v>
      </c>
      <c r="Z965" s="35">
        <v>397</v>
      </c>
      <c r="AE965" s="106" t="e">
        <f t="shared" si="281"/>
        <v>#VALUE!</v>
      </c>
      <c r="AF965" s="69"/>
      <c r="AG965" s="218"/>
      <c r="AH965" s="219"/>
      <c r="AI965" s="218"/>
      <c r="AR965" s="225" t="str">
        <f>IF(AS1165&gt;1,H1165,IF(AS1165=1,H1164+1,0))</f>
        <v/>
      </c>
      <c r="AS965" s="35">
        <f>IF(H1165=0,H1164+1,2)</f>
        <v>2</v>
      </c>
      <c r="AU965" s="69" t="e">
        <f t="shared" si="260"/>
        <v>#N/A</v>
      </c>
      <c r="AV965" s="69" t="e">
        <f t="shared" si="263"/>
        <v>#N/A</v>
      </c>
      <c r="AW965" s="69">
        <f>IF(I965&gt;0,COUNTIF($AV$32:AV965,AV965),0)</f>
        <v>933</v>
      </c>
      <c r="AX965" s="69">
        <f>IF(AND(AW965&gt;1,SUMIF($AV$32:AV964,AV965,$AX$32:AX964)-SUMIF($AV$32:AV964,AV965,$BA$32:BA964)=0),1,IF(AND(AW965&gt;1,SUMIF($AV$32:AV964,AV965,$AX$32:AX964)-SUMIF($AV$32:AV964,AV965,$BA$32:BA964)&gt;0),0,AW965))</f>
        <v>0</v>
      </c>
      <c r="AY965" s="69">
        <f>IF(AND(Q965&gt;0,SUMIF($AV$32:AV965,AV965,$I$32:I965)-SUMIF($AV$32:AV965,AV965,$Q$32:Q965)=0),COUNTIF($AV$32:AV965,AV965),0)</f>
        <v>0</v>
      </c>
      <c r="AZ965" s="69">
        <f>IF(Q965&gt;0,COUNTIF($AV$32:AV965,AV965),0)</f>
        <v>0</v>
      </c>
      <c r="BA965" s="69">
        <f t="shared" si="264"/>
        <v>0</v>
      </c>
      <c r="BC965" s="69" t="str">
        <f t="shared" si="265"/>
        <v xml:space="preserve">  0</v>
      </c>
      <c r="BD965" s="69" t="str">
        <f t="shared" si="266"/>
        <v/>
      </c>
      <c r="BF965" s="69"/>
      <c r="BG965" s="69"/>
    </row>
    <row r="966" spans="1:59" x14ac:dyDescent="0.25">
      <c r="A966" s="70" t="e">
        <f t="shared" si="273"/>
        <v>#REF!</v>
      </c>
      <c r="B966" s="83" t="str">
        <f>IFERROR(VLOOKUP(A966,[1]Tổng!$M$2:$AT$200,13,0),"")</f>
        <v/>
      </c>
      <c r="C966" s="71" t="e">
        <f t="shared" si="268"/>
        <v>#VALUE!</v>
      </c>
      <c r="D966" s="71">
        <f t="shared" si="269"/>
        <v>1</v>
      </c>
      <c r="E966" s="221" t="str">
        <f>IFERROR(VLOOKUP(A966,[1]Tổng!$M$2:$AT$200,14,0),"")</f>
        <v/>
      </c>
      <c r="F966" s="213" t="str">
        <f>IFERROR(VLOOKUP(A966,[1]Tổng!$M$2:$AT$200,15,0),"")</f>
        <v/>
      </c>
      <c r="G966" s="214" t="str">
        <f>IFERROR(VLOOKUP(A966,[1]Tổng!$M$2:$AT$200,25,0),"")</f>
        <v/>
      </c>
      <c r="H966" s="83" t="str">
        <f>IFERROR(VLOOKUP(A966,[1]Tổng!$M$2:$AQ$200,26,0),"")</f>
        <v/>
      </c>
      <c r="I966" s="77" t="str">
        <f>IFERROR(VLOOKUP(A966,[1]Tổng!$M$2:$AQ$200,27,0),"")</f>
        <v/>
      </c>
      <c r="J966" s="77">
        <v>1000000</v>
      </c>
      <c r="K966" s="78">
        <f t="shared" si="270"/>
        <v>0</v>
      </c>
      <c r="L966" s="88" t="str">
        <f>IFERROR(VLOOKUP(A966,[1]Tổng!$M$2:$AQ$200,30,0),"")</f>
        <v/>
      </c>
      <c r="M966" s="88">
        <f t="shared" si="271"/>
        <v>0</v>
      </c>
      <c r="N966" s="88" t="str">
        <f>IFERROR(VLOOKUP(A966,[1]Tổng!$M$2:$AT$200,18,0),"")</f>
        <v/>
      </c>
      <c r="O966" s="88" t="str">
        <f>IFERROR(VLOOKUP(A966,[1]Tổng!$M$2:$AT$200,22,0),"")</f>
        <v/>
      </c>
      <c r="P966" s="217">
        <f t="shared" si="272"/>
        <v>0</v>
      </c>
      <c r="Q966" s="217">
        <f>IFERROR(VLOOKUP(A966,[1]Tổng!$M$2:$AQ$200,29,0),0)</f>
        <v>0</v>
      </c>
      <c r="R966" s="81" t="str">
        <f>IFERROR(VLOOKUP(A966,[1]Tổng!$M$2:$AQ$200,31,0),"")</f>
        <v/>
      </c>
      <c r="S966" s="81">
        <f t="shared" si="261"/>
        <v>0</v>
      </c>
      <c r="T966" s="81">
        <f t="shared" si="262"/>
        <v>0</v>
      </c>
      <c r="U966" s="81" t="e">
        <f t="shared" si="274"/>
        <v>#REF!</v>
      </c>
      <c r="V966" s="81"/>
      <c r="W966" s="81" t="e">
        <f t="shared" si="267"/>
        <v>#REF!</v>
      </c>
      <c r="X966" s="83"/>
      <c r="Y966" s="99">
        <f t="shared" si="282"/>
        <v>0</v>
      </c>
      <c r="Z966" s="35">
        <v>19</v>
      </c>
      <c r="AA966" s="35">
        <v>373</v>
      </c>
      <c r="AB966" s="35">
        <v>190</v>
      </c>
      <c r="AE966" s="106" t="e">
        <f t="shared" si="281"/>
        <v>#VALUE!</v>
      </c>
      <c r="AF966" s="69"/>
      <c r="AG966" s="218"/>
      <c r="AH966" s="219"/>
      <c r="AI966" s="218"/>
      <c r="AR966" s="225" t="str">
        <f>IF(AS1166&gt;1,H1166,IF(AS1166=1,H1165+1,0))</f>
        <v/>
      </c>
      <c r="AS966" s="35">
        <f>IF(H1166=0,H1165+1,2)</f>
        <v>2</v>
      </c>
      <c r="AU966" s="69" t="e">
        <f t="shared" si="260"/>
        <v>#N/A</v>
      </c>
      <c r="AV966" s="69" t="e">
        <f t="shared" si="263"/>
        <v>#N/A</v>
      </c>
      <c r="AW966" s="69">
        <f>IF(I966&gt;0,COUNTIF($AV$32:AV966,AV966),0)</f>
        <v>934</v>
      </c>
      <c r="AX966" s="69">
        <f>IF(AND(AW966&gt;1,SUMIF($AV$32:AV965,AV966,$AX$32:AX965)-SUMIF($AV$32:AV965,AV966,$BA$32:BA965)=0),1,IF(AND(AW966&gt;1,SUMIF($AV$32:AV965,AV966,$AX$32:AX965)-SUMIF($AV$32:AV965,AV966,$BA$32:BA965)&gt;0),0,AW966))</f>
        <v>0</v>
      </c>
      <c r="AY966" s="69">
        <f>IF(AND(Q966&gt;0,SUMIF($AV$32:AV966,AV966,$I$32:I966)-SUMIF($AV$32:AV966,AV966,$Q$32:Q966)=0),COUNTIF($AV$32:AV966,AV966),0)</f>
        <v>0</v>
      </c>
      <c r="AZ966" s="69">
        <f>IF(Q966&gt;0,COUNTIF($AV$32:AV966,AV966),0)</f>
        <v>0</v>
      </c>
      <c r="BA966" s="69">
        <f t="shared" si="264"/>
        <v>0</v>
      </c>
      <c r="BC966" s="69" t="str">
        <f t="shared" si="265"/>
        <v xml:space="preserve">  0</v>
      </c>
      <c r="BD966" s="69" t="str">
        <f t="shared" si="266"/>
        <v/>
      </c>
      <c r="BF966" s="69"/>
      <c r="BG966" s="69"/>
    </row>
    <row r="967" spans="1:59" x14ac:dyDescent="0.25">
      <c r="A967" s="70" t="e">
        <f t="shared" si="273"/>
        <v>#REF!</v>
      </c>
      <c r="B967" s="83" t="str">
        <f>IFERROR(VLOOKUP(A967,[1]Tổng!$M$2:$AT$200,13,0),"")</f>
        <v/>
      </c>
      <c r="C967" s="71" t="e">
        <f t="shared" si="268"/>
        <v>#VALUE!</v>
      </c>
      <c r="D967" s="71">
        <f t="shared" si="269"/>
        <v>1</v>
      </c>
      <c r="E967" s="221" t="str">
        <f>IFERROR(VLOOKUP(A967,[1]Tổng!$M$2:$AT$200,14,0),"")</f>
        <v/>
      </c>
      <c r="F967" s="213" t="str">
        <f>IFERROR(VLOOKUP(A967,[1]Tổng!$M$2:$AT$200,15,0),"")</f>
        <v/>
      </c>
      <c r="G967" s="214" t="str">
        <f>IFERROR(VLOOKUP(A967,[1]Tổng!$M$2:$AT$200,25,0),"")</f>
        <v/>
      </c>
      <c r="H967" s="83" t="str">
        <f>IFERROR(VLOOKUP(A967,[1]Tổng!$M$2:$AQ$200,26,0),"")</f>
        <v/>
      </c>
      <c r="I967" s="77" t="str">
        <f>IFERROR(VLOOKUP(A967,[1]Tổng!$M$2:$AQ$200,27,0),"")</f>
        <v/>
      </c>
      <c r="J967" s="77">
        <v>1000000</v>
      </c>
      <c r="K967" s="78">
        <f t="shared" si="270"/>
        <v>0</v>
      </c>
      <c r="L967" s="88" t="str">
        <f>IFERROR(VLOOKUP(A967,[1]Tổng!$M$2:$AQ$200,30,0),"")</f>
        <v/>
      </c>
      <c r="M967" s="88">
        <f t="shared" si="271"/>
        <v>0</v>
      </c>
      <c r="N967" s="88" t="str">
        <f>IFERROR(VLOOKUP(A967,[1]Tổng!$M$2:$AT$200,18,0),"")</f>
        <v/>
      </c>
      <c r="O967" s="88" t="str">
        <f>IFERROR(VLOOKUP(A967,[1]Tổng!$M$2:$AT$200,22,0),"")</f>
        <v/>
      </c>
      <c r="P967" s="217">
        <f t="shared" si="272"/>
        <v>0</v>
      </c>
      <c r="Q967" s="217">
        <f>IFERROR(VLOOKUP(A967,[1]Tổng!$M$2:$AQ$200,29,0),0)</f>
        <v>0</v>
      </c>
      <c r="R967" s="81" t="str">
        <f>IFERROR(VLOOKUP(A967,[1]Tổng!$M$2:$AQ$200,31,0),"")</f>
        <v/>
      </c>
      <c r="S967" s="81">
        <f t="shared" si="261"/>
        <v>0</v>
      </c>
      <c r="T967" s="81">
        <f t="shared" si="262"/>
        <v>0</v>
      </c>
      <c r="U967" s="81" t="e">
        <f t="shared" si="274"/>
        <v>#REF!</v>
      </c>
      <c r="V967" s="81"/>
      <c r="W967" s="81" t="e">
        <f t="shared" si="267"/>
        <v>#REF!</v>
      </c>
      <c r="X967" s="83"/>
      <c r="Y967" s="99">
        <f t="shared" si="282"/>
        <v>0</v>
      </c>
      <c r="Z967" s="35">
        <v>32</v>
      </c>
      <c r="AA967" s="35">
        <v>170</v>
      </c>
      <c r="AB967" s="35">
        <v>1129</v>
      </c>
      <c r="AE967" s="106" t="e">
        <f t="shared" si="281"/>
        <v>#VALUE!</v>
      </c>
      <c r="AF967" s="69"/>
      <c r="AG967" s="218"/>
      <c r="AH967" s="219"/>
      <c r="AI967" s="218"/>
      <c r="AR967" s="225" t="str">
        <f>IF(AS1167&gt;1,H1167,IF(AS1167=1,H1166+1,0))</f>
        <v/>
      </c>
      <c r="AS967" s="35">
        <f>IF(H1167=0,H1166+1,2)</f>
        <v>2</v>
      </c>
      <c r="AU967" s="69" t="e">
        <f t="shared" si="260"/>
        <v>#N/A</v>
      </c>
      <c r="AV967" s="69" t="e">
        <f t="shared" si="263"/>
        <v>#N/A</v>
      </c>
      <c r="AW967" s="69">
        <f>IF(I967&gt;0,COUNTIF($AV$32:AV967,AV967),0)</f>
        <v>935</v>
      </c>
      <c r="AX967" s="69">
        <f>IF(AND(AW967&gt;1,SUMIF($AV$32:AV966,AV967,$AX$32:AX966)-SUMIF($AV$32:AV966,AV967,$BA$32:BA966)=0),1,IF(AND(AW967&gt;1,SUMIF($AV$32:AV966,AV967,$AX$32:AX966)-SUMIF($AV$32:AV966,AV967,$BA$32:BA966)&gt;0),0,AW967))</f>
        <v>0</v>
      </c>
      <c r="AY967" s="69">
        <f>IF(AND(Q967&gt;0,SUMIF($AV$32:AV967,AV967,$I$32:I967)-SUMIF($AV$32:AV967,AV967,$Q$32:Q967)=0),COUNTIF($AV$32:AV967,AV967),0)</f>
        <v>0</v>
      </c>
      <c r="AZ967" s="69">
        <f>IF(Q967&gt;0,COUNTIF($AV$32:AV967,AV967),0)</f>
        <v>0</v>
      </c>
      <c r="BA967" s="69">
        <f t="shared" si="264"/>
        <v>0</v>
      </c>
      <c r="BC967" s="69" t="str">
        <f t="shared" si="265"/>
        <v xml:space="preserve">  0</v>
      </c>
      <c r="BD967" s="69" t="str">
        <f t="shared" si="266"/>
        <v/>
      </c>
      <c r="BF967" s="69"/>
      <c r="BG967" s="69"/>
    </row>
    <row r="968" spans="1:59" x14ac:dyDescent="0.25">
      <c r="A968" s="70" t="e">
        <f t="shared" si="273"/>
        <v>#REF!</v>
      </c>
      <c r="B968" s="83" t="str">
        <f>IFERROR(VLOOKUP(A968,[1]Tổng!$M$2:$AT$200,13,0),"")</f>
        <v/>
      </c>
      <c r="C968" s="71" t="e">
        <f t="shared" si="268"/>
        <v>#VALUE!</v>
      </c>
      <c r="D968" s="71">
        <f t="shared" si="269"/>
        <v>1</v>
      </c>
      <c r="E968" s="221" t="str">
        <f>IFERROR(VLOOKUP(A968,[1]Tổng!$M$2:$AT$200,14,0),"")</f>
        <v/>
      </c>
      <c r="F968" s="213" t="str">
        <f>IFERROR(VLOOKUP(A968,[1]Tổng!$M$2:$AT$200,15,0),"")</f>
        <v/>
      </c>
      <c r="G968" s="214" t="str">
        <f>IFERROR(VLOOKUP(A968,[1]Tổng!$M$2:$AT$200,25,0),"")</f>
        <v/>
      </c>
      <c r="H968" s="83" t="str">
        <f>IFERROR(VLOOKUP(A968,[1]Tổng!$M$2:$AQ$200,26,0),"")</f>
        <v/>
      </c>
      <c r="I968" s="77" t="str">
        <f>IFERROR(VLOOKUP(A968,[1]Tổng!$M$2:$AQ$200,27,0),"")</f>
        <v/>
      </c>
      <c r="J968" s="77">
        <v>1000000</v>
      </c>
      <c r="K968" s="78">
        <f t="shared" si="270"/>
        <v>0</v>
      </c>
      <c r="L968" s="88" t="str">
        <f>IFERROR(VLOOKUP(A968,[1]Tổng!$M$2:$AQ$200,30,0),"")</f>
        <v/>
      </c>
      <c r="M968" s="88">
        <f t="shared" si="271"/>
        <v>0</v>
      </c>
      <c r="N968" s="88" t="str">
        <f>IFERROR(VLOOKUP(A968,[1]Tổng!$M$2:$AT$200,18,0),"")</f>
        <v/>
      </c>
      <c r="O968" s="88" t="str">
        <f>IFERROR(VLOOKUP(A968,[1]Tổng!$M$2:$AT$200,22,0),"")</f>
        <v/>
      </c>
      <c r="P968" s="217">
        <f t="shared" si="272"/>
        <v>0</v>
      </c>
      <c r="Q968" s="217">
        <f>IFERROR(VLOOKUP(A968,[1]Tổng!$M$2:$AQ$200,29,0),0)</f>
        <v>0</v>
      </c>
      <c r="R968" s="81" t="str">
        <f>IFERROR(VLOOKUP(A968,[1]Tổng!$M$2:$AQ$200,31,0),"")</f>
        <v/>
      </c>
      <c r="S968" s="81">
        <f t="shared" si="261"/>
        <v>0</v>
      </c>
      <c r="T968" s="81">
        <f t="shared" si="262"/>
        <v>0</v>
      </c>
      <c r="U968" s="81" t="e">
        <f t="shared" si="274"/>
        <v>#REF!</v>
      </c>
      <c r="V968" s="81"/>
      <c r="W968" s="81" t="e">
        <f t="shared" si="267"/>
        <v>#REF!</v>
      </c>
      <c r="X968" s="83"/>
      <c r="Y968" s="99">
        <f t="shared" si="282"/>
        <v>0</v>
      </c>
      <c r="Z968" s="35">
        <v>734</v>
      </c>
      <c r="AA968" s="35">
        <v>879</v>
      </c>
      <c r="AB968" s="35">
        <v>2797</v>
      </c>
      <c r="AE968" s="106" t="e">
        <f t="shared" si="281"/>
        <v>#VALUE!</v>
      </c>
      <c r="AF968" s="69"/>
      <c r="AG968" s="218"/>
      <c r="AH968" s="219"/>
      <c r="AI968" s="218"/>
      <c r="AR968" s="225" t="str">
        <f>IF(AS1168&gt;1,H1168,IF(AS1168=1,H1167+1,0))</f>
        <v/>
      </c>
      <c r="AS968" s="35">
        <f>IF(H1168=0,H1167+1,2)</f>
        <v>2</v>
      </c>
      <c r="AU968" s="69" t="e">
        <f t="shared" si="260"/>
        <v>#N/A</v>
      </c>
      <c r="AV968" s="69" t="e">
        <f t="shared" si="263"/>
        <v>#N/A</v>
      </c>
      <c r="AW968" s="69">
        <f>IF(I968&gt;0,COUNTIF($AV$32:AV968,AV968),0)</f>
        <v>936</v>
      </c>
      <c r="AX968" s="69">
        <f>IF(AND(AW968&gt;1,SUMIF($AV$32:AV967,AV968,$AX$32:AX967)-SUMIF($AV$32:AV967,AV968,$BA$32:BA967)=0),1,IF(AND(AW968&gt;1,SUMIF($AV$32:AV967,AV968,$AX$32:AX967)-SUMIF($AV$32:AV967,AV968,$BA$32:BA967)&gt;0),0,AW968))</f>
        <v>0</v>
      </c>
      <c r="AY968" s="69">
        <f>IF(AND(Q968&gt;0,SUMIF($AV$32:AV968,AV968,$I$32:I968)-SUMIF($AV$32:AV968,AV968,$Q$32:Q968)=0),COUNTIF($AV$32:AV968,AV968),0)</f>
        <v>0</v>
      </c>
      <c r="AZ968" s="69">
        <f>IF(Q968&gt;0,COUNTIF($AV$32:AV968,AV968),0)</f>
        <v>0</v>
      </c>
      <c r="BA968" s="69">
        <f t="shared" si="264"/>
        <v>0</v>
      </c>
      <c r="BC968" s="69" t="str">
        <f t="shared" si="265"/>
        <v xml:space="preserve">  0</v>
      </c>
      <c r="BD968" s="69" t="str">
        <f t="shared" si="266"/>
        <v/>
      </c>
      <c r="BF968" s="69"/>
      <c r="BG968" s="69"/>
    </row>
    <row r="969" spans="1:59" x14ac:dyDescent="0.25">
      <c r="A969" s="70" t="e">
        <f t="shared" si="273"/>
        <v>#REF!</v>
      </c>
      <c r="B969" s="83" t="str">
        <f>IFERROR(VLOOKUP(A969,[1]Tổng!$M$2:$AT$200,13,0),"")</f>
        <v/>
      </c>
      <c r="C969" s="71" t="e">
        <f t="shared" si="268"/>
        <v>#VALUE!</v>
      </c>
      <c r="D969" s="71">
        <f t="shared" si="269"/>
        <v>1</v>
      </c>
      <c r="E969" s="221" t="str">
        <f>IFERROR(VLOOKUP(A969,[1]Tổng!$M$2:$AT$200,14,0),"")</f>
        <v/>
      </c>
      <c r="F969" s="213" t="str">
        <f>IFERROR(VLOOKUP(A969,[1]Tổng!$M$2:$AT$200,15,0),"")</f>
        <v/>
      </c>
      <c r="G969" s="214" t="str">
        <f>IFERROR(VLOOKUP(A969,[1]Tổng!$M$2:$AT$200,25,0),"")</f>
        <v/>
      </c>
      <c r="H969" s="83" t="str">
        <f>IFERROR(VLOOKUP(A969,[1]Tổng!$M$2:$AQ$200,26,0),"")</f>
        <v/>
      </c>
      <c r="I969" s="77" t="str">
        <f>IFERROR(VLOOKUP(A969,[1]Tổng!$M$2:$AQ$200,27,0),"")</f>
        <v/>
      </c>
      <c r="J969" s="77">
        <v>1000000</v>
      </c>
      <c r="K969" s="78">
        <f t="shared" si="270"/>
        <v>0</v>
      </c>
      <c r="L969" s="88" t="str">
        <f>IFERROR(VLOOKUP(A969,[1]Tổng!$M$2:$AQ$200,30,0),"")</f>
        <v/>
      </c>
      <c r="M969" s="88">
        <f t="shared" si="271"/>
        <v>0</v>
      </c>
      <c r="N969" s="88" t="str">
        <f>IFERROR(VLOOKUP(A969,[1]Tổng!$M$2:$AT$200,18,0),"")</f>
        <v/>
      </c>
      <c r="O969" s="88" t="str">
        <f>IFERROR(VLOOKUP(A969,[1]Tổng!$M$2:$AT$200,22,0),"")</f>
        <v/>
      </c>
      <c r="P969" s="217">
        <f t="shared" si="272"/>
        <v>0</v>
      </c>
      <c r="Q969" s="217">
        <f>IFERROR(VLOOKUP(A969,[1]Tổng!$M$2:$AQ$200,29,0),0)</f>
        <v>0</v>
      </c>
      <c r="R969" s="81" t="str">
        <f>IFERROR(VLOOKUP(A969,[1]Tổng!$M$2:$AQ$200,31,0),"")</f>
        <v/>
      </c>
      <c r="S969" s="81">
        <f t="shared" si="261"/>
        <v>0</v>
      </c>
      <c r="T969" s="81">
        <f t="shared" si="262"/>
        <v>0</v>
      </c>
      <c r="U969" s="81" t="e">
        <f t="shared" si="274"/>
        <v>#REF!</v>
      </c>
      <c r="V969" s="81" t="e">
        <f>Z974*L974</f>
        <v>#VALUE!</v>
      </c>
      <c r="W969" s="81" t="e">
        <f t="shared" si="267"/>
        <v>#REF!</v>
      </c>
      <c r="X969" s="83" t="s">
        <v>541</v>
      </c>
      <c r="Y969" s="99">
        <f>Q1171-Z974</f>
        <v>-1674</v>
      </c>
      <c r="AE969" s="106" t="e">
        <f>I1171-SUM(Z1171:AD1171)</f>
        <v>#VALUE!</v>
      </c>
      <c r="AF969" s="69"/>
      <c r="AG969" s="218"/>
      <c r="AH969" s="219"/>
      <c r="AI969" s="218"/>
      <c r="AR969" s="225" t="str">
        <f>IF(AS1171&gt;1,H1171,IF(AS1171=1,H1146+1,0))</f>
        <v/>
      </c>
      <c r="AS969" s="35">
        <f>IF(H1171=0,H1146+1,2)</f>
        <v>2</v>
      </c>
      <c r="AU969" s="69" t="e">
        <f t="shared" si="260"/>
        <v>#N/A</v>
      </c>
      <c r="AV969" s="69" t="e">
        <f t="shared" si="263"/>
        <v>#N/A</v>
      </c>
      <c r="AW969" s="69">
        <f>IF(I969&gt;0,COUNTIF($AV$32:AV969,AV969),0)</f>
        <v>937</v>
      </c>
      <c r="AX969" s="69">
        <f>IF(AND(AW969&gt;1,SUMIF($AV$32:AV968,AV969,$AX$32:AX968)-SUMIF($AV$32:AV968,AV969,$BA$32:BA968)=0),1,IF(AND(AW969&gt;1,SUMIF($AV$32:AV968,AV969,$AX$32:AX968)-SUMIF($AV$32:AV968,AV969,$BA$32:BA968)&gt;0),0,AW969))</f>
        <v>0</v>
      </c>
      <c r="AY969" s="69">
        <f>IF(AND(Q969&gt;0,SUMIF($AV$32:AV969,AV969,$I$32:I969)-SUMIF($AV$32:AV969,AV969,$Q$32:Q969)=0),COUNTIF($AV$32:AV969,AV969),0)</f>
        <v>0</v>
      </c>
      <c r="AZ969" s="69">
        <f>IF(Q969&gt;0,COUNTIF($AV$32:AV969,AV969),0)</f>
        <v>0</v>
      </c>
      <c r="BA969" s="69">
        <f t="shared" si="264"/>
        <v>0</v>
      </c>
      <c r="BC969" s="69" t="str">
        <f t="shared" si="265"/>
        <v xml:space="preserve">  0</v>
      </c>
      <c r="BD969" s="69" t="str">
        <f t="shared" si="266"/>
        <v/>
      </c>
      <c r="BF969" s="69"/>
      <c r="BG969" s="69"/>
    </row>
    <row r="970" spans="1:59" x14ac:dyDescent="0.25">
      <c r="A970" s="70" t="e">
        <f t="shared" si="273"/>
        <v>#REF!</v>
      </c>
      <c r="B970" s="83" t="str">
        <f>IFERROR(VLOOKUP(A970,[1]Tổng!$M$2:$AT$200,13,0),"")</f>
        <v/>
      </c>
      <c r="C970" s="71" t="e">
        <f t="shared" si="268"/>
        <v>#VALUE!</v>
      </c>
      <c r="D970" s="71">
        <f t="shared" si="269"/>
        <v>1</v>
      </c>
      <c r="E970" s="221" t="str">
        <f>IFERROR(VLOOKUP(A970,[1]Tổng!$M$2:$AT$200,14,0),"")</f>
        <v/>
      </c>
      <c r="F970" s="213" t="str">
        <f>IFERROR(VLOOKUP(A970,[1]Tổng!$M$2:$AT$200,15,0),"")</f>
        <v/>
      </c>
      <c r="G970" s="214" t="str">
        <f>IFERROR(VLOOKUP(A970,[1]Tổng!$M$2:$AT$200,25,0),"")</f>
        <v/>
      </c>
      <c r="H970" s="83" t="str">
        <f>IFERROR(VLOOKUP(A970,[1]Tổng!$M$2:$AQ$200,26,0),"")</f>
        <v/>
      </c>
      <c r="I970" s="77" t="str">
        <f>IFERROR(VLOOKUP(A970,[1]Tổng!$M$2:$AQ$200,27,0),"")</f>
        <v/>
      </c>
      <c r="J970" s="77">
        <v>1000000</v>
      </c>
      <c r="K970" s="78">
        <f t="shared" si="270"/>
        <v>0</v>
      </c>
      <c r="L970" s="88" t="str">
        <f>IFERROR(VLOOKUP(A970,[1]Tổng!$M$2:$AQ$200,30,0),"")</f>
        <v/>
      </c>
      <c r="M970" s="88">
        <f t="shared" si="271"/>
        <v>0</v>
      </c>
      <c r="N970" s="88" t="str">
        <f>IFERROR(VLOOKUP(A970,[1]Tổng!$M$2:$AT$200,18,0),"")</f>
        <v/>
      </c>
      <c r="O970" s="88" t="str">
        <f>IFERROR(VLOOKUP(A970,[1]Tổng!$M$2:$AT$200,22,0),"")</f>
        <v/>
      </c>
      <c r="P970" s="217">
        <f t="shared" si="272"/>
        <v>0</v>
      </c>
      <c r="Q970" s="217">
        <f>IFERROR(VLOOKUP(A970,[1]Tổng!$M$2:$AQ$200,29,0),0)</f>
        <v>0</v>
      </c>
      <c r="R970" s="81" t="str">
        <f>IFERROR(VLOOKUP(A970,[1]Tổng!$M$2:$AQ$200,31,0),"")</f>
        <v/>
      </c>
      <c r="S970" s="81">
        <f t="shared" si="261"/>
        <v>0</v>
      </c>
      <c r="T970" s="81">
        <f t="shared" si="262"/>
        <v>0</v>
      </c>
      <c r="U970" s="81" t="e">
        <f t="shared" si="274"/>
        <v>#REF!</v>
      </c>
      <c r="V970" s="81" t="e">
        <f>AB974*L974</f>
        <v>#VALUE!</v>
      </c>
      <c r="W970" s="81" t="e">
        <f t="shared" si="267"/>
        <v>#REF!</v>
      </c>
      <c r="X970" s="83" t="s">
        <v>541</v>
      </c>
      <c r="Y970" s="99">
        <f>Q1170-AA974</f>
        <v>-282</v>
      </c>
      <c r="AE970" s="106" t="e">
        <f>I1170-SUM(Z1170:AD1170)</f>
        <v>#VALUE!</v>
      </c>
      <c r="AF970" s="69"/>
      <c r="AG970" s="218"/>
      <c r="AH970" s="219"/>
      <c r="AI970" s="218"/>
      <c r="AR970" s="225" t="str">
        <f>IF(AS1170&gt;1,H1170,IF(AS1170=1,H1171+1,0))</f>
        <v/>
      </c>
      <c r="AS970" s="35">
        <f>IF(H1170=0,H1171+1,2)</f>
        <v>2</v>
      </c>
      <c r="AU970" s="69" t="e">
        <f t="shared" si="260"/>
        <v>#N/A</v>
      </c>
      <c r="AV970" s="69" t="e">
        <f t="shared" si="263"/>
        <v>#N/A</v>
      </c>
      <c r="AW970" s="69">
        <f>IF(I970&gt;0,COUNTIF($AV$32:AV970,AV970),0)</f>
        <v>938</v>
      </c>
      <c r="AX970" s="69">
        <f>IF(AND(AW970&gt;1,SUMIF($AV$32:AV969,AV970,$AX$32:AX969)-SUMIF($AV$32:AV969,AV970,$BA$32:BA969)=0),1,IF(AND(AW970&gt;1,SUMIF($AV$32:AV969,AV970,$AX$32:AX969)-SUMIF($AV$32:AV969,AV970,$BA$32:BA969)&gt;0),0,AW970))</f>
        <v>0</v>
      </c>
      <c r="AY970" s="69">
        <f>IF(AND(Q970&gt;0,SUMIF($AV$32:AV970,AV970,$I$32:I970)-SUMIF($AV$32:AV970,AV970,$Q$32:Q970)=0),COUNTIF($AV$32:AV970,AV970),0)</f>
        <v>0</v>
      </c>
      <c r="AZ970" s="69">
        <f>IF(Q970&gt;0,COUNTIF($AV$32:AV970,AV970),0)</f>
        <v>0</v>
      </c>
      <c r="BA970" s="69">
        <f t="shared" si="264"/>
        <v>0</v>
      </c>
      <c r="BC970" s="69" t="str">
        <f t="shared" si="265"/>
        <v xml:space="preserve">  0</v>
      </c>
      <c r="BD970" s="69" t="str">
        <f t="shared" si="266"/>
        <v/>
      </c>
      <c r="BF970" s="69"/>
      <c r="BG970" s="69"/>
    </row>
    <row r="971" spans="1:59" x14ac:dyDescent="0.25">
      <c r="A971" s="70" t="e">
        <f t="shared" si="273"/>
        <v>#REF!</v>
      </c>
      <c r="B971" s="83" t="str">
        <f>IFERROR(VLOOKUP(A971,[1]Tổng!$M$2:$AT$200,13,0),"")</f>
        <v/>
      </c>
      <c r="C971" s="71" t="e">
        <f t="shared" si="268"/>
        <v>#VALUE!</v>
      </c>
      <c r="D971" s="71">
        <f t="shared" si="269"/>
        <v>1</v>
      </c>
      <c r="E971" s="221" t="str">
        <f>IFERROR(VLOOKUP(A971,[1]Tổng!$M$2:$AT$200,14,0),"")</f>
        <v/>
      </c>
      <c r="F971" s="213" t="str">
        <f>IFERROR(VLOOKUP(A971,[1]Tổng!$M$2:$AT$200,15,0),"")</f>
        <v/>
      </c>
      <c r="G971" s="214" t="str">
        <f>IFERROR(VLOOKUP(A971,[1]Tổng!$M$2:$AT$200,25,0),"")</f>
        <v/>
      </c>
      <c r="H971" s="83" t="str">
        <f>IFERROR(VLOOKUP(A971,[1]Tổng!$M$2:$AQ$200,26,0),"")</f>
        <v/>
      </c>
      <c r="I971" s="77" t="str">
        <f>IFERROR(VLOOKUP(A971,[1]Tổng!$M$2:$AQ$200,27,0),"")</f>
        <v/>
      </c>
      <c r="J971" s="77">
        <v>1000000</v>
      </c>
      <c r="K971" s="78">
        <f t="shared" si="270"/>
        <v>0</v>
      </c>
      <c r="L971" s="88" t="str">
        <f>IFERROR(VLOOKUP(A971,[1]Tổng!$M$2:$AQ$200,30,0),"")</f>
        <v/>
      </c>
      <c r="M971" s="88">
        <f t="shared" si="271"/>
        <v>0</v>
      </c>
      <c r="N971" s="88" t="str">
        <f>IFERROR(VLOOKUP(A971,[1]Tổng!$M$2:$AT$200,18,0),"")</f>
        <v/>
      </c>
      <c r="O971" s="88" t="str">
        <f>IFERROR(VLOOKUP(A971,[1]Tổng!$M$2:$AT$200,22,0),"")</f>
        <v/>
      </c>
      <c r="P971" s="217">
        <f t="shared" si="272"/>
        <v>0</v>
      </c>
      <c r="Q971" s="217">
        <f>IFERROR(VLOOKUP(A971,[1]Tổng!$M$2:$AQ$200,29,0),0)</f>
        <v>0</v>
      </c>
      <c r="R971" s="81" t="str">
        <f>IFERROR(VLOOKUP(A971,[1]Tổng!$M$2:$AQ$200,31,0),"")</f>
        <v/>
      </c>
      <c r="S971" s="81">
        <f t="shared" si="261"/>
        <v>0</v>
      </c>
      <c r="T971" s="81">
        <f t="shared" si="262"/>
        <v>0</v>
      </c>
      <c r="U971" s="81" t="e">
        <f t="shared" si="274"/>
        <v>#REF!</v>
      </c>
      <c r="V971" s="81" t="e">
        <f>Z1172*L1172</f>
        <v>#VALUE!</v>
      </c>
      <c r="W971" s="81" t="e">
        <f t="shared" si="267"/>
        <v>#REF!</v>
      </c>
      <c r="X971" s="83" t="s">
        <v>536</v>
      </c>
      <c r="Y971" s="99">
        <f>Q1171-Z1172</f>
        <v>0</v>
      </c>
      <c r="AE971" s="106" t="e">
        <f>I1171-SUM(Z1171:AD1171)</f>
        <v>#VALUE!</v>
      </c>
      <c r="AF971" s="69"/>
      <c r="AG971" s="218"/>
      <c r="AH971" s="219"/>
      <c r="AI971" s="218"/>
      <c r="AR971" s="225" t="str">
        <f>IF(AS1171&gt;1,H1171,IF(AS1171=1,H1170+1,0))</f>
        <v/>
      </c>
      <c r="AS971" s="35">
        <f>IF(H1171=0,H1170+1,2)</f>
        <v>2</v>
      </c>
      <c r="AU971" s="69" t="e">
        <f t="shared" si="260"/>
        <v>#N/A</v>
      </c>
      <c r="AV971" s="69" t="e">
        <f t="shared" si="263"/>
        <v>#N/A</v>
      </c>
      <c r="AW971" s="69">
        <f>IF(I971&gt;0,COUNTIF($AV$32:AV971,AV971),0)</f>
        <v>939</v>
      </c>
      <c r="AX971" s="69">
        <f>IF(AND(AW971&gt;1,SUMIF($AV$32:AV970,AV971,$AX$32:AX970)-SUMIF($AV$32:AV970,AV971,$BA$32:BA970)=0),1,IF(AND(AW971&gt;1,SUMIF($AV$32:AV970,AV971,$AX$32:AX970)-SUMIF($AV$32:AV970,AV971,$BA$32:BA970)&gt;0),0,AW971))</f>
        <v>0</v>
      </c>
      <c r="AY971" s="69">
        <f>IF(AND(Q971&gt;0,SUMIF($AV$32:AV971,AV971,$I$32:I971)-SUMIF($AV$32:AV971,AV971,$Q$32:Q971)=0),COUNTIF($AV$32:AV971,AV971),0)</f>
        <v>0</v>
      </c>
      <c r="AZ971" s="69">
        <f>IF(Q971&gt;0,COUNTIF($AV$32:AV971,AV971),0)</f>
        <v>0</v>
      </c>
      <c r="BA971" s="69">
        <f t="shared" si="264"/>
        <v>0</v>
      </c>
      <c r="BC971" s="69" t="str">
        <f t="shared" si="265"/>
        <v xml:space="preserve">  0</v>
      </c>
      <c r="BD971" s="69" t="str">
        <f t="shared" si="266"/>
        <v/>
      </c>
      <c r="BF971" s="69"/>
      <c r="BG971" s="69"/>
    </row>
    <row r="972" spans="1:59" x14ac:dyDescent="0.25">
      <c r="A972" s="70" t="e">
        <f t="shared" si="273"/>
        <v>#REF!</v>
      </c>
      <c r="B972" s="83" t="str">
        <f>IFERROR(VLOOKUP(A972,[1]Tổng!$M$2:$AT$200,13,0),"")</f>
        <v/>
      </c>
      <c r="C972" s="71" t="e">
        <f t="shared" si="268"/>
        <v>#VALUE!</v>
      </c>
      <c r="D972" s="71">
        <f t="shared" si="269"/>
        <v>1</v>
      </c>
      <c r="E972" s="221" t="str">
        <f>IFERROR(VLOOKUP(A972,[1]Tổng!$M$2:$AT$200,14,0),"")</f>
        <v/>
      </c>
      <c r="F972" s="213" t="str">
        <f>IFERROR(VLOOKUP(A972,[1]Tổng!$M$2:$AT$200,15,0),"")</f>
        <v/>
      </c>
      <c r="G972" s="214" t="str">
        <f>IFERROR(VLOOKUP(A972,[1]Tổng!$M$2:$AT$200,25,0),"")</f>
        <v/>
      </c>
      <c r="H972" s="83" t="str">
        <f>IFERROR(VLOOKUP(A972,[1]Tổng!$M$2:$AQ$200,26,0),"")</f>
        <v/>
      </c>
      <c r="I972" s="77" t="str">
        <f>IFERROR(VLOOKUP(A972,[1]Tổng!$M$2:$AQ$200,27,0),"")</f>
        <v/>
      </c>
      <c r="J972" s="77">
        <v>1000000</v>
      </c>
      <c r="K972" s="78">
        <f t="shared" si="270"/>
        <v>0</v>
      </c>
      <c r="L972" s="88" t="str">
        <f>IFERROR(VLOOKUP(A972,[1]Tổng!$M$2:$AQ$200,30,0),"")</f>
        <v/>
      </c>
      <c r="M972" s="88">
        <f t="shared" si="271"/>
        <v>0</v>
      </c>
      <c r="N972" s="88" t="str">
        <f>IFERROR(VLOOKUP(A972,[1]Tổng!$M$2:$AT$200,18,0),"")</f>
        <v/>
      </c>
      <c r="O972" s="88" t="str">
        <f>IFERROR(VLOOKUP(A972,[1]Tổng!$M$2:$AT$200,22,0),"")</f>
        <v/>
      </c>
      <c r="P972" s="217">
        <f t="shared" si="272"/>
        <v>0</v>
      </c>
      <c r="Q972" s="217">
        <f>IFERROR(VLOOKUP(A972,[1]Tổng!$M$2:$AQ$200,29,0),0)</f>
        <v>0</v>
      </c>
      <c r="R972" s="81" t="str">
        <f>IFERROR(VLOOKUP(A972,[1]Tổng!$M$2:$AQ$200,31,0),"")</f>
        <v/>
      </c>
      <c r="S972" s="81">
        <f t="shared" si="261"/>
        <v>0</v>
      </c>
      <c r="T972" s="81">
        <f t="shared" si="262"/>
        <v>0</v>
      </c>
      <c r="U972" s="81" t="e">
        <f t="shared" si="274"/>
        <v>#REF!</v>
      </c>
      <c r="V972" s="81"/>
      <c r="W972" s="81" t="e">
        <f t="shared" si="267"/>
        <v>#REF!</v>
      </c>
      <c r="X972" s="83"/>
      <c r="Y972" s="99">
        <f>Q1172</f>
        <v>0</v>
      </c>
      <c r="Z972" s="35">
        <v>970</v>
      </c>
      <c r="AA972" s="35">
        <v>679</v>
      </c>
      <c r="AE972" s="106" t="e">
        <f>I1172-SUM(Z1172:AD1172)</f>
        <v>#VALUE!</v>
      </c>
      <c r="AF972" s="69"/>
      <c r="AG972" s="218"/>
      <c r="AH972" s="219"/>
      <c r="AI972" s="218"/>
      <c r="AR972" s="225" t="str">
        <f>IF(AS1172&gt;1,H1172,IF(AS1172=1,H1171+1,0))</f>
        <v/>
      </c>
      <c r="AS972" s="35">
        <f>IF(H1172=0,H1171+1,2)</f>
        <v>2</v>
      </c>
      <c r="AU972" s="69" t="e">
        <f t="shared" si="260"/>
        <v>#N/A</v>
      </c>
      <c r="AV972" s="69" t="e">
        <f t="shared" si="263"/>
        <v>#N/A</v>
      </c>
      <c r="AW972" s="69">
        <f>IF(I972&gt;0,COUNTIF($AV$32:AV972,AV972),0)</f>
        <v>940</v>
      </c>
      <c r="AX972" s="69">
        <f>IF(AND(AW972&gt;1,SUMIF($AV$32:AV971,AV972,$AX$32:AX971)-SUMIF($AV$32:AV971,AV972,$BA$32:BA971)=0),1,IF(AND(AW972&gt;1,SUMIF($AV$32:AV971,AV972,$AX$32:AX971)-SUMIF($AV$32:AV971,AV972,$BA$32:BA971)&gt;0),0,AW972))</f>
        <v>0</v>
      </c>
      <c r="AY972" s="69">
        <f>IF(AND(Q972&gt;0,SUMIF($AV$32:AV972,AV972,$I$32:I972)-SUMIF($AV$32:AV972,AV972,$Q$32:Q972)=0),COUNTIF($AV$32:AV972,AV972),0)</f>
        <v>0</v>
      </c>
      <c r="AZ972" s="69">
        <f>IF(Q972&gt;0,COUNTIF($AV$32:AV972,AV972),0)</f>
        <v>0</v>
      </c>
      <c r="BA972" s="69">
        <f t="shared" si="264"/>
        <v>0</v>
      </c>
      <c r="BC972" s="69" t="str">
        <f t="shared" si="265"/>
        <v xml:space="preserve">  0</v>
      </c>
      <c r="BD972" s="69" t="str">
        <f t="shared" si="266"/>
        <v/>
      </c>
      <c r="BF972" s="69"/>
      <c r="BG972" s="69"/>
    </row>
    <row r="973" spans="1:59" x14ac:dyDescent="0.25">
      <c r="A973" s="70" t="e">
        <f t="shared" si="273"/>
        <v>#REF!</v>
      </c>
      <c r="B973" s="83" t="str">
        <f>IFERROR(VLOOKUP(A973,[1]Tổng!$M$2:$AT$200,13,0),"")</f>
        <v/>
      </c>
      <c r="C973" s="71" t="e">
        <f t="shared" si="268"/>
        <v>#VALUE!</v>
      </c>
      <c r="D973" s="71">
        <f t="shared" si="269"/>
        <v>1</v>
      </c>
      <c r="E973" s="221" t="str">
        <f>IFERROR(VLOOKUP(A973,[1]Tổng!$M$2:$AT$200,14,0),"")</f>
        <v/>
      </c>
      <c r="F973" s="213" t="str">
        <f>IFERROR(VLOOKUP(A973,[1]Tổng!$M$2:$AT$200,15,0),"")</f>
        <v/>
      </c>
      <c r="G973" s="214" t="str">
        <f>IFERROR(VLOOKUP(A973,[1]Tổng!$M$2:$AT$200,25,0),"")</f>
        <v/>
      </c>
      <c r="H973" s="83" t="str">
        <f>IFERROR(VLOOKUP(A973,[1]Tổng!$M$2:$AQ$200,26,0),"")</f>
        <v/>
      </c>
      <c r="I973" s="77" t="str">
        <f>IFERROR(VLOOKUP(A973,[1]Tổng!$M$2:$AQ$200,27,0),"")</f>
        <v/>
      </c>
      <c r="J973" s="77">
        <v>1000000</v>
      </c>
      <c r="K973" s="78">
        <f t="shared" si="270"/>
        <v>0</v>
      </c>
      <c r="L973" s="88" t="str">
        <f>IFERROR(VLOOKUP(A973,[1]Tổng!$M$2:$AQ$200,30,0),"")</f>
        <v/>
      </c>
      <c r="M973" s="88">
        <f t="shared" si="271"/>
        <v>0</v>
      </c>
      <c r="N973" s="88" t="str">
        <f>IFERROR(VLOOKUP(A973,[1]Tổng!$M$2:$AT$200,18,0),"")</f>
        <v/>
      </c>
      <c r="O973" s="88" t="str">
        <f>IFERROR(VLOOKUP(A973,[1]Tổng!$M$2:$AT$200,22,0),"")</f>
        <v/>
      </c>
      <c r="P973" s="217">
        <f t="shared" si="272"/>
        <v>0</v>
      </c>
      <c r="Q973" s="217">
        <f>IFERROR(VLOOKUP(A973,[1]Tổng!$M$2:$AQ$200,29,0),0)</f>
        <v>0</v>
      </c>
      <c r="R973" s="81" t="str">
        <f>IFERROR(VLOOKUP(A973,[1]Tổng!$M$2:$AQ$200,31,0),"")</f>
        <v/>
      </c>
      <c r="S973" s="81">
        <f t="shared" si="261"/>
        <v>0</v>
      </c>
      <c r="T973" s="81">
        <f t="shared" si="262"/>
        <v>0</v>
      </c>
      <c r="U973" s="81" t="e">
        <f t="shared" si="274"/>
        <v>#REF!</v>
      </c>
      <c r="V973" s="81"/>
      <c r="W973" s="81" t="e">
        <f t="shared" si="267"/>
        <v>#REF!</v>
      </c>
      <c r="X973" s="83"/>
      <c r="Y973" s="99">
        <f>Q1173</f>
        <v>0</v>
      </c>
      <c r="AE973" s="106" t="e">
        <f>I1173-SUM(Z1173:AD1173)</f>
        <v>#VALUE!</v>
      </c>
      <c r="AF973" s="69"/>
      <c r="AG973" s="218"/>
      <c r="AH973" s="219"/>
      <c r="AI973" s="218"/>
      <c r="AR973" s="225" t="str">
        <f>IF(AS1173&gt;1,H1173,IF(AS1173=1,H1172+1,0))</f>
        <v/>
      </c>
      <c r="AS973" s="35">
        <f>IF(H1173=0,H1172+1,2)</f>
        <v>2</v>
      </c>
      <c r="AU973" s="69" t="e">
        <f t="shared" si="260"/>
        <v>#N/A</v>
      </c>
      <c r="AV973" s="69" t="e">
        <f t="shared" si="263"/>
        <v>#N/A</v>
      </c>
      <c r="AW973" s="69">
        <f>IF(I973&gt;0,COUNTIF($AV$32:AV973,AV973),0)</f>
        <v>941</v>
      </c>
      <c r="AX973" s="69">
        <f>IF(AND(AW973&gt;1,SUMIF($AV$32:AV972,AV973,$AX$32:AX972)-SUMIF($AV$32:AV972,AV973,$BA$32:BA972)=0),1,IF(AND(AW973&gt;1,SUMIF($AV$32:AV972,AV973,$AX$32:AX972)-SUMIF($AV$32:AV972,AV973,$BA$32:BA972)&gt;0),0,AW973))</f>
        <v>0</v>
      </c>
      <c r="AY973" s="69">
        <f>IF(AND(Q973&gt;0,SUMIF($AV$32:AV973,AV973,$I$32:I973)-SUMIF($AV$32:AV973,AV973,$Q$32:Q973)=0),COUNTIF($AV$32:AV973,AV973),0)</f>
        <v>0</v>
      </c>
      <c r="AZ973" s="69">
        <f>IF(Q973&gt;0,COUNTIF($AV$32:AV973,AV973),0)</f>
        <v>0</v>
      </c>
      <c r="BA973" s="69">
        <f t="shared" si="264"/>
        <v>0</v>
      </c>
      <c r="BC973" s="69" t="str">
        <f t="shared" si="265"/>
        <v xml:space="preserve">  0</v>
      </c>
      <c r="BD973" s="69" t="str">
        <f t="shared" si="266"/>
        <v/>
      </c>
      <c r="BF973" s="69"/>
      <c r="BG973" s="69"/>
    </row>
    <row r="974" spans="1:59" x14ac:dyDescent="0.25">
      <c r="A974" s="70" t="e">
        <f t="shared" si="273"/>
        <v>#REF!</v>
      </c>
      <c r="B974" s="83" t="str">
        <f>IFERROR(VLOOKUP(A974,[1]Tổng!$M$2:$AT$200,13,0),"")</f>
        <v/>
      </c>
      <c r="C974" s="71" t="e">
        <f t="shared" si="268"/>
        <v>#VALUE!</v>
      </c>
      <c r="D974" s="71">
        <f t="shared" si="269"/>
        <v>1</v>
      </c>
      <c r="E974" s="221" t="str">
        <f>IFERROR(VLOOKUP(A974,[1]Tổng!$M$2:$AT$200,14,0),"")</f>
        <v/>
      </c>
      <c r="F974" s="213" t="str">
        <f>IFERROR(VLOOKUP(A974,[1]Tổng!$M$2:$AT$200,15,0),"")</f>
        <v/>
      </c>
      <c r="G974" s="214" t="str">
        <f>IFERROR(VLOOKUP(A974,[1]Tổng!$M$2:$AT$200,25,0),"")</f>
        <v/>
      </c>
      <c r="H974" s="83" t="str">
        <f>IFERROR(VLOOKUP(A974,[1]Tổng!$M$2:$AQ$200,26,0),"")</f>
        <v/>
      </c>
      <c r="I974" s="77" t="str">
        <f>IFERROR(VLOOKUP(A974,[1]Tổng!$M$2:$AQ$200,27,0),"")</f>
        <v/>
      </c>
      <c r="J974" s="77">
        <v>1000000</v>
      </c>
      <c r="K974" s="78">
        <f t="shared" si="270"/>
        <v>0</v>
      </c>
      <c r="L974" s="88" t="str">
        <f>IFERROR(VLOOKUP(A974,[1]Tổng!$M$2:$AQ$200,30,0),"")</f>
        <v/>
      </c>
      <c r="M974" s="88">
        <f t="shared" si="271"/>
        <v>0</v>
      </c>
      <c r="N974" s="88" t="str">
        <f>IFERROR(VLOOKUP(A974,[1]Tổng!$M$2:$AT$200,18,0),"")</f>
        <v/>
      </c>
      <c r="O974" s="88" t="str">
        <f>IFERROR(VLOOKUP(A974,[1]Tổng!$M$2:$AT$200,22,0),"")</f>
        <v/>
      </c>
      <c r="P974" s="217">
        <f t="shared" si="272"/>
        <v>0</v>
      </c>
      <c r="Q974" s="217">
        <f>IFERROR(VLOOKUP(A974,[1]Tổng!$M$2:$AQ$200,29,0),0)</f>
        <v>0</v>
      </c>
      <c r="R974" s="81" t="str">
        <f>IFERROR(VLOOKUP(A974,[1]Tổng!$M$2:$AQ$200,31,0),"")</f>
        <v/>
      </c>
      <c r="S974" s="81">
        <f t="shared" si="261"/>
        <v>0</v>
      </c>
      <c r="T974" s="81">
        <f t="shared" si="262"/>
        <v>0</v>
      </c>
      <c r="U974" s="81" t="e">
        <f t="shared" si="274"/>
        <v>#REF!</v>
      </c>
      <c r="V974" s="81"/>
      <c r="W974" s="81" t="e">
        <f t="shared" si="267"/>
        <v>#REF!</v>
      </c>
      <c r="X974" s="83"/>
      <c r="Y974" s="99">
        <f>Q974</f>
        <v>0</v>
      </c>
      <c r="Z974" s="35">
        <v>1674</v>
      </c>
      <c r="AA974" s="35">
        <v>282</v>
      </c>
      <c r="AB974" s="35">
        <v>493</v>
      </c>
      <c r="AE974" s="106" t="e">
        <f t="shared" si="227"/>
        <v>#VALUE!</v>
      </c>
      <c r="AF974" s="69"/>
      <c r="AG974" s="218"/>
      <c r="AH974" s="219"/>
      <c r="AI974" s="218"/>
      <c r="AR974" s="225" t="str">
        <f>IF(AS974&gt;1,H974,IF(AS974=1,H1173+1,0))</f>
        <v/>
      </c>
      <c r="AS974" s="35">
        <f>IF(H974=0,H1173+1,2)</f>
        <v>2</v>
      </c>
      <c r="AU974" s="69" t="e">
        <f t="shared" si="260"/>
        <v>#N/A</v>
      </c>
      <c r="AV974" s="69" t="e">
        <f t="shared" si="263"/>
        <v>#N/A</v>
      </c>
      <c r="AW974" s="69">
        <f>IF(I974&gt;0,COUNTIF($AV$32:AV974,AV974),0)</f>
        <v>942</v>
      </c>
      <c r="AX974" s="69">
        <f>IF(AND(AW974&gt;1,SUMIF($AV$32:AV973,AV974,$AX$32:AX973)-SUMIF($AV$32:AV973,AV974,$BA$32:BA973)=0),1,IF(AND(AW974&gt;1,SUMIF($AV$32:AV973,AV974,$AX$32:AX973)-SUMIF($AV$32:AV973,AV974,$BA$32:BA973)&gt;0),0,AW974))</f>
        <v>0</v>
      </c>
      <c r="AY974" s="69">
        <f>IF(AND(Q974&gt;0,SUMIF($AV$32:AV974,AV974,$I$32:I974)-SUMIF($AV$32:AV974,AV974,$Q$32:Q974)=0),COUNTIF($AV$32:AV974,AV974),0)</f>
        <v>0</v>
      </c>
      <c r="AZ974" s="69">
        <f>IF(Q974&gt;0,COUNTIF($AV$32:AV974,AV974),0)</f>
        <v>0</v>
      </c>
      <c r="BA974" s="69">
        <f t="shared" si="264"/>
        <v>0</v>
      </c>
      <c r="BC974" s="69" t="str">
        <f t="shared" si="265"/>
        <v xml:space="preserve">  0</v>
      </c>
      <c r="BD974" s="69" t="str">
        <f t="shared" si="266"/>
        <v/>
      </c>
      <c r="BF974" s="69"/>
      <c r="BG974" s="69"/>
    </row>
    <row r="975" spans="1:59" x14ac:dyDescent="0.25">
      <c r="A975" s="70" t="e">
        <f t="shared" si="273"/>
        <v>#REF!</v>
      </c>
      <c r="B975" s="83" t="str">
        <f>IFERROR(VLOOKUP(A975,[1]Tổng!$M$2:$AT$200,13,0),"")</f>
        <v/>
      </c>
      <c r="C975" s="71" t="e">
        <f t="shared" si="268"/>
        <v>#VALUE!</v>
      </c>
      <c r="D975" s="71">
        <f t="shared" si="269"/>
        <v>1</v>
      </c>
      <c r="E975" s="221" t="str">
        <f>IFERROR(VLOOKUP(A975,[1]Tổng!$M$2:$AT$200,14,0),"")</f>
        <v/>
      </c>
      <c r="F975" s="213" t="str">
        <f>IFERROR(VLOOKUP(A975,[1]Tổng!$M$2:$AT$200,15,0),"")</f>
        <v/>
      </c>
      <c r="G975" s="214" t="str">
        <f>IFERROR(VLOOKUP(A975,[1]Tổng!$M$2:$AT$200,25,0),"")</f>
        <v/>
      </c>
      <c r="H975" s="83" t="str">
        <f>IFERROR(VLOOKUP(A975,[1]Tổng!$M$2:$AQ$200,26,0),"")</f>
        <v/>
      </c>
      <c r="I975" s="77" t="str">
        <f>IFERROR(VLOOKUP(A975,[1]Tổng!$M$2:$AQ$200,27,0),"")</f>
        <v/>
      </c>
      <c r="J975" s="77">
        <v>1000000</v>
      </c>
      <c r="K975" s="78">
        <f t="shared" si="270"/>
        <v>0</v>
      </c>
      <c r="L975" s="88" t="str">
        <f>IFERROR(VLOOKUP(A975,[1]Tổng!$M$2:$AQ$200,30,0),"")</f>
        <v/>
      </c>
      <c r="M975" s="88">
        <f t="shared" si="271"/>
        <v>0</v>
      </c>
      <c r="N975" s="88" t="str">
        <f>IFERROR(VLOOKUP(A975,[1]Tổng!$M$2:$AT$200,18,0),"")</f>
        <v/>
      </c>
      <c r="O975" s="88" t="str">
        <f>IFERROR(VLOOKUP(A975,[1]Tổng!$M$2:$AT$200,22,0),"")</f>
        <v/>
      </c>
      <c r="P975" s="217">
        <f t="shared" si="272"/>
        <v>0</v>
      </c>
      <c r="Q975" s="217">
        <f>IFERROR(VLOOKUP(A975,[1]Tổng!$M$2:$AQ$200,29,0),0)</f>
        <v>0</v>
      </c>
      <c r="R975" s="81" t="str">
        <f>IFERROR(VLOOKUP(A975,[1]Tổng!$M$2:$AQ$200,31,0),"")</f>
        <v/>
      </c>
      <c r="S975" s="81">
        <f t="shared" si="261"/>
        <v>0</v>
      </c>
      <c r="T975" s="81">
        <f t="shared" si="262"/>
        <v>0</v>
      </c>
      <c r="U975" s="81" t="e">
        <f t="shared" si="274"/>
        <v>#REF!</v>
      </c>
      <c r="V975" s="81"/>
      <c r="W975" s="81" t="e">
        <f t="shared" si="267"/>
        <v>#REF!</v>
      </c>
      <c r="X975" s="83"/>
      <c r="Y975" s="99">
        <f>Q975</f>
        <v>0</v>
      </c>
      <c r="AE975" s="106" t="e">
        <f t="shared" si="227"/>
        <v>#VALUE!</v>
      </c>
      <c r="AF975" s="69"/>
      <c r="AG975" s="218"/>
      <c r="AH975" s="219"/>
      <c r="AI975" s="218"/>
      <c r="AR975" s="225" t="str">
        <f>IF(AS975&gt;1,H975,IF(AS975=1,H974+1,0))</f>
        <v/>
      </c>
      <c r="AS975" s="35">
        <f>IF(H975=0,H974+1,2)</f>
        <v>2</v>
      </c>
      <c r="AU975" s="69" t="e">
        <f t="shared" si="260"/>
        <v>#N/A</v>
      </c>
      <c r="AV975" s="69" t="e">
        <f t="shared" si="263"/>
        <v>#N/A</v>
      </c>
      <c r="AW975" s="69">
        <f>IF(I975&gt;0,COUNTIF($AV$32:AV975,AV975),0)</f>
        <v>943</v>
      </c>
      <c r="AX975" s="69">
        <f>IF(AND(AW975&gt;1,SUMIF($AV$32:AV974,AV975,$AX$32:AX974)-SUMIF($AV$32:AV974,AV975,$BA$32:BA974)=0),1,IF(AND(AW975&gt;1,SUMIF($AV$32:AV974,AV975,$AX$32:AX974)-SUMIF($AV$32:AV974,AV975,$BA$32:BA974)&gt;0),0,AW975))</f>
        <v>0</v>
      </c>
      <c r="AY975" s="69">
        <f>IF(AND(Q975&gt;0,SUMIF($AV$32:AV975,AV975,$I$32:I975)-SUMIF($AV$32:AV975,AV975,$Q$32:Q975)=0),COUNTIF($AV$32:AV975,AV975),0)</f>
        <v>0</v>
      </c>
      <c r="AZ975" s="69">
        <f>IF(Q975&gt;0,COUNTIF($AV$32:AV975,AV975),0)</f>
        <v>0</v>
      </c>
      <c r="BA975" s="69">
        <f t="shared" si="264"/>
        <v>0</v>
      </c>
      <c r="BC975" s="69" t="str">
        <f t="shared" si="265"/>
        <v xml:space="preserve">  0</v>
      </c>
      <c r="BD975" s="69" t="str">
        <f t="shared" si="266"/>
        <v/>
      </c>
      <c r="BF975" s="69"/>
      <c r="BG975" s="69"/>
    </row>
    <row r="976" spans="1:59" x14ac:dyDescent="0.25">
      <c r="A976" s="70" t="e">
        <f t="shared" si="273"/>
        <v>#REF!</v>
      </c>
      <c r="B976" s="83" t="str">
        <f>IFERROR(VLOOKUP(A976,[1]Tổng!$M$2:$AT$200,13,0),"")</f>
        <v/>
      </c>
      <c r="C976" s="71" t="e">
        <f t="shared" si="268"/>
        <v>#VALUE!</v>
      </c>
      <c r="D976" s="71">
        <f t="shared" si="269"/>
        <v>1</v>
      </c>
      <c r="E976" s="221" t="str">
        <f>IFERROR(VLOOKUP(A976,[1]Tổng!$M$2:$AT$200,14,0),"")</f>
        <v/>
      </c>
      <c r="F976" s="213" t="str">
        <f>IFERROR(VLOOKUP(A976,[1]Tổng!$M$2:$AT$200,15,0),"")</f>
        <v/>
      </c>
      <c r="G976" s="214" t="str">
        <f>IFERROR(VLOOKUP(A976,[1]Tổng!$M$2:$AT$200,25,0),"")</f>
        <v/>
      </c>
      <c r="H976" s="83" t="str">
        <f>IFERROR(VLOOKUP(A976,[1]Tổng!$M$2:$AQ$200,26,0),"")</f>
        <v/>
      </c>
      <c r="I976" s="77" t="str">
        <f>IFERROR(VLOOKUP(A976,[1]Tổng!$M$2:$AQ$200,27,0),"")</f>
        <v/>
      </c>
      <c r="J976" s="77">
        <v>1000000</v>
      </c>
      <c r="K976" s="78">
        <f t="shared" si="270"/>
        <v>0</v>
      </c>
      <c r="L976" s="88" t="str">
        <f>IFERROR(VLOOKUP(A976,[1]Tổng!$M$2:$AQ$200,30,0),"")</f>
        <v/>
      </c>
      <c r="M976" s="88">
        <f t="shared" si="271"/>
        <v>0</v>
      </c>
      <c r="N976" s="88" t="str">
        <f>IFERROR(VLOOKUP(A976,[1]Tổng!$M$2:$AT$200,18,0),"")</f>
        <v/>
      </c>
      <c r="O976" s="88" t="str">
        <f>IFERROR(VLOOKUP(A976,[1]Tổng!$M$2:$AT$200,22,0),"")</f>
        <v/>
      </c>
      <c r="P976" s="217">
        <f t="shared" si="272"/>
        <v>0</v>
      </c>
      <c r="Q976" s="217">
        <f>IFERROR(VLOOKUP(A976,[1]Tổng!$M$2:$AQ$200,29,0),0)</f>
        <v>0</v>
      </c>
      <c r="R976" s="81" t="str">
        <f>IFERROR(VLOOKUP(A976,[1]Tổng!$M$2:$AQ$200,31,0),"")</f>
        <v/>
      </c>
      <c r="S976" s="81">
        <f t="shared" si="261"/>
        <v>0</v>
      </c>
      <c r="T976" s="81">
        <f t="shared" si="262"/>
        <v>0</v>
      </c>
      <c r="U976" s="81" t="e">
        <f t="shared" si="274"/>
        <v>#REF!</v>
      </c>
      <c r="V976" s="81"/>
      <c r="W976" s="81" t="e">
        <f t="shared" si="267"/>
        <v>#REF!</v>
      </c>
      <c r="X976" s="83"/>
      <c r="Y976" s="99">
        <f>Q976</f>
        <v>0</v>
      </c>
      <c r="AE976" s="106" t="e">
        <f t="shared" si="227"/>
        <v>#VALUE!</v>
      </c>
      <c r="AF976" s="69"/>
      <c r="AG976" s="218"/>
      <c r="AH976" s="219"/>
      <c r="AI976" s="218"/>
      <c r="AR976" s="225" t="str">
        <f>IF(AS976&gt;1,H976,IF(AS976=1,H975+1,0))</f>
        <v/>
      </c>
      <c r="AS976" s="35">
        <f>IF(H976=0,H975+1,2)</f>
        <v>2</v>
      </c>
      <c r="AU976" s="69" t="e">
        <f t="shared" si="260"/>
        <v>#N/A</v>
      </c>
      <c r="AV976" s="69" t="e">
        <f t="shared" si="263"/>
        <v>#N/A</v>
      </c>
      <c r="AW976" s="69">
        <f>IF(I976&gt;0,COUNTIF($AV$32:AV976,AV976),0)</f>
        <v>944</v>
      </c>
      <c r="AX976" s="69">
        <f>IF(AND(AW976&gt;1,SUMIF($AV$32:AV975,AV976,$AX$32:AX975)-SUMIF($AV$32:AV975,AV976,$BA$32:BA975)=0),1,IF(AND(AW976&gt;1,SUMIF($AV$32:AV975,AV976,$AX$32:AX975)-SUMIF($AV$32:AV975,AV976,$BA$32:BA975)&gt;0),0,AW976))</f>
        <v>0</v>
      </c>
      <c r="AY976" s="69">
        <f>IF(AND(Q976&gt;0,SUMIF($AV$32:AV976,AV976,$I$32:I976)-SUMIF($AV$32:AV976,AV976,$Q$32:Q976)=0),COUNTIF($AV$32:AV976,AV976),0)</f>
        <v>0</v>
      </c>
      <c r="AZ976" s="69">
        <f>IF(Q976&gt;0,COUNTIF($AV$32:AV976,AV976),0)</f>
        <v>0</v>
      </c>
      <c r="BA976" s="69">
        <f t="shared" si="264"/>
        <v>0</v>
      </c>
      <c r="BC976" s="69" t="str">
        <f t="shared" si="265"/>
        <v xml:space="preserve">  0</v>
      </c>
      <c r="BD976" s="69" t="str">
        <f t="shared" si="266"/>
        <v/>
      </c>
      <c r="BF976" s="69"/>
      <c r="BG976" s="69"/>
    </row>
    <row r="977" spans="1:59" x14ac:dyDescent="0.25">
      <c r="A977" s="70" t="e">
        <f t="shared" si="273"/>
        <v>#REF!</v>
      </c>
      <c r="B977" s="83" t="str">
        <f>IFERROR(VLOOKUP(A977,[1]Tổng!$M$2:$AT$200,13,0),"")</f>
        <v/>
      </c>
      <c r="C977" s="71" t="e">
        <f t="shared" si="268"/>
        <v>#VALUE!</v>
      </c>
      <c r="D977" s="71">
        <f t="shared" si="269"/>
        <v>1</v>
      </c>
      <c r="E977" s="221" t="str">
        <f>IFERROR(VLOOKUP(A977,[1]Tổng!$M$2:$AT$200,14,0),"")</f>
        <v/>
      </c>
      <c r="F977" s="213" t="str">
        <f>IFERROR(VLOOKUP(A977,[1]Tổng!$M$2:$AT$200,15,0),"")</f>
        <v/>
      </c>
      <c r="G977" s="214" t="str">
        <f>IFERROR(VLOOKUP(A977,[1]Tổng!$M$2:$AT$200,25,0),"")</f>
        <v/>
      </c>
      <c r="H977" s="83" t="str">
        <f>IFERROR(VLOOKUP(A977,[1]Tổng!$M$2:$AQ$200,26,0),"")</f>
        <v/>
      </c>
      <c r="I977" s="77" t="str">
        <f>IFERROR(VLOOKUP(A977,[1]Tổng!$M$2:$AQ$200,27,0),"")</f>
        <v/>
      </c>
      <c r="J977" s="77">
        <v>1000000</v>
      </c>
      <c r="K977" s="78">
        <f t="shared" si="270"/>
        <v>0</v>
      </c>
      <c r="L977" s="88" t="str">
        <f>IFERROR(VLOOKUP(A977,[1]Tổng!$M$2:$AQ$200,30,0),"")</f>
        <v/>
      </c>
      <c r="M977" s="88">
        <f t="shared" si="271"/>
        <v>0</v>
      </c>
      <c r="N977" s="88" t="str">
        <f>IFERROR(VLOOKUP(A977,[1]Tổng!$M$2:$AT$200,18,0),"")</f>
        <v/>
      </c>
      <c r="O977" s="88" t="str">
        <f>IFERROR(VLOOKUP(A977,[1]Tổng!$M$2:$AT$200,22,0),"")</f>
        <v/>
      </c>
      <c r="P977" s="217">
        <f t="shared" si="272"/>
        <v>0</v>
      </c>
      <c r="Q977" s="217">
        <f>IFERROR(VLOOKUP(A977,[1]Tổng!$M$2:$AQ$200,29,0),0)</f>
        <v>0</v>
      </c>
      <c r="R977" s="81" t="str">
        <f>IFERROR(VLOOKUP(A977,[1]Tổng!$M$2:$AQ$200,31,0),"")</f>
        <v/>
      </c>
      <c r="S977" s="81">
        <f t="shared" si="261"/>
        <v>0</v>
      </c>
      <c r="T977" s="81">
        <f t="shared" si="262"/>
        <v>0</v>
      </c>
      <c r="U977" s="81" t="e">
        <f t="shared" si="274"/>
        <v>#REF!</v>
      </c>
      <c r="V977" s="81"/>
      <c r="W977" s="81" t="e">
        <f t="shared" si="267"/>
        <v>#REF!</v>
      </c>
      <c r="X977" s="83"/>
      <c r="Y977" s="99">
        <f>Q977</f>
        <v>0</v>
      </c>
      <c r="AE977" s="106" t="e">
        <f t="shared" si="227"/>
        <v>#VALUE!</v>
      </c>
      <c r="AF977" s="69"/>
      <c r="AG977" s="218"/>
      <c r="AH977" s="219"/>
      <c r="AI977" s="218"/>
      <c r="AR977" s="225" t="str">
        <f>IF(AS977&gt;1,H977,IF(AS977=1,H976+1,0))</f>
        <v/>
      </c>
      <c r="AS977" s="35">
        <f>IF(H977=0,H976+1,2)</f>
        <v>2</v>
      </c>
      <c r="AU977" s="69" t="e">
        <f t="shared" si="260"/>
        <v>#N/A</v>
      </c>
      <c r="AV977" s="69" t="e">
        <f t="shared" si="263"/>
        <v>#N/A</v>
      </c>
      <c r="AW977" s="69">
        <f>IF(I977&gt;0,COUNTIF($AV$32:AV977,AV977),0)</f>
        <v>945</v>
      </c>
      <c r="AX977" s="69">
        <f>IF(AND(AW977&gt;1,SUMIF($AV$32:AV976,AV977,$AX$32:AX976)-SUMIF($AV$32:AV976,AV977,$BA$32:BA976)=0),1,IF(AND(AW977&gt;1,SUMIF($AV$32:AV976,AV977,$AX$32:AX976)-SUMIF($AV$32:AV976,AV977,$BA$32:BA976)&gt;0),0,AW977))</f>
        <v>0</v>
      </c>
      <c r="AY977" s="69">
        <f>IF(AND(Q977&gt;0,SUMIF($AV$32:AV977,AV977,$I$32:I977)-SUMIF($AV$32:AV977,AV977,$Q$32:Q977)=0),COUNTIF($AV$32:AV977,AV977),0)</f>
        <v>0</v>
      </c>
      <c r="AZ977" s="69">
        <f>IF(Q977&gt;0,COUNTIF($AV$32:AV977,AV977),0)</f>
        <v>0</v>
      </c>
      <c r="BA977" s="69">
        <f t="shared" si="264"/>
        <v>0</v>
      </c>
      <c r="BC977" s="69" t="str">
        <f t="shared" si="265"/>
        <v xml:space="preserve">  0</v>
      </c>
      <c r="BD977" s="69" t="str">
        <f t="shared" si="266"/>
        <v/>
      </c>
      <c r="BF977" s="69"/>
      <c r="BG977" s="69"/>
    </row>
    <row r="978" spans="1:59" x14ac:dyDescent="0.25">
      <c r="A978" s="70" t="e">
        <f t="shared" si="273"/>
        <v>#REF!</v>
      </c>
      <c r="B978" s="83" t="str">
        <f>IFERROR(VLOOKUP(A978,[1]Tổng!$M$2:$AT$200,13,0),"")</f>
        <v/>
      </c>
      <c r="C978" s="71" t="e">
        <f t="shared" si="268"/>
        <v>#VALUE!</v>
      </c>
      <c r="D978" s="71">
        <f t="shared" si="269"/>
        <v>1</v>
      </c>
      <c r="E978" s="221" t="str">
        <f>IFERROR(VLOOKUP(A978,[1]Tổng!$M$2:$AT$200,14,0),"")</f>
        <v/>
      </c>
      <c r="F978" s="213" t="str">
        <f>IFERROR(VLOOKUP(A978,[1]Tổng!$M$2:$AT$200,15,0),"")</f>
        <v/>
      </c>
      <c r="G978" s="214" t="str">
        <f>IFERROR(VLOOKUP(A978,[1]Tổng!$M$2:$AT$200,25,0),"")</f>
        <v/>
      </c>
      <c r="H978" s="83" t="str">
        <f>IFERROR(VLOOKUP(A978,[1]Tổng!$M$2:$AQ$200,26,0),"")</f>
        <v/>
      </c>
      <c r="I978" s="77" t="str">
        <f>IFERROR(VLOOKUP(A978,[1]Tổng!$M$2:$AQ$200,27,0),"")</f>
        <v/>
      </c>
      <c r="J978" s="77">
        <v>1000000</v>
      </c>
      <c r="K978" s="78">
        <f t="shared" si="270"/>
        <v>0</v>
      </c>
      <c r="L978" s="88" t="str">
        <f>IFERROR(VLOOKUP(A978,[1]Tổng!$M$2:$AQ$200,30,0),"")</f>
        <v/>
      </c>
      <c r="M978" s="88">
        <f t="shared" si="271"/>
        <v>0</v>
      </c>
      <c r="N978" s="88" t="str">
        <f>IFERROR(VLOOKUP(A978,[1]Tổng!$M$2:$AT$200,18,0),"")</f>
        <v/>
      </c>
      <c r="O978" s="88" t="str">
        <f>IFERROR(VLOOKUP(A978,[1]Tổng!$M$2:$AT$200,22,0),"")</f>
        <v/>
      </c>
      <c r="P978" s="217">
        <f t="shared" si="272"/>
        <v>0</v>
      </c>
      <c r="Q978" s="217">
        <f>IFERROR(VLOOKUP(A978,[1]Tổng!$M$2:$AQ$200,29,0),0)</f>
        <v>0</v>
      </c>
      <c r="R978" s="81" t="str">
        <f>IFERROR(VLOOKUP(A978,[1]Tổng!$M$2:$AQ$200,31,0),"")</f>
        <v/>
      </c>
      <c r="S978" s="81">
        <f t="shared" si="261"/>
        <v>0</v>
      </c>
      <c r="T978" s="81">
        <f t="shared" si="262"/>
        <v>0</v>
      </c>
      <c r="U978" s="81" t="e">
        <f t="shared" si="274"/>
        <v>#REF!</v>
      </c>
      <c r="V978" s="81"/>
      <c r="W978" s="81" t="e">
        <f t="shared" si="267"/>
        <v>#REF!</v>
      </c>
      <c r="X978" s="83"/>
      <c r="Y978" s="99">
        <f>Q978</f>
        <v>0</v>
      </c>
      <c r="AE978" s="106" t="e">
        <f t="shared" si="227"/>
        <v>#VALUE!</v>
      </c>
      <c r="AF978" s="69"/>
      <c r="AG978" s="218"/>
      <c r="AH978" s="219"/>
      <c r="AI978" s="218"/>
      <c r="AR978" s="225" t="str">
        <f>IF(AS978&gt;1,H978,IF(AS978=1,H977+1,0))</f>
        <v/>
      </c>
      <c r="AS978" s="35">
        <f>IF(H978=0,H977+1,2)</f>
        <v>2</v>
      </c>
      <c r="AU978" s="69" t="e">
        <f t="shared" si="260"/>
        <v>#N/A</v>
      </c>
      <c r="AV978" s="69" t="e">
        <f t="shared" si="263"/>
        <v>#N/A</v>
      </c>
      <c r="AW978" s="69">
        <f>IF(I978&gt;0,COUNTIF($AV$32:AV978,AV978),0)</f>
        <v>946</v>
      </c>
      <c r="AX978" s="69">
        <f>IF(AND(AW978&gt;1,SUMIF($AV$32:AV977,AV978,$AX$32:AX977)-SUMIF($AV$32:AV977,AV978,$BA$32:BA977)=0),1,IF(AND(AW978&gt;1,SUMIF($AV$32:AV977,AV978,$AX$32:AX977)-SUMIF($AV$32:AV977,AV978,$BA$32:BA977)&gt;0),0,AW978))</f>
        <v>0</v>
      </c>
      <c r="AY978" s="69">
        <f>IF(AND(Q978&gt;0,SUMIF($AV$32:AV978,AV978,$I$32:I978)-SUMIF($AV$32:AV978,AV978,$Q$32:Q978)=0),COUNTIF($AV$32:AV978,AV978),0)</f>
        <v>0</v>
      </c>
      <c r="AZ978" s="69">
        <f>IF(Q978&gt;0,COUNTIF($AV$32:AV978,AV978),0)</f>
        <v>0</v>
      </c>
      <c r="BA978" s="69">
        <f t="shared" si="264"/>
        <v>0</v>
      </c>
      <c r="BC978" s="69" t="str">
        <f t="shared" si="265"/>
        <v xml:space="preserve">  0</v>
      </c>
      <c r="BD978" s="69" t="str">
        <f t="shared" si="266"/>
        <v/>
      </c>
      <c r="BF978" s="69"/>
      <c r="BG978" s="69"/>
    </row>
    <row r="979" spans="1:59" x14ac:dyDescent="0.25">
      <c r="A979" s="70" t="e">
        <f t="shared" si="273"/>
        <v>#REF!</v>
      </c>
      <c r="B979" s="83" t="str">
        <f>IFERROR(VLOOKUP(A979,[1]Tổng!$M$2:$AT$200,13,0),"")</f>
        <v/>
      </c>
      <c r="C979" s="71" t="e">
        <f t="shared" si="268"/>
        <v>#VALUE!</v>
      </c>
      <c r="D979" s="71">
        <f t="shared" si="269"/>
        <v>1</v>
      </c>
      <c r="E979" s="221" t="str">
        <f>IFERROR(VLOOKUP(A979,[1]Tổng!$M$2:$AT$200,14,0),"")</f>
        <v/>
      </c>
      <c r="F979" s="213" t="str">
        <f>IFERROR(VLOOKUP(A979,[1]Tổng!$M$2:$AT$200,15,0),"")</f>
        <v/>
      </c>
      <c r="G979" s="214" t="str">
        <f>IFERROR(VLOOKUP(A979,[1]Tổng!$M$2:$AT$200,25,0),"")</f>
        <v/>
      </c>
      <c r="H979" s="83" t="str">
        <f>IFERROR(VLOOKUP(A979,[1]Tổng!$M$2:$AQ$200,26,0),"")</f>
        <v/>
      </c>
      <c r="I979" s="77" t="str">
        <f>IFERROR(VLOOKUP(A979,[1]Tổng!$M$2:$AQ$200,27,0),"")</f>
        <v/>
      </c>
      <c r="J979" s="77">
        <v>1000000</v>
      </c>
      <c r="K979" s="78">
        <f t="shared" si="270"/>
        <v>0</v>
      </c>
      <c r="L979" s="88" t="str">
        <f>IFERROR(VLOOKUP(A979,[1]Tổng!$M$2:$AQ$200,30,0),"")</f>
        <v/>
      </c>
      <c r="M979" s="88">
        <f t="shared" si="271"/>
        <v>0</v>
      </c>
      <c r="N979" s="88" t="str">
        <f>IFERROR(VLOOKUP(A979,[1]Tổng!$M$2:$AT$200,18,0),"")</f>
        <v/>
      </c>
      <c r="O979" s="88" t="str">
        <f>IFERROR(VLOOKUP(A979,[1]Tổng!$M$2:$AT$200,22,0),"")</f>
        <v/>
      </c>
      <c r="P979" s="217">
        <f t="shared" si="272"/>
        <v>0</v>
      </c>
      <c r="Q979" s="217">
        <f>IFERROR(VLOOKUP(A979,[1]Tổng!$M$2:$AQ$200,29,0),0)</f>
        <v>0</v>
      </c>
      <c r="R979" s="81" t="str">
        <f>IFERROR(VLOOKUP(A979,[1]Tổng!$M$2:$AQ$200,31,0),"")</f>
        <v/>
      </c>
      <c r="S979" s="81">
        <f t="shared" si="261"/>
        <v>0</v>
      </c>
      <c r="T979" s="81">
        <f t="shared" si="262"/>
        <v>0</v>
      </c>
      <c r="U979" s="81" t="e">
        <f t="shared" si="274"/>
        <v>#REF!</v>
      </c>
      <c r="V979" s="81" t="e">
        <f>Z985*L985</f>
        <v>#VALUE!</v>
      </c>
      <c r="W979" s="81" t="e">
        <f t="shared" si="267"/>
        <v>#REF!</v>
      </c>
      <c r="X979" s="83" t="s">
        <v>542</v>
      </c>
      <c r="Y979" s="99">
        <f>Q981-Z985</f>
        <v>-907</v>
      </c>
      <c r="AE979" s="106" t="e">
        <f>I981-SUM(Z981:AD981)</f>
        <v>#VALUE!</v>
      </c>
      <c r="AF979" s="69"/>
      <c r="AG979" s="218"/>
      <c r="AH979" s="219"/>
      <c r="AI979" s="218"/>
      <c r="AR979" s="225" t="str">
        <f>IF(AS981&gt;1,H981,IF(AS981=1,H978+1,0))</f>
        <v/>
      </c>
      <c r="AS979" s="35">
        <f>IF(H981=0,H978+1,2)</f>
        <v>2</v>
      </c>
      <c r="AU979" s="69" t="e">
        <f t="shared" si="260"/>
        <v>#N/A</v>
      </c>
      <c r="AV979" s="69" t="e">
        <f t="shared" si="263"/>
        <v>#N/A</v>
      </c>
      <c r="AW979" s="69">
        <f>IF(I979&gt;0,COUNTIF($AV$32:AV979,AV979),0)</f>
        <v>947</v>
      </c>
      <c r="AX979" s="69">
        <f>IF(AND(AW979&gt;1,SUMIF($AV$32:AV978,AV979,$AX$32:AX978)-SUMIF($AV$32:AV978,AV979,$BA$32:BA978)=0),1,IF(AND(AW979&gt;1,SUMIF($AV$32:AV978,AV979,$AX$32:AX978)-SUMIF($AV$32:AV978,AV979,$BA$32:BA978)&gt;0),0,AW979))</f>
        <v>0</v>
      </c>
      <c r="AY979" s="69">
        <f>IF(AND(Q979&gt;0,SUMIF($AV$32:AV979,AV979,$I$32:I979)-SUMIF($AV$32:AV979,AV979,$Q$32:Q979)=0),COUNTIF($AV$32:AV979,AV979),0)</f>
        <v>0</v>
      </c>
      <c r="AZ979" s="69">
        <f>IF(Q979&gt;0,COUNTIF($AV$32:AV979,AV979),0)</f>
        <v>0</v>
      </c>
      <c r="BA979" s="69">
        <f t="shared" si="264"/>
        <v>0</v>
      </c>
      <c r="BC979" s="69" t="str">
        <f t="shared" si="265"/>
        <v xml:space="preserve">  0</v>
      </c>
      <c r="BD979" s="69" t="str">
        <f t="shared" si="266"/>
        <v/>
      </c>
      <c r="BF979" s="69"/>
      <c r="BG979" s="69"/>
    </row>
    <row r="980" spans="1:59" x14ac:dyDescent="0.25">
      <c r="A980" s="70" t="e">
        <f t="shared" si="273"/>
        <v>#REF!</v>
      </c>
      <c r="B980" s="83" t="str">
        <f>IFERROR(VLOOKUP(A980,[1]Tổng!$M$2:$AT$200,13,0),"")</f>
        <v/>
      </c>
      <c r="C980" s="71" t="e">
        <f t="shared" si="268"/>
        <v>#VALUE!</v>
      </c>
      <c r="D980" s="71">
        <f t="shared" si="269"/>
        <v>1</v>
      </c>
      <c r="E980" s="221" t="str">
        <f>IFERROR(VLOOKUP(A980,[1]Tổng!$M$2:$AT$200,14,0),"")</f>
        <v/>
      </c>
      <c r="F980" s="213" t="str">
        <f>IFERROR(VLOOKUP(A980,[1]Tổng!$M$2:$AT$200,15,0),"")</f>
        <v/>
      </c>
      <c r="G980" s="214" t="str">
        <f>IFERROR(VLOOKUP(A980,[1]Tổng!$M$2:$AT$200,25,0),"")</f>
        <v/>
      </c>
      <c r="H980" s="83" t="str">
        <f>IFERROR(VLOOKUP(A980,[1]Tổng!$M$2:$AQ$200,26,0),"")</f>
        <v/>
      </c>
      <c r="I980" s="77" t="str">
        <f>IFERROR(VLOOKUP(A980,[1]Tổng!$M$2:$AQ$200,27,0),"")</f>
        <v/>
      </c>
      <c r="J980" s="77">
        <v>1000000</v>
      </c>
      <c r="K980" s="78">
        <f t="shared" si="270"/>
        <v>0</v>
      </c>
      <c r="L980" s="88" t="str">
        <f>IFERROR(VLOOKUP(A980,[1]Tổng!$M$2:$AQ$200,30,0),"")</f>
        <v/>
      </c>
      <c r="M980" s="88">
        <f t="shared" si="271"/>
        <v>0</v>
      </c>
      <c r="N980" s="88" t="str">
        <f>IFERROR(VLOOKUP(A980,[1]Tổng!$M$2:$AT$200,18,0),"")</f>
        <v/>
      </c>
      <c r="O980" s="88" t="str">
        <f>IFERROR(VLOOKUP(A980,[1]Tổng!$M$2:$AT$200,22,0),"")</f>
        <v/>
      </c>
      <c r="P980" s="217">
        <f t="shared" si="272"/>
        <v>0</v>
      </c>
      <c r="Q980" s="217">
        <f>IFERROR(VLOOKUP(A980,[1]Tổng!$M$2:$AQ$200,29,0),0)</f>
        <v>0</v>
      </c>
      <c r="R980" s="81" t="str">
        <f>IFERROR(VLOOKUP(A980,[1]Tổng!$M$2:$AQ$200,31,0),"")</f>
        <v/>
      </c>
      <c r="S980" s="81">
        <f t="shared" si="261"/>
        <v>0</v>
      </c>
      <c r="T980" s="81">
        <f t="shared" si="262"/>
        <v>0</v>
      </c>
      <c r="U980" s="81" t="e">
        <f t="shared" si="274"/>
        <v>#REF!</v>
      </c>
      <c r="V980" s="81" t="e">
        <f>AA985*L985</f>
        <v>#VALUE!</v>
      </c>
      <c r="W980" s="81" t="e">
        <f t="shared" si="267"/>
        <v>#REF!</v>
      </c>
      <c r="X980" s="83" t="s">
        <v>543</v>
      </c>
      <c r="Y980" s="99">
        <f>Q980-AA985</f>
        <v>-1200</v>
      </c>
      <c r="AE980" s="106" t="e">
        <f t="shared" si="227"/>
        <v>#VALUE!</v>
      </c>
      <c r="AF980" s="69"/>
      <c r="AG980" s="218"/>
      <c r="AH980" s="219"/>
      <c r="AI980" s="218"/>
      <c r="AR980" s="225" t="str">
        <f>IF(AS980&gt;1,H980,IF(AS980=1,H981+1,0))</f>
        <v/>
      </c>
      <c r="AS980" s="35">
        <f>IF(H980=0,H981+1,2)</f>
        <v>2</v>
      </c>
      <c r="AU980" s="69" t="e">
        <f t="shared" si="260"/>
        <v>#N/A</v>
      </c>
      <c r="AV980" s="69" t="e">
        <f t="shared" si="263"/>
        <v>#N/A</v>
      </c>
      <c r="AW980" s="69">
        <f>IF(I980&gt;0,COUNTIF($AV$32:AV980,AV980),0)</f>
        <v>948</v>
      </c>
      <c r="AX980" s="69">
        <f>IF(AND(AW980&gt;1,SUMIF($AV$32:AV979,AV980,$AX$32:AX979)-SUMIF($AV$32:AV979,AV980,$BA$32:BA979)=0),1,IF(AND(AW980&gt;1,SUMIF($AV$32:AV979,AV980,$AX$32:AX979)-SUMIF($AV$32:AV979,AV980,$BA$32:BA979)&gt;0),0,AW980))</f>
        <v>0</v>
      </c>
      <c r="AY980" s="69">
        <f>IF(AND(Q980&gt;0,SUMIF($AV$32:AV980,AV980,$I$32:I980)-SUMIF($AV$32:AV980,AV980,$Q$32:Q980)=0),COUNTIF($AV$32:AV980,AV980),0)</f>
        <v>0</v>
      </c>
      <c r="AZ980" s="69">
        <f>IF(Q980&gt;0,COUNTIF($AV$32:AV980,AV980),0)</f>
        <v>0</v>
      </c>
      <c r="BA980" s="69">
        <f t="shared" si="264"/>
        <v>0</v>
      </c>
      <c r="BC980" s="69" t="str">
        <f t="shared" si="265"/>
        <v xml:space="preserve">  0</v>
      </c>
      <c r="BD980" s="69" t="str">
        <f t="shared" si="266"/>
        <v/>
      </c>
      <c r="BF980" s="69"/>
      <c r="BG980" s="69"/>
    </row>
    <row r="981" spans="1:59" x14ac:dyDescent="0.25">
      <c r="A981" s="70" t="e">
        <f t="shared" si="273"/>
        <v>#REF!</v>
      </c>
      <c r="B981" s="83" t="str">
        <f>IFERROR(VLOOKUP(A981,[1]Tổng!$M$2:$AT$200,13,0),"")</f>
        <v/>
      </c>
      <c r="C981" s="71" t="e">
        <f t="shared" si="268"/>
        <v>#VALUE!</v>
      </c>
      <c r="D981" s="71">
        <f t="shared" si="269"/>
        <v>1</v>
      </c>
      <c r="E981" s="221" t="str">
        <f>IFERROR(VLOOKUP(A981,[1]Tổng!$M$2:$AT$200,14,0),"")</f>
        <v/>
      </c>
      <c r="F981" s="213" t="str">
        <f>IFERROR(VLOOKUP(A981,[1]Tổng!$M$2:$AT$200,15,0),"")</f>
        <v/>
      </c>
      <c r="G981" s="214" t="str">
        <f>IFERROR(VLOOKUP(A981,[1]Tổng!$M$2:$AT$200,25,0),"")</f>
        <v/>
      </c>
      <c r="H981" s="83" t="str">
        <f>IFERROR(VLOOKUP(A981,[1]Tổng!$M$2:$AQ$200,26,0),"")</f>
        <v/>
      </c>
      <c r="I981" s="77" t="str">
        <f>IFERROR(VLOOKUP(A981,[1]Tổng!$M$2:$AQ$200,27,0),"")</f>
        <v/>
      </c>
      <c r="J981" s="77">
        <v>1000000</v>
      </c>
      <c r="K981" s="78">
        <f t="shared" si="270"/>
        <v>0</v>
      </c>
      <c r="L981" s="88" t="str">
        <f>IFERROR(VLOOKUP(A981,[1]Tổng!$M$2:$AQ$200,30,0),"")</f>
        <v/>
      </c>
      <c r="M981" s="88">
        <f t="shared" si="271"/>
        <v>0</v>
      </c>
      <c r="N981" s="88" t="str">
        <f>IFERROR(VLOOKUP(A981,[1]Tổng!$M$2:$AT$200,18,0),"")</f>
        <v/>
      </c>
      <c r="O981" s="88" t="str">
        <f>IFERROR(VLOOKUP(A981,[1]Tổng!$M$2:$AT$200,22,0),"")</f>
        <v/>
      </c>
      <c r="P981" s="217">
        <f t="shared" si="272"/>
        <v>0</v>
      </c>
      <c r="Q981" s="217">
        <f>IFERROR(VLOOKUP(A981,[1]Tổng!$M$2:$AQ$200,29,0),0)</f>
        <v>0</v>
      </c>
      <c r="R981" s="81" t="str">
        <f>IFERROR(VLOOKUP(A981,[1]Tổng!$M$2:$AQ$200,31,0),"")</f>
        <v/>
      </c>
      <c r="S981" s="81">
        <f t="shared" si="261"/>
        <v>0</v>
      </c>
      <c r="T981" s="81">
        <f t="shared" si="262"/>
        <v>0</v>
      </c>
      <c r="U981" s="81" t="e">
        <f t="shared" si="274"/>
        <v>#REF!</v>
      </c>
      <c r="V981" s="81" t="e">
        <f>AB985*L985+Z986*L986</f>
        <v>#VALUE!</v>
      </c>
      <c r="W981" s="81" t="e">
        <f t="shared" si="267"/>
        <v>#REF!</v>
      </c>
      <c r="X981" s="83" t="s">
        <v>544</v>
      </c>
      <c r="Y981" s="99">
        <f>Q981-AB985-Z986</f>
        <v>-1717</v>
      </c>
      <c r="AE981" s="106" t="e">
        <f t="shared" si="227"/>
        <v>#VALUE!</v>
      </c>
      <c r="AF981" s="69"/>
      <c r="AG981" s="218"/>
      <c r="AH981" s="219"/>
      <c r="AI981" s="218"/>
      <c r="AR981" s="225" t="str">
        <f>IF(AS981&gt;1,H981,IF(AS981=1,H1148+1,0))</f>
        <v/>
      </c>
      <c r="AS981" s="35">
        <f>IF(H981=0,H1148+1,2)</f>
        <v>2</v>
      </c>
      <c r="AU981" s="69" t="e">
        <f t="shared" si="260"/>
        <v>#N/A</v>
      </c>
      <c r="AV981" s="69" t="e">
        <f t="shared" si="263"/>
        <v>#N/A</v>
      </c>
      <c r="AW981" s="69">
        <f>IF(I981&gt;0,COUNTIF($AV$32:AV981,AV981),0)</f>
        <v>949</v>
      </c>
      <c r="AX981" s="69">
        <f>IF(AND(AW981&gt;1,SUMIF($AV$32:AV980,AV981,$AX$32:AX980)-SUMIF($AV$32:AV980,AV981,$BA$32:BA980)=0),1,IF(AND(AW981&gt;1,SUMIF($AV$32:AV980,AV981,$AX$32:AX980)-SUMIF($AV$32:AV980,AV981,$BA$32:BA980)&gt;0),0,AW981))</f>
        <v>0</v>
      </c>
      <c r="AY981" s="69">
        <f>IF(AND(Q981&gt;0,SUMIF($AV$32:AV981,AV981,$I$32:I981)-SUMIF($AV$32:AV981,AV981,$Q$32:Q981)=0),COUNTIF($AV$32:AV981,AV981),0)</f>
        <v>0</v>
      </c>
      <c r="AZ981" s="69">
        <f>IF(Q981&gt;0,COUNTIF($AV$32:AV981,AV981),0)</f>
        <v>0</v>
      </c>
      <c r="BA981" s="69">
        <f t="shared" si="264"/>
        <v>0</v>
      </c>
      <c r="BC981" s="69" t="str">
        <f t="shared" si="265"/>
        <v xml:space="preserve">  0</v>
      </c>
      <c r="BD981" s="69" t="str">
        <f t="shared" si="266"/>
        <v/>
      </c>
      <c r="BF981" s="69"/>
      <c r="BG981" s="69"/>
    </row>
    <row r="982" spans="1:59" x14ac:dyDescent="0.25">
      <c r="A982" s="70" t="e">
        <f t="shared" si="273"/>
        <v>#REF!</v>
      </c>
      <c r="B982" s="83" t="str">
        <f>IFERROR(VLOOKUP(A982,[1]Tổng!$M$2:$AT$200,13,0),"")</f>
        <v/>
      </c>
      <c r="C982" s="71" t="e">
        <f t="shared" si="268"/>
        <v>#VALUE!</v>
      </c>
      <c r="D982" s="71">
        <f t="shared" si="269"/>
        <v>1</v>
      </c>
      <c r="E982" s="221" t="str">
        <f>IFERROR(VLOOKUP(A982,[1]Tổng!$M$2:$AT$200,14,0),"")</f>
        <v/>
      </c>
      <c r="F982" s="213" t="str">
        <f>IFERROR(VLOOKUP(A982,[1]Tổng!$M$2:$AT$200,15,0),"")</f>
        <v/>
      </c>
      <c r="G982" s="214" t="str">
        <f>IFERROR(VLOOKUP(A982,[1]Tổng!$M$2:$AT$200,25,0),"")</f>
        <v/>
      </c>
      <c r="H982" s="83" t="str">
        <f>IFERROR(VLOOKUP(A982,[1]Tổng!$M$2:$AQ$200,26,0),"")</f>
        <v/>
      </c>
      <c r="I982" s="77" t="str">
        <f>IFERROR(VLOOKUP(A982,[1]Tổng!$M$2:$AQ$200,27,0),"")</f>
        <v/>
      </c>
      <c r="J982" s="77">
        <v>1000000</v>
      </c>
      <c r="K982" s="78">
        <f t="shared" si="270"/>
        <v>0</v>
      </c>
      <c r="L982" s="88" t="str">
        <f>IFERROR(VLOOKUP(A982,[1]Tổng!$M$2:$AQ$200,30,0),"")</f>
        <v/>
      </c>
      <c r="M982" s="88">
        <f t="shared" si="271"/>
        <v>0</v>
      </c>
      <c r="N982" s="88" t="str">
        <f>IFERROR(VLOOKUP(A982,[1]Tổng!$M$2:$AT$200,18,0),"")</f>
        <v/>
      </c>
      <c r="O982" s="88" t="str">
        <f>IFERROR(VLOOKUP(A982,[1]Tổng!$M$2:$AT$200,22,0),"")</f>
        <v/>
      </c>
      <c r="P982" s="217">
        <f t="shared" si="272"/>
        <v>0</v>
      </c>
      <c r="Q982" s="217">
        <f>IFERROR(VLOOKUP(A982,[1]Tổng!$M$2:$AQ$200,29,0),0)</f>
        <v>0</v>
      </c>
      <c r="R982" s="81" t="str">
        <f>IFERROR(VLOOKUP(A982,[1]Tổng!$M$2:$AQ$200,31,0),"")</f>
        <v/>
      </c>
      <c r="S982" s="81">
        <f t="shared" si="261"/>
        <v>0</v>
      </c>
      <c r="T982" s="81">
        <f t="shared" si="262"/>
        <v>0</v>
      </c>
      <c r="U982" s="81" t="e">
        <f t="shared" si="274"/>
        <v>#REF!</v>
      </c>
      <c r="V982" s="81"/>
      <c r="W982" s="81" t="e">
        <f t="shared" si="267"/>
        <v>#REF!</v>
      </c>
      <c r="X982" s="83"/>
      <c r="Y982" s="99">
        <f>Q982</f>
        <v>0</v>
      </c>
      <c r="AE982" s="106" t="e">
        <f t="shared" si="227"/>
        <v>#VALUE!</v>
      </c>
      <c r="AF982" s="69"/>
      <c r="AG982" s="218"/>
      <c r="AH982" s="219"/>
      <c r="AI982" s="218"/>
      <c r="AR982" s="225" t="str">
        <f t="shared" ref="AR982:AR988" si="283">IF(AS982&gt;1,H982,IF(AS982=1,H981+1,0))</f>
        <v/>
      </c>
      <c r="AS982" s="35">
        <f t="shared" ref="AS982:AS988" si="284">IF(H982=0,H981+1,2)</f>
        <v>2</v>
      </c>
      <c r="AU982" s="69" t="e">
        <f t="shared" si="260"/>
        <v>#N/A</v>
      </c>
      <c r="AV982" s="69" t="e">
        <f t="shared" si="263"/>
        <v>#N/A</v>
      </c>
      <c r="AW982" s="69">
        <f>IF(I982&gt;0,COUNTIF($AV$32:AV982,AV982),0)</f>
        <v>950</v>
      </c>
      <c r="AX982" s="69">
        <f>IF(AND(AW982&gt;1,SUMIF($AV$32:AV981,AV982,$AX$32:AX981)-SUMIF($AV$32:AV981,AV982,$BA$32:BA981)=0),1,IF(AND(AW982&gt;1,SUMIF($AV$32:AV981,AV982,$AX$32:AX981)-SUMIF($AV$32:AV981,AV982,$BA$32:BA981)&gt;0),0,AW982))</f>
        <v>0</v>
      </c>
      <c r="AY982" s="69">
        <f>IF(AND(Q982&gt;0,SUMIF($AV$32:AV982,AV982,$I$32:I982)-SUMIF($AV$32:AV982,AV982,$Q$32:Q982)=0),COUNTIF($AV$32:AV982,AV982),0)</f>
        <v>0</v>
      </c>
      <c r="AZ982" s="69">
        <f>IF(Q982&gt;0,COUNTIF($AV$32:AV982,AV982),0)</f>
        <v>0</v>
      </c>
      <c r="BA982" s="69">
        <f t="shared" si="264"/>
        <v>0</v>
      </c>
      <c r="BC982" s="69" t="str">
        <f t="shared" si="265"/>
        <v xml:space="preserve">  0</v>
      </c>
      <c r="BD982" s="69" t="str">
        <f t="shared" si="266"/>
        <v/>
      </c>
      <c r="BF982" s="69"/>
      <c r="BG982" s="69"/>
    </row>
    <row r="983" spans="1:59" x14ac:dyDescent="0.25">
      <c r="A983" s="70" t="e">
        <f t="shared" si="273"/>
        <v>#REF!</v>
      </c>
      <c r="B983" s="83" t="str">
        <f>IFERROR(VLOOKUP(A983,[1]Tổng!$M$2:$AT$200,13,0),"")</f>
        <v/>
      </c>
      <c r="C983" s="71" t="e">
        <f t="shared" si="268"/>
        <v>#VALUE!</v>
      </c>
      <c r="D983" s="71">
        <f t="shared" si="269"/>
        <v>1</v>
      </c>
      <c r="E983" s="221" t="str">
        <f>IFERROR(VLOOKUP(A983,[1]Tổng!$M$2:$AT$200,14,0),"")</f>
        <v/>
      </c>
      <c r="F983" s="213" t="str">
        <f>IFERROR(VLOOKUP(A983,[1]Tổng!$M$2:$AT$200,15,0),"")</f>
        <v/>
      </c>
      <c r="G983" s="214" t="str">
        <f>IFERROR(VLOOKUP(A983,[1]Tổng!$M$2:$AT$200,25,0),"")</f>
        <v/>
      </c>
      <c r="H983" s="83" t="str">
        <f>IFERROR(VLOOKUP(A983,[1]Tổng!$M$2:$AQ$200,26,0),"")</f>
        <v/>
      </c>
      <c r="I983" s="77" t="str">
        <f>IFERROR(VLOOKUP(A983,[1]Tổng!$M$2:$AQ$200,27,0),"")</f>
        <v/>
      </c>
      <c r="J983" s="77">
        <v>1000000</v>
      </c>
      <c r="K983" s="78">
        <f t="shared" si="270"/>
        <v>0</v>
      </c>
      <c r="L983" s="88" t="str">
        <f>IFERROR(VLOOKUP(A983,[1]Tổng!$M$2:$AQ$200,30,0),"")</f>
        <v/>
      </c>
      <c r="M983" s="88">
        <f t="shared" si="271"/>
        <v>0</v>
      </c>
      <c r="N983" s="88" t="str">
        <f>IFERROR(VLOOKUP(A983,[1]Tổng!$M$2:$AT$200,18,0),"")</f>
        <v/>
      </c>
      <c r="O983" s="88" t="str">
        <f>IFERROR(VLOOKUP(A983,[1]Tổng!$M$2:$AT$200,22,0),"")</f>
        <v/>
      </c>
      <c r="P983" s="217">
        <f t="shared" si="272"/>
        <v>0</v>
      </c>
      <c r="Q983" s="217">
        <f>IFERROR(VLOOKUP(A983,[1]Tổng!$M$2:$AQ$200,29,0),0)</f>
        <v>0</v>
      </c>
      <c r="R983" s="81" t="str">
        <f>IFERROR(VLOOKUP(A983,[1]Tổng!$M$2:$AQ$200,31,0),"")</f>
        <v/>
      </c>
      <c r="S983" s="81">
        <f t="shared" si="261"/>
        <v>0</v>
      </c>
      <c r="T983" s="81">
        <f t="shared" si="262"/>
        <v>0</v>
      </c>
      <c r="U983" s="81" t="e">
        <f t="shared" si="274"/>
        <v>#REF!</v>
      </c>
      <c r="V983" s="81" t="e">
        <f>AA986*L986</f>
        <v>#VALUE!</v>
      </c>
      <c r="W983" s="81" t="e">
        <f t="shared" si="267"/>
        <v>#REF!</v>
      </c>
      <c r="X983" s="83" t="s">
        <v>541</v>
      </c>
      <c r="Y983" s="99">
        <f>Q983-AA986</f>
        <v>-300</v>
      </c>
      <c r="AE983" s="106" t="e">
        <f t="shared" si="227"/>
        <v>#VALUE!</v>
      </c>
      <c r="AF983" s="69"/>
      <c r="AG983" s="218"/>
      <c r="AH983" s="219"/>
      <c r="AI983" s="218"/>
      <c r="AR983" s="225" t="str">
        <f t="shared" si="283"/>
        <v/>
      </c>
      <c r="AS983" s="35">
        <f t="shared" si="284"/>
        <v>2</v>
      </c>
      <c r="AU983" s="69" t="e">
        <f t="shared" si="260"/>
        <v>#N/A</v>
      </c>
      <c r="AV983" s="69" t="e">
        <f t="shared" si="263"/>
        <v>#N/A</v>
      </c>
      <c r="AW983" s="69">
        <f>IF(I983&gt;0,COUNTIF($AV$32:AV983,AV983),0)</f>
        <v>951</v>
      </c>
      <c r="AX983" s="69">
        <f>IF(AND(AW983&gt;1,SUMIF($AV$32:AV982,AV983,$AX$32:AX982)-SUMIF($AV$32:AV982,AV983,$BA$32:BA982)=0),1,IF(AND(AW983&gt;1,SUMIF($AV$32:AV982,AV983,$AX$32:AX982)-SUMIF($AV$32:AV982,AV983,$BA$32:BA982)&gt;0),0,AW983))</f>
        <v>0</v>
      </c>
      <c r="AY983" s="69">
        <f>IF(AND(Q983&gt;0,SUMIF($AV$32:AV983,AV983,$I$32:I983)-SUMIF($AV$32:AV983,AV983,$Q$32:Q983)=0),COUNTIF($AV$32:AV983,AV983),0)</f>
        <v>0</v>
      </c>
      <c r="AZ983" s="69">
        <f>IF(Q983&gt;0,COUNTIF($AV$32:AV983,AV983),0)</f>
        <v>0</v>
      </c>
      <c r="BA983" s="69">
        <f t="shared" si="264"/>
        <v>0</v>
      </c>
      <c r="BC983" s="69" t="str">
        <f t="shared" si="265"/>
        <v xml:space="preserve">  0</v>
      </c>
      <c r="BD983" s="69" t="str">
        <f t="shared" si="266"/>
        <v/>
      </c>
      <c r="BF983" s="69"/>
      <c r="BG983" s="69"/>
    </row>
    <row r="984" spans="1:59" x14ac:dyDescent="0.25">
      <c r="A984" s="70" t="e">
        <f t="shared" si="273"/>
        <v>#REF!</v>
      </c>
      <c r="B984" s="83" t="str">
        <f>IFERROR(VLOOKUP(A984,[1]Tổng!$M$2:$AT$200,13,0),"")</f>
        <v/>
      </c>
      <c r="C984" s="71" t="e">
        <f t="shared" si="268"/>
        <v>#VALUE!</v>
      </c>
      <c r="D984" s="71">
        <f t="shared" si="269"/>
        <v>1</v>
      </c>
      <c r="E984" s="221" t="str">
        <f>IFERROR(VLOOKUP(A984,[1]Tổng!$M$2:$AT$200,14,0),"")</f>
        <v/>
      </c>
      <c r="F984" s="213" t="str">
        <f>IFERROR(VLOOKUP(A984,[1]Tổng!$M$2:$AT$200,15,0),"")</f>
        <v/>
      </c>
      <c r="G984" s="214" t="str">
        <f>IFERROR(VLOOKUP(A984,[1]Tổng!$M$2:$AT$200,25,0),"")</f>
        <v/>
      </c>
      <c r="H984" s="83" t="str">
        <f>IFERROR(VLOOKUP(A984,[1]Tổng!$M$2:$AQ$200,26,0),"")</f>
        <v/>
      </c>
      <c r="I984" s="77" t="str">
        <f>IFERROR(VLOOKUP(A984,[1]Tổng!$M$2:$AQ$200,27,0),"")</f>
        <v/>
      </c>
      <c r="J984" s="77">
        <v>1000000</v>
      </c>
      <c r="K984" s="78">
        <f t="shared" si="270"/>
        <v>0</v>
      </c>
      <c r="L984" s="88" t="str">
        <f>IFERROR(VLOOKUP(A984,[1]Tổng!$M$2:$AQ$200,30,0),"")</f>
        <v/>
      </c>
      <c r="M984" s="88">
        <f t="shared" si="271"/>
        <v>0</v>
      </c>
      <c r="N984" s="88" t="str">
        <f>IFERROR(VLOOKUP(A984,[1]Tổng!$M$2:$AT$200,18,0),"")</f>
        <v/>
      </c>
      <c r="O984" s="88" t="str">
        <f>IFERROR(VLOOKUP(A984,[1]Tổng!$M$2:$AT$200,22,0),"")</f>
        <v/>
      </c>
      <c r="P984" s="217">
        <f t="shared" si="272"/>
        <v>0</v>
      </c>
      <c r="Q984" s="217">
        <f>IFERROR(VLOOKUP(A984,[1]Tổng!$M$2:$AQ$200,29,0),0)</f>
        <v>0</v>
      </c>
      <c r="R984" s="81" t="str">
        <f>IFERROR(VLOOKUP(A984,[1]Tổng!$M$2:$AQ$200,31,0),"")</f>
        <v/>
      </c>
      <c r="S984" s="81">
        <f t="shared" si="261"/>
        <v>0</v>
      </c>
      <c r="T984" s="81">
        <f t="shared" si="262"/>
        <v>0</v>
      </c>
      <c r="U984" s="81" t="e">
        <f t="shared" si="274"/>
        <v>#REF!</v>
      </c>
      <c r="V984" s="81" t="e">
        <f>AB986*L986</f>
        <v>#VALUE!</v>
      </c>
      <c r="W984" s="81" t="e">
        <f t="shared" si="267"/>
        <v>#REF!</v>
      </c>
      <c r="X984" s="83" t="s">
        <v>545</v>
      </c>
      <c r="Y984" s="99">
        <f>Q984-AB986</f>
        <v>-1372</v>
      </c>
      <c r="AE984" s="106" t="e">
        <f t="shared" si="227"/>
        <v>#VALUE!</v>
      </c>
      <c r="AF984" s="69"/>
      <c r="AG984" s="218"/>
      <c r="AH984" s="219"/>
      <c r="AI984" s="218"/>
      <c r="AR984" s="225" t="str">
        <f t="shared" si="283"/>
        <v/>
      </c>
      <c r="AS984" s="35">
        <f t="shared" si="284"/>
        <v>2</v>
      </c>
      <c r="AU984" s="69" t="e">
        <f t="shared" si="260"/>
        <v>#N/A</v>
      </c>
      <c r="AV984" s="69" t="e">
        <f t="shared" si="263"/>
        <v>#N/A</v>
      </c>
      <c r="AW984" s="69">
        <f>IF(I984&gt;0,COUNTIF($AV$32:AV984,AV984),0)</f>
        <v>952</v>
      </c>
      <c r="AX984" s="69">
        <f>IF(AND(AW984&gt;1,SUMIF($AV$32:AV983,AV984,$AX$32:AX983)-SUMIF($AV$32:AV983,AV984,$BA$32:BA983)=0),1,IF(AND(AW984&gt;1,SUMIF($AV$32:AV983,AV984,$AX$32:AX983)-SUMIF($AV$32:AV983,AV984,$BA$32:BA983)&gt;0),0,AW984))</f>
        <v>0</v>
      </c>
      <c r="AY984" s="69">
        <f>IF(AND(Q984&gt;0,SUMIF($AV$32:AV984,AV984,$I$32:I984)-SUMIF($AV$32:AV984,AV984,$Q$32:Q984)=0),COUNTIF($AV$32:AV984,AV984),0)</f>
        <v>0</v>
      </c>
      <c r="AZ984" s="69">
        <f>IF(Q984&gt;0,COUNTIF($AV$32:AV984,AV984),0)</f>
        <v>0</v>
      </c>
      <c r="BA984" s="69">
        <f t="shared" si="264"/>
        <v>0</v>
      </c>
      <c r="BC984" s="69" t="str">
        <f t="shared" si="265"/>
        <v xml:space="preserve">  0</v>
      </c>
      <c r="BD984" s="69" t="str">
        <f t="shared" si="266"/>
        <v/>
      </c>
      <c r="BF984" s="69"/>
      <c r="BG984" s="69"/>
    </row>
    <row r="985" spans="1:59" x14ac:dyDescent="0.25">
      <c r="A985" s="70" t="e">
        <f t="shared" si="273"/>
        <v>#REF!</v>
      </c>
      <c r="B985" s="83" t="str">
        <f>IFERROR(VLOOKUP(A985,[1]Tổng!$M$2:$AT$200,13,0),"")</f>
        <v/>
      </c>
      <c r="C985" s="71" t="e">
        <f t="shared" si="268"/>
        <v>#VALUE!</v>
      </c>
      <c r="D985" s="71">
        <f t="shared" si="269"/>
        <v>1</v>
      </c>
      <c r="E985" s="221" t="str">
        <f>IFERROR(VLOOKUP(A985,[1]Tổng!$M$2:$AT$200,14,0),"")</f>
        <v/>
      </c>
      <c r="F985" s="213" t="str">
        <f>IFERROR(VLOOKUP(A985,[1]Tổng!$M$2:$AT$200,15,0),"")</f>
        <v/>
      </c>
      <c r="G985" s="214" t="str">
        <f>IFERROR(VLOOKUP(A985,[1]Tổng!$M$2:$AT$200,25,0),"")</f>
        <v/>
      </c>
      <c r="H985" s="83" t="str">
        <f>IFERROR(VLOOKUP(A985,[1]Tổng!$M$2:$AQ$200,26,0),"")</f>
        <v/>
      </c>
      <c r="I985" s="77" t="str">
        <f>IFERROR(VLOOKUP(A985,[1]Tổng!$M$2:$AQ$200,27,0),"")</f>
        <v/>
      </c>
      <c r="J985" s="77">
        <v>1000000</v>
      </c>
      <c r="K985" s="78">
        <f t="shared" si="270"/>
        <v>0</v>
      </c>
      <c r="L985" s="88" t="str">
        <f>IFERROR(VLOOKUP(A985,[1]Tổng!$M$2:$AQ$200,30,0),"")</f>
        <v/>
      </c>
      <c r="M985" s="88">
        <f t="shared" si="271"/>
        <v>0</v>
      </c>
      <c r="N985" s="88" t="str">
        <f>IFERROR(VLOOKUP(A985,[1]Tổng!$M$2:$AT$200,18,0),"")</f>
        <v/>
      </c>
      <c r="O985" s="88" t="str">
        <f>IFERROR(VLOOKUP(A985,[1]Tổng!$M$2:$AT$200,22,0),"")</f>
        <v/>
      </c>
      <c r="P985" s="217">
        <f t="shared" si="272"/>
        <v>0</v>
      </c>
      <c r="Q985" s="217">
        <f>IFERROR(VLOOKUP(A985,[1]Tổng!$M$2:$AQ$200,29,0),0)</f>
        <v>0</v>
      </c>
      <c r="R985" s="81" t="str">
        <f>IFERROR(VLOOKUP(A985,[1]Tổng!$M$2:$AQ$200,31,0),"")</f>
        <v/>
      </c>
      <c r="S985" s="81">
        <f t="shared" si="261"/>
        <v>0</v>
      </c>
      <c r="T985" s="81">
        <f t="shared" si="262"/>
        <v>0</v>
      </c>
      <c r="U985" s="81" t="e">
        <f t="shared" si="274"/>
        <v>#REF!</v>
      </c>
      <c r="V985" s="81"/>
      <c r="W985" s="81" t="e">
        <f t="shared" si="267"/>
        <v>#REF!</v>
      </c>
      <c r="X985" s="83"/>
      <c r="Y985" s="99">
        <f>Q985</f>
        <v>0</v>
      </c>
      <c r="Z985" s="35">
        <v>907</v>
      </c>
      <c r="AA985" s="35">
        <v>1200</v>
      </c>
      <c r="AB985" s="35">
        <v>993</v>
      </c>
      <c r="AE985" s="106" t="e">
        <f t="shared" si="227"/>
        <v>#VALUE!</v>
      </c>
      <c r="AF985" s="69"/>
      <c r="AG985" s="218"/>
      <c r="AH985" s="219"/>
      <c r="AI985" s="218"/>
      <c r="AR985" s="225" t="str">
        <f t="shared" si="283"/>
        <v/>
      </c>
      <c r="AS985" s="35">
        <f t="shared" si="284"/>
        <v>2</v>
      </c>
      <c r="AU985" s="69" t="e">
        <f t="shared" si="260"/>
        <v>#N/A</v>
      </c>
      <c r="AV985" s="69" t="e">
        <f t="shared" si="263"/>
        <v>#N/A</v>
      </c>
      <c r="AW985" s="69">
        <f>IF(I985&gt;0,COUNTIF($AV$32:AV985,AV985),0)</f>
        <v>953</v>
      </c>
      <c r="AX985" s="69">
        <f>IF(AND(AW985&gt;1,SUMIF($AV$32:AV984,AV985,$AX$32:AX984)-SUMIF($AV$32:AV984,AV985,$BA$32:BA984)=0),1,IF(AND(AW985&gt;1,SUMIF($AV$32:AV984,AV985,$AX$32:AX984)-SUMIF($AV$32:AV984,AV985,$BA$32:BA984)&gt;0),0,AW985))</f>
        <v>0</v>
      </c>
      <c r="AY985" s="69">
        <f>IF(AND(Q985&gt;0,SUMIF($AV$32:AV985,AV985,$I$32:I985)-SUMIF($AV$32:AV985,AV985,$Q$32:Q985)=0),COUNTIF($AV$32:AV985,AV985),0)</f>
        <v>0</v>
      </c>
      <c r="AZ985" s="69">
        <f>IF(Q985&gt;0,COUNTIF($AV$32:AV985,AV985),0)</f>
        <v>0</v>
      </c>
      <c r="BA985" s="69">
        <f t="shared" si="264"/>
        <v>0</v>
      </c>
      <c r="BC985" s="69" t="str">
        <f t="shared" si="265"/>
        <v xml:space="preserve">  0</v>
      </c>
      <c r="BD985" s="69" t="str">
        <f t="shared" si="266"/>
        <v/>
      </c>
      <c r="BF985" s="69"/>
      <c r="BG985" s="69"/>
    </row>
    <row r="986" spans="1:59" x14ac:dyDescent="0.25">
      <c r="A986" s="70" t="e">
        <f t="shared" si="273"/>
        <v>#REF!</v>
      </c>
      <c r="B986" s="83" t="str">
        <f>IFERROR(VLOOKUP(A986,[1]Tổng!$M$2:$AT$200,13,0),"")</f>
        <v/>
      </c>
      <c r="C986" s="71" t="e">
        <f t="shared" si="268"/>
        <v>#VALUE!</v>
      </c>
      <c r="D986" s="71">
        <f t="shared" si="269"/>
        <v>1</v>
      </c>
      <c r="E986" s="221" t="str">
        <f>IFERROR(VLOOKUP(A986,[1]Tổng!$M$2:$AT$200,14,0),"")</f>
        <v/>
      </c>
      <c r="F986" s="213" t="str">
        <f>IFERROR(VLOOKUP(A986,[1]Tổng!$M$2:$AT$200,15,0),"")</f>
        <v/>
      </c>
      <c r="G986" s="214" t="str">
        <f>IFERROR(VLOOKUP(A986,[1]Tổng!$M$2:$AT$200,25,0),"")</f>
        <v/>
      </c>
      <c r="H986" s="83" t="str">
        <f>IFERROR(VLOOKUP(A986,[1]Tổng!$M$2:$AQ$200,26,0),"")</f>
        <v/>
      </c>
      <c r="I986" s="77" t="str">
        <f>IFERROR(VLOOKUP(A986,[1]Tổng!$M$2:$AQ$200,27,0),"")</f>
        <v/>
      </c>
      <c r="J986" s="77">
        <v>1000000</v>
      </c>
      <c r="K986" s="78">
        <f t="shared" si="270"/>
        <v>0</v>
      </c>
      <c r="L986" s="88" t="str">
        <f>IFERROR(VLOOKUP(A986,[1]Tổng!$M$2:$AQ$200,30,0),"")</f>
        <v/>
      </c>
      <c r="M986" s="88">
        <f t="shared" si="271"/>
        <v>0</v>
      </c>
      <c r="N986" s="88" t="str">
        <f>IFERROR(VLOOKUP(A986,[1]Tổng!$M$2:$AT$200,18,0),"")</f>
        <v/>
      </c>
      <c r="O986" s="88" t="str">
        <f>IFERROR(VLOOKUP(A986,[1]Tổng!$M$2:$AT$200,22,0),"")</f>
        <v/>
      </c>
      <c r="P986" s="217">
        <f t="shared" si="272"/>
        <v>0</v>
      </c>
      <c r="Q986" s="217">
        <f>IFERROR(VLOOKUP(A986,[1]Tổng!$M$2:$AQ$200,29,0),0)</f>
        <v>0</v>
      </c>
      <c r="R986" s="81" t="str">
        <f>IFERROR(VLOOKUP(A986,[1]Tổng!$M$2:$AQ$200,31,0),"")</f>
        <v/>
      </c>
      <c r="S986" s="81">
        <f t="shared" si="261"/>
        <v>0</v>
      </c>
      <c r="T986" s="81">
        <f t="shared" si="262"/>
        <v>0</v>
      </c>
      <c r="U986" s="81" t="e">
        <f t="shared" si="274"/>
        <v>#REF!</v>
      </c>
      <c r="V986" s="81"/>
      <c r="W986" s="81" t="e">
        <f t="shared" si="267"/>
        <v>#REF!</v>
      </c>
      <c r="X986" s="83"/>
      <c r="Y986" s="99">
        <f>Q986</f>
        <v>0</v>
      </c>
      <c r="Z986" s="35">
        <v>724</v>
      </c>
      <c r="AA986" s="35">
        <v>300</v>
      </c>
      <c r="AB986" s="35">
        <v>1372</v>
      </c>
      <c r="AC986" s="35">
        <v>704</v>
      </c>
      <c r="AE986" s="106" t="e">
        <f t="shared" si="227"/>
        <v>#VALUE!</v>
      </c>
      <c r="AF986" s="69"/>
      <c r="AG986" s="218"/>
      <c r="AH986" s="219"/>
      <c r="AI986" s="218"/>
      <c r="AR986" s="225" t="str">
        <f t="shared" si="283"/>
        <v/>
      </c>
      <c r="AS986" s="35">
        <f t="shared" si="284"/>
        <v>2</v>
      </c>
      <c r="AU986" s="69" t="e">
        <f t="shared" si="260"/>
        <v>#N/A</v>
      </c>
      <c r="AV986" s="69" t="e">
        <f t="shared" si="263"/>
        <v>#N/A</v>
      </c>
      <c r="AW986" s="69">
        <f>IF(I986&gt;0,COUNTIF($AV$32:AV986,AV986),0)</f>
        <v>954</v>
      </c>
      <c r="AX986" s="69">
        <f>IF(AND(AW986&gt;1,SUMIF($AV$32:AV985,AV986,$AX$32:AX985)-SUMIF($AV$32:AV985,AV986,$BA$32:BA985)=0),1,IF(AND(AW986&gt;1,SUMIF($AV$32:AV985,AV986,$AX$32:AX985)-SUMIF($AV$32:AV985,AV986,$BA$32:BA985)&gt;0),0,AW986))</f>
        <v>0</v>
      </c>
      <c r="AY986" s="69">
        <f>IF(AND(Q986&gt;0,SUMIF($AV$32:AV986,AV986,$I$32:I986)-SUMIF($AV$32:AV986,AV986,$Q$32:Q986)=0),COUNTIF($AV$32:AV986,AV986),0)</f>
        <v>0</v>
      </c>
      <c r="AZ986" s="69">
        <f>IF(Q986&gt;0,COUNTIF($AV$32:AV986,AV986),0)</f>
        <v>0</v>
      </c>
      <c r="BA986" s="69">
        <f t="shared" si="264"/>
        <v>0</v>
      </c>
      <c r="BC986" s="69" t="str">
        <f t="shared" si="265"/>
        <v xml:space="preserve">  0</v>
      </c>
      <c r="BD986" s="69" t="str">
        <f t="shared" si="266"/>
        <v/>
      </c>
      <c r="BF986" s="69"/>
      <c r="BG986" s="69"/>
    </row>
    <row r="987" spans="1:59" x14ac:dyDescent="0.25">
      <c r="A987" s="70" t="e">
        <f t="shared" si="273"/>
        <v>#REF!</v>
      </c>
      <c r="B987" s="83" t="str">
        <f>IFERROR(VLOOKUP(A987,[1]Tổng!$M$2:$AT$200,13,0),"")</f>
        <v/>
      </c>
      <c r="C987" s="71" t="e">
        <f t="shared" si="268"/>
        <v>#VALUE!</v>
      </c>
      <c r="D987" s="71">
        <f t="shared" si="269"/>
        <v>1</v>
      </c>
      <c r="E987" s="221" t="str">
        <f>IFERROR(VLOOKUP(A987,[1]Tổng!$M$2:$AT$200,14,0),"")</f>
        <v/>
      </c>
      <c r="F987" s="213" t="str">
        <f>IFERROR(VLOOKUP(A987,[1]Tổng!$M$2:$AT$200,15,0),"")</f>
        <v/>
      </c>
      <c r="G987" s="214" t="str">
        <f>IFERROR(VLOOKUP(A987,[1]Tổng!$M$2:$AT$200,25,0),"")</f>
        <v/>
      </c>
      <c r="H987" s="83" t="str">
        <f>IFERROR(VLOOKUP(A987,[1]Tổng!$M$2:$AQ$200,26,0),"")</f>
        <v/>
      </c>
      <c r="I987" s="77" t="str">
        <f>IFERROR(VLOOKUP(A987,[1]Tổng!$M$2:$AQ$200,27,0),"")</f>
        <v/>
      </c>
      <c r="J987" s="77">
        <v>1000000</v>
      </c>
      <c r="K987" s="78">
        <f t="shared" si="270"/>
        <v>0</v>
      </c>
      <c r="L987" s="88" t="str">
        <f>IFERROR(VLOOKUP(A987,[1]Tổng!$M$2:$AQ$200,30,0),"")</f>
        <v/>
      </c>
      <c r="M987" s="88">
        <f t="shared" si="271"/>
        <v>0</v>
      </c>
      <c r="N987" s="88" t="str">
        <f>IFERROR(VLOOKUP(A987,[1]Tổng!$M$2:$AT$200,18,0),"")</f>
        <v/>
      </c>
      <c r="O987" s="88" t="str">
        <f>IFERROR(VLOOKUP(A987,[1]Tổng!$M$2:$AT$200,22,0),"")</f>
        <v/>
      </c>
      <c r="P987" s="217">
        <f t="shared" si="272"/>
        <v>0</v>
      </c>
      <c r="Q987" s="217">
        <f>IFERROR(VLOOKUP(A987,[1]Tổng!$M$2:$AQ$200,29,0),0)</f>
        <v>0</v>
      </c>
      <c r="R987" s="81" t="str">
        <f>IFERROR(VLOOKUP(A987,[1]Tổng!$M$2:$AQ$200,31,0),"")</f>
        <v/>
      </c>
      <c r="S987" s="81">
        <f t="shared" si="261"/>
        <v>0</v>
      </c>
      <c r="T987" s="81">
        <f t="shared" si="262"/>
        <v>0</v>
      </c>
      <c r="U987" s="81" t="e">
        <f t="shared" si="274"/>
        <v>#REF!</v>
      </c>
      <c r="V987" s="81"/>
      <c r="W987" s="81" t="e">
        <f t="shared" si="267"/>
        <v>#REF!</v>
      </c>
      <c r="X987" s="83"/>
      <c r="Y987" s="99">
        <f>Q987</f>
        <v>0</v>
      </c>
      <c r="AE987" s="106" t="e">
        <f t="shared" si="227"/>
        <v>#VALUE!</v>
      </c>
      <c r="AF987" s="69"/>
      <c r="AG987" s="218"/>
      <c r="AH987" s="219"/>
      <c r="AI987" s="218"/>
      <c r="AR987" s="225" t="str">
        <f t="shared" si="283"/>
        <v/>
      </c>
      <c r="AS987" s="35">
        <f t="shared" si="284"/>
        <v>2</v>
      </c>
      <c r="AU987" s="69" t="e">
        <f t="shared" si="260"/>
        <v>#N/A</v>
      </c>
      <c r="AV987" s="69" t="e">
        <f t="shared" si="263"/>
        <v>#N/A</v>
      </c>
      <c r="AW987" s="69">
        <f>IF(I987&gt;0,COUNTIF($AV$32:AV987,AV987),0)</f>
        <v>955</v>
      </c>
      <c r="AX987" s="69">
        <f>IF(AND(AW987&gt;1,SUMIF($AV$32:AV986,AV987,$AX$32:AX986)-SUMIF($AV$32:AV986,AV987,$BA$32:BA986)=0),1,IF(AND(AW987&gt;1,SUMIF($AV$32:AV986,AV987,$AX$32:AX986)-SUMIF($AV$32:AV986,AV987,$BA$32:BA986)&gt;0),0,AW987))</f>
        <v>0</v>
      </c>
      <c r="AY987" s="69">
        <f>IF(AND(Q987&gt;0,SUMIF($AV$32:AV987,AV987,$I$32:I987)-SUMIF($AV$32:AV987,AV987,$Q$32:Q987)=0),COUNTIF($AV$32:AV987,AV987),0)</f>
        <v>0</v>
      </c>
      <c r="AZ987" s="69">
        <f>IF(Q987&gt;0,COUNTIF($AV$32:AV987,AV987),0)</f>
        <v>0</v>
      </c>
      <c r="BA987" s="69">
        <f t="shared" si="264"/>
        <v>0</v>
      </c>
      <c r="BC987" s="69" t="str">
        <f t="shared" si="265"/>
        <v xml:space="preserve">  0</v>
      </c>
      <c r="BD987" s="69" t="str">
        <f t="shared" si="266"/>
        <v/>
      </c>
      <c r="BF987" s="69"/>
      <c r="BG987" s="69"/>
    </row>
    <row r="988" spans="1:59" x14ac:dyDescent="0.25">
      <c r="A988" s="70" t="e">
        <f t="shared" si="273"/>
        <v>#REF!</v>
      </c>
      <c r="B988" s="83" t="str">
        <f>IFERROR(VLOOKUP(A988,[1]Tổng!$M$2:$AT$200,13,0),"")</f>
        <v/>
      </c>
      <c r="C988" s="71" t="e">
        <f t="shared" si="268"/>
        <v>#VALUE!</v>
      </c>
      <c r="D988" s="71">
        <f t="shared" si="269"/>
        <v>1</v>
      </c>
      <c r="E988" s="221" t="str">
        <f>IFERROR(VLOOKUP(A988,[1]Tổng!$M$2:$AT$200,14,0),"")</f>
        <v/>
      </c>
      <c r="F988" s="213" t="str">
        <f>IFERROR(VLOOKUP(A988,[1]Tổng!$M$2:$AT$200,15,0),"")</f>
        <v/>
      </c>
      <c r="G988" s="214" t="str">
        <f>IFERROR(VLOOKUP(A988,[1]Tổng!$M$2:$AT$200,25,0),"")</f>
        <v/>
      </c>
      <c r="H988" s="83" t="str">
        <f>IFERROR(VLOOKUP(A988,[1]Tổng!$M$2:$AQ$200,26,0),"")</f>
        <v/>
      </c>
      <c r="I988" s="77" t="str">
        <f>IFERROR(VLOOKUP(A988,[1]Tổng!$M$2:$AQ$200,27,0),"")</f>
        <v/>
      </c>
      <c r="J988" s="77">
        <v>1000000</v>
      </c>
      <c r="K988" s="78">
        <f t="shared" si="270"/>
        <v>0</v>
      </c>
      <c r="L988" s="88" t="str">
        <f>IFERROR(VLOOKUP(A988,[1]Tổng!$M$2:$AQ$200,30,0),"")</f>
        <v/>
      </c>
      <c r="M988" s="88">
        <f t="shared" si="271"/>
        <v>0</v>
      </c>
      <c r="N988" s="88" t="str">
        <f>IFERROR(VLOOKUP(A988,[1]Tổng!$M$2:$AT$200,18,0),"")</f>
        <v/>
      </c>
      <c r="O988" s="88" t="str">
        <f>IFERROR(VLOOKUP(A988,[1]Tổng!$M$2:$AT$200,22,0),"")</f>
        <v/>
      </c>
      <c r="P988" s="217">
        <f t="shared" si="272"/>
        <v>0</v>
      </c>
      <c r="Q988" s="217">
        <f>IFERROR(VLOOKUP(A988,[1]Tổng!$M$2:$AQ$200,29,0),0)</f>
        <v>0</v>
      </c>
      <c r="R988" s="81" t="str">
        <f>IFERROR(VLOOKUP(A988,[1]Tổng!$M$2:$AQ$200,31,0),"")</f>
        <v/>
      </c>
      <c r="S988" s="81">
        <f t="shared" si="261"/>
        <v>0</v>
      </c>
      <c r="T988" s="81">
        <f t="shared" si="262"/>
        <v>0</v>
      </c>
      <c r="U988" s="81" t="e">
        <f t="shared" si="274"/>
        <v>#REF!</v>
      </c>
      <c r="V988" s="81" t="e">
        <f>Z993*L993</f>
        <v>#VALUE!</v>
      </c>
      <c r="W988" s="81" t="e">
        <f t="shared" si="267"/>
        <v>#REF!</v>
      </c>
      <c r="X988" s="83" t="s">
        <v>546</v>
      </c>
      <c r="Y988" s="99">
        <f>Q988-Z993</f>
        <v>-2790</v>
      </c>
      <c r="AE988" s="106" t="e">
        <f t="shared" si="227"/>
        <v>#VALUE!</v>
      </c>
      <c r="AF988" s="69"/>
      <c r="AG988" s="218"/>
      <c r="AH988" s="219"/>
      <c r="AI988" s="218"/>
      <c r="AR988" s="225" t="str">
        <f t="shared" si="283"/>
        <v/>
      </c>
      <c r="AS988" s="35">
        <f t="shared" si="284"/>
        <v>2</v>
      </c>
      <c r="AU988" s="69" t="e">
        <f t="shared" si="260"/>
        <v>#N/A</v>
      </c>
      <c r="AV988" s="69" t="e">
        <f t="shared" si="263"/>
        <v>#N/A</v>
      </c>
      <c r="AW988" s="69">
        <f>IF(I988&gt;0,COUNTIF($AV$32:AV988,AV988),0)</f>
        <v>956</v>
      </c>
      <c r="AX988" s="69">
        <f>IF(AND(AW988&gt;1,SUMIF($AV$32:AV987,AV988,$AX$32:AX987)-SUMIF($AV$32:AV987,AV988,$BA$32:BA987)=0),1,IF(AND(AW988&gt;1,SUMIF($AV$32:AV987,AV988,$AX$32:AX987)-SUMIF($AV$32:AV987,AV988,$BA$32:BA987)&gt;0),0,AW988))</f>
        <v>0</v>
      </c>
      <c r="AY988" s="69">
        <f>IF(AND(Q988&gt;0,SUMIF($AV$32:AV988,AV988,$I$32:I988)-SUMIF($AV$32:AV988,AV988,$Q$32:Q988)=0),COUNTIF($AV$32:AV988,AV988),0)</f>
        <v>0</v>
      </c>
      <c r="AZ988" s="69">
        <f>IF(Q988&gt;0,COUNTIF($AV$32:AV988,AV988),0)</f>
        <v>0</v>
      </c>
      <c r="BA988" s="69">
        <f t="shared" si="264"/>
        <v>0</v>
      </c>
      <c r="BC988" s="69" t="str">
        <f t="shared" si="265"/>
        <v xml:space="preserve">  0</v>
      </c>
      <c r="BD988" s="69" t="str">
        <f t="shared" si="266"/>
        <v/>
      </c>
      <c r="BF988" s="69"/>
      <c r="BG988" s="69"/>
    </row>
    <row r="989" spans="1:59" x14ac:dyDescent="0.25">
      <c r="A989" s="70" t="e">
        <f t="shared" si="273"/>
        <v>#REF!</v>
      </c>
      <c r="B989" s="83" t="str">
        <f>IFERROR(VLOOKUP(A989,[1]Tổng!$M$2:$AT$200,13,0),"")</f>
        <v/>
      </c>
      <c r="C989" s="71" t="e">
        <f t="shared" si="268"/>
        <v>#VALUE!</v>
      </c>
      <c r="D989" s="71">
        <f t="shared" si="269"/>
        <v>1</v>
      </c>
      <c r="E989" s="221" t="str">
        <f>IFERROR(VLOOKUP(A989,[1]Tổng!$M$2:$AT$200,14,0),"")</f>
        <v/>
      </c>
      <c r="F989" s="213" t="str">
        <f>IFERROR(VLOOKUP(A989,[1]Tổng!$M$2:$AT$200,15,0),"")</f>
        <v/>
      </c>
      <c r="G989" s="214" t="str">
        <f>IFERROR(VLOOKUP(A989,[1]Tổng!$M$2:$AT$200,25,0),"")</f>
        <v/>
      </c>
      <c r="H989" s="83" t="str">
        <f>IFERROR(VLOOKUP(A989,[1]Tổng!$M$2:$AQ$200,26,0),"")</f>
        <v/>
      </c>
      <c r="I989" s="77" t="str">
        <f>IFERROR(VLOOKUP(A989,[1]Tổng!$M$2:$AQ$200,27,0),"")</f>
        <v/>
      </c>
      <c r="J989" s="77">
        <v>1000000</v>
      </c>
      <c r="K989" s="78">
        <f t="shared" si="270"/>
        <v>0</v>
      </c>
      <c r="L989" s="88" t="str">
        <f>IFERROR(VLOOKUP(A989,[1]Tổng!$M$2:$AQ$200,30,0),"")</f>
        <v/>
      </c>
      <c r="M989" s="88">
        <f t="shared" si="271"/>
        <v>0</v>
      </c>
      <c r="N989" s="88" t="str">
        <f>IFERROR(VLOOKUP(A989,[1]Tổng!$M$2:$AT$200,18,0),"")</f>
        <v/>
      </c>
      <c r="O989" s="88" t="str">
        <f>IFERROR(VLOOKUP(A989,[1]Tổng!$M$2:$AT$200,22,0),"")</f>
        <v/>
      </c>
      <c r="P989" s="217">
        <f t="shared" si="272"/>
        <v>0</v>
      </c>
      <c r="Q989" s="217">
        <f>IFERROR(VLOOKUP(A989,[1]Tổng!$M$2:$AQ$200,29,0),0)</f>
        <v>0</v>
      </c>
      <c r="R989" s="81" t="str">
        <f>IFERROR(VLOOKUP(A989,[1]Tổng!$M$2:$AQ$200,31,0),"")</f>
        <v/>
      </c>
      <c r="S989" s="81">
        <f t="shared" si="261"/>
        <v>0</v>
      </c>
      <c r="T989" s="81">
        <f t="shared" si="262"/>
        <v>0</v>
      </c>
      <c r="U989" s="81" t="e">
        <f t="shared" si="274"/>
        <v>#REF!</v>
      </c>
      <c r="V989" s="81" t="e">
        <f>Z994*L994</f>
        <v>#VALUE!</v>
      </c>
      <c r="W989" s="81" t="e">
        <f t="shared" si="267"/>
        <v>#REF!</v>
      </c>
      <c r="X989" s="83" t="s">
        <v>547</v>
      </c>
      <c r="Y989" s="99">
        <f>Q991-Z994</f>
        <v>-1799</v>
      </c>
      <c r="AE989" s="106" t="e">
        <f>I991-SUM(Z991:AD991)</f>
        <v>#VALUE!</v>
      </c>
      <c r="AF989" s="69"/>
      <c r="AG989" s="218"/>
      <c r="AH989" s="219"/>
      <c r="AI989" s="218"/>
      <c r="AR989" s="225" t="str">
        <f>IF(AS991&gt;1,H991,IF(AS991=1,H988+1,0))</f>
        <v/>
      </c>
      <c r="AS989" s="35">
        <f>IF(H991=0,H988+1,2)</f>
        <v>2</v>
      </c>
      <c r="AU989" s="69" t="e">
        <f t="shared" si="260"/>
        <v>#N/A</v>
      </c>
      <c r="AV989" s="69" t="e">
        <f t="shared" si="263"/>
        <v>#N/A</v>
      </c>
      <c r="AW989" s="69">
        <f>IF(I989&gt;0,COUNTIF($AV$32:AV989,AV989),0)</f>
        <v>957</v>
      </c>
      <c r="AX989" s="69">
        <f>IF(AND(AW989&gt;1,SUMIF($AV$32:AV988,AV989,$AX$32:AX988)-SUMIF($AV$32:AV988,AV989,$BA$32:BA988)=0),1,IF(AND(AW989&gt;1,SUMIF($AV$32:AV988,AV989,$AX$32:AX988)-SUMIF($AV$32:AV988,AV989,$BA$32:BA988)&gt;0),0,AW989))</f>
        <v>0</v>
      </c>
      <c r="AY989" s="69">
        <f>IF(AND(Q989&gt;0,SUMIF($AV$32:AV989,AV989,$I$32:I989)-SUMIF($AV$32:AV989,AV989,$Q$32:Q989)=0),COUNTIF($AV$32:AV989,AV989),0)</f>
        <v>0</v>
      </c>
      <c r="AZ989" s="69">
        <f>IF(Q989&gt;0,COUNTIF($AV$32:AV989,AV989),0)</f>
        <v>0</v>
      </c>
      <c r="BA989" s="69">
        <f t="shared" si="264"/>
        <v>0</v>
      </c>
      <c r="BC989" s="69" t="str">
        <f t="shared" si="265"/>
        <v xml:space="preserve">  0</v>
      </c>
      <c r="BD989" s="69" t="str">
        <f t="shared" si="266"/>
        <v/>
      </c>
      <c r="BF989" s="69"/>
      <c r="BG989" s="69"/>
    </row>
    <row r="990" spans="1:59" x14ac:dyDescent="0.25">
      <c r="A990" s="70" t="e">
        <f t="shared" si="273"/>
        <v>#REF!</v>
      </c>
      <c r="B990" s="83" t="str">
        <f>IFERROR(VLOOKUP(A990,[1]Tổng!$M$2:$AT$200,13,0),"")</f>
        <v/>
      </c>
      <c r="C990" s="71" t="e">
        <f t="shared" si="268"/>
        <v>#VALUE!</v>
      </c>
      <c r="D990" s="71">
        <f t="shared" si="269"/>
        <v>1</v>
      </c>
      <c r="E990" s="221" t="str">
        <f>IFERROR(VLOOKUP(A990,[1]Tổng!$M$2:$AT$200,14,0),"")</f>
        <v/>
      </c>
      <c r="F990" s="213" t="str">
        <f>IFERROR(VLOOKUP(A990,[1]Tổng!$M$2:$AT$200,15,0),"")</f>
        <v/>
      </c>
      <c r="G990" s="214" t="str">
        <f>IFERROR(VLOOKUP(A990,[1]Tổng!$M$2:$AT$200,25,0),"")</f>
        <v/>
      </c>
      <c r="H990" s="83" t="str">
        <f>IFERROR(VLOOKUP(A990,[1]Tổng!$M$2:$AQ$200,26,0),"")</f>
        <v/>
      </c>
      <c r="I990" s="77" t="str">
        <f>IFERROR(VLOOKUP(A990,[1]Tổng!$M$2:$AQ$200,27,0),"")</f>
        <v/>
      </c>
      <c r="J990" s="77">
        <v>1000000</v>
      </c>
      <c r="K990" s="78">
        <f t="shared" si="270"/>
        <v>0</v>
      </c>
      <c r="L990" s="88" t="str">
        <f>IFERROR(VLOOKUP(A990,[1]Tổng!$M$2:$AQ$200,30,0),"")</f>
        <v/>
      </c>
      <c r="M990" s="88">
        <f t="shared" si="271"/>
        <v>0</v>
      </c>
      <c r="N990" s="88" t="str">
        <f>IFERROR(VLOOKUP(A990,[1]Tổng!$M$2:$AT$200,18,0),"")</f>
        <v/>
      </c>
      <c r="O990" s="88" t="str">
        <f>IFERROR(VLOOKUP(A990,[1]Tổng!$M$2:$AT$200,22,0),"")</f>
        <v/>
      </c>
      <c r="P990" s="217">
        <f t="shared" si="272"/>
        <v>0</v>
      </c>
      <c r="Q990" s="217">
        <f>IFERROR(VLOOKUP(A990,[1]Tổng!$M$2:$AQ$200,29,0),0)</f>
        <v>0</v>
      </c>
      <c r="R990" s="81" t="str">
        <f>IFERROR(VLOOKUP(A990,[1]Tổng!$M$2:$AQ$200,31,0),"")</f>
        <v/>
      </c>
      <c r="S990" s="81">
        <f t="shared" si="261"/>
        <v>0</v>
      </c>
      <c r="T990" s="81">
        <f t="shared" si="262"/>
        <v>0</v>
      </c>
      <c r="U990" s="81" t="e">
        <f t="shared" si="274"/>
        <v>#REF!</v>
      </c>
      <c r="V990" s="81" t="e">
        <f>AA994*L994</f>
        <v>#VALUE!</v>
      </c>
      <c r="W990" s="81" t="e">
        <f t="shared" si="267"/>
        <v>#REF!</v>
      </c>
      <c r="X990" s="83" t="s">
        <v>541</v>
      </c>
      <c r="Y990" s="99">
        <f>Q990-AA994</f>
        <v>-1000</v>
      </c>
      <c r="AE990" s="106" t="e">
        <f t="shared" si="227"/>
        <v>#VALUE!</v>
      </c>
      <c r="AF990" s="69"/>
      <c r="AG990" s="218"/>
      <c r="AH990" s="219"/>
      <c r="AI990" s="218"/>
      <c r="AR990" s="225" t="str">
        <f>IF(AS990&gt;1,H990,IF(AS990=1,H991+1,0))</f>
        <v/>
      </c>
      <c r="AS990" s="35">
        <f>IF(H990=0,H991+1,2)</f>
        <v>2</v>
      </c>
      <c r="AU990" s="69" t="e">
        <f t="shared" si="260"/>
        <v>#N/A</v>
      </c>
      <c r="AV990" s="69" t="e">
        <f t="shared" si="263"/>
        <v>#N/A</v>
      </c>
      <c r="AW990" s="69">
        <f>IF(I990&gt;0,COUNTIF($AV$32:AV990,AV990),0)</f>
        <v>958</v>
      </c>
      <c r="AX990" s="69">
        <f>IF(AND(AW990&gt;1,SUMIF($AV$32:AV989,AV990,$AX$32:AX989)-SUMIF($AV$32:AV989,AV990,$BA$32:BA989)=0),1,IF(AND(AW990&gt;1,SUMIF($AV$32:AV989,AV990,$AX$32:AX989)-SUMIF($AV$32:AV989,AV990,$BA$32:BA989)&gt;0),0,AW990))</f>
        <v>0</v>
      </c>
      <c r="AY990" s="69">
        <f>IF(AND(Q990&gt;0,SUMIF($AV$32:AV990,AV990,$I$32:I990)-SUMIF($AV$32:AV990,AV990,$Q$32:Q990)=0),COUNTIF($AV$32:AV990,AV990),0)</f>
        <v>0</v>
      </c>
      <c r="AZ990" s="69">
        <f>IF(Q990&gt;0,COUNTIF($AV$32:AV990,AV990),0)</f>
        <v>0</v>
      </c>
      <c r="BA990" s="69">
        <f t="shared" si="264"/>
        <v>0</v>
      </c>
      <c r="BC990" s="69" t="str">
        <f t="shared" si="265"/>
        <v xml:space="preserve">  0</v>
      </c>
      <c r="BD990" s="69" t="str">
        <f t="shared" si="266"/>
        <v/>
      </c>
      <c r="BF990" s="69"/>
      <c r="BG990" s="69"/>
    </row>
    <row r="991" spans="1:59" x14ac:dyDescent="0.25">
      <c r="A991" s="70" t="e">
        <f t="shared" si="273"/>
        <v>#REF!</v>
      </c>
      <c r="B991" s="83" t="str">
        <f>IFERROR(VLOOKUP(A991,[1]Tổng!$M$2:$AT$200,13,0),"")</f>
        <v/>
      </c>
      <c r="C991" s="71" t="e">
        <f t="shared" si="268"/>
        <v>#VALUE!</v>
      </c>
      <c r="D991" s="71">
        <f t="shared" si="269"/>
        <v>1</v>
      </c>
      <c r="E991" s="221" t="str">
        <f>IFERROR(VLOOKUP(A991,[1]Tổng!$M$2:$AT$200,14,0),"")</f>
        <v/>
      </c>
      <c r="F991" s="213" t="str">
        <f>IFERROR(VLOOKUP(A991,[1]Tổng!$M$2:$AT$200,15,0),"")</f>
        <v/>
      </c>
      <c r="G991" s="214" t="str">
        <f>IFERROR(VLOOKUP(A991,[1]Tổng!$M$2:$AT$200,25,0),"")</f>
        <v/>
      </c>
      <c r="H991" s="83" t="str">
        <f>IFERROR(VLOOKUP(A991,[1]Tổng!$M$2:$AQ$200,26,0),"")</f>
        <v/>
      </c>
      <c r="I991" s="77" t="str">
        <f>IFERROR(VLOOKUP(A991,[1]Tổng!$M$2:$AQ$200,27,0),"")</f>
        <v/>
      </c>
      <c r="J991" s="77">
        <v>1000000</v>
      </c>
      <c r="K991" s="78">
        <f t="shared" si="270"/>
        <v>0</v>
      </c>
      <c r="L991" s="88" t="str">
        <f>IFERROR(VLOOKUP(A991,[1]Tổng!$M$2:$AQ$200,30,0),"")</f>
        <v/>
      </c>
      <c r="M991" s="88">
        <f t="shared" si="271"/>
        <v>0</v>
      </c>
      <c r="N991" s="88" t="str">
        <f>IFERROR(VLOOKUP(A991,[1]Tổng!$M$2:$AT$200,18,0),"")</f>
        <v/>
      </c>
      <c r="O991" s="88" t="str">
        <f>IFERROR(VLOOKUP(A991,[1]Tổng!$M$2:$AT$200,22,0),"")</f>
        <v/>
      </c>
      <c r="P991" s="217">
        <f t="shared" si="272"/>
        <v>0</v>
      </c>
      <c r="Q991" s="217">
        <f>IFERROR(VLOOKUP(A991,[1]Tổng!$M$2:$AQ$200,29,0),0)</f>
        <v>0</v>
      </c>
      <c r="R991" s="81" t="str">
        <f>IFERROR(VLOOKUP(A991,[1]Tổng!$M$2:$AQ$200,31,0),"")</f>
        <v/>
      </c>
      <c r="S991" s="81">
        <f t="shared" si="261"/>
        <v>0</v>
      </c>
      <c r="T991" s="81">
        <f t="shared" si="262"/>
        <v>0</v>
      </c>
      <c r="U991" s="81" t="e">
        <f t="shared" si="274"/>
        <v>#REF!</v>
      </c>
      <c r="V991" s="81" t="e">
        <f>AB994*L994</f>
        <v>#VALUE!</v>
      </c>
      <c r="W991" s="81" t="e">
        <f t="shared" si="267"/>
        <v>#REF!</v>
      </c>
      <c r="X991" s="83" t="s">
        <v>547</v>
      </c>
      <c r="Y991" s="99">
        <f>Q991-AB994</f>
        <v>-1343</v>
      </c>
      <c r="AE991" s="106" t="e">
        <f t="shared" si="227"/>
        <v>#VALUE!</v>
      </c>
      <c r="AF991" s="69"/>
      <c r="AG991" s="218"/>
      <c r="AH991" s="219"/>
      <c r="AI991" s="218"/>
      <c r="AR991" s="225" t="str">
        <f>IF(AS991&gt;1,H991,IF(AS991=1,H1136+1,0))</f>
        <v/>
      </c>
      <c r="AS991" s="35">
        <f>IF(H991=0,H1136+1,2)</f>
        <v>2</v>
      </c>
      <c r="AU991" s="69" t="e">
        <f t="shared" si="260"/>
        <v>#N/A</v>
      </c>
      <c r="AV991" s="69" t="e">
        <f t="shared" si="263"/>
        <v>#N/A</v>
      </c>
      <c r="AW991" s="69">
        <f>IF(I991&gt;0,COUNTIF($AV$32:AV991,AV991),0)</f>
        <v>959</v>
      </c>
      <c r="AX991" s="69">
        <f>IF(AND(AW991&gt;1,SUMIF($AV$32:AV990,AV991,$AX$32:AX990)-SUMIF($AV$32:AV990,AV991,$BA$32:BA990)=0),1,IF(AND(AW991&gt;1,SUMIF($AV$32:AV990,AV991,$AX$32:AX990)-SUMIF($AV$32:AV990,AV991,$BA$32:BA990)&gt;0),0,AW991))</f>
        <v>0</v>
      </c>
      <c r="AY991" s="69">
        <f>IF(AND(Q991&gt;0,SUMIF($AV$32:AV991,AV991,$I$32:I991)-SUMIF($AV$32:AV991,AV991,$Q$32:Q991)=0),COUNTIF($AV$32:AV991,AV991),0)</f>
        <v>0</v>
      </c>
      <c r="AZ991" s="69">
        <f>IF(Q991&gt;0,COUNTIF($AV$32:AV991,AV991),0)</f>
        <v>0</v>
      </c>
      <c r="BA991" s="69">
        <f t="shared" si="264"/>
        <v>0</v>
      </c>
      <c r="BC991" s="69" t="str">
        <f t="shared" si="265"/>
        <v xml:space="preserve">  0</v>
      </c>
      <c r="BD991" s="69" t="str">
        <f t="shared" si="266"/>
        <v/>
      </c>
      <c r="BF991" s="69"/>
      <c r="BG991" s="69"/>
    </row>
    <row r="992" spans="1:59" x14ac:dyDescent="0.25">
      <c r="A992" s="70" t="e">
        <f t="shared" si="273"/>
        <v>#REF!</v>
      </c>
      <c r="B992" s="83" t="str">
        <f>IFERROR(VLOOKUP(A992,[1]Tổng!$M$2:$AT$200,13,0),"")</f>
        <v/>
      </c>
      <c r="C992" s="71" t="e">
        <f t="shared" si="268"/>
        <v>#VALUE!</v>
      </c>
      <c r="D992" s="71">
        <f t="shared" si="269"/>
        <v>1</v>
      </c>
      <c r="E992" s="221" t="str">
        <f>IFERROR(VLOOKUP(A992,[1]Tổng!$M$2:$AT$200,14,0),"")</f>
        <v/>
      </c>
      <c r="F992" s="213" t="str">
        <f>IFERROR(VLOOKUP(A992,[1]Tổng!$M$2:$AT$200,15,0),"")</f>
        <v/>
      </c>
      <c r="G992" s="214" t="str">
        <f>IFERROR(VLOOKUP(A992,[1]Tổng!$M$2:$AT$200,25,0),"")</f>
        <v/>
      </c>
      <c r="H992" s="83" t="str">
        <f>IFERROR(VLOOKUP(A992,[1]Tổng!$M$2:$AQ$200,26,0),"")</f>
        <v/>
      </c>
      <c r="I992" s="77" t="str">
        <f>IFERROR(VLOOKUP(A992,[1]Tổng!$M$2:$AQ$200,27,0),"")</f>
        <v/>
      </c>
      <c r="J992" s="77">
        <v>1000000</v>
      </c>
      <c r="K992" s="78">
        <f t="shared" si="270"/>
        <v>0</v>
      </c>
      <c r="L992" s="88" t="str">
        <f>IFERROR(VLOOKUP(A992,[1]Tổng!$M$2:$AQ$200,30,0),"")</f>
        <v/>
      </c>
      <c r="M992" s="88">
        <f t="shared" si="271"/>
        <v>0</v>
      </c>
      <c r="N992" s="88" t="str">
        <f>IFERROR(VLOOKUP(A992,[1]Tổng!$M$2:$AT$200,18,0),"")</f>
        <v/>
      </c>
      <c r="O992" s="88" t="str">
        <f>IFERROR(VLOOKUP(A992,[1]Tổng!$M$2:$AT$200,22,0),"")</f>
        <v/>
      </c>
      <c r="P992" s="217">
        <f t="shared" si="272"/>
        <v>0</v>
      </c>
      <c r="Q992" s="217">
        <f>IFERROR(VLOOKUP(A992,[1]Tổng!$M$2:$AQ$200,29,0),0)</f>
        <v>0</v>
      </c>
      <c r="R992" s="81" t="str">
        <f>IFERROR(VLOOKUP(A992,[1]Tổng!$M$2:$AQ$200,31,0),"")</f>
        <v/>
      </c>
      <c r="S992" s="81">
        <f t="shared" si="261"/>
        <v>0</v>
      </c>
      <c r="T992" s="81">
        <f t="shared" si="262"/>
        <v>0</v>
      </c>
      <c r="U992" s="81" t="e">
        <f t="shared" si="274"/>
        <v>#REF!</v>
      </c>
      <c r="V992" s="81" t="e">
        <f>AC994*L994</f>
        <v>#VALUE!</v>
      </c>
      <c r="W992" s="81" t="e">
        <f t="shared" si="267"/>
        <v>#REF!</v>
      </c>
      <c r="X992" s="83" t="s">
        <v>546</v>
      </c>
      <c r="Y992" s="99">
        <f>Q992-AC994</f>
        <v>-1437</v>
      </c>
      <c r="AE992" s="106" t="e">
        <f t="shared" si="227"/>
        <v>#VALUE!</v>
      </c>
      <c r="AF992" s="69"/>
      <c r="AG992" s="218"/>
      <c r="AH992" s="219"/>
      <c r="AI992" s="218"/>
      <c r="AR992" s="225" t="str">
        <f t="shared" ref="AR992:AR1012" si="285">IF(AS992&gt;1,H992,IF(AS992=1,H991+1,0))</f>
        <v/>
      </c>
      <c r="AS992" s="35">
        <f t="shared" ref="AS992:AS1012" si="286">IF(H992=0,H991+1,2)</f>
        <v>2</v>
      </c>
      <c r="AU992" s="69" t="e">
        <f t="shared" ref="AU992:AU1055" si="287">VLOOKUP(G992,$AO$32:$AP$37,2,0)</f>
        <v>#N/A</v>
      </c>
      <c r="AV992" s="69" t="e">
        <f t="shared" si="263"/>
        <v>#N/A</v>
      </c>
      <c r="AW992" s="69">
        <f>IF(I992&gt;0,COUNTIF($AV$32:AV992,AV992),0)</f>
        <v>960</v>
      </c>
      <c r="AX992" s="69">
        <f>IF(AND(AW992&gt;1,SUMIF($AV$32:AV991,AV992,$AX$32:AX991)-SUMIF($AV$32:AV991,AV992,$BA$32:BA991)=0),1,IF(AND(AW992&gt;1,SUMIF($AV$32:AV991,AV992,$AX$32:AX991)-SUMIF($AV$32:AV991,AV992,$BA$32:BA991)&gt;0),0,AW992))</f>
        <v>0</v>
      </c>
      <c r="AY992" s="69">
        <f>IF(AND(Q992&gt;0,SUMIF($AV$32:AV992,AV992,$I$32:I992)-SUMIF($AV$32:AV992,AV992,$Q$32:Q992)=0),COUNTIF($AV$32:AV992,AV992),0)</f>
        <v>0</v>
      </c>
      <c r="AZ992" s="69">
        <f>IF(Q992&gt;0,COUNTIF($AV$32:AV992,AV992),0)</f>
        <v>0</v>
      </c>
      <c r="BA992" s="69">
        <f t="shared" si="264"/>
        <v>0</v>
      </c>
      <c r="BC992" s="69" t="str">
        <f t="shared" si="265"/>
        <v xml:space="preserve">  0</v>
      </c>
      <c r="BD992" s="69" t="str">
        <f t="shared" si="266"/>
        <v/>
      </c>
      <c r="BF992" s="69"/>
      <c r="BG992" s="69"/>
    </row>
    <row r="993" spans="1:59" x14ac:dyDescent="0.25">
      <c r="A993" s="70" t="e">
        <f t="shared" si="273"/>
        <v>#REF!</v>
      </c>
      <c r="B993" s="83" t="str">
        <f>IFERROR(VLOOKUP(A993,[1]Tổng!$M$2:$AT$200,13,0),"")</f>
        <v/>
      </c>
      <c r="C993" s="71" t="e">
        <f t="shared" si="268"/>
        <v>#VALUE!</v>
      </c>
      <c r="D993" s="71">
        <f t="shared" si="269"/>
        <v>1</v>
      </c>
      <c r="E993" s="221" t="str">
        <f>IFERROR(VLOOKUP(A993,[1]Tổng!$M$2:$AT$200,14,0),"")</f>
        <v/>
      </c>
      <c r="F993" s="213" t="str">
        <f>IFERROR(VLOOKUP(A993,[1]Tổng!$M$2:$AT$200,15,0),"")</f>
        <v/>
      </c>
      <c r="G993" s="214" t="str">
        <f>IFERROR(VLOOKUP(A993,[1]Tổng!$M$2:$AT$200,25,0),"")</f>
        <v/>
      </c>
      <c r="H993" s="83" t="str">
        <f>IFERROR(VLOOKUP(A993,[1]Tổng!$M$2:$AQ$200,26,0),"")</f>
        <v/>
      </c>
      <c r="I993" s="77" t="str">
        <f>IFERROR(VLOOKUP(A993,[1]Tổng!$M$2:$AQ$200,27,0),"")</f>
        <v/>
      </c>
      <c r="J993" s="77">
        <v>1000000</v>
      </c>
      <c r="K993" s="78">
        <f t="shared" si="270"/>
        <v>0</v>
      </c>
      <c r="L993" s="88" t="str">
        <f>IFERROR(VLOOKUP(A993,[1]Tổng!$M$2:$AQ$200,30,0),"")</f>
        <v/>
      </c>
      <c r="M993" s="88">
        <f t="shared" si="271"/>
        <v>0</v>
      </c>
      <c r="N993" s="88" t="str">
        <f>IFERROR(VLOOKUP(A993,[1]Tổng!$M$2:$AT$200,18,0),"")</f>
        <v/>
      </c>
      <c r="O993" s="88" t="str">
        <f>IFERROR(VLOOKUP(A993,[1]Tổng!$M$2:$AT$200,22,0),"")</f>
        <v/>
      </c>
      <c r="P993" s="217">
        <f t="shared" si="272"/>
        <v>0</v>
      </c>
      <c r="Q993" s="217">
        <f>IFERROR(VLOOKUP(A993,[1]Tổng!$M$2:$AQ$200,29,0),0)</f>
        <v>0</v>
      </c>
      <c r="R993" s="81" t="str">
        <f>IFERROR(VLOOKUP(A993,[1]Tổng!$M$2:$AQ$200,31,0),"")</f>
        <v/>
      </c>
      <c r="S993" s="81">
        <f t="shared" ref="S993:S1056" si="288">Q993*J993</f>
        <v>0</v>
      </c>
      <c r="T993" s="81">
        <f t="shared" ref="T993:T1056" si="289">IFERROR(Q993*R993,0)</f>
        <v>0</v>
      </c>
      <c r="U993" s="81" t="e">
        <f t="shared" si="274"/>
        <v>#REF!</v>
      </c>
      <c r="V993" s="81"/>
      <c r="W993" s="81" t="e">
        <f t="shared" si="267"/>
        <v>#REF!</v>
      </c>
      <c r="X993" s="83"/>
      <c r="Y993" s="99">
        <f>Q993</f>
        <v>0</v>
      </c>
      <c r="Z993" s="35">
        <v>2790</v>
      </c>
      <c r="AA993" s="35">
        <v>7900</v>
      </c>
      <c r="AE993" s="106" t="e">
        <f t="shared" si="227"/>
        <v>#VALUE!</v>
      </c>
      <c r="AF993" s="69"/>
      <c r="AG993" s="218"/>
      <c r="AH993" s="219"/>
      <c r="AI993" s="218"/>
      <c r="AR993" s="225" t="str">
        <f t="shared" si="285"/>
        <v/>
      </c>
      <c r="AS993" s="35">
        <f t="shared" si="286"/>
        <v>2</v>
      </c>
      <c r="AU993" s="69" t="e">
        <f t="shared" si="287"/>
        <v>#N/A</v>
      </c>
      <c r="AV993" s="69" t="e">
        <f t="shared" ref="AV993:AV1056" si="290">AU993&amp;" "&amp;F993</f>
        <v>#N/A</v>
      </c>
      <c r="AW993" s="69">
        <f>IF(I993&gt;0,COUNTIF($AV$32:AV993,AV993),0)</f>
        <v>961</v>
      </c>
      <c r="AX993" s="69">
        <f>IF(AND(AW993&gt;1,SUMIF($AV$32:AV992,AV993,$AX$32:AX992)-SUMIF($AV$32:AV992,AV993,$BA$32:BA992)=0),1,IF(AND(AW993&gt;1,SUMIF($AV$32:AV992,AV993,$AX$32:AX992)-SUMIF($AV$32:AV992,AV993,$BA$32:BA992)&gt;0),0,AW993))</f>
        <v>0</v>
      </c>
      <c r="AY993" s="69">
        <f>IF(AND(Q993&gt;0,SUMIF($AV$32:AV993,AV993,$I$32:I993)-SUMIF($AV$32:AV993,AV993,$Q$32:Q993)=0),COUNTIF($AV$32:AV993,AV993),0)</f>
        <v>0</v>
      </c>
      <c r="AZ993" s="69">
        <f>IF(Q993&gt;0,COUNTIF($AV$32:AV993,AV993),0)</f>
        <v>0</v>
      </c>
      <c r="BA993" s="69">
        <f t="shared" ref="BA993:BA1056" si="291">IF(AY993&gt;0,1,0)</f>
        <v>0</v>
      </c>
      <c r="BC993" s="69" t="str">
        <f t="shared" ref="BC993:BC1056" si="292">E993&amp;" "&amp;H993&amp;" "&amp;Q993</f>
        <v xml:space="preserve">  0</v>
      </c>
      <c r="BD993" s="69" t="str">
        <f t="shared" ref="BD993:BD1056" si="293">B993</f>
        <v/>
      </c>
      <c r="BF993" s="69"/>
      <c r="BG993" s="69"/>
    </row>
    <row r="994" spans="1:59" x14ac:dyDescent="0.25">
      <c r="A994" s="70" t="e">
        <f t="shared" si="273"/>
        <v>#REF!</v>
      </c>
      <c r="B994" s="83" t="str">
        <f>IFERROR(VLOOKUP(A994,[1]Tổng!$M$2:$AT$200,13,0),"")</f>
        <v/>
      </c>
      <c r="C994" s="71" t="e">
        <f t="shared" si="268"/>
        <v>#VALUE!</v>
      </c>
      <c r="D994" s="71">
        <f t="shared" si="269"/>
        <v>1</v>
      </c>
      <c r="E994" s="221" t="str">
        <f>IFERROR(VLOOKUP(A994,[1]Tổng!$M$2:$AT$200,14,0),"")</f>
        <v/>
      </c>
      <c r="F994" s="213" t="str">
        <f>IFERROR(VLOOKUP(A994,[1]Tổng!$M$2:$AT$200,15,0),"")</f>
        <v/>
      </c>
      <c r="G994" s="214" t="str">
        <f>IFERROR(VLOOKUP(A994,[1]Tổng!$M$2:$AT$200,25,0),"")</f>
        <v/>
      </c>
      <c r="H994" s="83" t="str">
        <f>IFERROR(VLOOKUP(A994,[1]Tổng!$M$2:$AQ$200,26,0),"")</f>
        <v/>
      </c>
      <c r="I994" s="77" t="str">
        <f>IFERROR(VLOOKUP(A994,[1]Tổng!$M$2:$AQ$200,27,0),"")</f>
        <v/>
      </c>
      <c r="J994" s="77">
        <v>1000000</v>
      </c>
      <c r="K994" s="78">
        <f t="shared" si="270"/>
        <v>0</v>
      </c>
      <c r="L994" s="88" t="str">
        <f>IFERROR(VLOOKUP(A994,[1]Tổng!$M$2:$AQ$200,30,0),"")</f>
        <v/>
      </c>
      <c r="M994" s="88">
        <f t="shared" si="271"/>
        <v>0</v>
      </c>
      <c r="N994" s="88" t="str">
        <f>IFERROR(VLOOKUP(A994,[1]Tổng!$M$2:$AT$200,18,0),"")</f>
        <v/>
      </c>
      <c r="O994" s="88" t="str">
        <f>IFERROR(VLOOKUP(A994,[1]Tổng!$M$2:$AT$200,22,0),"")</f>
        <v/>
      </c>
      <c r="P994" s="217">
        <f t="shared" si="272"/>
        <v>0</v>
      </c>
      <c r="Q994" s="217">
        <f>IFERROR(VLOOKUP(A994,[1]Tổng!$M$2:$AQ$200,29,0),0)</f>
        <v>0</v>
      </c>
      <c r="R994" s="81" t="str">
        <f>IFERROR(VLOOKUP(A994,[1]Tổng!$M$2:$AQ$200,31,0),"")</f>
        <v/>
      </c>
      <c r="S994" s="81">
        <f t="shared" si="288"/>
        <v>0</v>
      </c>
      <c r="T994" s="81">
        <f t="shared" si="289"/>
        <v>0</v>
      </c>
      <c r="U994" s="81" t="e">
        <f t="shared" si="274"/>
        <v>#REF!</v>
      </c>
      <c r="V994" s="81"/>
      <c r="W994" s="81" t="e">
        <f t="shared" si="267"/>
        <v>#REF!</v>
      </c>
      <c r="X994" s="83"/>
      <c r="Y994" s="99">
        <f>Q994</f>
        <v>0</v>
      </c>
      <c r="Z994" s="35">
        <v>1799</v>
      </c>
      <c r="AA994" s="35">
        <v>1000</v>
      </c>
      <c r="AB994" s="35">
        <v>1343</v>
      </c>
      <c r="AC994" s="35">
        <v>1437</v>
      </c>
      <c r="AD994" s="35">
        <v>1271</v>
      </c>
      <c r="AE994" s="106" t="e">
        <f t="shared" si="227"/>
        <v>#VALUE!</v>
      </c>
      <c r="AF994" s="69"/>
      <c r="AG994" s="218"/>
      <c r="AH994" s="219"/>
      <c r="AI994" s="218"/>
      <c r="AR994" s="225" t="str">
        <f t="shared" si="285"/>
        <v/>
      </c>
      <c r="AS994" s="35">
        <f t="shared" si="286"/>
        <v>2</v>
      </c>
      <c r="AU994" s="69" t="e">
        <f t="shared" si="287"/>
        <v>#N/A</v>
      </c>
      <c r="AV994" s="69" t="e">
        <f t="shared" si="290"/>
        <v>#N/A</v>
      </c>
      <c r="AW994" s="69">
        <f>IF(I994&gt;0,COUNTIF($AV$32:AV994,AV994),0)</f>
        <v>962</v>
      </c>
      <c r="AX994" s="69">
        <f>IF(AND(AW994&gt;1,SUMIF($AV$32:AV993,AV994,$AX$32:AX993)-SUMIF($AV$32:AV993,AV994,$BA$32:BA993)=0),1,IF(AND(AW994&gt;1,SUMIF($AV$32:AV993,AV994,$AX$32:AX993)-SUMIF($AV$32:AV993,AV994,$BA$32:BA993)&gt;0),0,AW994))</f>
        <v>0</v>
      </c>
      <c r="AY994" s="69">
        <f>IF(AND(Q994&gt;0,SUMIF($AV$32:AV994,AV994,$I$32:I994)-SUMIF($AV$32:AV994,AV994,$Q$32:Q994)=0),COUNTIF($AV$32:AV994,AV994),0)</f>
        <v>0</v>
      </c>
      <c r="AZ994" s="69">
        <f>IF(Q994&gt;0,COUNTIF($AV$32:AV994,AV994),0)</f>
        <v>0</v>
      </c>
      <c r="BA994" s="69">
        <f t="shared" si="291"/>
        <v>0</v>
      </c>
      <c r="BC994" s="69" t="str">
        <f t="shared" si="292"/>
        <v xml:space="preserve">  0</v>
      </c>
      <c r="BD994" s="69" t="str">
        <f t="shared" si="293"/>
        <v/>
      </c>
      <c r="BF994" s="69"/>
      <c r="BG994" s="69"/>
    </row>
    <row r="995" spans="1:59" x14ac:dyDescent="0.25">
      <c r="A995" s="70" t="e">
        <f t="shared" si="273"/>
        <v>#REF!</v>
      </c>
      <c r="B995" s="83" t="str">
        <f>IFERROR(VLOOKUP(A995,[1]Tổng!$M$2:$AT$200,13,0),"")</f>
        <v/>
      </c>
      <c r="C995" s="71" t="e">
        <f t="shared" si="268"/>
        <v>#VALUE!</v>
      </c>
      <c r="D995" s="71">
        <f t="shared" si="269"/>
        <v>1</v>
      </c>
      <c r="E995" s="221" t="str">
        <f>IFERROR(VLOOKUP(A995,[1]Tổng!$M$2:$AT$200,14,0),"")</f>
        <v/>
      </c>
      <c r="F995" s="213" t="str">
        <f>IFERROR(VLOOKUP(A995,[1]Tổng!$M$2:$AT$200,15,0),"")</f>
        <v/>
      </c>
      <c r="G995" s="214" t="str">
        <f>IFERROR(VLOOKUP(A995,[1]Tổng!$M$2:$AT$200,25,0),"")</f>
        <v/>
      </c>
      <c r="H995" s="83" t="str">
        <f>IFERROR(VLOOKUP(A995,[1]Tổng!$M$2:$AQ$200,26,0),"")</f>
        <v/>
      </c>
      <c r="I995" s="77" t="str">
        <f>IFERROR(VLOOKUP(A995,[1]Tổng!$M$2:$AQ$200,27,0),"")</f>
        <v/>
      </c>
      <c r="J995" s="77">
        <v>1000000</v>
      </c>
      <c r="K995" s="78">
        <f t="shared" si="270"/>
        <v>0</v>
      </c>
      <c r="L995" s="88" t="str">
        <f>IFERROR(VLOOKUP(A995,[1]Tổng!$M$2:$AQ$200,30,0),"")</f>
        <v/>
      </c>
      <c r="M995" s="88">
        <f t="shared" si="271"/>
        <v>0</v>
      </c>
      <c r="N995" s="88" t="str">
        <f>IFERROR(VLOOKUP(A995,[1]Tổng!$M$2:$AT$200,18,0),"")</f>
        <v/>
      </c>
      <c r="O995" s="88" t="str">
        <f>IFERROR(VLOOKUP(A995,[1]Tổng!$M$2:$AT$200,22,0),"")</f>
        <v/>
      </c>
      <c r="P995" s="217">
        <f t="shared" si="272"/>
        <v>0</v>
      </c>
      <c r="Q995" s="217">
        <f>IFERROR(VLOOKUP(A995,[1]Tổng!$M$2:$AQ$200,29,0),0)</f>
        <v>0</v>
      </c>
      <c r="R995" s="81" t="str">
        <f>IFERROR(VLOOKUP(A995,[1]Tổng!$M$2:$AQ$200,31,0),"")</f>
        <v/>
      </c>
      <c r="S995" s="81">
        <f t="shared" si="288"/>
        <v>0</v>
      </c>
      <c r="T995" s="81">
        <f t="shared" si="289"/>
        <v>0</v>
      </c>
      <c r="U995" s="81" t="e">
        <f t="shared" si="274"/>
        <v>#REF!</v>
      </c>
      <c r="V995" s="81"/>
      <c r="W995" s="81" t="e">
        <f t="shared" ref="W995:W1058" si="294">IF((U995-T995+V995)&gt;$U$32,$U$32,(U995-T995+V995))</f>
        <v>#REF!</v>
      </c>
      <c r="X995" s="83"/>
      <c r="Y995" s="99">
        <f>Q995</f>
        <v>0</v>
      </c>
      <c r="AE995" s="106" t="e">
        <f t="shared" si="227"/>
        <v>#VALUE!</v>
      </c>
      <c r="AF995" s="69"/>
      <c r="AG995" s="218"/>
      <c r="AH995" s="219"/>
      <c r="AI995" s="218"/>
      <c r="AR995" s="225" t="str">
        <f t="shared" si="285"/>
        <v/>
      </c>
      <c r="AS995" s="35">
        <f t="shared" si="286"/>
        <v>2</v>
      </c>
      <c r="AU995" s="69" t="e">
        <f t="shared" si="287"/>
        <v>#N/A</v>
      </c>
      <c r="AV995" s="69" t="e">
        <f t="shared" si="290"/>
        <v>#N/A</v>
      </c>
      <c r="AW995" s="69">
        <f>IF(I995&gt;0,COUNTIF($AV$32:AV995,AV995),0)</f>
        <v>963</v>
      </c>
      <c r="AX995" s="69">
        <f>IF(AND(AW995&gt;1,SUMIF($AV$32:AV994,AV995,$AX$32:AX994)-SUMIF($AV$32:AV994,AV995,$BA$32:BA994)=0),1,IF(AND(AW995&gt;1,SUMIF($AV$32:AV994,AV995,$AX$32:AX994)-SUMIF($AV$32:AV994,AV995,$BA$32:BA994)&gt;0),0,AW995))</f>
        <v>0</v>
      </c>
      <c r="AY995" s="69">
        <f>IF(AND(Q995&gt;0,SUMIF($AV$32:AV995,AV995,$I$32:I995)-SUMIF($AV$32:AV995,AV995,$Q$32:Q995)=0),COUNTIF($AV$32:AV995,AV995),0)</f>
        <v>0</v>
      </c>
      <c r="AZ995" s="69">
        <f>IF(Q995&gt;0,COUNTIF($AV$32:AV995,AV995),0)</f>
        <v>0</v>
      </c>
      <c r="BA995" s="69">
        <f t="shared" si="291"/>
        <v>0</v>
      </c>
      <c r="BC995" s="69" t="str">
        <f t="shared" si="292"/>
        <v xml:space="preserve">  0</v>
      </c>
      <c r="BD995" s="69" t="str">
        <f t="shared" si="293"/>
        <v/>
      </c>
      <c r="BF995" s="69"/>
      <c r="BG995" s="69"/>
    </row>
    <row r="996" spans="1:59" x14ac:dyDescent="0.25">
      <c r="A996" s="70" t="e">
        <f t="shared" si="273"/>
        <v>#REF!</v>
      </c>
      <c r="B996" s="83" t="str">
        <f>IFERROR(VLOOKUP(A996,[1]Tổng!$M$2:$AT$200,13,0),"")</f>
        <v/>
      </c>
      <c r="C996" s="71" t="e">
        <f t="shared" si="268"/>
        <v>#VALUE!</v>
      </c>
      <c r="D996" s="71">
        <f t="shared" si="269"/>
        <v>1</v>
      </c>
      <c r="E996" s="221" t="str">
        <f>IFERROR(VLOOKUP(A996,[1]Tổng!$M$2:$AT$200,14,0),"")</f>
        <v/>
      </c>
      <c r="F996" s="213" t="str">
        <f>IFERROR(VLOOKUP(A996,[1]Tổng!$M$2:$AT$200,15,0),"")</f>
        <v/>
      </c>
      <c r="G996" s="214" t="str">
        <f>IFERROR(VLOOKUP(A996,[1]Tổng!$M$2:$AT$200,25,0),"")</f>
        <v/>
      </c>
      <c r="H996" s="83" t="str">
        <f>IFERROR(VLOOKUP(A996,[1]Tổng!$M$2:$AQ$200,26,0),"")</f>
        <v/>
      </c>
      <c r="I996" s="77" t="str">
        <f>IFERROR(VLOOKUP(A996,[1]Tổng!$M$2:$AQ$200,27,0),"")</f>
        <v/>
      </c>
      <c r="J996" s="77">
        <v>1000000</v>
      </c>
      <c r="K996" s="78">
        <f t="shared" si="270"/>
        <v>0</v>
      </c>
      <c r="L996" s="88" t="str">
        <f>IFERROR(VLOOKUP(A996,[1]Tổng!$M$2:$AQ$200,30,0),"")</f>
        <v/>
      </c>
      <c r="M996" s="88">
        <f t="shared" si="271"/>
        <v>0</v>
      </c>
      <c r="N996" s="88" t="str">
        <f>IFERROR(VLOOKUP(A996,[1]Tổng!$M$2:$AT$200,18,0),"")</f>
        <v/>
      </c>
      <c r="O996" s="88" t="str">
        <f>IFERROR(VLOOKUP(A996,[1]Tổng!$M$2:$AT$200,22,0),"")</f>
        <v/>
      </c>
      <c r="P996" s="217">
        <f t="shared" si="272"/>
        <v>0</v>
      </c>
      <c r="Q996" s="217">
        <f>IFERROR(VLOOKUP(A996,[1]Tổng!$M$2:$AQ$200,29,0),0)</f>
        <v>0</v>
      </c>
      <c r="R996" s="81" t="str">
        <f>IFERROR(VLOOKUP(A996,[1]Tổng!$M$2:$AQ$200,31,0),"")</f>
        <v/>
      </c>
      <c r="S996" s="81">
        <f t="shared" si="288"/>
        <v>0</v>
      </c>
      <c r="T996" s="81">
        <f t="shared" si="289"/>
        <v>0</v>
      </c>
      <c r="U996" s="81" t="e">
        <f t="shared" si="274"/>
        <v>#REF!</v>
      </c>
      <c r="V996" s="81"/>
      <c r="W996" s="81" t="e">
        <f t="shared" si="294"/>
        <v>#REF!</v>
      </c>
      <c r="X996" s="83"/>
      <c r="Y996" s="99">
        <f>Q996</f>
        <v>0</v>
      </c>
      <c r="AE996" s="106" t="e">
        <f t="shared" si="227"/>
        <v>#VALUE!</v>
      </c>
      <c r="AF996" s="69"/>
      <c r="AG996" s="218"/>
      <c r="AH996" s="219"/>
      <c r="AI996" s="218"/>
      <c r="AR996" s="225" t="str">
        <f t="shared" si="285"/>
        <v/>
      </c>
      <c r="AS996" s="35">
        <f t="shared" si="286"/>
        <v>2</v>
      </c>
      <c r="AU996" s="69" t="e">
        <f t="shared" si="287"/>
        <v>#N/A</v>
      </c>
      <c r="AV996" s="69" t="e">
        <f t="shared" si="290"/>
        <v>#N/A</v>
      </c>
      <c r="AW996" s="69">
        <f>IF(I996&gt;0,COUNTIF($AV$32:AV996,AV996),0)</f>
        <v>964</v>
      </c>
      <c r="AX996" s="69">
        <f>IF(AND(AW996&gt;1,SUMIF($AV$32:AV995,AV996,$AX$32:AX995)-SUMIF($AV$32:AV995,AV996,$BA$32:BA995)=0),1,IF(AND(AW996&gt;1,SUMIF($AV$32:AV995,AV996,$AX$32:AX995)-SUMIF($AV$32:AV995,AV996,$BA$32:BA995)&gt;0),0,AW996))</f>
        <v>0</v>
      </c>
      <c r="AY996" s="69">
        <f>IF(AND(Q996&gt;0,SUMIF($AV$32:AV996,AV996,$I$32:I996)-SUMIF($AV$32:AV996,AV996,$Q$32:Q996)=0),COUNTIF($AV$32:AV996,AV996),0)</f>
        <v>0</v>
      </c>
      <c r="AZ996" s="69">
        <f>IF(Q996&gt;0,COUNTIF($AV$32:AV996,AV996),0)</f>
        <v>0</v>
      </c>
      <c r="BA996" s="69">
        <f t="shared" si="291"/>
        <v>0</v>
      </c>
      <c r="BC996" s="69" t="str">
        <f t="shared" si="292"/>
        <v xml:space="preserve">  0</v>
      </c>
      <c r="BD996" s="69" t="str">
        <f t="shared" si="293"/>
        <v/>
      </c>
      <c r="BF996" s="69"/>
      <c r="BG996" s="69"/>
    </row>
    <row r="997" spans="1:59" x14ac:dyDescent="0.25">
      <c r="A997" s="70" t="e">
        <f t="shared" si="273"/>
        <v>#REF!</v>
      </c>
      <c r="B997" s="83" t="str">
        <f>IFERROR(VLOOKUP(A997,[1]Tổng!$M$2:$AT$200,13,0),"")</f>
        <v/>
      </c>
      <c r="C997" s="71" t="e">
        <f t="shared" si="268"/>
        <v>#VALUE!</v>
      </c>
      <c r="D997" s="71">
        <f t="shared" si="269"/>
        <v>1</v>
      </c>
      <c r="E997" s="221" t="str">
        <f>IFERROR(VLOOKUP(A997,[1]Tổng!$M$2:$AT$200,14,0),"")</f>
        <v/>
      </c>
      <c r="F997" s="213" t="str">
        <f>IFERROR(VLOOKUP(A997,[1]Tổng!$M$2:$AT$200,15,0),"")</f>
        <v/>
      </c>
      <c r="G997" s="214" t="str">
        <f>IFERROR(VLOOKUP(A997,[1]Tổng!$M$2:$AT$200,25,0),"")</f>
        <v/>
      </c>
      <c r="H997" s="83" t="str">
        <f>IFERROR(VLOOKUP(A997,[1]Tổng!$M$2:$AQ$200,26,0),"")</f>
        <v/>
      </c>
      <c r="I997" s="77" t="str">
        <f>IFERROR(VLOOKUP(A997,[1]Tổng!$M$2:$AQ$200,27,0),"")</f>
        <v/>
      </c>
      <c r="J997" s="77">
        <v>1000000</v>
      </c>
      <c r="K997" s="78">
        <f t="shared" si="270"/>
        <v>0</v>
      </c>
      <c r="L997" s="88" t="str">
        <f>IFERROR(VLOOKUP(A997,[1]Tổng!$M$2:$AQ$200,30,0),"")</f>
        <v/>
      </c>
      <c r="M997" s="88">
        <f t="shared" si="271"/>
        <v>0</v>
      </c>
      <c r="N997" s="88" t="str">
        <f>IFERROR(VLOOKUP(A997,[1]Tổng!$M$2:$AT$200,18,0),"")</f>
        <v/>
      </c>
      <c r="O997" s="88" t="str">
        <f>IFERROR(VLOOKUP(A997,[1]Tổng!$M$2:$AT$200,22,0),"")</f>
        <v/>
      </c>
      <c r="P997" s="217">
        <f t="shared" si="272"/>
        <v>0</v>
      </c>
      <c r="Q997" s="217">
        <f>IFERROR(VLOOKUP(A997,[1]Tổng!$M$2:$AQ$200,29,0),0)</f>
        <v>0</v>
      </c>
      <c r="R997" s="81" t="str">
        <f>IFERROR(VLOOKUP(A997,[1]Tổng!$M$2:$AQ$200,31,0),"")</f>
        <v/>
      </c>
      <c r="S997" s="81">
        <f t="shared" si="288"/>
        <v>0</v>
      </c>
      <c r="T997" s="81">
        <f t="shared" si="289"/>
        <v>0</v>
      </c>
      <c r="U997" s="81" t="e">
        <f t="shared" si="274"/>
        <v>#REF!</v>
      </c>
      <c r="V997" s="81"/>
      <c r="W997" s="81" t="e">
        <f t="shared" si="294"/>
        <v>#REF!</v>
      </c>
      <c r="X997" s="83"/>
      <c r="Y997" s="99">
        <f>Q997</f>
        <v>0</v>
      </c>
      <c r="AE997" s="106" t="e">
        <f t="shared" si="227"/>
        <v>#VALUE!</v>
      </c>
      <c r="AF997" s="69"/>
      <c r="AG997" s="218"/>
      <c r="AH997" s="219"/>
      <c r="AI997" s="218"/>
      <c r="AR997" s="225" t="str">
        <f t="shared" si="285"/>
        <v/>
      </c>
      <c r="AS997" s="35">
        <f t="shared" si="286"/>
        <v>2</v>
      </c>
      <c r="AU997" s="69" t="e">
        <f t="shared" si="287"/>
        <v>#N/A</v>
      </c>
      <c r="AV997" s="69" t="e">
        <f t="shared" si="290"/>
        <v>#N/A</v>
      </c>
      <c r="AW997" s="69">
        <f>IF(I997&gt;0,COUNTIF($AV$32:AV997,AV997),0)</f>
        <v>965</v>
      </c>
      <c r="AX997" s="69">
        <f>IF(AND(AW997&gt;1,SUMIF($AV$32:AV996,AV997,$AX$32:AX996)-SUMIF($AV$32:AV996,AV997,$BA$32:BA996)=0),1,IF(AND(AW997&gt;1,SUMIF($AV$32:AV996,AV997,$AX$32:AX996)-SUMIF($AV$32:AV996,AV997,$BA$32:BA996)&gt;0),0,AW997))</f>
        <v>0</v>
      </c>
      <c r="AY997" s="69">
        <f>IF(AND(Q997&gt;0,SUMIF($AV$32:AV997,AV997,$I$32:I997)-SUMIF($AV$32:AV997,AV997,$Q$32:Q997)=0),COUNTIF($AV$32:AV997,AV997),0)</f>
        <v>0</v>
      </c>
      <c r="AZ997" s="69">
        <f>IF(Q997&gt;0,COUNTIF($AV$32:AV997,AV997),0)</f>
        <v>0</v>
      </c>
      <c r="BA997" s="69">
        <f t="shared" si="291"/>
        <v>0</v>
      </c>
      <c r="BC997" s="69" t="str">
        <f t="shared" si="292"/>
        <v xml:space="preserve">  0</v>
      </c>
      <c r="BD997" s="69" t="str">
        <f t="shared" si="293"/>
        <v/>
      </c>
      <c r="BF997" s="69"/>
      <c r="BG997" s="69"/>
    </row>
    <row r="998" spans="1:59" x14ac:dyDescent="0.25">
      <c r="A998" s="70" t="e">
        <f t="shared" si="273"/>
        <v>#REF!</v>
      </c>
      <c r="B998" s="83" t="str">
        <f>IFERROR(VLOOKUP(A998,[1]Tổng!$M$2:$AT$200,13,0),"")</f>
        <v/>
      </c>
      <c r="C998" s="71" t="e">
        <f t="shared" ref="C998:C1061" si="295">IF(I998&gt;0,MID(B998,SEARCH(".",B998,SEARCH(".",B998,SEARCH(".",B998)+1)+1)+1,SEARCH(".",B998,(SEARCH(".",B998,SEARCH(".",B998,SEARCH(".",B998)+1)+1))+1)-SEARCH(".",B998,SEARCH(".",B998,SEARCH(".",B998)+1)+1)-1),0)</f>
        <v>#VALUE!</v>
      </c>
      <c r="D998" s="71">
        <f t="shared" ref="D998:D1061" si="296">IF(Q998&gt;0,MID(B998,SEARCH("-",B998,SEARCH("-",B998)+1)+1,SEARCH("/",B998,SEARCH("/",B998)+1)-SEARCH("-",B998,SEARCH("-",B998)+1)-1),1)</f>
        <v>1</v>
      </c>
      <c r="E998" s="221" t="str">
        <f>IFERROR(VLOOKUP(A998,[1]Tổng!$M$2:$AT$200,14,0),"")</f>
        <v/>
      </c>
      <c r="F998" s="213" t="str">
        <f>IFERROR(VLOOKUP(A998,[1]Tổng!$M$2:$AT$200,15,0),"")</f>
        <v/>
      </c>
      <c r="G998" s="214" t="str">
        <f>IFERROR(VLOOKUP(A998,[1]Tổng!$M$2:$AT$200,25,0),"")</f>
        <v/>
      </c>
      <c r="H998" s="83" t="str">
        <f>IFERROR(VLOOKUP(A998,[1]Tổng!$M$2:$AQ$200,26,0),"")</f>
        <v/>
      </c>
      <c r="I998" s="77" t="str">
        <f>IFERROR(VLOOKUP(A998,[1]Tổng!$M$2:$AQ$200,27,0),"")</f>
        <v/>
      </c>
      <c r="J998" s="77">
        <v>1000000</v>
      </c>
      <c r="K998" s="78">
        <f t="shared" ref="K998:K1061" si="297">IFERROR(I998*J998,0)</f>
        <v>0</v>
      </c>
      <c r="L998" s="88" t="str">
        <f>IFERROR(VLOOKUP(A998,[1]Tổng!$M$2:$AQ$200,30,0),"")</f>
        <v/>
      </c>
      <c r="M998" s="88">
        <f t="shared" ref="M998:M1061" si="298">IFERROR(I998*L998,0)</f>
        <v>0</v>
      </c>
      <c r="N998" s="88" t="str">
        <f>IFERROR(VLOOKUP(A998,[1]Tổng!$M$2:$AT$200,18,0),"")</f>
        <v/>
      </c>
      <c r="O998" s="88" t="str">
        <f>IFERROR(VLOOKUP(A998,[1]Tổng!$M$2:$AT$200,22,0),"")</f>
        <v/>
      </c>
      <c r="P998" s="217">
        <f t="shared" ref="P998:P1061" si="299">IF(Q998&gt;0,VLOOKUP(D998,$C$32:$M$1452,7,0),0)</f>
        <v>0</v>
      </c>
      <c r="Q998" s="217">
        <f>IFERROR(VLOOKUP(A998,[1]Tổng!$M$2:$AQ$200,29,0),0)</f>
        <v>0</v>
      </c>
      <c r="R998" s="81" t="str">
        <f>IFERROR(VLOOKUP(A998,[1]Tổng!$M$2:$AQ$200,31,0),"")</f>
        <v/>
      </c>
      <c r="S998" s="81">
        <f t="shared" si="288"/>
        <v>0</v>
      </c>
      <c r="T998" s="81">
        <f t="shared" si="289"/>
        <v>0</v>
      </c>
      <c r="U998" s="81" t="e">
        <f t="shared" si="274"/>
        <v>#REF!</v>
      </c>
      <c r="V998" s="81" t="e">
        <f>Z1011*L1011</f>
        <v>#VALUE!</v>
      </c>
      <c r="W998" s="81" t="e">
        <f t="shared" si="294"/>
        <v>#REF!</v>
      </c>
      <c r="X998" s="83">
        <v>44064</v>
      </c>
      <c r="Y998" s="99">
        <f>Q998-Z1011</f>
        <v>-879</v>
      </c>
      <c r="AE998" s="106" t="e">
        <f t="shared" si="227"/>
        <v>#VALUE!</v>
      </c>
      <c r="AF998" s="69"/>
      <c r="AG998" s="218"/>
      <c r="AH998" s="219"/>
      <c r="AI998" s="218"/>
      <c r="AR998" s="225" t="str">
        <f t="shared" si="285"/>
        <v/>
      </c>
      <c r="AS998" s="35">
        <f t="shared" si="286"/>
        <v>2</v>
      </c>
      <c r="AU998" s="69" t="e">
        <f t="shared" si="287"/>
        <v>#N/A</v>
      </c>
      <c r="AV998" s="69" t="e">
        <f t="shared" si="290"/>
        <v>#N/A</v>
      </c>
      <c r="AW998" s="69">
        <f>IF(I998&gt;0,COUNTIF($AV$32:AV998,AV998),0)</f>
        <v>966</v>
      </c>
      <c r="AX998" s="69">
        <f>IF(AND(AW998&gt;1,SUMIF($AV$32:AV997,AV998,$AX$32:AX997)-SUMIF($AV$32:AV997,AV998,$BA$32:BA997)=0),1,IF(AND(AW998&gt;1,SUMIF($AV$32:AV997,AV998,$AX$32:AX997)-SUMIF($AV$32:AV997,AV998,$BA$32:BA997)&gt;0),0,AW998))</f>
        <v>0</v>
      </c>
      <c r="AY998" s="69">
        <f>IF(AND(Q998&gt;0,SUMIF($AV$32:AV998,AV998,$I$32:I998)-SUMIF($AV$32:AV998,AV998,$Q$32:Q998)=0),COUNTIF($AV$32:AV998,AV998),0)</f>
        <v>0</v>
      </c>
      <c r="AZ998" s="69">
        <f>IF(Q998&gt;0,COUNTIF($AV$32:AV998,AV998),0)</f>
        <v>0</v>
      </c>
      <c r="BA998" s="69">
        <f t="shared" si="291"/>
        <v>0</v>
      </c>
      <c r="BC998" s="69" t="str">
        <f t="shared" si="292"/>
        <v xml:space="preserve">  0</v>
      </c>
      <c r="BD998" s="69" t="str">
        <f t="shared" si="293"/>
        <v/>
      </c>
      <c r="BF998" s="69"/>
      <c r="BG998" s="69"/>
    </row>
    <row r="999" spans="1:59" x14ac:dyDescent="0.25">
      <c r="A999" s="70" t="e">
        <f t="shared" ref="A999:A1062" si="300">A998+1</f>
        <v>#REF!</v>
      </c>
      <c r="B999" s="83" t="str">
        <f>IFERROR(VLOOKUP(A999,[1]Tổng!$M$2:$AT$200,13,0),"")</f>
        <v/>
      </c>
      <c r="C999" s="71" t="e">
        <f t="shared" si="295"/>
        <v>#VALUE!</v>
      </c>
      <c r="D999" s="71">
        <f t="shared" si="296"/>
        <v>1</v>
      </c>
      <c r="E999" s="221" t="str">
        <f>IFERROR(VLOOKUP(A999,[1]Tổng!$M$2:$AT$200,14,0),"")</f>
        <v/>
      </c>
      <c r="F999" s="213" t="str">
        <f>IFERROR(VLOOKUP(A999,[1]Tổng!$M$2:$AT$200,15,0),"")</f>
        <v/>
      </c>
      <c r="G999" s="214" t="str">
        <f>IFERROR(VLOOKUP(A999,[1]Tổng!$M$2:$AT$200,25,0),"")</f>
        <v/>
      </c>
      <c r="H999" s="83" t="str">
        <f>IFERROR(VLOOKUP(A999,[1]Tổng!$M$2:$AQ$200,26,0),"")</f>
        <v/>
      </c>
      <c r="I999" s="77" t="str">
        <f>IFERROR(VLOOKUP(A999,[1]Tổng!$M$2:$AQ$200,27,0),"")</f>
        <v/>
      </c>
      <c r="J999" s="77">
        <v>1000000</v>
      </c>
      <c r="K999" s="78">
        <f t="shared" si="297"/>
        <v>0</v>
      </c>
      <c r="L999" s="88" t="str">
        <f>IFERROR(VLOOKUP(A999,[1]Tổng!$M$2:$AQ$200,30,0),"")</f>
        <v/>
      </c>
      <c r="M999" s="88">
        <f t="shared" si="298"/>
        <v>0</v>
      </c>
      <c r="N999" s="88" t="str">
        <f>IFERROR(VLOOKUP(A999,[1]Tổng!$M$2:$AT$200,18,0),"")</f>
        <v/>
      </c>
      <c r="O999" s="88" t="str">
        <f>IFERROR(VLOOKUP(A999,[1]Tổng!$M$2:$AT$200,22,0),"")</f>
        <v/>
      </c>
      <c r="P999" s="217">
        <f t="shared" si="299"/>
        <v>0</v>
      </c>
      <c r="Q999" s="217">
        <f>IFERROR(VLOOKUP(A999,[1]Tổng!$M$2:$AQ$200,29,0),0)</f>
        <v>0</v>
      </c>
      <c r="R999" s="81" t="str">
        <f>IFERROR(VLOOKUP(A999,[1]Tổng!$M$2:$AQ$200,31,0),"")</f>
        <v/>
      </c>
      <c r="S999" s="81">
        <f t="shared" si="288"/>
        <v>0</v>
      </c>
      <c r="T999" s="81">
        <f t="shared" si="289"/>
        <v>0</v>
      </c>
      <c r="U999" s="81" t="e">
        <f t="shared" ref="U999:U1062" si="301">W998</f>
        <v>#REF!</v>
      </c>
      <c r="V999" s="81" t="e">
        <f>Z1008*L1008+Z1010*L1010+Z1012*L1012+Z1017*L1017</f>
        <v>#VALUE!</v>
      </c>
      <c r="W999" s="81" t="e">
        <f t="shared" si="294"/>
        <v>#REF!</v>
      </c>
      <c r="X999" s="83">
        <v>44053</v>
      </c>
      <c r="Y999" s="99">
        <f>Q1001-Z1008-Z1010-Z1012-Z1017</f>
        <v>-2790</v>
      </c>
      <c r="AE999" s="106" t="e">
        <f>I1001-SUM(Z1001:AD1001)</f>
        <v>#VALUE!</v>
      </c>
      <c r="AF999" s="69"/>
      <c r="AG999" s="218"/>
      <c r="AH999" s="219"/>
      <c r="AI999" s="218"/>
      <c r="AR999" s="225" t="str">
        <f>IF(AS1001&gt;1,H1001,IF(AS1001=1,H998+1,0))</f>
        <v/>
      </c>
      <c r="AS999" s="35">
        <f>IF(H1001=0,H998+1,2)</f>
        <v>2</v>
      </c>
      <c r="AU999" s="69" t="e">
        <f t="shared" si="287"/>
        <v>#N/A</v>
      </c>
      <c r="AV999" s="69" t="e">
        <f t="shared" si="290"/>
        <v>#N/A</v>
      </c>
      <c r="AW999" s="69">
        <f>IF(I999&gt;0,COUNTIF($AV$32:AV999,AV999),0)</f>
        <v>967</v>
      </c>
      <c r="AX999" s="69">
        <f>IF(AND(AW999&gt;1,SUMIF($AV$32:AV998,AV999,$AX$32:AX998)-SUMIF($AV$32:AV998,AV999,$BA$32:BA998)=0),1,IF(AND(AW999&gt;1,SUMIF($AV$32:AV998,AV999,$AX$32:AX998)-SUMIF($AV$32:AV998,AV999,$BA$32:BA998)&gt;0),0,AW999))</f>
        <v>0</v>
      </c>
      <c r="AY999" s="69">
        <f>IF(AND(Q999&gt;0,SUMIF($AV$32:AV999,AV999,$I$32:I999)-SUMIF($AV$32:AV999,AV999,$Q$32:Q999)=0),COUNTIF($AV$32:AV999,AV999),0)</f>
        <v>0</v>
      </c>
      <c r="AZ999" s="69">
        <f>IF(Q999&gt;0,COUNTIF($AV$32:AV999,AV999),0)</f>
        <v>0</v>
      </c>
      <c r="BA999" s="69">
        <f t="shared" si="291"/>
        <v>0</v>
      </c>
      <c r="BC999" s="69" t="str">
        <f t="shared" si="292"/>
        <v xml:space="preserve">  0</v>
      </c>
      <c r="BD999" s="69" t="str">
        <f t="shared" si="293"/>
        <v/>
      </c>
      <c r="BF999" s="69"/>
      <c r="BG999" s="69"/>
    </row>
    <row r="1000" spans="1:59" x14ac:dyDescent="0.25">
      <c r="A1000" s="70" t="e">
        <f t="shared" si="300"/>
        <v>#REF!</v>
      </c>
      <c r="B1000" s="83" t="str">
        <f>IFERROR(VLOOKUP(A1000,[1]Tổng!$M$2:$AT$200,13,0),"")</f>
        <v/>
      </c>
      <c r="C1000" s="71" t="e">
        <f t="shared" si="295"/>
        <v>#VALUE!</v>
      </c>
      <c r="D1000" s="71">
        <f t="shared" si="296"/>
        <v>1</v>
      </c>
      <c r="E1000" s="221" t="str">
        <f>IFERROR(VLOOKUP(A1000,[1]Tổng!$M$2:$AT$200,14,0),"")</f>
        <v/>
      </c>
      <c r="F1000" s="213" t="str">
        <f>IFERROR(VLOOKUP(A1000,[1]Tổng!$M$2:$AT$200,15,0),"")</f>
        <v/>
      </c>
      <c r="G1000" s="214" t="str">
        <f>IFERROR(VLOOKUP(A1000,[1]Tổng!$M$2:$AT$200,25,0),"")</f>
        <v/>
      </c>
      <c r="H1000" s="83" t="str">
        <f>IFERROR(VLOOKUP(A1000,[1]Tổng!$M$2:$AQ$200,26,0),"")</f>
        <v/>
      </c>
      <c r="I1000" s="77" t="str">
        <f>IFERROR(VLOOKUP(A1000,[1]Tổng!$M$2:$AQ$200,27,0),"")</f>
        <v/>
      </c>
      <c r="J1000" s="77">
        <v>1000000</v>
      </c>
      <c r="K1000" s="78">
        <f t="shared" si="297"/>
        <v>0</v>
      </c>
      <c r="L1000" s="88" t="str">
        <f>IFERROR(VLOOKUP(A1000,[1]Tổng!$M$2:$AQ$200,30,0),"")</f>
        <v/>
      </c>
      <c r="M1000" s="88">
        <f t="shared" si="298"/>
        <v>0</v>
      </c>
      <c r="N1000" s="88" t="str">
        <f>IFERROR(VLOOKUP(A1000,[1]Tổng!$M$2:$AT$200,18,0),"")</f>
        <v/>
      </c>
      <c r="O1000" s="88" t="str">
        <f>IFERROR(VLOOKUP(A1000,[1]Tổng!$M$2:$AT$200,22,0),"")</f>
        <v/>
      </c>
      <c r="P1000" s="217">
        <f t="shared" si="299"/>
        <v>0</v>
      </c>
      <c r="Q1000" s="217">
        <f>IFERROR(VLOOKUP(A1000,[1]Tổng!$M$2:$AQ$200,29,0),0)</f>
        <v>0</v>
      </c>
      <c r="R1000" s="81" t="str">
        <f>IFERROR(VLOOKUP(A1000,[1]Tổng!$M$2:$AQ$200,31,0),"")</f>
        <v/>
      </c>
      <c r="S1000" s="81">
        <f t="shared" si="288"/>
        <v>0</v>
      </c>
      <c r="T1000" s="81">
        <f t="shared" si="289"/>
        <v>0</v>
      </c>
      <c r="U1000" s="81" t="e">
        <f t="shared" si="301"/>
        <v>#REF!</v>
      </c>
      <c r="V1000" s="81" t="e">
        <f>Z1011*L1011+AA1017*L1017</f>
        <v>#VALUE!</v>
      </c>
      <c r="W1000" s="81" t="e">
        <f t="shared" si="294"/>
        <v>#REF!</v>
      </c>
      <c r="X1000" s="83">
        <v>44033</v>
      </c>
      <c r="Y1000" s="99">
        <f>Q1000-Z1012-AA1017</f>
        <v>-1526</v>
      </c>
      <c r="AE1000" s="106" t="e">
        <f t="shared" si="227"/>
        <v>#VALUE!</v>
      </c>
      <c r="AF1000" s="69"/>
      <c r="AG1000" s="218"/>
      <c r="AH1000" s="219"/>
      <c r="AI1000" s="218"/>
      <c r="AR1000" s="225" t="str">
        <f>IF(AS1000&gt;1,H1000,IF(AS1000=1,H1001+1,0))</f>
        <v/>
      </c>
      <c r="AS1000" s="35">
        <f>IF(H1000=0,H1001+1,2)</f>
        <v>2</v>
      </c>
      <c r="AU1000" s="69" t="e">
        <f t="shared" si="287"/>
        <v>#N/A</v>
      </c>
      <c r="AV1000" s="69" t="e">
        <f t="shared" si="290"/>
        <v>#N/A</v>
      </c>
      <c r="AW1000" s="69">
        <f>IF(I1000&gt;0,COUNTIF($AV$32:AV1000,AV1000),0)</f>
        <v>968</v>
      </c>
      <c r="AX1000" s="69">
        <f>IF(AND(AW1000&gt;1,SUMIF($AV$32:AV999,AV1000,$AX$32:AX999)-SUMIF($AV$32:AV999,AV1000,$BA$32:BA999)=0),1,IF(AND(AW1000&gt;1,SUMIF($AV$32:AV999,AV1000,$AX$32:AX999)-SUMIF($AV$32:AV999,AV1000,$BA$32:BA999)&gt;0),0,AW1000))</f>
        <v>0</v>
      </c>
      <c r="AY1000" s="69">
        <f>IF(AND(Q1000&gt;0,SUMIF($AV$32:AV1000,AV1000,$I$32:I1000)-SUMIF($AV$32:AV1000,AV1000,$Q$32:Q1000)=0),COUNTIF($AV$32:AV1000,AV1000),0)</f>
        <v>0</v>
      </c>
      <c r="AZ1000" s="69">
        <f>IF(Q1000&gt;0,COUNTIF($AV$32:AV1000,AV1000),0)</f>
        <v>0</v>
      </c>
      <c r="BA1000" s="69">
        <f t="shared" si="291"/>
        <v>0</v>
      </c>
      <c r="BC1000" s="69" t="str">
        <f t="shared" si="292"/>
        <v xml:space="preserve">  0</v>
      </c>
      <c r="BD1000" s="69" t="str">
        <f t="shared" si="293"/>
        <v/>
      </c>
      <c r="BF1000" s="69"/>
      <c r="BG1000" s="69"/>
    </row>
    <row r="1001" spans="1:59" x14ac:dyDescent="0.25">
      <c r="A1001" s="70" t="e">
        <f t="shared" si="300"/>
        <v>#REF!</v>
      </c>
      <c r="B1001" s="83" t="str">
        <f>IFERROR(VLOOKUP(A1001,[1]Tổng!$M$2:$AT$200,13,0),"")</f>
        <v/>
      </c>
      <c r="C1001" s="71" t="e">
        <f t="shared" si="295"/>
        <v>#VALUE!</v>
      </c>
      <c r="D1001" s="71">
        <f t="shared" si="296"/>
        <v>1</v>
      </c>
      <c r="E1001" s="221" t="str">
        <f>IFERROR(VLOOKUP(A1001,[1]Tổng!$M$2:$AT$200,14,0),"")</f>
        <v/>
      </c>
      <c r="F1001" s="213" t="str">
        <f>IFERROR(VLOOKUP(A1001,[1]Tổng!$M$2:$AT$200,15,0),"")</f>
        <v/>
      </c>
      <c r="G1001" s="214" t="str">
        <f>IFERROR(VLOOKUP(A1001,[1]Tổng!$M$2:$AT$200,25,0),"")</f>
        <v/>
      </c>
      <c r="H1001" s="83" t="str">
        <f>IFERROR(VLOOKUP(A1001,[1]Tổng!$M$2:$AQ$200,26,0),"")</f>
        <v/>
      </c>
      <c r="I1001" s="77" t="str">
        <f>IFERROR(VLOOKUP(A1001,[1]Tổng!$M$2:$AQ$200,27,0),"")</f>
        <v/>
      </c>
      <c r="J1001" s="77">
        <v>1000000</v>
      </c>
      <c r="K1001" s="78">
        <f t="shared" si="297"/>
        <v>0</v>
      </c>
      <c r="L1001" s="88" t="str">
        <f>IFERROR(VLOOKUP(A1001,[1]Tổng!$M$2:$AQ$200,30,0),"")</f>
        <v/>
      </c>
      <c r="M1001" s="88">
        <f t="shared" si="298"/>
        <v>0</v>
      </c>
      <c r="N1001" s="88" t="str">
        <f>IFERROR(VLOOKUP(A1001,[1]Tổng!$M$2:$AT$200,18,0),"")</f>
        <v/>
      </c>
      <c r="O1001" s="88" t="str">
        <f>IFERROR(VLOOKUP(A1001,[1]Tổng!$M$2:$AT$200,22,0),"")</f>
        <v/>
      </c>
      <c r="P1001" s="217">
        <f t="shared" si="299"/>
        <v>0</v>
      </c>
      <c r="Q1001" s="217">
        <f>IFERROR(VLOOKUP(A1001,[1]Tổng!$M$2:$AQ$200,29,0),0)</f>
        <v>0</v>
      </c>
      <c r="R1001" s="81" t="str">
        <f>IFERROR(VLOOKUP(A1001,[1]Tổng!$M$2:$AQ$200,31,0),"")</f>
        <v/>
      </c>
      <c r="S1001" s="81">
        <f t="shared" si="288"/>
        <v>0</v>
      </c>
      <c r="T1001" s="81">
        <f t="shared" si="289"/>
        <v>0</v>
      </c>
      <c r="U1001" s="81" t="e">
        <f t="shared" si="301"/>
        <v>#REF!</v>
      </c>
      <c r="V1001" s="81" t="e">
        <f>AB1017*L1017+Z1018*L1018</f>
        <v>#VALUE!</v>
      </c>
      <c r="W1001" s="81" t="e">
        <f t="shared" si="294"/>
        <v>#REF!</v>
      </c>
      <c r="X1001" s="83">
        <v>44062</v>
      </c>
      <c r="Y1001" s="99">
        <f>Q1001-AB1017-Z1018</f>
        <v>-634</v>
      </c>
      <c r="AE1001" s="106" t="e">
        <f t="shared" si="227"/>
        <v>#VALUE!</v>
      </c>
      <c r="AF1001" s="69"/>
      <c r="AG1001" s="218"/>
      <c r="AH1001" s="219"/>
      <c r="AI1001" s="218"/>
      <c r="AR1001" s="225" t="str">
        <f t="shared" si="285"/>
        <v/>
      </c>
      <c r="AS1001" s="35">
        <f t="shared" si="286"/>
        <v>2</v>
      </c>
      <c r="AU1001" s="69" t="e">
        <f t="shared" si="287"/>
        <v>#N/A</v>
      </c>
      <c r="AV1001" s="69" t="e">
        <f t="shared" si="290"/>
        <v>#N/A</v>
      </c>
      <c r="AW1001" s="69">
        <f>IF(I1001&gt;0,COUNTIF($AV$32:AV1001,AV1001),0)</f>
        <v>969</v>
      </c>
      <c r="AX1001" s="69">
        <f>IF(AND(AW1001&gt;1,SUMIF($AV$32:AV1000,AV1001,$AX$32:AX1000)-SUMIF($AV$32:AV1000,AV1001,$BA$32:BA1000)=0),1,IF(AND(AW1001&gt;1,SUMIF($AV$32:AV1000,AV1001,$AX$32:AX1000)-SUMIF($AV$32:AV1000,AV1001,$BA$32:BA1000)&gt;0),0,AW1001))</f>
        <v>0</v>
      </c>
      <c r="AY1001" s="69">
        <f>IF(AND(Q1001&gt;0,SUMIF($AV$32:AV1001,AV1001,$I$32:I1001)-SUMIF($AV$32:AV1001,AV1001,$Q$32:Q1001)=0),COUNTIF($AV$32:AV1001,AV1001),0)</f>
        <v>0</v>
      </c>
      <c r="AZ1001" s="69">
        <f>IF(Q1001&gt;0,COUNTIF($AV$32:AV1001,AV1001),0)</f>
        <v>0</v>
      </c>
      <c r="BA1001" s="69">
        <f t="shared" si="291"/>
        <v>0</v>
      </c>
      <c r="BC1001" s="69" t="str">
        <f t="shared" si="292"/>
        <v xml:space="preserve">  0</v>
      </c>
      <c r="BD1001" s="69" t="str">
        <f t="shared" si="293"/>
        <v/>
      </c>
      <c r="BF1001" s="69"/>
      <c r="BG1001" s="69"/>
    </row>
    <row r="1002" spans="1:59" x14ac:dyDescent="0.25">
      <c r="A1002" s="70" t="e">
        <f t="shared" si="300"/>
        <v>#REF!</v>
      </c>
      <c r="B1002" s="83" t="str">
        <f>IFERROR(VLOOKUP(A1002,[1]Tổng!$M$2:$AT$200,13,0),"")</f>
        <v/>
      </c>
      <c r="C1002" s="71" t="e">
        <f t="shared" si="295"/>
        <v>#VALUE!</v>
      </c>
      <c r="D1002" s="71">
        <f t="shared" si="296"/>
        <v>1</v>
      </c>
      <c r="E1002" s="221" t="str">
        <f>IFERROR(VLOOKUP(A1002,[1]Tổng!$M$2:$AT$200,14,0),"")</f>
        <v/>
      </c>
      <c r="F1002" s="213" t="str">
        <f>IFERROR(VLOOKUP(A1002,[1]Tổng!$M$2:$AT$200,15,0),"")</f>
        <v/>
      </c>
      <c r="G1002" s="214" t="str">
        <f>IFERROR(VLOOKUP(A1002,[1]Tổng!$M$2:$AT$200,25,0),"")</f>
        <v/>
      </c>
      <c r="H1002" s="83" t="str">
        <f>IFERROR(VLOOKUP(A1002,[1]Tổng!$M$2:$AQ$200,26,0),"")</f>
        <v/>
      </c>
      <c r="I1002" s="77" t="str">
        <f>IFERROR(VLOOKUP(A1002,[1]Tổng!$M$2:$AQ$200,27,0),"")</f>
        <v/>
      </c>
      <c r="J1002" s="77">
        <v>1000000</v>
      </c>
      <c r="K1002" s="78">
        <f t="shared" si="297"/>
        <v>0</v>
      </c>
      <c r="L1002" s="88" t="str">
        <f>IFERROR(VLOOKUP(A1002,[1]Tổng!$M$2:$AQ$200,30,0),"")</f>
        <v/>
      </c>
      <c r="M1002" s="88">
        <f t="shared" si="298"/>
        <v>0</v>
      </c>
      <c r="N1002" s="88" t="str">
        <f>IFERROR(VLOOKUP(A1002,[1]Tổng!$M$2:$AT$200,18,0),"")</f>
        <v/>
      </c>
      <c r="O1002" s="88" t="str">
        <f>IFERROR(VLOOKUP(A1002,[1]Tổng!$M$2:$AT$200,22,0),"")</f>
        <v/>
      </c>
      <c r="P1002" s="217">
        <f t="shared" si="299"/>
        <v>0</v>
      </c>
      <c r="Q1002" s="217">
        <f>IFERROR(VLOOKUP(A1002,[1]Tổng!$M$2:$AQ$200,29,0),0)</f>
        <v>0</v>
      </c>
      <c r="R1002" s="81" t="str">
        <f>IFERROR(VLOOKUP(A1002,[1]Tổng!$M$2:$AQ$200,31,0),"")</f>
        <v/>
      </c>
      <c r="S1002" s="81">
        <f t="shared" si="288"/>
        <v>0</v>
      </c>
      <c r="T1002" s="81">
        <f t="shared" si="289"/>
        <v>0</v>
      </c>
      <c r="U1002" s="81" t="e">
        <f t="shared" si="301"/>
        <v>#REF!</v>
      </c>
      <c r="V1002" s="81" t="e">
        <f>AA1018*L1018</f>
        <v>#VALUE!</v>
      </c>
      <c r="W1002" s="81" t="e">
        <f t="shared" si="294"/>
        <v>#REF!</v>
      </c>
      <c r="X1002" s="83">
        <v>44029</v>
      </c>
      <c r="Y1002" s="99">
        <f>Q1002-AA1018</f>
        <v>-437</v>
      </c>
      <c r="AE1002" s="106" t="e">
        <f t="shared" si="227"/>
        <v>#VALUE!</v>
      </c>
      <c r="AF1002" s="69"/>
      <c r="AG1002" s="218"/>
      <c r="AH1002" s="219"/>
      <c r="AI1002" s="218"/>
      <c r="AR1002" s="225" t="str">
        <f t="shared" si="285"/>
        <v/>
      </c>
      <c r="AS1002" s="35">
        <f t="shared" si="286"/>
        <v>2</v>
      </c>
      <c r="AU1002" s="69" t="e">
        <f t="shared" si="287"/>
        <v>#N/A</v>
      </c>
      <c r="AV1002" s="69" t="e">
        <f t="shared" si="290"/>
        <v>#N/A</v>
      </c>
      <c r="AW1002" s="69">
        <f>IF(I1002&gt;0,COUNTIF($AV$32:AV1002,AV1002),0)</f>
        <v>970</v>
      </c>
      <c r="AX1002" s="69">
        <f>IF(AND(AW1002&gt;1,SUMIF($AV$32:AV1001,AV1002,$AX$32:AX1001)-SUMIF($AV$32:AV1001,AV1002,$BA$32:BA1001)=0),1,IF(AND(AW1002&gt;1,SUMIF($AV$32:AV1001,AV1002,$AX$32:AX1001)-SUMIF($AV$32:AV1001,AV1002,$BA$32:BA1001)&gt;0),0,AW1002))</f>
        <v>0</v>
      </c>
      <c r="AY1002" s="69">
        <f>IF(AND(Q1002&gt;0,SUMIF($AV$32:AV1002,AV1002,$I$32:I1002)-SUMIF($AV$32:AV1002,AV1002,$Q$32:Q1002)=0),COUNTIF($AV$32:AV1002,AV1002),0)</f>
        <v>0</v>
      </c>
      <c r="AZ1002" s="69">
        <f>IF(Q1002&gt;0,COUNTIF($AV$32:AV1002,AV1002),0)</f>
        <v>0</v>
      </c>
      <c r="BA1002" s="69">
        <f t="shared" si="291"/>
        <v>0</v>
      </c>
      <c r="BC1002" s="69" t="str">
        <f t="shared" si="292"/>
        <v xml:space="preserve">  0</v>
      </c>
      <c r="BD1002" s="69" t="str">
        <f t="shared" si="293"/>
        <v/>
      </c>
      <c r="BF1002" s="69"/>
      <c r="BG1002" s="69"/>
    </row>
    <row r="1003" spans="1:59" x14ac:dyDescent="0.25">
      <c r="A1003" s="70" t="e">
        <f t="shared" si="300"/>
        <v>#REF!</v>
      </c>
      <c r="B1003" s="83" t="str">
        <f>IFERROR(VLOOKUP(A1003,[1]Tổng!$M$2:$AT$200,13,0),"")</f>
        <v/>
      </c>
      <c r="C1003" s="71" t="e">
        <f t="shared" si="295"/>
        <v>#VALUE!</v>
      </c>
      <c r="D1003" s="71">
        <f t="shared" si="296"/>
        <v>1</v>
      </c>
      <c r="E1003" s="221" t="str">
        <f>IFERROR(VLOOKUP(A1003,[1]Tổng!$M$2:$AT$200,14,0),"")</f>
        <v/>
      </c>
      <c r="F1003" s="213" t="str">
        <f>IFERROR(VLOOKUP(A1003,[1]Tổng!$M$2:$AT$200,15,0),"")</f>
        <v/>
      </c>
      <c r="G1003" s="214" t="str">
        <f>IFERROR(VLOOKUP(A1003,[1]Tổng!$M$2:$AT$200,25,0),"")</f>
        <v/>
      </c>
      <c r="H1003" s="83" t="str">
        <f>IFERROR(VLOOKUP(A1003,[1]Tổng!$M$2:$AQ$200,26,0),"")</f>
        <v/>
      </c>
      <c r="I1003" s="77" t="str">
        <f>IFERROR(VLOOKUP(A1003,[1]Tổng!$M$2:$AQ$200,27,0),"")</f>
        <v/>
      </c>
      <c r="J1003" s="77">
        <v>1000000</v>
      </c>
      <c r="K1003" s="78">
        <f t="shared" si="297"/>
        <v>0</v>
      </c>
      <c r="L1003" s="88" t="str">
        <f>IFERROR(VLOOKUP(A1003,[1]Tổng!$M$2:$AQ$200,30,0),"")</f>
        <v/>
      </c>
      <c r="M1003" s="88">
        <f t="shared" si="298"/>
        <v>0</v>
      </c>
      <c r="N1003" s="88" t="str">
        <f>IFERROR(VLOOKUP(A1003,[1]Tổng!$M$2:$AT$200,18,0),"")</f>
        <v/>
      </c>
      <c r="O1003" s="88" t="str">
        <f>IFERROR(VLOOKUP(A1003,[1]Tổng!$M$2:$AT$200,22,0),"")</f>
        <v/>
      </c>
      <c r="P1003" s="217">
        <f t="shared" si="299"/>
        <v>0</v>
      </c>
      <c r="Q1003" s="217">
        <f>IFERROR(VLOOKUP(A1003,[1]Tổng!$M$2:$AQ$200,29,0),0)</f>
        <v>0</v>
      </c>
      <c r="R1003" s="81" t="str">
        <f>IFERROR(VLOOKUP(A1003,[1]Tổng!$M$2:$AQ$200,31,0),"")</f>
        <v/>
      </c>
      <c r="S1003" s="81">
        <f t="shared" si="288"/>
        <v>0</v>
      </c>
      <c r="T1003" s="81">
        <f t="shared" si="289"/>
        <v>0</v>
      </c>
      <c r="U1003" s="81" t="e">
        <f t="shared" si="301"/>
        <v>#REF!</v>
      </c>
      <c r="V1003" s="81" t="e">
        <f>AB1018*L1018+Z1020*L1020</f>
        <v>#VALUE!</v>
      </c>
      <c r="W1003" s="81" t="e">
        <f t="shared" si="294"/>
        <v>#REF!</v>
      </c>
      <c r="X1003" s="83">
        <v>44015</v>
      </c>
      <c r="Y1003" s="99">
        <f>Q1003-AB1018-Z1020</f>
        <v>-446</v>
      </c>
      <c r="AE1003" s="106" t="e">
        <f t="shared" si="227"/>
        <v>#VALUE!</v>
      </c>
      <c r="AF1003" s="69"/>
      <c r="AG1003" s="218"/>
      <c r="AH1003" s="219"/>
      <c r="AI1003" s="218"/>
      <c r="AR1003" s="225" t="str">
        <f t="shared" si="285"/>
        <v/>
      </c>
      <c r="AS1003" s="35">
        <f t="shared" si="286"/>
        <v>2</v>
      </c>
      <c r="AU1003" s="69" t="e">
        <f t="shared" si="287"/>
        <v>#N/A</v>
      </c>
      <c r="AV1003" s="69" t="e">
        <f t="shared" si="290"/>
        <v>#N/A</v>
      </c>
      <c r="AW1003" s="69">
        <f>IF(I1003&gt;0,COUNTIF($AV$32:AV1003,AV1003),0)</f>
        <v>971</v>
      </c>
      <c r="AX1003" s="69">
        <f>IF(AND(AW1003&gt;1,SUMIF($AV$32:AV1002,AV1003,$AX$32:AX1002)-SUMIF($AV$32:AV1002,AV1003,$BA$32:BA1002)=0),1,IF(AND(AW1003&gt;1,SUMIF($AV$32:AV1002,AV1003,$AX$32:AX1002)-SUMIF($AV$32:AV1002,AV1003,$BA$32:BA1002)&gt;0),0,AW1003))</f>
        <v>0</v>
      </c>
      <c r="AY1003" s="69">
        <f>IF(AND(Q1003&gt;0,SUMIF($AV$32:AV1003,AV1003,$I$32:I1003)-SUMIF($AV$32:AV1003,AV1003,$Q$32:Q1003)=0),COUNTIF($AV$32:AV1003,AV1003),0)</f>
        <v>0</v>
      </c>
      <c r="AZ1003" s="69">
        <f>IF(Q1003&gt;0,COUNTIF($AV$32:AV1003,AV1003),0)</f>
        <v>0</v>
      </c>
      <c r="BA1003" s="69">
        <f t="shared" si="291"/>
        <v>0</v>
      </c>
      <c r="BC1003" s="69" t="str">
        <f t="shared" si="292"/>
        <v xml:space="preserve">  0</v>
      </c>
      <c r="BD1003" s="69" t="str">
        <f t="shared" si="293"/>
        <v/>
      </c>
      <c r="BF1003" s="69"/>
      <c r="BG1003" s="69"/>
    </row>
    <row r="1004" spans="1:59" x14ac:dyDescent="0.25">
      <c r="A1004" s="70" t="e">
        <f t="shared" si="300"/>
        <v>#REF!</v>
      </c>
      <c r="B1004" s="83" t="str">
        <f>IFERROR(VLOOKUP(A1004,[1]Tổng!$M$2:$AT$200,13,0),"")</f>
        <v/>
      </c>
      <c r="C1004" s="71" t="e">
        <f t="shared" si="295"/>
        <v>#VALUE!</v>
      </c>
      <c r="D1004" s="71">
        <f t="shared" si="296"/>
        <v>1</v>
      </c>
      <c r="E1004" s="221" t="str">
        <f>IFERROR(VLOOKUP(A1004,[1]Tổng!$M$2:$AT$200,14,0),"")</f>
        <v/>
      </c>
      <c r="F1004" s="213" t="str">
        <f>IFERROR(VLOOKUP(A1004,[1]Tổng!$M$2:$AT$200,15,0),"")</f>
        <v/>
      </c>
      <c r="G1004" s="214" t="str">
        <f>IFERROR(VLOOKUP(A1004,[1]Tổng!$M$2:$AT$200,25,0),"")</f>
        <v/>
      </c>
      <c r="H1004" s="83" t="str">
        <f>IFERROR(VLOOKUP(A1004,[1]Tổng!$M$2:$AQ$200,26,0),"")</f>
        <v/>
      </c>
      <c r="I1004" s="77" t="str">
        <f>IFERROR(VLOOKUP(A1004,[1]Tổng!$M$2:$AQ$200,27,0),"")</f>
        <v/>
      </c>
      <c r="J1004" s="77">
        <v>1000000</v>
      </c>
      <c r="K1004" s="78">
        <f t="shared" si="297"/>
        <v>0</v>
      </c>
      <c r="L1004" s="88" t="str">
        <f>IFERROR(VLOOKUP(A1004,[1]Tổng!$M$2:$AQ$200,30,0),"")</f>
        <v/>
      </c>
      <c r="M1004" s="88">
        <f t="shared" si="298"/>
        <v>0</v>
      </c>
      <c r="N1004" s="88" t="str">
        <f>IFERROR(VLOOKUP(A1004,[1]Tổng!$M$2:$AT$200,18,0),"")</f>
        <v/>
      </c>
      <c r="O1004" s="88" t="str">
        <f>IFERROR(VLOOKUP(A1004,[1]Tổng!$M$2:$AT$200,22,0),"")</f>
        <v/>
      </c>
      <c r="P1004" s="217">
        <f t="shared" si="299"/>
        <v>0</v>
      </c>
      <c r="Q1004" s="217">
        <f>IFERROR(VLOOKUP(A1004,[1]Tổng!$M$2:$AQ$200,29,0),0)</f>
        <v>0</v>
      </c>
      <c r="R1004" s="81" t="str">
        <f>IFERROR(VLOOKUP(A1004,[1]Tổng!$M$2:$AQ$200,31,0),"")</f>
        <v/>
      </c>
      <c r="S1004" s="81">
        <f t="shared" si="288"/>
        <v>0</v>
      </c>
      <c r="T1004" s="81">
        <f t="shared" si="289"/>
        <v>0</v>
      </c>
      <c r="U1004" s="81" t="e">
        <f t="shared" si="301"/>
        <v>#REF!</v>
      </c>
      <c r="V1004" s="81" t="e">
        <f>Z1041*L1041+Z1040*L1040</f>
        <v>#VALUE!</v>
      </c>
      <c r="W1004" s="81" t="e">
        <f t="shared" si="294"/>
        <v>#REF!</v>
      </c>
      <c r="X1004" s="83">
        <v>44062</v>
      </c>
      <c r="Y1004" s="99">
        <f>Q1004-Z1041-Z1040</f>
        <v>-2084</v>
      </c>
      <c r="AE1004" s="106" t="e">
        <f t="shared" si="227"/>
        <v>#VALUE!</v>
      </c>
      <c r="AF1004" s="69"/>
      <c r="AG1004" s="218"/>
      <c r="AH1004" s="219"/>
      <c r="AI1004" s="218"/>
      <c r="AR1004" s="225" t="str">
        <f t="shared" si="285"/>
        <v/>
      </c>
      <c r="AS1004" s="35">
        <f t="shared" si="286"/>
        <v>2</v>
      </c>
      <c r="AU1004" s="69" t="e">
        <f t="shared" si="287"/>
        <v>#N/A</v>
      </c>
      <c r="AV1004" s="69" t="e">
        <f t="shared" si="290"/>
        <v>#N/A</v>
      </c>
      <c r="AW1004" s="69">
        <f>IF(I1004&gt;0,COUNTIF($AV$32:AV1004,AV1004),0)</f>
        <v>972</v>
      </c>
      <c r="AX1004" s="69">
        <f>IF(AND(AW1004&gt;1,SUMIF($AV$32:AV1003,AV1004,$AX$32:AX1003)-SUMIF($AV$32:AV1003,AV1004,$BA$32:BA1003)=0),1,IF(AND(AW1004&gt;1,SUMIF($AV$32:AV1003,AV1004,$AX$32:AX1003)-SUMIF($AV$32:AV1003,AV1004,$BA$32:BA1003)&gt;0),0,AW1004))</f>
        <v>0</v>
      </c>
      <c r="AY1004" s="69">
        <f>IF(AND(Q1004&gt;0,SUMIF($AV$32:AV1004,AV1004,$I$32:I1004)-SUMIF($AV$32:AV1004,AV1004,$Q$32:Q1004)=0),COUNTIF($AV$32:AV1004,AV1004),0)</f>
        <v>0</v>
      </c>
      <c r="AZ1004" s="69">
        <f>IF(Q1004&gt;0,COUNTIF($AV$32:AV1004,AV1004),0)</f>
        <v>0</v>
      </c>
      <c r="BA1004" s="69">
        <f t="shared" si="291"/>
        <v>0</v>
      </c>
      <c r="BC1004" s="69" t="str">
        <f t="shared" si="292"/>
        <v xml:space="preserve">  0</v>
      </c>
      <c r="BD1004" s="69" t="str">
        <f t="shared" si="293"/>
        <v/>
      </c>
      <c r="BF1004" s="69"/>
      <c r="BG1004" s="69"/>
    </row>
    <row r="1005" spans="1:59" x14ac:dyDescent="0.25">
      <c r="A1005" s="70" t="e">
        <f t="shared" si="300"/>
        <v>#REF!</v>
      </c>
      <c r="B1005" s="83" t="str">
        <f>IFERROR(VLOOKUP(A1005,[1]Tổng!$M$2:$AT$200,13,0),"")</f>
        <v/>
      </c>
      <c r="C1005" s="71" t="e">
        <f t="shared" si="295"/>
        <v>#VALUE!</v>
      </c>
      <c r="D1005" s="71">
        <f t="shared" si="296"/>
        <v>1</v>
      </c>
      <c r="E1005" s="221" t="str">
        <f>IFERROR(VLOOKUP(A1005,[1]Tổng!$M$2:$AT$200,14,0),"")</f>
        <v/>
      </c>
      <c r="F1005" s="213" t="str">
        <f>IFERROR(VLOOKUP(A1005,[1]Tổng!$M$2:$AT$200,15,0),"")</f>
        <v/>
      </c>
      <c r="G1005" s="214" t="str">
        <f>IFERROR(VLOOKUP(A1005,[1]Tổng!$M$2:$AT$200,25,0),"")</f>
        <v/>
      </c>
      <c r="H1005" s="83" t="str">
        <f>IFERROR(VLOOKUP(A1005,[1]Tổng!$M$2:$AQ$200,26,0),"")</f>
        <v/>
      </c>
      <c r="I1005" s="77" t="str">
        <f>IFERROR(VLOOKUP(A1005,[1]Tổng!$M$2:$AQ$200,27,0),"")</f>
        <v/>
      </c>
      <c r="J1005" s="77">
        <v>1000000</v>
      </c>
      <c r="K1005" s="78">
        <f t="shared" si="297"/>
        <v>0</v>
      </c>
      <c r="L1005" s="88" t="str">
        <f>IFERROR(VLOOKUP(A1005,[1]Tổng!$M$2:$AQ$200,30,0),"")</f>
        <v/>
      </c>
      <c r="M1005" s="88">
        <f t="shared" si="298"/>
        <v>0</v>
      </c>
      <c r="N1005" s="88" t="str">
        <f>IFERROR(VLOOKUP(A1005,[1]Tổng!$M$2:$AT$200,18,0),"")</f>
        <v/>
      </c>
      <c r="O1005" s="88" t="str">
        <f>IFERROR(VLOOKUP(A1005,[1]Tổng!$M$2:$AT$200,22,0),"")</f>
        <v/>
      </c>
      <c r="P1005" s="217">
        <f t="shared" si="299"/>
        <v>0</v>
      </c>
      <c r="Q1005" s="217">
        <f>IFERROR(VLOOKUP(A1005,[1]Tổng!$M$2:$AQ$200,29,0),0)</f>
        <v>0</v>
      </c>
      <c r="R1005" s="81" t="str">
        <f>IFERROR(VLOOKUP(A1005,[1]Tổng!$M$2:$AQ$200,31,0),"")</f>
        <v/>
      </c>
      <c r="S1005" s="81">
        <f t="shared" si="288"/>
        <v>0</v>
      </c>
      <c r="T1005" s="81">
        <f t="shared" si="289"/>
        <v>0</v>
      </c>
      <c r="U1005" s="81" t="e">
        <f t="shared" si="301"/>
        <v>#REF!</v>
      </c>
      <c r="V1005" s="81" t="e">
        <f>AA1011*L1012</f>
        <v>#VALUE!</v>
      </c>
      <c r="W1005" s="81" t="e">
        <f t="shared" si="294"/>
        <v>#REF!</v>
      </c>
      <c r="X1005" s="83">
        <v>44056</v>
      </c>
      <c r="Y1005" s="99">
        <f>Q1005-AA1011</f>
        <v>0</v>
      </c>
      <c r="AE1005" s="106" t="e">
        <f t="shared" si="227"/>
        <v>#VALUE!</v>
      </c>
      <c r="AF1005" s="69"/>
      <c r="AG1005" s="218"/>
      <c r="AH1005" s="219"/>
      <c r="AI1005" s="218"/>
      <c r="AR1005" s="225" t="str">
        <f t="shared" si="285"/>
        <v/>
      </c>
      <c r="AS1005" s="35">
        <f t="shared" si="286"/>
        <v>2</v>
      </c>
      <c r="AU1005" s="69" t="e">
        <f t="shared" si="287"/>
        <v>#N/A</v>
      </c>
      <c r="AV1005" s="69" t="e">
        <f t="shared" si="290"/>
        <v>#N/A</v>
      </c>
      <c r="AW1005" s="69">
        <f>IF(I1005&gt;0,COUNTIF($AV$32:AV1005,AV1005),0)</f>
        <v>973</v>
      </c>
      <c r="AX1005" s="69">
        <f>IF(AND(AW1005&gt;1,SUMIF($AV$32:AV1004,AV1005,$AX$32:AX1004)-SUMIF($AV$32:AV1004,AV1005,$BA$32:BA1004)=0),1,IF(AND(AW1005&gt;1,SUMIF($AV$32:AV1004,AV1005,$AX$32:AX1004)-SUMIF($AV$32:AV1004,AV1005,$BA$32:BA1004)&gt;0),0,AW1005))</f>
        <v>0</v>
      </c>
      <c r="AY1005" s="69">
        <f>IF(AND(Q1005&gt;0,SUMIF($AV$32:AV1005,AV1005,$I$32:I1005)-SUMIF($AV$32:AV1005,AV1005,$Q$32:Q1005)=0),COUNTIF($AV$32:AV1005,AV1005),0)</f>
        <v>0</v>
      </c>
      <c r="AZ1005" s="69">
        <f>IF(Q1005&gt;0,COUNTIF($AV$32:AV1005,AV1005),0)</f>
        <v>0</v>
      </c>
      <c r="BA1005" s="69">
        <f t="shared" si="291"/>
        <v>0</v>
      </c>
      <c r="BC1005" s="69" t="str">
        <f t="shared" si="292"/>
        <v xml:space="preserve">  0</v>
      </c>
      <c r="BD1005" s="69" t="str">
        <f t="shared" si="293"/>
        <v/>
      </c>
      <c r="BF1005" s="69"/>
      <c r="BG1005" s="69"/>
    </row>
    <row r="1006" spans="1:59" x14ac:dyDescent="0.25">
      <c r="A1006" s="70" t="e">
        <f t="shared" si="300"/>
        <v>#REF!</v>
      </c>
      <c r="B1006" s="83" t="str">
        <f>IFERROR(VLOOKUP(A1006,[1]Tổng!$M$2:$AT$200,13,0),"")</f>
        <v/>
      </c>
      <c r="C1006" s="71" t="e">
        <f t="shared" si="295"/>
        <v>#VALUE!</v>
      </c>
      <c r="D1006" s="71">
        <f t="shared" si="296"/>
        <v>1</v>
      </c>
      <c r="E1006" s="221" t="str">
        <f>IFERROR(VLOOKUP(A1006,[1]Tổng!$M$2:$AT$200,14,0),"")</f>
        <v/>
      </c>
      <c r="F1006" s="213" t="str">
        <f>IFERROR(VLOOKUP(A1006,[1]Tổng!$M$2:$AT$200,15,0),"")</f>
        <v/>
      </c>
      <c r="G1006" s="214" t="str">
        <f>IFERROR(VLOOKUP(A1006,[1]Tổng!$M$2:$AT$200,25,0),"")</f>
        <v/>
      </c>
      <c r="H1006" s="83" t="str">
        <f>IFERROR(VLOOKUP(A1006,[1]Tổng!$M$2:$AQ$200,26,0),"")</f>
        <v/>
      </c>
      <c r="I1006" s="77" t="str">
        <f>IFERROR(VLOOKUP(A1006,[1]Tổng!$M$2:$AQ$200,27,0),"")</f>
        <v/>
      </c>
      <c r="J1006" s="77">
        <v>1000000</v>
      </c>
      <c r="K1006" s="78">
        <f t="shared" si="297"/>
        <v>0</v>
      </c>
      <c r="L1006" s="88" t="str">
        <f>IFERROR(VLOOKUP(A1006,[1]Tổng!$M$2:$AQ$200,30,0),"")</f>
        <v/>
      </c>
      <c r="M1006" s="88">
        <f t="shared" si="298"/>
        <v>0</v>
      </c>
      <c r="N1006" s="88" t="str">
        <f>IFERROR(VLOOKUP(A1006,[1]Tổng!$M$2:$AT$200,18,0),"")</f>
        <v/>
      </c>
      <c r="O1006" s="88" t="str">
        <f>IFERROR(VLOOKUP(A1006,[1]Tổng!$M$2:$AT$200,22,0),"")</f>
        <v/>
      </c>
      <c r="P1006" s="217">
        <f t="shared" si="299"/>
        <v>0</v>
      </c>
      <c r="Q1006" s="217">
        <f>IFERROR(VLOOKUP(A1006,[1]Tổng!$M$2:$AQ$200,29,0),0)</f>
        <v>0</v>
      </c>
      <c r="R1006" s="81" t="str">
        <f>IFERROR(VLOOKUP(A1006,[1]Tổng!$M$2:$AQ$200,31,0),"")</f>
        <v/>
      </c>
      <c r="S1006" s="81">
        <f t="shared" si="288"/>
        <v>0</v>
      </c>
      <c r="T1006" s="81">
        <f t="shared" si="289"/>
        <v>0</v>
      </c>
      <c r="U1006" s="81" t="e">
        <f t="shared" si="301"/>
        <v>#REF!</v>
      </c>
      <c r="V1006" s="81" t="e">
        <f>AB1011*L1011+AB1041*L1041</f>
        <v>#VALUE!</v>
      </c>
      <c r="W1006" s="81" t="e">
        <f t="shared" si="294"/>
        <v>#REF!</v>
      </c>
      <c r="X1006" s="83">
        <v>44056</v>
      </c>
      <c r="Y1006" s="99">
        <f>Q1006-AB1011-AB1041</f>
        <v>-227</v>
      </c>
      <c r="AE1006" s="106" t="e">
        <f t="shared" si="227"/>
        <v>#VALUE!</v>
      </c>
      <c r="AF1006" s="69"/>
      <c r="AG1006" s="218"/>
      <c r="AH1006" s="219"/>
      <c r="AI1006" s="218"/>
      <c r="AR1006" s="225" t="str">
        <f t="shared" si="285"/>
        <v/>
      </c>
      <c r="AS1006" s="35">
        <f t="shared" si="286"/>
        <v>2</v>
      </c>
      <c r="AU1006" s="69" t="e">
        <f t="shared" si="287"/>
        <v>#N/A</v>
      </c>
      <c r="AV1006" s="69" t="e">
        <f t="shared" si="290"/>
        <v>#N/A</v>
      </c>
      <c r="AW1006" s="69">
        <f>IF(I1006&gt;0,COUNTIF($AV$32:AV1006,AV1006),0)</f>
        <v>974</v>
      </c>
      <c r="AX1006" s="69">
        <f>IF(AND(AW1006&gt;1,SUMIF($AV$32:AV1005,AV1006,$AX$32:AX1005)-SUMIF($AV$32:AV1005,AV1006,$BA$32:BA1005)=0),1,IF(AND(AW1006&gt;1,SUMIF($AV$32:AV1005,AV1006,$AX$32:AX1005)-SUMIF($AV$32:AV1005,AV1006,$BA$32:BA1005)&gt;0),0,AW1006))</f>
        <v>0</v>
      </c>
      <c r="AY1006" s="69">
        <f>IF(AND(Q1006&gt;0,SUMIF($AV$32:AV1006,AV1006,$I$32:I1006)-SUMIF($AV$32:AV1006,AV1006,$Q$32:Q1006)=0),COUNTIF($AV$32:AV1006,AV1006),0)</f>
        <v>0</v>
      </c>
      <c r="AZ1006" s="69">
        <f>IF(Q1006&gt;0,COUNTIF($AV$32:AV1006,AV1006),0)</f>
        <v>0</v>
      </c>
      <c r="BA1006" s="69">
        <f t="shared" si="291"/>
        <v>0</v>
      </c>
      <c r="BC1006" s="69" t="str">
        <f t="shared" si="292"/>
        <v xml:space="preserve">  0</v>
      </c>
      <c r="BD1006" s="69" t="str">
        <f t="shared" si="293"/>
        <v/>
      </c>
      <c r="BF1006" s="69"/>
      <c r="BG1006" s="69"/>
    </row>
    <row r="1007" spans="1:59" x14ac:dyDescent="0.25">
      <c r="A1007" s="70" t="e">
        <f t="shared" si="300"/>
        <v>#REF!</v>
      </c>
      <c r="B1007" s="83" t="str">
        <f>IFERROR(VLOOKUP(A1007,[1]Tổng!$M$2:$AT$200,13,0),"")</f>
        <v/>
      </c>
      <c r="C1007" s="71" t="e">
        <f t="shared" si="295"/>
        <v>#VALUE!</v>
      </c>
      <c r="D1007" s="71">
        <f t="shared" si="296"/>
        <v>1</v>
      </c>
      <c r="E1007" s="221" t="str">
        <f>IFERROR(VLOOKUP(A1007,[1]Tổng!$M$2:$AT$200,14,0),"")</f>
        <v/>
      </c>
      <c r="F1007" s="213" t="str">
        <f>IFERROR(VLOOKUP(A1007,[1]Tổng!$M$2:$AT$200,15,0),"")</f>
        <v/>
      </c>
      <c r="G1007" s="214" t="str">
        <f>IFERROR(VLOOKUP(A1007,[1]Tổng!$M$2:$AT$200,25,0),"")</f>
        <v/>
      </c>
      <c r="H1007" s="83" t="str">
        <f>IFERROR(VLOOKUP(A1007,[1]Tổng!$M$2:$AQ$200,26,0),"")</f>
        <v/>
      </c>
      <c r="I1007" s="77" t="str">
        <f>IFERROR(VLOOKUP(A1007,[1]Tổng!$M$2:$AQ$200,27,0),"")</f>
        <v/>
      </c>
      <c r="J1007" s="77">
        <v>1000000</v>
      </c>
      <c r="K1007" s="78">
        <f t="shared" si="297"/>
        <v>0</v>
      </c>
      <c r="L1007" s="88" t="str">
        <f>IFERROR(VLOOKUP(A1007,[1]Tổng!$M$2:$AQ$200,30,0),"")</f>
        <v/>
      </c>
      <c r="M1007" s="88">
        <f t="shared" si="298"/>
        <v>0</v>
      </c>
      <c r="N1007" s="88" t="str">
        <f>IFERROR(VLOOKUP(A1007,[1]Tổng!$M$2:$AT$200,18,0),"")</f>
        <v/>
      </c>
      <c r="O1007" s="88" t="str">
        <f>IFERROR(VLOOKUP(A1007,[1]Tổng!$M$2:$AT$200,22,0),"")</f>
        <v/>
      </c>
      <c r="P1007" s="217">
        <f t="shared" si="299"/>
        <v>0</v>
      </c>
      <c r="Q1007" s="217">
        <f>IFERROR(VLOOKUP(A1007,[1]Tổng!$M$2:$AQ$200,29,0),0)</f>
        <v>0</v>
      </c>
      <c r="R1007" s="81" t="str">
        <f>IFERROR(VLOOKUP(A1007,[1]Tổng!$M$2:$AQ$200,31,0),"")</f>
        <v/>
      </c>
      <c r="S1007" s="81">
        <f t="shared" si="288"/>
        <v>0</v>
      </c>
      <c r="T1007" s="81">
        <f t="shared" si="289"/>
        <v>0</v>
      </c>
      <c r="U1007" s="81" t="e">
        <f t="shared" si="301"/>
        <v>#REF!</v>
      </c>
      <c r="V1007" s="81" t="e">
        <f>AC1041*L1041</f>
        <v>#VALUE!</v>
      </c>
      <c r="W1007" s="81" t="e">
        <f t="shared" si="294"/>
        <v>#REF!</v>
      </c>
      <c r="X1007" s="83">
        <v>44056</v>
      </c>
      <c r="Y1007" s="99">
        <f>Q1007-AC1041</f>
        <v>-310</v>
      </c>
      <c r="AE1007" s="106" t="e">
        <f t="shared" si="227"/>
        <v>#VALUE!</v>
      </c>
      <c r="AF1007" s="69"/>
      <c r="AG1007" s="218"/>
      <c r="AH1007" s="219"/>
      <c r="AI1007" s="218"/>
      <c r="AR1007" s="225" t="str">
        <f t="shared" si="285"/>
        <v/>
      </c>
      <c r="AS1007" s="35">
        <f t="shared" si="286"/>
        <v>2</v>
      </c>
      <c r="AU1007" s="69" t="e">
        <f t="shared" si="287"/>
        <v>#N/A</v>
      </c>
      <c r="AV1007" s="69" t="e">
        <f t="shared" si="290"/>
        <v>#N/A</v>
      </c>
      <c r="AW1007" s="69">
        <f>IF(I1007&gt;0,COUNTIF($AV$32:AV1007,AV1007),0)</f>
        <v>975</v>
      </c>
      <c r="AX1007" s="69">
        <f>IF(AND(AW1007&gt;1,SUMIF($AV$32:AV1006,AV1007,$AX$32:AX1006)-SUMIF($AV$32:AV1006,AV1007,$BA$32:BA1006)=0),1,IF(AND(AW1007&gt;1,SUMIF($AV$32:AV1006,AV1007,$AX$32:AX1006)-SUMIF($AV$32:AV1006,AV1007,$BA$32:BA1006)&gt;0),0,AW1007))</f>
        <v>0</v>
      </c>
      <c r="AY1007" s="69">
        <f>IF(AND(Q1007&gt;0,SUMIF($AV$32:AV1007,AV1007,$I$32:I1007)-SUMIF($AV$32:AV1007,AV1007,$Q$32:Q1007)=0),COUNTIF($AV$32:AV1007,AV1007),0)</f>
        <v>0</v>
      </c>
      <c r="AZ1007" s="69">
        <f>IF(Q1007&gt;0,COUNTIF($AV$32:AV1007,AV1007),0)</f>
        <v>0</v>
      </c>
      <c r="BA1007" s="69">
        <f t="shared" si="291"/>
        <v>0</v>
      </c>
      <c r="BC1007" s="69" t="str">
        <f t="shared" si="292"/>
        <v xml:space="preserve">  0</v>
      </c>
      <c r="BD1007" s="69" t="str">
        <f t="shared" si="293"/>
        <v/>
      </c>
      <c r="BF1007" s="69"/>
      <c r="BG1007" s="69"/>
    </row>
    <row r="1008" spans="1:59" x14ac:dyDescent="0.25">
      <c r="A1008" s="70" t="e">
        <f t="shared" si="300"/>
        <v>#REF!</v>
      </c>
      <c r="B1008" s="83" t="str">
        <f>IFERROR(VLOOKUP(A1008,[1]Tổng!$M$2:$AT$200,13,0),"")</f>
        <v/>
      </c>
      <c r="C1008" s="71" t="e">
        <f t="shared" si="295"/>
        <v>#VALUE!</v>
      </c>
      <c r="D1008" s="71">
        <f t="shared" si="296"/>
        <v>1</v>
      </c>
      <c r="E1008" s="221" t="str">
        <f>IFERROR(VLOOKUP(A1008,[1]Tổng!$M$2:$AT$200,14,0),"")</f>
        <v/>
      </c>
      <c r="F1008" s="213" t="str">
        <f>IFERROR(VLOOKUP(A1008,[1]Tổng!$M$2:$AT$200,15,0),"")</f>
        <v/>
      </c>
      <c r="G1008" s="214" t="str">
        <f>IFERROR(VLOOKUP(A1008,[1]Tổng!$M$2:$AT$200,25,0),"")</f>
        <v/>
      </c>
      <c r="H1008" s="83" t="str">
        <f>IFERROR(VLOOKUP(A1008,[1]Tổng!$M$2:$AQ$200,26,0),"")</f>
        <v/>
      </c>
      <c r="I1008" s="77" t="str">
        <f>IFERROR(VLOOKUP(A1008,[1]Tổng!$M$2:$AQ$200,27,0),"")</f>
        <v/>
      </c>
      <c r="J1008" s="77">
        <v>1000000</v>
      </c>
      <c r="K1008" s="78">
        <f t="shared" si="297"/>
        <v>0</v>
      </c>
      <c r="L1008" s="88" t="str">
        <f>IFERROR(VLOOKUP(A1008,[1]Tổng!$M$2:$AQ$200,30,0),"")</f>
        <v/>
      </c>
      <c r="M1008" s="88">
        <f t="shared" si="298"/>
        <v>0</v>
      </c>
      <c r="N1008" s="88" t="str">
        <f>IFERROR(VLOOKUP(A1008,[1]Tổng!$M$2:$AT$200,18,0),"")</f>
        <v/>
      </c>
      <c r="O1008" s="88" t="str">
        <f>IFERROR(VLOOKUP(A1008,[1]Tổng!$M$2:$AT$200,22,0),"")</f>
        <v/>
      </c>
      <c r="P1008" s="217">
        <f t="shared" si="299"/>
        <v>0</v>
      </c>
      <c r="Q1008" s="217">
        <f>IFERROR(VLOOKUP(A1008,[1]Tổng!$M$2:$AQ$200,29,0),0)</f>
        <v>0</v>
      </c>
      <c r="R1008" s="81" t="str">
        <f>IFERROR(VLOOKUP(A1008,[1]Tổng!$M$2:$AQ$200,31,0),"")</f>
        <v/>
      </c>
      <c r="S1008" s="81">
        <f t="shared" si="288"/>
        <v>0</v>
      </c>
      <c r="T1008" s="81">
        <f t="shared" si="289"/>
        <v>0</v>
      </c>
      <c r="U1008" s="81" t="e">
        <f t="shared" si="301"/>
        <v>#REF!</v>
      </c>
      <c r="V1008" s="81"/>
      <c r="W1008" s="81" t="e">
        <f t="shared" si="294"/>
        <v>#REF!</v>
      </c>
      <c r="X1008" s="83"/>
      <c r="Y1008" s="99">
        <f>Q1008</f>
        <v>0</v>
      </c>
      <c r="Z1008" s="35">
        <v>1379</v>
      </c>
      <c r="AE1008" s="106" t="e">
        <f t="shared" si="227"/>
        <v>#VALUE!</v>
      </c>
      <c r="AF1008" s="69"/>
      <c r="AG1008" s="218"/>
      <c r="AH1008" s="219"/>
      <c r="AI1008" s="218"/>
      <c r="AR1008" s="225" t="str">
        <f t="shared" si="285"/>
        <v/>
      </c>
      <c r="AS1008" s="35">
        <f t="shared" si="286"/>
        <v>2</v>
      </c>
      <c r="AU1008" s="69" t="e">
        <f t="shared" si="287"/>
        <v>#N/A</v>
      </c>
      <c r="AV1008" s="69" t="e">
        <f t="shared" si="290"/>
        <v>#N/A</v>
      </c>
      <c r="AW1008" s="69">
        <f>IF(I1008&gt;0,COUNTIF($AV$32:AV1008,AV1008),0)</f>
        <v>976</v>
      </c>
      <c r="AX1008" s="69">
        <f>IF(AND(AW1008&gt;1,SUMIF($AV$32:AV1007,AV1008,$AX$32:AX1007)-SUMIF($AV$32:AV1007,AV1008,$BA$32:BA1007)=0),1,IF(AND(AW1008&gt;1,SUMIF($AV$32:AV1007,AV1008,$AX$32:AX1007)-SUMIF($AV$32:AV1007,AV1008,$BA$32:BA1007)&gt;0),0,AW1008))</f>
        <v>0</v>
      </c>
      <c r="AY1008" s="69">
        <f>IF(AND(Q1008&gt;0,SUMIF($AV$32:AV1008,AV1008,$I$32:I1008)-SUMIF($AV$32:AV1008,AV1008,$Q$32:Q1008)=0),COUNTIF($AV$32:AV1008,AV1008),0)</f>
        <v>0</v>
      </c>
      <c r="AZ1008" s="69">
        <f>IF(Q1008&gt;0,COUNTIF($AV$32:AV1008,AV1008),0)</f>
        <v>0</v>
      </c>
      <c r="BA1008" s="69">
        <f t="shared" si="291"/>
        <v>0</v>
      </c>
      <c r="BC1008" s="69" t="str">
        <f t="shared" si="292"/>
        <v xml:space="preserve">  0</v>
      </c>
      <c r="BD1008" s="69" t="str">
        <f t="shared" si="293"/>
        <v/>
      </c>
      <c r="BF1008" s="69"/>
      <c r="BG1008" s="69"/>
    </row>
    <row r="1009" spans="1:59" x14ac:dyDescent="0.25">
      <c r="A1009" s="70" t="e">
        <f t="shared" si="300"/>
        <v>#REF!</v>
      </c>
      <c r="B1009" s="83" t="str">
        <f>IFERROR(VLOOKUP(A1009,[1]Tổng!$M$2:$AT$200,13,0),"")</f>
        <v/>
      </c>
      <c r="C1009" s="71" t="e">
        <f t="shared" si="295"/>
        <v>#VALUE!</v>
      </c>
      <c r="D1009" s="71">
        <f t="shared" si="296"/>
        <v>1</v>
      </c>
      <c r="E1009" s="221" t="str">
        <f>IFERROR(VLOOKUP(A1009,[1]Tổng!$M$2:$AT$200,14,0),"")</f>
        <v/>
      </c>
      <c r="F1009" s="213" t="str">
        <f>IFERROR(VLOOKUP(A1009,[1]Tổng!$M$2:$AT$200,15,0),"")</f>
        <v/>
      </c>
      <c r="G1009" s="214" t="str">
        <f>IFERROR(VLOOKUP(A1009,[1]Tổng!$M$2:$AT$200,25,0),"")</f>
        <v/>
      </c>
      <c r="H1009" s="83" t="str">
        <f>IFERROR(VLOOKUP(A1009,[1]Tổng!$M$2:$AQ$200,26,0),"")</f>
        <v/>
      </c>
      <c r="I1009" s="77" t="str">
        <f>IFERROR(VLOOKUP(A1009,[1]Tổng!$M$2:$AQ$200,27,0),"")</f>
        <v/>
      </c>
      <c r="J1009" s="77">
        <v>1000000</v>
      </c>
      <c r="K1009" s="78">
        <f t="shared" si="297"/>
        <v>0</v>
      </c>
      <c r="L1009" s="88" t="str">
        <f>IFERROR(VLOOKUP(A1009,[1]Tổng!$M$2:$AQ$200,30,0),"")</f>
        <v/>
      </c>
      <c r="M1009" s="88">
        <f t="shared" si="298"/>
        <v>0</v>
      </c>
      <c r="N1009" s="88" t="str">
        <f>IFERROR(VLOOKUP(A1009,[1]Tổng!$M$2:$AT$200,18,0),"")</f>
        <v/>
      </c>
      <c r="O1009" s="88" t="str">
        <f>IFERROR(VLOOKUP(A1009,[1]Tổng!$M$2:$AT$200,22,0),"")</f>
        <v/>
      </c>
      <c r="P1009" s="217">
        <f t="shared" si="299"/>
        <v>0</v>
      </c>
      <c r="Q1009" s="217">
        <f>IFERROR(VLOOKUP(A1009,[1]Tổng!$M$2:$AQ$200,29,0),0)</f>
        <v>0</v>
      </c>
      <c r="R1009" s="81" t="str">
        <f>IFERROR(VLOOKUP(A1009,[1]Tổng!$M$2:$AQ$200,31,0),"")</f>
        <v/>
      </c>
      <c r="S1009" s="81">
        <f t="shared" si="288"/>
        <v>0</v>
      </c>
      <c r="T1009" s="81">
        <f t="shared" si="289"/>
        <v>0</v>
      </c>
      <c r="U1009" s="81" t="e">
        <f t="shared" si="301"/>
        <v>#REF!</v>
      </c>
      <c r="V1009" s="81"/>
      <c r="W1009" s="81" t="e">
        <f t="shared" si="294"/>
        <v>#REF!</v>
      </c>
      <c r="X1009" s="83"/>
      <c r="Y1009" s="99">
        <f>Q1011</f>
        <v>0</v>
      </c>
      <c r="Z1009" s="35">
        <v>1097</v>
      </c>
      <c r="AA1009" s="35">
        <v>777</v>
      </c>
      <c r="AB1009" s="35">
        <v>161</v>
      </c>
      <c r="AE1009" s="106" t="e">
        <f>I1011-SUM(Z1011:AD1011)</f>
        <v>#VALUE!</v>
      </c>
      <c r="AF1009" s="69"/>
      <c r="AG1009" s="218"/>
      <c r="AH1009" s="219"/>
      <c r="AI1009" s="218"/>
      <c r="AR1009" s="225" t="str">
        <f>IF(AS1011&gt;1,H1011,IF(AS1011=1,H1008+1,0))</f>
        <v/>
      </c>
      <c r="AS1009" s="35">
        <f>IF(H1011=0,H1008+1,2)</f>
        <v>2</v>
      </c>
      <c r="AU1009" s="69" t="e">
        <f t="shared" si="287"/>
        <v>#N/A</v>
      </c>
      <c r="AV1009" s="69" t="e">
        <f t="shared" si="290"/>
        <v>#N/A</v>
      </c>
      <c r="AW1009" s="69">
        <f>IF(I1009&gt;0,COUNTIF($AV$32:AV1009,AV1009),0)</f>
        <v>977</v>
      </c>
      <c r="AX1009" s="69">
        <f>IF(AND(AW1009&gt;1,SUMIF($AV$32:AV1008,AV1009,$AX$32:AX1008)-SUMIF($AV$32:AV1008,AV1009,$BA$32:BA1008)=0),1,IF(AND(AW1009&gt;1,SUMIF($AV$32:AV1008,AV1009,$AX$32:AX1008)-SUMIF($AV$32:AV1008,AV1009,$BA$32:BA1008)&gt;0),0,AW1009))</f>
        <v>0</v>
      </c>
      <c r="AY1009" s="69">
        <f>IF(AND(Q1009&gt;0,SUMIF($AV$32:AV1009,AV1009,$I$32:I1009)-SUMIF($AV$32:AV1009,AV1009,$Q$32:Q1009)=0),COUNTIF($AV$32:AV1009,AV1009),0)</f>
        <v>0</v>
      </c>
      <c r="AZ1009" s="69">
        <f>IF(Q1009&gt;0,COUNTIF($AV$32:AV1009,AV1009),0)</f>
        <v>0</v>
      </c>
      <c r="BA1009" s="69">
        <f t="shared" si="291"/>
        <v>0</v>
      </c>
      <c r="BC1009" s="69" t="str">
        <f t="shared" si="292"/>
        <v xml:space="preserve">  0</v>
      </c>
      <c r="BD1009" s="69" t="str">
        <f t="shared" si="293"/>
        <v/>
      </c>
      <c r="BF1009" s="69"/>
      <c r="BG1009" s="69"/>
    </row>
    <row r="1010" spans="1:59" x14ac:dyDescent="0.25">
      <c r="A1010" s="70" t="e">
        <f t="shared" si="300"/>
        <v>#REF!</v>
      </c>
      <c r="B1010" s="83" t="str">
        <f>IFERROR(VLOOKUP(A1010,[1]Tổng!$M$2:$AT$200,13,0),"")</f>
        <v/>
      </c>
      <c r="C1010" s="71" t="e">
        <f t="shared" si="295"/>
        <v>#VALUE!</v>
      </c>
      <c r="D1010" s="71">
        <f t="shared" si="296"/>
        <v>1</v>
      </c>
      <c r="E1010" s="221" t="str">
        <f>IFERROR(VLOOKUP(A1010,[1]Tổng!$M$2:$AT$200,14,0),"")</f>
        <v/>
      </c>
      <c r="F1010" s="213" t="str">
        <f>IFERROR(VLOOKUP(A1010,[1]Tổng!$M$2:$AT$200,15,0),"")</f>
        <v/>
      </c>
      <c r="G1010" s="214" t="str">
        <f>IFERROR(VLOOKUP(A1010,[1]Tổng!$M$2:$AT$200,25,0),"")</f>
        <v/>
      </c>
      <c r="H1010" s="83" t="str">
        <f>IFERROR(VLOOKUP(A1010,[1]Tổng!$M$2:$AQ$200,26,0),"")</f>
        <v/>
      </c>
      <c r="I1010" s="77" t="str">
        <f>IFERROR(VLOOKUP(A1010,[1]Tổng!$M$2:$AQ$200,27,0),"")</f>
        <v/>
      </c>
      <c r="J1010" s="77">
        <v>1000000</v>
      </c>
      <c r="K1010" s="78">
        <f t="shared" si="297"/>
        <v>0</v>
      </c>
      <c r="L1010" s="88" t="str">
        <f>IFERROR(VLOOKUP(A1010,[1]Tổng!$M$2:$AQ$200,30,0),"")</f>
        <v/>
      </c>
      <c r="M1010" s="88">
        <f t="shared" si="298"/>
        <v>0</v>
      </c>
      <c r="N1010" s="88" t="str">
        <f>IFERROR(VLOOKUP(A1010,[1]Tổng!$M$2:$AT$200,18,0),"")</f>
        <v/>
      </c>
      <c r="O1010" s="88" t="str">
        <f>IFERROR(VLOOKUP(A1010,[1]Tổng!$M$2:$AT$200,22,0),"")</f>
        <v/>
      </c>
      <c r="P1010" s="217">
        <f t="shared" si="299"/>
        <v>0</v>
      </c>
      <c r="Q1010" s="217">
        <f>IFERROR(VLOOKUP(A1010,[1]Tổng!$M$2:$AQ$200,29,0),0)</f>
        <v>0</v>
      </c>
      <c r="R1010" s="81" t="str">
        <f>IFERROR(VLOOKUP(A1010,[1]Tổng!$M$2:$AQ$200,31,0),"")</f>
        <v/>
      </c>
      <c r="S1010" s="81">
        <f t="shared" si="288"/>
        <v>0</v>
      </c>
      <c r="T1010" s="81">
        <f t="shared" si="289"/>
        <v>0</v>
      </c>
      <c r="U1010" s="81" t="e">
        <f t="shared" si="301"/>
        <v>#REF!</v>
      </c>
      <c r="V1010" s="81"/>
      <c r="W1010" s="81" t="e">
        <f t="shared" si="294"/>
        <v>#REF!</v>
      </c>
      <c r="X1010" s="83"/>
      <c r="Y1010" s="99">
        <f>Q1010</f>
        <v>0</v>
      </c>
      <c r="Z1010" s="35">
        <v>600</v>
      </c>
      <c r="AE1010" s="106" t="e">
        <f t="shared" si="227"/>
        <v>#VALUE!</v>
      </c>
      <c r="AF1010" s="69"/>
      <c r="AG1010" s="218"/>
      <c r="AH1010" s="219"/>
      <c r="AI1010" s="218"/>
      <c r="AR1010" s="225" t="str">
        <f>IF(AS1010&gt;1,H1010,IF(AS1010=1,H1011+1,0))</f>
        <v/>
      </c>
      <c r="AS1010" s="35">
        <f>IF(H1010=0,H1011+1,2)</f>
        <v>2</v>
      </c>
      <c r="AU1010" s="69" t="e">
        <f t="shared" si="287"/>
        <v>#N/A</v>
      </c>
      <c r="AV1010" s="69" t="e">
        <f t="shared" si="290"/>
        <v>#N/A</v>
      </c>
      <c r="AW1010" s="69">
        <f>IF(I1010&gt;0,COUNTIF($AV$32:AV1010,AV1010),0)</f>
        <v>978</v>
      </c>
      <c r="AX1010" s="69">
        <f>IF(AND(AW1010&gt;1,SUMIF($AV$32:AV1009,AV1010,$AX$32:AX1009)-SUMIF($AV$32:AV1009,AV1010,$BA$32:BA1009)=0),1,IF(AND(AW1010&gt;1,SUMIF($AV$32:AV1009,AV1010,$AX$32:AX1009)-SUMIF($AV$32:AV1009,AV1010,$BA$32:BA1009)&gt;0),0,AW1010))</f>
        <v>0</v>
      </c>
      <c r="AY1010" s="69">
        <f>IF(AND(Q1010&gt;0,SUMIF($AV$32:AV1010,AV1010,$I$32:I1010)-SUMIF($AV$32:AV1010,AV1010,$Q$32:Q1010)=0),COUNTIF($AV$32:AV1010,AV1010),0)</f>
        <v>0</v>
      </c>
      <c r="AZ1010" s="69">
        <f>IF(Q1010&gt;0,COUNTIF($AV$32:AV1010,AV1010),0)</f>
        <v>0</v>
      </c>
      <c r="BA1010" s="69">
        <f t="shared" si="291"/>
        <v>0</v>
      </c>
      <c r="BC1010" s="69" t="str">
        <f t="shared" si="292"/>
        <v xml:space="preserve">  0</v>
      </c>
      <c r="BD1010" s="69" t="str">
        <f t="shared" si="293"/>
        <v/>
      </c>
      <c r="BF1010" s="69"/>
      <c r="BG1010" s="69"/>
    </row>
    <row r="1011" spans="1:59" x14ac:dyDescent="0.25">
      <c r="A1011" s="70" t="e">
        <f t="shared" si="300"/>
        <v>#REF!</v>
      </c>
      <c r="B1011" s="83" t="str">
        <f>IFERROR(VLOOKUP(A1011,[1]Tổng!$M$2:$AT$200,13,0),"")</f>
        <v/>
      </c>
      <c r="C1011" s="71" t="e">
        <f t="shared" si="295"/>
        <v>#VALUE!</v>
      </c>
      <c r="D1011" s="71">
        <f t="shared" si="296"/>
        <v>1</v>
      </c>
      <c r="E1011" s="221" t="str">
        <f>IFERROR(VLOOKUP(A1011,[1]Tổng!$M$2:$AT$200,14,0),"")</f>
        <v/>
      </c>
      <c r="F1011" s="213" t="str">
        <f>IFERROR(VLOOKUP(A1011,[1]Tổng!$M$2:$AT$200,15,0),"")</f>
        <v/>
      </c>
      <c r="G1011" s="214" t="str">
        <f>IFERROR(VLOOKUP(A1011,[1]Tổng!$M$2:$AT$200,25,0),"")</f>
        <v/>
      </c>
      <c r="H1011" s="83" t="str">
        <f>IFERROR(VLOOKUP(A1011,[1]Tổng!$M$2:$AQ$200,26,0),"")</f>
        <v/>
      </c>
      <c r="I1011" s="77" t="str">
        <f>IFERROR(VLOOKUP(A1011,[1]Tổng!$M$2:$AQ$200,27,0),"")</f>
        <v/>
      </c>
      <c r="J1011" s="77">
        <v>1000000</v>
      </c>
      <c r="K1011" s="78">
        <f t="shared" si="297"/>
        <v>0</v>
      </c>
      <c r="L1011" s="88" t="str">
        <f>IFERROR(VLOOKUP(A1011,[1]Tổng!$M$2:$AQ$200,30,0),"")</f>
        <v/>
      </c>
      <c r="M1011" s="88">
        <f t="shared" si="298"/>
        <v>0</v>
      </c>
      <c r="N1011" s="88" t="str">
        <f>IFERROR(VLOOKUP(A1011,[1]Tổng!$M$2:$AT$200,18,0),"")</f>
        <v/>
      </c>
      <c r="O1011" s="88" t="str">
        <f>IFERROR(VLOOKUP(A1011,[1]Tổng!$M$2:$AT$200,22,0),"")</f>
        <v/>
      </c>
      <c r="P1011" s="217">
        <f t="shared" si="299"/>
        <v>0</v>
      </c>
      <c r="Q1011" s="217">
        <f>IFERROR(VLOOKUP(A1011,[1]Tổng!$M$2:$AQ$200,29,0),0)</f>
        <v>0</v>
      </c>
      <c r="R1011" s="81" t="str">
        <f>IFERROR(VLOOKUP(A1011,[1]Tổng!$M$2:$AQ$200,31,0),"")</f>
        <v/>
      </c>
      <c r="S1011" s="81">
        <f t="shared" si="288"/>
        <v>0</v>
      </c>
      <c r="T1011" s="81">
        <f t="shared" si="289"/>
        <v>0</v>
      </c>
      <c r="U1011" s="81" t="e">
        <f t="shared" si="301"/>
        <v>#REF!</v>
      </c>
      <c r="V1011" s="81"/>
      <c r="W1011" s="81" t="e">
        <f t="shared" si="294"/>
        <v>#REF!</v>
      </c>
      <c r="X1011" s="83"/>
      <c r="Y1011" s="99">
        <f>Q1011</f>
        <v>0</v>
      </c>
      <c r="Z1011" s="35">
        <v>879</v>
      </c>
      <c r="AE1011" s="106" t="e">
        <f t="shared" si="227"/>
        <v>#VALUE!</v>
      </c>
      <c r="AF1011" s="69"/>
      <c r="AG1011" s="218"/>
      <c r="AH1011" s="219"/>
      <c r="AI1011" s="218"/>
      <c r="AR1011" s="225" t="str">
        <f t="shared" si="285"/>
        <v/>
      </c>
      <c r="AS1011" s="35">
        <f t="shared" si="286"/>
        <v>2</v>
      </c>
      <c r="AU1011" s="69" t="e">
        <f t="shared" si="287"/>
        <v>#N/A</v>
      </c>
      <c r="AV1011" s="69" t="e">
        <f t="shared" si="290"/>
        <v>#N/A</v>
      </c>
      <c r="AW1011" s="69">
        <f>IF(I1011&gt;0,COUNTIF($AV$32:AV1011,AV1011),0)</f>
        <v>979</v>
      </c>
      <c r="AX1011" s="69">
        <f>IF(AND(AW1011&gt;1,SUMIF($AV$32:AV1010,AV1011,$AX$32:AX1010)-SUMIF($AV$32:AV1010,AV1011,$BA$32:BA1010)=0),1,IF(AND(AW1011&gt;1,SUMIF($AV$32:AV1010,AV1011,$AX$32:AX1010)-SUMIF($AV$32:AV1010,AV1011,$BA$32:BA1010)&gt;0),0,AW1011))</f>
        <v>0</v>
      </c>
      <c r="AY1011" s="69">
        <f>IF(AND(Q1011&gt;0,SUMIF($AV$32:AV1011,AV1011,$I$32:I1011)-SUMIF($AV$32:AV1011,AV1011,$Q$32:Q1011)=0),COUNTIF($AV$32:AV1011,AV1011),0)</f>
        <v>0</v>
      </c>
      <c r="AZ1011" s="69">
        <f>IF(Q1011&gt;0,COUNTIF($AV$32:AV1011,AV1011),0)</f>
        <v>0</v>
      </c>
      <c r="BA1011" s="69">
        <f t="shared" si="291"/>
        <v>0</v>
      </c>
      <c r="BC1011" s="69" t="str">
        <f t="shared" si="292"/>
        <v xml:space="preserve">  0</v>
      </c>
      <c r="BD1011" s="69" t="str">
        <f t="shared" si="293"/>
        <v/>
      </c>
      <c r="BF1011" s="69"/>
      <c r="BG1011" s="69"/>
    </row>
    <row r="1012" spans="1:59" x14ac:dyDescent="0.25">
      <c r="A1012" s="70" t="e">
        <f t="shared" si="300"/>
        <v>#REF!</v>
      </c>
      <c r="B1012" s="83" t="str">
        <f>IFERROR(VLOOKUP(A1012,[1]Tổng!$M$2:$AT$200,13,0),"")</f>
        <v/>
      </c>
      <c r="C1012" s="71" t="e">
        <f t="shared" si="295"/>
        <v>#VALUE!</v>
      </c>
      <c r="D1012" s="71">
        <f t="shared" si="296"/>
        <v>1</v>
      </c>
      <c r="E1012" s="221" t="str">
        <f>IFERROR(VLOOKUP(A1012,[1]Tổng!$M$2:$AT$200,14,0),"")</f>
        <v/>
      </c>
      <c r="F1012" s="213" t="str">
        <f>IFERROR(VLOOKUP(A1012,[1]Tổng!$M$2:$AT$200,15,0),"")</f>
        <v/>
      </c>
      <c r="G1012" s="214" t="str">
        <f>IFERROR(VLOOKUP(A1012,[1]Tổng!$M$2:$AT$200,25,0),"")</f>
        <v/>
      </c>
      <c r="H1012" s="83" t="str">
        <f>IFERROR(VLOOKUP(A1012,[1]Tổng!$M$2:$AQ$200,26,0),"")</f>
        <v/>
      </c>
      <c r="I1012" s="77" t="str">
        <f>IFERROR(VLOOKUP(A1012,[1]Tổng!$M$2:$AQ$200,27,0),"")</f>
        <v/>
      </c>
      <c r="J1012" s="77">
        <v>1000000</v>
      </c>
      <c r="K1012" s="78">
        <f t="shared" si="297"/>
        <v>0</v>
      </c>
      <c r="L1012" s="88" t="str">
        <f>IFERROR(VLOOKUP(A1012,[1]Tổng!$M$2:$AQ$200,30,0),"")</f>
        <v/>
      </c>
      <c r="M1012" s="88">
        <f t="shared" si="298"/>
        <v>0</v>
      </c>
      <c r="N1012" s="88" t="str">
        <f>IFERROR(VLOOKUP(A1012,[1]Tổng!$M$2:$AT$200,18,0),"")</f>
        <v/>
      </c>
      <c r="O1012" s="88" t="str">
        <f>IFERROR(VLOOKUP(A1012,[1]Tổng!$M$2:$AT$200,22,0),"")</f>
        <v/>
      </c>
      <c r="P1012" s="217">
        <f t="shared" si="299"/>
        <v>0</v>
      </c>
      <c r="Q1012" s="217">
        <f>IFERROR(VLOOKUP(A1012,[1]Tổng!$M$2:$AQ$200,29,0),0)</f>
        <v>0</v>
      </c>
      <c r="R1012" s="81" t="str">
        <f>IFERROR(VLOOKUP(A1012,[1]Tổng!$M$2:$AQ$200,31,0),"")</f>
        <v/>
      </c>
      <c r="S1012" s="81">
        <f t="shared" si="288"/>
        <v>0</v>
      </c>
      <c r="T1012" s="81">
        <f t="shared" si="289"/>
        <v>0</v>
      </c>
      <c r="U1012" s="81" t="e">
        <f t="shared" si="301"/>
        <v>#REF!</v>
      </c>
      <c r="V1012" s="81"/>
      <c r="W1012" s="81" t="e">
        <f t="shared" si="294"/>
        <v>#REF!</v>
      </c>
      <c r="X1012" s="83"/>
      <c r="Y1012" s="99">
        <f>Q1012</f>
        <v>0</v>
      </c>
      <c r="Z1012" s="35">
        <v>779</v>
      </c>
      <c r="AE1012" s="106" t="e">
        <f t="shared" si="227"/>
        <v>#VALUE!</v>
      </c>
      <c r="AF1012" s="69"/>
      <c r="AG1012" s="218"/>
      <c r="AH1012" s="219"/>
      <c r="AI1012" s="218"/>
      <c r="AR1012" s="225" t="str">
        <f t="shared" si="285"/>
        <v/>
      </c>
      <c r="AS1012" s="35">
        <f t="shared" si="286"/>
        <v>2</v>
      </c>
      <c r="AU1012" s="69" t="e">
        <f t="shared" si="287"/>
        <v>#N/A</v>
      </c>
      <c r="AV1012" s="69" t="e">
        <f t="shared" si="290"/>
        <v>#N/A</v>
      </c>
      <c r="AW1012" s="69">
        <f>IF(I1012&gt;0,COUNTIF($AV$32:AV1012,AV1012),0)</f>
        <v>980</v>
      </c>
      <c r="AX1012" s="69">
        <f>IF(AND(AW1012&gt;1,SUMIF($AV$32:AV1011,AV1012,$AX$32:AX1011)-SUMIF($AV$32:AV1011,AV1012,$BA$32:BA1011)=0),1,IF(AND(AW1012&gt;1,SUMIF($AV$32:AV1011,AV1012,$AX$32:AX1011)-SUMIF($AV$32:AV1011,AV1012,$BA$32:BA1011)&gt;0),0,AW1012))</f>
        <v>0</v>
      </c>
      <c r="AY1012" s="69">
        <f>IF(AND(Q1012&gt;0,SUMIF($AV$32:AV1012,AV1012,$I$32:I1012)-SUMIF($AV$32:AV1012,AV1012,$Q$32:Q1012)=0),COUNTIF($AV$32:AV1012,AV1012),0)</f>
        <v>0</v>
      </c>
      <c r="AZ1012" s="69">
        <f>IF(Q1012&gt;0,COUNTIF($AV$32:AV1012,AV1012),0)</f>
        <v>0</v>
      </c>
      <c r="BA1012" s="69">
        <f t="shared" si="291"/>
        <v>0</v>
      </c>
      <c r="BC1012" s="69" t="str">
        <f t="shared" si="292"/>
        <v xml:space="preserve">  0</v>
      </c>
      <c r="BD1012" s="69" t="str">
        <f t="shared" si="293"/>
        <v/>
      </c>
      <c r="BF1012" s="69"/>
      <c r="BG1012" s="69"/>
    </row>
    <row r="1013" spans="1:59" x14ac:dyDescent="0.25">
      <c r="A1013" s="70" t="e">
        <f t="shared" si="300"/>
        <v>#REF!</v>
      </c>
      <c r="B1013" s="83" t="str">
        <f>IFERROR(VLOOKUP(A1013,[1]Tổng!$M$2:$AT$200,13,0),"")</f>
        <v/>
      </c>
      <c r="C1013" s="71" t="e">
        <f t="shared" si="295"/>
        <v>#VALUE!</v>
      </c>
      <c r="D1013" s="71">
        <f t="shared" si="296"/>
        <v>1</v>
      </c>
      <c r="E1013" s="221" t="str">
        <f>IFERROR(VLOOKUP(A1013,[1]Tổng!$M$2:$AT$200,14,0),"")</f>
        <v/>
      </c>
      <c r="F1013" s="213" t="str">
        <f>IFERROR(VLOOKUP(A1013,[1]Tổng!$M$2:$AT$200,15,0),"")</f>
        <v/>
      </c>
      <c r="G1013" s="214" t="str">
        <f>IFERROR(VLOOKUP(A1013,[1]Tổng!$M$2:$AT$200,25,0),"")</f>
        <v/>
      </c>
      <c r="H1013" s="83" t="str">
        <f>IFERROR(VLOOKUP(A1013,[1]Tổng!$M$2:$AQ$200,26,0),"")</f>
        <v/>
      </c>
      <c r="I1013" s="77" t="str">
        <f>IFERROR(VLOOKUP(A1013,[1]Tổng!$M$2:$AQ$200,27,0),"")</f>
        <v/>
      </c>
      <c r="J1013" s="77">
        <v>1000000</v>
      </c>
      <c r="K1013" s="78">
        <f t="shared" si="297"/>
        <v>0</v>
      </c>
      <c r="L1013" s="88" t="str">
        <f>IFERROR(VLOOKUP(A1013,[1]Tổng!$M$2:$AQ$200,30,0),"")</f>
        <v/>
      </c>
      <c r="M1013" s="88">
        <f t="shared" si="298"/>
        <v>0</v>
      </c>
      <c r="N1013" s="88" t="str">
        <f>IFERROR(VLOOKUP(A1013,[1]Tổng!$M$2:$AT$200,18,0),"")</f>
        <v/>
      </c>
      <c r="O1013" s="88" t="str">
        <f>IFERROR(VLOOKUP(A1013,[1]Tổng!$M$2:$AT$200,22,0),"")</f>
        <v/>
      </c>
      <c r="P1013" s="217">
        <f t="shared" si="299"/>
        <v>0</v>
      </c>
      <c r="Q1013" s="217">
        <f>IFERROR(VLOOKUP(A1013,[1]Tổng!$M$2:$AQ$200,29,0),0)</f>
        <v>0</v>
      </c>
      <c r="R1013" s="81" t="str">
        <f>IFERROR(VLOOKUP(A1013,[1]Tổng!$M$2:$AQ$200,31,0),"")</f>
        <v/>
      </c>
      <c r="S1013" s="81">
        <f t="shared" si="288"/>
        <v>0</v>
      </c>
      <c r="T1013" s="81">
        <f t="shared" si="289"/>
        <v>0</v>
      </c>
      <c r="U1013" s="81" t="e">
        <f t="shared" si="301"/>
        <v>#REF!</v>
      </c>
      <c r="V1013" s="81" t="e">
        <f>Z1051*L1051+Z1050*L1050</f>
        <v>#VALUE!</v>
      </c>
      <c r="W1013" s="81" t="e">
        <f t="shared" si="294"/>
        <v>#REF!</v>
      </c>
      <c r="X1013" s="83">
        <v>44062</v>
      </c>
      <c r="Y1013" s="99">
        <f>Q1013-Z1051-Z1050</f>
        <v>0</v>
      </c>
      <c r="AE1013" s="106" t="e">
        <f t="shared" si="227"/>
        <v>#VALUE!</v>
      </c>
      <c r="AF1013" s="69"/>
      <c r="AG1013" s="218"/>
      <c r="AH1013" s="219"/>
      <c r="AI1013" s="218"/>
      <c r="AR1013" s="225" t="str">
        <f>IF(AS1013&gt;1,H1013,IF(AS1013=1,H980+1,0))</f>
        <v/>
      </c>
      <c r="AS1013" s="35">
        <f>IF(H1013=0,H980+1,2)</f>
        <v>2</v>
      </c>
      <c r="AU1013" s="69" t="e">
        <f t="shared" si="287"/>
        <v>#N/A</v>
      </c>
      <c r="AV1013" s="69" t="e">
        <f t="shared" si="290"/>
        <v>#N/A</v>
      </c>
      <c r="AW1013" s="69">
        <f>IF(I1013&gt;0,COUNTIF($AV$32:AV1013,AV1013),0)</f>
        <v>981</v>
      </c>
      <c r="AX1013" s="69">
        <f>IF(AND(AW1013&gt;1,SUMIF($AV$32:AV1012,AV1013,$AX$32:AX1012)-SUMIF($AV$32:AV1012,AV1013,$BA$32:BA1012)=0),1,IF(AND(AW1013&gt;1,SUMIF($AV$32:AV1012,AV1013,$AX$32:AX1012)-SUMIF($AV$32:AV1012,AV1013,$BA$32:BA1012)&gt;0),0,AW1013))</f>
        <v>0</v>
      </c>
      <c r="AY1013" s="69">
        <f>IF(AND(Q1013&gt;0,SUMIF($AV$32:AV1013,AV1013,$I$32:I1013)-SUMIF($AV$32:AV1013,AV1013,$Q$32:Q1013)=0),COUNTIF($AV$32:AV1013,AV1013),0)</f>
        <v>0</v>
      </c>
      <c r="AZ1013" s="69">
        <f>IF(Q1013&gt;0,COUNTIF($AV$32:AV1013,AV1013),0)</f>
        <v>0</v>
      </c>
      <c r="BA1013" s="69">
        <f t="shared" si="291"/>
        <v>0</v>
      </c>
      <c r="BC1013" s="69" t="str">
        <f t="shared" si="292"/>
        <v xml:space="preserve">  0</v>
      </c>
      <c r="BD1013" s="69" t="str">
        <f t="shared" si="293"/>
        <v/>
      </c>
      <c r="BF1013" s="69"/>
      <c r="BG1013" s="69"/>
    </row>
    <row r="1014" spans="1:59" x14ac:dyDescent="0.25">
      <c r="A1014" s="70" t="e">
        <f t="shared" si="300"/>
        <v>#REF!</v>
      </c>
      <c r="B1014" s="83" t="str">
        <f>IFERROR(VLOOKUP(A1014,[1]Tổng!$M$2:$AT$200,13,0),"")</f>
        <v/>
      </c>
      <c r="C1014" s="71" t="e">
        <f t="shared" si="295"/>
        <v>#VALUE!</v>
      </c>
      <c r="D1014" s="71">
        <f t="shared" si="296"/>
        <v>1</v>
      </c>
      <c r="E1014" s="221" t="str">
        <f>IFERROR(VLOOKUP(A1014,[1]Tổng!$M$2:$AT$200,14,0),"")</f>
        <v/>
      </c>
      <c r="F1014" s="213" t="str">
        <f>IFERROR(VLOOKUP(A1014,[1]Tổng!$M$2:$AT$200,15,0),"")</f>
        <v/>
      </c>
      <c r="G1014" s="214" t="str">
        <f>IFERROR(VLOOKUP(A1014,[1]Tổng!$M$2:$AT$200,25,0),"")</f>
        <v/>
      </c>
      <c r="H1014" s="83" t="str">
        <f>IFERROR(VLOOKUP(A1014,[1]Tổng!$M$2:$AQ$200,26,0),"")</f>
        <v/>
      </c>
      <c r="I1014" s="77" t="str">
        <f>IFERROR(VLOOKUP(A1014,[1]Tổng!$M$2:$AQ$200,27,0),"")</f>
        <v/>
      </c>
      <c r="J1014" s="77">
        <v>1000000</v>
      </c>
      <c r="K1014" s="78">
        <f t="shared" si="297"/>
        <v>0</v>
      </c>
      <c r="L1014" s="88" t="str">
        <f>IFERROR(VLOOKUP(A1014,[1]Tổng!$M$2:$AQ$200,30,0),"")</f>
        <v/>
      </c>
      <c r="M1014" s="88">
        <f t="shared" si="298"/>
        <v>0</v>
      </c>
      <c r="N1014" s="88" t="str">
        <f>IFERROR(VLOOKUP(A1014,[1]Tổng!$M$2:$AT$200,18,0),"")</f>
        <v/>
      </c>
      <c r="O1014" s="88" t="str">
        <f>IFERROR(VLOOKUP(A1014,[1]Tổng!$M$2:$AT$200,22,0),"")</f>
        <v/>
      </c>
      <c r="P1014" s="217">
        <f t="shared" si="299"/>
        <v>0</v>
      </c>
      <c r="Q1014" s="217">
        <f>IFERROR(VLOOKUP(A1014,[1]Tổng!$M$2:$AQ$200,29,0),0)</f>
        <v>0</v>
      </c>
      <c r="R1014" s="81" t="str">
        <f>IFERROR(VLOOKUP(A1014,[1]Tổng!$M$2:$AQ$200,31,0),"")</f>
        <v/>
      </c>
      <c r="S1014" s="81">
        <f t="shared" si="288"/>
        <v>0</v>
      </c>
      <c r="T1014" s="81">
        <f t="shared" si="289"/>
        <v>0</v>
      </c>
      <c r="U1014" s="81" t="e">
        <f t="shared" si="301"/>
        <v>#REF!</v>
      </c>
      <c r="V1014" s="81" t="e">
        <f>AA1050*L1050</f>
        <v>#VALUE!</v>
      </c>
      <c r="W1014" s="81" t="e">
        <f t="shared" si="294"/>
        <v>#REF!</v>
      </c>
      <c r="X1014" s="83">
        <v>44056</v>
      </c>
      <c r="Y1014" s="99">
        <f>Q1014-AA1050</f>
        <v>0</v>
      </c>
      <c r="AE1014" s="106" t="e">
        <f t="shared" si="227"/>
        <v>#VALUE!</v>
      </c>
      <c r="AF1014" s="69"/>
      <c r="AG1014" s="218"/>
      <c r="AH1014" s="219"/>
      <c r="AI1014" s="218"/>
      <c r="AR1014" s="225" t="str">
        <f t="shared" ref="AR1014:AR1022" si="302">IF(AS1014&gt;1,H1014,IF(AS1014=1,H1013+1,0))</f>
        <v/>
      </c>
      <c r="AS1014" s="35">
        <f t="shared" ref="AS1014:AS1022" si="303">IF(H1014=0,H1013+1,2)</f>
        <v>2</v>
      </c>
      <c r="AU1014" s="69" t="e">
        <f t="shared" si="287"/>
        <v>#N/A</v>
      </c>
      <c r="AV1014" s="69" t="e">
        <f t="shared" si="290"/>
        <v>#N/A</v>
      </c>
      <c r="AW1014" s="69">
        <f>IF(I1014&gt;0,COUNTIF($AV$32:AV1014,AV1014),0)</f>
        <v>982</v>
      </c>
      <c r="AX1014" s="69">
        <f>IF(AND(AW1014&gt;1,SUMIF($AV$32:AV1013,AV1014,$AX$32:AX1013)-SUMIF($AV$32:AV1013,AV1014,$BA$32:BA1013)=0),1,IF(AND(AW1014&gt;1,SUMIF($AV$32:AV1013,AV1014,$AX$32:AX1013)-SUMIF($AV$32:AV1013,AV1014,$BA$32:BA1013)&gt;0),0,AW1014))</f>
        <v>0</v>
      </c>
      <c r="AY1014" s="69">
        <f>IF(AND(Q1014&gt;0,SUMIF($AV$32:AV1014,AV1014,$I$32:I1014)-SUMIF($AV$32:AV1014,AV1014,$Q$32:Q1014)=0),COUNTIF($AV$32:AV1014,AV1014),0)</f>
        <v>0</v>
      </c>
      <c r="AZ1014" s="69">
        <f>IF(Q1014&gt;0,COUNTIF($AV$32:AV1014,AV1014),0)</f>
        <v>0</v>
      </c>
      <c r="BA1014" s="69">
        <f t="shared" si="291"/>
        <v>0</v>
      </c>
      <c r="BC1014" s="69" t="str">
        <f t="shared" si="292"/>
        <v xml:space="preserve">  0</v>
      </c>
      <c r="BD1014" s="69" t="str">
        <f t="shared" si="293"/>
        <v/>
      </c>
      <c r="BF1014" s="69"/>
      <c r="BG1014" s="69"/>
    </row>
    <row r="1015" spans="1:59" x14ac:dyDescent="0.25">
      <c r="A1015" s="70" t="e">
        <f t="shared" si="300"/>
        <v>#REF!</v>
      </c>
      <c r="B1015" s="83" t="str">
        <f>IFERROR(VLOOKUP(A1015,[1]Tổng!$M$2:$AT$200,13,0),"")</f>
        <v/>
      </c>
      <c r="C1015" s="71" t="e">
        <f t="shared" si="295"/>
        <v>#VALUE!</v>
      </c>
      <c r="D1015" s="71">
        <f t="shared" si="296"/>
        <v>1</v>
      </c>
      <c r="E1015" s="221" t="str">
        <f>IFERROR(VLOOKUP(A1015,[1]Tổng!$M$2:$AT$200,14,0),"")</f>
        <v/>
      </c>
      <c r="F1015" s="213" t="str">
        <f>IFERROR(VLOOKUP(A1015,[1]Tổng!$M$2:$AT$200,15,0),"")</f>
        <v/>
      </c>
      <c r="G1015" s="214" t="str">
        <f>IFERROR(VLOOKUP(A1015,[1]Tổng!$M$2:$AT$200,25,0),"")</f>
        <v/>
      </c>
      <c r="H1015" s="83" t="str">
        <f>IFERROR(VLOOKUP(A1015,[1]Tổng!$M$2:$AQ$200,26,0),"")</f>
        <v/>
      </c>
      <c r="I1015" s="77" t="str">
        <f>IFERROR(VLOOKUP(A1015,[1]Tổng!$M$2:$AQ$200,27,0),"")</f>
        <v/>
      </c>
      <c r="J1015" s="77">
        <v>1000000</v>
      </c>
      <c r="K1015" s="78">
        <f t="shared" si="297"/>
        <v>0</v>
      </c>
      <c r="L1015" s="88" t="str">
        <f>IFERROR(VLOOKUP(A1015,[1]Tổng!$M$2:$AQ$200,30,0),"")</f>
        <v/>
      </c>
      <c r="M1015" s="88">
        <f t="shared" si="298"/>
        <v>0</v>
      </c>
      <c r="N1015" s="88" t="str">
        <f>IFERROR(VLOOKUP(A1015,[1]Tổng!$M$2:$AT$200,18,0),"")</f>
        <v/>
      </c>
      <c r="O1015" s="88" t="str">
        <f>IFERROR(VLOOKUP(A1015,[1]Tổng!$M$2:$AT$200,22,0),"")</f>
        <v/>
      </c>
      <c r="P1015" s="217">
        <f t="shared" si="299"/>
        <v>0</v>
      </c>
      <c r="Q1015" s="217">
        <f>IFERROR(VLOOKUP(A1015,[1]Tổng!$M$2:$AQ$200,29,0),0)</f>
        <v>0</v>
      </c>
      <c r="R1015" s="81" t="str">
        <f>IFERROR(VLOOKUP(A1015,[1]Tổng!$M$2:$AQ$200,31,0),"")</f>
        <v/>
      </c>
      <c r="S1015" s="81">
        <f t="shared" si="288"/>
        <v>0</v>
      </c>
      <c r="T1015" s="81">
        <f t="shared" si="289"/>
        <v>0</v>
      </c>
      <c r="U1015" s="81" t="e">
        <f t="shared" si="301"/>
        <v>#REF!</v>
      </c>
      <c r="V1015" s="81" t="e">
        <f>AA1020*L1020+Z1021*L1021+AB1050*L1050+Z1041*L1041</f>
        <v>#VALUE!</v>
      </c>
      <c r="W1015" s="81" t="e">
        <f t="shared" si="294"/>
        <v>#REF!</v>
      </c>
      <c r="X1015" s="83">
        <v>44053</v>
      </c>
      <c r="Y1015" s="99">
        <f>Q1015-AA1020-Z1021-AB1050-Z1041</f>
        <v>-4100</v>
      </c>
      <c r="AE1015" s="106" t="e">
        <f t="shared" si="227"/>
        <v>#VALUE!</v>
      </c>
      <c r="AF1015" s="69"/>
      <c r="AG1015" s="218"/>
      <c r="AH1015" s="219"/>
      <c r="AI1015" s="218"/>
      <c r="AR1015" s="225" t="str">
        <f t="shared" si="302"/>
        <v/>
      </c>
      <c r="AS1015" s="35">
        <f t="shared" si="303"/>
        <v>2</v>
      </c>
      <c r="AU1015" s="69" t="e">
        <f t="shared" si="287"/>
        <v>#N/A</v>
      </c>
      <c r="AV1015" s="69" t="e">
        <f t="shared" si="290"/>
        <v>#N/A</v>
      </c>
      <c r="AW1015" s="69">
        <f>IF(I1015&gt;0,COUNTIF($AV$32:AV1015,AV1015),0)</f>
        <v>983</v>
      </c>
      <c r="AX1015" s="69">
        <f>IF(AND(AW1015&gt;1,SUMIF($AV$32:AV1014,AV1015,$AX$32:AX1014)-SUMIF($AV$32:AV1014,AV1015,$BA$32:BA1014)=0),1,IF(AND(AW1015&gt;1,SUMIF($AV$32:AV1014,AV1015,$AX$32:AX1014)-SUMIF($AV$32:AV1014,AV1015,$BA$32:BA1014)&gt;0),0,AW1015))</f>
        <v>0</v>
      </c>
      <c r="AY1015" s="69">
        <f>IF(AND(Q1015&gt;0,SUMIF($AV$32:AV1015,AV1015,$I$32:I1015)-SUMIF($AV$32:AV1015,AV1015,$Q$32:Q1015)=0),COUNTIF($AV$32:AV1015,AV1015),0)</f>
        <v>0</v>
      </c>
      <c r="AZ1015" s="69">
        <f>IF(Q1015&gt;0,COUNTIF($AV$32:AV1015,AV1015),0)</f>
        <v>0</v>
      </c>
      <c r="BA1015" s="69">
        <f t="shared" si="291"/>
        <v>0</v>
      </c>
      <c r="BC1015" s="69" t="str">
        <f t="shared" si="292"/>
        <v xml:space="preserve">  0</v>
      </c>
      <c r="BD1015" s="69" t="str">
        <f t="shared" si="293"/>
        <v/>
      </c>
      <c r="BF1015" s="69"/>
      <c r="BG1015" s="69"/>
    </row>
    <row r="1016" spans="1:59" x14ac:dyDescent="0.25">
      <c r="A1016" s="70" t="e">
        <f t="shared" si="300"/>
        <v>#REF!</v>
      </c>
      <c r="B1016" s="83" t="str">
        <f>IFERROR(VLOOKUP(A1016,[1]Tổng!$M$2:$AT$200,13,0),"")</f>
        <v/>
      </c>
      <c r="C1016" s="71" t="e">
        <f t="shared" si="295"/>
        <v>#VALUE!</v>
      </c>
      <c r="D1016" s="71">
        <f t="shared" si="296"/>
        <v>1</v>
      </c>
      <c r="E1016" s="221" t="str">
        <f>IFERROR(VLOOKUP(A1016,[1]Tổng!$M$2:$AT$200,14,0),"")</f>
        <v/>
      </c>
      <c r="F1016" s="213" t="str">
        <f>IFERROR(VLOOKUP(A1016,[1]Tổng!$M$2:$AT$200,15,0),"")</f>
        <v/>
      </c>
      <c r="G1016" s="214" t="str">
        <f>IFERROR(VLOOKUP(A1016,[1]Tổng!$M$2:$AT$200,25,0),"")</f>
        <v/>
      </c>
      <c r="H1016" s="83" t="str">
        <f>IFERROR(VLOOKUP(A1016,[1]Tổng!$M$2:$AQ$200,26,0),"")</f>
        <v/>
      </c>
      <c r="I1016" s="77" t="str">
        <f>IFERROR(VLOOKUP(A1016,[1]Tổng!$M$2:$AQ$200,27,0),"")</f>
        <v/>
      </c>
      <c r="J1016" s="77">
        <v>1000000</v>
      </c>
      <c r="K1016" s="78">
        <f t="shared" si="297"/>
        <v>0</v>
      </c>
      <c r="L1016" s="88" t="str">
        <f>IFERROR(VLOOKUP(A1016,[1]Tổng!$M$2:$AQ$200,30,0),"")</f>
        <v/>
      </c>
      <c r="M1016" s="88">
        <f t="shared" si="298"/>
        <v>0</v>
      </c>
      <c r="N1016" s="88" t="str">
        <f>IFERROR(VLOOKUP(A1016,[1]Tổng!$M$2:$AT$200,18,0),"")</f>
        <v/>
      </c>
      <c r="O1016" s="88" t="str">
        <f>IFERROR(VLOOKUP(A1016,[1]Tổng!$M$2:$AT$200,22,0),"")</f>
        <v/>
      </c>
      <c r="P1016" s="217">
        <f t="shared" si="299"/>
        <v>0</v>
      </c>
      <c r="Q1016" s="217">
        <f>IFERROR(VLOOKUP(A1016,[1]Tổng!$M$2:$AQ$200,29,0),0)</f>
        <v>0</v>
      </c>
      <c r="R1016" s="81" t="str">
        <f>IFERROR(VLOOKUP(A1016,[1]Tổng!$M$2:$AQ$200,31,0),"")</f>
        <v/>
      </c>
      <c r="S1016" s="81">
        <f t="shared" si="288"/>
        <v>0</v>
      </c>
      <c r="T1016" s="81">
        <f t="shared" si="289"/>
        <v>0</v>
      </c>
      <c r="U1016" s="81" t="e">
        <f t="shared" si="301"/>
        <v>#REF!</v>
      </c>
      <c r="V1016" s="81" t="e">
        <f>AA1041*L1041</f>
        <v>#VALUE!</v>
      </c>
      <c r="W1016" s="81" t="e">
        <f t="shared" si="294"/>
        <v>#REF!</v>
      </c>
      <c r="X1016" s="83">
        <v>44057</v>
      </c>
      <c r="Y1016" s="99">
        <f>Q1016-AA1041</f>
        <v>-337</v>
      </c>
      <c r="AE1016" s="106" t="e">
        <f t="shared" si="227"/>
        <v>#VALUE!</v>
      </c>
      <c r="AF1016" s="69"/>
      <c r="AG1016" s="218"/>
      <c r="AH1016" s="219"/>
      <c r="AI1016" s="218"/>
      <c r="AR1016" s="225" t="str">
        <f t="shared" si="302"/>
        <v/>
      </c>
      <c r="AS1016" s="35">
        <f t="shared" si="303"/>
        <v>2</v>
      </c>
      <c r="AU1016" s="69" t="e">
        <f t="shared" si="287"/>
        <v>#N/A</v>
      </c>
      <c r="AV1016" s="69" t="e">
        <f t="shared" si="290"/>
        <v>#N/A</v>
      </c>
      <c r="AW1016" s="69">
        <f>IF(I1016&gt;0,COUNTIF($AV$32:AV1016,AV1016),0)</f>
        <v>984</v>
      </c>
      <c r="AX1016" s="69">
        <f>IF(AND(AW1016&gt;1,SUMIF($AV$32:AV1015,AV1016,$AX$32:AX1015)-SUMIF($AV$32:AV1015,AV1016,$BA$32:BA1015)=0),1,IF(AND(AW1016&gt;1,SUMIF($AV$32:AV1015,AV1016,$AX$32:AX1015)-SUMIF($AV$32:AV1015,AV1016,$BA$32:BA1015)&gt;0),0,AW1016))</f>
        <v>0</v>
      </c>
      <c r="AY1016" s="69">
        <f>IF(AND(Q1016&gt;0,SUMIF($AV$32:AV1016,AV1016,$I$32:I1016)-SUMIF($AV$32:AV1016,AV1016,$Q$32:Q1016)=0),COUNTIF($AV$32:AV1016,AV1016),0)</f>
        <v>0</v>
      </c>
      <c r="AZ1016" s="69">
        <f>IF(Q1016&gt;0,COUNTIF($AV$32:AV1016,AV1016),0)</f>
        <v>0</v>
      </c>
      <c r="BA1016" s="69">
        <f t="shared" si="291"/>
        <v>0</v>
      </c>
      <c r="BC1016" s="69" t="str">
        <f t="shared" si="292"/>
        <v xml:space="preserve">  0</v>
      </c>
      <c r="BD1016" s="69" t="str">
        <f t="shared" si="293"/>
        <v/>
      </c>
      <c r="BF1016" s="69"/>
      <c r="BG1016" s="69"/>
    </row>
    <row r="1017" spans="1:59" x14ac:dyDescent="0.25">
      <c r="A1017" s="70" t="e">
        <f t="shared" si="300"/>
        <v>#REF!</v>
      </c>
      <c r="B1017" s="83" t="str">
        <f>IFERROR(VLOOKUP(A1017,[1]Tổng!$M$2:$AT$200,13,0),"")</f>
        <v/>
      </c>
      <c r="C1017" s="71" t="e">
        <f t="shared" si="295"/>
        <v>#VALUE!</v>
      </c>
      <c r="D1017" s="71">
        <f t="shared" si="296"/>
        <v>1</v>
      </c>
      <c r="E1017" s="221" t="str">
        <f>IFERROR(VLOOKUP(A1017,[1]Tổng!$M$2:$AT$200,14,0),"")</f>
        <v/>
      </c>
      <c r="F1017" s="213" t="str">
        <f>IFERROR(VLOOKUP(A1017,[1]Tổng!$M$2:$AT$200,15,0),"")</f>
        <v/>
      </c>
      <c r="G1017" s="214" t="str">
        <f>IFERROR(VLOOKUP(A1017,[1]Tổng!$M$2:$AT$200,25,0),"")</f>
        <v/>
      </c>
      <c r="H1017" s="83" t="str">
        <f>IFERROR(VLOOKUP(A1017,[1]Tổng!$M$2:$AQ$200,26,0),"")</f>
        <v/>
      </c>
      <c r="I1017" s="77" t="str">
        <f>IFERROR(VLOOKUP(A1017,[1]Tổng!$M$2:$AQ$200,27,0),"")</f>
        <v/>
      </c>
      <c r="J1017" s="77">
        <v>1000000</v>
      </c>
      <c r="K1017" s="78">
        <f t="shared" si="297"/>
        <v>0</v>
      </c>
      <c r="L1017" s="88" t="str">
        <f>IFERROR(VLOOKUP(A1017,[1]Tổng!$M$2:$AQ$200,30,0),"")</f>
        <v/>
      </c>
      <c r="M1017" s="88">
        <f t="shared" si="298"/>
        <v>0</v>
      </c>
      <c r="N1017" s="88" t="str">
        <f>IFERROR(VLOOKUP(A1017,[1]Tổng!$M$2:$AT$200,18,0),"")</f>
        <v/>
      </c>
      <c r="O1017" s="88" t="str">
        <f>IFERROR(VLOOKUP(A1017,[1]Tổng!$M$2:$AT$200,22,0),"")</f>
        <v/>
      </c>
      <c r="P1017" s="217">
        <f t="shared" si="299"/>
        <v>0</v>
      </c>
      <c r="Q1017" s="217">
        <f>IFERROR(VLOOKUP(A1017,[1]Tổng!$M$2:$AQ$200,29,0),0)</f>
        <v>0</v>
      </c>
      <c r="R1017" s="81" t="str">
        <f>IFERROR(VLOOKUP(A1017,[1]Tổng!$M$2:$AQ$200,31,0),"")</f>
        <v/>
      </c>
      <c r="S1017" s="81">
        <f t="shared" si="288"/>
        <v>0</v>
      </c>
      <c r="T1017" s="81">
        <f t="shared" si="289"/>
        <v>0</v>
      </c>
      <c r="U1017" s="81" t="e">
        <f t="shared" si="301"/>
        <v>#REF!</v>
      </c>
      <c r="V1017" s="81"/>
      <c r="W1017" s="81" t="e">
        <f t="shared" si="294"/>
        <v>#REF!</v>
      </c>
      <c r="X1017" s="83"/>
      <c r="Y1017" s="99">
        <f>Q1017</f>
        <v>0</v>
      </c>
      <c r="Z1017" s="35">
        <v>32</v>
      </c>
      <c r="AA1017" s="35">
        <v>747</v>
      </c>
      <c r="AB1017" s="35">
        <v>264</v>
      </c>
      <c r="AE1017" s="106" t="e">
        <f t="shared" si="227"/>
        <v>#VALUE!</v>
      </c>
      <c r="AF1017" s="69"/>
      <c r="AG1017" s="218"/>
      <c r="AH1017" s="219"/>
      <c r="AI1017" s="218"/>
      <c r="AR1017" s="225" t="str">
        <f t="shared" si="302"/>
        <v/>
      </c>
      <c r="AS1017" s="35">
        <f t="shared" si="303"/>
        <v>2</v>
      </c>
      <c r="AU1017" s="69" t="e">
        <f t="shared" si="287"/>
        <v>#N/A</v>
      </c>
      <c r="AV1017" s="69" t="e">
        <f t="shared" si="290"/>
        <v>#N/A</v>
      </c>
      <c r="AW1017" s="69">
        <f>IF(I1017&gt;0,COUNTIF($AV$32:AV1017,AV1017),0)</f>
        <v>985</v>
      </c>
      <c r="AX1017" s="69">
        <f>IF(AND(AW1017&gt;1,SUMIF($AV$32:AV1016,AV1017,$AX$32:AX1016)-SUMIF($AV$32:AV1016,AV1017,$BA$32:BA1016)=0),1,IF(AND(AW1017&gt;1,SUMIF($AV$32:AV1016,AV1017,$AX$32:AX1016)-SUMIF($AV$32:AV1016,AV1017,$BA$32:BA1016)&gt;0),0,AW1017))</f>
        <v>0</v>
      </c>
      <c r="AY1017" s="69">
        <f>IF(AND(Q1017&gt;0,SUMIF($AV$32:AV1017,AV1017,$I$32:I1017)-SUMIF($AV$32:AV1017,AV1017,$Q$32:Q1017)=0),COUNTIF($AV$32:AV1017,AV1017),0)</f>
        <v>0</v>
      </c>
      <c r="AZ1017" s="69">
        <f>IF(Q1017&gt;0,COUNTIF($AV$32:AV1017,AV1017),0)</f>
        <v>0</v>
      </c>
      <c r="BA1017" s="69">
        <f t="shared" si="291"/>
        <v>0</v>
      </c>
      <c r="BC1017" s="69" t="str">
        <f t="shared" si="292"/>
        <v xml:space="preserve">  0</v>
      </c>
      <c r="BD1017" s="69" t="str">
        <f t="shared" si="293"/>
        <v/>
      </c>
      <c r="BF1017" s="69"/>
      <c r="BG1017" s="69"/>
    </row>
    <row r="1018" spans="1:59" x14ac:dyDescent="0.25">
      <c r="A1018" s="70" t="e">
        <f t="shared" si="300"/>
        <v>#REF!</v>
      </c>
      <c r="B1018" s="83" t="str">
        <f>IFERROR(VLOOKUP(A1018,[1]Tổng!$M$2:$AT$200,13,0),"")</f>
        <v/>
      </c>
      <c r="C1018" s="71" t="e">
        <f t="shared" si="295"/>
        <v>#VALUE!</v>
      </c>
      <c r="D1018" s="71">
        <f t="shared" si="296"/>
        <v>1</v>
      </c>
      <c r="E1018" s="221" t="str">
        <f>IFERROR(VLOOKUP(A1018,[1]Tổng!$M$2:$AT$200,14,0),"")</f>
        <v/>
      </c>
      <c r="F1018" s="213" t="str">
        <f>IFERROR(VLOOKUP(A1018,[1]Tổng!$M$2:$AT$200,15,0),"")</f>
        <v/>
      </c>
      <c r="G1018" s="214" t="str">
        <f>IFERROR(VLOOKUP(A1018,[1]Tổng!$M$2:$AT$200,25,0),"")</f>
        <v/>
      </c>
      <c r="H1018" s="83" t="str">
        <f>IFERROR(VLOOKUP(A1018,[1]Tổng!$M$2:$AQ$200,26,0),"")</f>
        <v/>
      </c>
      <c r="I1018" s="77" t="str">
        <f>IFERROR(VLOOKUP(A1018,[1]Tổng!$M$2:$AQ$200,27,0),"")</f>
        <v/>
      </c>
      <c r="J1018" s="77">
        <v>1000000</v>
      </c>
      <c r="K1018" s="78">
        <f t="shared" si="297"/>
        <v>0</v>
      </c>
      <c r="L1018" s="88" t="str">
        <f>IFERROR(VLOOKUP(A1018,[1]Tổng!$M$2:$AQ$200,30,0),"")</f>
        <v/>
      </c>
      <c r="M1018" s="88">
        <f t="shared" si="298"/>
        <v>0</v>
      </c>
      <c r="N1018" s="88" t="str">
        <f>IFERROR(VLOOKUP(A1018,[1]Tổng!$M$2:$AT$200,18,0),"")</f>
        <v/>
      </c>
      <c r="O1018" s="88" t="str">
        <f>IFERROR(VLOOKUP(A1018,[1]Tổng!$M$2:$AT$200,22,0),"")</f>
        <v/>
      </c>
      <c r="P1018" s="217">
        <f t="shared" si="299"/>
        <v>0</v>
      </c>
      <c r="Q1018" s="217">
        <f>IFERROR(VLOOKUP(A1018,[1]Tổng!$M$2:$AQ$200,29,0),0)</f>
        <v>0</v>
      </c>
      <c r="R1018" s="81" t="str">
        <f>IFERROR(VLOOKUP(A1018,[1]Tổng!$M$2:$AQ$200,31,0),"")</f>
        <v/>
      </c>
      <c r="S1018" s="81">
        <f t="shared" si="288"/>
        <v>0</v>
      </c>
      <c r="T1018" s="81">
        <f t="shared" si="289"/>
        <v>0</v>
      </c>
      <c r="U1018" s="81" t="e">
        <f t="shared" si="301"/>
        <v>#REF!</v>
      </c>
      <c r="V1018" s="81"/>
      <c r="W1018" s="81" t="e">
        <f t="shared" si="294"/>
        <v>#REF!</v>
      </c>
      <c r="X1018" s="83"/>
      <c r="Y1018" s="99">
        <f>Q1018</f>
        <v>0</v>
      </c>
      <c r="Z1018" s="35">
        <v>370</v>
      </c>
      <c r="AA1018" s="35">
        <v>437</v>
      </c>
      <c r="AB1018" s="35">
        <v>77</v>
      </c>
      <c r="AE1018" s="106" t="e">
        <f t="shared" si="227"/>
        <v>#VALUE!</v>
      </c>
      <c r="AF1018" s="69"/>
      <c r="AG1018" s="218"/>
      <c r="AH1018" s="219"/>
      <c r="AI1018" s="218"/>
      <c r="AR1018" s="225" t="str">
        <f t="shared" si="302"/>
        <v/>
      </c>
      <c r="AS1018" s="35">
        <f t="shared" si="303"/>
        <v>2</v>
      </c>
      <c r="AU1018" s="69" t="e">
        <f t="shared" si="287"/>
        <v>#N/A</v>
      </c>
      <c r="AV1018" s="69" t="e">
        <f t="shared" si="290"/>
        <v>#N/A</v>
      </c>
      <c r="AW1018" s="69">
        <f>IF(I1018&gt;0,COUNTIF($AV$32:AV1018,AV1018),0)</f>
        <v>986</v>
      </c>
      <c r="AX1018" s="69">
        <f>IF(AND(AW1018&gt;1,SUMIF($AV$32:AV1017,AV1018,$AX$32:AX1017)-SUMIF($AV$32:AV1017,AV1018,$BA$32:BA1017)=0),1,IF(AND(AW1018&gt;1,SUMIF($AV$32:AV1017,AV1018,$AX$32:AX1017)-SUMIF($AV$32:AV1017,AV1018,$BA$32:BA1017)&gt;0),0,AW1018))</f>
        <v>0</v>
      </c>
      <c r="AY1018" s="69">
        <f>IF(AND(Q1018&gt;0,SUMIF($AV$32:AV1018,AV1018,$I$32:I1018)-SUMIF($AV$32:AV1018,AV1018,$Q$32:Q1018)=0),COUNTIF($AV$32:AV1018,AV1018),0)</f>
        <v>0</v>
      </c>
      <c r="AZ1018" s="69">
        <f>IF(Q1018&gt;0,COUNTIF($AV$32:AV1018,AV1018),0)</f>
        <v>0</v>
      </c>
      <c r="BA1018" s="69">
        <f t="shared" si="291"/>
        <v>0</v>
      </c>
      <c r="BC1018" s="69" t="str">
        <f t="shared" si="292"/>
        <v xml:space="preserve">  0</v>
      </c>
      <c r="BD1018" s="69" t="str">
        <f t="shared" si="293"/>
        <v/>
      </c>
      <c r="BF1018" s="69"/>
      <c r="BG1018" s="69"/>
    </row>
    <row r="1019" spans="1:59" x14ac:dyDescent="0.25">
      <c r="A1019" s="70" t="e">
        <f t="shared" si="300"/>
        <v>#REF!</v>
      </c>
      <c r="B1019" s="83" t="str">
        <f>IFERROR(VLOOKUP(A1019,[1]Tổng!$M$2:$AT$200,13,0),"")</f>
        <v/>
      </c>
      <c r="C1019" s="71" t="e">
        <f t="shared" si="295"/>
        <v>#VALUE!</v>
      </c>
      <c r="D1019" s="71">
        <f t="shared" si="296"/>
        <v>1</v>
      </c>
      <c r="E1019" s="221" t="str">
        <f>IFERROR(VLOOKUP(A1019,[1]Tổng!$M$2:$AT$200,14,0),"")</f>
        <v/>
      </c>
      <c r="F1019" s="213" t="str">
        <f>IFERROR(VLOOKUP(A1019,[1]Tổng!$M$2:$AT$200,15,0),"")</f>
        <v/>
      </c>
      <c r="G1019" s="214" t="str">
        <f>IFERROR(VLOOKUP(A1019,[1]Tổng!$M$2:$AT$200,25,0),"")</f>
        <v/>
      </c>
      <c r="H1019" s="83" t="str">
        <f>IFERROR(VLOOKUP(A1019,[1]Tổng!$M$2:$AQ$200,26,0),"")</f>
        <v/>
      </c>
      <c r="I1019" s="77" t="str">
        <f>IFERROR(VLOOKUP(A1019,[1]Tổng!$M$2:$AQ$200,27,0),"")</f>
        <v/>
      </c>
      <c r="J1019" s="77">
        <v>1000000</v>
      </c>
      <c r="K1019" s="78">
        <f t="shared" si="297"/>
        <v>0</v>
      </c>
      <c r="L1019" s="88" t="str">
        <f>IFERROR(VLOOKUP(A1019,[1]Tổng!$M$2:$AQ$200,30,0),"")</f>
        <v/>
      </c>
      <c r="M1019" s="88">
        <f t="shared" si="298"/>
        <v>0</v>
      </c>
      <c r="N1019" s="88" t="str">
        <f>IFERROR(VLOOKUP(A1019,[1]Tổng!$M$2:$AT$200,18,0),"")</f>
        <v/>
      </c>
      <c r="O1019" s="88" t="str">
        <f>IFERROR(VLOOKUP(A1019,[1]Tổng!$M$2:$AT$200,22,0),"")</f>
        <v/>
      </c>
      <c r="P1019" s="217">
        <f t="shared" si="299"/>
        <v>0</v>
      </c>
      <c r="Q1019" s="217">
        <f>IFERROR(VLOOKUP(A1019,[1]Tổng!$M$2:$AQ$200,29,0),0)</f>
        <v>0</v>
      </c>
      <c r="R1019" s="81" t="str">
        <f>IFERROR(VLOOKUP(A1019,[1]Tổng!$M$2:$AQ$200,31,0),"")</f>
        <v/>
      </c>
      <c r="S1019" s="81">
        <f t="shared" si="288"/>
        <v>0</v>
      </c>
      <c r="T1019" s="81">
        <f t="shared" si="289"/>
        <v>0</v>
      </c>
      <c r="U1019" s="81" t="e">
        <f t="shared" si="301"/>
        <v>#REF!</v>
      </c>
      <c r="V1019" s="81" t="e">
        <f>AA1040*L1040+Z1042*L1042</f>
        <v>#VALUE!</v>
      </c>
      <c r="W1019" s="81" t="e">
        <f t="shared" si="294"/>
        <v>#REF!</v>
      </c>
      <c r="X1019" s="83">
        <v>44060</v>
      </c>
      <c r="Y1019" s="99">
        <f>Q1021-AA1040-Z1042</f>
        <v>-2763</v>
      </c>
      <c r="AE1019" s="106" t="e">
        <f>I1021-SUM(Z1021:AD1021)</f>
        <v>#VALUE!</v>
      </c>
      <c r="AF1019" s="69"/>
      <c r="AG1019" s="218"/>
      <c r="AH1019" s="219"/>
      <c r="AI1019" s="218"/>
      <c r="AR1019" s="225" t="str">
        <f>IF(AS1021&gt;1,H1021,IF(AS1021=1,H1018+1,0))</f>
        <v/>
      </c>
      <c r="AS1019" s="35">
        <f>IF(H1021=0,H1018+1,2)</f>
        <v>2</v>
      </c>
      <c r="AU1019" s="69" t="e">
        <f t="shared" si="287"/>
        <v>#N/A</v>
      </c>
      <c r="AV1019" s="69" t="e">
        <f t="shared" si="290"/>
        <v>#N/A</v>
      </c>
      <c r="AW1019" s="69">
        <f>IF(I1019&gt;0,COUNTIF($AV$32:AV1019,AV1019),0)</f>
        <v>987</v>
      </c>
      <c r="AX1019" s="69">
        <f>IF(AND(AW1019&gt;1,SUMIF($AV$32:AV1018,AV1019,$AX$32:AX1018)-SUMIF($AV$32:AV1018,AV1019,$BA$32:BA1018)=0),1,IF(AND(AW1019&gt;1,SUMIF($AV$32:AV1018,AV1019,$AX$32:AX1018)-SUMIF($AV$32:AV1018,AV1019,$BA$32:BA1018)&gt;0),0,AW1019))</f>
        <v>0</v>
      </c>
      <c r="AY1019" s="69">
        <f>IF(AND(Q1019&gt;0,SUMIF($AV$32:AV1019,AV1019,$I$32:I1019)-SUMIF($AV$32:AV1019,AV1019,$Q$32:Q1019)=0),COUNTIF($AV$32:AV1019,AV1019),0)</f>
        <v>0</v>
      </c>
      <c r="AZ1019" s="69">
        <f>IF(Q1019&gt;0,COUNTIF($AV$32:AV1019,AV1019),0)</f>
        <v>0</v>
      </c>
      <c r="BA1019" s="69">
        <f t="shared" si="291"/>
        <v>0</v>
      </c>
      <c r="BC1019" s="69" t="str">
        <f t="shared" si="292"/>
        <v xml:space="preserve">  0</v>
      </c>
      <c r="BD1019" s="69" t="str">
        <f t="shared" si="293"/>
        <v/>
      </c>
      <c r="BF1019" s="69"/>
      <c r="BG1019" s="69"/>
    </row>
    <row r="1020" spans="1:59" x14ac:dyDescent="0.25">
      <c r="A1020" s="70" t="e">
        <f t="shared" si="300"/>
        <v>#REF!</v>
      </c>
      <c r="B1020" s="83" t="str">
        <f>IFERROR(VLOOKUP(A1020,[1]Tổng!$M$2:$AT$200,13,0),"")</f>
        <v/>
      </c>
      <c r="C1020" s="71" t="e">
        <f t="shared" si="295"/>
        <v>#VALUE!</v>
      </c>
      <c r="D1020" s="71">
        <f t="shared" si="296"/>
        <v>1</v>
      </c>
      <c r="E1020" s="221" t="str">
        <f>IFERROR(VLOOKUP(A1020,[1]Tổng!$M$2:$AT$200,14,0),"")</f>
        <v/>
      </c>
      <c r="F1020" s="213" t="str">
        <f>IFERROR(VLOOKUP(A1020,[1]Tổng!$M$2:$AT$200,15,0),"")</f>
        <v/>
      </c>
      <c r="G1020" s="214" t="str">
        <f>IFERROR(VLOOKUP(A1020,[1]Tổng!$M$2:$AT$200,25,0),"")</f>
        <v/>
      </c>
      <c r="H1020" s="83" t="str">
        <f>IFERROR(VLOOKUP(A1020,[1]Tổng!$M$2:$AQ$200,26,0),"")</f>
        <v/>
      </c>
      <c r="I1020" s="77" t="str">
        <f>IFERROR(VLOOKUP(A1020,[1]Tổng!$M$2:$AQ$200,27,0),"")</f>
        <v/>
      </c>
      <c r="J1020" s="77">
        <v>1000000</v>
      </c>
      <c r="K1020" s="78">
        <f t="shared" si="297"/>
        <v>0</v>
      </c>
      <c r="L1020" s="88" t="str">
        <f>IFERROR(VLOOKUP(A1020,[1]Tổng!$M$2:$AQ$200,30,0),"")</f>
        <v/>
      </c>
      <c r="M1020" s="88">
        <f t="shared" si="298"/>
        <v>0</v>
      </c>
      <c r="N1020" s="88" t="str">
        <f>IFERROR(VLOOKUP(A1020,[1]Tổng!$M$2:$AT$200,18,0),"")</f>
        <v/>
      </c>
      <c r="O1020" s="88" t="str">
        <f>IFERROR(VLOOKUP(A1020,[1]Tổng!$M$2:$AT$200,22,0),"")</f>
        <v/>
      </c>
      <c r="P1020" s="217">
        <f t="shared" si="299"/>
        <v>0</v>
      </c>
      <c r="Q1020" s="217">
        <f>IFERROR(VLOOKUP(A1020,[1]Tổng!$M$2:$AQ$200,29,0),0)</f>
        <v>0</v>
      </c>
      <c r="R1020" s="81" t="str">
        <f>IFERROR(VLOOKUP(A1020,[1]Tổng!$M$2:$AQ$200,31,0),"")</f>
        <v/>
      </c>
      <c r="S1020" s="81">
        <f t="shared" si="288"/>
        <v>0</v>
      </c>
      <c r="T1020" s="81">
        <f t="shared" si="289"/>
        <v>0</v>
      </c>
      <c r="U1020" s="81" t="e">
        <f t="shared" si="301"/>
        <v>#REF!</v>
      </c>
      <c r="V1020" s="81"/>
      <c r="W1020" s="81" t="e">
        <f t="shared" si="294"/>
        <v>#REF!</v>
      </c>
      <c r="X1020" s="83"/>
      <c r="Y1020" s="99">
        <f>Q1020</f>
        <v>0</v>
      </c>
      <c r="Z1020" s="35">
        <v>369</v>
      </c>
      <c r="AA1020" s="35">
        <v>903</v>
      </c>
      <c r="AE1020" s="106" t="e">
        <f t="shared" si="227"/>
        <v>#VALUE!</v>
      </c>
      <c r="AF1020" s="69"/>
      <c r="AG1020" s="218"/>
      <c r="AH1020" s="219"/>
      <c r="AI1020" s="218"/>
      <c r="AR1020" s="225" t="str">
        <f>IF(AS1020&gt;1,H1020,IF(AS1020=1,H1021+1,0))</f>
        <v/>
      </c>
      <c r="AS1020" s="35">
        <f>IF(H1020=0,H1021+1,2)</f>
        <v>2</v>
      </c>
      <c r="AU1020" s="69" t="e">
        <f t="shared" si="287"/>
        <v>#N/A</v>
      </c>
      <c r="AV1020" s="69" t="e">
        <f t="shared" si="290"/>
        <v>#N/A</v>
      </c>
      <c r="AW1020" s="69">
        <f>IF(I1020&gt;0,COUNTIF($AV$32:AV1020,AV1020),0)</f>
        <v>988</v>
      </c>
      <c r="AX1020" s="69">
        <f>IF(AND(AW1020&gt;1,SUMIF($AV$32:AV1019,AV1020,$AX$32:AX1019)-SUMIF($AV$32:AV1019,AV1020,$BA$32:BA1019)=0),1,IF(AND(AW1020&gt;1,SUMIF($AV$32:AV1019,AV1020,$AX$32:AX1019)-SUMIF($AV$32:AV1019,AV1020,$BA$32:BA1019)&gt;0),0,AW1020))</f>
        <v>0</v>
      </c>
      <c r="AY1020" s="69">
        <f>IF(AND(Q1020&gt;0,SUMIF($AV$32:AV1020,AV1020,$I$32:I1020)-SUMIF($AV$32:AV1020,AV1020,$Q$32:Q1020)=0),COUNTIF($AV$32:AV1020,AV1020),0)</f>
        <v>0</v>
      </c>
      <c r="AZ1020" s="69">
        <f>IF(Q1020&gt;0,COUNTIF($AV$32:AV1020,AV1020),0)</f>
        <v>0</v>
      </c>
      <c r="BA1020" s="69">
        <f t="shared" si="291"/>
        <v>0</v>
      </c>
      <c r="BC1020" s="69" t="str">
        <f t="shared" si="292"/>
        <v xml:space="preserve">  0</v>
      </c>
      <c r="BD1020" s="69" t="str">
        <f t="shared" si="293"/>
        <v/>
      </c>
      <c r="BF1020" s="69"/>
      <c r="BG1020" s="69"/>
    </row>
    <row r="1021" spans="1:59" x14ac:dyDescent="0.25">
      <c r="A1021" s="70" t="e">
        <f t="shared" si="300"/>
        <v>#REF!</v>
      </c>
      <c r="B1021" s="83" t="str">
        <f>IFERROR(VLOOKUP(A1021,[1]Tổng!$M$2:$AT$200,13,0),"")</f>
        <v/>
      </c>
      <c r="C1021" s="71" t="e">
        <f t="shared" si="295"/>
        <v>#VALUE!</v>
      </c>
      <c r="D1021" s="71">
        <f t="shared" si="296"/>
        <v>1</v>
      </c>
      <c r="E1021" s="221" t="str">
        <f>IFERROR(VLOOKUP(A1021,[1]Tổng!$M$2:$AT$200,14,0),"")</f>
        <v/>
      </c>
      <c r="F1021" s="213" t="str">
        <f>IFERROR(VLOOKUP(A1021,[1]Tổng!$M$2:$AT$200,15,0),"")</f>
        <v/>
      </c>
      <c r="G1021" s="214" t="str">
        <f>IFERROR(VLOOKUP(A1021,[1]Tổng!$M$2:$AT$200,25,0),"")</f>
        <v/>
      </c>
      <c r="H1021" s="83" t="str">
        <f>IFERROR(VLOOKUP(A1021,[1]Tổng!$M$2:$AQ$200,26,0),"")</f>
        <v/>
      </c>
      <c r="I1021" s="77" t="str">
        <f>IFERROR(VLOOKUP(A1021,[1]Tổng!$M$2:$AQ$200,27,0),"")</f>
        <v/>
      </c>
      <c r="J1021" s="77">
        <v>1000000</v>
      </c>
      <c r="K1021" s="78">
        <f t="shared" si="297"/>
        <v>0</v>
      </c>
      <c r="L1021" s="88" t="str">
        <f>IFERROR(VLOOKUP(A1021,[1]Tổng!$M$2:$AQ$200,30,0),"")</f>
        <v/>
      </c>
      <c r="M1021" s="88">
        <f t="shared" si="298"/>
        <v>0</v>
      </c>
      <c r="N1021" s="88" t="str">
        <f>IFERROR(VLOOKUP(A1021,[1]Tổng!$M$2:$AT$200,18,0),"")</f>
        <v/>
      </c>
      <c r="O1021" s="88" t="str">
        <f>IFERROR(VLOOKUP(A1021,[1]Tổng!$M$2:$AT$200,22,0),"")</f>
        <v/>
      </c>
      <c r="P1021" s="217">
        <f t="shared" si="299"/>
        <v>0</v>
      </c>
      <c r="Q1021" s="217">
        <f>IFERROR(VLOOKUP(A1021,[1]Tổng!$M$2:$AQ$200,29,0),0)</f>
        <v>0</v>
      </c>
      <c r="R1021" s="81" t="str">
        <f>IFERROR(VLOOKUP(A1021,[1]Tổng!$M$2:$AQ$200,31,0),"")</f>
        <v/>
      </c>
      <c r="S1021" s="81">
        <f t="shared" si="288"/>
        <v>0</v>
      </c>
      <c r="T1021" s="81">
        <f t="shared" si="289"/>
        <v>0</v>
      </c>
      <c r="U1021" s="81" t="e">
        <f t="shared" si="301"/>
        <v>#REF!</v>
      </c>
      <c r="V1021" s="81"/>
      <c r="W1021" s="81" t="e">
        <f t="shared" si="294"/>
        <v>#REF!</v>
      </c>
      <c r="X1021" s="83"/>
      <c r="Y1021" s="99">
        <f>Q1021</f>
        <v>0</v>
      </c>
      <c r="Z1021" s="35">
        <v>2817</v>
      </c>
      <c r="AE1021" s="106" t="e">
        <f t="shared" si="227"/>
        <v>#VALUE!</v>
      </c>
      <c r="AF1021" s="69"/>
      <c r="AG1021" s="218"/>
      <c r="AH1021" s="219"/>
      <c r="AI1021" s="218"/>
      <c r="AR1021" s="225" t="str">
        <f t="shared" si="302"/>
        <v/>
      </c>
      <c r="AS1021" s="35">
        <f t="shared" si="303"/>
        <v>2</v>
      </c>
      <c r="AU1021" s="69" t="e">
        <f t="shared" si="287"/>
        <v>#N/A</v>
      </c>
      <c r="AV1021" s="69" t="e">
        <f t="shared" si="290"/>
        <v>#N/A</v>
      </c>
      <c r="AW1021" s="69">
        <f>IF(I1021&gt;0,COUNTIF($AV$32:AV1021,AV1021),0)</f>
        <v>989</v>
      </c>
      <c r="AX1021" s="69">
        <f>IF(AND(AW1021&gt;1,SUMIF($AV$32:AV1020,AV1021,$AX$32:AX1020)-SUMIF($AV$32:AV1020,AV1021,$BA$32:BA1020)=0),1,IF(AND(AW1021&gt;1,SUMIF($AV$32:AV1020,AV1021,$AX$32:AX1020)-SUMIF($AV$32:AV1020,AV1021,$BA$32:BA1020)&gt;0),0,AW1021))</f>
        <v>0</v>
      </c>
      <c r="AY1021" s="69">
        <f>IF(AND(Q1021&gt;0,SUMIF($AV$32:AV1021,AV1021,$I$32:I1021)-SUMIF($AV$32:AV1021,AV1021,$Q$32:Q1021)=0),COUNTIF($AV$32:AV1021,AV1021),0)</f>
        <v>0</v>
      </c>
      <c r="AZ1021" s="69">
        <f>IF(Q1021&gt;0,COUNTIF($AV$32:AV1021,AV1021),0)</f>
        <v>0</v>
      </c>
      <c r="BA1021" s="69">
        <f t="shared" si="291"/>
        <v>0</v>
      </c>
      <c r="BC1021" s="69" t="str">
        <f t="shared" si="292"/>
        <v xml:space="preserve">  0</v>
      </c>
      <c r="BD1021" s="69" t="str">
        <f t="shared" si="293"/>
        <v/>
      </c>
      <c r="BF1021" s="69"/>
      <c r="BG1021" s="69"/>
    </row>
    <row r="1022" spans="1:59" x14ac:dyDescent="0.25">
      <c r="A1022" s="70" t="e">
        <f t="shared" si="300"/>
        <v>#REF!</v>
      </c>
      <c r="B1022" s="83" t="str">
        <f>IFERROR(VLOOKUP(A1022,[1]Tổng!$M$2:$AT$200,13,0),"")</f>
        <v/>
      </c>
      <c r="C1022" s="71" t="e">
        <f t="shared" si="295"/>
        <v>#VALUE!</v>
      </c>
      <c r="D1022" s="71">
        <f t="shared" si="296"/>
        <v>1</v>
      </c>
      <c r="E1022" s="221" t="str">
        <f>IFERROR(VLOOKUP(A1022,[1]Tổng!$M$2:$AT$200,14,0),"")</f>
        <v/>
      </c>
      <c r="F1022" s="213" t="str">
        <f>IFERROR(VLOOKUP(A1022,[1]Tổng!$M$2:$AT$200,15,0),"")</f>
        <v/>
      </c>
      <c r="G1022" s="214" t="str">
        <f>IFERROR(VLOOKUP(A1022,[1]Tổng!$M$2:$AT$200,25,0),"")</f>
        <v/>
      </c>
      <c r="H1022" s="83" t="str">
        <f>IFERROR(VLOOKUP(A1022,[1]Tổng!$M$2:$AQ$200,26,0),"")</f>
        <v/>
      </c>
      <c r="I1022" s="77" t="str">
        <f>IFERROR(VLOOKUP(A1022,[1]Tổng!$M$2:$AQ$200,27,0),"")</f>
        <v/>
      </c>
      <c r="J1022" s="77">
        <v>1000000</v>
      </c>
      <c r="K1022" s="78">
        <f t="shared" si="297"/>
        <v>0</v>
      </c>
      <c r="L1022" s="88" t="str">
        <f>IFERROR(VLOOKUP(A1022,[1]Tổng!$M$2:$AQ$200,30,0),"")</f>
        <v/>
      </c>
      <c r="M1022" s="88">
        <f t="shared" si="298"/>
        <v>0</v>
      </c>
      <c r="N1022" s="88" t="str">
        <f>IFERROR(VLOOKUP(A1022,[1]Tổng!$M$2:$AT$200,18,0),"")</f>
        <v/>
      </c>
      <c r="O1022" s="88" t="str">
        <f>IFERROR(VLOOKUP(A1022,[1]Tổng!$M$2:$AT$200,22,0),"")</f>
        <v/>
      </c>
      <c r="P1022" s="217">
        <f t="shared" si="299"/>
        <v>0</v>
      </c>
      <c r="Q1022" s="217">
        <f>IFERROR(VLOOKUP(A1022,[1]Tổng!$M$2:$AQ$200,29,0),0)</f>
        <v>0</v>
      </c>
      <c r="R1022" s="81" t="str">
        <f>IFERROR(VLOOKUP(A1022,[1]Tổng!$M$2:$AQ$200,31,0),"")</f>
        <v/>
      </c>
      <c r="S1022" s="81">
        <f t="shared" si="288"/>
        <v>0</v>
      </c>
      <c r="T1022" s="81">
        <f t="shared" si="289"/>
        <v>0</v>
      </c>
      <c r="U1022" s="81" t="e">
        <f t="shared" si="301"/>
        <v>#REF!</v>
      </c>
      <c r="V1022" s="81" t="e">
        <f>Z1051*L1051+AA1042*L1042+Z1043*L1043+Z1044*L1044</f>
        <v>#VALUE!</v>
      </c>
      <c r="W1022" s="81" t="e">
        <f t="shared" si="294"/>
        <v>#REF!</v>
      </c>
      <c r="X1022" s="83">
        <v>44036</v>
      </c>
      <c r="Y1022" s="99">
        <f>Q1022-Z1051-AA1042-Z1043-Z1044</f>
        <v>-1686</v>
      </c>
      <c r="AE1022" s="106" t="e">
        <f t="shared" si="227"/>
        <v>#VALUE!</v>
      </c>
      <c r="AF1022" s="69"/>
      <c r="AG1022" s="218"/>
      <c r="AH1022" s="219"/>
      <c r="AI1022" s="218"/>
      <c r="AR1022" s="225" t="str">
        <f t="shared" si="302"/>
        <v/>
      </c>
      <c r="AS1022" s="35">
        <f t="shared" si="303"/>
        <v>2</v>
      </c>
      <c r="AU1022" s="69" t="e">
        <f t="shared" si="287"/>
        <v>#N/A</v>
      </c>
      <c r="AV1022" s="69" t="e">
        <f t="shared" si="290"/>
        <v>#N/A</v>
      </c>
      <c r="AW1022" s="69">
        <f>IF(I1022&gt;0,COUNTIF($AV$32:AV1022,AV1022),0)</f>
        <v>990</v>
      </c>
      <c r="AX1022" s="69">
        <f>IF(AND(AW1022&gt;1,SUMIF($AV$32:AV1021,AV1022,$AX$32:AX1021)-SUMIF($AV$32:AV1021,AV1022,$BA$32:BA1021)=0),1,IF(AND(AW1022&gt;1,SUMIF($AV$32:AV1021,AV1022,$AX$32:AX1021)-SUMIF($AV$32:AV1021,AV1022,$BA$32:BA1021)&gt;0),0,AW1022))</f>
        <v>0</v>
      </c>
      <c r="AY1022" s="69">
        <f>IF(AND(Q1022&gt;0,SUMIF($AV$32:AV1022,AV1022,$I$32:I1022)-SUMIF($AV$32:AV1022,AV1022,$Q$32:Q1022)=0),COUNTIF($AV$32:AV1022,AV1022),0)</f>
        <v>0</v>
      </c>
      <c r="AZ1022" s="69">
        <f>IF(Q1022&gt;0,COUNTIF($AV$32:AV1022,AV1022),0)</f>
        <v>0</v>
      </c>
      <c r="BA1022" s="69">
        <f t="shared" si="291"/>
        <v>0</v>
      </c>
      <c r="BC1022" s="69" t="str">
        <f t="shared" si="292"/>
        <v xml:space="preserve">  0</v>
      </c>
      <c r="BD1022" s="69" t="str">
        <f t="shared" si="293"/>
        <v/>
      </c>
      <c r="BF1022" s="69"/>
      <c r="BG1022" s="69"/>
    </row>
    <row r="1023" spans="1:59" x14ac:dyDescent="0.25">
      <c r="A1023" s="70" t="e">
        <f t="shared" si="300"/>
        <v>#REF!</v>
      </c>
      <c r="B1023" s="83" t="str">
        <f>IFERROR(VLOOKUP(A1023,[1]Tổng!$M$2:$AT$200,13,0),"")</f>
        <v/>
      </c>
      <c r="C1023" s="71" t="e">
        <f t="shared" si="295"/>
        <v>#VALUE!</v>
      </c>
      <c r="D1023" s="71">
        <f t="shared" si="296"/>
        <v>1</v>
      </c>
      <c r="E1023" s="221" t="str">
        <f>IFERROR(VLOOKUP(A1023,[1]Tổng!$M$2:$AT$200,14,0),"")</f>
        <v/>
      </c>
      <c r="F1023" s="213" t="str">
        <f>IFERROR(VLOOKUP(A1023,[1]Tổng!$M$2:$AT$200,15,0),"")</f>
        <v/>
      </c>
      <c r="G1023" s="214" t="str">
        <f>IFERROR(VLOOKUP(A1023,[1]Tổng!$M$2:$AT$200,25,0),"")</f>
        <v/>
      </c>
      <c r="H1023" s="83" t="str">
        <f>IFERROR(VLOOKUP(A1023,[1]Tổng!$M$2:$AQ$200,26,0),"")</f>
        <v/>
      </c>
      <c r="I1023" s="77" t="str">
        <f>IFERROR(VLOOKUP(A1023,[1]Tổng!$M$2:$AQ$200,27,0),"")</f>
        <v/>
      </c>
      <c r="J1023" s="77">
        <v>1000000</v>
      </c>
      <c r="K1023" s="78">
        <f t="shared" si="297"/>
        <v>0</v>
      </c>
      <c r="L1023" s="88" t="str">
        <f>IFERROR(VLOOKUP(A1023,[1]Tổng!$M$2:$AQ$200,30,0),"")</f>
        <v/>
      </c>
      <c r="M1023" s="88">
        <f t="shared" si="298"/>
        <v>0</v>
      </c>
      <c r="N1023" s="88" t="str">
        <f>IFERROR(VLOOKUP(A1023,[1]Tổng!$M$2:$AT$200,18,0),"")</f>
        <v/>
      </c>
      <c r="O1023" s="88" t="str">
        <f>IFERROR(VLOOKUP(A1023,[1]Tổng!$M$2:$AT$200,22,0),"")</f>
        <v/>
      </c>
      <c r="P1023" s="217">
        <f t="shared" si="299"/>
        <v>0</v>
      </c>
      <c r="Q1023" s="217">
        <f>IFERROR(VLOOKUP(A1023,[1]Tổng!$M$2:$AQ$200,29,0),0)</f>
        <v>0</v>
      </c>
      <c r="R1023" s="81" t="str">
        <f>IFERROR(VLOOKUP(A1023,[1]Tổng!$M$2:$AQ$200,31,0),"")</f>
        <v/>
      </c>
      <c r="S1023" s="81">
        <f t="shared" si="288"/>
        <v>0</v>
      </c>
      <c r="T1023" s="81">
        <f t="shared" si="289"/>
        <v>0</v>
      </c>
      <c r="U1023" s="81" t="e">
        <f t="shared" si="301"/>
        <v>#REF!</v>
      </c>
      <c r="V1023" s="81" t="e">
        <f>Z1052*L1052</f>
        <v>#VALUE!</v>
      </c>
      <c r="W1023" s="81" t="e">
        <f t="shared" si="294"/>
        <v>#REF!</v>
      </c>
      <c r="X1023" s="83">
        <v>44029</v>
      </c>
      <c r="Y1023" s="99">
        <f>Q1023-Z1052</f>
        <v>-324</v>
      </c>
      <c r="AE1023" s="106" t="e">
        <f t="shared" si="227"/>
        <v>#VALUE!</v>
      </c>
      <c r="AF1023" s="69"/>
      <c r="AG1023" s="218"/>
      <c r="AH1023" s="219"/>
      <c r="AI1023" s="218"/>
      <c r="AR1023" s="225" t="str">
        <f>IF(AS1023&gt;1,H1023,IF(AS1023=1,H1168+1,0))</f>
        <v/>
      </c>
      <c r="AS1023" s="35">
        <f>IF(H1023=0,H1168+1,2)</f>
        <v>2</v>
      </c>
      <c r="AU1023" s="69" t="e">
        <f t="shared" si="287"/>
        <v>#N/A</v>
      </c>
      <c r="AV1023" s="69" t="e">
        <f t="shared" si="290"/>
        <v>#N/A</v>
      </c>
      <c r="AW1023" s="69">
        <f>IF(I1023&gt;0,COUNTIF($AV$32:AV1023,AV1023),0)</f>
        <v>991</v>
      </c>
      <c r="AX1023" s="69">
        <f>IF(AND(AW1023&gt;1,SUMIF($AV$32:AV1022,AV1023,$AX$32:AX1022)-SUMIF($AV$32:AV1022,AV1023,$BA$32:BA1022)=0),1,IF(AND(AW1023&gt;1,SUMIF($AV$32:AV1022,AV1023,$AX$32:AX1022)-SUMIF($AV$32:AV1022,AV1023,$BA$32:BA1022)&gt;0),0,AW1023))</f>
        <v>0</v>
      </c>
      <c r="AY1023" s="69">
        <f>IF(AND(Q1023&gt;0,SUMIF($AV$32:AV1023,AV1023,$I$32:I1023)-SUMIF($AV$32:AV1023,AV1023,$Q$32:Q1023)=0),COUNTIF($AV$32:AV1023,AV1023),0)</f>
        <v>0</v>
      </c>
      <c r="AZ1023" s="69">
        <f>IF(Q1023&gt;0,COUNTIF($AV$32:AV1023,AV1023),0)</f>
        <v>0</v>
      </c>
      <c r="BA1023" s="69">
        <f t="shared" si="291"/>
        <v>0</v>
      </c>
      <c r="BC1023" s="69" t="str">
        <f t="shared" si="292"/>
        <v xml:space="preserve">  0</v>
      </c>
      <c r="BD1023" s="69" t="str">
        <f t="shared" si="293"/>
        <v/>
      </c>
      <c r="BF1023" s="69"/>
      <c r="BG1023" s="69"/>
    </row>
    <row r="1024" spans="1:59" x14ac:dyDescent="0.25">
      <c r="A1024" s="70" t="e">
        <f t="shared" si="300"/>
        <v>#REF!</v>
      </c>
      <c r="B1024" s="83" t="str">
        <f>IFERROR(VLOOKUP(A1024,[1]Tổng!$M$2:$AT$200,13,0),"")</f>
        <v/>
      </c>
      <c r="C1024" s="71" t="e">
        <f t="shared" si="295"/>
        <v>#VALUE!</v>
      </c>
      <c r="D1024" s="71">
        <f t="shared" si="296"/>
        <v>1</v>
      </c>
      <c r="E1024" s="221" t="str">
        <f>IFERROR(VLOOKUP(A1024,[1]Tổng!$M$2:$AT$200,14,0),"")</f>
        <v/>
      </c>
      <c r="F1024" s="213" t="str">
        <f>IFERROR(VLOOKUP(A1024,[1]Tổng!$M$2:$AT$200,15,0),"")</f>
        <v/>
      </c>
      <c r="G1024" s="214" t="str">
        <f>IFERROR(VLOOKUP(A1024,[1]Tổng!$M$2:$AT$200,25,0),"")</f>
        <v/>
      </c>
      <c r="H1024" s="83" t="str">
        <f>IFERROR(VLOOKUP(A1024,[1]Tổng!$M$2:$AQ$200,26,0),"")</f>
        <v/>
      </c>
      <c r="I1024" s="77" t="str">
        <f>IFERROR(VLOOKUP(A1024,[1]Tổng!$M$2:$AQ$200,27,0),"")</f>
        <v/>
      </c>
      <c r="J1024" s="77">
        <v>1000000</v>
      </c>
      <c r="K1024" s="78">
        <f t="shared" si="297"/>
        <v>0</v>
      </c>
      <c r="L1024" s="88" t="str">
        <f>IFERROR(VLOOKUP(A1024,[1]Tổng!$M$2:$AQ$200,30,0),"")</f>
        <v/>
      </c>
      <c r="M1024" s="88">
        <f t="shared" si="298"/>
        <v>0</v>
      </c>
      <c r="N1024" s="88" t="str">
        <f>IFERROR(VLOOKUP(A1024,[1]Tổng!$M$2:$AT$200,18,0),"")</f>
        <v/>
      </c>
      <c r="O1024" s="88" t="str">
        <f>IFERROR(VLOOKUP(A1024,[1]Tổng!$M$2:$AT$200,22,0),"")</f>
        <v/>
      </c>
      <c r="P1024" s="217">
        <f t="shared" si="299"/>
        <v>0</v>
      </c>
      <c r="Q1024" s="217">
        <f>IFERROR(VLOOKUP(A1024,[1]Tổng!$M$2:$AQ$200,29,0),0)</f>
        <v>0</v>
      </c>
      <c r="R1024" s="81" t="str">
        <f>IFERROR(VLOOKUP(A1024,[1]Tổng!$M$2:$AQ$200,31,0),"")</f>
        <v/>
      </c>
      <c r="S1024" s="81">
        <f t="shared" si="288"/>
        <v>0</v>
      </c>
      <c r="T1024" s="81">
        <f t="shared" si="289"/>
        <v>0</v>
      </c>
      <c r="U1024" s="81" t="e">
        <f t="shared" si="301"/>
        <v>#REF!</v>
      </c>
      <c r="V1024" s="81" t="e">
        <f>AD1041*L1041+AA1044*L1044+AA1052*L1052</f>
        <v>#VALUE!</v>
      </c>
      <c r="W1024" s="81" t="e">
        <f t="shared" si="294"/>
        <v>#REF!</v>
      </c>
      <c r="X1024" s="83">
        <v>44063</v>
      </c>
      <c r="Y1024" s="99">
        <f>Q1044-AD1041-AA1044-AA1052</f>
        <v>-724</v>
      </c>
      <c r="AE1024" s="106" t="e">
        <f>I1044-SUM(Z1044:AD1044)</f>
        <v>#VALUE!</v>
      </c>
      <c r="AF1024" s="69"/>
      <c r="AG1024" s="218"/>
      <c r="AH1024" s="219"/>
      <c r="AI1024" s="218"/>
      <c r="AR1024" s="225" t="str">
        <f>IF(AS1044&gt;1,H1044,IF(AS1044=1,H1023+1,0))</f>
        <v/>
      </c>
      <c r="AS1024" s="35">
        <f>IF(H1044=0,H1023+1,2)</f>
        <v>2</v>
      </c>
      <c r="AU1024" s="69" t="e">
        <f t="shared" si="287"/>
        <v>#N/A</v>
      </c>
      <c r="AV1024" s="69" t="e">
        <f t="shared" si="290"/>
        <v>#N/A</v>
      </c>
      <c r="AW1024" s="69">
        <f>IF(I1024&gt;0,COUNTIF($AV$32:AV1024,AV1024),0)</f>
        <v>992</v>
      </c>
      <c r="AX1024" s="69">
        <f>IF(AND(AW1024&gt;1,SUMIF($AV$32:AV1023,AV1024,$AX$32:AX1023)-SUMIF($AV$32:AV1023,AV1024,$BA$32:BA1023)=0),1,IF(AND(AW1024&gt;1,SUMIF($AV$32:AV1023,AV1024,$AX$32:AX1023)-SUMIF($AV$32:AV1023,AV1024,$BA$32:BA1023)&gt;0),0,AW1024))</f>
        <v>0</v>
      </c>
      <c r="AY1024" s="69">
        <f>IF(AND(Q1024&gt;0,SUMIF($AV$32:AV1024,AV1024,$I$32:I1024)-SUMIF($AV$32:AV1024,AV1024,$Q$32:Q1024)=0),COUNTIF($AV$32:AV1024,AV1024),0)</f>
        <v>0</v>
      </c>
      <c r="AZ1024" s="69">
        <f>IF(Q1024&gt;0,COUNTIF($AV$32:AV1024,AV1024),0)</f>
        <v>0</v>
      </c>
      <c r="BA1024" s="69">
        <f t="shared" si="291"/>
        <v>0</v>
      </c>
      <c r="BC1024" s="69" t="str">
        <f t="shared" si="292"/>
        <v xml:space="preserve">  0</v>
      </c>
      <c r="BD1024" s="69" t="str">
        <f t="shared" si="293"/>
        <v/>
      </c>
      <c r="BF1024" s="69"/>
      <c r="BG1024" s="69"/>
    </row>
    <row r="1025" spans="1:59" x14ac:dyDescent="0.25">
      <c r="A1025" s="70" t="e">
        <f t="shared" si="300"/>
        <v>#REF!</v>
      </c>
      <c r="B1025" s="83" t="str">
        <f>IFERROR(VLOOKUP(A1025,[1]Tổng!$M$2:$AT$200,13,0),"")</f>
        <v/>
      </c>
      <c r="C1025" s="71" t="e">
        <f t="shared" si="295"/>
        <v>#VALUE!</v>
      </c>
      <c r="D1025" s="71">
        <f t="shared" si="296"/>
        <v>1</v>
      </c>
      <c r="E1025" s="221" t="str">
        <f>IFERROR(VLOOKUP(A1025,[1]Tổng!$M$2:$AT$200,14,0),"")</f>
        <v/>
      </c>
      <c r="F1025" s="213" t="str">
        <f>IFERROR(VLOOKUP(A1025,[1]Tổng!$M$2:$AT$200,15,0),"")</f>
        <v/>
      </c>
      <c r="G1025" s="214" t="str">
        <f>IFERROR(VLOOKUP(A1025,[1]Tổng!$M$2:$AT$200,25,0),"")</f>
        <v/>
      </c>
      <c r="H1025" s="83" t="str">
        <f>IFERROR(VLOOKUP(A1025,[1]Tổng!$M$2:$AQ$200,26,0),"")</f>
        <v/>
      </c>
      <c r="I1025" s="77" t="str">
        <f>IFERROR(VLOOKUP(A1025,[1]Tổng!$M$2:$AQ$200,27,0),"")</f>
        <v/>
      </c>
      <c r="J1025" s="77">
        <v>1000000</v>
      </c>
      <c r="K1025" s="78">
        <f t="shared" si="297"/>
        <v>0</v>
      </c>
      <c r="L1025" s="88" t="str">
        <f>IFERROR(VLOOKUP(A1025,[1]Tổng!$M$2:$AQ$200,30,0),"")</f>
        <v/>
      </c>
      <c r="M1025" s="88">
        <f t="shared" si="298"/>
        <v>0</v>
      </c>
      <c r="N1025" s="88" t="str">
        <f>IFERROR(VLOOKUP(A1025,[1]Tổng!$M$2:$AT$200,18,0),"")</f>
        <v/>
      </c>
      <c r="O1025" s="88" t="str">
        <f>IFERROR(VLOOKUP(A1025,[1]Tổng!$M$2:$AT$200,22,0),"")</f>
        <v/>
      </c>
      <c r="P1025" s="217">
        <f t="shared" si="299"/>
        <v>0</v>
      </c>
      <c r="Q1025" s="217">
        <f>IFERROR(VLOOKUP(A1025,[1]Tổng!$M$2:$AQ$200,29,0),0)</f>
        <v>0</v>
      </c>
      <c r="R1025" s="81" t="str">
        <f>IFERROR(VLOOKUP(A1025,[1]Tổng!$M$2:$AQ$200,31,0),"")</f>
        <v/>
      </c>
      <c r="S1025" s="81">
        <f t="shared" si="288"/>
        <v>0</v>
      </c>
      <c r="T1025" s="81">
        <f t="shared" si="289"/>
        <v>0</v>
      </c>
      <c r="U1025" s="81" t="e">
        <f t="shared" si="301"/>
        <v>#REF!</v>
      </c>
      <c r="V1025" s="81" t="e">
        <f>AB1052*L1052+Z1053*L1053+Z1054*L1054</f>
        <v>#VALUE!</v>
      </c>
      <c r="W1025" s="81" t="e">
        <f t="shared" si="294"/>
        <v>#REF!</v>
      </c>
      <c r="X1025" s="83">
        <v>44060</v>
      </c>
      <c r="Y1025" s="99">
        <f>Q1045-AB1052-Z1053-Z1054</f>
        <v>-848</v>
      </c>
      <c r="AE1025" s="106" t="e">
        <f>I1045-SUM(Z1045:AD1045)</f>
        <v>#VALUE!</v>
      </c>
      <c r="AF1025" s="69"/>
      <c r="AG1025" s="218"/>
      <c r="AH1025" s="219"/>
      <c r="AI1025" s="218"/>
      <c r="AR1025" s="225" t="str">
        <f>IF(AS1045&gt;1,H1045,IF(AS1045=1,H984+1,0))</f>
        <v/>
      </c>
      <c r="AS1025" s="35">
        <f>IF(H1045=0,H984+1,2)</f>
        <v>2</v>
      </c>
      <c r="AU1025" s="69" t="e">
        <f t="shared" si="287"/>
        <v>#N/A</v>
      </c>
      <c r="AV1025" s="69" t="e">
        <f t="shared" si="290"/>
        <v>#N/A</v>
      </c>
      <c r="AW1025" s="69">
        <f>IF(I1025&gt;0,COUNTIF($AV$32:AV1025,AV1025),0)</f>
        <v>993</v>
      </c>
      <c r="AX1025" s="69">
        <f>IF(AND(AW1025&gt;1,SUMIF($AV$32:AV1024,AV1025,$AX$32:AX1024)-SUMIF($AV$32:AV1024,AV1025,$BA$32:BA1024)=0),1,IF(AND(AW1025&gt;1,SUMIF($AV$32:AV1024,AV1025,$AX$32:AX1024)-SUMIF($AV$32:AV1024,AV1025,$BA$32:BA1024)&gt;0),0,AW1025))</f>
        <v>0</v>
      </c>
      <c r="AY1025" s="69">
        <f>IF(AND(Q1025&gt;0,SUMIF($AV$32:AV1025,AV1025,$I$32:I1025)-SUMIF($AV$32:AV1025,AV1025,$Q$32:Q1025)=0),COUNTIF($AV$32:AV1025,AV1025),0)</f>
        <v>0</v>
      </c>
      <c r="AZ1025" s="69">
        <f>IF(Q1025&gt;0,COUNTIF($AV$32:AV1025,AV1025),0)</f>
        <v>0</v>
      </c>
      <c r="BA1025" s="69">
        <f t="shared" si="291"/>
        <v>0</v>
      </c>
      <c r="BC1025" s="69" t="str">
        <f t="shared" si="292"/>
        <v xml:space="preserve">  0</v>
      </c>
      <c r="BD1025" s="69" t="str">
        <f t="shared" si="293"/>
        <v/>
      </c>
      <c r="BF1025" s="69"/>
      <c r="BG1025" s="69"/>
    </row>
    <row r="1026" spans="1:59" x14ac:dyDescent="0.25">
      <c r="A1026" s="70" t="e">
        <f t="shared" si="300"/>
        <v>#REF!</v>
      </c>
      <c r="B1026" s="83" t="str">
        <f>IFERROR(VLOOKUP(A1026,[1]Tổng!$M$2:$AT$200,13,0),"")</f>
        <v/>
      </c>
      <c r="C1026" s="71" t="e">
        <f t="shared" si="295"/>
        <v>#VALUE!</v>
      </c>
      <c r="D1026" s="71">
        <f t="shared" si="296"/>
        <v>1</v>
      </c>
      <c r="E1026" s="221" t="str">
        <f>IFERROR(VLOOKUP(A1026,[1]Tổng!$M$2:$AT$200,14,0),"")</f>
        <v/>
      </c>
      <c r="F1026" s="213" t="str">
        <f>IFERROR(VLOOKUP(A1026,[1]Tổng!$M$2:$AT$200,15,0),"")</f>
        <v/>
      </c>
      <c r="G1026" s="214" t="str">
        <f>IFERROR(VLOOKUP(A1026,[1]Tổng!$M$2:$AT$200,25,0),"")</f>
        <v/>
      </c>
      <c r="H1026" s="83" t="str">
        <f>IFERROR(VLOOKUP(A1026,[1]Tổng!$M$2:$AQ$200,26,0),"")</f>
        <v/>
      </c>
      <c r="I1026" s="77" t="str">
        <f>IFERROR(VLOOKUP(A1026,[1]Tổng!$M$2:$AQ$200,27,0),"")</f>
        <v/>
      </c>
      <c r="J1026" s="77">
        <v>1000000</v>
      </c>
      <c r="K1026" s="78">
        <f t="shared" si="297"/>
        <v>0</v>
      </c>
      <c r="L1026" s="88" t="str">
        <f>IFERROR(VLOOKUP(A1026,[1]Tổng!$M$2:$AQ$200,30,0),"")</f>
        <v/>
      </c>
      <c r="M1026" s="88">
        <f t="shared" si="298"/>
        <v>0</v>
      </c>
      <c r="N1026" s="88" t="str">
        <f>IFERROR(VLOOKUP(A1026,[1]Tổng!$M$2:$AT$200,18,0),"")</f>
        <v/>
      </c>
      <c r="O1026" s="88" t="str">
        <f>IFERROR(VLOOKUP(A1026,[1]Tổng!$M$2:$AT$200,22,0),"")</f>
        <v/>
      </c>
      <c r="P1026" s="217">
        <f t="shared" si="299"/>
        <v>0</v>
      </c>
      <c r="Q1026" s="217">
        <f>IFERROR(VLOOKUP(A1026,[1]Tổng!$M$2:$AQ$200,29,0),0)</f>
        <v>0</v>
      </c>
      <c r="R1026" s="81" t="str">
        <f>IFERROR(VLOOKUP(A1026,[1]Tổng!$M$2:$AQ$200,31,0),"")</f>
        <v/>
      </c>
      <c r="S1026" s="81">
        <f t="shared" si="288"/>
        <v>0</v>
      </c>
      <c r="T1026" s="81">
        <f t="shared" si="289"/>
        <v>0</v>
      </c>
      <c r="U1026" s="81" t="e">
        <f t="shared" si="301"/>
        <v>#REF!</v>
      </c>
      <c r="V1026" s="81" t="e">
        <f>AA1054*L1054+Z1056*L1056</f>
        <v>#VALUE!</v>
      </c>
      <c r="W1026" s="81" t="e">
        <f t="shared" si="294"/>
        <v>#REF!</v>
      </c>
      <c r="X1026" s="83">
        <v>44060</v>
      </c>
      <c r="Y1026" s="99">
        <f>Q1046-AA1054-Z1056</f>
        <v>-848</v>
      </c>
      <c r="AE1026" s="106" t="e">
        <f>I1046-SUM(Z1046:AD1046)</f>
        <v>#VALUE!</v>
      </c>
      <c r="AF1026" s="69"/>
      <c r="AG1026" s="218"/>
      <c r="AH1026" s="219"/>
      <c r="AI1026" s="218"/>
      <c r="AR1026" s="225" t="str">
        <f>IF(AS1046&gt;1,H1046,IF(AS1046=1,H1045+1,0))</f>
        <v/>
      </c>
      <c r="AS1026" s="35">
        <f>IF(H1046=0,H1045+1,2)</f>
        <v>2</v>
      </c>
      <c r="AU1026" s="69" t="e">
        <f t="shared" si="287"/>
        <v>#N/A</v>
      </c>
      <c r="AV1026" s="69" t="e">
        <f t="shared" si="290"/>
        <v>#N/A</v>
      </c>
      <c r="AW1026" s="69">
        <f>IF(I1026&gt;0,COUNTIF($AV$32:AV1026,AV1026),0)</f>
        <v>994</v>
      </c>
      <c r="AX1026" s="69">
        <f>IF(AND(AW1026&gt;1,SUMIF($AV$32:AV1025,AV1026,$AX$32:AX1025)-SUMIF($AV$32:AV1025,AV1026,$BA$32:BA1025)=0),1,IF(AND(AW1026&gt;1,SUMIF($AV$32:AV1025,AV1026,$AX$32:AX1025)-SUMIF($AV$32:AV1025,AV1026,$BA$32:BA1025)&gt;0),0,AW1026))</f>
        <v>0</v>
      </c>
      <c r="AY1026" s="69">
        <f>IF(AND(Q1026&gt;0,SUMIF($AV$32:AV1026,AV1026,$I$32:I1026)-SUMIF($AV$32:AV1026,AV1026,$Q$32:Q1026)=0),COUNTIF($AV$32:AV1026,AV1026),0)</f>
        <v>0</v>
      </c>
      <c r="AZ1026" s="69">
        <f>IF(Q1026&gt;0,COUNTIF($AV$32:AV1026,AV1026),0)</f>
        <v>0</v>
      </c>
      <c r="BA1026" s="69">
        <f t="shared" si="291"/>
        <v>0</v>
      </c>
      <c r="BC1026" s="69" t="str">
        <f t="shared" si="292"/>
        <v xml:space="preserve">  0</v>
      </c>
      <c r="BD1026" s="69" t="str">
        <f t="shared" si="293"/>
        <v/>
      </c>
      <c r="BF1026" s="69"/>
      <c r="BG1026" s="69"/>
    </row>
    <row r="1027" spans="1:59" x14ac:dyDescent="0.25">
      <c r="A1027" s="70" t="e">
        <f t="shared" si="300"/>
        <v>#REF!</v>
      </c>
      <c r="B1027" s="83" t="str">
        <f>IFERROR(VLOOKUP(A1027,[1]Tổng!$M$2:$AT$200,13,0),"")</f>
        <v/>
      </c>
      <c r="C1027" s="71" t="e">
        <f t="shared" si="295"/>
        <v>#VALUE!</v>
      </c>
      <c r="D1027" s="71">
        <f t="shared" si="296"/>
        <v>1</v>
      </c>
      <c r="E1027" s="221" t="str">
        <f>IFERROR(VLOOKUP(A1027,[1]Tổng!$M$2:$AT$200,14,0),"")</f>
        <v/>
      </c>
      <c r="F1027" s="213" t="str">
        <f>IFERROR(VLOOKUP(A1027,[1]Tổng!$M$2:$AT$200,15,0),"")</f>
        <v/>
      </c>
      <c r="G1027" s="214" t="str">
        <f>IFERROR(VLOOKUP(A1027,[1]Tổng!$M$2:$AT$200,25,0),"")</f>
        <v/>
      </c>
      <c r="H1027" s="83" t="str">
        <f>IFERROR(VLOOKUP(A1027,[1]Tổng!$M$2:$AQ$200,26,0),"")</f>
        <v/>
      </c>
      <c r="I1027" s="77" t="str">
        <f>IFERROR(VLOOKUP(A1027,[1]Tổng!$M$2:$AQ$200,27,0),"")</f>
        <v/>
      </c>
      <c r="J1027" s="77">
        <v>1000000</v>
      </c>
      <c r="K1027" s="78">
        <f t="shared" si="297"/>
        <v>0</v>
      </c>
      <c r="L1027" s="88" t="str">
        <f>IFERROR(VLOOKUP(A1027,[1]Tổng!$M$2:$AQ$200,30,0),"")</f>
        <v/>
      </c>
      <c r="M1027" s="88">
        <f t="shared" si="298"/>
        <v>0</v>
      </c>
      <c r="N1027" s="88" t="str">
        <f>IFERROR(VLOOKUP(A1027,[1]Tổng!$M$2:$AT$200,18,0),"")</f>
        <v/>
      </c>
      <c r="O1027" s="88" t="str">
        <f>IFERROR(VLOOKUP(A1027,[1]Tổng!$M$2:$AT$200,22,0),"")</f>
        <v/>
      </c>
      <c r="P1027" s="217">
        <f t="shared" si="299"/>
        <v>0</v>
      </c>
      <c r="Q1027" s="217">
        <f>IFERROR(VLOOKUP(A1027,[1]Tổng!$M$2:$AQ$200,29,0),0)</f>
        <v>0</v>
      </c>
      <c r="R1027" s="81" t="str">
        <f>IFERROR(VLOOKUP(A1027,[1]Tổng!$M$2:$AQ$200,31,0),"")</f>
        <v/>
      </c>
      <c r="S1027" s="81">
        <f t="shared" si="288"/>
        <v>0</v>
      </c>
      <c r="T1027" s="81">
        <f t="shared" si="289"/>
        <v>0</v>
      </c>
      <c r="U1027" s="81" t="e">
        <f t="shared" si="301"/>
        <v>#REF!</v>
      </c>
      <c r="V1027" s="81" t="e">
        <f>AA1056*L1056</f>
        <v>#VALUE!</v>
      </c>
      <c r="W1027" s="81" t="e">
        <f t="shared" si="294"/>
        <v>#REF!</v>
      </c>
      <c r="X1027" s="83">
        <v>44060</v>
      </c>
      <c r="Y1027" s="99">
        <f>Q1047-AA1056</f>
        <v>-678</v>
      </c>
      <c r="AE1027" s="106" t="e">
        <f>I1047-SUM(Z1047:AD1047)</f>
        <v>#VALUE!</v>
      </c>
      <c r="AF1027" s="69"/>
      <c r="AG1027" s="218"/>
      <c r="AH1027" s="219"/>
      <c r="AI1027" s="218"/>
      <c r="AR1027" s="225" t="str">
        <f>IF(AS1047&gt;1,H1047,IF(AS1047=1,H1046+1,0))</f>
        <v/>
      </c>
      <c r="AS1027" s="35">
        <f>IF(H1047=0,H1046+1,2)</f>
        <v>2</v>
      </c>
      <c r="AU1027" s="69" t="e">
        <f t="shared" si="287"/>
        <v>#N/A</v>
      </c>
      <c r="AV1027" s="69" t="e">
        <f t="shared" si="290"/>
        <v>#N/A</v>
      </c>
      <c r="AW1027" s="69">
        <f>IF(I1027&gt;0,COUNTIF($AV$32:AV1027,AV1027),0)</f>
        <v>995</v>
      </c>
      <c r="AX1027" s="69">
        <f>IF(AND(AW1027&gt;1,SUMIF($AV$32:AV1026,AV1027,$AX$32:AX1026)-SUMIF($AV$32:AV1026,AV1027,$BA$32:BA1026)=0),1,IF(AND(AW1027&gt;1,SUMIF($AV$32:AV1026,AV1027,$AX$32:AX1026)-SUMIF($AV$32:AV1026,AV1027,$BA$32:BA1026)&gt;0),0,AW1027))</f>
        <v>0</v>
      </c>
      <c r="AY1027" s="69">
        <f>IF(AND(Q1027&gt;0,SUMIF($AV$32:AV1027,AV1027,$I$32:I1027)-SUMIF($AV$32:AV1027,AV1027,$Q$32:Q1027)=0),COUNTIF($AV$32:AV1027,AV1027),0)</f>
        <v>0</v>
      </c>
      <c r="AZ1027" s="69">
        <f>IF(Q1027&gt;0,COUNTIF($AV$32:AV1027,AV1027),0)</f>
        <v>0</v>
      </c>
      <c r="BA1027" s="69">
        <f t="shared" si="291"/>
        <v>0</v>
      </c>
      <c r="BC1027" s="69" t="str">
        <f t="shared" si="292"/>
        <v xml:space="preserve">  0</v>
      </c>
      <c r="BD1027" s="69" t="str">
        <f t="shared" si="293"/>
        <v/>
      </c>
      <c r="BF1027" s="69"/>
      <c r="BG1027" s="69"/>
    </row>
    <row r="1028" spans="1:59" x14ac:dyDescent="0.25">
      <c r="A1028" s="70" t="e">
        <f t="shared" si="300"/>
        <v>#REF!</v>
      </c>
      <c r="B1028" s="83" t="str">
        <f>IFERROR(VLOOKUP(A1028,[1]Tổng!$M$2:$AT$200,13,0),"")</f>
        <v/>
      </c>
      <c r="C1028" s="71" t="e">
        <f t="shared" si="295"/>
        <v>#VALUE!</v>
      </c>
      <c r="D1028" s="71">
        <f t="shared" si="296"/>
        <v>1</v>
      </c>
      <c r="E1028" s="221" t="str">
        <f>IFERROR(VLOOKUP(A1028,[1]Tổng!$M$2:$AT$200,14,0),"")</f>
        <v/>
      </c>
      <c r="F1028" s="213" t="str">
        <f>IFERROR(VLOOKUP(A1028,[1]Tổng!$M$2:$AT$200,15,0),"")</f>
        <v/>
      </c>
      <c r="G1028" s="214" t="str">
        <f>IFERROR(VLOOKUP(A1028,[1]Tổng!$M$2:$AT$200,25,0),"")</f>
        <v/>
      </c>
      <c r="H1028" s="83" t="str">
        <f>IFERROR(VLOOKUP(A1028,[1]Tổng!$M$2:$AQ$200,26,0),"")</f>
        <v/>
      </c>
      <c r="I1028" s="77" t="str">
        <f>IFERROR(VLOOKUP(A1028,[1]Tổng!$M$2:$AQ$200,27,0),"")</f>
        <v/>
      </c>
      <c r="J1028" s="77">
        <v>1000000</v>
      </c>
      <c r="K1028" s="78">
        <f t="shared" si="297"/>
        <v>0</v>
      </c>
      <c r="L1028" s="88" t="str">
        <f>IFERROR(VLOOKUP(A1028,[1]Tổng!$M$2:$AQ$200,30,0),"")</f>
        <v/>
      </c>
      <c r="M1028" s="88">
        <f t="shared" si="298"/>
        <v>0</v>
      </c>
      <c r="N1028" s="88" t="str">
        <f>IFERROR(VLOOKUP(A1028,[1]Tổng!$M$2:$AT$200,18,0),"")</f>
        <v/>
      </c>
      <c r="O1028" s="88" t="str">
        <f>IFERROR(VLOOKUP(A1028,[1]Tổng!$M$2:$AT$200,22,0),"")</f>
        <v/>
      </c>
      <c r="P1028" s="217">
        <f t="shared" si="299"/>
        <v>0</v>
      </c>
      <c r="Q1028" s="217">
        <f>IFERROR(VLOOKUP(A1028,[1]Tổng!$M$2:$AQ$200,29,0),0)</f>
        <v>0</v>
      </c>
      <c r="R1028" s="81" t="str">
        <f>IFERROR(VLOOKUP(A1028,[1]Tổng!$M$2:$AQ$200,31,0),"")</f>
        <v/>
      </c>
      <c r="S1028" s="81">
        <f t="shared" si="288"/>
        <v>0</v>
      </c>
      <c r="T1028" s="81">
        <f t="shared" si="289"/>
        <v>0</v>
      </c>
      <c r="U1028" s="81" t="e">
        <f t="shared" si="301"/>
        <v>#REF!</v>
      </c>
      <c r="V1028" s="81" t="e">
        <f>Z1055*L1055+AB1056*L1056</f>
        <v>#VALUE!</v>
      </c>
      <c r="W1028" s="81" t="e">
        <f t="shared" si="294"/>
        <v>#REF!</v>
      </c>
      <c r="X1028" s="83">
        <v>44067</v>
      </c>
      <c r="Y1028" s="99">
        <f>Q1048-Z1055-AB1056</f>
        <v>-1168</v>
      </c>
      <c r="AE1028" s="106" t="e">
        <f>I1048-SUM(Z1048:AD1048)</f>
        <v>#VALUE!</v>
      </c>
      <c r="AF1028" s="69"/>
      <c r="AG1028" s="218"/>
      <c r="AH1028" s="219"/>
      <c r="AI1028" s="218"/>
      <c r="AR1028" s="225" t="str">
        <f>IF(AS1048&gt;1,H1048,IF(AS1048=1,H1047+1,0))</f>
        <v/>
      </c>
      <c r="AS1028" s="35">
        <f>IF(H1048=0,H1047+1,2)</f>
        <v>2</v>
      </c>
      <c r="AU1028" s="69" t="e">
        <f t="shared" si="287"/>
        <v>#N/A</v>
      </c>
      <c r="AV1028" s="69" t="e">
        <f t="shared" si="290"/>
        <v>#N/A</v>
      </c>
      <c r="AW1028" s="69">
        <f>IF(I1028&gt;0,COUNTIF($AV$32:AV1028,AV1028),0)</f>
        <v>996</v>
      </c>
      <c r="AX1028" s="69">
        <f>IF(AND(AW1028&gt;1,SUMIF($AV$32:AV1027,AV1028,$AX$32:AX1027)-SUMIF($AV$32:AV1027,AV1028,$BA$32:BA1027)=0),1,IF(AND(AW1028&gt;1,SUMIF($AV$32:AV1027,AV1028,$AX$32:AX1027)-SUMIF($AV$32:AV1027,AV1028,$BA$32:BA1027)&gt;0),0,AW1028))</f>
        <v>0</v>
      </c>
      <c r="AY1028" s="69">
        <f>IF(AND(Q1028&gt;0,SUMIF($AV$32:AV1028,AV1028,$I$32:I1028)-SUMIF($AV$32:AV1028,AV1028,$Q$32:Q1028)=0),COUNTIF($AV$32:AV1028,AV1028),0)</f>
        <v>0</v>
      </c>
      <c r="AZ1028" s="69">
        <f>IF(Q1028&gt;0,COUNTIF($AV$32:AV1028,AV1028),0)</f>
        <v>0</v>
      </c>
      <c r="BA1028" s="69">
        <f t="shared" si="291"/>
        <v>0</v>
      </c>
      <c r="BC1028" s="69" t="str">
        <f t="shared" si="292"/>
        <v xml:space="preserve">  0</v>
      </c>
      <c r="BD1028" s="69" t="str">
        <f t="shared" si="293"/>
        <v/>
      </c>
      <c r="BF1028" s="69"/>
      <c r="BG1028" s="69"/>
    </row>
    <row r="1029" spans="1:59" x14ac:dyDescent="0.25">
      <c r="A1029" s="70" t="e">
        <f t="shared" si="300"/>
        <v>#REF!</v>
      </c>
      <c r="B1029" s="83" t="str">
        <f>IFERROR(VLOOKUP(A1029,[1]Tổng!$M$2:$AT$200,13,0),"")</f>
        <v/>
      </c>
      <c r="C1029" s="71" t="e">
        <f t="shared" si="295"/>
        <v>#VALUE!</v>
      </c>
      <c r="D1029" s="71">
        <f t="shared" si="296"/>
        <v>1</v>
      </c>
      <c r="E1029" s="221" t="str">
        <f>IFERROR(VLOOKUP(A1029,[1]Tổng!$M$2:$AT$200,14,0),"")</f>
        <v/>
      </c>
      <c r="F1029" s="213" t="str">
        <f>IFERROR(VLOOKUP(A1029,[1]Tổng!$M$2:$AT$200,15,0),"")</f>
        <v/>
      </c>
      <c r="G1029" s="214" t="str">
        <f>IFERROR(VLOOKUP(A1029,[1]Tổng!$M$2:$AT$200,25,0),"")</f>
        <v/>
      </c>
      <c r="H1029" s="83" t="str">
        <f>IFERROR(VLOOKUP(A1029,[1]Tổng!$M$2:$AQ$200,26,0),"")</f>
        <v/>
      </c>
      <c r="I1029" s="77" t="str">
        <f>IFERROR(VLOOKUP(A1029,[1]Tổng!$M$2:$AQ$200,27,0),"")</f>
        <v/>
      </c>
      <c r="J1029" s="77">
        <v>1000000</v>
      </c>
      <c r="K1029" s="78">
        <f t="shared" si="297"/>
        <v>0</v>
      </c>
      <c r="L1029" s="88" t="str">
        <f>IFERROR(VLOOKUP(A1029,[1]Tổng!$M$2:$AQ$200,30,0),"")</f>
        <v/>
      </c>
      <c r="M1029" s="88">
        <f t="shared" si="298"/>
        <v>0</v>
      </c>
      <c r="N1029" s="88" t="str">
        <f>IFERROR(VLOOKUP(A1029,[1]Tổng!$M$2:$AT$200,18,0),"")</f>
        <v/>
      </c>
      <c r="O1029" s="88" t="str">
        <f>IFERROR(VLOOKUP(A1029,[1]Tổng!$M$2:$AT$200,22,0),"")</f>
        <v/>
      </c>
      <c r="P1029" s="217">
        <f t="shared" si="299"/>
        <v>0</v>
      </c>
      <c r="Q1029" s="217">
        <f>IFERROR(VLOOKUP(A1029,[1]Tổng!$M$2:$AQ$200,29,0),0)</f>
        <v>0</v>
      </c>
      <c r="R1029" s="81" t="str">
        <f>IFERROR(VLOOKUP(A1029,[1]Tổng!$M$2:$AQ$200,31,0),"")</f>
        <v/>
      </c>
      <c r="S1029" s="81">
        <f t="shared" si="288"/>
        <v>0</v>
      </c>
      <c r="T1029" s="81">
        <f t="shared" si="289"/>
        <v>0</v>
      </c>
      <c r="U1029" s="81" t="e">
        <f t="shared" si="301"/>
        <v>#REF!</v>
      </c>
      <c r="V1029" s="81"/>
      <c r="W1029" s="81" t="e">
        <f t="shared" si="294"/>
        <v>#REF!</v>
      </c>
      <c r="X1029" s="83"/>
      <c r="Y1029" s="99">
        <f>Q1051</f>
        <v>0</v>
      </c>
      <c r="Z1029" s="35">
        <v>1834</v>
      </c>
      <c r="AE1029" s="106" t="e">
        <f>I1051-SUM(Z1051:AD1051)</f>
        <v>#VALUE!</v>
      </c>
      <c r="AF1029" s="69"/>
      <c r="AG1029" s="218"/>
      <c r="AH1029" s="219"/>
      <c r="AI1029" s="218"/>
      <c r="AR1029" s="225" t="str">
        <f>IF(AS1051&gt;1,H1051,IF(AS1051=1,H1048+1,0))</f>
        <v/>
      </c>
      <c r="AS1029" s="35">
        <f>IF(H1051=0,H1048+1,2)</f>
        <v>2</v>
      </c>
      <c r="AU1029" s="69" t="e">
        <f t="shared" si="287"/>
        <v>#N/A</v>
      </c>
      <c r="AV1029" s="69" t="e">
        <f t="shared" si="290"/>
        <v>#N/A</v>
      </c>
      <c r="AW1029" s="69">
        <f>IF(I1029&gt;0,COUNTIF($AV$32:AV1029,AV1029),0)</f>
        <v>997</v>
      </c>
      <c r="AX1029" s="69">
        <f>IF(AND(AW1029&gt;1,SUMIF($AV$32:AV1028,AV1029,$AX$32:AX1028)-SUMIF($AV$32:AV1028,AV1029,$BA$32:BA1028)=0),1,IF(AND(AW1029&gt;1,SUMIF($AV$32:AV1028,AV1029,$AX$32:AX1028)-SUMIF($AV$32:AV1028,AV1029,$BA$32:BA1028)&gt;0),0,AW1029))</f>
        <v>0</v>
      </c>
      <c r="AY1029" s="69">
        <f>IF(AND(Q1029&gt;0,SUMIF($AV$32:AV1029,AV1029,$I$32:I1029)-SUMIF($AV$32:AV1029,AV1029,$Q$32:Q1029)=0),COUNTIF($AV$32:AV1029,AV1029),0)</f>
        <v>0</v>
      </c>
      <c r="AZ1029" s="69">
        <f>IF(Q1029&gt;0,COUNTIF($AV$32:AV1029,AV1029),0)</f>
        <v>0</v>
      </c>
      <c r="BA1029" s="69">
        <f t="shared" si="291"/>
        <v>0</v>
      </c>
      <c r="BC1029" s="69" t="str">
        <f t="shared" si="292"/>
        <v xml:space="preserve">  0</v>
      </c>
      <c r="BD1029" s="69" t="str">
        <f t="shared" si="293"/>
        <v/>
      </c>
      <c r="BF1029" s="69"/>
      <c r="BG1029" s="69"/>
    </row>
    <row r="1030" spans="1:59" x14ac:dyDescent="0.25">
      <c r="A1030" s="70" t="e">
        <f t="shared" si="300"/>
        <v>#REF!</v>
      </c>
      <c r="B1030" s="83" t="str">
        <f>IFERROR(VLOOKUP(A1030,[1]Tổng!$M$2:$AT$200,13,0),"")</f>
        <v/>
      </c>
      <c r="C1030" s="71" t="e">
        <f t="shared" si="295"/>
        <v>#VALUE!</v>
      </c>
      <c r="D1030" s="71">
        <f t="shared" si="296"/>
        <v>1</v>
      </c>
      <c r="E1030" s="221" t="str">
        <f>IFERROR(VLOOKUP(A1030,[1]Tổng!$M$2:$AT$200,14,0),"")</f>
        <v/>
      </c>
      <c r="F1030" s="213" t="str">
        <f>IFERROR(VLOOKUP(A1030,[1]Tổng!$M$2:$AT$200,15,0),"")</f>
        <v/>
      </c>
      <c r="G1030" s="214" t="str">
        <f>IFERROR(VLOOKUP(A1030,[1]Tổng!$M$2:$AT$200,25,0),"")</f>
        <v/>
      </c>
      <c r="H1030" s="83" t="str">
        <f>IFERROR(VLOOKUP(A1030,[1]Tổng!$M$2:$AQ$200,26,0),"")</f>
        <v/>
      </c>
      <c r="I1030" s="77" t="str">
        <f>IFERROR(VLOOKUP(A1030,[1]Tổng!$M$2:$AQ$200,27,0),"")</f>
        <v/>
      </c>
      <c r="J1030" s="77">
        <v>1000000</v>
      </c>
      <c r="K1030" s="78">
        <f t="shared" si="297"/>
        <v>0</v>
      </c>
      <c r="L1030" s="88" t="str">
        <f>IFERROR(VLOOKUP(A1030,[1]Tổng!$M$2:$AQ$200,30,0),"")</f>
        <v/>
      </c>
      <c r="M1030" s="88">
        <f t="shared" si="298"/>
        <v>0</v>
      </c>
      <c r="N1030" s="88" t="str">
        <f>IFERROR(VLOOKUP(A1030,[1]Tổng!$M$2:$AT$200,18,0),"")</f>
        <v/>
      </c>
      <c r="O1030" s="88" t="str">
        <f>IFERROR(VLOOKUP(A1030,[1]Tổng!$M$2:$AT$200,22,0),"")</f>
        <v/>
      </c>
      <c r="P1030" s="217">
        <f t="shared" si="299"/>
        <v>0</v>
      </c>
      <c r="Q1030" s="217">
        <f>IFERROR(VLOOKUP(A1030,[1]Tổng!$M$2:$AQ$200,29,0),0)</f>
        <v>0</v>
      </c>
      <c r="R1030" s="81" t="str">
        <f>IFERROR(VLOOKUP(A1030,[1]Tổng!$M$2:$AQ$200,31,0),"")</f>
        <v/>
      </c>
      <c r="S1030" s="81">
        <f t="shared" si="288"/>
        <v>0</v>
      </c>
      <c r="T1030" s="81">
        <f t="shared" si="289"/>
        <v>0</v>
      </c>
      <c r="U1030" s="81" t="e">
        <f t="shared" si="301"/>
        <v>#REF!</v>
      </c>
      <c r="V1030" s="81"/>
      <c r="W1030" s="81" t="e">
        <f t="shared" si="294"/>
        <v>#REF!</v>
      </c>
      <c r="X1030" s="83"/>
      <c r="Y1030" s="99">
        <f>Q1050</f>
        <v>0</v>
      </c>
      <c r="Z1030" s="35">
        <v>731</v>
      </c>
      <c r="AA1030" s="35">
        <v>1027</v>
      </c>
      <c r="AB1030" s="35">
        <v>1787</v>
      </c>
      <c r="AE1030" s="106" t="e">
        <f>I1050-SUM(Z1050:AD1050)</f>
        <v>#VALUE!</v>
      </c>
      <c r="AF1030" s="69"/>
      <c r="AG1030" s="218"/>
      <c r="AH1030" s="219"/>
      <c r="AI1030" s="218"/>
      <c r="AR1030" s="225" t="str">
        <f>IF(AS1050&gt;1,H1050,IF(AS1050=1,H1051+1,0))</f>
        <v/>
      </c>
      <c r="AS1030" s="35">
        <f>IF(H1050=0,H1051+1,2)</f>
        <v>2</v>
      </c>
      <c r="AU1030" s="69" t="e">
        <f t="shared" si="287"/>
        <v>#N/A</v>
      </c>
      <c r="AV1030" s="69" t="e">
        <f t="shared" si="290"/>
        <v>#N/A</v>
      </c>
      <c r="AW1030" s="69">
        <f>IF(I1030&gt;0,COUNTIF($AV$32:AV1030,AV1030),0)</f>
        <v>998</v>
      </c>
      <c r="AX1030" s="69">
        <f>IF(AND(AW1030&gt;1,SUMIF($AV$32:AV1029,AV1030,$AX$32:AX1029)-SUMIF($AV$32:AV1029,AV1030,$BA$32:BA1029)=0),1,IF(AND(AW1030&gt;1,SUMIF($AV$32:AV1029,AV1030,$AX$32:AX1029)-SUMIF($AV$32:AV1029,AV1030,$BA$32:BA1029)&gt;0),0,AW1030))</f>
        <v>0</v>
      </c>
      <c r="AY1030" s="69">
        <f>IF(AND(Q1030&gt;0,SUMIF($AV$32:AV1030,AV1030,$I$32:I1030)-SUMIF($AV$32:AV1030,AV1030,$Q$32:Q1030)=0),COUNTIF($AV$32:AV1030,AV1030),0)</f>
        <v>0</v>
      </c>
      <c r="AZ1030" s="69">
        <f>IF(Q1030&gt;0,COUNTIF($AV$32:AV1030,AV1030),0)</f>
        <v>0</v>
      </c>
      <c r="BA1030" s="69">
        <f t="shared" si="291"/>
        <v>0</v>
      </c>
      <c r="BC1030" s="69" t="str">
        <f t="shared" si="292"/>
        <v xml:space="preserve">  0</v>
      </c>
      <c r="BD1030" s="69" t="str">
        <f t="shared" si="293"/>
        <v/>
      </c>
      <c r="BF1030" s="69"/>
      <c r="BG1030" s="69"/>
    </row>
    <row r="1031" spans="1:59" x14ac:dyDescent="0.25">
      <c r="A1031" s="70" t="e">
        <f t="shared" si="300"/>
        <v>#REF!</v>
      </c>
      <c r="B1031" s="83" t="str">
        <f>IFERROR(VLOOKUP(A1031,[1]Tổng!$M$2:$AT$200,13,0),"")</f>
        <v/>
      </c>
      <c r="C1031" s="71" t="e">
        <f t="shared" si="295"/>
        <v>#VALUE!</v>
      </c>
      <c r="D1031" s="71">
        <f t="shared" si="296"/>
        <v>1</v>
      </c>
      <c r="E1031" s="221" t="str">
        <f>IFERROR(VLOOKUP(A1031,[1]Tổng!$M$2:$AT$200,14,0),"")</f>
        <v/>
      </c>
      <c r="F1031" s="213" t="str">
        <f>IFERROR(VLOOKUP(A1031,[1]Tổng!$M$2:$AT$200,15,0),"")</f>
        <v/>
      </c>
      <c r="G1031" s="214" t="str">
        <f>IFERROR(VLOOKUP(A1031,[1]Tổng!$M$2:$AT$200,25,0),"")</f>
        <v/>
      </c>
      <c r="H1031" s="83" t="str">
        <f>IFERROR(VLOOKUP(A1031,[1]Tổng!$M$2:$AQ$200,26,0),"")</f>
        <v/>
      </c>
      <c r="I1031" s="77" t="str">
        <f>IFERROR(VLOOKUP(A1031,[1]Tổng!$M$2:$AQ$200,27,0),"")</f>
        <v/>
      </c>
      <c r="J1031" s="77">
        <v>1000000</v>
      </c>
      <c r="K1031" s="78">
        <f t="shared" si="297"/>
        <v>0</v>
      </c>
      <c r="L1031" s="88" t="str">
        <f>IFERROR(VLOOKUP(A1031,[1]Tổng!$M$2:$AQ$200,30,0),"")</f>
        <v/>
      </c>
      <c r="M1031" s="88">
        <f t="shared" si="298"/>
        <v>0</v>
      </c>
      <c r="N1031" s="88" t="str">
        <f>IFERROR(VLOOKUP(A1031,[1]Tổng!$M$2:$AT$200,18,0),"")</f>
        <v/>
      </c>
      <c r="O1031" s="88" t="str">
        <f>IFERROR(VLOOKUP(A1031,[1]Tổng!$M$2:$AT$200,22,0),"")</f>
        <v/>
      </c>
      <c r="P1031" s="217">
        <f t="shared" si="299"/>
        <v>0</v>
      </c>
      <c r="Q1031" s="217">
        <f>IFERROR(VLOOKUP(A1031,[1]Tổng!$M$2:$AQ$200,29,0),0)</f>
        <v>0</v>
      </c>
      <c r="R1031" s="81" t="str">
        <f>IFERROR(VLOOKUP(A1031,[1]Tổng!$M$2:$AQ$200,31,0),"")</f>
        <v/>
      </c>
      <c r="S1031" s="81">
        <f t="shared" si="288"/>
        <v>0</v>
      </c>
      <c r="T1031" s="81">
        <f t="shared" si="289"/>
        <v>0</v>
      </c>
      <c r="U1031" s="81" t="e">
        <f t="shared" si="301"/>
        <v>#REF!</v>
      </c>
      <c r="V1031" s="81"/>
      <c r="W1031" s="81" t="e">
        <f t="shared" si="294"/>
        <v>#REF!</v>
      </c>
      <c r="X1031" s="83"/>
      <c r="Y1031" s="99">
        <f>Q1051</f>
        <v>0</v>
      </c>
      <c r="Z1031" s="35">
        <v>707</v>
      </c>
      <c r="AE1031" s="106" t="e">
        <f>I1051-SUM(Z1051:AD1051)</f>
        <v>#VALUE!</v>
      </c>
      <c r="AF1031" s="69"/>
      <c r="AG1031" s="218"/>
      <c r="AH1031" s="219"/>
      <c r="AI1031" s="218"/>
      <c r="AR1031" s="225" t="str">
        <f>IF(AS1051&gt;1,H1051,IF(AS1051=1,H1050+1,0))</f>
        <v/>
      </c>
      <c r="AS1031" s="35">
        <f>IF(H1051=0,H1050+1,2)</f>
        <v>2</v>
      </c>
      <c r="AU1031" s="69" t="e">
        <f t="shared" si="287"/>
        <v>#N/A</v>
      </c>
      <c r="AV1031" s="69" t="e">
        <f t="shared" si="290"/>
        <v>#N/A</v>
      </c>
      <c r="AW1031" s="69">
        <f>IF(I1031&gt;0,COUNTIF($AV$32:AV1031,AV1031),0)</f>
        <v>999</v>
      </c>
      <c r="AX1031" s="69">
        <f>IF(AND(AW1031&gt;1,SUMIF($AV$32:AV1030,AV1031,$AX$32:AX1030)-SUMIF($AV$32:AV1030,AV1031,$BA$32:BA1030)=0),1,IF(AND(AW1031&gt;1,SUMIF($AV$32:AV1030,AV1031,$AX$32:AX1030)-SUMIF($AV$32:AV1030,AV1031,$BA$32:BA1030)&gt;0),0,AW1031))</f>
        <v>0</v>
      </c>
      <c r="AY1031" s="69">
        <f>IF(AND(Q1031&gt;0,SUMIF($AV$32:AV1031,AV1031,$I$32:I1031)-SUMIF($AV$32:AV1031,AV1031,$Q$32:Q1031)=0),COUNTIF($AV$32:AV1031,AV1031),0)</f>
        <v>0</v>
      </c>
      <c r="AZ1031" s="69">
        <f>IF(Q1031&gt;0,COUNTIF($AV$32:AV1031,AV1031),0)</f>
        <v>0</v>
      </c>
      <c r="BA1031" s="69">
        <f t="shared" si="291"/>
        <v>0</v>
      </c>
      <c r="BC1031" s="69" t="str">
        <f t="shared" si="292"/>
        <v xml:space="preserve">  0</v>
      </c>
      <c r="BD1031" s="69" t="str">
        <f t="shared" si="293"/>
        <v/>
      </c>
      <c r="BF1031" s="69"/>
      <c r="BG1031" s="69"/>
    </row>
    <row r="1032" spans="1:59" x14ac:dyDescent="0.25">
      <c r="A1032" s="70" t="e">
        <f t="shared" si="300"/>
        <v>#REF!</v>
      </c>
      <c r="B1032" s="83" t="str">
        <f>IFERROR(VLOOKUP(A1032,[1]Tổng!$M$2:$AT$200,13,0),"")</f>
        <v/>
      </c>
      <c r="C1032" s="71" t="e">
        <f t="shared" si="295"/>
        <v>#VALUE!</v>
      </c>
      <c r="D1032" s="71">
        <f t="shared" si="296"/>
        <v>1</v>
      </c>
      <c r="E1032" s="221" t="str">
        <f>IFERROR(VLOOKUP(A1032,[1]Tổng!$M$2:$AT$200,14,0),"")</f>
        <v/>
      </c>
      <c r="F1032" s="213" t="str">
        <f>IFERROR(VLOOKUP(A1032,[1]Tổng!$M$2:$AT$200,15,0),"")</f>
        <v/>
      </c>
      <c r="G1032" s="214" t="str">
        <f>IFERROR(VLOOKUP(A1032,[1]Tổng!$M$2:$AT$200,25,0),"")</f>
        <v/>
      </c>
      <c r="H1032" s="83" t="str">
        <f>IFERROR(VLOOKUP(A1032,[1]Tổng!$M$2:$AQ$200,26,0),"")</f>
        <v/>
      </c>
      <c r="I1032" s="77" t="str">
        <f>IFERROR(VLOOKUP(A1032,[1]Tổng!$M$2:$AQ$200,27,0),"")</f>
        <v/>
      </c>
      <c r="J1032" s="77">
        <v>1000000</v>
      </c>
      <c r="K1032" s="78">
        <f t="shared" si="297"/>
        <v>0</v>
      </c>
      <c r="L1032" s="88" t="str">
        <f>IFERROR(VLOOKUP(A1032,[1]Tổng!$M$2:$AQ$200,30,0),"")</f>
        <v/>
      </c>
      <c r="M1032" s="88">
        <f t="shared" si="298"/>
        <v>0</v>
      </c>
      <c r="N1032" s="88" t="str">
        <f>IFERROR(VLOOKUP(A1032,[1]Tổng!$M$2:$AT$200,18,0),"")</f>
        <v/>
      </c>
      <c r="O1032" s="88" t="str">
        <f>IFERROR(VLOOKUP(A1032,[1]Tổng!$M$2:$AT$200,22,0),"")</f>
        <v/>
      </c>
      <c r="P1032" s="217">
        <f t="shared" si="299"/>
        <v>0</v>
      </c>
      <c r="Q1032" s="217">
        <f>IFERROR(VLOOKUP(A1032,[1]Tổng!$M$2:$AQ$200,29,0),0)</f>
        <v>0</v>
      </c>
      <c r="R1032" s="81" t="str">
        <f>IFERROR(VLOOKUP(A1032,[1]Tổng!$M$2:$AQ$200,31,0),"")</f>
        <v/>
      </c>
      <c r="S1032" s="81">
        <f t="shared" si="288"/>
        <v>0</v>
      </c>
      <c r="T1032" s="81">
        <f t="shared" si="289"/>
        <v>0</v>
      </c>
      <c r="U1032" s="81" t="e">
        <f t="shared" si="301"/>
        <v>#REF!</v>
      </c>
      <c r="V1032" s="81" t="e">
        <f>Z1057*L1057+Z1061*L1061</f>
        <v>#VALUE!</v>
      </c>
      <c r="W1032" s="81" t="e">
        <f t="shared" si="294"/>
        <v>#REF!</v>
      </c>
      <c r="X1032" s="83">
        <v>44070</v>
      </c>
      <c r="Y1032" s="99">
        <f>Q1052-Z1057-Z1061</f>
        <v>-933</v>
      </c>
      <c r="AE1032" s="106" t="e">
        <f>I1052-SUM(Z1052:AD1052)</f>
        <v>#VALUE!</v>
      </c>
      <c r="AF1032" s="69"/>
      <c r="AG1032" s="218"/>
      <c r="AH1032" s="219"/>
      <c r="AI1032" s="218"/>
      <c r="AR1032" s="225" t="str">
        <f>IF(AS1052&gt;1,H1052,IF(AS1052=1,H1051+1,0))</f>
        <v/>
      </c>
      <c r="AS1032" s="35">
        <f>IF(H1052=0,H1051+1,2)</f>
        <v>2</v>
      </c>
      <c r="AU1032" s="69" t="e">
        <f t="shared" si="287"/>
        <v>#N/A</v>
      </c>
      <c r="AV1032" s="69" t="e">
        <f t="shared" si="290"/>
        <v>#N/A</v>
      </c>
      <c r="AW1032" s="69">
        <f>IF(I1032&gt;0,COUNTIF($AV$32:AV1032,AV1032),0)</f>
        <v>1000</v>
      </c>
      <c r="AX1032" s="69">
        <f>IF(AND(AW1032&gt;1,SUMIF($AV$32:AV1031,AV1032,$AX$32:AX1031)-SUMIF($AV$32:AV1031,AV1032,$BA$32:BA1031)=0),1,IF(AND(AW1032&gt;1,SUMIF($AV$32:AV1031,AV1032,$AX$32:AX1031)-SUMIF($AV$32:AV1031,AV1032,$BA$32:BA1031)&gt;0),0,AW1032))</f>
        <v>0</v>
      </c>
      <c r="AY1032" s="69">
        <f>IF(AND(Q1032&gt;0,SUMIF($AV$32:AV1032,AV1032,$I$32:I1032)-SUMIF($AV$32:AV1032,AV1032,$Q$32:Q1032)=0),COUNTIF($AV$32:AV1032,AV1032),0)</f>
        <v>0</v>
      </c>
      <c r="AZ1032" s="69">
        <f>IF(Q1032&gt;0,COUNTIF($AV$32:AV1032,AV1032),0)</f>
        <v>0</v>
      </c>
      <c r="BA1032" s="69">
        <f t="shared" si="291"/>
        <v>0</v>
      </c>
      <c r="BC1032" s="69" t="str">
        <f t="shared" si="292"/>
        <v xml:space="preserve">  0</v>
      </c>
      <c r="BD1032" s="69" t="str">
        <f t="shared" si="293"/>
        <v/>
      </c>
      <c r="BF1032" s="69"/>
      <c r="BG1032" s="69"/>
    </row>
    <row r="1033" spans="1:59" x14ac:dyDescent="0.25">
      <c r="A1033" s="70" t="e">
        <f t="shared" si="300"/>
        <v>#REF!</v>
      </c>
      <c r="B1033" s="83" t="str">
        <f>IFERROR(VLOOKUP(A1033,[1]Tổng!$M$2:$AT$200,13,0),"")</f>
        <v/>
      </c>
      <c r="C1033" s="71" t="e">
        <f t="shared" si="295"/>
        <v>#VALUE!</v>
      </c>
      <c r="D1033" s="71">
        <f t="shared" si="296"/>
        <v>1</v>
      </c>
      <c r="E1033" s="221" t="str">
        <f>IFERROR(VLOOKUP(A1033,[1]Tổng!$M$2:$AT$200,14,0),"")</f>
        <v/>
      </c>
      <c r="F1033" s="213" t="str">
        <f>IFERROR(VLOOKUP(A1033,[1]Tổng!$M$2:$AT$200,15,0),"")</f>
        <v/>
      </c>
      <c r="G1033" s="214" t="str">
        <f>IFERROR(VLOOKUP(A1033,[1]Tổng!$M$2:$AT$200,25,0),"")</f>
        <v/>
      </c>
      <c r="H1033" s="83" t="str">
        <f>IFERROR(VLOOKUP(A1033,[1]Tổng!$M$2:$AQ$200,26,0),"")</f>
        <v/>
      </c>
      <c r="I1033" s="77" t="str">
        <f>IFERROR(VLOOKUP(A1033,[1]Tổng!$M$2:$AQ$200,27,0),"")</f>
        <v/>
      </c>
      <c r="J1033" s="77">
        <v>1000000</v>
      </c>
      <c r="K1033" s="78">
        <f t="shared" si="297"/>
        <v>0</v>
      </c>
      <c r="L1033" s="88" t="str">
        <f>IFERROR(VLOOKUP(A1033,[1]Tổng!$M$2:$AQ$200,30,0),"")</f>
        <v/>
      </c>
      <c r="M1033" s="88">
        <f t="shared" si="298"/>
        <v>0</v>
      </c>
      <c r="N1033" s="88" t="str">
        <f>IFERROR(VLOOKUP(A1033,[1]Tổng!$M$2:$AT$200,18,0),"")</f>
        <v/>
      </c>
      <c r="O1033" s="88" t="str">
        <f>IFERROR(VLOOKUP(A1033,[1]Tổng!$M$2:$AT$200,22,0),"")</f>
        <v/>
      </c>
      <c r="P1033" s="217">
        <f t="shared" si="299"/>
        <v>0</v>
      </c>
      <c r="Q1033" s="217">
        <f>IFERROR(VLOOKUP(A1033,[1]Tổng!$M$2:$AQ$200,29,0),0)</f>
        <v>0</v>
      </c>
      <c r="R1033" s="81" t="str">
        <f>IFERROR(VLOOKUP(A1033,[1]Tổng!$M$2:$AQ$200,31,0),"")</f>
        <v/>
      </c>
      <c r="S1033" s="81">
        <f t="shared" si="288"/>
        <v>0</v>
      </c>
      <c r="T1033" s="81">
        <f t="shared" si="289"/>
        <v>0</v>
      </c>
      <c r="U1033" s="81" t="e">
        <f t="shared" si="301"/>
        <v>#REF!</v>
      </c>
      <c r="V1033" s="81" t="e">
        <f>AC1056*L1056+AA1061*L1061+Z1066*L1066+Z1072*L1072</f>
        <v>#VALUE!</v>
      </c>
      <c r="W1033" s="81" t="e">
        <f t="shared" si="294"/>
        <v>#REF!</v>
      </c>
      <c r="X1033" s="83">
        <v>44025</v>
      </c>
      <c r="Y1033" s="99">
        <f>Q1053-AC1056-AA1061-Z1066-Z1072</f>
        <v>-3218</v>
      </c>
      <c r="AE1033" s="106" t="e">
        <f>I1053-SUM(Z1053:AD1053)</f>
        <v>#VALUE!</v>
      </c>
      <c r="AF1033" s="69"/>
      <c r="AG1033" s="218"/>
      <c r="AH1033" s="219"/>
      <c r="AI1033" s="218"/>
      <c r="AR1033" s="225" t="str">
        <f>IF(AS1053&gt;1,H1053,IF(AS1053=1,H1052+1,0))</f>
        <v/>
      </c>
      <c r="AS1033" s="35">
        <f>IF(H1053=0,H1052+1,2)</f>
        <v>2</v>
      </c>
      <c r="AU1033" s="69" t="e">
        <f t="shared" si="287"/>
        <v>#N/A</v>
      </c>
      <c r="AV1033" s="69" t="e">
        <f t="shared" si="290"/>
        <v>#N/A</v>
      </c>
      <c r="AW1033" s="69">
        <f>IF(I1033&gt;0,COUNTIF($AV$32:AV1033,AV1033),0)</f>
        <v>1001</v>
      </c>
      <c r="AX1033" s="69">
        <f>IF(AND(AW1033&gt;1,SUMIF($AV$32:AV1032,AV1033,$AX$32:AX1032)-SUMIF($AV$32:AV1032,AV1033,$BA$32:BA1032)=0),1,IF(AND(AW1033&gt;1,SUMIF($AV$32:AV1032,AV1033,$AX$32:AX1032)-SUMIF($AV$32:AV1032,AV1033,$BA$32:BA1032)&gt;0),0,AW1033))</f>
        <v>0</v>
      </c>
      <c r="AY1033" s="69">
        <f>IF(AND(Q1033&gt;0,SUMIF($AV$32:AV1033,AV1033,$I$32:I1033)-SUMIF($AV$32:AV1033,AV1033,$Q$32:Q1033)=0),COUNTIF($AV$32:AV1033,AV1033),0)</f>
        <v>0</v>
      </c>
      <c r="AZ1033" s="69">
        <f>IF(Q1033&gt;0,COUNTIF($AV$32:AV1033,AV1033),0)</f>
        <v>0</v>
      </c>
      <c r="BA1033" s="69">
        <f t="shared" si="291"/>
        <v>0</v>
      </c>
      <c r="BC1033" s="69" t="str">
        <f t="shared" si="292"/>
        <v xml:space="preserve">  0</v>
      </c>
      <c r="BD1033" s="69" t="str">
        <f t="shared" si="293"/>
        <v/>
      </c>
      <c r="BF1033" s="69"/>
      <c r="BG1033" s="69"/>
    </row>
    <row r="1034" spans="1:59" x14ac:dyDescent="0.25">
      <c r="A1034" s="70" t="e">
        <f t="shared" si="300"/>
        <v>#REF!</v>
      </c>
      <c r="B1034" s="83" t="str">
        <f>IFERROR(VLOOKUP(A1034,[1]Tổng!$M$2:$AT$200,13,0),"")</f>
        <v/>
      </c>
      <c r="C1034" s="71" t="e">
        <f t="shared" si="295"/>
        <v>#VALUE!</v>
      </c>
      <c r="D1034" s="71">
        <f t="shared" si="296"/>
        <v>1</v>
      </c>
      <c r="E1034" s="221" t="str">
        <f>IFERROR(VLOOKUP(A1034,[1]Tổng!$M$2:$AT$200,14,0),"")</f>
        <v/>
      </c>
      <c r="F1034" s="213" t="str">
        <f>IFERROR(VLOOKUP(A1034,[1]Tổng!$M$2:$AT$200,15,0),"")</f>
        <v/>
      </c>
      <c r="G1034" s="214" t="str">
        <f>IFERROR(VLOOKUP(A1034,[1]Tổng!$M$2:$AT$200,25,0),"")</f>
        <v/>
      </c>
      <c r="H1034" s="83" t="str">
        <f>IFERROR(VLOOKUP(A1034,[1]Tổng!$M$2:$AQ$200,26,0),"")</f>
        <v/>
      </c>
      <c r="I1034" s="77" t="str">
        <f>IFERROR(VLOOKUP(A1034,[1]Tổng!$M$2:$AQ$200,27,0),"")</f>
        <v/>
      </c>
      <c r="J1034" s="77">
        <v>1000000</v>
      </c>
      <c r="K1034" s="78">
        <f t="shared" si="297"/>
        <v>0</v>
      </c>
      <c r="L1034" s="88" t="str">
        <f>IFERROR(VLOOKUP(A1034,[1]Tổng!$M$2:$AQ$200,30,0),"")</f>
        <v/>
      </c>
      <c r="M1034" s="88">
        <f t="shared" si="298"/>
        <v>0</v>
      </c>
      <c r="N1034" s="88" t="str">
        <f>IFERROR(VLOOKUP(A1034,[1]Tổng!$M$2:$AT$200,18,0),"")</f>
        <v/>
      </c>
      <c r="O1034" s="88" t="str">
        <f>IFERROR(VLOOKUP(A1034,[1]Tổng!$M$2:$AT$200,22,0),"")</f>
        <v/>
      </c>
      <c r="P1034" s="217">
        <f t="shared" si="299"/>
        <v>0</v>
      </c>
      <c r="Q1034" s="217">
        <f>IFERROR(VLOOKUP(A1034,[1]Tổng!$M$2:$AQ$200,29,0),0)</f>
        <v>0</v>
      </c>
      <c r="R1034" s="81" t="str">
        <f>IFERROR(VLOOKUP(A1034,[1]Tổng!$M$2:$AQ$200,31,0),"")</f>
        <v/>
      </c>
      <c r="S1034" s="81">
        <f t="shared" si="288"/>
        <v>0</v>
      </c>
      <c r="T1034" s="81">
        <f t="shared" si="289"/>
        <v>0</v>
      </c>
      <c r="U1034" s="81" t="e">
        <f t="shared" si="301"/>
        <v>#REF!</v>
      </c>
      <c r="V1034" s="81" t="e">
        <f>AA1072*L1072+Z1073*L1073+Z1074*L1074+Z1075*L1075</f>
        <v>#VALUE!</v>
      </c>
      <c r="W1034" s="81" t="e">
        <f t="shared" si="294"/>
        <v>#REF!</v>
      </c>
      <c r="X1034" s="83">
        <v>44067</v>
      </c>
      <c r="Y1034" s="99">
        <f>Q1034-AA1072-Z1073-Z1074-Z1075</f>
        <v>-1653</v>
      </c>
      <c r="AE1034" s="106" t="e">
        <f t="shared" si="227"/>
        <v>#VALUE!</v>
      </c>
      <c r="AF1034" s="69"/>
      <c r="AG1034" s="218"/>
      <c r="AH1034" s="219"/>
      <c r="AI1034" s="218"/>
      <c r="AR1034" s="225" t="str">
        <f>IF(AS1034&gt;1,H1034,IF(AS1034=1,H1053+1,0))</f>
        <v/>
      </c>
      <c r="AS1034" s="35">
        <f>IF(H1034=0,H1053+1,2)</f>
        <v>2</v>
      </c>
      <c r="AU1034" s="69" t="e">
        <f t="shared" si="287"/>
        <v>#N/A</v>
      </c>
      <c r="AV1034" s="69" t="e">
        <f t="shared" si="290"/>
        <v>#N/A</v>
      </c>
      <c r="AW1034" s="69">
        <f>IF(I1034&gt;0,COUNTIF($AV$32:AV1034,AV1034),0)</f>
        <v>1002</v>
      </c>
      <c r="AX1034" s="69">
        <f>IF(AND(AW1034&gt;1,SUMIF($AV$32:AV1033,AV1034,$AX$32:AX1033)-SUMIF($AV$32:AV1033,AV1034,$BA$32:BA1033)=0),1,IF(AND(AW1034&gt;1,SUMIF($AV$32:AV1033,AV1034,$AX$32:AX1033)-SUMIF($AV$32:AV1033,AV1034,$BA$32:BA1033)&gt;0),0,AW1034))</f>
        <v>0</v>
      </c>
      <c r="AY1034" s="69">
        <f>IF(AND(Q1034&gt;0,SUMIF($AV$32:AV1034,AV1034,$I$32:I1034)-SUMIF($AV$32:AV1034,AV1034,$Q$32:Q1034)=0),COUNTIF($AV$32:AV1034,AV1034),0)</f>
        <v>0</v>
      </c>
      <c r="AZ1034" s="69">
        <f>IF(Q1034&gt;0,COUNTIF($AV$32:AV1034,AV1034),0)</f>
        <v>0</v>
      </c>
      <c r="BA1034" s="69">
        <f t="shared" si="291"/>
        <v>0</v>
      </c>
      <c r="BC1034" s="69" t="str">
        <f t="shared" si="292"/>
        <v xml:space="preserve">  0</v>
      </c>
      <c r="BD1034" s="69" t="str">
        <f t="shared" si="293"/>
        <v/>
      </c>
      <c r="BF1034" s="69"/>
      <c r="BG1034" s="69"/>
    </row>
    <row r="1035" spans="1:59" x14ac:dyDescent="0.25">
      <c r="A1035" s="70" t="e">
        <f t="shared" si="300"/>
        <v>#REF!</v>
      </c>
      <c r="B1035" s="83" t="str">
        <f>IFERROR(VLOOKUP(A1035,[1]Tổng!$M$2:$AT$200,13,0),"")</f>
        <v/>
      </c>
      <c r="C1035" s="71" t="e">
        <f t="shared" si="295"/>
        <v>#VALUE!</v>
      </c>
      <c r="D1035" s="71">
        <f t="shared" si="296"/>
        <v>1</v>
      </c>
      <c r="E1035" s="221" t="str">
        <f>IFERROR(VLOOKUP(A1035,[1]Tổng!$M$2:$AT$200,14,0),"")</f>
        <v/>
      </c>
      <c r="F1035" s="213" t="str">
        <f>IFERROR(VLOOKUP(A1035,[1]Tổng!$M$2:$AT$200,15,0),"")</f>
        <v/>
      </c>
      <c r="G1035" s="214" t="str">
        <f>IFERROR(VLOOKUP(A1035,[1]Tổng!$M$2:$AT$200,25,0),"")</f>
        <v/>
      </c>
      <c r="H1035" s="83" t="str">
        <f>IFERROR(VLOOKUP(A1035,[1]Tổng!$M$2:$AQ$200,26,0),"")</f>
        <v/>
      </c>
      <c r="I1035" s="77" t="str">
        <f>IFERROR(VLOOKUP(A1035,[1]Tổng!$M$2:$AQ$200,27,0),"")</f>
        <v/>
      </c>
      <c r="J1035" s="77">
        <v>1000000</v>
      </c>
      <c r="K1035" s="78">
        <f t="shared" si="297"/>
        <v>0</v>
      </c>
      <c r="L1035" s="88" t="str">
        <f>IFERROR(VLOOKUP(A1035,[1]Tổng!$M$2:$AQ$200,30,0),"")</f>
        <v/>
      </c>
      <c r="M1035" s="88">
        <f t="shared" si="298"/>
        <v>0</v>
      </c>
      <c r="N1035" s="88" t="str">
        <f>IFERROR(VLOOKUP(A1035,[1]Tổng!$M$2:$AT$200,18,0),"")</f>
        <v/>
      </c>
      <c r="O1035" s="88" t="str">
        <f>IFERROR(VLOOKUP(A1035,[1]Tổng!$M$2:$AT$200,22,0),"")</f>
        <v/>
      </c>
      <c r="P1035" s="217">
        <f t="shared" si="299"/>
        <v>0</v>
      </c>
      <c r="Q1035" s="217">
        <f>IFERROR(VLOOKUP(A1035,[1]Tổng!$M$2:$AQ$200,29,0),0)</f>
        <v>0</v>
      </c>
      <c r="R1035" s="81" t="str">
        <f>IFERROR(VLOOKUP(A1035,[1]Tổng!$M$2:$AQ$200,31,0),"")</f>
        <v/>
      </c>
      <c r="S1035" s="81">
        <f t="shared" si="288"/>
        <v>0</v>
      </c>
      <c r="T1035" s="81">
        <f t="shared" si="289"/>
        <v>0</v>
      </c>
      <c r="U1035" s="81" t="e">
        <f t="shared" si="301"/>
        <v>#REF!</v>
      </c>
      <c r="V1035" s="81" t="e">
        <f>AA1075*L1075+Z1080*L1080</f>
        <v>#VALUE!</v>
      </c>
      <c r="W1035" s="81" t="e">
        <f t="shared" si="294"/>
        <v>#REF!</v>
      </c>
      <c r="X1035" s="83">
        <v>44033</v>
      </c>
      <c r="Y1035" s="99">
        <f>Q1035-AA1075-Z1080</f>
        <v>-500</v>
      </c>
      <c r="AE1035" s="106" t="e">
        <f t="shared" si="227"/>
        <v>#VALUE!</v>
      </c>
      <c r="AF1035" s="69"/>
      <c r="AG1035" s="218"/>
      <c r="AH1035" s="219"/>
      <c r="AI1035" s="218"/>
      <c r="AR1035" s="225" t="str">
        <f t="shared" ref="AR1035:AR1044" si="304">IF(AS1035&gt;1,H1035,IF(AS1035=1,H1034+1,0))</f>
        <v/>
      </c>
      <c r="AS1035" s="35">
        <f t="shared" ref="AS1035:AS1044" si="305">IF(H1035=0,H1034+1,2)</f>
        <v>2</v>
      </c>
      <c r="AU1035" s="69" t="e">
        <f t="shared" si="287"/>
        <v>#N/A</v>
      </c>
      <c r="AV1035" s="69" t="e">
        <f t="shared" si="290"/>
        <v>#N/A</v>
      </c>
      <c r="AW1035" s="69">
        <f>IF(I1035&gt;0,COUNTIF($AV$32:AV1035,AV1035),0)</f>
        <v>1003</v>
      </c>
      <c r="AX1035" s="69">
        <f>IF(AND(AW1035&gt;1,SUMIF($AV$32:AV1034,AV1035,$AX$32:AX1034)-SUMIF($AV$32:AV1034,AV1035,$BA$32:BA1034)=0),1,IF(AND(AW1035&gt;1,SUMIF($AV$32:AV1034,AV1035,$AX$32:AX1034)-SUMIF($AV$32:AV1034,AV1035,$BA$32:BA1034)&gt;0),0,AW1035))</f>
        <v>0</v>
      </c>
      <c r="AY1035" s="69">
        <f>IF(AND(Q1035&gt;0,SUMIF($AV$32:AV1035,AV1035,$I$32:I1035)-SUMIF($AV$32:AV1035,AV1035,$Q$32:Q1035)=0),COUNTIF($AV$32:AV1035,AV1035),0)</f>
        <v>0</v>
      </c>
      <c r="AZ1035" s="69">
        <f>IF(Q1035&gt;0,COUNTIF($AV$32:AV1035,AV1035),0)</f>
        <v>0</v>
      </c>
      <c r="BA1035" s="69">
        <f t="shared" si="291"/>
        <v>0</v>
      </c>
      <c r="BC1035" s="69" t="str">
        <f t="shared" si="292"/>
        <v xml:space="preserve">  0</v>
      </c>
      <c r="BD1035" s="69" t="str">
        <f t="shared" si="293"/>
        <v/>
      </c>
      <c r="BF1035" s="69"/>
      <c r="BG1035" s="69"/>
    </row>
    <row r="1036" spans="1:59" x14ac:dyDescent="0.25">
      <c r="A1036" s="70" t="e">
        <f t="shared" si="300"/>
        <v>#REF!</v>
      </c>
      <c r="B1036" s="83" t="str">
        <f>IFERROR(VLOOKUP(A1036,[1]Tổng!$M$2:$AT$200,13,0),"")</f>
        <v/>
      </c>
      <c r="C1036" s="71" t="e">
        <f t="shared" si="295"/>
        <v>#VALUE!</v>
      </c>
      <c r="D1036" s="71">
        <f t="shared" si="296"/>
        <v>1</v>
      </c>
      <c r="E1036" s="221" t="str">
        <f>IFERROR(VLOOKUP(A1036,[1]Tổng!$M$2:$AT$200,14,0),"")</f>
        <v/>
      </c>
      <c r="F1036" s="213" t="str">
        <f>IFERROR(VLOOKUP(A1036,[1]Tổng!$M$2:$AT$200,15,0),"")</f>
        <v/>
      </c>
      <c r="G1036" s="214" t="str">
        <f>IFERROR(VLOOKUP(A1036,[1]Tổng!$M$2:$AT$200,25,0),"")</f>
        <v/>
      </c>
      <c r="H1036" s="83" t="str">
        <f>IFERROR(VLOOKUP(A1036,[1]Tổng!$M$2:$AQ$200,26,0),"")</f>
        <v/>
      </c>
      <c r="I1036" s="77" t="str">
        <f>IFERROR(VLOOKUP(A1036,[1]Tổng!$M$2:$AQ$200,27,0),"")</f>
        <v/>
      </c>
      <c r="J1036" s="77">
        <v>1000000</v>
      </c>
      <c r="K1036" s="78">
        <f t="shared" si="297"/>
        <v>0</v>
      </c>
      <c r="L1036" s="88" t="str">
        <f>IFERROR(VLOOKUP(A1036,[1]Tổng!$M$2:$AQ$200,30,0),"")</f>
        <v/>
      </c>
      <c r="M1036" s="88">
        <f t="shared" si="298"/>
        <v>0</v>
      </c>
      <c r="N1036" s="88" t="str">
        <f>IFERROR(VLOOKUP(A1036,[1]Tổng!$M$2:$AT$200,18,0),"")</f>
        <v/>
      </c>
      <c r="O1036" s="88" t="str">
        <f>IFERROR(VLOOKUP(A1036,[1]Tổng!$M$2:$AT$200,22,0),"")</f>
        <v/>
      </c>
      <c r="P1036" s="217">
        <f t="shared" si="299"/>
        <v>0</v>
      </c>
      <c r="Q1036" s="217">
        <f>IFERROR(VLOOKUP(A1036,[1]Tổng!$M$2:$AQ$200,29,0),0)</f>
        <v>0</v>
      </c>
      <c r="R1036" s="81" t="str">
        <f>IFERROR(VLOOKUP(A1036,[1]Tổng!$M$2:$AQ$200,31,0),"")</f>
        <v/>
      </c>
      <c r="S1036" s="81">
        <f t="shared" si="288"/>
        <v>0</v>
      </c>
      <c r="T1036" s="81">
        <f t="shared" si="289"/>
        <v>0</v>
      </c>
      <c r="U1036" s="81" t="e">
        <f t="shared" si="301"/>
        <v>#REF!</v>
      </c>
      <c r="V1036" s="81" t="e">
        <f>Z1076*L1076+AA1080*L1080+Z1081*L1081</f>
        <v>#VALUE!</v>
      </c>
      <c r="W1036" s="81" t="e">
        <f t="shared" si="294"/>
        <v>#REF!</v>
      </c>
      <c r="X1036" s="83">
        <v>44067</v>
      </c>
      <c r="Y1036" s="99">
        <f>Q1036-Z1076-AA1080-Z1081</f>
        <v>-1637</v>
      </c>
      <c r="AE1036" s="106" t="e">
        <f t="shared" si="227"/>
        <v>#VALUE!</v>
      </c>
      <c r="AF1036" s="69"/>
      <c r="AG1036" s="218"/>
      <c r="AH1036" s="219"/>
      <c r="AI1036" s="218"/>
      <c r="AR1036" s="225" t="str">
        <f t="shared" si="304"/>
        <v/>
      </c>
      <c r="AS1036" s="35">
        <f t="shared" si="305"/>
        <v>2</v>
      </c>
      <c r="AU1036" s="69" t="e">
        <f t="shared" si="287"/>
        <v>#N/A</v>
      </c>
      <c r="AV1036" s="69" t="e">
        <f t="shared" si="290"/>
        <v>#N/A</v>
      </c>
      <c r="AW1036" s="69">
        <f>IF(I1036&gt;0,COUNTIF($AV$32:AV1036,AV1036),0)</f>
        <v>1004</v>
      </c>
      <c r="AX1036" s="69">
        <f>IF(AND(AW1036&gt;1,SUMIF($AV$32:AV1035,AV1036,$AX$32:AX1035)-SUMIF($AV$32:AV1035,AV1036,$BA$32:BA1035)=0),1,IF(AND(AW1036&gt;1,SUMIF($AV$32:AV1035,AV1036,$AX$32:AX1035)-SUMIF($AV$32:AV1035,AV1036,$BA$32:BA1035)&gt;0),0,AW1036))</f>
        <v>0</v>
      </c>
      <c r="AY1036" s="69">
        <f>IF(AND(Q1036&gt;0,SUMIF($AV$32:AV1036,AV1036,$I$32:I1036)-SUMIF($AV$32:AV1036,AV1036,$Q$32:Q1036)=0),COUNTIF($AV$32:AV1036,AV1036),0)</f>
        <v>0</v>
      </c>
      <c r="AZ1036" s="69">
        <f>IF(Q1036&gt;0,COUNTIF($AV$32:AV1036,AV1036),0)</f>
        <v>0</v>
      </c>
      <c r="BA1036" s="69">
        <f t="shared" si="291"/>
        <v>0</v>
      </c>
      <c r="BC1036" s="69" t="str">
        <f t="shared" si="292"/>
        <v xml:space="preserve">  0</v>
      </c>
      <c r="BD1036" s="69" t="str">
        <f t="shared" si="293"/>
        <v/>
      </c>
      <c r="BF1036" s="69"/>
      <c r="BG1036" s="69"/>
    </row>
    <row r="1037" spans="1:59" x14ac:dyDescent="0.25">
      <c r="A1037" s="70" t="e">
        <f t="shared" si="300"/>
        <v>#REF!</v>
      </c>
      <c r="B1037" s="83" t="str">
        <f>IFERROR(VLOOKUP(A1037,[1]Tổng!$M$2:$AT$200,13,0),"")</f>
        <v/>
      </c>
      <c r="C1037" s="71" t="e">
        <f t="shared" si="295"/>
        <v>#VALUE!</v>
      </c>
      <c r="D1037" s="71">
        <f t="shared" si="296"/>
        <v>1</v>
      </c>
      <c r="E1037" s="221" t="str">
        <f>IFERROR(VLOOKUP(A1037,[1]Tổng!$M$2:$AT$200,14,0),"")</f>
        <v/>
      </c>
      <c r="F1037" s="213" t="str">
        <f>IFERROR(VLOOKUP(A1037,[1]Tổng!$M$2:$AT$200,15,0),"")</f>
        <v/>
      </c>
      <c r="G1037" s="214" t="str">
        <f>IFERROR(VLOOKUP(A1037,[1]Tổng!$M$2:$AT$200,25,0),"")</f>
        <v/>
      </c>
      <c r="H1037" s="83" t="str">
        <f>IFERROR(VLOOKUP(A1037,[1]Tổng!$M$2:$AQ$200,26,0),"")</f>
        <v/>
      </c>
      <c r="I1037" s="77" t="str">
        <f>IFERROR(VLOOKUP(A1037,[1]Tổng!$M$2:$AQ$200,27,0),"")</f>
        <v/>
      </c>
      <c r="J1037" s="77">
        <v>1000000</v>
      </c>
      <c r="K1037" s="78">
        <f t="shared" si="297"/>
        <v>0</v>
      </c>
      <c r="L1037" s="88" t="str">
        <f>IFERROR(VLOOKUP(A1037,[1]Tổng!$M$2:$AQ$200,30,0),"")</f>
        <v/>
      </c>
      <c r="M1037" s="88">
        <f t="shared" si="298"/>
        <v>0</v>
      </c>
      <c r="N1037" s="88" t="str">
        <f>IFERROR(VLOOKUP(A1037,[1]Tổng!$M$2:$AT$200,18,0),"")</f>
        <v/>
      </c>
      <c r="O1037" s="88" t="str">
        <f>IFERROR(VLOOKUP(A1037,[1]Tổng!$M$2:$AT$200,22,0),"")</f>
        <v/>
      </c>
      <c r="P1037" s="217">
        <f t="shared" si="299"/>
        <v>0</v>
      </c>
      <c r="Q1037" s="217">
        <f>IFERROR(VLOOKUP(A1037,[1]Tổng!$M$2:$AQ$200,29,0),0)</f>
        <v>0</v>
      </c>
      <c r="R1037" s="81" t="str">
        <f>IFERROR(VLOOKUP(A1037,[1]Tổng!$M$2:$AQ$200,31,0),"")</f>
        <v/>
      </c>
      <c r="S1037" s="81">
        <f t="shared" si="288"/>
        <v>0</v>
      </c>
      <c r="T1037" s="81">
        <f t="shared" si="289"/>
        <v>0</v>
      </c>
      <c r="U1037" s="81" t="e">
        <f t="shared" si="301"/>
        <v>#REF!</v>
      </c>
      <c r="V1037" s="81" t="e">
        <f>Z1045*L1045+Z1038*L1038+AA1081*L1081</f>
        <v>#VALUE!</v>
      </c>
      <c r="W1037" s="81" t="e">
        <f t="shared" si="294"/>
        <v>#REF!</v>
      </c>
      <c r="X1037" s="83">
        <v>44018</v>
      </c>
      <c r="Y1037" s="99">
        <f>Q1037-Z1045-Z1038-AA1081</f>
        <v>-918</v>
      </c>
      <c r="AE1037" s="106" t="e">
        <f t="shared" si="227"/>
        <v>#VALUE!</v>
      </c>
      <c r="AF1037" s="69"/>
      <c r="AG1037" s="218"/>
      <c r="AH1037" s="219"/>
      <c r="AI1037" s="218"/>
      <c r="AR1037" s="225" t="str">
        <f t="shared" si="304"/>
        <v/>
      </c>
      <c r="AS1037" s="35">
        <f t="shared" si="305"/>
        <v>2</v>
      </c>
      <c r="AU1037" s="69" t="e">
        <f t="shared" si="287"/>
        <v>#N/A</v>
      </c>
      <c r="AV1037" s="69" t="e">
        <f t="shared" si="290"/>
        <v>#N/A</v>
      </c>
      <c r="AW1037" s="69">
        <f>IF(I1037&gt;0,COUNTIF($AV$32:AV1037,AV1037),0)</f>
        <v>1005</v>
      </c>
      <c r="AX1037" s="69">
        <f>IF(AND(AW1037&gt;1,SUMIF($AV$32:AV1036,AV1037,$AX$32:AX1036)-SUMIF($AV$32:AV1036,AV1037,$BA$32:BA1036)=0),1,IF(AND(AW1037&gt;1,SUMIF($AV$32:AV1036,AV1037,$AX$32:AX1036)-SUMIF($AV$32:AV1036,AV1037,$BA$32:BA1036)&gt;0),0,AW1037))</f>
        <v>0</v>
      </c>
      <c r="AY1037" s="69">
        <f>IF(AND(Q1037&gt;0,SUMIF($AV$32:AV1037,AV1037,$I$32:I1037)-SUMIF($AV$32:AV1037,AV1037,$Q$32:Q1037)=0),COUNTIF($AV$32:AV1037,AV1037),0)</f>
        <v>0</v>
      </c>
      <c r="AZ1037" s="69">
        <f>IF(Q1037&gt;0,COUNTIF($AV$32:AV1037,AV1037),0)</f>
        <v>0</v>
      </c>
      <c r="BA1037" s="69">
        <f t="shared" si="291"/>
        <v>0</v>
      </c>
      <c r="BC1037" s="69" t="str">
        <f t="shared" si="292"/>
        <v xml:space="preserve">  0</v>
      </c>
      <c r="BD1037" s="69" t="str">
        <f t="shared" si="293"/>
        <v/>
      </c>
      <c r="BF1037" s="69"/>
      <c r="BG1037" s="69"/>
    </row>
    <row r="1038" spans="1:59" x14ac:dyDescent="0.25">
      <c r="A1038" s="70" t="e">
        <f t="shared" si="300"/>
        <v>#REF!</v>
      </c>
      <c r="B1038" s="83" t="str">
        <f>IFERROR(VLOOKUP(A1038,[1]Tổng!$M$2:$AT$200,13,0),"")</f>
        <v/>
      </c>
      <c r="C1038" s="71" t="e">
        <f t="shared" si="295"/>
        <v>#VALUE!</v>
      </c>
      <c r="D1038" s="71">
        <f t="shared" si="296"/>
        <v>1</v>
      </c>
      <c r="E1038" s="221" t="str">
        <f>IFERROR(VLOOKUP(A1038,[1]Tổng!$M$2:$AT$200,14,0),"")</f>
        <v/>
      </c>
      <c r="F1038" s="213" t="str">
        <f>IFERROR(VLOOKUP(A1038,[1]Tổng!$M$2:$AT$200,15,0),"")</f>
        <v/>
      </c>
      <c r="G1038" s="214" t="str">
        <f>IFERROR(VLOOKUP(A1038,[1]Tổng!$M$2:$AT$200,25,0),"")</f>
        <v/>
      </c>
      <c r="H1038" s="83" t="str">
        <f>IFERROR(VLOOKUP(A1038,[1]Tổng!$M$2:$AQ$200,26,0),"")</f>
        <v/>
      </c>
      <c r="I1038" s="77" t="str">
        <f>IFERROR(VLOOKUP(A1038,[1]Tổng!$M$2:$AQ$200,27,0),"")</f>
        <v/>
      </c>
      <c r="J1038" s="77">
        <v>1000000</v>
      </c>
      <c r="K1038" s="78">
        <f t="shared" si="297"/>
        <v>0</v>
      </c>
      <c r="L1038" s="88" t="str">
        <f>IFERROR(VLOOKUP(A1038,[1]Tổng!$M$2:$AQ$200,30,0),"")</f>
        <v/>
      </c>
      <c r="M1038" s="88">
        <f t="shared" si="298"/>
        <v>0</v>
      </c>
      <c r="N1038" s="88" t="str">
        <f>IFERROR(VLOOKUP(A1038,[1]Tổng!$M$2:$AT$200,18,0),"")</f>
        <v/>
      </c>
      <c r="O1038" s="88" t="str">
        <f>IFERROR(VLOOKUP(A1038,[1]Tổng!$M$2:$AT$200,22,0),"")</f>
        <v/>
      </c>
      <c r="P1038" s="217">
        <f t="shared" si="299"/>
        <v>0</v>
      </c>
      <c r="Q1038" s="217">
        <f>IFERROR(VLOOKUP(A1038,[1]Tổng!$M$2:$AQ$200,29,0),0)</f>
        <v>0</v>
      </c>
      <c r="R1038" s="81" t="str">
        <f>IFERROR(VLOOKUP(A1038,[1]Tổng!$M$2:$AQ$200,31,0),"")</f>
        <v/>
      </c>
      <c r="S1038" s="81">
        <f t="shared" si="288"/>
        <v>0</v>
      </c>
      <c r="T1038" s="81">
        <f t="shared" si="289"/>
        <v>0</v>
      </c>
      <c r="U1038" s="81" t="e">
        <f t="shared" si="301"/>
        <v>#REF!</v>
      </c>
      <c r="V1038" s="81"/>
      <c r="W1038" s="81" t="e">
        <f t="shared" si="294"/>
        <v>#REF!</v>
      </c>
      <c r="X1038" s="83"/>
      <c r="Y1038" s="99">
        <f t="shared" ref="Y1038:Y1045" si="306">Q1038</f>
        <v>0</v>
      </c>
      <c r="Z1038" s="35">
        <v>173</v>
      </c>
      <c r="AE1038" s="106" t="e">
        <f t="shared" si="227"/>
        <v>#VALUE!</v>
      </c>
      <c r="AF1038" s="69"/>
      <c r="AG1038" s="218"/>
      <c r="AH1038" s="219"/>
      <c r="AI1038" s="218"/>
      <c r="AR1038" s="225" t="str">
        <f t="shared" si="304"/>
        <v/>
      </c>
      <c r="AS1038" s="35">
        <f t="shared" si="305"/>
        <v>2</v>
      </c>
      <c r="AU1038" s="69" t="e">
        <f t="shared" si="287"/>
        <v>#N/A</v>
      </c>
      <c r="AV1038" s="69" t="e">
        <f t="shared" si="290"/>
        <v>#N/A</v>
      </c>
      <c r="AW1038" s="69">
        <f>IF(I1038&gt;0,COUNTIF($AV$32:AV1038,AV1038),0)</f>
        <v>1006</v>
      </c>
      <c r="AX1038" s="69">
        <f>IF(AND(AW1038&gt;1,SUMIF($AV$32:AV1037,AV1038,$AX$32:AX1037)-SUMIF($AV$32:AV1037,AV1038,$BA$32:BA1037)=0),1,IF(AND(AW1038&gt;1,SUMIF($AV$32:AV1037,AV1038,$AX$32:AX1037)-SUMIF($AV$32:AV1037,AV1038,$BA$32:BA1037)&gt;0),0,AW1038))</f>
        <v>0</v>
      </c>
      <c r="AY1038" s="69">
        <f>IF(AND(Q1038&gt;0,SUMIF($AV$32:AV1038,AV1038,$I$32:I1038)-SUMIF($AV$32:AV1038,AV1038,$Q$32:Q1038)=0),COUNTIF($AV$32:AV1038,AV1038),0)</f>
        <v>0</v>
      </c>
      <c r="AZ1038" s="69">
        <f>IF(Q1038&gt;0,COUNTIF($AV$32:AV1038,AV1038),0)</f>
        <v>0</v>
      </c>
      <c r="BA1038" s="69">
        <f t="shared" si="291"/>
        <v>0</v>
      </c>
      <c r="BC1038" s="69" t="str">
        <f t="shared" si="292"/>
        <v xml:space="preserve">  0</v>
      </c>
      <c r="BD1038" s="69" t="str">
        <f t="shared" si="293"/>
        <v/>
      </c>
      <c r="BF1038" s="69"/>
      <c r="BG1038" s="69"/>
    </row>
    <row r="1039" spans="1:59" x14ac:dyDescent="0.25">
      <c r="A1039" s="70" t="e">
        <f t="shared" si="300"/>
        <v>#REF!</v>
      </c>
      <c r="B1039" s="83" t="str">
        <f>IFERROR(VLOOKUP(A1039,[1]Tổng!$M$2:$AT$200,13,0),"")</f>
        <v/>
      </c>
      <c r="C1039" s="71" t="e">
        <f t="shared" si="295"/>
        <v>#VALUE!</v>
      </c>
      <c r="D1039" s="71">
        <f t="shared" si="296"/>
        <v>1</v>
      </c>
      <c r="E1039" s="221" t="str">
        <f>IFERROR(VLOOKUP(A1039,[1]Tổng!$M$2:$AT$200,14,0),"")</f>
        <v/>
      </c>
      <c r="F1039" s="213" t="str">
        <f>IFERROR(VLOOKUP(A1039,[1]Tổng!$M$2:$AT$200,15,0),"")</f>
        <v/>
      </c>
      <c r="G1039" s="214" t="str">
        <f>IFERROR(VLOOKUP(A1039,[1]Tổng!$M$2:$AT$200,25,0),"")</f>
        <v/>
      </c>
      <c r="H1039" s="83" t="str">
        <f>IFERROR(VLOOKUP(A1039,[1]Tổng!$M$2:$AQ$200,26,0),"")</f>
        <v/>
      </c>
      <c r="I1039" s="77" t="str">
        <f>IFERROR(VLOOKUP(A1039,[1]Tổng!$M$2:$AQ$200,27,0),"")</f>
        <v/>
      </c>
      <c r="J1039" s="77">
        <v>1000000</v>
      </c>
      <c r="K1039" s="78">
        <f t="shared" si="297"/>
        <v>0</v>
      </c>
      <c r="L1039" s="88" t="str">
        <f>IFERROR(VLOOKUP(A1039,[1]Tổng!$M$2:$AQ$200,30,0),"")</f>
        <v/>
      </c>
      <c r="M1039" s="88">
        <f t="shared" si="298"/>
        <v>0</v>
      </c>
      <c r="N1039" s="88" t="str">
        <f>IFERROR(VLOOKUP(A1039,[1]Tổng!$M$2:$AT$200,18,0),"")</f>
        <v/>
      </c>
      <c r="O1039" s="88" t="str">
        <f>IFERROR(VLOOKUP(A1039,[1]Tổng!$M$2:$AT$200,22,0),"")</f>
        <v/>
      </c>
      <c r="P1039" s="217">
        <f t="shared" si="299"/>
        <v>0</v>
      </c>
      <c r="Q1039" s="217">
        <f>IFERROR(VLOOKUP(A1039,[1]Tổng!$M$2:$AQ$200,29,0),0)</f>
        <v>0</v>
      </c>
      <c r="R1039" s="81" t="str">
        <f>IFERROR(VLOOKUP(A1039,[1]Tổng!$M$2:$AQ$200,31,0),"")</f>
        <v/>
      </c>
      <c r="S1039" s="81">
        <f t="shared" si="288"/>
        <v>0</v>
      </c>
      <c r="T1039" s="81">
        <f t="shared" si="289"/>
        <v>0</v>
      </c>
      <c r="U1039" s="81" t="e">
        <f t="shared" si="301"/>
        <v>#REF!</v>
      </c>
      <c r="V1039" s="81"/>
      <c r="W1039" s="81" t="e">
        <f t="shared" si="294"/>
        <v>#REF!</v>
      </c>
      <c r="X1039" s="83"/>
      <c r="Y1039" s="99">
        <f>Q1041</f>
        <v>0</v>
      </c>
      <c r="Z1039" s="35">
        <v>824</v>
      </c>
      <c r="AE1039" s="106" t="e">
        <f>I1041-SUM(Z1041:AD1041)</f>
        <v>#VALUE!</v>
      </c>
      <c r="AF1039" s="69"/>
      <c r="AG1039" s="218"/>
      <c r="AH1039" s="219"/>
      <c r="AI1039" s="218"/>
      <c r="AR1039" s="225" t="str">
        <f>IF(AS1041&gt;1,H1041,IF(AS1041=1,H1038+1,0))</f>
        <v/>
      </c>
      <c r="AS1039" s="35">
        <f>IF(H1041=0,H1038+1,2)</f>
        <v>2</v>
      </c>
      <c r="AU1039" s="69" t="e">
        <f t="shared" si="287"/>
        <v>#N/A</v>
      </c>
      <c r="AV1039" s="69" t="e">
        <f t="shared" si="290"/>
        <v>#N/A</v>
      </c>
      <c r="AW1039" s="69">
        <f>IF(I1039&gt;0,COUNTIF($AV$32:AV1039,AV1039),0)</f>
        <v>1007</v>
      </c>
      <c r="AX1039" s="69">
        <f>IF(AND(AW1039&gt;1,SUMIF($AV$32:AV1038,AV1039,$AX$32:AX1038)-SUMIF($AV$32:AV1038,AV1039,$BA$32:BA1038)=0),1,IF(AND(AW1039&gt;1,SUMIF($AV$32:AV1038,AV1039,$AX$32:AX1038)-SUMIF($AV$32:AV1038,AV1039,$BA$32:BA1038)&gt;0),0,AW1039))</f>
        <v>0</v>
      </c>
      <c r="AY1039" s="69">
        <f>IF(AND(Q1039&gt;0,SUMIF($AV$32:AV1039,AV1039,$I$32:I1039)-SUMIF($AV$32:AV1039,AV1039,$Q$32:Q1039)=0),COUNTIF($AV$32:AV1039,AV1039),0)</f>
        <v>0</v>
      </c>
      <c r="AZ1039" s="69">
        <f>IF(Q1039&gt;0,COUNTIF($AV$32:AV1039,AV1039),0)</f>
        <v>0</v>
      </c>
      <c r="BA1039" s="69">
        <f t="shared" si="291"/>
        <v>0</v>
      </c>
      <c r="BC1039" s="69" t="str">
        <f t="shared" si="292"/>
        <v xml:space="preserve">  0</v>
      </c>
      <c r="BD1039" s="69" t="str">
        <f t="shared" si="293"/>
        <v/>
      </c>
      <c r="BF1039" s="69"/>
      <c r="BG1039" s="69"/>
    </row>
    <row r="1040" spans="1:59" x14ac:dyDescent="0.25">
      <c r="A1040" s="70" t="e">
        <f t="shared" si="300"/>
        <v>#REF!</v>
      </c>
      <c r="B1040" s="83" t="str">
        <f>IFERROR(VLOOKUP(A1040,[1]Tổng!$M$2:$AT$200,13,0),"")</f>
        <v/>
      </c>
      <c r="C1040" s="71" t="e">
        <f t="shared" si="295"/>
        <v>#VALUE!</v>
      </c>
      <c r="D1040" s="71">
        <f t="shared" si="296"/>
        <v>1</v>
      </c>
      <c r="E1040" s="221" t="str">
        <f>IFERROR(VLOOKUP(A1040,[1]Tổng!$M$2:$AT$200,14,0),"")</f>
        <v/>
      </c>
      <c r="F1040" s="213" t="str">
        <f>IFERROR(VLOOKUP(A1040,[1]Tổng!$M$2:$AT$200,15,0),"")</f>
        <v/>
      </c>
      <c r="G1040" s="214" t="str">
        <f>IFERROR(VLOOKUP(A1040,[1]Tổng!$M$2:$AT$200,25,0),"")</f>
        <v/>
      </c>
      <c r="H1040" s="83" t="str">
        <f>IFERROR(VLOOKUP(A1040,[1]Tổng!$M$2:$AQ$200,26,0),"")</f>
        <v/>
      </c>
      <c r="I1040" s="77" t="str">
        <f>IFERROR(VLOOKUP(A1040,[1]Tổng!$M$2:$AQ$200,27,0),"")</f>
        <v/>
      </c>
      <c r="J1040" s="77">
        <v>1000000</v>
      </c>
      <c r="K1040" s="78">
        <f t="shared" si="297"/>
        <v>0</v>
      </c>
      <c r="L1040" s="88" t="str">
        <f>IFERROR(VLOOKUP(A1040,[1]Tổng!$M$2:$AQ$200,30,0),"")</f>
        <v/>
      </c>
      <c r="M1040" s="88">
        <f t="shared" si="298"/>
        <v>0</v>
      </c>
      <c r="N1040" s="88" t="str">
        <f>IFERROR(VLOOKUP(A1040,[1]Tổng!$M$2:$AT$200,18,0),"")</f>
        <v/>
      </c>
      <c r="O1040" s="88" t="str">
        <f>IFERROR(VLOOKUP(A1040,[1]Tổng!$M$2:$AT$200,22,0),"")</f>
        <v/>
      </c>
      <c r="P1040" s="217">
        <f t="shared" si="299"/>
        <v>0</v>
      </c>
      <c r="Q1040" s="217">
        <f>IFERROR(VLOOKUP(A1040,[1]Tổng!$M$2:$AQ$200,29,0),0)</f>
        <v>0</v>
      </c>
      <c r="R1040" s="81" t="str">
        <f>IFERROR(VLOOKUP(A1040,[1]Tổng!$M$2:$AQ$200,31,0),"")</f>
        <v/>
      </c>
      <c r="S1040" s="81">
        <f t="shared" si="288"/>
        <v>0</v>
      </c>
      <c r="T1040" s="81">
        <f t="shared" si="289"/>
        <v>0</v>
      </c>
      <c r="U1040" s="81" t="e">
        <f t="shared" si="301"/>
        <v>#REF!</v>
      </c>
      <c r="V1040" s="81"/>
      <c r="W1040" s="81" t="e">
        <f t="shared" si="294"/>
        <v>#REF!</v>
      </c>
      <c r="X1040" s="83"/>
      <c r="Y1040" s="99">
        <f t="shared" si="306"/>
        <v>0</v>
      </c>
      <c r="Z1040" s="35">
        <v>1704</v>
      </c>
      <c r="AA1040" s="35">
        <v>1330</v>
      </c>
      <c r="AE1040" s="106" t="e">
        <f t="shared" si="227"/>
        <v>#VALUE!</v>
      </c>
      <c r="AF1040" s="69"/>
      <c r="AG1040" s="218"/>
      <c r="AH1040" s="219"/>
      <c r="AI1040" s="218"/>
      <c r="AR1040" s="225" t="str">
        <f>IF(AS1040&gt;1,H1040,IF(AS1040=1,H1041+1,0))</f>
        <v/>
      </c>
      <c r="AS1040" s="35">
        <f>IF(H1040=0,H1041+1,2)</f>
        <v>2</v>
      </c>
      <c r="AU1040" s="69" t="e">
        <f t="shared" si="287"/>
        <v>#N/A</v>
      </c>
      <c r="AV1040" s="69" t="e">
        <f t="shared" si="290"/>
        <v>#N/A</v>
      </c>
      <c r="AW1040" s="69">
        <f>IF(I1040&gt;0,COUNTIF($AV$32:AV1040,AV1040),0)</f>
        <v>1008</v>
      </c>
      <c r="AX1040" s="69">
        <f>IF(AND(AW1040&gt;1,SUMIF($AV$32:AV1039,AV1040,$AX$32:AX1039)-SUMIF($AV$32:AV1039,AV1040,$BA$32:BA1039)=0),1,IF(AND(AW1040&gt;1,SUMIF($AV$32:AV1039,AV1040,$AX$32:AX1039)-SUMIF($AV$32:AV1039,AV1040,$BA$32:BA1039)&gt;0),0,AW1040))</f>
        <v>0</v>
      </c>
      <c r="AY1040" s="69">
        <f>IF(AND(Q1040&gt;0,SUMIF($AV$32:AV1040,AV1040,$I$32:I1040)-SUMIF($AV$32:AV1040,AV1040,$Q$32:Q1040)=0),COUNTIF($AV$32:AV1040,AV1040),0)</f>
        <v>0</v>
      </c>
      <c r="AZ1040" s="69">
        <f>IF(Q1040&gt;0,COUNTIF($AV$32:AV1040,AV1040),0)</f>
        <v>0</v>
      </c>
      <c r="BA1040" s="69">
        <f t="shared" si="291"/>
        <v>0</v>
      </c>
      <c r="BC1040" s="69" t="str">
        <f t="shared" si="292"/>
        <v xml:space="preserve">  0</v>
      </c>
      <c r="BD1040" s="69" t="str">
        <f t="shared" si="293"/>
        <v/>
      </c>
      <c r="BF1040" s="69"/>
      <c r="BG1040" s="69"/>
    </row>
    <row r="1041" spans="1:59" x14ac:dyDescent="0.25">
      <c r="A1041" s="70" t="e">
        <f t="shared" si="300"/>
        <v>#REF!</v>
      </c>
      <c r="B1041" s="83" t="str">
        <f>IFERROR(VLOOKUP(A1041,[1]Tổng!$M$2:$AT$200,13,0),"")</f>
        <v/>
      </c>
      <c r="C1041" s="71" t="e">
        <f t="shared" si="295"/>
        <v>#VALUE!</v>
      </c>
      <c r="D1041" s="71">
        <f t="shared" si="296"/>
        <v>1</v>
      </c>
      <c r="E1041" s="221" t="str">
        <f>IFERROR(VLOOKUP(A1041,[1]Tổng!$M$2:$AT$200,14,0),"")</f>
        <v/>
      </c>
      <c r="F1041" s="213" t="str">
        <f>IFERROR(VLOOKUP(A1041,[1]Tổng!$M$2:$AT$200,15,0),"")</f>
        <v/>
      </c>
      <c r="G1041" s="214" t="str">
        <f>IFERROR(VLOOKUP(A1041,[1]Tổng!$M$2:$AT$200,25,0),"")</f>
        <v/>
      </c>
      <c r="H1041" s="83" t="str">
        <f>IFERROR(VLOOKUP(A1041,[1]Tổng!$M$2:$AQ$200,26,0),"")</f>
        <v/>
      </c>
      <c r="I1041" s="77" t="str">
        <f>IFERROR(VLOOKUP(A1041,[1]Tổng!$M$2:$AQ$200,27,0),"")</f>
        <v/>
      </c>
      <c r="J1041" s="77">
        <v>1000000</v>
      </c>
      <c r="K1041" s="78">
        <f t="shared" si="297"/>
        <v>0</v>
      </c>
      <c r="L1041" s="88" t="str">
        <f>IFERROR(VLOOKUP(A1041,[1]Tổng!$M$2:$AQ$200,30,0),"")</f>
        <v/>
      </c>
      <c r="M1041" s="88">
        <f t="shared" si="298"/>
        <v>0</v>
      </c>
      <c r="N1041" s="88" t="str">
        <f>IFERROR(VLOOKUP(A1041,[1]Tổng!$M$2:$AT$200,18,0),"")</f>
        <v/>
      </c>
      <c r="O1041" s="88" t="str">
        <f>IFERROR(VLOOKUP(A1041,[1]Tổng!$M$2:$AT$200,22,0),"")</f>
        <v/>
      </c>
      <c r="P1041" s="217">
        <f t="shared" si="299"/>
        <v>0</v>
      </c>
      <c r="Q1041" s="217">
        <f>IFERROR(VLOOKUP(A1041,[1]Tổng!$M$2:$AQ$200,29,0),0)</f>
        <v>0</v>
      </c>
      <c r="R1041" s="81" t="str">
        <f>IFERROR(VLOOKUP(A1041,[1]Tổng!$M$2:$AQ$200,31,0),"")</f>
        <v/>
      </c>
      <c r="S1041" s="81">
        <f t="shared" si="288"/>
        <v>0</v>
      </c>
      <c r="T1041" s="81">
        <f t="shared" si="289"/>
        <v>0</v>
      </c>
      <c r="U1041" s="81" t="e">
        <f t="shared" si="301"/>
        <v>#REF!</v>
      </c>
      <c r="V1041" s="81"/>
      <c r="W1041" s="81" t="e">
        <f t="shared" si="294"/>
        <v>#REF!</v>
      </c>
      <c r="X1041" s="83"/>
      <c r="Y1041" s="99">
        <f t="shared" si="306"/>
        <v>0</v>
      </c>
      <c r="Z1041" s="35">
        <v>380</v>
      </c>
      <c r="AA1041" s="35">
        <v>337</v>
      </c>
      <c r="AB1041" s="35">
        <v>227</v>
      </c>
      <c r="AC1041" s="35">
        <v>310</v>
      </c>
      <c r="AD1041" s="35">
        <v>311</v>
      </c>
      <c r="AE1041" s="106" t="e">
        <f t="shared" si="227"/>
        <v>#VALUE!</v>
      </c>
      <c r="AF1041" s="69"/>
      <c r="AG1041" s="218"/>
      <c r="AH1041" s="219"/>
      <c r="AI1041" s="218"/>
      <c r="AR1041" s="225" t="str">
        <f t="shared" si="304"/>
        <v/>
      </c>
      <c r="AS1041" s="35">
        <f t="shared" si="305"/>
        <v>2</v>
      </c>
      <c r="AU1041" s="69" t="e">
        <f t="shared" si="287"/>
        <v>#N/A</v>
      </c>
      <c r="AV1041" s="69" t="e">
        <f t="shared" si="290"/>
        <v>#N/A</v>
      </c>
      <c r="AW1041" s="69">
        <f>IF(I1041&gt;0,COUNTIF($AV$32:AV1041,AV1041),0)</f>
        <v>1009</v>
      </c>
      <c r="AX1041" s="69">
        <f>IF(AND(AW1041&gt;1,SUMIF($AV$32:AV1040,AV1041,$AX$32:AX1040)-SUMIF($AV$32:AV1040,AV1041,$BA$32:BA1040)=0),1,IF(AND(AW1041&gt;1,SUMIF($AV$32:AV1040,AV1041,$AX$32:AX1040)-SUMIF($AV$32:AV1040,AV1041,$BA$32:BA1040)&gt;0),0,AW1041))</f>
        <v>0</v>
      </c>
      <c r="AY1041" s="69">
        <f>IF(AND(Q1041&gt;0,SUMIF($AV$32:AV1041,AV1041,$I$32:I1041)-SUMIF($AV$32:AV1041,AV1041,$Q$32:Q1041)=0),COUNTIF($AV$32:AV1041,AV1041),0)</f>
        <v>0</v>
      </c>
      <c r="AZ1041" s="69">
        <f>IF(Q1041&gt;0,COUNTIF($AV$32:AV1041,AV1041),0)</f>
        <v>0</v>
      </c>
      <c r="BA1041" s="69">
        <f t="shared" si="291"/>
        <v>0</v>
      </c>
      <c r="BC1041" s="69" t="str">
        <f t="shared" si="292"/>
        <v xml:space="preserve">  0</v>
      </c>
      <c r="BD1041" s="69" t="str">
        <f t="shared" si="293"/>
        <v/>
      </c>
      <c r="BF1041" s="69"/>
      <c r="BG1041" s="69"/>
    </row>
    <row r="1042" spans="1:59" x14ac:dyDescent="0.25">
      <c r="A1042" s="70" t="e">
        <f t="shared" si="300"/>
        <v>#REF!</v>
      </c>
      <c r="B1042" s="83" t="str">
        <f>IFERROR(VLOOKUP(A1042,[1]Tổng!$M$2:$AT$200,13,0),"")</f>
        <v/>
      </c>
      <c r="C1042" s="71" t="e">
        <f t="shared" si="295"/>
        <v>#VALUE!</v>
      </c>
      <c r="D1042" s="71">
        <f t="shared" si="296"/>
        <v>1</v>
      </c>
      <c r="E1042" s="221" t="str">
        <f>IFERROR(VLOOKUP(A1042,[1]Tổng!$M$2:$AT$200,14,0),"")</f>
        <v/>
      </c>
      <c r="F1042" s="213" t="str">
        <f>IFERROR(VLOOKUP(A1042,[1]Tổng!$M$2:$AT$200,15,0),"")</f>
        <v/>
      </c>
      <c r="G1042" s="214" t="str">
        <f>IFERROR(VLOOKUP(A1042,[1]Tổng!$M$2:$AT$200,25,0),"")</f>
        <v/>
      </c>
      <c r="H1042" s="83" t="str">
        <f>IFERROR(VLOOKUP(A1042,[1]Tổng!$M$2:$AQ$200,26,0),"")</f>
        <v/>
      </c>
      <c r="I1042" s="77" t="str">
        <f>IFERROR(VLOOKUP(A1042,[1]Tổng!$M$2:$AQ$200,27,0),"")</f>
        <v/>
      </c>
      <c r="J1042" s="77">
        <v>1000000</v>
      </c>
      <c r="K1042" s="78">
        <f t="shared" si="297"/>
        <v>0</v>
      </c>
      <c r="L1042" s="88" t="str">
        <f>IFERROR(VLOOKUP(A1042,[1]Tổng!$M$2:$AQ$200,30,0),"")</f>
        <v/>
      </c>
      <c r="M1042" s="88">
        <f t="shared" si="298"/>
        <v>0</v>
      </c>
      <c r="N1042" s="88" t="str">
        <f>IFERROR(VLOOKUP(A1042,[1]Tổng!$M$2:$AT$200,18,0),"")</f>
        <v/>
      </c>
      <c r="O1042" s="88" t="str">
        <f>IFERROR(VLOOKUP(A1042,[1]Tổng!$M$2:$AT$200,22,0),"")</f>
        <v/>
      </c>
      <c r="P1042" s="217">
        <f t="shared" si="299"/>
        <v>0</v>
      </c>
      <c r="Q1042" s="217">
        <f>IFERROR(VLOOKUP(A1042,[1]Tổng!$M$2:$AQ$200,29,0),0)</f>
        <v>0</v>
      </c>
      <c r="R1042" s="81" t="str">
        <f>IFERROR(VLOOKUP(A1042,[1]Tổng!$M$2:$AQ$200,31,0),"")</f>
        <v/>
      </c>
      <c r="S1042" s="81">
        <f t="shared" si="288"/>
        <v>0</v>
      </c>
      <c r="T1042" s="81">
        <f t="shared" si="289"/>
        <v>0</v>
      </c>
      <c r="U1042" s="81" t="e">
        <f t="shared" si="301"/>
        <v>#REF!</v>
      </c>
      <c r="V1042" s="81"/>
      <c r="W1042" s="81" t="e">
        <f t="shared" si="294"/>
        <v>#REF!</v>
      </c>
      <c r="X1042" s="83"/>
      <c r="Y1042" s="99">
        <f t="shared" si="306"/>
        <v>0</v>
      </c>
      <c r="Z1042" s="35">
        <v>1433</v>
      </c>
      <c r="AA1042" s="35">
        <v>131</v>
      </c>
      <c r="AE1042" s="106" t="e">
        <f t="shared" si="227"/>
        <v>#VALUE!</v>
      </c>
      <c r="AF1042" s="69"/>
      <c r="AG1042" s="218"/>
      <c r="AH1042" s="219"/>
      <c r="AI1042" s="218"/>
      <c r="AR1042" s="225" t="str">
        <f t="shared" si="304"/>
        <v/>
      </c>
      <c r="AS1042" s="35">
        <f t="shared" si="305"/>
        <v>2</v>
      </c>
      <c r="AU1042" s="69" t="e">
        <f t="shared" si="287"/>
        <v>#N/A</v>
      </c>
      <c r="AV1042" s="69" t="e">
        <f t="shared" si="290"/>
        <v>#N/A</v>
      </c>
      <c r="AW1042" s="69">
        <f>IF(I1042&gt;0,COUNTIF($AV$32:AV1042,AV1042),0)</f>
        <v>1010</v>
      </c>
      <c r="AX1042" s="69">
        <f>IF(AND(AW1042&gt;1,SUMIF($AV$32:AV1041,AV1042,$AX$32:AX1041)-SUMIF($AV$32:AV1041,AV1042,$BA$32:BA1041)=0),1,IF(AND(AW1042&gt;1,SUMIF($AV$32:AV1041,AV1042,$AX$32:AX1041)-SUMIF($AV$32:AV1041,AV1042,$BA$32:BA1041)&gt;0),0,AW1042))</f>
        <v>0</v>
      </c>
      <c r="AY1042" s="69">
        <f>IF(AND(Q1042&gt;0,SUMIF($AV$32:AV1042,AV1042,$I$32:I1042)-SUMIF($AV$32:AV1042,AV1042,$Q$32:Q1042)=0),COUNTIF($AV$32:AV1042,AV1042),0)</f>
        <v>0</v>
      </c>
      <c r="AZ1042" s="69">
        <f>IF(Q1042&gt;0,COUNTIF($AV$32:AV1042,AV1042),0)</f>
        <v>0</v>
      </c>
      <c r="BA1042" s="69">
        <f t="shared" si="291"/>
        <v>0</v>
      </c>
      <c r="BC1042" s="69" t="str">
        <f t="shared" si="292"/>
        <v xml:space="preserve">  0</v>
      </c>
      <c r="BD1042" s="69" t="str">
        <f t="shared" si="293"/>
        <v/>
      </c>
      <c r="BF1042" s="69"/>
      <c r="BG1042" s="69"/>
    </row>
    <row r="1043" spans="1:59" x14ac:dyDescent="0.25">
      <c r="A1043" s="70" t="e">
        <f t="shared" si="300"/>
        <v>#REF!</v>
      </c>
      <c r="B1043" s="83" t="str">
        <f>IFERROR(VLOOKUP(A1043,[1]Tổng!$M$2:$AT$200,13,0),"")</f>
        <v/>
      </c>
      <c r="C1043" s="71" t="e">
        <f t="shared" si="295"/>
        <v>#VALUE!</v>
      </c>
      <c r="D1043" s="71">
        <f t="shared" si="296"/>
        <v>1</v>
      </c>
      <c r="E1043" s="221" t="str">
        <f>IFERROR(VLOOKUP(A1043,[1]Tổng!$M$2:$AT$200,14,0),"")</f>
        <v/>
      </c>
      <c r="F1043" s="213" t="str">
        <f>IFERROR(VLOOKUP(A1043,[1]Tổng!$M$2:$AT$200,15,0),"")</f>
        <v/>
      </c>
      <c r="G1043" s="214" t="str">
        <f>IFERROR(VLOOKUP(A1043,[1]Tổng!$M$2:$AT$200,25,0),"")</f>
        <v/>
      </c>
      <c r="H1043" s="83" t="str">
        <f>IFERROR(VLOOKUP(A1043,[1]Tổng!$M$2:$AQ$200,26,0),"")</f>
        <v/>
      </c>
      <c r="I1043" s="77" t="str">
        <f>IFERROR(VLOOKUP(A1043,[1]Tổng!$M$2:$AQ$200,27,0),"")</f>
        <v/>
      </c>
      <c r="J1043" s="77">
        <v>1000000</v>
      </c>
      <c r="K1043" s="78">
        <f t="shared" si="297"/>
        <v>0</v>
      </c>
      <c r="L1043" s="88" t="str">
        <f>IFERROR(VLOOKUP(A1043,[1]Tổng!$M$2:$AQ$200,30,0),"")</f>
        <v/>
      </c>
      <c r="M1043" s="88">
        <f t="shared" si="298"/>
        <v>0</v>
      </c>
      <c r="N1043" s="88" t="str">
        <f>IFERROR(VLOOKUP(A1043,[1]Tổng!$M$2:$AT$200,18,0),"")</f>
        <v/>
      </c>
      <c r="O1043" s="88" t="str">
        <f>IFERROR(VLOOKUP(A1043,[1]Tổng!$M$2:$AT$200,22,0),"")</f>
        <v/>
      </c>
      <c r="P1043" s="217">
        <f t="shared" si="299"/>
        <v>0</v>
      </c>
      <c r="Q1043" s="217">
        <f>IFERROR(VLOOKUP(A1043,[1]Tổng!$M$2:$AQ$200,29,0),0)</f>
        <v>0</v>
      </c>
      <c r="R1043" s="81" t="str">
        <f>IFERROR(VLOOKUP(A1043,[1]Tổng!$M$2:$AQ$200,31,0),"")</f>
        <v/>
      </c>
      <c r="S1043" s="81">
        <f t="shared" si="288"/>
        <v>0</v>
      </c>
      <c r="T1043" s="81">
        <f t="shared" si="289"/>
        <v>0</v>
      </c>
      <c r="U1043" s="81" t="e">
        <f t="shared" si="301"/>
        <v>#REF!</v>
      </c>
      <c r="V1043" s="81"/>
      <c r="W1043" s="81" t="e">
        <f t="shared" si="294"/>
        <v>#REF!</v>
      </c>
      <c r="X1043" s="83"/>
      <c r="Y1043" s="99">
        <f t="shared" si="306"/>
        <v>0</v>
      </c>
      <c r="Z1043" s="35">
        <v>783</v>
      </c>
      <c r="AE1043" s="106" t="e">
        <f t="shared" si="227"/>
        <v>#VALUE!</v>
      </c>
      <c r="AF1043" s="69"/>
      <c r="AG1043" s="218"/>
      <c r="AH1043" s="219"/>
      <c r="AI1043" s="218"/>
      <c r="AR1043" s="225" t="str">
        <f t="shared" si="304"/>
        <v/>
      </c>
      <c r="AS1043" s="35">
        <f t="shared" si="305"/>
        <v>2</v>
      </c>
      <c r="AU1043" s="69" t="e">
        <f t="shared" si="287"/>
        <v>#N/A</v>
      </c>
      <c r="AV1043" s="69" t="e">
        <f t="shared" si="290"/>
        <v>#N/A</v>
      </c>
      <c r="AW1043" s="69">
        <f>IF(I1043&gt;0,COUNTIF($AV$32:AV1043,AV1043),0)</f>
        <v>1011</v>
      </c>
      <c r="AX1043" s="69">
        <f>IF(AND(AW1043&gt;1,SUMIF($AV$32:AV1042,AV1043,$AX$32:AX1042)-SUMIF($AV$32:AV1042,AV1043,$BA$32:BA1042)=0),1,IF(AND(AW1043&gt;1,SUMIF($AV$32:AV1042,AV1043,$AX$32:AX1042)-SUMIF($AV$32:AV1042,AV1043,$BA$32:BA1042)&gt;0),0,AW1043))</f>
        <v>0</v>
      </c>
      <c r="AY1043" s="69">
        <f>IF(AND(Q1043&gt;0,SUMIF($AV$32:AV1043,AV1043,$I$32:I1043)-SUMIF($AV$32:AV1043,AV1043,$Q$32:Q1043)=0),COUNTIF($AV$32:AV1043,AV1043),0)</f>
        <v>0</v>
      </c>
      <c r="AZ1043" s="69">
        <f>IF(Q1043&gt;0,COUNTIF($AV$32:AV1043,AV1043),0)</f>
        <v>0</v>
      </c>
      <c r="BA1043" s="69">
        <f t="shared" si="291"/>
        <v>0</v>
      </c>
      <c r="BC1043" s="69" t="str">
        <f t="shared" si="292"/>
        <v xml:space="preserve">  0</v>
      </c>
      <c r="BD1043" s="69" t="str">
        <f t="shared" si="293"/>
        <v/>
      </c>
      <c r="BF1043" s="69"/>
      <c r="BG1043" s="69"/>
    </row>
    <row r="1044" spans="1:59" x14ac:dyDescent="0.25">
      <c r="A1044" s="70" t="e">
        <f t="shared" si="300"/>
        <v>#REF!</v>
      </c>
      <c r="B1044" s="83" t="str">
        <f>IFERROR(VLOOKUP(A1044,[1]Tổng!$M$2:$AT$200,13,0),"")</f>
        <v/>
      </c>
      <c r="C1044" s="71" t="e">
        <f t="shared" si="295"/>
        <v>#VALUE!</v>
      </c>
      <c r="D1044" s="71">
        <f t="shared" si="296"/>
        <v>1</v>
      </c>
      <c r="E1044" s="221" t="str">
        <f>IFERROR(VLOOKUP(A1044,[1]Tổng!$M$2:$AT$200,14,0),"")</f>
        <v/>
      </c>
      <c r="F1044" s="213" t="str">
        <f>IFERROR(VLOOKUP(A1044,[1]Tổng!$M$2:$AT$200,15,0),"")</f>
        <v/>
      </c>
      <c r="G1044" s="214" t="str">
        <f>IFERROR(VLOOKUP(A1044,[1]Tổng!$M$2:$AT$200,25,0),"")</f>
        <v/>
      </c>
      <c r="H1044" s="83" t="str">
        <f>IFERROR(VLOOKUP(A1044,[1]Tổng!$M$2:$AQ$200,26,0),"")</f>
        <v/>
      </c>
      <c r="I1044" s="77" t="str">
        <f>IFERROR(VLOOKUP(A1044,[1]Tổng!$M$2:$AQ$200,27,0),"")</f>
        <v/>
      </c>
      <c r="J1044" s="77">
        <v>1000000</v>
      </c>
      <c r="K1044" s="78">
        <f t="shared" si="297"/>
        <v>0</v>
      </c>
      <c r="L1044" s="88" t="str">
        <f>IFERROR(VLOOKUP(A1044,[1]Tổng!$M$2:$AQ$200,30,0),"")</f>
        <v/>
      </c>
      <c r="M1044" s="88">
        <f t="shared" si="298"/>
        <v>0</v>
      </c>
      <c r="N1044" s="88" t="str">
        <f>IFERROR(VLOOKUP(A1044,[1]Tổng!$M$2:$AT$200,18,0),"")</f>
        <v/>
      </c>
      <c r="O1044" s="88" t="str">
        <f>IFERROR(VLOOKUP(A1044,[1]Tổng!$M$2:$AT$200,22,0),"")</f>
        <v/>
      </c>
      <c r="P1044" s="217">
        <f t="shared" si="299"/>
        <v>0</v>
      </c>
      <c r="Q1044" s="217">
        <f>IFERROR(VLOOKUP(A1044,[1]Tổng!$M$2:$AQ$200,29,0),0)</f>
        <v>0</v>
      </c>
      <c r="R1044" s="81" t="str">
        <f>IFERROR(VLOOKUP(A1044,[1]Tổng!$M$2:$AQ$200,31,0),"")</f>
        <v/>
      </c>
      <c r="S1044" s="81">
        <f t="shared" si="288"/>
        <v>0</v>
      </c>
      <c r="T1044" s="81">
        <f t="shared" si="289"/>
        <v>0</v>
      </c>
      <c r="U1044" s="81" t="e">
        <f t="shared" si="301"/>
        <v>#REF!</v>
      </c>
      <c r="V1044" s="81"/>
      <c r="W1044" s="81" t="e">
        <f t="shared" si="294"/>
        <v>#REF!</v>
      </c>
      <c r="X1044" s="83"/>
      <c r="Y1044" s="99">
        <f t="shared" si="306"/>
        <v>0</v>
      </c>
      <c r="Z1044" s="35">
        <v>772</v>
      </c>
      <c r="AA1044" s="35">
        <v>210</v>
      </c>
      <c r="AE1044" s="106" t="e">
        <f t="shared" si="227"/>
        <v>#VALUE!</v>
      </c>
      <c r="AF1044" s="69"/>
      <c r="AG1044" s="218"/>
      <c r="AH1044" s="219"/>
      <c r="AI1044" s="218"/>
      <c r="AR1044" s="225" t="str">
        <f t="shared" si="304"/>
        <v/>
      </c>
      <c r="AS1044" s="35">
        <f t="shared" si="305"/>
        <v>2</v>
      </c>
      <c r="AU1044" s="69" t="e">
        <f t="shared" si="287"/>
        <v>#N/A</v>
      </c>
      <c r="AV1044" s="69" t="e">
        <f t="shared" si="290"/>
        <v>#N/A</v>
      </c>
      <c r="AW1044" s="69">
        <f>IF(I1044&gt;0,COUNTIF($AV$32:AV1044,AV1044),0)</f>
        <v>1012</v>
      </c>
      <c r="AX1044" s="69">
        <f>IF(AND(AW1044&gt;1,SUMIF($AV$32:AV1043,AV1044,$AX$32:AX1043)-SUMIF($AV$32:AV1043,AV1044,$BA$32:BA1043)=0),1,IF(AND(AW1044&gt;1,SUMIF($AV$32:AV1043,AV1044,$AX$32:AX1043)-SUMIF($AV$32:AV1043,AV1044,$BA$32:BA1043)&gt;0),0,AW1044))</f>
        <v>0</v>
      </c>
      <c r="AY1044" s="69">
        <f>IF(AND(Q1044&gt;0,SUMIF($AV$32:AV1044,AV1044,$I$32:I1044)-SUMIF($AV$32:AV1044,AV1044,$Q$32:Q1044)=0),COUNTIF($AV$32:AV1044,AV1044),0)</f>
        <v>0</v>
      </c>
      <c r="AZ1044" s="69">
        <f>IF(Q1044&gt;0,COUNTIF($AV$32:AV1044,AV1044),0)</f>
        <v>0</v>
      </c>
      <c r="BA1044" s="69">
        <f t="shared" si="291"/>
        <v>0</v>
      </c>
      <c r="BC1044" s="69" t="str">
        <f t="shared" si="292"/>
        <v xml:space="preserve">  0</v>
      </c>
      <c r="BD1044" s="69" t="str">
        <f t="shared" si="293"/>
        <v/>
      </c>
      <c r="BF1044" s="69"/>
      <c r="BG1044" s="69"/>
    </row>
    <row r="1045" spans="1:59" x14ac:dyDescent="0.25">
      <c r="A1045" s="70" t="e">
        <f t="shared" si="300"/>
        <v>#REF!</v>
      </c>
      <c r="B1045" s="83" t="str">
        <f>IFERROR(VLOOKUP(A1045,[1]Tổng!$M$2:$AT$200,13,0),"")</f>
        <v/>
      </c>
      <c r="C1045" s="71" t="e">
        <f t="shared" si="295"/>
        <v>#VALUE!</v>
      </c>
      <c r="D1045" s="71">
        <f t="shared" si="296"/>
        <v>1</v>
      </c>
      <c r="E1045" s="221" t="str">
        <f>IFERROR(VLOOKUP(A1045,[1]Tổng!$M$2:$AT$200,14,0),"")</f>
        <v/>
      </c>
      <c r="F1045" s="213" t="str">
        <f>IFERROR(VLOOKUP(A1045,[1]Tổng!$M$2:$AT$200,15,0),"")</f>
        <v/>
      </c>
      <c r="G1045" s="214" t="str">
        <f>IFERROR(VLOOKUP(A1045,[1]Tổng!$M$2:$AT$200,25,0),"")</f>
        <v/>
      </c>
      <c r="H1045" s="83" t="str">
        <f>IFERROR(VLOOKUP(A1045,[1]Tổng!$M$2:$AQ$200,26,0),"")</f>
        <v/>
      </c>
      <c r="I1045" s="77" t="str">
        <f>IFERROR(VLOOKUP(A1045,[1]Tổng!$M$2:$AQ$200,27,0),"")</f>
        <v/>
      </c>
      <c r="J1045" s="77">
        <v>1000000</v>
      </c>
      <c r="K1045" s="78">
        <f t="shared" si="297"/>
        <v>0</v>
      </c>
      <c r="L1045" s="88" t="str">
        <f>IFERROR(VLOOKUP(A1045,[1]Tổng!$M$2:$AQ$200,30,0),"")</f>
        <v/>
      </c>
      <c r="M1045" s="88">
        <f t="shared" si="298"/>
        <v>0</v>
      </c>
      <c r="N1045" s="88" t="str">
        <f>IFERROR(VLOOKUP(A1045,[1]Tổng!$M$2:$AT$200,18,0),"")</f>
        <v/>
      </c>
      <c r="O1045" s="88" t="str">
        <f>IFERROR(VLOOKUP(A1045,[1]Tổng!$M$2:$AT$200,22,0),"")</f>
        <v/>
      </c>
      <c r="P1045" s="217">
        <f t="shared" si="299"/>
        <v>0</v>
      </c>
      <c r="Q1045" s="217">
        <f>IFERROR(VLOOKUP(A1045,[1]Tổng!$M$2:$AQ$200,29,0),0)</f>
        <v>0</v>
      </c>
      <c r="R1045" s="81" t="str">
        <f>IFERROR(VLOOKUP(A1045,[1]Tổng!$M$2:$AQ$200,31,0),"")</f>
        <v/>
      </c>
      <c r="S1045" s="81">
        <f t="shared" si="288"/>
        <v>0</v>
      </c>
      <c r="T1045" s="81">
        <f t="shared" si="289"/>
        <v>0</v>
      </c>
      <c r="U1045" s="81" t="e">
        <f t="shared" si="301"/>
        <v>#REF!</v>
      </c>
      <c r="V1045" s="81"/>
      <c r="W1045" s="81" t="e">
        <f t="shared" si="294"/>
        <v>#REF!</v>
      </c>
      <c r="X1045" s="83"/>
      <c r="Y1045" s="99">
        <f t="shared" si="306"/>
        <v>0</v>
      </c>
      <c r="Z1045" s="35">
        <v>440</v>
      </c>
      <c r="AE1045" s="106" t="e">
        <f t="shared" si="227"/>
        <v>#VALUE!</v>
      </c>
      <c r="AF1045" s="69"/>
      <c r="AG1045" s="218"/>
      <c r="AH1045" s="219"/>
      <c r="AI1045" s="218"/>
      <c r="AR1045" s="225" t="str">
        <f>IF(AS1045&gt;1,H1045,IF(AS1045=1,H1004+1,0))</f>
        <v/>
      </c>
      <c r="AS1045" s="35">
        <f>IF(H1045=0,H1004+1,2)</f>
        <v>2</v>
      </c>
      <c r="AU1045" s="69" t="e">
        <f t="shared" si="287"/>
        <v>#N/A</v>
      </c>
      <c r="AV1045" s="69" t="e">
        <f t="shared" si="290"/>
        <v>#N/A</v>
      </c>
      <c r="AW1045" s="69">
        <f>IF(I1045&gt;0,COUNTIF($AV$32:AV1045,AV1045),0)</f>
        <v>1013</v>
      </c>
      <c r="AX1045" s="69">
        <f>IF(AND(AW1045&gt;1,SUMIF($AV$32:AV1044,AV1045,$AX$32:AX1044)-SUMIF($AV$32:AV1044,AV1045,$BA$32:BA1044)=0),1,IF(AND(AW1045&gt;1,SUMIF($AV$32:AV1044,AV1045,$AX$32:AX1044)-SUMIF($AV$32:AV1044,AV1045,$BA$32:BA1044)&gt;0),0,AW1045))</f>
        <v>0</v>
      </c>
      <c r="AY1045" s="69">
        <f>IF(AND(Q1045&gt;0,SUMIF($AV$32:AV1045,AV1045,$I$32:I1045)-SUMIF($AV$32:AV1045,AV1045,$Q$32:Q1045)=0),COUNTIF($AV$32:AV1045,AV1045),0)</f>
        <v>0</v>
      </c>
      <c r="AZ1045" s="69">
        <f>IF(Q1045&gt;0,COUNTIF($AV$32:AV1045,AV1045),0)</f>
        <v>0</v>
      </c>
      <c r="BA1045" s="69">
        <f t="shared" si="291"/>
        <v>0</v>
      </c>
      <c r="BC1045" s="69" t="str">
        <f t="shared" si="292"/>
        <v xml:space="preserve">  0</v>
      </c>
      <c r="BD1045" s="69" t="str">
        <f t="shared" si="293"/>
        <v/>
      </c>
      <c r="BF1045" s="69"/>
      <c r="BG1045" s="69"/>
    </row>
    <row r="1046" spans="1:59" x14ac:dyDescent="0.25">
      <c r="A1046" s="70" t="e">
        <f t="shared" si="300"/>
        <v>#REF!</v>
      </c>
      <c r="B1046" s="83" t="str">
        <f>IFERROR(VLOOKUP(A1046,[1]Tổng!$M$2:$AT$200,13,0),"")</f>
        <v/>
      </c>
      <c r="C1046" s="71" t="e">
        <f t="shared" si="295"/>
        <v>#VALUE!</v>
      </c>
      <c r="D1046" s="71">
        <f t="shared" si="296"/>
        <v>1</v>
      </c>
      <c r="E1046" s="221" t="str">
        <f>IFERROR(VLOOKUP(A1046,[1]Tổng!$M$2:$AT$200,14,0),"")</f>
        <v/>
      </c>
      <c r="F1046" s="213" t="str">
        <f>IFERROR(VLOOKUP(A1046,[1]Tổng!$M$2:$AT$200,15,0),"")</f>
        <v/>
      </c>
      <c r="G1046" s="214" t="str">
        <f>IFERROR(VLOOKUP(A1046,[1]Tổng!$M$2:$AT$200,25,0),"")</f>
        <v/>
      </c>
      <c r="H1046" s="83" t="str">
        <f>IFERROR(VLOOKUP(A1046,[1]Tổng!$M$2:$AQ$200,26,0),"")</f>
        <v/>
      </c>
      <c r="I1046" s="77" t="str">
        <f>IFERROR(VLOOKUP(A1046,[1]Tổng!$M$2:$AQ$200,27,0),"")</f>
        <v/>
      </c>
      <c r="J1046" s="77">
        <v>1000000</v>
      </c>
      <c r="K1046" s="78">
        <f t="shared" si="297"/>
        <v>0</v>
      </c>
      <c r="L1046" s="88" t="str">
        <f>IFERROR(VLOOKUP(A1046,[1]Tổng!$M$2:$AQ$200,30,0),"")</f>
        <v/>
      </c>
      <c r="M1046" s="88">
        <f t="shared" si="298"/>
        <v>0</v>
      </c>
      <c r="N1046" s="88" t="str">
        <f>IFERROR(VLOOKUP(A1046,[1]Tổng!$M$2:$AT$200,18,0),"")</f>
        <v/>
      </c>
      <c r="O1046" s="88" t="str">
        <f>IFERROR(VLOOKUP(A1046,[1]Tổng!$M$2:$AT$200,22,0),"")</f>
        <v/>
      </c>
      <c r="P1046" s="217">
        <f t="shared" si="299"/>
        <v>0</v>
      </c>
      <c r="Q1046" s="217">
        <f>IFERROR(VLOOKUP(A1046,[1]Tổng!$M$2:$AQ$200,29,0),0)</f>
        <v>0</v>
      </c>
      <c r="R1046" s="81" t="str">
        <f>IFERROR(VLOOKUP(A1046,[1]Tổng!$M$2:$AQ$200,31,0),"")</f>
        <v/>
      </c>
      <c r="S1046" s="81">
        <f t="shared" si="288"/>
        <v>0</v>
      </c>
      <c r="T1046" s="81">
        <f t="shared" si="289"/>
        <v>0</v>
      </c>
      <c r="U1046" s="81" t="e">
        <f t="shared" si="301"/>
        <v>#REF!</v>
      </c>
      <c r="V1046" s="81" t="e">
        <f>Z1060*L1060+AB1081*L1081+Z1082*L1082</f>
        <v>#VALUE!</v>
      </c>
      <c r="W1046" s="81" t="e">
        <f t="shared" si="294"/>
        <v>#REF!</v>
      </c>
      <c r="X1046" s="83">
        <v>44070</v>
      </c>
      <c r="Y1046" s="99">
        <f>Q1046-Z1060-AB1081-Z1082</f>
        <v>-990</v>
      </c>
      <c r="AE1046" s="106" t="e">
        <f t="shared" si="227"/>
        <v>#VALUE!</v>
      </c>
      <c r="AF1046" s="69"/>
      <c r="AG1046" s="218"/>
      <c r="AH1046" s="219"/>
      <c r="AI1046" s="218"/>
      <c r="AR1046" s="225" t="str">
        <f>IF(AS1046&gt;1,H1046,IF(AS1046=1,H1045+1,0))</f>
        <v/>
      </c>
      <c r="AS1046" s="35">
        <f>IF(H1046=0,H1045+1,2)</f>
        <v>2</v>
      </c>
      <c r="AU1046" s="69" t="e">
        <f t="shared" si="287"/>
        <v>#N/A</v>
      </c>
      <c r="AV1046" s="69" t="e">
        <f t="shared" si="290"/>
        <v>#N/A</v>
      </c>
      <c r="AW1046" s="69">
        <f>IF(I1046&gt;0,COUNTIF($AV$32:AV1046,AV1046),0)</f>
        <v>1014</v>
      </c>
      <c r="AX1046" s="69">
        <f>IF(AND(AW1046&gt;1,SUMIF($AV$32:AV1045,AV1046,$AX$32:AX1045)-SUMIF($AV$32:AV1045,AV1046,$BA$32:BA1045)=0),1,IF(AND(AW1046&gt;1,SUMIF($AV$32:AV1045,AV1046,$AX$32:AX1045)-SUMIF($AV$32:AV1045,AV1046,$BA$32:BA1045)&gt;0),0,AW1046))</f>
        <v>0</v>
      </c>
      <c r="AY1046" s="69">
        <f>IF(AND(Q1046&gt;0,SUMIF($AV$32:AV1046,AV1046,$I$32:I1046)-SUMIF($AV$32:AV1046,AV1046,$Q$32:Q1046)=0),COUNTIF($AV$32:AV1046,AV1046),0)</f>
        <v>0</v>
      </c>
      <c r="AZ1046" s="69">
        <f>IF(Q1046&gt;0,COUNTIF($AV$32:AV1046,AV1046),0)</f>
        <v>0</v>
      </c>
      <c r="BA1046" s="69">
        <f t="shared" si="291"/>
        <v>0</v>
      </c>
      <c r="BC1046" s="69" t="str">
        <f t="shared" si="292"/>
        <v xml:space="preserve">  0</v>
      </c>
      <c r="BD1046" s="69" t="str">
        <f t="shared" si="293"/>
        <v/>
      </c>
      <c r="BF1046" s="69"/>
      <c r="BG1046" s="69"/>
    </row>
    <row r="1047" spans="1:59" x14ac:dyDescent="0.25">
      <c r="A1047" s="70" t="e">
        <f t="shared" si="300"/>
        <v>#REF!</v>
      </c>
      <c r="B1047" s="83" t="str">
        <f>IFERROR(VLOOKUP(A1047,[1]Tổng!$M$2:$AT$200,13,0),"")</f>
        <v/>
      </c>
      <c r="C1047" s="71" t="e">
        <f t="shared" si="295"/>
        <v>#VALUE!</v>
      </c>
      <c r="D1047" s="71">
        <f t="shared" si="296"/>
        <v>1</v>
      </c>
      <c r="E1047" s="221" t="str">
        <f>IFERROR(VLOOKUP(A1047,[1]Tổng!$M$2:$AT$200,14,0),"")</f>
        <v/>
      </c>
      <c r="F1047" s="213" t="str">
        <f>IFERROR(VLOOKUP(A1047,[1]Tổng!$M$2:$AT$200,15,0),"")</f>
        <v/>
      </c>
      <c r="G1047" s="214" t="str">
        <f>IFERROR(VLOOKUP(A1047,[1]Tổng!$M$2:$AT$200,25,0),"")</f>
        <v/>
      </c>
      <c r="H1047" s="83" t="str">
        <f>IFERROR(VLOOKUP(A1047,[1]Tổng!$M$2:$AQ$200,26,0),"")</f>
        <v/>
      </c>
      <c r="I1047" s="77" t="str">
        <f>IFERROR(VLOOKUP(A1047,[1]Tổng!$M$2:$AQ$200,27,0),"")</f>
        <v/>
      </c>
      <c r="J1047" s="77">
        <v>1000000</v>
      </c>
      <c r="K1047" s="78">
        <f t="shared" si="297"/>
        <v>0</v>
      </c>
      <c r="L1047" s="88" t="str">
        <f>IFERROR(VLOOKUP(A1047,[1]Tổng!$M$2:$AQ$200,30,0),"")</f>
        <v/>
      </c>
      <c r="M1047" s="88">
        <f t="shared" si="298"/>
        <v>0</v>
      </c>
      <c r="N1047" s="88" t="str">
        <f>IFERROR(VLOOKUP(A1047,[1]Tổng!$M$2:$AT$200,18,0),"")</f>
        <v/>
      </c>
      <c r="O1047" s="88" t="str">
        <f>IFERROR(VLOOKUP(A1047,[1]Tổng!$M$2:$AT$200,22,0),"")</f>
        <v/>
      </c>
      <c r="P1047" s="217">
        <f t="shared" si="299"/>
        <v>0</v>
      </c>
      <c r="Q1047" s="217">
        <f>IFERROR(VLOOKUP(A1047,[1]Tổng!$M$2:$AQ$200,29,0),0)</f>
        <v>0</v>
      </c>
      <c r="R1047" s="81" t="str">
        <f>IFERROR(VLOOKUP(A1047,[1]Tổng!$M$2:$AQ$200,31,0),"")</f>
        <v/>
      </c>
      <c r="S1047" s="81">
        <f t="shared" si="288"/>
        <v>0</v>
      </c>
      <c r="T1047" s="81">
        <f t="shared" si="289"/>
        <v>0</v>
      </c>
      <c r="U1047" s="81" t="e">
        <f t="shared" si="301"/>
        <v>#REF!</v>
      </c>
      <c r="V1047" s="81" t="e">
        <f>AA1082*L1082</f>
        <v>#VALUE!</v>
      </c>
      <c r="W1047" s="81" t="e">
        <f t="shared" si="294"/>
        <v>#REF!</v>
      </c>
      <c r="X1047" s="83">
        <v>44071</v>
      </c>
      <c r="Y1047" s="99">
        <f>Q1047-AA1082</f>
        <v>-348</v>
      </c>
      <c r="AE1047" s="106" t="e">
        <f t="shared" si="227"/>
        <v>#VALUE!</v>
      </c>
      <c r="AF1047" s="69"/>
      <c r="AG1047" s="218"/>
      <c r="AH1047" s="219"/>
      <c r="AI1047" s="218"/>
      <c r="AR1047" s="225" t="str">
        <f>IF(AS1047&gt;1,H1047,IF(AS1047=1,H1046+1,0))</f>
        <v/>
      </c>
      <c r="AS1047" s="35">
        <f>IF(H1047=0,H1046+1,2)</f>
        <v>2</v>
      </c>
      <c r="AU1047" s="69" t="e">
        <f t="shared" si="287"/>
        <v>#N/A</v>
      </c>
      <c r="AV1047" s="69" t="e">
        <f t="shared" si="290"/>
        <v>#N/A</v>
      </c>
      <c r="AW1047" s="69">
        <f>IF(I1047&gt;0,COUNTIF($AV$32:AV1047,AV1047),0)</f>
        <v>1015</v>
      </c>
      <c r="AX1047" s="69">
        <f>IF(AND(AW1047&gt;1,SUMIF($AV$32:AV1046,AV1047,$AX$32:AX1046)-SUMIF($AV$32:AV1046,AV1047,$BA$32:BA1046)=0),1,IF(AND(AW1047&gt;1,SUMIF($AV$32:AV1046,AV1047,$AX$32:AX1046)-SUMIF($AV$32:AV1046,AV1047,$BA$32:BA1046)&gt;0),0,AW1047))</f>
        <v>0</v>
      </c>
      <c r="AY1047" s="69">
        <f>IF(AND(Q1047&gt;0,SUMIF($AV$32:AV1047,AV1047,$I$32:I1047)-SUMIF($AV$32:AV1047,AV1047,$Q$32:Q1047)=0),COUNTIF($AV$32:AV1047,AV1047),0)</f>
        <v>0</v>
      </c>
      <c r="AZ1047" s="69">
        <f>IF(Q1047&gt;0,COUNTIF($AV$32:AV1047,AV1047),0)</f>
        <v>0</v>
      </c>
      <c r="BA1047" s="69">
        <f t="shared" si="291"/>
        <v>0</v>
      </c>
      <c r="BC1047" s="69" t="str">
        <f t="shared" si="292"/>
        <v xml:space="preserve">  0</v>
      </c>
      <c r="BD1047" s="69" t="str">
        <f t="shared" si="293"/>
        <v/>
      </c>
      <c r="BF1047" s="69"/>
      <c r="BG1047" s="69"/>
    </row>
    <row r="1048" spans="1:59" x14ac:dyDescent="0.25">
      <c r="A1048" s="70" t="e">
        <f t="shared" si="300"/>
        <v>#REF!</v>
      </c>
      <c r="B1048" s="83" t="str">
        <f>IFERROR(VLOOKUP(A1048,[1]Tổng!$M$2:$AT$200,13,0),"")</f>
        <v/>
      </c>
      <c r="C1048" s="71" t="e">
        <f t="shared" si="295"/>
        <v>#VALUE!</v>
      </c>
      <c r="D1048" s="71">
        <f t="shared" si="296"/>
        <v>1</v>
      </c>
      <c r="E1048" s="221" t="str">
        <f>IFERROR(VLOOKUP(A1048,[1]Tổng!$M$2:$AT$200,14,0),"")</f>
        <v/>
      </c>
      <c r="F1048" s="213" t="str">
        <f>IFERROR(VLOOKUP(A1048,[1]Tổng!$M$2:$AT$200,15,0),"")</f>
        <v/>
      </c>
      <c r="G1048" s="214" t="str">
        <f>IFERROR(VLOOKUP(A1048,[1]Tổng!$M$2:$AT$200,25,0),"")</f>
        <v/>
      </c>
      <c r="H1048" s="83" t="str">
        <f>IFERROR(VLOOKUP(A1048,[1]Tổng!$M$2:$AQ$200,26,0),"")</f>
        <v/>
      </c>
      <c r="I1048" s="77" t="str">
        <f>IFERROR(VLOOKUP(A1048,[1]Tổng!$M$2:$AQ$200,27,0),"")</f>
        <v/>
      </c>
      <c r="J1048" s="77">
        <v>1000000</v>
      </c>
      <c r="K1048" s="78">
        <f t="shared" si="297"/>
        <v>0</v>
      </c>
      <c r="L1048" s="88" t="str">
        <f>IFERROR(VLOOKUP(A1048,[1]Tổng!$M$2:$AQ$200,30,0),"")</f>
        <v/>
      </c>
      <c r="M1048" s="88">
        <f t="shared" si="298"/>
        <v>0</v>
      </c>
      <c r="N1048" s="88" t="str">
        <f>IFERROR(VLOOKUP(A1048,[1]Tổng!$M$2:$AT$200,18,0),"")</f>
        <v/>
      </c>
      <c r="O1048" s="88" t="str">
        <f>IFERROR(VLOOKUP(A1048,[1]Tổng!$M$2:$AT$200,22,0),"")</f>
        <v/>
      </c>
      <c r="P1048" s="217">
        <f t="shared" si="299"/>
        <v>0</v>
      </c>
      <c r="Q1048" s="217">
        <f>IFERROR(VLOOKUP(A1048,[1]Tổng!$M$2:$AQ$200,29,0),0)</f>
        <v>0</v>
      </c>
      <c r="R1048" s="81" t="str">
        <f>IFERROR(VLOOKUP(A1048,[1]Tổng!$M$2:$AQ$200,31,0),"")</f>
        <v/>
      </c>
      <c r="S1048" s="81">
        <f t="shared" si="288"/>
        <v>0</v>
      </c>
      <c r="T1048" s="81">
        <f t="shared" si="289"/>
        <v>0</v>
      </c>
      <c r="U1048" s="81" t="e">
        <f t="shared" si="301"/>
        <v>#REF!</v>
      </c>
      <c r="V1048" s="81" t="e">
        <f>AB1082*L1082+Z1083*L1083</f>
        <v>#VALUE!</v>
      </c>
      <c r="W1048" s="81" t="e">
        <f t="shared" si="294"/>
        <v>#REF!</v>
      </c>
      <c r="X1048" s="83">
        <v>44057</v>
      </c>
      <c r="Y1048" s="99">
        <f>Q1048-AB1082-Z1083</f>
        <v>-640</v>
      </c>
      <c r="AE1048" s="106" t="e">
        <f t="shared" si="227"/>
        <v>#VALUE!</v>
      </c>
      <c r="AF1048" s="69"/>
      <c r="AG1048" s="218"/>
      <c r="AH1048" s="219"/>
      <c r="AI1048" s="218"/>
      <c r="AR1048" s="225" t="str">
        <f>IF(AS1048&gt;1,H1048,IF(AS1048=1,H1010+1,0))</f>
        <v/>
      </c>
      <c r="AS1048" s="35">
        <f>IF(H1048=0,H1010+1,2)</f>
        <v>2</v>
      </c>
      <c r="AU1048" s="69" t="e">
        <f t="shared" si="287"/>
        <v>#N/A</v>
      </c>
      <c r="AV1048" s="69" t="e">
        <f t="shared" si="290"/>
        <v>#N/A</v>
      </c>
      <c r="AW1048" s="69">
        <f>IF(I1048&gt;0,COUNTIF($AV$32:AV1048,AV1048),0)</f>
        <v>1016</v>
      </c>
      <c r="AX1048" s="69">
        <f>IF(AND(AW1048&gt;1,SUMIF($AV$32:AV1047,AV1048,$AX$32:AX1047)-SUMIF($AV$32:AV1047,AV1048,$BA$32:BA1047)=0),1,IF(AND(AW1048&gt;1,SUMIF($AV$32:AV1047,AV1048,$AX$32:AX1047)-SUMIF($AV$32:AV1047,AV1048,$BA$32:BA1047)&gt;0),0,AW1048))</f>
        <v>0</v>
      </c>
      <c r="AY1048" s="69">
        <f>IF(AND(Q1048&gt;0,SUMIF($AV$32:AV1048,AV1048,$I$32:I1048)-SUMIF($AV$32:AV1048,AV1048,$Q$32:Q1048)=0),COUNTIF($AV$32:AV1048,AV1048),0)</f>
        <v>0</v>
      </c>
      <c r="AZ1048" s="69">
        <f>IF(Q1048&gt;0,COUNTIF($AV$32:AV1048,AV1048),0)</f>
        <v>0</v>
      </c>
      <c r="BA1048" s="69">
        <f t="shared" si="291"/>
        <v>0</v>
      </c>
      <c r="BC1048" s="69" t="str">
        <f t="shared" si="292"/>
        <v xml:space="preserve">  0</v>
      </c>
      <c r="BD1048" s="69" t="str">
        <f t="shared" si="293"/>
        <v/>
      </c>
      <c r="BF1048" s="69"/>
      <c r="BG1048" s="69"/>
    </row>
    <row r="1049" spans="1:59" x14ac:dyDescent="0.25">
      <c r="A1049" s="70" t="e">
        <f t="shared" si="300"/>
        <v>#REF!</v>
      </c>
      <c r="B1049" s="83" t="str">
        <f>IFERROR(VLOOKUP(A1049,[1]Tổng!$M$2:$AT$200,13,0),"")</f>
        <v/>
      </c>
      <c r="C1049" s="71" t="e">
        <f t="shared" si="295"/>
        <v>#VALUE!</v>
      </c>
      <c r="D1049" s="71">
        <f t="shared" si="296"/>
        <v>1</v>
      </c>
      <c r="E1049" s="221" t="str">
        <f>IFERROR(VLOOKUP(A1049,[1]Tổng!$M$2:$AT$200,14,0),"")</f>
        <v/>
      </c>
      <c r="F1049" s="213" t="str">
        <f>IFERROR(VLOOKUP(A1049,[1]Tổng!$M$2:$AT$200,15,0),"")</f>
        <v/>
      </c>
      <c r="G1049" s="214" t="str">
        <f>IFERROR(VLOOKUP(A1049,[1]Tổng!$M$2:$AT$200,25,0),"")</f>
        <v/>
      </c>
      <c r="H1049" s="83" t="str">
        <f>IFERROR(VLOOKUP(A1049,[1]Tổng!$M$2:$AQ$200,26,0),"")</f>
        <v/>
      </c>
      <c r="I1049" s="77" t="str">
        <f>IFERROR(VLOOKUP(A1049,[1]Tổng!$M$2:$AQ$200,27,0),"")</f>
        <v/>
      </c>
      <c r="J1049" s="77">
        <v>1000000</v>
      </c>
      <c r="K1049" s="78">
        <f t="shared" si="297"/>
        <v>0</v>
      </c>
      <c r="L1049" s="88" t="str">
        <f>IFERROR(VLOOKUP(A1049,[1]Tổng!$M$2:$AQ$200,30,0),"")</f>
        <v/>
      </c>
      <c r="M1049" s="88">
        <f t="shared" si="298"/>
        <v>0</v>
      </c>
      <c r="N1049" s="88" t="str">
        <f>IFERROR(VLOOKUP(A1049,[1]Tổng!$M$2:$AT$200,18,0),"")</f>
        <v/>
      </c>
      <c r="O1049" s="88" t="str">
        <f>IFERROR(VLOOKUP(A1049,[1]Tổng!$M$2:$AT$200,22,0),"")</f>
        <v/>
      </c>
      <c r="P1049" s="217">
        <f t="shared" si="299"/>
        <v>0</v>
      </c>
      <c r="Q1049" s="217">
        <f>IFERROR(VLOOKUP(A1049,[1]Tổng!$M$2:$AQ$200,29,0),0)</f>
        <v>0</v>
      </c>
      <c r="R1049" s="81" t="str">
        <f>IFERROR(VLOOKUP(A1049,[1]Tổng!$M$2:$AQ$200,31,0),"")</f>
        <v/>
      </c>
      <c r="S1049" s="81">
        <f t="shared" si="288"/>
        <v>0</v>
      </c>
      <c r="T1049" s="81">
        <f t="shared" si="289"/>
        <v>0</v>
      </c>
      <c r="U1049" s="81" t="e">
        <f t="shared" si="301"/>
        <v>#REF!</v>
      </c>
      <c r="V1049" s="81" t="e">
        <f>AA1083*L1083+Z1084*L1084</f>
        <v>#VALUE!</v>
      </c>
      <c r="W1049" s="81" t="e">
        <f t="shared" si="294"/>
        <v>#REF!</v>
      </c>
      <c r="X1049" s="83">
        <v>44067</v>
      </c>
      <c r="Y1049" s="99">
        <f>Q1051-AA1083-Z1084</f>
        <v>-3147</v>
      </c>
      <c r="AE1049" s="106" t="e">
        <f>I1051-SUM(Z1051:AD1051)</f>
        <v>#VALUE!</v>
      </c>
      <c r="AF1049" s="69"/>
      <c r="AG1049" s="218"/>
      <c r="AH1049" s="219"/>
      <c r="AI1049" s="218"/>
      <c r="AR1049" s="225" t="str">
        <f>IF(AS1051&gt;1,H1051,IF(AS1051=1,H1048+1,0))</f>
        <v/>
      </c>
      <c r="AS1049" s="35">
        <f>IF(H1051=0,H1048+1,2)</f>
        <v>2</v>
      </c>
      <c r="AU1049" s="69" t="e">
        <f t="shared" si="287"/>
        <v>#N/A</v>
      </c>
      <c r="AV1049" s="69" t="e">
        <f t="shared" si="290"/>
        <v>#N/A</v>
      </c>
      <c r="AW1049" s="69">
        <f>IF(I1049&gt;0,COUNTIF($AV$32:AV1049,AV1049),0)</f>
        <v>1017</v>
      </c>
      <c r="AX1049" s="69">
        <f>IF(AND(AW1049&gt;1,SUMIF($AV$32:AV1048,AV1049,$AX$32:AX1048)-SUMIF($AV$32:AV1048,AV1049,$BA$32:BA1048)=0),1,IF(AND(AW1049&gt;1,SUMIF($AV$32:AV1048,AV1049,$AX$32:AX1048)-SUMIF($AV$32:AV1048,AV1049,$BA$32:BA1048)&gt;0),0,AW1049))</f>
        <v>0</v>
      </c>
      <c r="AY1049" s="69">
        <f>IF(AND(Q1049&gt;0,SUMIF($AV$32:AV1049,AV1049,$I$32:I1049)-SUMIF($AV$32:AV1049,AV1049,$Q$32:Q1049)=0),COUNTIF($AV$32:AV1049,AV1049),0)</f>
        <v>0</v>
      </c>
      <c r="AZ1049" s="69">
        <f>IF(Q1049&gt;0,COUNTIF($AV$32:AV1049,AV1049),0)</f>
        <v>0</v>
      </c>
      <c r="BA1049" s="69">
        <f t="shared" si="291"/>
        <v>0</v>
      </c>
      <c r="BC1049" s="69" t="str">
        <f t="shared" si="292"/>
        <v xml:space="preserve">  0</v>
      </c>
      <c r="BD1049" s="69" t="str">
        <f t="shared" si="293"/>
        <v/>
      </c>
      <c r="BF1049" s="69"/>
      <c r="BG1049" s="69"/>
    </row>
    <row r="1050" spans="1:59" x14ac:dyDescent="0.25">
      <c r="A1050" s="70" t="e">
        <f t="shared" si="300"/>
        <v>#REF!</v>
      </c>
      <c r="B1050" s="83" t="str">
        <f>IFERROR(VLOOKUP(A1050,[1]Tổng!$M$2:$AT$200,13,0),"")</f>
        <v/>
      </c>
      <c r="C1050" s="71" t="e">
        <f t="shared" si="295"/>
        <v>#VALUE!</v>
      </c>
      <c r="D1050" s="71">
        <f t="shared" si="296"/>
        <v>1</v>
      </c>
      <c r="E1050" s="221" t="str">
        <f>IFERROR(VLOOKUP(A1050,[1]Tổng!$M$2:$AT$200,14,0),"")</f>
        <v/>
      </c>
      <c r="F1050" s="213" t="str">
        <f>IFERROR(VLOOKUP(A1050,[1]Tổng!$M$2:$AT$200,15,0),"")</f>
        <v/>
      </c>
      <c r="G1050" s="214" t="str">
        <f>IFERROR(VLOOKUP(A1050,[1]Tổng!$M$2:$AT$200,25,0),"")</f>
        <v/>
      </c>
      <c r="H1050" s="83" t="str">
        <f>IFERROR(VLOOKUP(A1050,[1]Tổng!$M$2:$AQ$200,26,0),"")</f>
        <v/>
      </c>
      <c r="I1050" s="77" t="str">
        <f>IFERROR(VLOOKUP(A1050,[1]Tổng!$M$2:$AQ$200,27,0),"")</f>
        <v/>
      </c>
      <c r="J1050" s="77">
        <v>1000000</v>
      </c>
      <c r="K1050" s="78">
        <f t="shared" si="297"/>
        <v>0</v>
      </c>
      <c r="L1050" s="88" t="str">
        <f>IFERROR(VLOOKUP(A1050,[1]Tổng!$M$2:$AQ$200,30,0),"")</f>
        <v/>
      </c>
      <c r="M1050" s="88">
        <f t="shared" si="298"/>
        <v>0</v>
      </c>
      <c r="N1050" s="88" t="str">
        <f>IFERROR(VLOOKUP(A1050,[1]Tổng!$M$2:$AT$200,18,0),"")</f>
        <v/>
      </c>
      <c r="O1050" s="88" t="str">
        <f>IFERROR(VLOOKUP(A1050,[1]Tổng!$M$2:$AT$200,22,0),"")</f>
        <v/>
      </c>
      <c r="P1050" s="217">
        <f t="shared" si="299"/>
        <v>0</v>
      </c>
      <c r="Q1050" s="217">
        <f>IFERROR(VLOOKUP(A1050,[1]Tổng!$M$2:$AQ$200,29,0),0)</f>
        <v>0</v>
      </c>
      <c r="R1050" s="81" t="str">
        <f>IFERROR(VLOOKUP(A1050,[1]Tổng!$M$2:$AQ$200,31,0),"")</f>
        <v/>
      </c>
      <c r="S1050" s="81">
        <f t="shared" si="288"/>
        <v>0</v>
      </c>
      <c r="T1050" s="81">
        <f t="shared" si="289"/>
        <v>0</v>
      </c>
      <c r="U1050" s="81" t="e">
        <f t="shared" si="301"/>
        <v>#REF!</v>
      </c>
      <c r="V1050" s="81" t="e">
        <f>AA1084*L1084</f>
        <v>#VALUE!</v>
      </c>
      <c r="W1050" s="81" t="e">
        <f t="shared" si="294"/>
        <v>#REF!</v>
      </c>
      <c r="X1050" s="83">
        <v>44071</v>
      </c>
      <c r="Y1050" s="99">
        <f>Q1050-AA1084</f>
        <v>-1314</v>
      </c>
      <c r="AE1050" s="106" t="e">
        <f t="shared" si="227"/>
        <v>#VALUE!</v>
      </c>
      <c r="AF1050" s="69"/>
      <c r="AG1050" s="218"/>
      <c r="AH1050" s="219"/>
      <c r="AI1050" s="218"/>
      <c r="AR1050" s="225" t="str">
        <f>IF(AS1050&gt;1,H1050,IF(AS1050=1,H1051+1,0))</f>
        <v/>
      </c>
      <c r="AS1050" s="35">
        <f>IF(H1050=0,H1051+1,2)</f>
        <v>2</v>
      </c>
      <c r="AU1050" s="69" t="e">
        <f t="shared" si="287"/>
        <v>#N/A</v>
      </c>
      <c r="AV1050" s="69" t="e">
        <f t="shared" si="290"/>
        <v>#N/A</v>
      </c>
      <c r="AW1050" s="69">
        <f>IF(I1050&gt;0,COUNTIF($AV$32:AV1050,AV1050),0)</f>
        <v>1018</v>
      </c>
      <c r="AX1050" s="69">
        <f>IF(AND(AW1050&gt;1,SUMIF($AV$32:AV1049,AV1050,$AX$32:AX1049)-SUMIF($AV$32:AV1049,AV1050,$BA$32:BA1049)=0),1,IF(AND(AW1050&gt;1,SUMIF($AV$32:AV1049,AV1050,$AX$32:AX1049)-SUMIF($AV$32:AV1049,AV1050,$BA$32:BA1049)&gt;0),0,AW1050))</f>
        <v>0</v>
      </c>
      <c r="AY1050" s="69">
        <f>IF(AND(Q1050&gt;0,SUMIF($AV$32:AV1050,AV1050,$I$32:I1050)-SUMIF($AV$32:AV1050,AV1050,$Q$32:Q1050)=0),COUNTIF($AV$32:AV1050,AV1050),0)</f>
        <v>0</v>
      </c>
      <c r="AZ1050" s="69">
        <f>IF(Q1050&gt;0,COUNTIF($AV$32:AV1050,AV1050),0)</f>
        <v>0</v>
      </c>
      <c r="BA1050" s="69">
        <f t="shared" si="291"/>
        <v>0</v>
      </c>
      <c r="BC1050" s="69" t="str">
        <f t="shared" si="292"/>
        <v xml:space="preserve">  0</v>
      </c>
      <c r="BD1050" s="69" t="str">
        <f t="shared" si="293"/>
        <v/>
      </c>
      <c r="BF1050" s="69"/>
      <c r="BG1050" s="69"/>
    </row>
    <row r="1051" spans="1:59" x14ac:dyDescent="0.25">
      <c r="A1051" s="70" t="e">
        <f t="shared" si="300"/>
        <v>#REF!</v>
      </c>
      <c r="B1051" s="83" t="str">
        <f>IFERROR(VLOOKUP(A1051,[1]Tổng!$M$2:$AT$200,13,0),"")</f>
        <v/>
      </c>
      <c r="C1051" s="71" t="e">
        <f t="shared" si="295"/>
        <v>#VALUE!</v>
      </c>
      <c r="D1051" s="71">
        <f t="shared" si="296"/>
        <v>1</v>
      </c>
      <c r="E1051" s="221" t="str">
        <f>IFERROR(VLOOKUP(A1051,[1]Tổng!$M$2:$AT$200,14,0),"")</f>
        <v/>
      </c>
      <c r="F1051" s="213" t="str">
        <f>IFERROR(VLOOKUP(A1051,[1]Tổng!$M$2:$AT$200,15,0),"")</f>
        <v/>
      </c>
      <c r="G1051" s="214" t="str">
        <f>IFERROR(VLOOKUP(A1051,[1]Tổng!$M$2:$AT$200,25,0),"")</f>
        <v/>
      </c>
      <c r="H1051" s="83" t="str">
        <f>IFERROR(VLOOKUP(A1051,[1]Tổng!$M$2:$AQ$200,26,0),"")</f>
        <v/>
      </c>
      <c r="I1051" s="77" t="str">
        <f>IFERROR(VLOOKUP(A1051,[1]Tổng!$M$2:$AQ$200,27,0),"")</f>
        <v/>
      </c>
      <c r="J1051" s="77">
        <v>1000000</v>
      </c>
      <c r="K1051" s="78">
        <f t="shared" si="297"/>
        <v>0</v>
      </c>
      <c r="L1051" s="88" t="str">
        <f>IFERROR(VLOOKUP(A1051,[1]Tổng!$M$2:$AQ$200,30,0),"")</f>
        <v/>
      </c>
      <c r="M1051" s="88">
        <f t="shared" si="298"/>
        <v>0</v>
      </c>
      <c r="N1051" s="88" t="str">
        <f>IFERROR(VLOOKUP(A1051,[1]Tổng!$M$2:$AT$200,18,0),"")</f>
        <v/>
      </c>
      <c r="O1051" s="88" t="str">
        <f>IFERROR(VLOOKUP(A1051,[1]Tổng!$M$2:$AT$200,22,0),"")</f>
        <v/>
      </c>
      <c r="P1051" s="217">
        <f t="shared" si="299"/>
        <v>0</v>
      </c>
      <c r="Q1051" s="217">
        <f>IFERROR(VLOOKUP(A1051,[1]Tổng!$M$2:$AQ$200,29,0),0)</f>
        <v>0</v>
      </c>
      <c r="R1051" s="81" t="str">
        <f>IFERROR(VLOOKUP(A1051,[1]Tổng!$M$2:$AQ$200,31,0),"")</f>
        <v/>
      </c>
      <c r="S1051" s="81">
        <f t="shared" si="288"/>
        <v>0</v>
      </c>
      <c r="T1051" s="81">
        <f t="shared" si="289"/>
        <v>0</v>
      </c>
      <c r="U1051" s="81" t="e">
        <f t="shared" si="301"/>
        <v>#REF!</v>
      </c>
      <c r="V1051" s="81" t="e">
        <f>AC1084*L1084+Z1085*L1085</f>
        <v>#VALUE!</v>
      </c>
      <c r="W1051" s="81" t="e">
        <f t="shared" si="294"/>
        <v>#REF!</v>
      </c>
      <c r="X1051" s="83">
        <v>44069</v>
      </c>
      <c r="Y1051" s="99">
        <f>Q1051-AC1084-Z1085</f>
        <v>-621</v>
      </c>
      <c r="AE1051" s="106" t="e">
        <f t="shared" si="227"/>
        <v>#VALUE!</v>
      </c>
      <c r="AF1051" s="69"/>
      <c r="AG1051" s="218"/>
      <c r="AH1051" s="219"/>
      <c r="AI1051" s="218"/>
      <c r="AR1051" s="225" t="str">
        <f t="shared" ref="AR1051:AR1064" si="307">IF(AS1051&gt;1,H1051,IF(AS1051=1,H1050+1,0))</f>
        <v/>
      </c>
      <c r="AS1051" s="35">
        <f t="shared" ref="AS1051:AS1064" si="308">IF(H1051=0,H1050+1,2)</f>
        <v>2</v>
      </c>
      <c r="AU1051" s="69" t="e">
        <f t="shared" si="287"/>
        <v>#N/A</v>
      </c>
      <c r="AV1051" s="69" t="e">
        <f t="shared" si="290"/>
        <v>#N/A</v>
      </c>
      <c r="AW1051" s="69">
        <f>IF(I1051&gt;0,COUNTIF($AV$32:AV1051,AV1051),0)</f>
        <v>1019</v>
      </c>
      <c r="AX1051" s="69">
        <f>IF(AND(AW1051&gt;1,SUMIF($AV$32:AV1050,AV1051,$AX$32:AX1050)-SUMIF($AV$32:AV1050,AV1051,$BA$32:BA1050)=0),1,IF(AND(AW1051&gt;1,SUMIF($AV$32:AV1050,AV1051,$AX$32:AX1050)-SUMIF($AV$32:AV1050,AV1051,$BA$32:BA1050)&gt;0),0,AW1051))</f>
        <v>0</v>
      </c>
      <c r="AY1051" s="69">
        <f>IF(AND(Q1051&gt;0,SUMIF($AV$32:AV1051,AV1051,$I$32:I1051)-SUMIF($AV$32:AV1051,AV1051,$Q$32:Q1051)=0),COUNTIF($AV$32:AV1051,AV1051),0)</f>
        <v>0</v>
      </c>
      <c r="AZ1051" s="69">
        <f>IF(Q1051&gt;0,COUNTIF($AV$32:AV1051,AV1051),0)</f>
        <v>0</v>
      </c>
      <c r="BA1051" s="69">
        <f t="shared" si="291"/>
        <v>0</v>
      </c>
      <c r="BC1051" s="69" t="str">
        <f t="shared" si="292"/>
        <v xml:space="preserve">  0</v>
      </c>
      <c r="BD1051" s="69" t="str">
        <f t="shared" si="293"/>
        <v/>
      </c>
      <c r="BF1051" s="69"/>
      <c r="BG1051" s="69"/>
    </row>
    <row r="1052" spans="1:59" x14ac:dyDescent="0.25">
      <c r="A1052" s="70" t="e">
        <f t="shared" si="300"/>
        <v>#REF!</v>
      </c>
      <c r="B1052" s="83" t="str">
        <f>IFERROR(VLOOKUP(A1052,[1]Tổng!$M$2:$AT$200,13,0),"")</f>
        <v/>
      </c>
      <c r="C1052" s="71" t="e">
        <f t="shared" si="295"/>
        <v>#VALUE!</v>
      </c>
      <c r="D1052" s="71">
        <f t="shared" si="296"/>
        <v>1</v>
      </c>
      <c r="E1052" s="221" t="str">
        <f>IFERROR(VLOOKUP(A1052,[1]Tổng!$M$2:$AT$200,14,0),"")</f>
        <v/>
      </c>
      <c r="F1052" s="213" t="str">
        <f>IFERROR(VLOOKUP(A1052,[1]Tổng!$M$2:$AT$200,15,0),"")</f>
        <v/>
      </c>
      <c r="G1052" s="214" t="str">
        <f>IFERROR(VLOOKUP(A1052,[1]Tổng!$M$2:$AT$200,25,0),"")</f>
        <v/>
      </c>
      <c r="H1052" s="83" t="str">
        <f>IFERROR(VLOOKUP(A1052,[1]Tổng!$M$2:$AQ$200,26,0),"")</f>
        <v/>
      </c>
      <c r="I1052" s="77" t="str">
        <f>IFERROR(VLOOKUP(A1052,[1]Tổng!$M$2:$AQ$200,27,0),"")</f>
        <v/>
      </c>
      <c r="J1052" s="77">
        <v>1000000</v>
      </c>
      <c r="K1052" s="78">
        <f t="shared" si="297"/>
        <v>0</v>
      </c>
      <c r="L1052" s="88" t="str">
        <f>IFERROR(VLOOKUP(A1052,[1]Tổng!$M$2:$AQ$200,30,0),"")</f>
        <v/>
      </c>
      <c r="M1052" s="88">
        <f t="shared" si="298"/>
        <v>0</v>
      </c>
      <c r="N1052" s="88" t="str">
        <f>IFERROR(VLOOKUP(A1052,[1]Tổng!$M$2:$AT$200,18,0),"")</f>
        <v/>
      </c>
      <c r="O1052" s="88" t="str">
        <f>IFERROR(VLOOKUP(A1052,[1]Tổng!$M$2:$AT$200,22,0),"")</f>
        <v/>
      </c>
      <c r="P1052" s="217">
        <f t="shared" si="299"/>
        <v>0</v>
      </c>
      <c r="Q1052" s="217">
        <f>IFERROR(VLOOKUP(A1052,[1]Tổng!$M$2:$AQ$200,29,0),0)</f>
        <v>0</v>
      </c>
      <c r="R1052" s="81" t="str">
        <f>IFERROR(VLOOKUP(A1052,[1]Tổng!$M$2:$AQ$200,31,0),"")</f>
        <v/>
      </c>
      <c r="S1052" s="81">
        <f t="shared" si="288"/>
        <v>0</v>
      </c>
      <c r="T1052" s="81">
        <f t="shared" si="289"/>
        <v>0</v>
      </c>
      <c r="U1052" s="81" t="e">
        <f t="shared" si="301"/>
        <v>#REF!</v>
      </c>
      <c r="V1052" s="81"/>
      <c r="W1052" s="81" t="e">
        <f t="shared" si="294"/>
        <v>#REF!</v>
      </c>
      <c r="X1052" s="83"/>
      <c r="Y1052" s="99">
        <f t="shared" ref="Y1052:Y1104" si="309">Q1052</f>
        <v>0</v>
      </c>
      <c r="Z1052" s="35">
        <v>324</v>
      </c>
      <c r="AA1052" s="35">
        <v>203</v>
      </c>
      <c r="AB1052" s="35">
        <v>93</v>
      </c>
      <c r="AE1052" s="106" t="e">
        <f t="shared" si="227"/>
        <v>#VALUE!</v>
      </c>
      <c r="AF1052" s="69"/>
      <c r="AG1052" s="218"/>
      <c r="AH1052" s="219"/>
      <c r="AI1052" s="218"/>
      <c r="AR1052" s="225" t="str">
        <f t="shared" si="307"/>
        <v/>
      </c>
      <c r="AS1052" s="35">
        <f t="shared" si="308"/>
        <v>2</v>
      </c>
      <c r="AU1052" s="69" t="e">
        <f t="shared" si="287"/>
        <v>#N/A</v>
      </c>
      <c r="AV1052" s="69" t="e">
        <f t="shared" si="290"/>
        <v>#N/A</v>
      </c>
      <c r="AW1052" s="69">
        <f>IF(I1052&gt;0,COUNTIF($AV$32:AV1052,AV1052),0)</f>
        <v>1020</v>
      </c>
      <c r="AX1052" s="69">
        <f>IF(AND(AW1052&gt;1,SUMIF($AV$32:AV1051,AV1052,$AX$32:AX1051)-SUMIF($AV$32:AV1051,AV1052,$BA$32:BA1051)=0),1,IF(AND(AW1052&gt;1,SUMIF($AV$32:AV1051,AV1052,$AX$32:AX1051)-SUMIF($AV$32:AV1051,AV1052,$BA$32:BA1051)&gt;0),0,AW1052))</f>
        <v>0</v>
      </c>
      <c r="AY1052" s="69">
        <f>IF(AND(Q1052&gt;0,SUMIF($AV$32:AV1052,AV1052,$I$32:I1052)-SUMIF($AV$32:AV1052,AV1052,$Q$32:Q1052)=0),COUNTIF($AV$32:AV1052,AV1052),0)</f>
        <v>0</v>
      </c>
      <c r="AZ1052" s="69">
        <f>IF(Q1052&gt;0,COUNTIF($AV$32:AV1052,AV1052),0)</f>
        <v>0</v>
      </c>
      <c r="BA1052" s="69">
        <f t="shared" si="291"/>
        <v>0</v>
      </c>
      <c r="BC1052" s="69" t="str">
        <f t="shared" si="292"/>
        <v xml:space="preserve">  0</v>
      </c>
      <c r="BD1052" s="69" t="str">
        <f t="shared" si="293"/>
        <v/>
      </c>
      <c r="BF1052" s="69"/>
      <c r="BG1052" s="69"/>
    </row>
    <row r="1053" spans="1:59" x14ac:dyDescent="0.25">
      <c r="A1053" s="70" t="e">
        <f t="shared" si="300"/>
        <v>#REF!</v>
      </c>
      <c r="B1053" s="83" t="str">
        <f>IFERROR(VLOOKUP(A1053,[1]Tổng!$M$2:$AT$200,13,0),"")</f>
        <v/>
      </c>
      <c r="C1053" s="71" t="e">
        <f t="shared" si="295"/>
        <v>#VALUE!</v>
      </c>
      <c r="D1053" s="71">
        <f t="shared" si="296"/>
        <v>1</v>
      </c>
      <c r="E1053" s="221" t="str">
        <f>IFERROR(VLOOKUP(A1053,[1]Tổng!$M$2:$AT$200,14,0),"")</f>
        <v/>
      </c>
      <c r="F1053" s="213" t="str">
        <f>IFERROR(VLOOKUP(A1053,[1]Tổng!$M$2:$AT$200,15,0),"")</f>
        <v/>
      </c>
      <c r="G1053" s="214" t="str">
        <f>IFERROR(VLOOKUP(A1053,[1]Tổng!$M$2:$AT$200,25,0),"")</f>
        <v/>
      </c>
      <c r="H1053" s="83" t="str">
        <f>IFERROR(VLOOKUP(A1053,[1]Tổng!$M$2:$AQ$200,26,0),"")</f>
        <v/>
      </c>
      <c r="I1053" s="77" t="str">
        <f>IFERROR(VLOOKUP(A1053,[1]Tổng!$M$2:$AQ$200,27,0),"")</f>
        <v/>
      </c>
      <c r="J1053" s="77">
        <v>1000000</v>
      </c>
      <c r="K1053" s="78">
        <f t="shared" si="297"/>
        <v>0</v>
      </c>
      <c r="L1053" s="88" t="str">
        <f>IFERROR(VLOOKUP(A1053,[1]Tổng!$M$2:$AQ$200,30,0),"")</f>
        <v/>
      </c>
      <c r="M1053" s="88">
        <f t="shared" si="298"/>
        <v>0</v>
      </c>
      <c r="N1053" s="88" t="str">
        <f>IFERROR(VLOOKUP(A1053,[1]Tổng!$M$2:$AT$200,18,0),"")</f>
        <v/>
      </c>
      <c r="O1053" s="88" t="str">
        <f>IFERROR(VLOOKUP(A1053,[1]Tổng!$M$2:$AT$200,22,0),"")</f>
        <v/>
      </c>
      <c r="P1053" s="217">
        <f t="shared" si="299"/>
        <v>0</v>
      </c>
      <c r="Q1053" s="217">
        <f>IFERROR(VLOOKUP(A1053,[1]Tổng!$M$2:$AQ$200,29,0),0)</f>
        <v>0</v>
      </c>
      <c r="R1053" s="81" t="str">
        <f>IFERROR(VLOOKUP(A1053,[1]Tổng!$M$2:$AQ$200,31,0),"")</f>
        <v/>
      </c>
      <c r="S1053" s="81">
        <f t="shared" si="288"/>
        <v>0</v>
      </c>
      <c r="T1053" s="81">
        <f t="shared" si="289"/>
        <v>0</v>
      </c>
      <c r="U1053" s="81" t="e">
        <f t="shared" si="301"/>
        <v>#REF!</v>
      </c>
      <c r="V1053" s="81"/>
      <c r="W1053" s="81" t="e">
        <f t="shared" si="294"/>
        <v>#REF!</v>
      </c>
      <c r="X1053" s="83"/>
      <c r="Y1053" s="99">
        <f t="shared" si="309"/>
        <v>0</v>
      </c>
      <c r="Z1053" s="35">
        <v>489</v>
      </c>
      <c r="AE1053" s="106" t="e">
        <f t="shared" si="227"/>
        <v>#VALUE!</v>
      </c>
      <c r="AF1053" s="69"/>
      <c r="AG1053" s="218"/>
      <c r="AH1053" s="219"/>
      <c r="AI1053" s="218"/>
      <c r="AR1053" s="225" t="str">
        <f t="shared" si="307"/>
        <v/>
      </c>
      <c r="AS1053" s="35">
        <f t="shared" si="308"/>
        <v>2</v>
      </c>
      <c r="AU1053" s="69" t="e">
        <f t="shared" si="287"/>
        <v>#N/A</v>
      </c>
      <c r="AV1053" s="69" t="e">
        <f t="shared" si="290"/>
        <v>#N/A</v>
      </c>
      <c r="AW1053" s="69">
        <f>IF(I1053&gt;0,COUNTIF($AV$32:AV1053,AV1053),0)</f>
        <v>1021</v>
      </c>
      <c r="AX1053" s="69">
        <f>IF(AND(AW1053&gt;1,SUMIF($AV$32:AV1052,AV1053,$AX$32:AX1052)-SUMIF($AV$32:AV1052,AV1053,$BA$32:BA1052)=0),1,IF(AND(AW1053&gt;1,SUMIF($AV$32:AV1052,AV1053,$AX$32:AX1052)-SUMIF($AV$32:AV1052,AV1053,$BA$32:BA1052)&gt;0),0,AW1053))</f>
        <v>0</v>
      </c>
      <c r="AY1053" s="69">
        <f>IF(AND(Q1053&gt;0,SUMIF($AV$32:AV1053,AV1053,$I$32:I1053)-SUMIF($AV$32:AV1053,AV1053,$Q$32:Q1053)=0),COUNTIF($AV$32:AV1053,AV1053),0)</f>
        <v>0</v>
      </c>
      <c r="AZ1053" s="69">
        <f>IF(Q1053&gt;0,COUNTIF($AV$32:AV1053,AV1053),0)</f>
        <v>0</v>
      </c>
      <c r="BA1053" s="69">
        <f t="shared" si="291"/>
        <v>0</v>
      </c>
      <c r="BC1053" s="69" t="str">
        <f t="shared" si="292"/>
        <v xml:space="preserve">  0</v>
      </c>
      <c r="BD1053" s="69" t="str">
        <f t="shared" si="293"/>
        <v/>
      </c>
      <c r="BF1053" s="69"/>
      <c r="BG1053" s="69"/>
    </row>
    <row r="1054" spans="1:59" x14ac:dyDescent="0.25">
      <c r="A1054" s="70" t="e">
        <f t="shared" si="300"/>
        <v>#REF!</v>
      </c>
      <c r="B1054" s="83" t="str">
        <f>IFERROR(VLOOKUP(A1054,[1]Tổng!$M$2:$AT$200,13,0),"")</f>
        <v/>
      </c>
      <c r="C1054" s="71" t="e">
        <f t="shared" si="295"/>
        <v>#VALUE!</v>
      </c>
      <c r="D1054" s="71">
        <f t="shared" si="296"/>
        <v>1</v>
      </c>
      <c r="E1054" s="221" t="str">
        <f>IFERROR(VLOOKUP(A1054,[1]Tổng!$M$2:$AT$200,14,0),"")</f>
        <v/>
      </c>
      <c r="F1054" s="213" t="str">
        <f>IFERROR(VLOOKUP(A1054,[1]Tổng!$M$2:$AT$200,15,0),"")</f>
        <v/>
      </c>
      <c r="G1054" s="214" t="str">
        <f>IFERROR(VLOOKUP(A1054,[1]Tổng!$M$2:$AT$200,25,0),"")</f>
        <v/>
      </c>
      <c r="H1054" s="83" t="str">
        <f>IFERROR(VLOOKUP(A1054,[1]Tổng!$M$2:$AQ$200,26,0),"")</f>
        <v/>
      </c>
      <c r="I1054" s="77" t="str">
        <f>IFERROR(VLOOKUP(A1054,[1]Tổng!$M$2:$AQ$200,27,0),"")</f>
        <v/>
      </c>
      <c r="J1054" s="77">
        <v>1000000</v>
      </c>
      <c r="K1054" s="78">
        <f t="shared" si="297"/>
        <v>0</v>
      </c>
      <c r="L1054" s="88" t="str">
        <f>IFERROR(VLOOKUP(A1054,[1]Tổng!$M$2:$AQ$200,30,0),"")</f>
        <v/>
      </c>
      <c r="M1054" s="88">
        <f t="shared" si="298"/>
        <v>0</v>
      </c>
      <c r="N1054" s="88" t="str">
        <f>IFERROR(VLOOKUP(A1054,[1]Tổng!$M$2:$AT$200,18,0),"")</f>
        <v/>
      </c>
      <c r="O1054" s="88" t="str">
        <f>IFERROR(VLOOKUP(A1054,[1]Tổng!$M$2:$AT$200,22,0),"")</f>
        <v/>
      </c>
      <c r="P1054" s="217">
        <f t="shared" si="299"/>
        <v>0</v>
      </c>
      <c r="Q1054" s="217">
        <f>IFERROR(VLOOKUP(A1054,[1]Tổng!$M$2:$AQ$200,29,0),0)</f>
        <v>0</v>
      </c>
      <c r="R1054" s="81" t="str">
        <f>IFERROR(VLOOKUP(A1054,[1]Tổng!$M$2:$AQ$200,31,0),"")</f>
        <v/>
      </c>
      <c r="S1054" s="81">
        <f t="shared" si="288"/>
        <v>0</v>
      </c>
      <c r="T1054" s="81">
        <f t="shared" si="289"/>
        <v>0</v>
      </c>
      <c r="U1054" s="81" t="e">
        <f t="shared" si="301"/>
        <v>#REF!</v>
      </c>
      <c r="V1054" s="81"/>
      <c r="W1054" s="81" t="e">
        <f t="shared" si="294"/>
        <v>#REF!</v>
      </c>
      <c r="X1054" s="83"/>
      <c r="Y1054" s="99">
        <f t="shared" si="309"/>
        <v>0</v>
      </c>
      <c r="Z1054" s="35">
        <v>266</v>
      </c>
      <c r="AA1054" s="35">
        <v>204</v>
      </c>
      <c r="AE1054" s="106" t="e">
        <f t="shared" si="227"/>
        <v>#VALUE!</v>
      </c>
      <c r="AF1054" s="69"/>
      <c r="AG1054" s="218"/>
      <c r="AH1054" s="219"/>
      <c r="AI1054" s="218"/>
      <c r="AR1054" s="225" t="str">
        <f t="shared" si="307"/>
        <v/>
      </c>
      <c r="AS1054" s="35">
        <f t="shared" si="308"/>
        <v>2</v>
      </c>
      <c r="AU1054" s="69" t="e">
        <f t="shared" si="287"/>
        <v>#N/A</v>
      </c>
      <c r="AV1054" s="69" t="e">
        <f t="shared" si="290"/>
        <v>#N/A</v>
      </c>
      <c r="AW1054" s="69">
        <f>IF(I1054&gt;0,COUNTIF($AV$32:AV1054,AV1054),0)</f>
        <v>1022</v>
      </c>
      <c r="AX1054" s="69">
        <f>IF(AND(AW1054&gt;1,SUMIF($AV$32:AV1053,AV1054,$AX$32:AX1053)-SUMIF($AV$32:AV1053,AV1054,$BA$32:BA1053)=0),1,IF(AND(AW1054&gt;1,SUMIF($AV$32:AV1053,AV1054,$AX$32:AX1053)-SUMIF($AV$32:AV1053,AV1054,$BA$32:BA1053)&gt;0),0,AW1054))</f>
        <v>0</v>
      </c>
      <c r="AY1054" s="69">
        <f>IF(AND(Q1054&gt;0,SUMIF($AV$32:AV1054,AV1054,$I$32:I1054)-SUMIF($AV$32:AV1054,AV1054,$Q$32:Q1054)=0),COUNTIF($AV$32:AV1054,AV1054),0)</f>
        <v>0</v>
      </c>
      <c r="AZ1054" s="69">
        <f>IF(Q1054&gt;0,COUNTIF($AV$32:AV1054,AV1054),0)</f>
        <v>0</v>
      </c>
      <c r="BA1054" s="69">
        <f t="shared" si="291"/>
        <v>0</v>
      </c>
      <c r="BC1054" s="69" t="str">
        <f t="shared" si="292"/>
        <v xml:space="preserve">  0</v>
      </c>
      <c r="BD1054" s="69" t="str">
        <f t="shared" si="293"/>
        <v/>
      </c>
      <c r="BF1054" s="69"/>
      <c r="BG1054" s="69"/>
    </row>
    <row r="1055" spans="1:59" x14ac:dyDescent="0.25">
      <c r="A1055" s="70" t="e">
        <f t="shared" si="300"/>
        <v>#REF!</v>
      </c>
      <c r="B1055" s="83" t="str">
        <f>IFERROR(VLOOKUP(A1055,[1]Tổng!$M$2:$AT$200,13,0),"")</f>
        <v/>
      </c>
      <c r="C1055" s="71" t="e">
        <f t="shared" si="295"/>
        <v>#VALUE!</v>
      </c>
      <c r="D1055" s="71">
        <f t="shared" si="296"/>
        <v>1</v>
      </c>
      <c r="E1055" s="221" t="str">
        <f>IFERROR(VLOOKUP(A1055,[1]Tổng!$M$2:$AT$200,14,0),"")</f>
        <v/>
      </c>
      <c r="F1055" s="213" t="str">
        <f>IFERROR(VLOOKUP(A1055,[1]Tổng!$M$2:$AT$200,15,0),"")</f>
        <v/>
      </c>
      <c r="G1055" s="214" t="str">
        <f>IFERROR(VLOOKUP(A1055,[1]Tổng!$M$2:$AT$200,25,0),"")</f>
        <v/>
      </c>
      <c r="H1055" s="83" t="str">
        <f>IFERROR(VLOOKUP(A1055,[1]Tổng!$M$2:$AQ$200,26,0),"")</f>
        <v/>
      </c>
      <c r="I1055" s="77" t="str">
        <f>IFERROR(VLOOKUP(A1055,[1]Tổng!$M$2:$AQ$200,27,0),"")</f>
        <v/>
      </c>
      <c r="J1055" s="77">
        <v>1000000</v>
      </c>
      <c r="K1055" s="78">
        <f t="shared" si="297"/>
        <v>0</v>
      </c>
      <c r="L1055" s="88" t="str">
        <f>IFERROR(VLOOKUP(A1055,[1]Tổng!$M$2:$AQ$200,30,0),"")</f>
        <v/>
      </c>
      <c r="M1055" s="88">
        <f t="shared" si="298"/>
        <v>0</v>
      </c>
      <c r="N1055" s="88" t="str">
        <f>IFERROR(VLOOKUP(A1055,[1]Tổng!$M$2:$AT$200,18,0),"")</f>
        <v/>
      </c>
      <c r="O1055" s="88" t="str">
        <f>IFERROR(VLOOKUP(A1055,[1]Tổng!$M$2:$AT$200,22,0),"")</f>
        <v/>
      </c>
      <c r="P1055" s="217">
        <f t="shared" si="299"/>
        <v>0</v>
      </c>
      <c r="Q1055" s="217">
        <f>IFERROR(VLOOKUP(A1055,[1]Tổng!$M$2:$AQ$200,29,0),0)</f>
        <v>0</v>
      </c>
      <c r="R1055" s="81" t="str">
        <f>IFERROR(VLOOKUP(A1055,[1]Tổng!$M$2:$AQ$200,31,0),"")</f>
        <v/>
      </c>
      <c r="S1055" s="81">
        <f t="shared" si="288"/>
        <v>0</v>
      </c>
      <c r="T1055" s="81">
        <f t="shared" si="289"/>
        <v>0</v>
      </c>
      <c r="U1055" s="81" t="e">
        <f t="shared" si="301"/>
        <v>#REF!</v>
      </c>
      <c r="V1055" s="81"/>
      <c r="W1055" s="81" t="e">
        <f t="shared" si="294"/>
        <v>#REF!</v>
      </c>
      <c r="X1055" s="83"/>
      <c r="Y1055" s="99">
        <f t="shared" si="309"/>
        <v>0</v>
      </c>
      <c r="Z1055" s="35">
        <v>886</v>
      </c>
      <c r="AE1055" s="106" t="e">
        <f t="shared" si="227"/>
        <v>#VALUE!</v>
      </c>
      <c r="AF1055" s="69"/>
      <c r="AG1055" s="218"/>
      <c r="AH1055" s="219"/>
      <c r="AI1055" s="218"/>
      <c r="AR1055" s="225" t="str">
        <f t="shared" si="307"/>
        <v/>
      </c>
      <c r="AS1055" s="35">
        <f t="shared" si="308"/>
        <v>2</v>
      </c>
      <c r="AU1055" s="69" t="e">
        <f t="shared" si="287"/>
        <v>#N/A</v>
      </c>
      <c r="AV1055" s="69" t="e">
        <f t="shared" si="290"/>
        <v>#N/A</v>
      </c>
      <c r="AW1055" s="69">
        <f>IF(I1055&gt;0,COUNTIF($AV$32:AV1055,AV1055),0)</f>
        <v>1023</v>
      </c>
      <c r="AX1055" s="69">
        <f>IF(AND(AW1055&gt;1,SUMIF($AV$32:AV1054,AV1055,$AX$32:AX1054)-SUMIF($AV$32:AV1054,AV1055,$BA$32:BA1054)=0),1,IF(AND(AW1055&gt;1,SUMIF($AV$32:AV1054,AV1055,$AX$32:AX1054)-SUMIF($AV$32:AV1054,AV1055,$BA$32:BA1054)&gt;0),0,AW1055))</f>
        <v>0</v>
      </c>
      <c r="AY1055" s="69">
        <f>IF(AND(Q1055&gt;0,SUMIF($AV$32:AV1055,AV1055,$I$32:I1055)-SUMIF($AV$32:AV1055,AV1055,$Q$32:Q1055)=0),COUNTIF($AV$32:AV1055,AV1055),0)</f>
        <v>0</v>
      </c>
      <c r="AZ1055" s="69">
        <f>IF(Q1055&gt;0,COUNTIF($AV$32:AV1055,AV1055),0)</f>
        <v>0</v>
      </c>
      <c r="BA1055" s="69">
        <f t="shared" si="291"/>
        <v>0</v>
      </c>
      <c r="BC1055" s="69" t="str">
        <f t="shared" si="292"/>
        <v xml:space="preserve">  0</v>
      </c>
      <c r="BD1055" s="69" t="str">
        <f t="shared" si="293"/>
        <v/>
      </c>
      <c r="BF1055" s="69"/>
      <c r="BG1055" s="69"/>
    </row>
    <row r="1056" spans="1:59" x14ac:dyDescent="0.25">
      <c r="A1056" s="70" t="e">
        <f t="shared" si="300"/>
        <v>#REF!</v>
      </c>
      <c r="B1056" s="83" t="str">
        <f>IFERROR(VLOOKUP(A1056,[1]Tổng!$M$2:$AT$200,13,0),"")</f>
        <v/>
      </c>
      <c r="C1056" s="71" t="e">
        <f t="shared" si="295"/>
        <v>#VALUE!</v>
      </c>
      <c r="D1056" s="71">
        <f t="shared" si="296"/>
        <v>1</v>
      </c>
      <c r="E1056" s="221" t="str">
        <f>IFERROR(VLOOKUP(A1056,[1]Tổng!$M$2:$AT$200,14,0),"")</f>
        <v/>
      </c>
      <c r="F1056" s="213" t="str">
        <f>IFERROR(VLOOKUP(A1056,[1]Tổng!$M$2:$AT$200,15,0),"")</f>
        <v/>
      </c>
      <c r="G1056" s="214" t="str">
        <f>IFERROR(VLOOKUP(A1056,[1]Tổng!$M$2:$AT$200,25,0),"")</f>
        <v/>
      </c>
      <c r="H1056" s="83" t="str">
        <f>IFERROR(VLOOKUP(A1056,[1]Tổng!$M$2:$AQ$200,26,0),"")</f>
        <v/>
      </c>
      <c r="I1056" s="77" t="str">
        <f>IFERROR(VLOOKUP(A1056,[1]Tổng!$M$2:$AQ$200,27,0),"")</f>
        <v/>
      </c>
      <c r="J1056" s="77">
        <v>1000000</v>
      </c>
      <c r="K1056" s="78">
        <f t="shared" si="297"/>
        <v>0</v>
      </c>
      <c r="L1056" s="88" t="str">
        <f>IFERROR(VLOOKUP(A1056,[1]Tổng!$M$2:$AQ$200,30,0),"")</f>
        <v/>
      </c>
      <c r="M1056" s="88">
        <f t="shared" si="298"/>
        <v>0</v>
      </c>
      <c r="N1056" s="88" t="str">
        <f>IFERROR(VLOOKUP(A1056,[1]Tổng!$M$2:$AT$200,18,0),"")</f>
        <v/>
      </c>
      <c r="O1056" s="88" t="str">
        <f>IFERROR(VLOOKUP(A1056,[1]Tổng!$M$2:$AT$200,22,0),"")</f>
        <v/>
      </c>
      <c r="P1056" s="217">
        <f t="shared" si="299"/>
        <v>0</v>
      </c>
      <c r="Q1056" s="217">
        <f>IFERROR(VLOOKUP(A1056,[1]Tổng!$M$2:$AQ$200,29,0),0)</f>
        <v>0</v>
      </c>
      <c r="R1056" s="81" t="str">
        <f>IFERROR(VLOOKUP(A1056,[1]Tổng!$M$2:$AQ$200,31,0),"")</f>
        <v/>
      </c>
      <c r="S1056" s="81">
        <f t="shared" si="288"/>
        <v>0</v>
      </c>
      <c r="T1056" s="81">
        <f t="shared" si="289"/>
        <v>0</v>
      </c>
      <c r="U1056" s="81" t="e">
        <f t="shared" si="301"/>
        <v>#REF!</v>
      </c>
      <c r="V1056" s="81"/>
      <c r="W1056" s="81" t="e">
        <f t="shared" si="294"/>
        <v>#REF!</v>
      </c>
      <c r="X1056" s="83"/>
      <c r="Y1056" s="99">
        <f t="shared" si="309"/>
        <v>0</v>
      </c>
      <c r="Z1056" s="35">
        <v>644</v>
      </c>
      <c r="AA1056" s="35">
        <v>678</v>
      </c>
      <c r="AB1056" s="35">
        <v>282</v>
      </c>
      <c r="AC1056" s="35">
        <v>979</v>
      </c>
      <c r="AE1056" s="106" t="e">
        <f t="shared" si="227"/>
        <v>#VALUE!</v>
      </c>
      <c r="AF1056" s="69"/>
      <c r="AG1056" s="218"/>
      <c r="AH1056" s="219"/>
      <c r="AI1056" s="218"/>
      <c r="AR1056" s="225" t="str">
        <f t="shared" si="307"/>
        <v/>
      </c>
      <c r="AS1056" s="35">
        <f t="shared" si="308"/>
        <v>2</v>
      </c>
      <c r="AU1056" s="69" t="e">
        <f t="shared" ref="AU1056:AU1119" si="310">VLOOKUP(G1056,$AO$32:$AP$37,2,0)</f>
        <v>#N/A</v>
      </c>
      <c r="AV1056" s="69" t="e">
        <f t="shared" si="290"/>
        <v>#N/A</v>
      </c>
      <c r="AW1056" s="69">
        <f>IF(I1056&gt;0,COUNTIF($AV$32:AV1056,AV1056),0)</f>
        <v>1024</v>
      </c>
      <c r="AX1056" s="69">
        <f>IF(AND(AW1056&gt;1,SUMIF($AV$32:AV1055,AV1056,$AX$32:AX1055)-SUMIF($AV$32:AV1055,AV1056,$BA$32:BA1055)=0),1,IF(AND(AW1056&gt;1,SUMIF($AV$32:AV1055,AV1056,$AX$32:AX1055)-SUMIF($AV$32:AV1055,AV1056,$BA$32:BA1055)&gt;0),0,AW1056))</f>
        <v>0</v>
      </c>
      <c r="AY1056" s="69">
        <f>IF(AND(Q1056&gt;0,SUMIF($AV$32:AV1056,AV1056,$I$32:I1056)-SUMIF($AV$32:AV1056,AV1056,$Q$32:Q1056)=0),COUNTIF($AV$32:AV1056,AV1056),0)</f>
        <v>0</v>
      </c>
      <c r="AZ1056" s="69">
        <f>IF(Q1056&gt;0,COUNTIF($AV$32:AV1056,AV1056),0)</f>
        <v>0</v>
      </c>
      <c r="BA1056" s="69">
        <f t="shared" si="291"/>
        <v>0</v>
      </c>
      <c r="BC1056" s="69" t="str">
        <f t="shared" si="292"/>
        <v xml:space="preserve">  0</v>
      </c>
      <c r="BD1056" s="69" t="str">
        <f t="shared" si="293"/>
        <v/>
      </c>
      <c r="BF1056" s="69"/>
      <c r="BG1056" s="69"/>
    </row>
    <row r="1057" spans="1:59" x14ac:dyDescent="0.25">
      <c r="A1057" s="70" t="e">
        <f t="shared" si="300"/>
        <v>#REF!</v>
      </c>
      <c r="B1057" s="83" t="str">
        <f>IFERROR(VLOOKUP(A1057,[1]Tổng!$M$2:$AT$200,13,0),"")</f>
        <v/>
      </c>
      <c r="C1057" s="71" t="e">
        <f t="shared" si="295"/>
        <v>#VALUE!</v>
      </c>
      <c r="D1057" s="71">
        <f t="shared" si="296"/>
        <v>1</v>
      </c>
      <c r="E1057" s="221" t="str">
        <f>IFERROR(VLOOKUP(A1057,[1]Tổng!$M$2:$AT$200,14,0),"")</f>
        <v/>
      </c>
      <c r="F1057" s="213" t="str">
        <f>IFERROR(VLOOKUP(A1057,[1]Tổng!$M$2:$AT$200,15,0),"")</f>
        <v/>
      </c>
      <c r="G1057" s="214" t="str">
        <f>IFERROR(VLOOKUP(A1057,[1]Tổng!$M$2:$AT$200,25,0),"")</f>
        <v/>
      </c>
      <c r="H1057" s="83" t="str">
        <f>IFERROR(VLOOKUP(A1057,[1]Tổng!$M$2:$AQ$200,26,0),"")</f>
        <v/>
      </c>
      <c r="I1057" s="77" t="str">
        <f>IFERROR(VLOOKUP(A1057,[1]Tổng!$M$2:$AQ$200,27,0),"")</f>
        <v/>
      </c>
      <c r="J1057" s="77">
        <v>1000000</v>
      </c>
      <c r="K1057" s="78">
        <f t="shared" si="297"/>
        <v>0</v>
      </c>
      <c r="L1057" s="88" t="str">
        <f>IFERROR(VLOOKUP(A1057,[1]Tổng!$M$2:$AQ$200,30,0),"")</f>
        <v/>
      </c>
      <c r="M1057" s="88">
        <f t="shared" si="298"/>
        <v>0</v>
      </c>
      <c r="N1057" s="88" t="str">
        <f>IFERROR(VLOOKUP(A1057,[1]Tổng!$M$2:$AT$200,18,0),"")</f>
        <v/>
      </c>
      <c r="O1057" s="88" t="str">
        <f>IFERROR(VLOOKUP(A1057,[1]Tổng!$M$2:$AT$200,22,0),"")</f>
        <v/>
      </c>
      <c r="P1057" s="217">
        <f t="shared" si="299"/>
        <v>0</v>
      </c>
      <c r="Q1057" s="217">
        <f>IFERROR(VLOOKUP(A1057,[1]Tổng!$M$2:$AQ$200,29,0),0)</f>
        <v>0</v>
      </c>
      <c r="R1057" s="81" t="str">
        <f>IFERROR(VLOOKUP(A1057,[1]Tổng!$M$2:$AQ$200,31,0),"")</f>
        <v/>
      </c>
      <c r="S1057" s="81">
        <f t="shared" ref="S1057:S1120" si="311">Q1057*J1057</f>
        <v>0</v>
      </c>
      <c r="T1057" s="81">
        <f t="shared" ref="T1057:T1120" si="312">IFERROR(Q1057*R1057,0)</f>
        <v>0</v>
      </c>
      <c r="U1057" s="81" t="e">
        <f t="shared" si="301"/>
        <v>#REF!</v>
      </c>
      <c r="V1057" s="81"/>
      <c r="W1057" s="81" t="e">
        <f t="shared" si="294"/>
        <v>#REF!</v>
      </c>
      <c r="X1057" s="83"/>
      <c r="Y1057" s="99">
        <f t="shared" si="309"/>
        <v>0</v>
      </c>
      <c r="Z1057" s="35">
        <v>867</v>
      </c>
      <c r="AE1057" s="106" t="e">
        <f t="shared" si="227"/>
        <v>#VALUE!</v>
      </c>
      <c r="AF1057" s="69"/>
      <c r="AG1057" s="218"/>
      <c r="AH1057" s="219"/>
      <c r="AI1057" s="218"/>
      <c r="AR1057" s="225" t="str">
        <f t="shared" si="307"/>
        <v/>
      </c>
      <c r="AS1057" s="35">
        <f t="shared" si="308"/>
        <v>2</v>
      </c>
      <c r="AU1057" s="69" t="e">
        <f t="shared" si="310"/>
        <v>#N/A</v>
      </c>
      <c r="AV1057" s="69" t="e">
        <f t="shared" ref="AV1057:AV1120" si="313">AU1057&amp;" "&amp;F1057</f>
        <v>#N/A</v>
      </c>
      <c r="AW1057" s="69">
        <f>IF(I1057&gt;0,COUNTIF($AV$32:AV1057,AV1057),0)</f>
        <v>1025</v>
      </c>
      <c r="AX1057" s="69">
        <f>IF(AND(AW1057&gt;1,SUMIF($AV$32:AV1056,AV1057,$AX$32:AX1056)-SUMIF($AV$32:AV1056,AV1057,$BA$32:BA1056)=0),1,IF(AND(AW1057&gt;1,SUMIF($AV$32:AV1056,AV1057,$AX$32:AX1056)-SUMIF($AV$32:AV1056,AV1057,$BA$32:BA1056)&gt;0),0,AW1057))</f>
        <v>0</v>
      </c>
      <c r="AY1057" s="69">
        <f>IF(AND(Q1057&gt;0,SUMIF($AV$32:AV1057,AV1057,$I$32:I1057)-SUMIF($AV$32:AV1057,AV1057,$Q$32:Q1057)=0),COUNTIF($AV$32:AV1057,AV1057),0)</f>
        <v>0</v>
      </c>
      <c r="AZ1057" s="69">
        <f>IF(Q1057&gt;0,COUNTIF($AV$32:AV1057,AV1057),0)</f>
        <v>0</v>
      </c>
      <c r="BA1057" s="69">
        <f t="shared" ref="BA1057:BA1120" si="314">IF(AY1057&gt;0,1,0)</f>
        <v>0</v>
      </c>
      <c r="BC1057" s="69" t="str">
        <f t="shared" ref="BC1057:BC1120" si="315">E1057&amp;" "&amp;H1057&amp;" "&amp;Q1057</f>
        <v xml:space="preserve">  0</v>
      </c>
      <c r="BD1057" s="69" t="str">
        <f t="shared" ref="BD1057:BD1120" si="316">B1057</f>
        <v/>
      </c>
      <c r="BF1057" s="69"/>
      <c r="BG1057" s="69"/>
    </row>
    <row r="1058" spans="1:59" x14ac:dyDescent="0.25">
      <c r="A1058" s="70" t="e">
        <f t="shared" si="300"/>
        <v>#REF!</v>
      </c>
      <c r="B1058" s="83" t="str">
        <f>IFERROR(VLOOKUP(A1058,[1]Tổng!$M$2:$AT$200,13,0),"")</f>
        <v/>
      </c>
      <c r="C1058" s="71" t="e">
        <f t="shared" si="295"/>
        <v>#VALUE!</v>
      </c>
      <c r="D1058" s="71">
        <f t="shared" si="296"/>
        <v>1</v>
      </c>
      <c r="E1058" s="221" t="str">
        <f>IFERROR(VLOOKUP(A1058,[1]Tổng!$M$2:$AT$200,14,0),"")</f>
        <v/>
      </c>
      <c r="F1058" s="213" t="str">
        <f>IFERROR(VLOOKUP(A1058,[1]Tổng!$M$2:$AT$200,15,0),"")</f>
        <v/>
      </c>
      <c r="G1058" s="214" t="str">
        <f>IFERROR(VLOOKUP(A1058,[1]Tổng!$M$2:$AT$200,25,0),"")</f>
        <v/>
      </c>
      <c r="H1058" s="83" t="str">
        <f>IFERROR(VLOOKUP(A1058,[1]Tổng!$M$2:$AQ$200,26,0),"")</f>
        <v/>
      </c>
      <c r="I1058" s="77" t="str">
        <f>IFERROR(VLOOKUP(A1058,[1]Tổng!$M$2:$AQ$200,27,0),"")</f>
        <v/>
      </c>
      <c r="J1058" s="77">
        <v>1000000</v>
      </c>
      <c r="K1058" s="78">
        <f t="shared" si="297"/>
        <v>0</v>
      </c>
      <c r="L1058" s="88" t="str">
        <f>IFERROR(VLOOKUP(A1058,[1]Tổng!$M$2:$AQ$200,30,0),"")</f>
        <v/>
      </c>
      <c r="M1058" s="88">
        <f t="shared" si="298"/>
        <v>0</v>
      </c>
      <c r="N1058" s="88" t="str">
        <f>IFERROR(VLOOKUP(A1058,[1]Tổng!$M$2:$AT$200,18,0),"")</f>
        <v/>
      </c>
      <c r="O1058" s="88" t="str">
        <f>IFERROR(VLOOKUP(A1058,[1]Tổng!$M$2:$AT$200,22,0),"")</f>
        <v/>
      </c>
      <c r="P1058" s="217">
        <f t="shared" si="299"/>
        <v>0</v>
      </c>
      <c r="Q1058" s="217">
        <f>IFERROR(VLOOKUP(A1058,[1]Tổng!$M$2:$AQ$200,29,0),0)</f>
        <v>0</v>
      </c>
      <c r="R1058" s="81" t="str">
        <f>IFERROR(VLOOKUP(A1058,[1]Tổng!$M$2:$AQ$200,31,0),"")</f>
        <v/>
      </c>
      <c r="S1058" s="81">
        <f t="shared" si="311"/>
        <v>0</v>
      </c>
      <c r="T1058" s="81">
        <f t="shared" si="312"/>
        <v>0</v>
      </c>
      <c r="U1058" s="81" t="e">
        <f t="shared" si="301"/>
        <v>#REF!</v>
      </c>
      <c r="V1058" s="81" t="e">
        <f>AA1085*L1085+Z1086*L1086</f>
        <v>#VALUE!</v>
      </c>
      <c r="W1058" s="81" t="e">
        <f t="shared" si="294"/>
        <v>#REF!</v>
      </c>
      <c r="X1058" s="83" t="str">
        <f>IFERROR(VLOOKUP(A1058,[2]Tổng!$H$2:$AT$200,39,0),".")</f>
        <v>.</v>
      </c>
      <c r="Y1058" s="99">
        <f>Q1058-AA1085-Z1086</f>
        <v>-1157</v>
      </c>
      <c r="AE1058" s="106" t="e">
        <f t="shared" si="227"/>
        <v>#VALUE!</v>
      </c>
      <c r="AF1058" s="69"/>
      <c r="AG1058" s="218"/>
      <c r="AH1058" s="219"/>
      <c r="AI1058" s="218"/>
      <c r="AR1058" s="225" t="str">
        <f t="shared" si="307"/>
        <v/>
      </c>
      <c r="AS1058" s="35">
        <f t="shared" si="308"/>
        <v>2</v>
      </c>
      <c r="AU1058" s="69" t="e">
        <f t="shared" si="310"/>
        <v>#N/A</v>
      </c>
      <c r="AV1058" s="69" t="e">
        <f t="shared" si="313"/>
        <v>#N/A</v>
      </c>
      <c r="AW1058" s="69">
        <f>IF(I1058&gt;0,COUNTIF($AV$32:AV1058,AV1058),0)</f>
        <v>1026</v>
      </c>
      <c r="AX1058" s="69">
        <f>IF(AND(AW1058&gt;1,SUMIF($AV$32:AV1057,AV1058,$AX$32:AX1057)-SUMIF($AV$32:AV1057,AV1058,$BA$32:BA1057)=0),1,IF(AND(AW1058&gt;1,SUMIF($AV$32:AV1057,AV1058,$AX$32:AX1057)-SUMIF($AV$32:AV1057,AV1058,$BA$32:BA1057)&gt;0),0,AW1058))</f>
        <v>0</v>
      </c>
      <c r="AY1058" s="69">
        <f>IF(AND(Q1058&gt;0,SUMIF($AV$32:AV1058,AV1058,$I$32:I1058)-SUMIF($AV$32:AV1058,AV1058,$Q$32:Q1058)=0),COUNTIF($AV$32:AV1058,AV1058),0)</f>
        <v>0</v>
      </c>
      <c r="AZ1058" s="69">
        <f>IF(Q1058&gt;0,COUNTIF($AV$32:AV1058,AV1058),0)</f>
        <v>0</v>
      </c>
      <c r="BA1058" s="69">
        <f t="shared" si="314"/>
        <v>0</v>
      </c>
      <c r="BC1058" s="69" t="str">
        <f t="shared" si="315"/>
        <v xml:space="preserve">  0</v>
      </c>
      <c r="BD1058" s="69" t="str">
        <f t="shared" si="316"/>
        <v/>
      </c>
      <c r="BF1058" s="69"/>
      <c r="BG1058" s="69"/>
    </row>
    <row r="1059" spans="1:59" x14ac:dyDescent="0.25">
      <c r="A1059" s="70" t="e">
        <f t="shared" si="300"/>
        <v>#REF!</v>
      </c>
      <c r="B1059" s="83" t="str">
        <f>IFERROR(VLOOKUP(A1059,[1]Tổng!$M$2:$AT$200,13,0),"")</f>
        <v/>
      </c>
      <c r="C1059" s="71" t="e">
        <f t="shared" si="295"/>
        <v>#VALUE!</v>
      </c>
      <c r="D1059" s="71">
        <f t="shared" si="296"/>
        <v>1</v>
      </c>
      <c r="E1059" s="221" t="str">
        <f>IFERROR(VLOOKUP(A1059,[1]Tổng!$M$2:$AT$200,14,0),"")</f>
        <v/>
      </c>
      <c r="F1059" s="213" t="str">
        <f>IFERROR(VLOOKUP(A1059,[1]Tổng!$M$2:$AT$200,15,0),"")</f>
        <v/>
      </c>
      <c r="G1059" s="214" t="str">
        <f>IFERROR(VLOOKUP(A1059,[1]Tổng!$M$2:$AT$200,25,0),"")</f>
        <v/>
      </c>
      <c r="H1059" s="83" t="str">
        <f>IFERROR(VLOOKUP(A1059,[1]Tổng!$M$2:$AQ$200,26,0),"")</f>
        <v/>
      </c>
      <c r="I1059" s="77" t="str">
        <f>IFERROR(VLOOKUP(A1059,[1]Tổng!$M$2:$AQ$200,27,0),"")</f>
        <v/>
      </c>
      <c r="J1059" s="77">
        <v>1000000</v>
      </c>
      <c r="K1059" s="78">
        <f t="shared" si="297"/>
        <v>0</v>
      </c>
      <c r="L1059" s="88" t="str">
        <f>IFERROR(VLOOKUP(A1059,[1]Tổng!$M$2:$AQ$200,30,0),"")</f>
        <v/>
      </c>
      <c r="M1059" s="88">
        <f t="shared" si="298"/>
        <v>0</v>
      </c>
      <c r="N1059" s="88" t="str">
        <f>IFERROR(VLOOKUP(A1059,[1]Tổng!$M$2:$AT$200,18,0),"")</f>
        <v/>
      </c>
      <c r="O1059" s="88" t="str">
        <f>IFERROR(VLOOKUP(A1059,[1]Tổng!$M$2:$AT$200,22,0),"")</f>
        <v/>
      </c>
      <c r="P1059" s="217">
        <f t="shared" si="299"/>
        <v>0</v>
      </c>
      <c r="Q1059" s="217">
        <f>IFERROR(VLOOKUP(A1059,[1]Tổng!$M$2:$AQ$200,29,0),0)</f>
        <v>0</v>
      </c>
      <c r="R1059" s="81" t="str">
        <f>IFERROR(VLOOKUP(A1059,[1]Tổng!$M$2:$AQ$200,31,0),"")</f>
        <v/>
      </c>
      <c r="S1059" s="81">
        <f t="shared" si="311"/>
        <v>0</v>
      </c>
      <c r="T1059" s="81">
        <f t="shared" si="312"/>
        <v>0</v>
      </c>
      <c r="U1059" s="81" t="e">
        <f t="shared" si="301"/>
        <v>#REF!</v>
      </c>
      <c r="V1059" s="81" t="e">
        <f>AB1084*L1084</f>
        <v>#VALUE!</v>
      </c>
      <c r="W1059" s="81" t="e">
        <f t="shared" ref="W1059:W1122" si="317">IF((U1059-T1059+V1059)&gt;$U$32,$U$32,(U1059-T1059+V1059))</f>
        <v>#REF!</v>
      </c>
      <c r="X1059" s="83" t="str">
        <f>IFERROR(VLOOKUP(A1061,[2]Tổng!$H$2:$AT$200,39,0),".")</f>
        <v>.</v>
      </c>
      <c r="Y1059" s="99">
        <f>Q1061-AB1084</f>
        <v>-4346</v>
      </c>
      <c r="AE1059" s="106" t="e">
        <f>I1061-SUM(Z1061:AD1061)</f>
        <v>#VALUE!</v>
      </c>
      <c r="AF1059" s="69"/>
      <c r="AG1059" s="218"/>
      <c r="AH1059" s="219"/>
      <c r="AI1059" s="218"/>
      <c r="AR1059" s="225" t="str">
        <f>IF(AS1061&gt;1,H1061,IF(AS1061=1,H1058+1,0))</f>
        <v/>
      </c>
      <c r="AS1059" s="35">
        <f>IF(H1061=0,H1058+1,2)</f>
        <v>2</v>
      </c>
      <c r="AU1059" s="69" t="e">
        <f t="shared" si="310"/>
        <v>#N/A</v>
      </c>
      <c r="AV1059" s="69" t="e">
        <f t="shared" si="313"/>
        <v>#N/A</v>
      </c>
      <c r="AW1059" s="69">
        <f>IF(I1059&gt;0,COUNTIF($AV$32:AV1059,AV1059),0)</f>
        <v>1027</v>
      </c>
      <c r="AX1059" s="69">
        <f>IF(AND(AW1059&gt;1,SUMIF($AV$32:AV1058,AV1059,$AX$32:AX1058)-SUMIF($AV$32:AV1058,AV1059,$BA$32:BA1058)=0),1,IF(AND(AW1059&gt;1,SUMIF($AV$32:AV1058,AV1059,$AX$32:AX1058)-SUMIF($AV$32:AV1058,AV1059,$BA$32:BA1058)&gt;0),0,AW1059))</f>
        <v>0</v>
      </c>
      <c r="AY1059" s="69">
        <f>IF(AND(Q1059&gt;0,SUMIF($AV$32:AV1059,AV1059,$I$32:I1059)-SUMIF($AV$32:AV1059,AV1059,$Q$32:Q1059)=0),COUNTIF($AV$32:AV1059,AV1059),0)</f>
        <v>0</v>
      </c>
      <c r="AZ1059" s="69">
        <f>IF(Q1059&gt;0,COUNTIF($AV$32:AV1059,AV1059),0)</f>
        <v>0</v>
      </c>
      <c r="BA1059" s="69">
        <f t="shared" si="314"/>
        <v>0</v>
      </c>
      <c r="BC1059" s="69" t="str">
        <f t="shared" si="315"/>
        <v xml:space="preserve">  0</v>
      </c>
      <c r="BD1059" s="69" t="str">
        <f t="shared" si="316"/>
        <v/>
      </c>
      <c r="BF1059" s="69"/>
      <c r="BG1059" s="69"/>
    </row>
    <row r="1060" spans="1:59" x14ac:dyDescent="0.25">
      <c r="A1060" s="70" t="e">
        <f t="shared" si="300"/>
        <v>#REF!</v>
      </c>
      <c r="B1060" s="83" t="str">
        <f>IFERROR(VLOOKUP(A1060,[1]Tổng!$M$2:$AT$200,13,0),"")</f>
        <v/>
      </c>
      <c r="C1060" s="71" t="e">
        <f t="shared" si="295"/>
        <v>#VALUE!</v>
      </c>
      <c r="D1060" s="71">
        <f t="shared" si="296"/>
        <v>1</v>
      </c>
      <c r="E1060" s="221" t="str">
        <f>IFERROR(VLOOKUP(A1060,[1]Tổng!$M$2:$AT$200,14,0),"")</f>
        <v/>
      </c>
      <c r="F1060" s="213" t="str">
        <f>IFERROR(VLOOKUP(A1060,[1]Tổng!$M$2:$AT$200,15,0),"")</f>
        <v/>
      </c>
      <c r="G1060" s="214" t="str">
        <f>IFERROR(VLOOKUP(A1060,[1]Tổng!$M$2:$AT$200,25,0),"")</f>
        <v/>
      </c>
      <c r="H1060" s="83" t="str">
        <f>IFERROR(VLOOKUP(A1060,[1]Tổng!$M$2:$AQ$200,26,0),"")</f>
        <v/>
      </c>
      <c r="I1060" s="77" t="str">
        <f>IFERROR(VLOOKUP(A1060,[1]Tổng!$M$2:$AQ$200,27,0),"")</f>
        <v/>
      </c>
      <c r="J1060" s="77">
        <v>1000000</v>
      </c>
      <c r="K1060" s="78">
        <f t="shared" si="297"/>
        <v>0</v>
      </c>
      <c r="L1060" s="88" t="str">
        <f>IFERROR(VLOOKUP(A1060,[1]Tổng!$M$2:$AQ$200,30,0),"")</f>
        <v/>
      </c>
      <c r="M1060" s="88">
        <f t="shared" si="298"/>
        <v>0</v>
      </c>
      <c r="N1060" s="88" t="str">
        <f>IFERROR(VLOOKUP(A1060,[1]Tổng!$M$2:$AT$200,18,0),"")</f>
        <v/>
      </c>
      <c r="O1060" s="88" t="str">
        <f>IFERROR(VLOOKUP(A1060,[1]Tổng!$M$2:$AT$200,22,0),"")</f>
        <v/>
      </c>
      <c r="P1060" s="217">
        <f t="shared" si="299"/>
        <v>0</v>
      </c>
      <c r="Q1060" s="217">
        <f>IFERROR(VLOOKUP(A1060,[1]Tổng!$M$2:$AQ$200,29,0),0)</f>
        <v>0</v>
      </c>
      <c r="R1060" s="81" t="str">
        <f>IFERROR(VLOOKUP(A1060,[1]Tổng!$M$2:$AQ$200,31,0),"")</f>
        <v/>
      </c>
      <c r="S1060" s="81">
        <f t="shared" si="311"/>
        <v>0</v>
      </c>
      <c r="T1060" s="81">
        <f t="shared" si="312"/>
        <v>0</v>
      </c>
      <c r="U1060" s="81" t="e">
        <f t="shared" si="301"/>
        <v>#REF!</v>
      </c>
      <c r="V1060" s="81"/>
      <c r="W1060" s="81" t="e">
        <f t="shared" si="317"/>
        <v>#REF!</v>
      </c>
      <c r="X1060" s="83"/>
      <c r="Y1060" s="99">
        <f t="shared" si="309"/>
        <v>0</v>
      </c>
      <c r="Z1060" s="35">
        <v>486</v>
      </c>
      <c r="AE1060" s="106" t="e">
        <f t="shared" si="227"/>
        <v>#VALUE!</v>
      </c>
      <c r="AF1060" s="69"/>
      <c r="AG1060" s="218"/>
      <c r="AH1060" s="219"/>
      <c r="AI1060" s="218"/>
      <c r="AR1060" s="225" t="str">
        <f>IF(AS1060&gt;1,H1060,IF(AS1060=1,H1061+1,0))</f>
        <v/>
      </c>
      <c r="AS1060" s="35">
        <f>IF(H1060=0,H1061+1,2)</f>
        <v>2</v>
      </c>
      <c r="AU1060" s="69" t="e">
        <f t="shared" si="310"/>
        <v>#N/A</v>
      </c>
      <c r="AV1060" s="69" t="e">
        <f t="shared" si="313"/>
        <v>#N/A</v>
      </c>
      <c r="AW1060" s="69">
        <f>IF(I1060&gt;0,COUNTIF($AV$32:AV1060,AV1060),0)</f>
        <v>1028</v>
      </c>
      <c r="AX1060" s="69">
        <f>IF(AND(AW1060&gt;1,SUMIF($AV$32:AV1059,AV1060,$AX$32:AX1059)-SUMIF($AV$32:AV1059,AV1060,$BA$32:BA1059)=0),1,IF(AND(AW1060&gt;1,SUMIF($AV$32:AV1059,AV1060,$AX$32:AX1059)-SUMIF($AV$32:AV1059,AV1060,$BA$32:BA1059)&gt;0),0,AW1060))</f>
        <v>0</v>
      </c>
      <c r="AY1060" s="69">
        <f>IF(AND(Q1060&gt;0,SUMIF($AV$32:AV1060,AV1060,$I$32:I1060)-SUMIF($AV$32:AV1060,AV1060,$Q$32:Q1060)=0),COUNTIF($AV$32:AV1060,AV1060),0)</f>
        <v>0</v>
      </c>
      <c r="AZ1060" s="69">
        <f>IF(Q1060&gt;0,COUNTIF($AV$32:AV1060,AV1060),0)</f>
        <v>0</v>
      </c>
      <c r="BA1060" s="69">
        <f t="shared" si="314"/>
        <v>0</v>
      </c>
      <c r="BC1060" s="69" t="str">
        <f t="shared" si="315"/>
        <v xml:space="preserve">  0</v>
      </c>
      <c r="BD1060" s="69" t="str">
        <f t="shared" si="316"/>
        <v/>
      </c>
      <c r="BF1060" s="69"/>
      <c r="BG1060" s="69"/>
    </row>
    <row r="1061" spans="1:59" x14ac:dyDescent="0.25">
      <c r="A1061" s="70" t="e">
        <f t="shared" si="300"/>
        <v>#REF!</v>
      </c>
      <c r="B1061" s="83" t="str">
        <f>IFERROR(VLOOKUP(A1061,[1]Tổng!$M$2:$AT$200,13,0),"")</f>
        <v/>
      </c>
      <c r="C1061" s="71" t="e">
        <f t="shared" si="295"/>
        <v>#VALUE!</v>
      </c>
      <c r="D1061" s="71">
        <f t="shared" si="296"/>
        <v>1</v>
      </c>
      <c r="E1061" s="221" t="str">
        <f>IFERROR(VLOOKUP(A1061,[1]Tổng!$M$2:$AT$200,14,0),"")</f>
        <v/>
      </c>
      <c r="F1061" s="213" t="str">
        <f>IFERROR(VLOOKUP(A1061,[1]Tổng!$M$2:$AT$200,15,0),"")</f>
        <v/>
      </c>
      <c r="G1061" s="214" t="str">
        <f>IFERROR(VLOOKUP(A1061,[1]Tổng!$M$2:$AT$200,25,0),"")</f>
        <v/>
      </c>
      <c r="H1061" s="83" t="str">
        <f>IFERROR(VLOOKUP(A1061,[1]Tổng!$M$2:$AQ$200,26,0),"")</f>
        <v/>
      </c>
      <c r="I1061" s="77" t="str">
        <f>IFERROR(VLOOKUP(A1061,[1]Tổng!$M$2:$AQ$200,27,0),"")</f>
        <v/>
      </c>
      <c r="J1061" s="77">
        <v>1000000</v>
      </c>
      <c r="K1061" s="78">
        <f t="shared" si="297"/>
        <v>0</v>
      </c>
      <c r="L1061" s="88" t="str">
        <f>IFERROR(VLOOKUP(A1061,[1]Tổng!$M$2:$AQ$200,30,0),"")</f>
        <v/>
      </c>
      <c r="M1061" s="88">
        <f t="shared" si="298"/>
        <v>0</v>
      </c>
      <c r="N1061" s="88" t="str">
        <f>IFERROR(VLOOKUP(A1061,[1]Tổng!$M$2:$AT$200,18,0),"")</f>
        <v/>
      </c>
      <c r="O1061" s="88" t="str">
        <f>IFERROR(VLOOKUP(A1061,[1]Tổng!$M$2:$AT$200,22,0),"")</f>
        <v/>
      </c>
      <c r="P1061" s="217">
        <f t="shared" si="299"/>
        <v>0</v>
      </c>
      <c r="Q1061" s="217">
        <f>IFERROR(VLOOKUP(A1061,[1]Tổng!$M$2:$AQ$200,29,0),0)</f>
        <v>0</v>
      </c>
      <c r="R1061" s="81" t="str">
        <f>IFERROR(VLOOKUP(A1061,[1]Tổng!$M$2:$AQ$200,31,0),"")</f>
        <v/>
      </c>
      <c r="S1061" s="81">
        <f t="shared" si="311"/>
        <v>0</v>
      </c>
      <c r="T1061" s="81">
        <f t="shared" si="312"/>
        <v>0</v>
      </c>
      <c r="U1061" s="81" t="e">
        <f t="shared" si="301"/>
        <v>#REF!</v>
      </c>
      <c r="V1061" s="81"/>
      <c r="W1061" s="81" t="e">
        <f t="shared" si="317"/>
        <v>#REF!</v>
      </c>
      <c r="X1061" s="83"/>
      <c r="Y1061" s="99">
        <f t="shared" si="309"/>
        <v>0</v>
      </c>
      <c r="Z1061" s="35">
        <v>66</v>
      </c>
      <c r="AA1061" s="35">
        <v>378</v>
      </c>
      <c r="AE1061" s="106" t="e">
        <f t="shared" si="227"/>
        <v>#VALUE!</v>
      </c>
      <c r="AF1061" s="69"/>
      <c r="AG1061" s="218"/>
      <c r="AH1061" s="219"/>
      <c r="AI1061" s="218"/>
      <c r="AR1061" s="225" t="str">
        <f t="shared" si="307"/>
        <v/>
      </c>
      <c r="AS1061" s="35">
        <f t="shared" si="308"/>
        <v>2</v>
      </c>
      <c r="AU1061" s="69" t="e">
        <f t="shared" si="310"/>
        <v>#N/A</v>
      </c>
      <c r="AV1061" s="69" t="e">
        <f t="shared" si="313"/>
        <v>#N/A</v>
      </c>
      <c r="AW1061" s="69">
        <f>IF(I1061&gt;0,COUNTIF($AV$32:AV1061,AV1061),0)</f>
        <v>1029</v>
      </c>
      <c r="AX1061" s="69">
        <f>IF(AND(AW1061&gt;1,SUMIF($AV$32:AV1060,AV1061,$AX$32:AX1060)-SUMIF($AV$32:AV1060,AV1061,$BA$32:BA1060)=0),1,IF(AND(AW1061&gt;1,SUMIF($AV$32:AV1060,AV1061,$AX$32:AX1060)-SUMIF($AV$32:AV1060,AV1061,$BA$32:BA1060)&gt;0),0,AW1061))</f>
        <v>0</v>
      </c>
      <c r="AY1061" s="69">
        <f>IF(AND(Q1061&gt;0,SUMIF($AV$32:AV1061,AV1061,$I$32:I1061)-SUMIF($AV$32:AV1061,AV1061,$Q$32:Q1061)=0),COUNTIF($AV$32:AV1061,AV1061),0)</f>
        <v>0</v>
      </c>
      <c r="AZ1061" s="69">
        <f>IF(Q1061&gt;0,COUNTIF($AV$32:AV1061,AV1061),0)</f>
        <v>0</v>
      </c>
      <c r="BA1061" s="69">
        <f t="shared" si="314"/>
        <v>0</v>
      </c>
      <c r="BC1061" s="69" t="str">
        <f t="shared" si="315"/>
        <v xml:space="preserve">  0</v>
      </c>
      <c r="BD1061" s="69" t="str">
        <f t="shared" si="316"/>
        <v/>
      </c>
      <c r="BF1061" s="69"/>
      <c r="BG1061" s="69"/>
    </row>
    <row r="1062" spans="1:59" x14ac:dyDescent="0.25">
      <c r="A1062" s="70" t="e">
        <f t="shared" si="300"/>
        <v>#REF!</v>
      </c>
      <c r="B1062" s="83" t="str">
        <f>IFERROR(VLOOKUP(A1062,[1]Tổng!$M$2:$AT$200,13,0),"")</f>
        <v/>
      </c>
      <c r="C1062" s="71" t="e">
        <f t="shared" ref="C1062:C1125" si="318">IF(I1062&gt;0,MID(B1062,SEARCH(".",B1062,SEARCH(".",B1062,SEARCH(".",B1062)+1)+1)+1,SEARCH(".",B1062,(SEARCH(".",B1062,SEARCH(".",B1062,SEARCH(".",B1062)+1)+1))+1)-SEARCH(".",B1062,SEARCH(".",B1062,SEARCH(".",B1062)+1)+1)-1),0)</f>
        <v>#VALUE!</v>
      </c>
      <c r="D1062" s="71">
        <f t="shared" ref="D1062:D1125" si="319">IF(Q1062&gt;0,MID(B1062,SEARCH("-",B1062,SEARCH("-",B1062)+1)+1,SEARCH("/",B1062,SEARCH("/",B1062)+1)-SEARCH("-",B1062,SEARCH("-",B1062)+1)-1),1)</f>
        <v>1</v>
      </c>
      <c r="E1062" s="221" t="str">
        <f>IFERROR(VLOOKUP(A1062,[1]Tổng!$M$2:$AT$200,14,0),"")</f>
        <v/>
      </c>
      <c r="F1062" s="213" t="str">
        <f>IFERROR(VLOOKUP(A1062,[1]Tổng!$M$2:$AT$200,15,0),"")</f>
        <v/>
      </c>
      <c r="G1062" s="214" t="str">
        <f>IFERROR(VLOOKUP(A1062,[1]Tổng!$M$2:$AT$200,25,0),"")</f>
        <v/>
      </c>
      <c r="H1062" s="83" t="str">
        <f>IFERROR(VLOOKUP(A1062,[1]Tổng!$M$2:$AQ$200,26,0),"")</f>
        <v/>
      </c>
      <c r="I1062" s="77" t="str">
        <f>IFERROR(VLOOKUP(A1062,[1]Tổng!$M$2:$AQ$200,27,0),"")</f>
        <v/>
      </c>
      <c r="J1062" s="77">
        <v>1000000</v>
      </c>
      <c r="K1062" s="78">
        <f t="shared" ref="K1062:K1125" si="320">IFERROR(I1062*J1062,0)</f>
        <v>0</v>
      </c>
      <c r="L1062" s="88" t="str">
        <f>IFERROR(VLOOKUP(A1062,[1]Tổng!$M$2:$AQ$200,30,0),"")</f>
        <v/>
      </c>
      <c r="M1062" s="88">
        <f t="shared" ref="M1062:M1125" si="321">IFERROR(I1062*L1062,0)</f>
        <v>0</v>
      </c>
      <c r="N1062" s="88" t="str">
        <f>IFERROR(VLOOKUP(A1062,[1]Tổng!$M$2:$AT$200,18,0),"")</f>
        <v/>
      </c>
      <c r="O1062" s="88" t="str">
        <f>IFERROR(VLOOKUP(A1062,[1]Tổng!$M$2:$AT$200,22,0),"")</f>
        <v/>
      </c>
      <c r="P1062" s="217">
        <f t="shared" ref="P1062:P1125" si="322">IF(Q1062&gt;0,VLOOKUP(D1062,$C$32:$M$1452,7,0),0)</f>
        <v>0</v>
      </c>
      <c r="Q1062" s="217">
        <f>IFERROR(VLOOKUP(A1062,[1]Tổng!$M$2:$AQ$200,29,0),0)</f>
        <v>0</v>
      </c>
      <c r="R1062" s="81" t="str">
        <f>IFERROR(VLOOKUP(A1062,[1]Tổng!$M$2:$AQ$200,31,0),"")</f>
        <v/>
      </c>
      <c r="S1062" s="81">
        <f t="shared" si="311"/>
        <v>0</v>
      </c>
      <c r="T1062" s="81">
        <f t="shared" si="312"/>
        <v>0</v>
      </c>
      <c r="U1062" s="81" t="e">
        <f t="shared" si="301"/>
        <v>#REF!</v>
      </c>
      <c r="V1062" s="81" t="e">
        <f>Z1087*L1087+Z1088*L1088+Z1091*L1091</f>
        <v>#VALUE!</v>
      </c>
      <c r="W1062" s="81" t="e">
        <f t="shared" si="317"/>
        <v>#REF!</v>
      </c>
      <c r="X1062" s="83">
        <v>44074</v>
      </c>
      <c r="Y1062" s="99">
        <f>Q1062-Z1087-Z1088-Z1091</f>
        <v>-2773</v>
      </c>
      <c r="AE1062" s="106" t="e">
        <f t="shared" si="227"/>
        <v>#VALUE!</v>
      </c>
      <c r="AF1062" s="69"/>
      <c r="AG1062" s="218"/>
      <c r="AH1062" s="219"/>
      <c r="AI1062" s="218"/>
      <c r="AR1062" s="225" t="str">
        <f t="shared" si="307"/>
        <v/>
      </c>
      <c r="AS1062" s="35">
        <f t="shared" si="308"/>
        <v>2</v>
      </c>
      <c r="AU1062" s="69" t="e">
        <f t="shared" si="310"/>
        <v>#N/A</v>
      </c>
      <c r="AV1062" s="69" t="e">
        <f t="shared" si="313"/>
        <v>#N/A</v>
      </c>
      <c r="AW1062" s="69">
        <f>IF(I1062&gt;0,COUNTIF($AV$32:AV1062,AV1062),0)</f>
        <v>1030</v>
      </c>
      <c r="AX1062" s="69">
        <f>IF(AND(AW1062&gt;1,SUMIF($AV$32:AV1061,AV1062,$AX$32:AX1061)-SUMIF($AV$32:AV1061,AV1062,$BA$32:BA1061)=0),1,IF(AND(AW1062&gt;1,SUMIF($AV$32:AV1061,AV1062,$AX$32:AX1061)-SUMIF($AV$32:AV1061,AV1062,$BA$32:BA1061)&gt;0),0,AW1062))</f>
        <v>0</v>
      </c>
      <c r="AY1062" s="69">
        <f>IF(AND(Q1062&gt;0,SUMIF($AV$32:AV1062,AV1062,$I$32:I1062)-SUMIF($AV$32:AV1062,AV1062,$Q$32:Q1062)=0),COUNTIF($AV$32:AV1062,AV1062),0)</f>
        <v>0</v>
      </c>
      <c r="AZ1062" s="69">
        <f>IF(Q1062&gt;0,COUNTIF($AV$32:AV1062,AV1062),0)</f>
        <v>0</v>
      </c>
      <c r="BA1062" s="69">
        <f t="shared" si="314"/>
        <v>0</v>
      </c>
      <c r="BC1062" s="69" t="str">
        <f t="shared" si="315"/>
        <v xml:space="preserve">  0</v>
      </c>
      <c r="BD1062" s="69" t="str">
        <f t="shared" si="316"/>
        <v/>
      </c>
      <c r="BF1062" s="69"/>
      <c r="BG1062" s="69"/>
    </row>
    <row r="1063" spans="1:59" x14ac:dyDescent="0.25">
      <c r="A1063" s="70" t="e">
        <f t="shared" ref="A1063:A1126" si="323">A1062+1</f>
        <v>#REF!</v>
      </c>
      <c r="B1063" s="83" t="str">
        <f>IFERROR(VLOOKUP(A1063,[1]Tổng!$M$2:$AT$200,13,0),"")</f>
        <v/>
      </c>
      <c r="C1063" s="71" t="e">
        <f t="shared" si="318"/>
        <v>#VALUE!</v>
      </c>
      <c r="D1063" s="71">
        <f t="shared" si="319"/>
        <v>1</v>
      </c>
      <c r="E1063" s="221" t="str">
        <f>IFERROR(VLOOKUP(A1063,[1]Tổng!$M$2:$AT$200,14,0),"")</f>
        <v/>
      </c>
      <c r="F1063" s="213" t="str">
        <f>IFERROR(VLOOKUP(A1063,[1]Tổng!$M$2:$AT$200,15,0),"")</f>
        <v/>
      </c>
      <c r="G1063" s="214" t="str">
        <f>IFERROR(VLOOKUP(A1063,[1]Tổng!$M$2:$AT$200,25,0),"")</f>
        <v/>
      </c>
      <c r="H1063" s="83" t="str">
        <f>IFERROR(VLOOKUP(A1063,[1]Tổng!$M$2:$AQ$200,26,0),"")</f>
        <v/>
      </c>
      <c r="I1063" s="77" t="str">
        <f>IFERROR(VLOOKUP(A1063,[1]Tổng!$M$2:$AQ$200,27,0),"")</f>
        <v/>
      </c>
      <c r="J1063" s="77">
        <v>1000000</v>
      </c>
      <c r="K1063" s="78">
        <f t="shared" si="320"/>
        <v>0</v>
      </c>
      <c r="L1063" s="88" t="str">
        <f>IFERROR(VLOOKUP(A1063,[1]Tổng!$M$2:$AQ$200,30,0),"")</f>
        <v/>
      </c>
      <c r="M1063" s="88">
        <f t="shared" si="321"/>
        <v>0</v>
      </c>
      <c r="N1063" s="88" t="str">
        <f>IFERROR(VLOOKUP(A1063,[1]Tổng!$M$2:$AT$200,18,0),"")</f>
        <v/>
      </c>
      <c r="O1063" s="88" t="str">
        <f>IFERROR(VLOOKUP(A1063,[1]Tổng!$M$2:$AT$200,22,0),"")</f>
        <v/>
      </c>
      <c r="P1063" s="217">
        <f t="shared" si="322"/>
        <v>0</v>
      </c>
      <c r="Q1063" s="217">
        <f>IFERROR(VLOOKUP(A1063,[1]Tổng!$M$2:$AQ$200,29,0),0)</f>
        <v>0</v>
      </c>
      <c r="R1063" s="81" t="str">
        <f>IFERROR(VLOOKUP(A1063,[1]Tổng!$M$2:$AQ$200,31,0),"")</f>
        <v/>
      </c>
      <c r="S1063" s="81">
        <f t="shared" si="311"/>
        <v>0</v>
      </c>
      <c r="T1063" s="81">
        <f t="shared" si="312"/>
        <v>0</v>
      </c>
      <c r="U1063" s="81" t="e">
        <f t="shared" ref="U1063:U1126" si="324">W1062</f>
        <v>#REF!</v>
      </c>
      <c r="V1063" s="81" t="e">
        <f>AA1091*L1091+Z1090*L1090+AC1091*L1091</f>
        <v>#VALUE!</v>
      </c>
      <c r="W1063" s="81" t="e">
        <f t="shared" si="317"/>
        <v>#REF!</v>
      </c>
      <c r="X1063" s="83">
        <v>44039</v>
      </c>
      <c r="Y1063" s="99">
        <f>Q1063-AA1091-Z1090-AC1091</f>
        <v>-2130</v>
      </c>
      <c r="AE1063" s="106" t="e">
        <f t="shared" si="227"/>
        <v>#VALUE!</v>
      </c>
      <c r="AF1063" s="69"/>
      <c r="AG1063" s="218"/>
      <c r="AH1063" s="219"/>
      <c r="AI1063" s="218"/>
      <c r="AR1063" s="225" t="str">
        <f t="shared" si="307"/>
        <v/>
      </c>
      <c r="AS1063" s="35">
        <f t="shared" si="308"/>
        <v>2</v>
      </c>
      <c r="AU1063" s="69" t="e">
        <f t="shared" si="310"/>
        <v>#N/A</v>
      </c>
      <c r="AV1063" s="69" t="e">
        <f t="shared" si="313"/>
        <v>#N/A</v>
      </c>
      <c r="AW1063" s="69">
        <f>IF(I1063&gt;0,COUNTIF($AV$32:AV1063,AV1063),0)</f>
        <v>1031</v>
      </c>
      <c r="AX1063" s="69">
        <f>IF(AND(AW1063&gt;1,SUMIF($AV$32:AV1062,AV1063,$AX$32:AX1062)-SUMIF($AV$32:AV1062,AV1063,$BA$32:BA1062)=0),1,IF(AND(AW1063&gt;1,SUMIF($AV$32:AV1062,AV1063,$AX$32:AX1062)-SUMIF($AV$32:AV1062,AV1063,$BA$32:BA1062)&gt;0),0,AW1063))</f>
        <v>0</v>
      </c>
      <c r="AY1063" s="69">
        <f>IF(AND(Q1063&gt;0,SUMIF($AV$32:AV1063,AV1063,$I$32:I1063)-SUMIF($AV$32:AV1063,AV1063,$Q$32:Q1063)=0),COUNTIF($AV$32:AV1063,AV1063),0)</f>
        <v>0</v>
      </c>
      <c r="AZ1063" s="69">
        <f>IF(Q1063&gt;0,COUNTIF($AV$32:AV1063,AV1063),0)</f>
        <v>0</v>
      </c>
      <c r="BA1063" s="69">
        <f t="shared" si="314"/>
        <v>0</v>
      </c>
      <c r="BC1063" s="69" t="str">
        <f t="shared" si="315"/>
        <v xml:space="preserve">  0</v>
      </c>
      <c r="BD1063" s="69" t="str">
        <f t="shared" si="316"/>
        <v/>
      </c>
      <c r="BF1063" s="69"/>
      <c r="BG1063" s="69"/>
    </row>
    <row r="1064" spans="1:59" x14ac:dyDescent="0.25">
      <c r="A1064" s="70" t="e">
        <f t="shared" si="323"/>
        <v>#REF!</v>
      </c>
      <c r="B1064" s="83" t="str">
        <f>IFERROR(VLOOKUP(A1064,[1]Tổng!$M$2:$AT$200,13,0),"")</f>
        <v/>
      </c>
      <c r="C1064" s="71" t="e">
        <f t="shared" si="318"/>
        <v>#VALUE!</v>
      </c>
      <c r="D1064" s="71">
        <f t="shared" si="319"/>
        <v>1</v>
      </c>
      <c r="E1064" s="221" t="str">
        <f>IFERROR(VLOOKUP(A1064,[1]Tổng!$M$2:$AT$200,14,0),"")</f>
        <v/>
      </c>
      <c r="F1064" s="213" t="str">
        <f>IFERROR(VLOOKUP(A1064,[1]Tổng!$M$2:$AT$200,15,0),"")</f>
        <v/>
      </c>
      <c r="G1064" s="214" t="str">
        <f>IFERROR(VLOOKUP(A1064,[1]Tổng!$M$2:$AT$200,25,0),"")</f>
        <v/>
      </c>
      <c r="H1064" s="83" t="str">
        <f>IFERROR(VLOOKUP(A1064,[1]Tổng!$M$2:$AQ$200,26,0),"")</f>
        <v/>
      </c>
      <c r="I1064" s="77" t="str">
        <f>IFERROR(VLOOKUP(A1064,[1]Tổng!$M$2:$AQ$200,27,0),"")</f>
        <v/>
      </c>
      <c r="J1064" s="77">
        <v>1000000</v>
      </c>
      <c r="K1064" s="78">
        <f t="shared" si="320"/>
        <v>0</v>
      </c>
      <c r="L1064" s="88" t="str">
        <f>IFERROR(VLOOKUP(A1064,[1]Tổng!$M$2:$AQ$200,30,0),"")</f>
        <v/>
      </c>
      <c r="M1064" s="88">
        <f t="shared" si="321"/>
        <v>0</v>
      </c>
      <c r="N1064" s="88" t="str">
        <f>IFERROR(VLOOKUP(A1064,[1]Tổng!$M$2:$AT$200,18,0),"")</f>
        <v/>
      </c>
      <c r="O1064" s="88" t="str">
        <f>IFERROR(VLOOKUP(A1064,[1]Tổng!$M$2:$AT$200,22,0),"")</f>
        <v/>
      </c>
      <c r="P1064" s="217">
        <f t="shared" si="322"/>
        <v>0</v>
      </c>
      <c r="Q1064" s="217">
        <f>IFERROR(VLOOKUP(A1064,[1]Tổng!$M$2:$AQ$200,29,0),0)</f>
        <v>0</v>
      </c>
      <c r="R1064" s="81" t="str">
        <f>IFERROR(VLOOKUP(A1064,[1]Tổng!$M$2:$AQ$200,31,0),"")</f>
        <v/>
      </c>
      <c r="S1064" s="81">
        <f t="shared" si="311"/>
        <v>0</v>
      </c>
      <c r="T1064" s="81">
        <f t="shared" si="312"/>
        <v>0</v>
      </c>
      <c r="U1064" s="81" t="e">
        <f t="shared" si="324"/>
        <v>#REF!</v>
      </c>
      <c r="V1064" s="81" t="e">
        <f>Z1092*L1092+Z1093*L1093</f>
        <v>#VALUE!</v>
      </c>
      <c r="W1064" s="81" t="e">
        <f t="shared" si="317"/>
        <v>#REF!</v>
      </c>
      <c r="X1064" s="83">
        <v>44033</v>
      </c>
      <c r="Y1064" s="99">
        <f>Q1064-Z1092-Z1093</f>
        <v>-860</v>
      </c>
      <c r="AE1064" s="106" t="e">
        <f t="shared" si="227"/>
        <v>#VALUE!</v>
      </c>
      <c r="AF1064" s="69"/>
      <c r="AG1064" s="218"/>
      <c r="AH1064" s="219"/>
      <c r="AI1064" s="218"/>
      <c r="AR1064" s="225" t="str">
        <f t="shared" si="307"/>
        <v/>
      </c>
      <c r="AS1064" s="35">
        <f t="shared" si="308"/>
        <v>2</v>
      </c>
      <c r="AU1064" s="69" t="e">
        <f t="shared" si="310"/>
        <v>#N/A</v>
      </c>
      <c r="AV1064" s="69" t="e">
        <f t="shared" si="313"/>
        <v>#N/A</v>
      </c>
      <c r="AW1064" s="69">
        <f>IF(I1064&gt;0,COUNTIF($AV$32:AV1064,AV1064),0)</f>
        <v>1032</v>
      </c>
      <c r="AX1064" s="69">
        <f>IF(AND(AW1064&gt;1,SUMIF($AV$32:AV1063,AV1064,$AX$32:AX1063)-SUMIF($AV$32:AV1063,AV1064,$BA$32:BA1063)=0),1,IF(AND(AW1064&gt;1,SUMIF($AV$32:AV1063,AV1064,$AX$32:AX1063)-SUMIF($AV$32:AV1063,AV1064,$BA$32:BA1063)&gt;0),0,AW1064))</f>
        <v>0</v>
      </c>
      <c r="AY1064" s="69">
        <f>IF(AND(Q1064&gt;0,SUMIF($AV$32:AV1064,AV1064,$I$32:I1064)-SUMIF($AV$32:AV1064,AV1064,$Q$32:Q1064)=0),COUNTIF($AV$32:AV1064,AV1064),0)</f>
        <v>0</v>
      </c>
      <c r="AZ1064" s="69">
        <f>IF(Q1064&gt;0,COUNTIF($AV$32:AV1064,AV1064),0)</f>
        <v>0</v>
      </c>
      <c r="BA1064" s="69">
        <f t="shared" si="314"/>
        <v>0</v>
      </c>
      <c r="BC1064" s="69" t="str">
        <f t="shared" si="315"/>
        <v xml:space="preserve">  0</v>
      </c>
      <c r="BD1064" s="69" t="str">
        <f t="shared" si="316"/>
        <v/>
      </c>
      <c r="BF1064" s="69"/>
      <c r="BG1064" s="69"/>
    </row>
    <row r="1065" spans="1:59" x14ac:dyDescent="0.25">
      <c r="A1065" s="70" t="e">
        <f t="shared" si="323"/>
        <v>#REF!</v>
      </c>
      <c r="B1065" s="83" t="str">
        <f>IFERROR(VLOOKUP(A1065,[1]Tổng!$M$2:$AT$200,13,0),"")</f>
        <v/>
      </c>
      <c r="C1065" s="71" t="e">
        <f t="shared" si="318"/>
        <v>#VALUE!</v>
      </c>
      <c r="D1065" s="71">
        <f t="shared" si="319"/>
        <v>1</v>
      </c>
      <c r="E1065" s="221" t="str">
        <f>IFERROR(VLOOKUP(A1065,[1]Tổng!$M$2:$AT$200,14,0),"")</f>
        <v/>
      </c>
      <c r="F1065" s="213" t="str">
        <f>IFERROR(VLOOKUP(A1065,[1]Tổng!$M$2:$AT$200,15,0),"")</f>
        <v/>
      </c>
      <c r="G1065" s="214" t="str">
        <f>IFERROR(VLOOKUP(A1065,[1]Tổng!$M$2:$AT$200,25,0),"")</f>
        <v/>
      </c>
      <c r="H1065" s="83" t="str">
        <f>IFERROR(VLOOKUP(A1065,[1]Tổng!$M$2:$AQ$200,26,0),"")</f>
        <v/>
      </c>
      <c r="I1065" s="77" t="str">
        <f>IFERROR(VLOOKUP(A1065,[1]Tổng!$M$2:$AQ$200,27,0),"")</f>
        <v/>
      </c>
      <c r="J1065" s="77">
        <v>1000000</v>
      </c>
      <c r="K1065" s="78">
        <f t="shared" si="320"/>
        <v>0</v>
      </c>
      <c r="L1065" s="88" t="str">
        <f>IFERROR(VLOOKUP(A1065,[1]Tổng!$M$2:$AQ$200,30,0),"")</f>
        <v/>
      </c>
      <c r="M1065" s="88">
        <f t="shared" si="321"/>
        <v>0</v>
      </c>
      <c r="N1065" s="88" t="str">
        <f>IFERROR(VLOOKUP(A1065,[1]Tổng!$M$2:$AT$200,18,0),"")</f>
        <v/>
      </c>
      <c r="O1065" s="88" t="str">
        <f>IFERROR(VLOOKUP(A1065,[1]Tổng!$M$2:$AT$200,22,0),"")</f>
        <v/>
      </c>
      <c r="P1065" s="217">
        <f t="shared" si="322"/>
        <v>0</v>
      </c>
      <c r="Q1065" s="217">
        <f>IFERROR(VLOOKUP(A1065,[1]Tổng!$M$2:$AQ$200,29,0),0)</f>
        <v>0</v>
      </c>
      <c r="R1065" s="81" t="str">
        <f>IFERROR(VLOOKUP(A1065,[1]Tổng!$M$2:$AQ$200,31,0),"")</f>
        <v/>
      </c>
      <c r="S1065" s="81">
        <f t="shared" si="311"/>
        <v>0</v>
      </c>
      <c r="T1065" s="81">
        <f t="shared" si="312"/>
        <v>0</v>
      </c>
      <c r="U1065" s="81" t="e">
        <f t="shared" si="324"/>
        <v>#REF!</v>
      </c>
      <c r="V1065" s="81" t="e">
        <f>AA1093*L1093</f>
        <v>#VALUE!</v>
      </c>
      <c r="W1065" s="81" t="e">
        <f t="shared" si="317"/>
        <v>#REF!</v>
      </c>
      <c r="X1065" s="83">
        <v>44032</v>
      </c>
      <c r="Y1065" s="99">
        <f>Q1065-AA1093</f>
        <v>-308</v>
      </c>
      <c r="AE1065" s="106" t="e">
        <f t="shared" si="227"/>
        <v>#VALUE!</v>
      </c>
      <c r="AF1065" s="69"/>
      <c r="AG1065" s="218"/>
      <c r="AH1065" s="219"/>
      <c r="AI1065" s="218"/>
      <c r="AR1065" s="225" t="str">
        <f>IF(AS1065&gt;1,H1065,IF(AS1065=1,H987+1,0))</f>
        <v/>
      </c>
      <c r="AS1065" s="35">
        <f>IF(H1065=0,H987+1,2)</f>
        <v>2</v>
      </c>
      <c r="AU1065" s="69" t="e">
        <f t="shared" si="310"/>
        <v>#N/A</v>
      </c>
      <c r="AV1065" s="69" t="e">
        <f t="shared" si="313"/>
        <v>#N/A</v>
      </c>
      <c r="AW1065" s="69">
        <f>IF(I1065&gt;0,COUNTIF($AV$32:AV1065,AV1065),0)</f>
        <v>1033</v>
      </c>
      <c r="AX1065" s="69">
        <f>IF(AND(AW1065&gt;1,SUMIF($AV$32:AV1064,AV1065,$AX$32:AX1064)-SUMIF($AV$32:AV1064,AV1065,$BA$32:BA1064)=0),1,IF(AND(AW1065&gt;1,SUMIF($AV$32:AV1064,AV1065,$AX$32:AX1064)-SUMIF($AV$32:AV1064,AV1065,$BA$32:BA1064)&gt;0),0,AW1065))</f>
        <v>0</v>
      </c>
      <c r="AY1065" s="69">
        <f>IF(AND(Q1065&gt;0,SUMIF($AV$32:AV1065,AV1065,$I$32:I1065)-SUMIF($AV$32:AV1065,AV1065,$Q$32:Q1065)=0),COUNTIF($AV$32:AV1065,AV1065),0)</f>
        <v>0</v>
      </c>
      <c r="AZ1065" s="69">
        <f>IF(Q1065&gt;0,COUNTIF($AV$32:AV1065,AV1065),0)</f>
        <v>0</v>
      </c>
      <c r="BA1065" s="69">
        <f t="shared" si="314"/>
        <v>0</v>
      </c>
      <c r="BC1065" s="69" t="str">
        <f t="shared" si="315"/>
        <v xml:space="preserve">  0</v>
      </c>
      <c r="BD1065" s="69" t="str">
        <f t="shared" si="316"/>
        <v/>
      </c>
      <c r="BF1065" s="69"/>
      <c r="BG1065" s="69"/>
    </row>
    <row r="1066" spans="1:59" x14ac:dyDescent="0.25">
      <c r="A1066" s="70" t="e">
        <f t="shared" si="323"/>
        <v>#REF!</v>
      </c>
      <c r="B1066" s="83" t="str">
        <f>IFERROR(VLOOKUP(A1066,[1]Tổng!$M$2:$AT$200,13,0),"")</f>
        <v/>
      </c>
      <c r="C1066" s="71" t="e">
        <f t="shared" si="318"/>
        <v>#VALUE!</v>
      </c>
      <c r="D1066" s="71">
        <f t="shared" si="319"/>
        <v>1</v>
      </c>
      <c r="E1066" s="221" t="str">
        <f>IFERROR(VLOOKUP(A1066,[1]Tổng!$M$2:$AT$200,14,0),"")</f>
        <v/>
      </c>
      <c r="F1066" s="213" t="str">
        <f>IFERROR(VLOOKUP(A1066,[1]Tổng!$M$2:$AT$200,15,0),"")</f>
        <v/>
      </c>
      <c r="G1066" s="214" t="str">
        <f>IFERROR(VLOOKUP(A1066,[1]Tổng!$M$2:$AT$200,25,0),"")</f>
        <v/>
      </c>
      <c r="H1066" s="83" t="str">
        <f>IFERROR(VLOOKUP(A1066,[1]Tổng!$M$2:$AQ$200,26,0),"")</f>
        <v/>
      </c>
      <c r="I1066" s="77" t="str">
        <f>IFERROR(VLOOKUP(A1066,[1]Tổng!$M$2:$AQ$200,27,0),"")</f>
        <v/>
      </c>
      <c r="J1066" s="77">
        <v>1000000</v>
      </c>
      <c r="K1066" s="78">
        <f t="shared" si="320"/>
        <v>0</v>
      </c>
      <c r="L1066" s="88" t="str">
        <f>IFERROR(VLOOKUP(A1066,[1]Tổng!$M$2:$AQ$200,30,0),"")</f>
        <v/>
      </c>
      <c r="M1066" s="88">
        <f t="shared" si="321"/>
        <v>0</v>
      </c>
      <c r="N1066" s="88" t="str">
        <f>IFERROR(VLOOKUP(A1066,[1]Tổng!$M$2:$AT$200,18,0),"")</f>
        <v/>
      </c>
      <c r="O1066" s="88" t="str">
        <f>IFERROR(VLOOKUP(A1066,[1]Tổng!$M$2:$AT$200,22,0),"")</f>
        <v/>
      </c>
      <c r="P1066" s="217">
        <f t="shared" si="322"/>
        <v>0</v>
      </c>
      <c r="Q1066" s="217">
        <f>IFERROR(VLOOKUP(A1066,[1]Tổng!$M$2:$AQ$200,29,0),0)</f>
        <v>0</v>
      </c>
      <c r="R1066" s="81" t="str">
        <f>IFERROR(VLOOKUP(A1066,[1]Tổng!$M$2:$AQ$200,31,0),"")</f>
        <v/>
      </c>
      <c r="S1066" s="81">
        <f t="shared" si="311"/>
        <v>0</v>
      </c>
      <c r="T1066" s="81">
        <f t="shared" si="312"/>
        <v>0</v>
      </c>
      <c r="U1066" s="81" t="e">
        <f t="shared" si="324"/>
        <v>#REF!</v>
      </c>
      <c r="V1066" s="81"/>
      <c r="W1066" s="81" t="e">
        <f t="shared" si="317"/>
        <v>#REF!</v>
      </c>
      <c r="X1066" s="83"/>
      <c r="Y1066" s="99">
        <f t="shared" si="309"/>
        <v>0</v>
      </c>
      <c r="Z1066" s="35">
        <v>344</v>
      </c>
      <c r="AE1066" s="106" t="e">
        <f t="shared" si="227"/>
        <v>#VALUE!</v>
      </c>
      <c r="AF1066" s="69"/>
      <c r="AG1066" s="218"/>
      <c r="AH1066" s="219"/>
      <c r="AI1066" s="218"/>
      <c r="AR1066" s="225" t="str">
        <f t="shared" ref="AR1066:AR1084" si="325">IF(AS1066&gt;1,H1066,IF(AS1066=1,H1065+1,0))</f>
        <v/>
      </c>
      <c r="AS1066" s="35">
        <f t="shared" ref="AS1066:AS1084" si="326">IF(H1066=0,H1065+1,2)</f>
        <v>2</v>
      </c>
      <c r="AU1066" s="69" t="e">
        <f t="shared" si="310"/>
        <v>#N/A</v>
      </c>
      <c r="AV1066" s="69" t="e">
        <f t="shared" si="313"/>
        <v>#N/A</v>
      </c>
      <c r="AW1066" s="69">
        <f>IF(I1066&gt;0,COUNTIF($AV$32:AV1066,AV1066),0)</f>
        <v>1034</v>
      </c>
      <c r="AX1066" s="69">
        <f>IF(AND(AW1066&gt;1,SUMIF($AV$32:AV1065,AV1066,$AX$32:AX1065)-SUMIF($AV$32:AV1065,AV1066,$BA$32:BA1065)=0),1,IF(AND(AW1066&gt;1,SUMIF($AV$32:AV1065,AV1066,$AX$32:AX1065)-SUMIF($AV$32:AV1065,AV1066,$BA$32:BA1065)&gt;0),0,AW1066))</f>
        <v>0</v>
      </c>
      <c r="AY1066" s="69">
        <f>IF(AND(Q1066&gt;0,SUMIF($AV$32:AV1066,AV1066,$I$32:I1066)-SUMIF($AV$32:AV1066,AV1066,$Q$32:Q1066)=0),COUNTIF($AV$32:AV1066,AV1066),0)</f>
        <v>0</v>
      </c>
      <c r="AZ1066" s="69">
        <f>IF(Q1066&gt;0,COUNTIF($AV$32:AV1066,AV1066),0)</f>
        <v>0</v>
      </c>
      <c r="BA1066" s="69">
        <f t="shared" si="314"/>
        <v>0</v>
      </c>
      <c r="BC1066" s="69" t="str">
        <f t="shared" si="315"/>
        <v xml:space="preserve">  0</v>
      </c>
      <c r="BD1066" s="69" t="str">
        <f t="shared" si="316"/>
        <v/>
      </c>
      <c r="BF1066" s="69"/>
      <c r="BG1066" s="69"/>
    </row>
    <row r="1067" spans="1:59" x14ac:dyDescent="0.25">
      <c r="A1067" s="70" t="e">
        <f t="shared" si="323"/>
        <v>#REF!</v>
      </c>
      <c r="B1067" s="83" t="str">
        <f>IFERROR(VLOOKUP(A1067,[1]Tổng!$M$2:$AT$200,13,0),"")</f>
        <v/>
      </c>
      <c r="C1067" s="71" t="e">
        <f t="shared" si="318"/>
        <v>#VALUE!</v>
      </c>
      <c r="D1067" s="71">
        <f t="shared" si="319"/>
        <v>1</v>
      </c>
      <c r="E1067" s="221" t="str">
        <f>IFERROR(VLOOKUP(A1067,[1]Tổng!$M$2:$AT$200,14,0),"")</f>
        <v/>
      </c>
      <c r="F1067" s="213" t="str">
        <f>IFERROR(VLOOKUP(A1067,[1]Tổng!$M$2:$AT$200,15,0),"")</f>
        <v/>
      </c>
      <c r="G1067" s="214" t="str">
        <f>IFERROR(VLOOKUP(A1067,[1]Tổng!$M$2:$AT$200,25,0),"")</f>
        <v/>
      </c>
      <c r="H1067" s="83" t="str">
        <f>IFERROR(VLOOKUP(A1067,[1]Tổng!$M$2:$AQ$200,26,0),"")</f>
        <v/>
      </c>
      <c r="I1067" s="77" t="str">
        <f>IFERROR(VLOOKUP(A1067,[1]Tổng!$M$2:$AQ$200,27,0),"")</f>
        <v/>
      </c>
      <c r="J1067" s="77">
        <v>1000000</v>
      </c>
      <c r="K1067" s="78">
        <f t="shared" si="320"/>
        <v>0</v>
      </c>
      <c r="L1067" s="88" t="str">
        <f>IFERROR(VLOOKUP(A1067,[1]Tổng!$M$2:$AQ$200,30,0),"")</f>
        <v/>
      </c>
      <c r="M1067" s="88">
        <f t="shared" si="321"/>
        <v>0</v>
      </c>
      <c r="N1067" s="88" t="str">
        <f>IFERROR(VLOOKUP(A1067,[1]Tổng!$M$2:$AT$200,18,0),"")</f>
        <v/>
      </c>
      <c r="O1067" s="88" t="str">
        <f>IFERROR(VLOOKUP(A1067,[1]Tổng!$M$2:$AT$200,22,0),"")</f>
        <v/>
      </c>
      <c r="P1067" s="217">
        <f t="shared" si="322"/>
        <v>0</v>
      </c>
      <c r="Q1067" s="217">
        <f>IFERROR(VLOOKUP(A1067,[1]Tổng!$M$2:$AQ$200,29,0),0)</f>
        <v>0</v>
      </c>
      <c r="R1067" s="81" t="str">
        <f>IFERROR(VLOOKUP(A1067,[1]Tổng!$M$2:$AQ$200,31,0),"")</f>
        <v/>
      </c>
      <c r="S1067" s="81">
        <f t="shared" si="311"/>
        <v>0</v>
      </c>
      <c r="T1067" s="81">
        <f t="shared" si="312"/>
        <v>0</v>
      </c>
      <c r="U1067" s="81" t="e">
        <f t="shared" si="324"/>
        <v>#REF!</v>
      </c>
      <c r="V1067" s="81" t="e">
        <f>#REF!*L1091</f>
        <v>#REF!</v>
      </c>
      <c r="W1067" s="81" t="e">
        <f t="shared" si="317"/>
        <v>#REF!</v>
      </c>
      <c r="X1067" s="83">
        <v>44061</v>
      </c>
      <c r="Y1067" s="99">
        <f>Q1067-Z1091</f>
        <v>-1323</v>
      </c>
      <c r="AE1067" s="106" t="e">
        <f t="shared" si="227"/>
        <v>#VALUE!</v>
      </c>
      <c r="AF1067" s="69"/>
      <c r="AG1067" s="218"/>
      <c r="AH1067" s="219"/>
      <c r="AI1067" s="218"/>
      <c r="AR1067" s="225" t="str">
        <f t="shared" si="325"/>
        <v/>
      </c>
      <c r="AS1067" s="35">
        <f t="shared" si="326"/>
        <v>2</v>
      </c>
      <c r="AU1067" s="69" t="e">
        <f t="shared" si="310"/>
        <v>#N/A</v>
      </c>
      <c r="AV1067" s="69" t="e">
        <f t="shared" si="313"/>
        <v>#N/A</v>
      </c>
      <c r="AW1067" s="69">
        <f>IF(I1067&gt;0,COUNTIF($AV$32:AV1067,AV1067),0)</f>
        <v>1035</v>
      </c>
      <c r="AX1067" s="69">
        <f>IF(AND(AW1067&gt;1,SUMIF($AV$32:AV1066,AV1067,$AX$32:AX1066)-SUMIF($AV$32:AV1066,AV1067,$BA$32:BA1066)=0),1,IF(AND(AW1067&gt;1,SUMIF($AV$32:AV1066,AV1067,$AX$32:AX1066)-SUMIF($AV$32:AV1066,AV1067,$BA$32:BA1066)&gt;0),0,AW1067))</f>
        <v>0</v>
      </c>
      <c r="AY1067" s="69">
        <f>IF(AND(Q1067&gt;0,SUMIF($AV$32:AV1067,AV1067,$I$32:I1067)-SUMIF($AV$32:AV1067,AV1067,$Q$32:Q1067)=0),COUNTIF($AV$32:AV1067,AV1067),0)</f>
        <v>0</v>
      </c>
      <c r="AZ1067" s="69">
        <f>IF(Q1067&gt;0,COUNTIF($AV$32:AV1067,AV1067),0)</f>
        <v>0</v>
      </c>
      <c r="BA1067" s="69">
        <f t="shared" si="314"/>
        <v>0</v>
      </c>
      <c r="BC1067" s="69" t="str">
        <f t="shared" si="315"/>
        <v xml:space="preserve">  0</v>
      </c>
      <c r="BD1067" s="69" t="str">
        <f t="shared" si="316"/>
        <v/>
      </c>
      <c r="BF1067" s="69"/>
      <c r="BG1067" s="69"/>
    </row>
    <row r="1068" spans="1:59" x14ac:dyDescent="0.25">
      <c r="A1068" s="70" t="e">
        <f t="shared" si="323"/>
        <v>#REF!</v>
      </c>
      <c r="B1068" s="83" t="str">
        <f>IFERROR(VLOOKUP(A1068,[1]Tổng!$M$2:$AT$200,13,0),"")</f>
        <v/>
      </c>
      <c r="C1068" s="71" t="e">
        <f t="shared" si="318"/>
        <v>#VALUE!</v>
      </c>
      <c r="D1068" s="71">
        <f t="shared" si="319"/>
        <v>1</v>
      </c>
      <c r="E1068" s="221" t="str">
        <f>IFERROR(VLOOKUP(A1068,[1]Tổng!$M$2:$AT$200,14,0),"")</f>
        <v/>
      </c>
      <c r="F1068" s="213" t="str">
        <f>IFERROR(VLOOKUP(A1068,[1]Tổng!$M$2:$AT$200,15,0),"")</f>
        <v/>
      </c>
      <c r="G1068" s="214" t="str">
        <f>IFERROR(VLOOKUP(A1068,[1]Tổng!$M$2:$AT$200,25,0),"")</f>
        <v/>
      </c>
      <c r="H1068" s="83" t="str">
        <f>IFERROR(VLOOKUP(A1068,[1]Tổng!$M$2:$AQ$200,26,0),"")</f>
        <v/>
      </c>
      <c r="I1068" s="77" t="str">
        <f>IFERROR(VLOOKUP(A1068,[1]Tổng!$M$2:$AQ$200,27,0),"")</f>
        <v/>
      </c>
      <c r="J1068" s="77">
        <v>1000000</v>
      </c>
      <c r="K1068" s="78">
        <f t="shared" si="320"/>
        <v>0</v>
      </c>
      <c r="L1068" s="88" t="str">
        <f>IFERROR(VLOOKUP(A1068,[1]Tổng!$M$2:$AQ$200,30,0),"")</f>
        <v/>
      </c>
      <c r="M1068" s="88">
        <f t="shared" si="321"/>
        <v>0</v>
      </c>
      <c r="N1068" s="88" t="str">
        <f>IFERROR(VLOOKUP(A1068,[1]Tổng!$M$2:$AT$200,18,0),"")</f>
        <v/>
      </c>
      <c r="O1068" s="88" t="str">
        <f>IFERROR(VLOOKUP(A1068,[1]Tổng!$M$2:$AT$200,22,0),"")</f>
        <v/>
      </c>
      <c r="P1068" s="217">
        <f t="shared" si="322"/>
        <v>0</v>
      </c>
      <c r="Q1068" s="217">
        <f>IFERROR(VLOOKUP(A1068,[1]Tổng!$M$2:$AQ$200,29,0),0)</f>
        <v>0</v>
      </c>
      <c r="R1068" s="81" t="str">
        <f>IFERROR(VLOOKUP(A1068,[1]Tổng!$M$2:$AQ$200,31,0),"")</f>
        <v/>
      </c>
      <c r="S1068" s="81">
        <f t="shared" si="311"/>
        <v>0</v>
      </c>
      <c r="T1068" s="81">
        <f t="shared" si="312"/>
        <v>0</v>
      </c>
      <c r="U1068" s="81" t="e">
        <f t="shared" si="324"/>
        <v>#REF!</v>
      </c>
      <c r="V1068" s="81" t="e">
        <f>AA1091*L1091</f>
        <v>#VALUE!</v>
      </c>
      <c r="W1068" s="81" t="e">
        <f t="shared" si="317"/>
        <v>#REF!</v>
      </c>
      <c r="X1068" s="83">
        <v>44043</v>
      </c>
      <c r="Y1068" s="99">
        <f>Q1068-AA1091</f>
        <v>-1171</v>
      </c>
      <c r="AE1068" s="106" t="e">
        <f t="shared" si="227"/>
        <v>#VALUE!</v>
      </c>
      <c r="AF1068" s="69"/>
      <c r="AG1068" s="218"/>
      <c r="AH1068" s="219"/>
      <c r="AI1068" s="218"/>
      <c r="AR1068" s="225" t="str">
        <f t="shared" si="325"/>
        <v/>
      </c>
      <c r="AS1068" s="35">
        <f t="shared" si="326"/>
        <v>2</v>
      </c>
      <c r="AU1068" s="69" t="e">
        <f t="shared" si="310"/>
        <v>#N/A</v>
      </c>
      <c r="AV1068" s="69" t="e">
        <f t="shared" si="313"/>
        <v>#N/A</v>
      </c>
      <c r="AW1068" s="69">
        <f>IF(I1068&gt;0,COUNTIF($AV$32:AV1068,AV1068),0)</f>
        <v>1036</v>
      </c>
      <c r="AX1068" s="69">
        <f>IF(AND(AW1068&gt;1,SUMIF($AV$32:AV1067,AV1068,$AX$32:AX1067)-SUMIF($AV$32:AV1067,AV1068,$BA$32:BA1067)=0),1,IF(AND(AW1068&gt;1,SUMIF($AV$32:AV1067,AV1068,$AX$32:AX1067)-SUMIF($AV$32:AV1067,AV1068,$BA$32:BA1067)&gt;0),0,AW1068))</f>
        <v>0</v>
      </c>
      <c r="AY1068" s="69">
        <f>IF(AND(Q1068&gt;0,SUMIF($AV$32:AV1068,AV1068,$I$32:I1068)-SUMIF($AV$32:AV1068,AV1068,$Q$32:Q1068)=0),COUNTIF($AV$32:AV1068,AV1068),0)</f>
        <v>0</v>
      </c>
      <c r="AZ1068" s="69">
        <f>IF(Q1068&gt;0,COUNTIF($AV$32:AV1068,AV1068),0)</f>
        <v>0</v>
      </c>
      <c r="BA1068" s="69">
        <f t="shared" si="314"/>
        <v>0</v>
      </c>
      <c r="BC1068" s="69" t="str">
        <f t="shared" si="315"/>
        <v xml:space="preserve">  0</v>
      </c>
      <c r="BD1068" s="69" t="str">
        <f t="shared" si="316"/>
        <v/>
      </c>
      <c r="BF1068" s="69"/>
      <c r="BG1068" s="69"/>
    </row>
    <row r="1069" spans="1:59" x14ac:dyDescent="0.25">
      <c r="A1069" s="70" t="e">
        <f t="shared" si="323"/>
        <v>#REF!</v>
      </c>
      <c r="B1069" s="83" t="str">
        <f>IFERROR(VLOOKUP(A1069,[1]Tổng!$M$2:$AT$200,13,0),"")</f>
        <v/>
      </c>
      <c r="C1069" s="71" t="e">
        <f t="shared" si="318"/>
        <v>#VALUE!</v>
      </c>
      <c r="D1069" s="71">
        <f t="shared" si="319"/>
        <v>1</v>
      </c>
      <c r="E1069" s="221" t="str">
        <f>IFERROR(VLOOKUP(A1069,[1]Tổng!$M$2:$AT$200,14,0),"")</f>
        <v/>
      </c>
      <c r="F1069" s="213" t="str">
        <f>IFERROR(VLOOKUP(A1069,[1]Tổng!$M$2:$AT$200,15,0),"")</f>
        <v/>
      </c>
      <c r="G1069" s="214" t="str">
        <f>IFERROR(VLOOKUP(A1069,[1]Tổng!$M$2:$AT$200,25,0),"")</f>
        <v/>
      </c>
      <c r="H1069" s="83" t="str">
        <f>IFERROR(VLOOKUP(A1069,[1]Tổng!$M$2:$AQ$200,26,0),"")</f>
        <v/>
      </c>
      <c r="I1069" s="77" t="str">
        <f>IFERROR(VLOOKUP(A1069,[1]Tổng!$M$2:$AQ$200,27,0),"")</f>
        <v/>
      </c>
      <c r="J1069" s="77">
        <v>1000000</v>
      </c>
      <c r="K1069" s="78">
        <f t="shared" si="320"/>
        <v>0</v>
      </c>
      <c r="L1069" s="88" t="str">
        <f>IFERROR(VLOOKUP(A1069,[1]Tổng!$M$2:$AQ$200,30,0),"")</f>
        <v/>
      </c>
      <c r="M1069" s="88">
        <f t="shared" si="321"/>
        <v>0</v>
      </c>
      <c r="N1069" s="88" t="str">
        <f>IFERROR(VLOOKUP(A1069,[1]Tổng!$M$2:$AT$200,18,0),"")</f>
        <v/>
      </c>
      <c r="O1069" s="88" t="str">
        <f>IFERROR(VLOOKUP(A1069,[1]Tổng!$M$2:$AT$200,22,0),"")</f>
        <v/>
      </c>
      <c r="P1069" s="217">
        <f t="shared" si="322"/>
        <v>0</v>
      </c>
      <c r="Q1069" s="217">
        <f>IFERROR(VLOOKUP(A1069,[1]Tổng!$M$2:$AQ$200,29,0),0)</f>
        <v>0</v>
      </c>
      <c r="R1069" s="81" t="str">
        <f>IFERROR(VLOOKUP(A1069,[1]Tổng!$M$2:$AQ$200,31,0),"")</f>
        <v/>
      </c>
      <c r="S1069" s="81">
        <f t="shared" si="311"/>
        <v>0</v>
      </c>
      <c r="T1069" s="81">
        <f t="shared" si="312"/>
        <v>0</v>
      </c>
      <c r="U1069" s="81" t="e">
        <f t="shared" si="324"/>
        <v>#REF!</v>
      </c>
      <c r="V1069" s="81" t="e">
        <f>AB1091*L1091</f>
        <v>#VALUE!</v>
      </c>
      <c r="W1069" s="81" t="e">
        <f t="shared" si="317"/>
        <v>#REF!</v>
      </c>
      <c r="X1069" s="83">
        <v>44033</v>
      </c>
      <c r="Y1069" s="99">
        <f>Q1069-AB1091</f>
        <v>-1296</v>
      </c>
      <c r="AE1069" s="106" t="e">
        <f t="shared" si="227"/>
        <v>#VALUE!</v>
      </c>
      <c r="AF1069" s="69"/>
      <c r="AG1069" s="218"/>
      <c r="AH1069" s="219"/>
      <c r="AI1069" s="218"/>
      <c r="AR1069" s="225" t="str">
        <f t="shared" si="325"/>
        <v/>
      </c>
      <c r="AS1069" s="35">
        <f t="shared" si="326"/>
        <v>2</v>
      </c>
      <c r="AU1069" s="69" t="e">
        <f t="shared" si="310"/>
        <v>#N/A</v>
      </c>
      <c r="AV1069" s="69" t="e">
        <f t="shared" si="313"/>
        <v>#N/A</v>
      </c>
      <c r="AW1069" s="69">
        <f>IF(I1069&gt;0,COUNTIF($AV$32:AV1069,AV1069),0)</f>
        <v>1037</v>
      </c>
      <c r="AX1069" s="69">
        <f>IF(AND(AW1069&gt;1,SUMIF($AV$32:AV1068,AV1069,$AX$32:AX1068)-SUMIF($AV$32:AV1068,AV1069,$BA$32:BA1068)=0),1,IF(AND(AW1069&gt;1,SUMIF($AV$32:AV1068,AV1069,$AX$32:AX1068)-SUMIF($AV$32:AV1068,AV1069,$BA$32:BA1068)&gt;0),0,AW1069))</f>
        <v>0</v>
      </c>
      <c r="AY1069" s="69">
        <f>IF(AND(Q1069&gt;0,SUMIF($AV$32:AV1069,AV1069,$I$32:I1069)-SUMIF($AV$32:AV1069,AV1069,$Q$32:Q1069)=0),COUNTIF($AV$32:AV1069,AV1069),0)</f>
        <v>0</v>
      </c>
      <c r="AZ1069" s="69">
        <f>IF(Q1069&gt;0,COUNTIF($AV$32:AV1069,AV1069),0)</f>
        <v>0</v>
      </c>
      <c r="BA1069" s="69">
        <f t="shared" si="314"/>
        <v>0</v>
      </c>
      <c r="BC1069" s="69" t="str">
        <f t="shared" si="315"/>
        <v xml:space="preserve">  0</v>
      </c>
      <c r="BD1069" s="69" t="str">
        <f t="shared" si="316"/>
        <v/>
      </c>
      <c r="BF1069" s="69"/>
      <c r="BG1069" s="69"/>
    </row>
    <row r="1070" spans="1:59" x14ac:dyDescent="0.25">
      <c r="A1070" s="70" t="e">
        <f t="shared" si="323"/>
        <v>#REF!</v>
      </c>
      <c r="B1070" s="83" t="str">
        <f>IFERROR(VLOOKUP(A1070,[1]Tổng!$M$2:$AT$200,13,0),"")</f>
        <v/>
      </c>
      <c r="C1070" s="71" t="e">
        <f t="shared" si="318"/>
        <v>#VALUE!</v>
      </c>
      <c r="D1070" s="71">
        <f t="shared" si="319"/>
        <v>1</v>
      </c>
      <c r="E1070" s="221" t="str">
        <f>IFERROR(VLOOKUP(A1070,[1]Tổng!$M$2:$AT$200,14,0),"")</f>
        <v/>
      </c>
      <c r="F1070" s="213" t="str">
        <f>IFERROR(VLOOKUP(A1070,[1]Tổng!$M$2:$AT$200,15,0),"")</f>
        <v/>
      </c>
      <c r="G1070" s="214" t="str">
        <f>IFERROR(VLOOKUP(A1070,[1]Tổng!$M$2:$AT$200,25,0),"")</f>
        <v/>
      </c>
      <c r="H1070" s="83" t="str">
        <f>IFERROR(VLOOKUP(A1070,[1]Tổng!$M$2:$AQ$200,26,0),"")</f>
        <v/>
      </c>
      <c r="I1070" s="77" t="str">
        <f>IFERROR(VLOOKUP(A1070,[1]Tổng!$M$2:$AQ$200,27,0),"")</f>
        <v/>
      </c>
      <c r="J1070" s="77">
        <v>1000000</v>
      </c>
      <c r="K1070" s="78">
        <f t="shared" si="320"/>
        <v>0</v>
      </c>
      <c r="L1070" s="88" t="str">
        <f>IFERROR(VLOOKUP(A1070,[1]Tổng!$M$2:$AQ$200,30,0),"")</f>
        <v/>
      </c>
      <c r="M1070" s="88">
        <f t="shared" si="321"/>
        <v>0</v>
      </c>
      <c r="N1070" s="88" t="str">
        <f>IFERROR(VLOOKUP(A1070,[1]Tổng!$M$2:$AT$200,18,0),"")</f>
        <v/>
      </c>
      <c r="O1070" s="88" t="str">
        <f>IFERROR(VLOOKUP(A1070,[1]Tổng!$M$2:$AT$200,22,0),"")</f>
        <v/>
      </c>
      <c r="P1070" s="217">
        <f t="shared" si="322"/>
        <v>0</v>
      </c>
      <c r="Q1070" s="217">
        <f>IFERROR(VLOOKUP(A1070,[1]Tổng!$M$2:$AQ$200,29,0),0)</f>
        <v>0</v>
      </c>
      <c r="R1070" s="81" t="str">
        <f>IFERROR(VLOOKUP(A1070,[1]Tổng!$M$2:$AQ$200,31,0),"")</f>
        <v/>
      </c>
      <c r="S1070" s="81">
        <f t="shared" si="311"/>
        <v>0</v>
      </c>
      <c r="T1070" s="81">
        <f t="shared" si="312"/>
        <v>0</v>
      </c>
      <c r="U1070" s="81" t="e">
        <f t="shared" si="324"/>
        <v>#REF!</v>
      </c>
      <c r="V1070" s="81" t="e">
        <f>AB1093*L1093+Z1094*L1094</f>
        <v>#VALUE!</v>
      </c>
      <c r="W1070" s="81" t="e">
        <f t="shared" si="317"/>
        <v>#REF!</v>
      </c>
      <c r="X1070" s="83">
        <v>44067</v>
      </c>
      <c r="Y1070" s="99">
        <f>Q1070-AB1093-Z1094</f>
        <v>-775</v>
      </c>
      <c r="AE1070" s="106" t="e">
        <f t="shared" si="227"/>
        <v>#VALUE!</v>
      </c>
      <c r="AF1070" s="69"/>
      <c r="AG1070" s="218"/>
      <c r="AH1070" s="219"/>
      <c r="AI1070" s="218"/>
      <c r="AR1070" s="225" t="str">
        <f t="shared" si="325"/>
        <v/>
      </c>
      <c r="AS1070" s="35">
        <f t="shared" si="326"/>
        <v>2</v>
      </c>
      <c r="AU1070" s="69" t="e">
        <f t="shared" si="310"/>
        <v>#N/A</v>
      </c>
      <c r="AV1070" s="69" t="e">
        <f t="shared" si="313"/>
        <v>#N/A</v>
      </c>
      <c r="AW1070" s="69">
        <f>IF(I1070&gt;0,COUNTIF($AV$32:AV1070,AV1070),0)</f>
        <v>1038</v>
      </c>
      <c r="AX1070" s="69">
        <f>IF(AND(AW1070&gt;1,SUMIF($AV$32:AV1069,AV1070,$AX$32:AX1069)-SUMIF($AV$32:AV1069,AV1070,$BA$32:BA1069)=0),1,IF(AND(AW1070&gt;1,SUMIF($AV$32:AV1069,AV1070,$AX$32:AX1069)-SUMIF($AV$32:AV1069,AV1070,$BA$32:BA1069)&gt;0),0,AW1070))</f>
        <v>0</v>
      </c>
      <c r="AY1070" s="69">
        <f>IF(AND(Q1070&gt;0,SUMIF($AV$32:AV1070,AV1070,$I$32:I1070)-SUMIF($AV$32:AV1070,AV1070,$Q$32:Q1070)=0),COUNTIF($AV$32:AV1070,AV1070),0)</f>
        <v>0</v>
      </c>
      <c r="AZ1070" s="69">
        <f>IF(Q1070&gt;0,COUNTIF($AV$32:AV1070,AV1070),0)</f>
        <v>0</v>
      </c>
      <c r="BA1070" s="69">
        <f t="shared" si="314"/>
        <v>0</v>
      </c>
      <c r="BC1070" s="69" t="str">
        <f t="shared" si="315"/>
        <v xml:space="preserve">  0</v>
      </c>
      <c r="BD1070" s="69" t="str">
        <f t="shared" si="316"/>
        <v/>
      </c>
      <c r="BF1070" s="69"/>
      <c r="BG1070" s="69"/>
    </row>
    <row r="1071" spans="1:59" x14ac:dyDescent="0.25">
      <c r="A1071" s="70" t="e">
        <f t="shared" si="323"/>
        <v>#REF!</v>
      </c>
      <c r="B1071" s="83" t="str">
        <f>IFERROR(VLOOKUP(A1071,[1]Tổng!$M$2:$AT$200,13,0),"")</f>
        <v/>
      </c>
      <c r="C1071" s="71" t="e">
        <f t="shared" si="318"/>
        <v>#VALUE!</v>
      </c>
      <c r="D1071" s="71">
        <f t="shared" si="319"/>
        <v>1</v>
      </c>
      <c r="E1071" s="221" t="str">
        <f>IFERROR(VLOOKUP(A1071,[1]Tổng!$M$2:$AT$200,14,0),"")</f>
        <v/>
      </c>
      <c r="F1071" s="213" t="str">
        <f>IFERROR(VLOOKUP(A1071,[1]Tổng!$M$2:$AT$200,15,0),"")</f>
        <v/>
      </c>
      <c r="G1071" s="214" t="str">
        <f>IFERROR(VLOOKUP(A1071,[1]Tổng!$M$2:$AT$200,25,0),"")</f>
        <v/>
      </c>
      <c r="H1071" s="83" t="str">
        <f>IFERROR(VLOOKUP(A1071,[1]Tổng!$M$2:$AQ$200,26,0),"")</f>
        <v/>
      </c>
      <c r="I1071" s="77" t="str">
        <f>IFERROR(VLOOKUP(A1071,[1]Tổng!$M$2:$AQ$200,27,0),"")</f>
        <v/>
      </c>
      <c r="J1071" s="77">
        <v>1000000</v>
      </c>
      <c r="K1071" s="78">
        <f t="shared" si="320"/>
        <v>0</v>
      </c>
      <c r="L1071" s="88" t="str">
        <f>IFERROR(VLOOKUP(A1071,[1]Tổng!$M$2:$AQ$200,30,0),"")</f>
        <v/>
      </c>
      <c r="M1071" s="88">
        <f t="shared" si="321"/>
        <v>0</v>
      </c>
      <c r="N1071" s="88" t="str">
        <f>IFERROR(VLOOKUP(A1071,[1]Tổng!$M$2:$AT$200,18,0),"")</f>
        <v/>
      </c>
      <c r="O1071" s="88" t="str">
        <f>IFERROR(VLOOKUP(A1071,[1]Tổng!$M$2:$AT$200,22,0),"")</f>
        <v/>
      </c>
      <c r="P1071" s="217">
        <f t="shared" si="322"/>
        <v>0</v>
      </c>
      <c r="Q1071" s="217">
        <f>IFERROR(VLOOKUP(A1071,[1]Tổng!$M$2:$AQ$200,29,0),0)</f>
        <v>0</v>
      </c>
      <c r="R1071" s="81" t="str">
        <f>IFERROR(VLOOKUP(A1071,[1]Tổng!$M$2:$AQ$200,31,0),"")</f>
        <v/>
      </c>
      <c r="S1071" s="81">
        <f t="shared" si="311"/>
        <v>0</v>
      </c>
      <c r="T1071" s="81">
        <f t="shared" si="312"/>
        <v>0</v>
      </c>
      <c r="U1071" s="81" t="e">
        <f t="shared" si="324"/>
        <v>#REF!</v>
      </c>
      <c r="V1071" s="81" t="e">
        <f>AA1094*L1094</f>
        <v>#VALUE!</v>
      </c>
      <c r="W1071" s="81" t="e">
        <f t="shared" si="317"/>
        <v>#REF!</v>
      </c>
      <c r="X1071" s="83">
        <v>44067</v>
      </c>
      <c r="Y1071" s="99">
        <f>Q1071-AA1094</f>
        <v>-388</v>
      </c>
      <c r="AE1071" s="106" t="e">
        <f t="shared" si="227"/>
        <v>#VALUE!</v>
      </c>
      <c r="AF1071" s="69"/>
      <c r="AG1071" s="218"/>
      <c r="AH1071" s="219"/>
      <c r="AI1071" s="218"/>
      <c r="AR1071" s="225" t="str">
        <f t="shared" si="325"/>
        <v/>
      </c>
      <c r="AS1071" s="35">
        <f t="shared" si="326"/>
        <v>2</v>
      </c>
      <c r="AU1071" s="69" t="e">
        <f t="shared" si="310"/>
        <v>#N/A</v>
      </c>
      <c r="AV1071" s="69" t="e">
        <f t="shared" si="313"/>
        <v>#N/A</v>
      </c>
      <c r="AW1071" s="69">
        <f>IF(I1071&gt;0,COUNTIF($AV$32:AV1071,AV1071),0)</f>
        <v>1039</v>
      </c>
      <c r="AX1071" s="69">
        <f>IF(AND(AW1071&gt;1,SUMIF($AV$32:AV1070,AV1071,$AX$32:AX1070)-SUMIF($AV$32:AV1070,AV1071,$BA$32:BA1070)=0),1,IF(AND(AW1071&gt;1,SUMIF($AV$32:AV1070,AV1071,$AX$32:AX1070)-SUMIF($AV$32:AV1070,AV1071,$BA$32:BA1070)&gt;0),0,AW1071))</f>
        <v>0</v>
      </c>
      <c r="AY1071" s="69">
        <f>IF(AND(Q1071&gt;0,SUMIF($AV$32:AV1071,AV1071,$I$32:I1071)-SUMIF($AV$32:AV1071,AV1071,$Q$32:Q1071)=0),COUNTIF($AV$32:AV1071,AV1071),0)</f>
        <v>0</v>
      </c>
      <c r="AZ1071" s="69">
        <f>IF(Q1071&gt;0,COUNTIF($AV$32:AV1071,AV1071),0)</f>
        <v>0</v>
      </c>
      <c r="BA1071" s="69">
        <f t="shared" si="314"/>
        <v>0</v>
      </c>
      <c r="BC1071" s="69" t="str">
        <f t="shared" si="315"/>
        <v xml:space="preserve">  0</v>
      </c>
      <c r="BD1071" s="69" t="str">
        <f t="shared" si="316"/>
        <v/>
      </c>
      <c r="BF1071" s="69"/>
      <c r="BG1071" s="69"/>
    </row>
    <row r="1072" spans="1:59" x14ac:dyDescent="0.25">
      <c r="A1072" s="70" t="e">
        <f t="shared" si="323"/>
        <v>#REF!</v>
      </c>
      <c r="B1072" s="83" t="str">
        <f>IFERROR(VLOOKUP(A1072,[1]Tổng!$M$2:$AT$200,13,0),"")</f>
        <v/>
      </c>
      <c r="C1072" s="71" t="e">
        <f t="shared" si="318"/>
        <v>#VALUE!</v>
      </c>
      <c r="D1072" s="71">
        <f t="shared" si="319"/>
        <v>1</v>
      </c>
      <c r="E1072" s="221" t="str">
        <f>IFERROR(VLOOKUP(A1072,[1]Tổng!$M$2:$AT$200,14,0),"")</f>
        <v/>
      </c>
      <c r="F1072" s="213" t="str">
        <f>IFERROR(VLOOKUP(A1072,[1]Tổng!$M$2:$AT$200,15,0),"")</f>
        <v/>
      </c>
      <c r="G1072" s="214" t="str">
        <f>IFERROR(VLOOKUP(A1072,[1]Tổng!$M$2:$AT$200,25,0),"")</f>
        <v/>
      </c>
      <c r="H1072" s="83" t="str">
        <f>IFERROR(VLOOKUP(A1072,[1]Tổng!$M$2:$AQ$200,26,0),"")</f>
        <v/>
      </c>
      <c r="I1072" s="77" t="str">
        <f>IFERROR(VLOOKUP(A1072,[1]Tổng!$M$2:$AQ$200,27,0),"")</f>
        <v/>
      </c>
      <c r="J1072" s="77">
        <v>1000000</v>
      </c>
      <c r="K1072" s="78">
        <f t="shared" si="320"/>
        <v>0</v>
      </c>
      <c r="L1072" s="88" t="str">
        <f>IFERROR(VLOOKUP(A1072,[1]Tổng!$M$2:$AQ$200,30,0),"")</f>
        <v/>
      </c>
      <c r="M1072" s="88">
        <f t="shared" si="321"/>
        <v>0</v>
      </c>
      <c r="N1072" s="88" t="str">
        <f>IFERROR(VLOOKUP(A1072,[1]Tổng!$M$2:$AT$200,18,0),"")</f>
        <v/>
      </c>
      <c r="O1072" s="88" t="str">
        <f>IFERROR(VLOOKUP(A1072,[1]Tổng!$M$2:$AT$200,22,0),"")</f>
        <v/>
      </c>
      <c r="P1072" s="217">
        <f t="shared" si="322"/>
        <v>0</v>
      </c>
      <c r="Q1072" s="217">
        <f>IFERROR(VLOOKUP(A1072,[1]Tổng!$M$2:$AQ$200,29,0),0)</f>
        <v>0</v>
      </c>
      <c r="R1072" s="81" t="str">
        <f>IFERROR(VLOOKUP(A1072,[1]Tổng!$M$2:$AQ$200,31,0),"")</f>
        <v/>
      </c>
      <c r="S1072" s="81">
        <f t="shared" si="311"/>
        <v>0</v>
      </c>
      <c r="T1072" s="81">
        <f t="shared" si="312"/>
        <v>0</v>
      </c>
      <c r="U1072" s="81" t="e">
        <f t="shared" si="324"/>
        <v>#REF!</v>
      </c>
      <c r="V1072" s="81"/>
      <c r="W1072" s="81" t="e">
        <f t="shared" si="317"/>
        <v>#REF!</v>
      </c>
      <c r="X1072" s="83"/>
      <c r="Y1072" s="99">
        <f t="shared" si="309"/>
        <v>0</v>
      </c>
      <c r="Z1072" s="35">
        <v>1517</v>
      </c>
      <c r="AA1072" s="35">
        <v>137</v>
      </c>
      <c r="AE1072" s="106" t="e">
        <f t="shared" si="227"/>
        <v>#VALUE!</v>
      </c>
      <c r="AF1072" s="69"/>
      <c r="AG1072" s="218"/>
      <c r="AH1072" s="219"/>
      <c r="AI1072" s="218"/>
      <c r="AR1072" s="225" t="str">
        <f t="shared" si="325"/>
        <v/>
      </c>
      <c r="AS1072" s="35">
        <f t="shared" si="326"/>
        <v>2</v>
      </c>
      <c r="AU1072" s="69" t="e">
        <f t="shared" si="310"/>
        <v>#N/A</v>
      </c>
      <c r="AV1072" s="69" t="e">
        <f t="shared" si="313"/>
        <v>#N/A</v>
      </c>
      <c r="AW1072" s="69">
        <f>IF(I1072&gt;0,COUNTIF($AV$32:AV1072,AV1072),0)</f>
        <v>1040</v>
      </c>
      <c r="AX1072" s="69">
        <f>IF(AND(AW1072&gt;1,SUMIF($AV$32:AV1071,AV1072,$AX$32:AX1071)-SUMIF($AV$32:AV1071,AV1072,$BA$32:BA1071)=0),1,IF(AND(AW1072&gt;1,SUMIF($AV$32:AV1071,AV1072,$AX$32:AX1071)-SUMIF($AV$32:AV1071,AV1072,$BA$32:BA1071)&gt;0),0,AW1072))</f>
        <v>0</v>
      </c>
      <c r="AY1072" s="69">
        <f>IF(AND(Q1072&gt;0,SUMIF($AV$32:AV1072,AV1072,$I$32:I1072)-SUMIF($AV$32:AV1072,AV1072,$Q$32:Q1072)=0),COUNTIF($AV$32:AV1072,AV1072),0)</f>
        <v>0</v>
      </c>
      <c r="AZ1072" s="69">
        <f>IF(Q1072&gt;0,COUNTIF($AV$32:AV1072,AV1072),0)</f>
        <v>0</v>
      </c>
      <c r="BA1072" s="69">
        <f t="shared" si="314"/>
        <v>0</v>
      </c>
      <c r="BC1072" s="69" t="str">
        <f t="shared" si="315"/>
        <v xml:space="preserve">  0</v>
      </c>
      <c r="BD1072" s="69" t="str">
        <f t="shared" si="316"/>
        <v/>
      </c>
      <c r="BF1072" s="69"/>
      <c r="BG1072" s="69"/>
    </row>
    <row r="1073" spans="1:59" x14ac:dyDescent="0.25">
      <c r="A1073" s="70" t="e">
        <f t="shared" si="323"/>
        <v>#REF!</v>
      </c>
      <c r="B1073" s="83" t="str">
        <f>IFERROR(VLOOKUP(A1073,[1]Tổng!$M$2:$AT$200,13,0),"")</f>
        <v/>
      </c>
      <c r="C1073" s="71" t="e">
        <f t="shared" si="318"/>
        <v>#VALUE!</v>
      </c>
      <c r="D1073" s="71">
        <f t="shared" si="319"/>
        <v>1</v>
      </c>
      <c r="E1073" s="221" t="str">
        <f>IFERROR(VLOOKUP(A1073,[1]Tổng!$M$2:$AT$200,14,0),"")</f>
        <v/>
      </c>
      <c r="F1073" s="213" t="str">
        <f>IFERROR(VLOOKUP(A1073,[1]Tổng!$M$2:$AT$200,15,0),"")</f>
        <v/>
      </c>
      <c r="G1073" s="214" t="str">
        <f>IFERROR(VLOOKUP(A1073,[1]Tổng!$M$2:$AT$200,25,0),"")</f>
        <v/>
      </c>
      <c r="H1073" s="83" t="str">
        <f>IFERROR(VLOOKUP(A1073,[1]Tổng!$M$2:$AQ$200,26,0),"")</f>
        <v/>
      </c>
      <c r="I1073" s="77" t="str">
        <f>IFERROR(VLOOKUP(A1073,[1]Tổng!$M$2:$AQ$200,27,0),"")</f>
        <v/>
      </c>
      <c r="J1073" s="77">
        <v>1000000</v>
      </c>
      <c r="K1073" s="78">
        <f t="shared" si="320"/>
        <v>0</v>
      </c>
      <c r="L1073" s="88" t="str">
        <f>IFERROR(VLOOKUP(A1073,[1]Tổng!$M$2:$AQ$200,30,0),"")</f>
        <v/>
      </c>
      <c r="M1073" s="88">
        <f t="shared" si="321"/>
        <v>0</v>
      </c>
      <c r="N1073" s="88" t="str">
        <f>IFERROR(VLOOKUP(A1073,[1]Tổng!$M$2:$AT$200,18,0),"")</f>
        <v/>
      </c>
      <c r="O1073" s="88" t="str">
        <f>IFERROR(VLOOKUP(A1073,[1]Tổng!$M$2:$AT$200,22,0),"")</f>
        <v/>
      </c>
      <c r="P1073" s="217">
        <f t="shared" si="322"/>
        <v>0</v>
      </c>
      <c r="Q1073" s="217">
        <f>IFERROR(VLOOKUP(A1073,[1]Tổng!$M$2:$AQ$200,29,0),0)</f>
        <v>0</v>
      </c>
      <c r="R1073" s="81" t="str">
        <f>IFERROR(VLOOKUP(A1073,[1]Tổng!$M$2:$AQ$200,31,0),"")</f>
        <v/>
      </c>
      <c r="S1073" s="81">
        <f t="shared" si="311"/>
        <v>0</v>
      </c>
      <c r="T1073" s="81">
        <f t="shared" si="312"/>
        <v>0</v>
      </c>
      <c r="U1073" s="81" t="e">
        <f t="shared" si="324"/>
        <v>#REF!</v>
      </c>
      <c r="V1073" s="81"/>
      <c r="W1073" s="81" t="e">
        <f t="shared" si="317"/>
        <v>#REF!</v>
      </c>
      <c r="X1073" s="83"/>
      <c r="Y1073" s="99">
        <f t="shared" si="309"/>
        <v>0</v>
      </c>
      <c r="Z1073" s="35">
        <v>158</v>
      </c>
      <c r="AE1073" s="106" t="e">
        <f t="shared" si="227"/>
        <v>#VALUE!</v>
      </c>
      <c r="AF1073" s="69"/>
      <c r="AG1073" s="218"/>
      <c r="AH1073" s="219"/>
      <c r="AI1073" s="218"/>
      <c r="AR1073" s="225" t="str">
        <f t="shared" si="325"/>
        <v/>
      </c>
      <c r="AS1073" s="35">
        <f t="shared" si="326"/>
        <v>2</v>
      </c>
      <c r="AU1073" s="69" t="e">
        <f t="shared" si="310"/>
        <v>#N/A</v>
      </c>
      <c r="AV1073" s="69" t="e">
        <f t="shared" si="313"/>
        <v>#N/A</v>
      </c>
      <c r="AW1073" s="69">
        <f>IF(I1073&gt;0,COUNTIF($AV$32:AV1073,AV1073),0)</f>
        <v>1041</v>
      </c>
      <c r="AX1073" s="69">
        <f>IF(AND(AW1073&gt;1,SUMIF($AV$32:AV1072,AV1073,$AX$32:AX1072)-SUMIF($AV$32:AV1072,AV1073,$BA$32:BA1072)=0),1,IF(AND(AW1073&gt;1,SUMIF($AV$32:AV1072,AV1073,$AX$32:AX1072)-SUMIF($AV$32:AV1072,AV1073,$BA$32:BA1072)&gt;0),0,AW1073))</f>
        <v>0</v>
      </c>
      <c r="AY1073" s="69">
        <f>IF(AND(Q1073&gt;0,SUMIF($AV$32:AV1073,AV1073,$I$32:I1073)-SUMIF($AV$32:AV1073,AV1073,$Q$32:Q1073)=0),COUNTIF($AV$32:AV1073,AV1073),0)</f>
        <v>0</v>
      </c>
      <c r="AZ1073" s="69">
        <f>IF(Q1073&gt;0,COUNTIF($AV$32:AV1073,AV1073),0)</f>
        <v>0</v>
      </c>
      <c r="BA1073" s="69">
        <f t="shared" si="314"/>
        <v>0</v>
      </c>
      <c r="BC1073" s="69" t="str">
        <f t="shared" si="315"/>
        <v xml:space="preserve">  0</v>
      </c>
      <c r="BD1073" s="69" t="str">
        <f t="shared" si="316"/>
        <v/>
      </c>
      <c r="BF1073" s="69"/>
      <c r="BG1073" s="69"/>
    </row>
    <row r="1074" spans="1:59" x14ac:dyDescent="0.25">
      <c r="A1074" s="70" t="e">
        <f t="shared" si="323"/>
        <v>#REF!</v>
      </c>
      <c r="B1074" s="83" t="str">
        <f>IFERROR(VLOOKUP(A1074,[1]Tổng!$M$2:$AT$200,13,0),"")</f>
        <v/>
      </c>
      <c r="C1074" s="71" t="e">
        <f t="shared" si="318"/>
        <v>#VALUE!</v>
      </c>
      <c r="D1074" s="71">
        <f t="shared" si="319"/>
        <v>1</v>
      </c>
      <c r="E1074" s="221" t="str">
        <f>IFERROR(VLOOKUP(A1074,[1]Tổng!$M$2:$AT$200,14,0),"")</f>
        <v/>
      </c>
      <c r="F1074" s="213" t="str">
        <f>IFERROR(VLOOKUP(A1074,[1]Tổng!$M$2:$AT$200,15,0),"")</f>
        <v/>
      </c>
      <c r="G1074" s="214" t="str">
        <f>IFERROR(VLOOKUP(A1074,[1]Tổng!$M$2:$AT$200,25,0),"")</f>
        <v/>
      </c>
      <c r="H1074" s="83" t="str">
        <f>IFERROR(VLOOKUP(A1074,[1]Tổng!$M$2:$AQ$200,26,0),"")</f>
        <v/>
      </c>
      <c r="I1074" s="77" t="str">
        <f>IFERROR(VLOOKUP(A1074,[1]Tổng!$M$2:$AQ$200,27,0),"")</f>
        <v/>
      </c>
      <c r="J1074" s="77">
        <v>1000000</v>
      </c>
      <c r="K1074" s="78">
        <f t="shared" si="320"/>
        <v>0</v>
      </c>
      <c r="L1074" s="88" t="str">
        <f>IFERROR(VLOOKUP(A1074,[1]Tổng!$M$2:$AQ$200,30,0),"")</f>
        <v/>
      </c>
      <c r="M1074" s="88">
        <f t="shared" si="321"/>
        <v>0</v>
      </c>
      <c r="N1074" s="88" t="str">
        <f>IFERROR(VLOOKUP(A1074,[1]Tổng!$M$2:$AT$200,18,0),"")</f>
        <v/>
      </c>
      <c r="O1074" s="88" t="str">
        <f>IFERROR(VLOOKUP(A1074,[1]Tổng!$M$2:$AT$200,22,0),"")</f>
        <v/>
      </c>
      <c r="P1074" s="217">
        <f t="shared" si="322"/>
        <v>0</v>
      </c>
      <c r="Q1074" s="217">
        <f>IFERROR(VLOOKUP(A1074,[1]Tổng!$M$2:$AQ$200,29,0),0)</f>
        <v>0</v>
      </c>
      <c r="R1074" s="81" t="str">
        <f>IFERROR(VLOOKUP(A1074,[1]Tổng!$M$2:$AQ$200,31,0),"")</f>
        <v/>
      </c>
      <c r="S1074" s="81">
        <f t="shared" si="311"/>
        <v>0</v>
      </c>
      <c r="T1074" s="81">
        <f t="shared" si="312"/>
        <v>0</v>
      </c>
      <c r="U1074" s="81" t="e">
        <f t="shared" si="324"/>
        <v>#REF!</v>
      </c>
      <c r="V1074" s="81"/>
      <c r="W1074" s="81" t="e">
        <f t="shared" si="317"/>
        <v>#REF!</v>
      </c>
      <c r="X1074" s="83"/>
      <c r="Y1074" s="99">
        <f t="shared" si="309"/>
        <v>0</v>
      </c>
      <c r="Z1074" s="35">
        <v>500</v>
      </c>
      <c r="AE1074" s="106" t="e">
        <f t="shared" si="227"/>
        <v>#VALUE!</v>
      </c>
      <c r="AF1074" s="69"/>
      <c r="AG1074" s="218"/>
      <c r="AH1074" s="219"/>
      <c r="AI1074" s="218"/>
      <c r="AR1074" s="225" t="str">
        <f t="shared" si="325"/>
        <v/>
      </c>
      <c r="AS1074" s="35">
        <f t="shared" si="326"/>
        <v>2</v>
      </c>
      <c r="AU1074" s="69" t="e">
        <f t="shared" si="310"/>
        <v>#N/A</v>
      </c>
      <c r="AV1074" s="69" t="e">
        <f t="shared" si="313"/>
        <v>#N/A</v>
      </c>
      <c r="AW1074" s="69">
        <f>IF(I1074&gt;0,COUNTIF($AV$32:AV1074,AV1074),0)</f>
        <v>1042</v>
      </c>
      <c r="AX1074" s="69">
        <f>IF(AND(AW1074&gt;1,SUMIF($AV$32:AV1073,AV1074,$AX$32:AX1073)-SUMIF($AV$32:AV1073,AV1074,$BA$32:BA1073)=0),1,IF(AND(AW1074&gt;1,SUMIF($AV$32:AV1073,AV1074,$AX$32:AX1073)-SUMIF($AV$32:AV1073,AV1074,$BA$32:BA1073)&gt;0),0,AW1074))</f>
        <v>0</v>
      </c>
      <c r="AY1074" s="69">
        <f>IF(AND(Q1074&gt;0,SUMIF($AV$32:AV1074,AV1074,$I$32:I1074)-SUMIF($AV$32:AV1074,AV1074,$Q$32:Q1074)=0),COUNTIF($AV$32:AV1074,AV1074),0)</f>
        <v>0</v>
      </c>
      <c r="AZ1074" s="69">
        <f>IF(Q1074&gt;0,COUNTIF($AV$32:AV1074,AV1074),0)</f>
        <v>0</v>
      </c>
      <c r="BA1074" s="69">
        <f t="shared" si="314"/>
        <v>0</v>
      </c>
      <c r="BC1074" s="69" t="str">
        <f t="shared" si="315"/>
        <v xml:space="preserve">  0</v>
      </c>
      <c r="BD1074" s="69" t="str">
        <f t="shared" si="316"/>
        <v/>
      </c>
      <c r="BF1074" s="69"/>
      <c r="BG1074" s="69"/>
    </row>
    <row r="1075" spans="1:59" x14ac:dyDescent="0.25">
      <c r="A1075" s="70" t="e">
        <f t="shared" si="323"/>
        <v>#REF!</v>
      </c>
      <c r="B1075" s="83" t="str">
        <f>IFERROR(VLOOKUP(A1075,[1]Tổng!$M$2:$AT$200,13,0),"")</f>
        <v/>
      </c>
      <c r="C1075" s="71" t="e">
        <f t="shared" si="318"/>
        <v>#VALUE!</v>
      </c>
      <c r="D1075" s="71">
        <f t="shared" si="319"/>
        <v>1</v>
      </c>
      <c r="E1075" s="221" t="str">
        <f>IFERROR(VLOOKUP(A1075,[1]Tổng!$M$2:$AT$200,14,0),"")</f>
        <v/>
      </c>
      <c r="F1075" s="213" t="str">
        <f>IFERROR(VLOOKUP(A1075,[1]Tổng!$M$2:$AT$200,15,0),"")</f>
        <v/>
      </c>
      <c r="G1075" s="214" t="str">
        <f>IFERROR(VLOOKUP(A1075,[1]Tổng!$M$2:$AT$200,25,0),"")</f>
        <v/>
      </c>
      <c r="H1075" s="83" t="str">
        <f>IFERROR(VLOOKUP(A1075,[1]Tổng!$M$2:$AQ$200,26,0),"")</f>
        <v/>
      </c>
      <c r="I1075" s="77" t="str">
        <f>IFERROR(VLOOKUP(A1075,[1]Tổng!$M$2:$AQ$200,27,0),"")</f>
        <v/>
      </c>
      <c r="J1075" s="77">
        <v>1000000</v>
      </c>
      <c r="K1075" s="78">
        <f t="shared" si="320"/>
        <v>0</v>
      </c>
      <c r="L1075" s="88" t="str">
        <f>IFERROR(VLOOKUP(A1075,[1]Tổng!$M$2:$AQ$200,30,0),"")</f>
        <v/>
      </c>
      <c r="M1075" s="88">
        <f t="shared" si="321"/>
        <v>0</v>
      </c>
      <c r="N1075" s="88" t="str">
        <f>IFERROR(VLOOKUP(A1075,[1]Tổng!$M$2:$AT$200,18,0),"")</f>
        <v/>
      </c>
      <c r="O1075" s="88" t="str">
        <f>IFERROR(VLOOKUP(A1075,[1]Tổng!$M$2:$AT$200,22,0),"")</f>
        <v/>
      </c>
      <c r="P1075" s="217">
        <f t="shared" si="322"/>
        <v>0</v>
      </c>
      <c r="Q1075" s="217">
        <f>IFERROR(VLOOKUP(A1075,[1]Tổng!$M$2:$AQ$200,29,0),0)</f>
        <v>0</v>
      </c>
      <c r="R1075" s="81" t="str">
        <f>IFERROR(VLOOKUP(A1075,[1]Tổng!$M$2:$AQ$200,31,0),"")</f>
        <v/>
      </c>
      <c r="S1075" s="81">
        <f t="shared" si="311"/>
        <v>0</v>
      </c>
      <c r="T1075" s="81">
        <f t="shared" si="312"/>
        <v>0</v>
      </c>
      <c r="U1075" s="81" t="e">
        <f t="shared" si="324"/>
        <v>#REF!</v>
      </c>
      <c r="V1075" s="81"/>
      <c r="W1075" s="81" t="e">
        <f t="shared" si="317"/>
        <v>#REF!</v>
      </c>
      <c r="X1075" s="83"/>
      <c r="Y1075" s="99">
        <f t="shared" si="309"/>
        <v>0</v>
      </c>
      <c r="Z1075" s="35">
        <v>858</v>
      </c>
      <c r="AA1075" s="35">
        <v>116</v>
      </c>
      <c r="AE1075" s="106" t="e">
        <f t="shared" si="227"/>
        <v>#VALUE!</v>
      </c>
      <c r="AF1075" s="69"/>
      <c r="AG1075" s="218"/>
      <c r="AH1075" s="219"/>
      <c r="AI1075" s="218"/>
      <c r="AR1075" s="225" t="str">
        <f t="shared" si="325"/>
        <v/>
      </c>
      <c r="AS1075" s="35">
        <f t="shared" si="326"/>
        <v>2</v>
      </c>
      <c r="AU1075" s="69" t="e">
        <f t="shared" si="310"/>
        <v>#N/A</v>
      </c>
      <c r="AV1075" s="69" t="e">
        <f t="shared" si="313"/>
        <v>#N/A</v>
      </c>
      <c r="AW1075" s="69">
        <f>IF(I1075&gt;0,COUNTIF($AV$32:AV1075,AV1075),0)</f>
        <v>1043</v>
      </c>
      <c r="AX1075" s="69">
        <f>IF(AND(AW1075&gt;1,SUMIF($AV$32:AV1074,AV1075,$AX$32:AX1074)-SUMIF($AV$32:AV1074,AV1075,$BA$32:BA1074)=0),1,IF(AND(AW1075&gt;1,SUMIF($AV$32:AV1074,AV1075,$AX$32:AX1074)-SUMIF($AV$32:AV1074,AV1075,$BA$32:BA1074)&gt;0),0,AW1075))</f>
        <v>0</v>
      </c>
      <c r="AY1075" s="69">
        <f>IF(AND(Q1075&gt;0,SUMIF($AV$32:AV1075,AV1075,$I$32:I1075)-SUMIF($AV$32:AV1075,AV1075,$Q$32:Q1075)=0),COUNTIF($AV$32:AV1075,AV1075),0)</f>
        <v>0</v>
      </c>
      <c r="AZ1075" s="69">
        <f>IF(Q1075&gt;0,COUNTIF($AV$32:AV1075,AV1075),0)</f>
        <v>0</v>
      </c>
      <c r="BA1075" s="69">
        <f t="shared" si="314"/>
        <v>0</v>
      </c>
      <c r="BC1075" s="69" t="str">
        <f t="shared" si="315"/>
        <v xml:space="preserve">  0</v>
      </c>
      <c r="BD1075" s="69" t="str">
        <f t="shared" si="316"/>
        <v/>
      </c>
      <c r="BF1075" s="69"/>
      <c r="BG1075" s="69"/>
    </row>
    <row r="1076" spans="1:59" x14ac:dyDescent="0.25">
      <c r="A1076" s="70" t="e">
        <f t="shared" si="323"/>
        <v>#REF!</v>
      </c>
      <c r="B1076" s="83" t="str">
        <f>IFERROR(VLOOKUP(A1076,[1]Tổng!$M$2:$AT$200,13,0),"")</f>
        <v/>
      </c>
      <c r="C1076" s="71" t="e">
        <f t="shared" si="318"/>
        <v>#VALUE!</v>
      </c>
      <c r="D1076" s="71">
        <f t="shared" si="319"/>
        <v>1</v>
      </c>
      <c r="E1076" s="221" t="str">
        <f>IFERROR(VLOOKUP(A1076,[1]Tổng!$M$2:$AT$200,14,0),"")</f>
        <v/>
      </c>
      <c r="F1076" s="213" t="str">
        <f>IFERROR(VLOOKUP(A1076,[1]Tổng!$M$2:$AT$200,15,0),"")</f>
        <v/>
      </c>
      <c r="G1076" s="214" t="str">
        <f>IFERROR(VLOOKUP(A1076,[1]Tổng!$M$2:$AT$200,25,0),"")</f>
        <v/>
      </c>
      <c r="H1076" s="83" t="str">
        <f>IFERROR(VLOOKUP(A1076,[1]Tổng!$M$2:$AQ$200,26,0),"")</f>
        <v/>
      </c>
      <c r="I1076" s="77" t="str">
        <f>IFERROR(VLOOKUP(A1076,[1]Tổng!$M$2:$AQ$200,27,0),"")</f>
        <v/>
      </c>
      <c r="J1076" s="77">
        <v>1000000</v>
      </c>
      <c r="K1076" s="78">
        <f t="shared" si="320"/>
        <v>0</v>
      </c>
      <c r="L1076" s="88" t="str">
        <f>IFERROR(VLOOKUP(A1076,[1]Tổng!$M$2:$AQ$200,30,0),"")</f>
        <v/>
      </c>
      <c r="M1076" s="88">
        <f t="shared" si="321"/>
        <v>0</v>
      </c>
      <c r="N1076" s="88" t="str">
        <f>IFERROR(VLOOKUP(A1076,[1]Tổng!$M$2:$AT$200,18,0),"")</f>
        <v/>
      </c>
      <c r="O1076" s="88" t="str">
        <f>IFERROR(VLOOKUP(A1076,[1]Tổng!$M$2:$AT$200,22,0),"")</f>
        <v/>
      </c>
      <c r="P1076" s="217">
        <f t="shared" si="322"/>
        <v>0</v>
      </c>
      <c r="Q1076" s="217">
        <f>IFERROR(VLOOKUP(A1076,[1]Tổng!$M$2:$AQ$200,29,0),0)</f>
        <v>0</v>
      </c>
      <c r="R1076" s="81" t="str">
        <f>IFERROR(VLOOKUP(A1076,[1]Tổng!$M$2:$AQ$200,31,0),"")</f>
        <v/>
      </c>
      <c r="S1076" s="81">
        <f t="shared" si="311"/>
        <v>0</v>
      </c>
      <c r="T1076" s="81">
        <f t="shared" si="312"/>
        <v>0</v>
      </c>
      <c r="U1076" s="81" t="e">
        <f t="shared" si="324"/>
        <v>#REF!</v>
      </c>
      <c r="V1076" s="81"/>
      <c r="W1076" s="81" t="e">
        <f t="shared" si="317"/>
        <v>#REF!</v>
      </c>
      <c r="X1076" s="83"/>
      <c r="Y1076" s="99">
        <f t="shared" si="309"/>
        <v>0</v>
      </c>
      <c r="Z1076" s="35">
        <v>1037</v>
      </c>
      <c r="AE1076" s="106" t="e">
        <f t="shared" si="227"/>
        <v>#VALUE!</v>
      </c>
      <c r="AF1076" s="69"/>
      <c r="AG1076" s="218"/>
      <c r="AH1076" s="219"/>
      <c r="AI1076" s="218"/>
      <c r="AR1076" s="225" t="str">
        <f t="shared" si="325"/>
        <v/>
      </c>
      <c r="AS1076" s="35">
        <f t="shared" si="326"/>
        <v>2</v>
      </c>
      <c r="AU1076" s="69" t="e">
        <f t="shared" si="310"/>
        <v>#N/A</v>
      </c>
      <c r="AV1076" s="69" t="e">
        <f t="shared" si="313"/>
        <v>#N/A</v>
      </c>
      <c r="AW1076" s="69">
        <f>IF(I1076&gt;0,COUNTIF($AV$32:AV1076,AV1076),0)</f>
        <v>1044</v>
      </c>
      <c r="AX1076" s="69">
        <f>IF(AND(AW1076&gt;1,SUMIF($AV$32:AV1075,AV1076,$AX$32:AX1075)-SUMIF($AV$32:AV1075,AV1076,$BA$32:BA1075)=0),1,IF(AND(AW1076&gt;1,SUMIF($AV$32:AV1075,AV1076,$AX$32:AX1075)-SUMIF($AV$32:AV1075,AV1076,$BA$32:BA1075)&gt;0),0,AW1076))</f>
        <v>0</v>
      </c>
      <c r="AY1076" s="69">
        <f>IF(AND(Q1076&gt;0,SUMIF($AV$32:AV1076,AV1076,$I$32:I1076)-SUMIF($AV$32:AV1076,AV1076,$Q$32:Q1076)=0),COUNTIF($AV$32:AV1076,AV1076),0)</f>
        <v>0</v>
      </c>
      <c r="AZ1076" s="69">
        <f>IF(Q1076&gt;0,COUNTIF($AV$32:AV1076,AV1076),0)</f>
        <v>0</v>
      </c>
      <c r="BA1076" s="69">
        <f t="shared" si="314"/>
        <v>0</v>
      </c>
      <c r="BC1076" s="69" t="str">
        <f t="shared" si="315"/>
        <v xml:space="preserve">  0</v>
      </c>
      <c r="BD1076" s="69" t="str">
        <f t="shared" si="316"/>
        <v/>
      </c>
      <c r="BF1076" s="69"/>
      <c r="BG1076" s="69"/>
    </row>
    <row r="1077" spans="1:59" x14ac:dyDescent="0.25">
      <c r="A1077" s="70" t="e">
        <f t="shared" si="323"/>
        <v>#REF!</v>
      </c>
      <c r="B1077" s="83" t="str">
        <f>IFERROR(VLOOKUP(A1077,[1]Tổng!$M$2:$AT$200,13,0),"")</f>
        <v/>
      </c>
      <c r="C1077" s="71" t="e">
        <f t="shared" si="318"/>
        <v>#VALUE!</v>
      </c>
      <c r="D1077" s="71">
        <f t="shared" si="319"/>
        <v>1</v>
      </c>
      <c r="E1077" s="221" t="str">
        <f>IFERROR(VLOOKUP(A1077,[1]Tổng!$M$2:$AT$200,14,0),"")</f>
        <v/>
      </c>
      <c r="F1077" s="213" t="str">
        <f>IFERROR(VLOOKUP(A1077,[1]Tổng!$M$2:$AT$200,15,0),"")</f>
        <v/>
      </c>
      <c r="G1077" s="214" t="str">
        <f>IFERROR(VLOOKUP(A1077,[1]Tổng!$M$2:$AT$200,25,0),"")</f>
        <v/>
      </c>
      <c r="H1077" s="83" t="str">
        <f>IFERROR(VLOOKUP(A1077,[1]Tổng!$M$2:$AQ$200,26,0),"")</f>
        <v/>
      </c>
      <c r="I1077" s="77" t="str">
        <f>IFERROR(VLOOKUP(A1077,[1]Tổng!$M$2:$AQ$200,27,0),"")</f>
        <v/>
      </c>
      <c r="J1077" s="77">
        <v>1000000</v>
      </c>
      <c r="K1077" s="78">
        <f t="shared" si="320"/>
        <v>0</v>
      </c>
      <c r="L1077" s="88" t="str">
        <f>IFERROR(VLOOKUP(A1077,[1]Tổng!$M$2:$AQ$200,30,0),"")</f>
        <v/>
      </c>
      <c r="M1077" s="88">
        <f t="shared" si="321"/>
        <v>0</v>
      </c>
      <c r="N1077" s="88" t="str">
        <f>IFERROR(VLOOKUP(A1077,[1]Tổng!$M$2:$AT$200,18,0),"")</f>
        <v/>
      </c>
      <c r="O1077" s="88" t="str">
        <f>IFERROR(VLOOKUP(A1077,[1]Tổng!$M$2:$AT$200,22,0),"")</f>
        <v/>
      </c>
      <c r="P1077" s="217">
        <f t="shared" si="322"/>
        <v>0</v>
      </c>
      <c r="Q1077" s="217">
        <f>IFERROR(VLOOKUP(A1077,[1]Tổng!$M$2:$AQ$200,29,0),0)</f>
        <v>0</v>
      </c>
      <c r="R1077" s="81" t="str">
        <f>IFERROR(VLOOKUP(A1077,[1]Tổng!$M$2:$AQ$200,31,0),"")</f>
        <v/>
      </c>
      <c r="S1077" s="81">
        <f t="shared" si="311"/>
        <v>0</v>
      </c>
      <c r="T1077" s="81">
        <f t="shared" si="312"/>
        <v>0</v>
      </c>
      <c r="U1077" s="81" t="e">
        <f t="shared" si="324"/>
        <v>#REF!</v>
      </c>
      <c r="V1077" s="81" t="e">
        <f>AD1091*L1091+Z1095*L1095</f>
        <v>#VALUE!</v>
      </c>
      <c r="W1077" s="81" t="e">
        <f t="shared" si="317"/>
        <v>#REF!</v>
      </c>
      <c r="X1077" s="83">
        <v>44048</v>
      </c>
      <c r="Y1077" s="99">
        <f>Q1077-AD1091-Z1095</f>
        <v>-1800</v>
      </c>
      <c r="AE1077" s="106" t="e">
        <f t="shared" si="227"/>
        <v>#VALUE!</v>
      </c>
      <c r="AF1077" s="69"/>
      <c r="AG1077" s="218"/>
      <c r="AH1077" s="219"/>
      <c r="AI1077" s="218"/>
      <c r="AR1077" s="225" t="str">
        <f t="shared" si="325"/>
        <v/>
      </c>
      <c r="AS1077" s="35">
        <f t="shared" si="326"/>
        <v>2</v>
      </c>
      <c r="AU1077" s="69" t="e">
        <f t="shared" si="310"/>
        <v>#N/A</v>
      </c>
      <c r="AV1077" s="69" t="e">
        <f t="shared" si="313"/>
        <v>#N/A</v>
      </c>
      <c r="AW1077" s="69">
        <f>IF(I1077&gt;0,COUNTIF($AV$32:AV1077,AV1077),0)</f>
        <v>1045</v>
      </c>
      <c r="AX1077" s="69">
        <f>IF(AND(AW1077&gt;1,SUMIF($AV$32:AV1076,AV1077,$AX$32:AX1076)-SUMIF($AV$32:AV1076,AV1077,$BA$32:BA1076)=0),1,IF(AND(AW1077&gt;1,SUMIF($AV$32:AV1076,AV1077,$AX$32:AX1076)-SUMIF($AV$32:AV1076,AV1077,$BA$32:BA1076)&gt;0),0,AW1077))</f>
        <v>0</v>
      </c>
      <c r="AY1077" s="69">
        <f>IF(AND(Q1077&gt;0,SUMIF($AV$32:AV1077,AV1077,$I$32:I1077)-SUMIF($AV$32:AV1077,AV1077,$Q$32:Q1077)=0),COUNTIF($AV$32:AV1077,AV1077),0)</f>
        <v>0</v>
      </c>
      <c r="AZ1077" s="69">
        <f>IF(Q1077&gt;0,COUNTIF($AV$32:AV1077,AV1077),0)</f>
        <v>0</v>
      </c>
      <c r="BA1077" s="69">
        <f t="shared" si="314"/>
        <v>0</v>
      </c>
      <c r="BC1077" s="69" t="str">
        <f t="shared" si="315"/>
        <v xml:space="preserve">  0</v>
      </c>
      <c r="BD1077" s="69" t="str">
        <f t="shared" si="316"/>
        <v/>
      </c>
      <c r="BF1077" s="69"/>
      <c r="BG1077" s="69"/>
    </row>
    <row r="1078" spans="1:59" x14ac:dyDescent="0.25">
      <c r="A1078" s="70" t="e">
        <f t="shared" si="323"/>
        <v>#REF!</v>
      </c>
      <c r="B1078" s="83" t="str">
        <f>IFERROR(VLOOKUP(A1078,[1]Tổng!$M$2:$AT$200,13,0),"")</f>
        <v/>
      </c>
      <c r="C1078" s="71" t="e">
        <f t="shared" si="318"/>
        <v>#VALUE!</v>
      </c>
      <c r="D1078" s="71">
        <f t="shared" si="319"/>
        <v>1</v>
      </c>
      <c r="E1078" s="221" t="str">
        <f>IFERROR(VLOOKUP(A1078,[1]Tổng!$M$2:$AT$200,14,0),"")</f>
        <v/>
      </c>
      <c r="F1078" s="213" t="str">
        <f>IFERROR(VLOOKUP(A1078,[1]Tổng!$M$2:$AT$200,15,0),"")</f>
        <v/>
      </c>
      <c r="G1078" s="214" t="str">
        <f>IFERROR(VLOOKUP(A1078,[1]Tổng!$M$2:$AT$200,25,0),"")</f>
        <v/>
      </c>
      <c r="H1078" s="83" t="str">
        <f>IFERROR(VLOOKUP(A1078,[1]Tổng!$M$2:$AQ$200,26,0),"")</f>
        <v/>
      </c>
      <c r="I1078" s="77" t="str">
        <f>IFERROR(VLOOKUP(A1078,[1]Tổng!$M$2:$AQ$200,27,0),"")</f>
        <v/>
      </c>
      <c r="J1078" s="77">
        <v>1000000</v>
      </c>
      <c r="K1078" s="78">
        <f t="shared" si="320"/>
        <v>0</v>
      </c>
      <c r="L1078" s="88" t="str">
        <f>IFERROR(VLOOKUP(A1078,[1]Tổng!$M$2:$AQ$200,30,0),"")</f>
        <v/>
      </c>
      <c r="M1078" s="88">
        <f t="shared" si="321"/>
        <v>0</v>
      </c>
      <c r="N1078" s="88" t="str">
        <f>IFERROR(VLOOKUP(A1078,[1]Tổng!$M$2:$AT$200,18,0),"")</f>
        <v/>
      </c>
      <c r="O1078" s="88" t="str">
        <f>IFERROR(VLOOKUP(A1078,[1]Tổng!$M$2:$AT$200,22,0),"")</f>
        <v/>
      </c>
      <c r="P1078" s="217">
        <f t="shared" si="322"/>
        <v>0</v>
      </c>
      <c r="Q1078" s="217">
        <f>IFERROR(VLOOKUP(A1078,[1]Tổng!$M$2:$AQ$200,29,0),0)</f>
        <v>0</v>
      </c>
      <c r="R1078" s="81" t="str">
        <f>IFERROR(VLOOKUP(A1078,[1]Tổng!$M$2:$AQ$200,31,0),"")</f>
        <v/>
      </c>
      <c r="S1078" s="81">
        <f t="shared" si="311"/>
        <v>0</v>
      </c>
      <c r="T1078" s="81">
        <f t="shared" si="312"/>
        <v>0</v>
      </c>
      <c r="U1078" s="81" t="e">
        <f t="shared" si="324"/>
        <v>#REF!</v>
      </c>
      <c r="V1078" s="81" t="e">
        <f>AB1094*L1094+AA1095*L1095</f>
        <v>#VALUE!</v>
      </c>
      <c r="W1078" s="81" t="e">
        <f t="shared" si="317"/>
        <v>#REF!</v>
      </c>
      <c r="X1078" s="83">
        <v>44028</v>
      </c>
      <c r="Y1078" s="99">
        <f>Q1078-AB1094-AA1095</f>
        <v>-908</v>
      </c>
      <c r="AE1078" s="106" t="e">
        <f t="shared" si="227"/>
        <v>#VALUE!</v>
      </c>
      <c r="AF1078" s="69"/>
      <c r="AG1078" s="218"/>
      <c r="AH1078" s="219"/>
      <c r="AI1078" s="218"/>
      <c r="AR1078" s="225" t="str">
        <f t="shared" si="325"/>
        <v/>
      </c>
      <c r="AS1078" s="35">
        <f t="shared" si="326"/>
        <v>2</v>
      </c>
      <c r="AU1078" s="69" t="e">
        <f t="shared" si="310"/>
        <v>#N/A</v>
      </c>
      <c r="AV1078" s="69" t="e">
        <f t="shared" si="313"/>
        <v>#N/A</v>
      </c>
      <c r="AW1078" s="69">
        <f>IF(I1078&gt;0,COUNTIF($AV$32:AV1078,AV1078),0)</f>
        <v>1046</v>
      </c>
      <c r="AX1078" s="69">
        <f>IF(AND(AW1078&gt;1,SUMIF($AV$32:AV1077,AV1078,$AX$32:AX1077)-SUMIF($AV$32:AV1077,AV1078,$BA$32:BA1077)=0),1,IF(AND(AW1078&gt;1,SUMIF($AV$32:AV1077,AV1078,$AX$32:AX1077)-SUMIF($AV$32:AV1077,AV1078,$BA$32:BA1077)&gt;0),0,AW1078))</f>
        <v>0</v>
      </c>
      <c r="AY1078" s="69">
        <f>IF(AND(Q1078&gt;0,SUMIF($AV$32:AV1078,AV1078,$I$32:I1078)-SUMIF($AV$32:AV1078,AV1078,$Q$32:Q1078)=0),COUNTIF($AV$32:AV1078,AV1078),0)</f>
        <v>0</v>
      </c>
      <c r="AZ1078" s="69">
        <f>IF(Q1078&gt;0,COUNTIF($AV$32:AV1078,AV1078),0)</f>
        <v>0</v>
      </c>
      <c r="BA1078" s="69">
        <f t="shared" si="314"/>
        <v>0</v>
      </c>
      <c r="BC1078" s="69" t="str">
        <f t="shared" si="315"/>
        <v xml:space="preserve">  0</v>
      </c>
      <c r="BD1078" s="69" t="str">
        <f t="shared" si="316"/>
        <v/>
      </c>
      <c r="BF1078" s="69"/>
      <c r="BG1078" s="69"/>
    </row>
    <row r="1079" spans="1:59" x14ac:dyDescent="0.25">
      <c r="A1079" s="70" t="e">
        <f t="shared" si="323"/>
        <v>#REF!</v>
      </c>
      <c r="B1079" s="83" t="str">
        <f>IFERROR(VLOOKUP(A1079,[1]Tổng!$M$2:$AT$200,13,0),"")</f>
        <v/>
      </c>
      <c r="C1079" s="71" t="e">
        <f t="shared" si="318"/>
        <v>#VALUE!</v>
      </c>
      <c r="D1079" s="71">
        <f t="shared" si="319"/>
        <v>1</v>
      </c>
      <c r="E1079" s="221" t="str">
        <f>IFERROR(VLOOKUP(A1079,[1]Tổng!$M$2:$AT$200,14,0),"")</f>
        <v/>
      </c>
      <c r="F1079" s="213" t="str">
        <f>IFERROR(VLOOKUP(A1079,[1]Tổng!$M$2:$AT$200,15,0),"")</f>
        <v/>
      </c>
      <c r="G1079" s="214" t="str">
        <f>IFERROR(VLOOKUP(A1079,[1]Tổng!$M$2:$AT$200,25,0),"")</f>
        <v/>
      </c>
      <c r="H1079" s="83" t="str">
        <f>IFERROR(VLOOKUP(A1079,[1]Tổng!$M$2:$AQ$200,26,0),"")</f>
        <v/>
      </c>
      <c r="I1079" s="77" t="str">
        <f>IFERROR(VLOOKUP(A1079,[1]Tổng!$M$2:$AQ$200,27,0),"")</f>
        <v/>
      </c>
      <c r="J1079" s="77">
        <v>1000000</v>
      </c>
      <c r="K1079" s="78">
        <f t="shared" si="320"/>
        <v>0</v>
      </c>
      <c r="L1079" s="88" t="str">
        <f>IFERROR(VLOOKUP(A1079,[1]Tổng!$M$2:$AQ$200,30,0),"")</f>
        <v/>
      </c>
      <c r="M1079" s="88">
        <f t="shared" si="321"/>
        <v>0</v>
      </c>
      <c r="N1079" s="88" t="str">
        <f>IFERROR(VLOOKUP(A1079,[1]Tổng!$M$2:$AT$200,18,0),"")</f>
        <v/>
      </c>
      <c r="O1079" s="88" t="str">
        <f>IFERROR(VLOOKUP(A1079,[1]Tổng!$M$2:$AT$200,22,0),"")</f>
        <v/>
      </c>
      <c r="P1079" s="217">
        <f t="shared" si="322"/>
        <v>0</v>
      </c>
      <c r="Q1079" s="217">
        <f>IFERROR(VLOOKUP(A1079,[1]Tổng!$M$2:$AQ$200,29,0),0)</f>
        <v>0</v>
      </c>
      <c r="R1079" s="81" t="str">
        <f>IFERROR(VLOOKUP(A1079,[1]Tổng!$M$2:$AQ$200,31,0),"")</f>
        <v/>
      </c>
      <c r="S1079" s="81">
        <f t="shared" si="311"/>
        <v>0</v>
      </c>
      <c r="T1079" s="81">
        <f t="shared" si="312"/>
        <v>0</v>
      </c>
      <c r="U1079" s="81" t="e">
        <f t="shared" si="324"/>
        <v>#REF!</v>
      </c>
      <c r="V1079" s="81" t="e">
        <f>AB1095*L1095+Z1100*L1100+Z1097*L1097+M1098</f>
        <v>#VALUE!</v>
      </c>
      <c r="W1079" s="81" t="e">
        <f t="shared" si="317"/>
        <v>#REF!</v>
      </c>
      <c r="X1079" s="83">
        <v>44075</v>
      </c>
      <c r="Y1079" s="99">
        <f>Q1079-AB1095-Z1100-Z1097-Z1098</f>
        <v>-4804</v>
      </c>
      <c r="AE1079" s="106" t="e">
        <f t="shared" si="227"/>
        <v>#VALUE!</v>
      </c>
      <c r="AF1079" s="69"/>
      <c r="AG1079" s="218"/>
      <c r="AH1079" s="219"/>
      <c r="AI1079" s="218"/>
      <c r="AR1079" s="225" t="str">
        <f t="shared" si="325"/>
        <v/>
      </c>
      <c r="AS1079" s="35">
        <f t="shared" si="326"/>
        <v>2</v>
      </c>
      <c r="AU1079" s="69" t="e">
        <f t="shared" si="310"/>
        <v>#N/A</v>
      </c>
      <c r="AV1079" s="69" t="e">
        <f t="shared" si="313"/>
        <v>#N/A</v>
      </c>
      <c r="AW1079" s="69">
        <f>IF(I1079&gt;0,COUNTIF($AV$32:AV1079,AV1079),0)</f>
        <v>1047</v>
      </c>
      <c r="AX1079" s="69">
        <f>IF(AND(AW1079&gt;1,SUMIF($AV$32:AV1078,AV1079,$AX$32:AX1078)-SUMIF($AV$32:AV1078,AV1079,$BA$32:BA1078)=0),1,IF(AND(AW1079&gt;1,SUMIF($AV$32:AV1078,AV1079,$AX$32:AX1078)-SUMIF($AV$32:AV1078,AV1079,$BA$32:BA1078)&gt;0),0,AW1079))</f>
        <v>0</v>
      </c>
      <c r="AY1079" s="69">
        <f>IF(AND(Q1079&gt;0,SUMIF($AV$32:AV1079,AV1079,$I$32:I1079)-SUMIF($AV$32:AV1079,AV1079,$Q$32:Q1079)=0),COUNTIF($AV$32:AV1079,AV1079),0)</f>
        <v>0</v>
      </c>
      <c r="AZ1079" s="69">
        <f>IF(Q1079&gt;0,COUNTIF($AV$32:AV1079,AV1079),0)</f>
        <v>0</v>
      </c>
      <c r="BA1079" s="69">
        <f t="shared" si="314"/>
        <v>0</v>
      </c>
      <c r="BC1079" s="69" t="str">
        <f t="shared" si="315"/>
        <v xml:space="preserve">  0</v>
      </c>
      <c r="BD1079" s="69" t="str">
        <f t="shared" si="316"/>
        <v/>
      </c>
      <c r="BF1079" s="69"/>
      <c r="BG1079" s="69"/>
    </row>
    <row r="1080" spans="1:59" x14ac:dyDescent="0.25">
      <c r="A1080" s="70" t="e">
        <f t="shared" si="323"/>
        <v>#REF!</v>
      </c>
      <c r="B1080" s="83" t="str">
        <f>IFERROR(VLOOKUP(A1080,[1]Tổng!$M$2:$AT$200,13,0),"")</f>
        <v/>
      </c>
      <c r="C1080" s="71" t="e">
        <f t="shared" si="318"/>
        <v>#VALUE!</v>
      </c>
      <c r="D1080" s="71">
        <f t="shared" si="319"/>
        <v>1</v>
      </c>
      <c r="E1080" s="221" t="str">
        <f>IFERROR(VLOOKUP(A1080,[1]Tổng!$M$2:$AT$200,14,0),"")</f>
        <v/>
      </c>
      <c r="F1080" s="213" t="str">
        <f>IFERROR(VLOOKUP(A1080,[1]Tổng!$M$2:$AT$200,15,0),"")</f>
        <v/>
      </c>
      <c r="G1080" s="214" t="str">
        <f>IFERROR(VLOOKUP(A1080,[1]Tổng!$M$2:$AT$200,25,0),"")</f>
        <v/>
      </c>
      <c r="H1080" s="83" t="str">
        <f>IFERROR(VLOOKUP(A1080,[1]Tổng!$M$2:$AQ$200,26,0),"")</f>
        <v/>
      </c>
      <c r="I1080" s="77" t="str">
        <f>IFERROR(VLOOKUP(A1080,[1]Tổng!$M$2:$AQ$200,27,0),"")</f>
        <v/>
      </c>
      <c r="J1080" s="77">
        <v>1000000</v>
      </c>
      <c r="K1080" s="78">
        <f t="shared" si="320"/>
        <v>0</v>
      </c>
      <c r="L1080" s="88" t="str">
        <f>IFERROR(VLOOKUP(A1080,[1]Tổng!$M$2:$AQ$200,30,0),"")</f>
        <v/>
      </c>
      <c r="M1080" s="88">
        <f t="shared" si="321"/>
        <v>0</v>
      </c>
      <c r="N1080" s="88" t="str">
        <f>IFERROR(VLOOKUP(A1080,[1]Tổng!$M$2:$AT$200,18,0),"")</f>
        <v/>
      </c>
      <c r="O1080" s="88" t="str">
        <f>IFERROR(VLOOKUP(A1080,[1]Tổng!$M$2:$AT$200,22,0),"")</f>
        <v/>
      </c>
      <c r="P1080" s="217">
        <f t="shared" si="322"/>
        <v>0</v>
      </c>
      <c r="Q1080" s="217">
        <f>IFERROR(VLOOKUP(A1080,[1]Tổng!$M$2:$AQ$200,29,0),0)</f>
        <v>0</v>
      </c>
      <c r="R1080" s="81" t="str">
        <f>IFERROR(VLOOKUP(A1080,[1]Tổng!$M$2:$AQ$200,31,0),"")</f>
        <v/>
      </c>
      <c r="S1080" s="81">
        <f t="shared" si="311"/>
        <v>0</v>
      </c>
      <c r="T1080" s="81">
        <f t="shared" si="312"/>
        <v>0</v>
      </c>
      <c r="U1080" s="81" t="e">
        <f t="shared" si="324"/>
        <v>#REF!</v>
      </c>
      <c r="V1080" s="81"/>
      <c r="W1080" s="81" t="e">
        <f t="shared" si="317"/>
        <v>#REF!</v>
      </c>
      <c r="X1080" s="83"/>
      <c r="Y1080" s="99">
        <f t="shared" si="309"/>
        <v>0</v>
      </c>
      <c r="Z1080" s="35">
        <v>384</v>
      </c>
      <c r="AA1080" s="35">
        <v>446</v>
      </c>
      <c r="AE1080" s="106" t="e">
        <f t="shared" ref="AE1080:AE1143" si="327">I1080-SUM(Z1080:AD1080)</f>
        <v>#VALUE!</v>
      </c>
      <c r="AF1080" s="69"/>
      <c r="AG1080" s="218"/>
      <c r="AH1080" s="219"/>
      <c r="AI1080" s="218"/>
      <c r="AR1080" s="225" t="str">
        <f t="shared" si="325"/>
        <v/>
      </c>
      <c r="AS1080" s="35">
        <f t="shared" si="326"/>
        <v>2</v>
      </c>
      <c r="AU1080" s="69" t="e">
        <f t="shared" si="310"/>
        <v>#N/A</v>
      </c>
      <c r="AV1080" s="69" t="e">
        <f t="shared" si="313"/>
        <v>#N/A</v>
      </c>
      <c r="AW1080" s="69">
        <f>IF(I1080&gt;0,COUNTIF($AV$32:AV1080,AV1080),0)</f>
        <v>1048</v>
      </c>
      <c r="AX1080" s="69">
        <f>IF(AND(AW1080&gt;1,SUMIF($AV$32:AV1079,AV1080,$AX$32:AX1079)-SUMIF($AV$32:AV1079,AV1080,$BA$32:BA1079)=0),1,IF(AND(AW1080&gt;1,SUMIF($AV$32:AV1079,AV1080,$AX$32:AX1079)-SUMIF($AV$32:AV1079,AV1080,$BA$32:BA1079)&gt;0),0,AW1080))</f>
        <v>0</v>
      </c>
      <c r="AY1080" s="69">
        <f>IF(AND(Q1080&gt;0,SUMIF($AV$32:AV1080,AV1080,$I$32:I1080)-SUMIF($AV$32:AV1080,AV1080,$Q$32:Q1080)=0),COUNTIF($AV$32:AV1080,AV1080),0)</f>
        <v>0</v>
      </c>
      <c r="AZ1080" s="69">
        <f>IF(Q1080&gt;0,COUNTIF($AV$32:AV1080,AV1080),0)</f>
        <v>0</v>
      </c>
      <c r="BA1080" s="69">
        <f t="shared" si="314"/>
        <v>0</v>
      </c>
      <c r="BC1080" s="69" t="str">
        <f t="shared" si="315"/>
        <v xml:space="preserve">  0</v>
      </c>
      <c r="BD1080" s="69" t="str">
        <f t="shared" si="316"/>
        <v/>
      </c>
      <c r="BF1080" s="69"/>
      <c r="BG1080" s="69"/>
    </row>
    <row r="1081" spans="1:59" x14ac:dyDescent="0.25">
      <c r="A1081" s="70" t="e">
        <f t="shared" si="323"/>
        <v>#REF!</v>
      </c>
      <c r="B1081" s="83" t="str">
        <f>IFERROR(VLOOKUP(A1081,[1]Tổng!$M$2:$AT$200,13,0),"")</f>
        <v/>
      </c>
      <c r="C1081" s="71" t="e">
        <f t="shared" si="318"/>
        <v>#VALUE!</v>
      </c>
      <c r="D1081" s="71">
        <f t="shared" si="319"/>
        <v>1</v>
      </c>
      <c r="E1081" s="221" t="str">
        <f>IFERROR(VLOOKUP(A1081,[1]Tổng!$M$2:$AT$200,14,0),"")</f>
        <v/>
      </c>
      <c r="F1081" s="213" t="str">
        <f>IFERROR(VLOOKUP(A1081,[1]Tổng!$M$2:$AT$200,15,0),"")</f>
        <v/>
      </c>
      <c r="G1081" s="214" t="str">
        <f>IFERROR(VLOOKUP(A1081,[1]Tổng!$M$2:$AT$200,25,0),"")</f>
        <v/>
      </c>
      <c r="H1081" s="83" t="str">
        <f>IFERROR(VLOOKUP(A1081,[1]Tổng!$M$2:$AQ$200,26,0),"")</f>
        <v/>
      </c>
      <c r="I1081" s="77" t="str">
        <f>IFERROR(VLOOKUP(A1081,[1]Tổng!$M$2:$AQ$200,27,0),"")</f>
        <v/>
      </c>
      <c r="J1081" s="77">
        <v>1000000</v>
      </c>
      <c r="K1081" s="78">
        <f t="shared" si="320"/>
        <v>0</v>
      </c>
      <c r="L1081" s="88" t="str">
        <f>IFERROR(VLOOKUP(A1081,[1]Tổng!$M$2:$AQ$200,30,0),"")</f>
        <v/>
      </c>
      <c r="M1081" s="88">
        <f t="shared" si="321"/>
        <v>0</v>
      </c>
      <c r="N1081" s="88" t="str">
        <f>IFERROR(VLOOKUP(A1081,[1]Tổng!$M$2:$AT$200,18,0),"")</f>
        <v/>
      </c>
      <c r="O1081" s="88" t="str">
        <f>IFERROR(VLOOKUP(A1081,[1]Tổng!$M$2:$AT$200,22,0),"")</f>
        <v/>
      </c>
      <c r="P1081" s="217">
        <f t="shared" si="322"/>
        <v>0</v>
      </c>
      <c r="Q1081" s="217">
        <f>IFERROR(VLOOKUP(A1081,[1]Tổng!$M$2:$AQ$200,29,0),0)</f>
        <v>0</v>
      </c>
      <c r="R1081" s="81" t="str">
        <f>IFERROR(VLOOKUP(A1081,[1]Tổng!$M$2:$AQ$200,31,0),"")</f>
        <v/>
      </c>
      <c r="S1081" s="81">
        <f t="shared" si="311"/>
        <v>0</v>
      </c>
      <c r="T1081" s="81">
        <f t="shared" si="312"/>
        <v>0</v>
      </c>
      <c r="U1081" s="81" t="e">
        <f t="shared" si="324"/>
        <v>#REF!</v>
      </c>
      <c r="V1081" s="81"/>
      <c r="W1081" s="81" t="e">
        <f t="shared" si="317"/>
        <v>#REF!</v>
      </c>
      <c r="X1081" s="83"/>
      <c r="Y1081" s="99">
        <f t="shared" si="309"/>
        <v>0</v>
      </c>
      <c r="Z1081" s="35">
        <v>154</v>
      </c>
      <c r="AA1081" s="35">
        <v>305</v>
      </c>
      <c r="AB1081" s="35">
        <v>146</v>
      </c>
      <c r="AE1081" s="106" t="e">
        <f t="shared" si="327"/>
        <v>#VALUE!</v>
      </c>
      <c r="AF1081" s="69"/>
      <c r="AG1081" s="218"/>
      <c r="AH1081" s="219"/>
      <c r="AI1081" s="218"/>
      <c r="AR1081" s="225" t="str">
        <f t="shared" si="325"/>
        <v/>
      </c>
      <c r="AS1081" s="35">
        <f t="shared" si="326"/>
        <v>2</v>
      </c>
      <c r="AU1081" s="69" t="e">
        <f t="shared" si="310"/>
        <v>#N/A</v>
      </c>
      <c r="AV1081" s="69" t="e">
        <f t="shared" si="313"/>
        <v>#N/A</v>
      </c>
      <c r="AW1081" s="69">
        <f>IF(I1081&gt;0,COUNTIF($AV$32:AV1081,AV1081),0)</f>
        <v>1049</v>
      </c>
      <c r="AX1081" s="69">
        <f>IF(AND(AW1081&gt;1,SUMIF($AV$32:AV1080,AV1081,$AX$32:AX1080)-SUMIF($AV$32:AV1080,AV1081,$BA$32:BA1080)=0),1,IF(AND(AW1081&gt;1,SUMIF($AV$32:AV1080,AV1081,$AX$32:AX1080)-SUMIF($AV$32:AV1080,AV1081,$BA$32:BA1080)&gt;0),0,AW1081))</f>
        <v>0</v>
      </c>
      <c r="AY1081" s="69">
        <f>IF(AND(Q1081&gt;0,SUMIF($AV$32:AV1081,AV1081,$I$32:I1081)-SUMIF($AV$32:AV1081,AV1081,$Q$32:Q1081)=0),COUNTIF($AV$32:AV1081,AV1081),0)</f>
        <v>0</v>
      </c>
      <c r="AZ1081" s="69">
        <f>IF(Q1081&gt;0,COUNTIF($AV$32:AV1081,AV1081),0)</f>
        <v>0</v>
      </c>
      <c r="BA1081" s="69">
        <f t="shared" si="314"/>
        <v>0</v>
      </c>
      <c r="BC1081" s="69" t="str">
        <f t="shared" si="315"/>
        <v xml:space="preserve">  0</v>
      </c>
      <c r="BD1081" s="69" t="str">
        <f t="shared" si="316"/>
        <v/>
      </c>
      <c r="BF1081" s="69"/>
      <c r="BG1081" s="69"/>
    </row>
    <row r="1082" spans="1:59" x14ac:dyDescent="0.25">
      <c r="A1082" s="70" t="e">
        <f t="shared" si="323"/>
        <v>#REF!</v>
      </c>
      <c r="B1082" s="83" t="str">
        <f>IFERROR(VLOOKUP(A1082,[1]Tổng!$M$2:$AT$200,13,0),"")</f>
        <v/>
      </c>
      <c r="C1082" s="71" t="e">
        <f t="shared" si="318"/>
        <v>#VALUE!</v>
      </c>
      <c r="D1082" s="71">
        <f t="shared" si="319"/>
        <v>1</v>
      </c>
      <c r="E1082" s="221" t="str">
        <f>IFERROR(VLOOKUP(A1082,[1]Tổng!$M$2:$AT$200,14,0),"")</f>
        <v/>
      </c>
      <c r="F1082" s="213" t="str">
        <f>IFERROR(VLOOKUP(A1082,[1]Tổng!$M$2:$AT$200,15,0),"")</f>
        <v/>
      </c>
      <c r="G1082" s="214" t="str">
        <f>IFERROR(VLOOKUP(A1082,[1]Tổng!$M$2:$AT$200,25,0),"")</f>
        <v/>
      </c>
      <c r="H1082" s="83" t="str">
        <f>IFERROR(VLOOKUP(A1082,[1]Tổng!$M$2:$AQ$200,26,0),"")</f>
        <v/>
      </c>
      <c r="I1082" s="77" t="str">
        <f>IFERROR(VLOOKUP(A1082,[1]Tổng!$M$2:$AQ$200,27,0),"")</f>
        <v/>
      </c>
      <c r="J1082" s="77">
        <v>1000000</v>
      </c>
      <c r="K1082" s="78">
        <f t="shared" si="320"/>
        <v>0</v>
      </c>
      <c r="L1082" s="88" t="str">
        <f>IFERROR(VLOOKUP(A1082,[1]Tổng!$M$2:$AQ$200,30,0),"")</f>
        <v/>
      </c>
      <c r="M1082" s="88">
        <f t="shared" si="321"/>
        <v>0</v>
      </c>
      <c r="N1082" s="88" t="str">
        <f>IFERROR(VLOOKUP(A1082,[1]Tổng!$M$2:$AT$200,18,0),"")</f>
        <v/>
      </c>
      <c r="O1082" s="88" t="str">
        <f>IFERROR(VLOOKUP(A1082,[1]Tổng!$M$2:$AT$200,22,0),"")</f>
        <v/>
      </c>
      <c r="P1082" s="217">
        <f t="shared" si="322"/>
        <v>0</v>
      </c>
      <c r="Q1082" s="217">
        <f>IFERROR(VLOOKUP(A1082,[1]Tổng!$M$2:$AQ$200,29,0),0)</f>
        <v>0</v>
      </c>
      <c r="R1082" s="81" t="str">
        <f>IFERROR(VLOOKUP(A1082,[1]Tổng!$M$2:$AQ$200,31,0),"")</f>
        <v/>
      </c>
      <c r="S1082" s="81">
        <f t="shared" si="311"/>
        <v>0</v>
      </c>
      <c r="T1082" s="81">
        <f t="shared" si="312"/>
        <v>0</v>
      </c>
      <c r="U1082" s="81" t="e">
        <f t="shared" si="324"/>
        <v>#REF!</v>
      </c>
      <c r="V1082" s="81"/>
      <c r="W1082" s="81" t="e">
        <f t="shared" si="317"/>
        <v>#REF!</v>
      </c>
      <c r="X1082" s="83"/>
      <c r="Y1082" s="99">
        <f t="shared" si="309"/>
        <v>0</v>
      </c>
      <c r="Z1082" s="35">
        <v>358</v>
      </c>
      <c r="AA1082" s="35">
        <v>348</v>
      </c>
      <c r="AB1082" s="35">
        <v>417</v>
      </c>
      <c r="AE1082" s="106" t="e">
        <f t="shared" si="327"/>
        <v>#VALUE!</v>
      </c>
      <c r="AF1082" s="69"/>
      <c r="AG1082" s="218"/>
      <c r="AH1082" s="219"/>
      <c r="AI1082" s="218"/>
      <c r="AR1082" s="225" t="str">
        <f t="shared" si="325"/>
        <v/>
      </c>
      <c r="AS1082" s="35">
        <f t="shared" si="326"/>
        <v>2</v>
      </c>
      <c r="AU1082" s="69" t="e">
        <f t="shared" si="310"/>
        <v>#N/A</v>
      </c>
      <c r="AV1082" s="69" t="e">
        <f t="shared" si="313"/>
        <v>#N/A</v>
      </c>
      <c r="AW1082" s="69">
        <f>IF(I1082&gt;0,COUNTIF($AV$32:AV1082,AV1082),0)</f>
        <v>1050</v>
      </c>
      <c r="AX1082" s="69">
        <f>IF(AND(AW1082&gt;1,SUMIF($AV$32:AV1081,AV1082,$AX$32:AX1081)-SUMIF($AV$32:AV1081,AV1082,$BA$32:BA1081)=0),1,IF(AND(AW1082&gt;1,SUMIF($AV$32:AV1081,AV1082,$AX$32:AX1081)-SUMIF($AV$32:AV1081,AV1082,$BA$32:BA1081)&gt;0),0,AW1082))</f>
        <v>0</v>
      </c>
      <c r="AY1082" s="69">
        <f>IF(AND(Q1082&gt;0,SUMIF($AV$32:AV1082,AV1082,$I$32:I1082)-SUMIF($AV$32:AV1082,AV1082,$Q$32:Q1082)=0),COUNTIF($AV$32:AV1082,AV1082),0)</f>
        <v>0</v>
      </c>
      <c r="AZ1082" s="69">
        <f>IF(Q1082&gt;0,COUNTIF($AV$32:AV1082,AV1082),0)</f>
        <v>0</v>
      </c>
      <c r="BA1082" s="69">
        <f t="shared" si="314"/>
        <v>0</v>
      </c>
      <c r="BC1082" s="69" t="str">
        <f t="shared" si="315"/>
        <v xml:space="preserve">  0</v>
      </c>
      <c r="BD1082" s="69" t="str">
        <f t="shared" si="316"/>
        <v/>
      </c>
      <c r="BF1082" s="69"/>
      <c r="BG1082" s="69"/>
    </row>
    <row r="1083" spans="1:59" x14ac:dyDescent="0.25">
      <c r="A1083" s="70" t="e">
        <f t="shared" si="323"/>
        <v>#REF!</v>
      </c>
      <c r="B1083" s="83" t="str">
        <f>IFERROR(VLOOKUP(A1083,[1]Tổng!$M$2:$AT$200,13,0),"")</f>
        <v/>
      </c>
      <c r="C1083" s="71" t="e">
        <f t="shared" si="318"/>
        <v>#VALUE!</v>
      </c>
      <c r="D1083" s="71">
        <f t="shared" si="319"/>
        <v>1</v>
      </c>
      <c r="E1083" s="221" t="str">
        <f>IFERROR(VLOOKUP(A1083,[1]Tổng!$M$2:$AT$200,14,0),"")</f>
        <v/>
      </c>
      <c r="F1083" s="213" t="str">
        <f>IFERROR(VLOOKUP(A1083,[1]Tổng!$M$2:$AT$200,15,0),"")</f>
        <v/>
      </c>
      <c r="G1083" s="214" t="str">
        <f>IFERROR(VLOOKUP(A1083,[1]Tổng!$M$2:$AT$200,25,0),"")</f>
        <v/>
      </c>
      <c r="H1083" s="83" t="str">
        <f>IFERROR(VLOOKUP(A1083,[1]Tổng!$M$2:$AQ$200,26,0),"")</f>
        <v/>
      </c>
      <c r="I1083" s="77" t="str">
        <f>IFERROR(VLOOKUP(A1083,[1]Tổng!$M$2:$AQ$200,27,0),"")</f>
        <v/>
      </c>
      <c r="J1083" s="77">
        <v>1000000</v>
      </c>
      <c r="K1083" s="78">
        <f t="shared" si="320"/>
        <v>0</v>
      </c>
      <c r="L1083" s="88" t="str">
        <f>IFERROR(VLOOKUP(A1083,[1]Tổng!$M$2:$AQ$200,30,0),"")</f>
        <v/>
      </c>
      <c r="M1083" s="88">
        <f t="shared" si="321"/>
        <v>0</v>
      </c>
      <c r="N1083" s="88" t="str">
        <f>IFERROR(VLOOKUP(A1083,[1]Tổng!$M$2:$AT$200,18,0),"")</f>
        <v/>
      </c>
      <c r="O1083" s="88" t="str">
        <f>IFERROR(VLOOKUP(A1083,[1]Tổng!$M$2:$AT$200,22,0),"")</f>
        <v/>
      </c>
      <c r="P1083" s="217">
        <f t="shared" si="322"/>
        <v>0</v>
      </c>
      <c r="Q1083" s="217">
        <f>IFERROR(VLOOKUP(A1083,[1]Tổng!$M$2:$AQ$200,29,0),0)</f>
        <v>0</v>
      </c>
      <c r="R1083" s="81" t="str">
        <f>IFERROR(VLOOKUP(A1083,[1]Tổng!$M$2:$AQ$200,31,0),"")</f>
        <v/>
      </c>
      <c r="S1083" s="81">
        <f t="shared" si="311"/>
        <v>0</v>
      </c>
      <c r="T1083" s="81">
        <f t="shared" si="312"/>
        <v>0</v>
      </c>
      <c r="U1083" s="81" t="e">
        <f t="shared" si="324"/>
        <v>#REF!</v>
      </c>
      <c r="V1083" s="81"/>
      <c r="W1083" s="81" t="e">
        <f t="shared" si="317"/>
        <v>#REF!</v>
      </c>
      <c r="X1083" s="83"/>
      <c r="Y1083" s="99">
        <f t="shared" si="309"/>
        <v>0</v>
      </c>
      <c r="Z1083" s="35">
        <v>223</v>
      </c>
      <c r="AA1083" s="35">
        <v>556</v>
      </c>
      <c r="AE1083" s="106" t="e">
        <f t="shared" si="327"/>
        <v>#VALUE!</v>
      </c>
      <c r="AF1083" s="69"/>
      <c r="AG1083" s="218"/>
      <c r="AH1083" s="219"/>
      <c r="AI1083" s="218"/>
      <c r="AR1083" s="225" t="str">
        <f t="shared" si="325"/>
        <v/>
      </c>
      <c r="AS1083" s="35">
        <f t="shared" si="326"/>
        <v>2</v>
      </c>
      <c r="AU1083" s="69" t="e">
        <f t="shared" si="310"/>
        <v>#N/A</v>
      </c>
      <c r="AV1083" s="69" t="e">
        <f t="shared" si="313"/>
        <v>#N/A</v>
      </c>
      <c r="AW1083" s="69">
        <f>IF(I1083&gt;0,COUNTIF($AV$32:AV1083,AV1083),0)</f>
        <v>1051</v>
      </c>
      <c r="AX1083" s="69">
        <f>IF(AND(AW1083&gt;1,SUMIF($AV$32:AV1082,AV1083,$AX$32:AX1082)-SUMIF($AV$32:AV1082,AV1083,$BA$32:BA1082)=0),1,IF(AND(AW1083&gt;1,SUMIF($AV$32:AV1082,AV1083,$AX$32:AX1082)-SUMIF($AV$32:AV1082,AV1083,$BA$32:BA1082)&gt;0),0,AW1083))</f>
        <v>0</v>
      </c>
      <c r="AY1083" s="69">
        <f>IF(AND(Q1083&gt;0,SUMIF($AV$32:AV1083,AV1083,$I$32:I1083)-SUMIF($AV$32:AV1083,AV1083,$Q$32:Q1083)=0),COUNTIF($AV$32:AV1083,AV1083),0)</f>
        <v>0</v>
      </c>
      <c r="AZ1083" s="69">
        <f>IF(Q1083&gt;0,COUNTIF($AV$32:AV1083,AV1083),0)</f>
        <v>0</v>
      </c>
      <c r="BA1083" s="69">
        <f t="shared" si="314"/>
        <v>0</v>
      </c>
      <c r="BC1083" s="69" t="str">
        <f t="shared" si="315"/>
        <v xml:space="preserve">  0</v>
      </c>
      <c r="BD1083" s="69" t="str">
        <f t="shared" si="316"/>
        <v/>
      </c>
      <c r="BF1083" s="69"/>
      <c r="BG1083" s="69"/>
    </row>
    <row r="1084" spans="1:59" x14ac:dyDescent="0.25">
      <c r="A1084" s="70" t="e">
        <f t="shared" si="323"/>
        <v>#REF!</v>
      </c>
      <c r="B1084" s="83" t="str">
        <f>IFERROR(VLOOKUP(A1084,[1]Tổng!$M$2:$AT$200,13,0),"")</f>
        <v/>
      </c>
      <c r="C1084" s="71" t="e">
        <f t="shared" si="318"/>
        <v>#VALUE!</v>
      </c>
      <c r="D1084" s="71">
        <f t="shared" si="319"/>
        <v>1</v>
      </c>
      <c r="E1084" s="221" t="str">
        <f>IFERROR(VLOOKUP(A1084,[1]Tổng!$M$2:$AT$200,14,0),"")</f>
        <v/>
      </c>
      <c r="F1084" s="213" t="str">
        <f>IFERROR(VLOOKUP(A1084,[1]Tổng!$M$2:$AT$200,15,0),"")</f>
        <v/>
      </c>
      <c r="G1084" s="214" t="str">
        <f>IFERROR(VLOOKUP(A1084,[1]Tổng!$M$2:$AT$200,25,0),"")</f>
        <v/>
      </c>
      <c r="H1084" s="83" t="str">
        <f>IFERROR(VLOOKUP(A1084,[1]Tổng!$M$2:$AQ$200,26,0),"")</f>
        <v/>
      </c>
      <c r="I1084" s="77" t="str">
        <f>IFERROR(VLOOKUP(A1084,[1]Tổng!$M$2:$AQ$200,27,0),"")</f>
        <v/>
      </c>
      <c r="J1084" s="77">
        <v>1000000</v>
      </c>
      <c r="K1084" s="78">
        <f t="shared" si="320"/>
        <v>0</v>
      </c>
      <c r="L1084" s="88" t="str">
        <f>IFERROR(VLOOKUP(A1084,[1]Tổng!$M$2:$AQ$200,30,0),"")</f>
        <v/>
      </c>
      <c r="M1084" s="88">
        <f t="shared" si="321"/>
        <v>0</v>
      </c>
      <c r="N1084" s="88" t="str">
        <f>IFERROR(VLOOKUP(A1084,[1]Tổng!$M$2:$AT$200,18,0),"")</f>
        <v/>
      </c>
      <c r="O1084" s="88" t="str">
        <f>IFERROR(VLOOKUP(A1084,[1]Tổng!$M$2:$AT$200,22,0),"")</f>
        <v/>
      </c>
      <c r="P1084" s="217">
        <f t="shared" si="322"/>
        <v>0</v>
      </c>
      <c r="Q1084" s="217">
        <f>IFERROR(VLOOKUP(A1084,[1]Tổng!$M$2:$AQ$200,29,0),0)</f>
        <v>0</v>
      </c>
      <c r="R1084" s="81" t="str">
        <f>IFERROR(VLOOKUP(A1084,[1]Tổng!$M$2:$AQ$200,31,0),"")</f>
        <v/>
      </c>
      <c r="S1084" s="81">
        <f t="shared" si="311"/>
        <v>0</v>
      </c>
      <c r="T1084" s="81">
        <f t="shared" si="312"/>
        <v>0</v>
      </c>
      <c r="U1084" s="81" t="e">
        <f t="shared" si="324"/>
        <v>#REF!</v>
      </c>
      <c r="V1084" s="81"/>
      <c r="W1084" s="81" t="e">
        <f t="shared" si="317"/>
        <v>#REF!</v>
      </c>
      <c r="X1084" s="83"/>
      <c r="Y1084" s="99">
        <f t="shared" si="309"/>
        <v>0</v>
      </c>
      <c r="Z1084" s="35">
        <v>2591</v>
      </c>
      <c r="AA1084" s="35">
        <v>1314</v>
      </c>
      <c r="AB1084" s="35">
        <v>4346</v>
      </c>
      <c r="AC1084" s="35">
        <v>302</v>
      </c>
      <c r="AE1084" s="106" t="e">
        <f t="shared" si="327"/>
        <v>#VALUE!</v>
      </c>
      <c r="AF1084" s="69"/>
      <c r="AG1084" s="218"/>
      <c r="AH1084" s="219"/>
      <c r="AI1084" s="218"/>
      <c r="AR1084" s="225" t="str">
        <f t="shared" si="325"/>
        <v/>
      </c>
      <c r="AS1084" s="35">
        <f t="shared" si="326"/>
        <v>2</v>
      </c>
      <c r="AU1084" s="69" t="e">
        <f t="shared" si="310"/>
        <v>#N/A</v>
      </c>
      <c r="AV1084" s="69" t="e">
        <f t="shared" si="313"/>
        <v>#N/A</v>
      </c>
      <c r="AW1084" s="69">
        <f>IF(I1084&gt;0,COUNTIF($AV$32:AV1084,AV1084),0)</f>
        <v>1052</v>
      </c>
      <c r="AX1084" s="69">
        <f>IF(AND(AW1084&gt;1,SUMIF($AV$32:AV1083,AV1084,$AX$32:AX1083)-SUMIF($AV$32:AV1083,AV1084,$BA$32:BA1083)=0),1,IF(AND(AW1084&gt;1,SUMIF($AV$32:AV1083,AV1084,$AX$32:AX1083)-SUMIF($AV$32:AV1083,AV1084,$BA$32:BA1083)&gt;0),0,AW1084))</f>
        <v>0</v>
      </c>
      <c r="AY1084" s="69">
        <f>IF(AND(Q1084&gt;0,SUMIF($AV$32:AV1084,AV1084,$I$32:I1084)-SUMIF($AV$32:AV1084,AV1084,$Q$32:Q1084)=0),COUNTIF($AV$32:AV1084,AV1084),0)</f>
        <v>0</v>
      </c>
      <c r="AZ1084" s="69">
        <f>IF(Q1084&gt;0,COUNTIF($AV$32:AV1084,AV1084),0)</f>
        <v>0</v>
      </c>
      <c r="BA1084" s="69">
        <f t="shared" si="314"/>
        <v>0</v>
      </c>
      <c r="BC1084" s="69" t="str">
        <f t="shared" si="315"/>
        <v xml:space="preserve">  0</v>
      </c>
      <c r="BD1084" s="69" t="str">
        <f t="shared" si="316"/>
        <v/>
      </c>
      <c r="BF1084" s="69"/>
      <c r="BG1084" s="69"/>
    </row>
    <row r="1085" spans="1:59" x14ac:dyDescent="0.25">
      <c r="A1085" s="70" t="e">
        <f t="shared" si="323"/>
        <v>#REF!</v>
      </c>
      <c r="B1085" s="83" t="str">
        <f>IFERROR(VLOOKUP(A1085,[1]Tổng!$M$2:$AT$200,13,0),"")</f>
        <v/>
      </c>
      <c r="C1085" s="71" t="e">
        <f t="shared" si="318"/>
        <v>#VALUE!</v>
      </c>
      <c r="D1085" s="71">
        <f t="shared" si="319"/>
        <v>1</v>
      </c>
      <c r="E1085" s="221" t="str">
        <f>IFERROR(VLOOKUP(A1085,[1]Tổng!$M$2:$AT$200,14,0),"")</f>
        <v/>
      </c>
      <c r="F1085" s="213" t="str">
        <f>IFERROR(VLOOKUP(A1085,[1]Tổng!$M$2:$AT$200,15,0),"")</f>
        <v/>
      </c>
      <c r="G1085" s="214" t="str">
        <f>IFERROR(VLOOKUP(A1085,[1]Tổng!$M$2:$AT$200,25,0),"")</f>
        <v/>
      </c>
      <c r="H1085" s="83" t="str">
        <f>IFERROR(VLOOKUP(A1085,[1]Tổng!$M$2:$AQ$200,26,0),"")</f>
        <v/>
      </c>
      <c r="I1085" s="77" t="str">
        <f>IFERROR(VLOOKUP(A1085,[1]Tổng!$M$2:$AQ$200,27,0),"")</f>
        <v/>
      </c>
      <c r="J1085" s="77">
        <v>1000000</v>
      </c>
      <c r="K1085" s="78">
        <f t="shared" si="320"/>
        <v>0</v>
      </c>
      <c r="L1085" s="88" t="str">
        <f>IFERROR(VLOOKUP(A1085,[1]Tổng!$M$2:$AQ$200,30,0),"")</f>
        <v/>
      </c>
      <c r="M1085" s="88">
        <f t="shared" si="321"/>
        <v>0</v>
      </c>
      <c r="N1085" s="88" t="str">
        <f>IFERROR(VLOOKUP(A1085,[1]Tổng!$M$2:$AT$200,18,0),"")</f>
        <v/>
      </c>
      <c r="O1085" s="88" t="str">
        <f>IFERROR(VLOOKUP(A1085,[1]Tổng!$M$2:$AT$200,22,0),"")</f>
        <v/>
      </c>
      <c r="P1085" s="217">
        <f t="shared" si="322"/>
        <v>0</v>
      </c>
      <c r="Q1085" s="217">
        <f>IFERROR(VLOOKUP(A1085,[1]Tổng!$M$2:$AQ$200,29,0),0)</f>
        <v>0</v>
      </c>
      <c r="R1085" s="81" t="str">
        <f>IFERROR(VLOOKUP(A1085,[1]Tổng!$M$2:$AQ$200,31,0),"")</f>
        <v/>
      </c>
      <c r="S1085" s="81">
        <f t="shared" si="311"/>
        <v>0</v>
      </c>
      <c r="T1085" s="81">
        <f t="shared" si="312"/>
        <v>0</v>
      </c>
      <c r="U1085" s="81" t="e">
        <f t="shared" si="324"/>
        <v>#REF!</v>
      </c>
      <c r="V1085" s="81"/>
      <c r="W1085" s="81" t="e">
        <f t="shared" si="317"/>
        <v>#REF!</v>
      </c>
      <c r="X1085" s="83"/>
      <c r="Y1085" s="99">
        <f t="shared" si="309"/>
        <v>0</v>
      </c>
      <c r="Z1085" s="35">
        <v>319</v>
      </c>
      <c r="AA1085" s="35">
        <v>637</v>
      </c>
      <c r="AE1085" s="106" t="e">
        <f t="shared" si="327"/>
        <v>#VALUE!</v>
      </c>
      <c r="AF1085" s="69"/>
      <c r="AG1085" s="218"/>
      <c r="AH1085" s="219"/>
      <c r="AI1085" s="218"/>
      <c r="AR1085" s="225" t="str">
        <f>IF(AS1085&gt;1,H1085,IF(AS1085=1,H1047+1,0))</f>
        <v/>
      </c>
      <c r="AS1085" s="35">
        <f>IF(H1085=0,H1047+1,2)</f>
        <v>2</v>
      </c>
      <c r="AU1085" s="69" t="e">
        <f t="shared" si="310"/>
        <v>#N/A</v>
      </c>
      <c r="AV1085" s="69" t="e">
        <f t="shared" si="313"/>
        <v>#N/A</v>
      </c>
      <c r="AW1085" s="69">
        <f>IF(I1085&gt;0,COUNTIF($AV$32:AV1085,AV1085),0)</f>
        <v>1053</v>
      </c>
      <c r="AX1085" s="69">
        <f>IF(AND(AW1085&gt;1,SUMIF($AV$32:AV1084,AV1085,$AX$32:AX1084)-SUMIF($AV$32:AV1084,AV1085,$BA$32:BA1084)=0),1,IF(AND(AW1085&gt;1,SUMIF($AV$32:AV1084,AV1085,$AX$32:AX1084)-SUMIF($AV$32:AV1084,AV1085,$BA$32:BA1084)&gt;0),0,AW1085))</f>
        <v>0</v>
      </c>
      <c r="AY1085" s="69">
        <f>IF(AND(Q1085&gt;0,SUMIF($AV$32:AV1085,AV1085,$I$32:I1085)-SUMIF($AV$32:AV1085,AV1085,$Q$32:Q1085)=0),COUNTIF($AV$32:AV1085,AV1085),0)</f>
        <v>0</v>
      </c>
      <c r="AZ1085" s="69">
        <f>IF(Q1085&gt;0,COUNTIF($AV$32:AV1085,AV1085),0)</f>
        <v>0</v>
      </c>
      <c r="BA1085" s="69">
        <f t="shared" si="314"/>
        <v>0</v>
      </c>
      <c r="BC1085" s="69" t="str">
        <f t="shared" si="315"/>
        <v xml:space="preserve">  0</v>
      </c>
      <c r="BD1085" s="69" t="str">
        <f t="shared" si="316"/>
        <v/>
      </c>
      <c r="BF1085" s="69"/>
      <c r="BG1085" s="69"/>
    </row>
    <row r="1086" spans="1:59" x14ac:dyDescent="0.25">
      <c r="A1086" s="70" t="e">
        <f t="shared" si="323"/>
        <v>#REF!</v>
      </c>
      <c r="B1086" s="83" t="str">
        <f>IFERROR(VLOOKUP(A1086,[1]Tổng!$M$2:$AT$200,13,0),"")</f>
        <v/>
      </c>
      <c r="C1086" s="71" t="e">
        <f t="shared" si="318"/>
        <v>#VALUE!</v>
      </c>
      <c r="D1086" s="71">
        <f t="shared" si="319"/>
        <v>1</v>
      </c>
      <c r="E1086" s="221" t="str">
        <f>IFERROR(VLOOKUP(A1086,[1]Tổng!$M$2:$AT$200,14,0),"")</f>
        <v/>
      </c>
      <c r="F1086" s="213" t="str">
        <f>IFERROR(VLOOKUP(A1086,[1]Tổng!$M$2:$AT$200,15,0),"")</f>
        <v/>
      </c>
      <c r="G1086" s="214" t="str">
        <f>IFERROR(VLOOKUP(A1086,[1]Tổng!$M$2:$AT$200,25,0),"")</f>
        <v/>
      </c>
      <c r="H1086" s="83" t="str">
        <f>IFERROR(VLOOKUP(A1086,[1]Tổng!$M$2:$AQ$200,26,0),"")</f>
        <v/>
      </c>
      <c r="I1086" s="77" t="str">
        <f>IFERROR(VLOOKUP(A1086,[1]Tổng!$M$2:$AQ$200,27,0),"")</f>
        <v/>
      </c>
      <c r="J1086" s="77">
        <v>1000000</v>
      </c>
      <c r="K1086" s="78">
        <f t="shared" si="320"/>
        <v>0</v>
      </c>
      <c r="L1086" s="88" t="str">
        <f>IFERROR(VLOOKUP(A1086,[1]Tổng!$M$2:$AQ$200,30,0),"")</f>
        <v/>
      </c>
      <c r="M1086" s="88">
        <f t="shared" si="321"/>
        <v>0</v>
      </c>
      <c r="N1086" s="88" t="str">
        <f>IFERROR(VLOOKUP(A1086,[1]Tổng!$M$2:$AT$200,18,0),"")</f>
        <v/>
      </c>
      <c r="O1086" s="88" t="str">
        <f>IFERROR(VLOOKUP(A1086,[1]Tổng!$M$2:$AT$200,22,0),"")</f>
        <v/>
      </c>
      <c r="P1086" s="217">
        <f t="shared" si="322"/>
        <v>0</v>
      </c>
      <c r="Q1086" s="217">
        <f>IFERROR(VLOOKUP(A1086,[1]Tổng!$M$2:$AQ$200,29,0),0)</f>
        <v>0</v>
      </c>
      <c r="R1086" s="81" t="str">
        <f>IFERROR(VLOOKUP(A1086,[1]Tổng!$M$2:$AQ$200,31,0),"")</f>
        <v/>
      </c>
      <c r="S1086" s="81">
        <f t="shared" si="311"/>
        <v>0</v>
      </c>
      <c r="T1086" s="81">
        <f t="shared" si="312"/>
        <v>0</v>
      </c>
      <c r="U1086" s="81" t="e">
        <f t="shared" si="324"/>
        <v>#REF!</v>
      </c>
      <c r="V1086" s="81"/>
      <c r="W1086" s="81" t="e">
        <f t="shared" si="317"/>
        <v>#REF!</v>
      </c>
      <c r="X1086" s="83"/>
      <c r="Y1086" s="99">
        <f t="shared" si="309"/>
        <v>0</v>
      </c>
      <c r="Z1086" s="35">
        <v>520</v>
      </c>
      <c r="AE1086" s="106" t="e">
        <f t="shared" si="327"/>
        <v>#VALUE!</v>
      </c>
      <c r="AF1086" s="69"/>
      <c r="AG1086" s="218"/>
      <c r="AH1086" s="219"/>
      <c r="AI1086" s="218"/>
      <c r="AR1086" s="225" t="str">
        <f t="shared" ref="AR1086:AR1101" si="328">IF(AS1086&gt;1,H1086,IF(AS1086=1,H1085+1,0))</f>
        <v/>
      </c>
      <c r="AS1086" s="35">
        <f t="shared" ref="AS1086:AS1101" si="329">IF(H1086=0,H1085+1,2)</f>
        <v>2</v>
      </c>
      <c r="AU1086" s="69" t="e">
        <f t="shared" si="310"/>
        <v>#N/A</v>
      </c>
      <c r="AV1086" s="69" t="e">
        <f t="shared" si="313"/>
        <v>#N/A</v>
      </c>
      <c r="AW1086" s="69">
        <f>IF(I1086&gt;0,COUNTIF($AV$32:AV1086,AV1086),0)</f>
        <v>1054</v>
      </c>
      <c r="AX1086" s="69">
        <f>IF(AND(AW1086&gt;1,SUMIF($AV$32:AV1085,AV1086,$AX$32:AX1085)-SUMIF($AV$32:AV1085,AV1086,$BA$32:BA1085)=0),1,IF(AND(AW1086&gt;1,SUMIF($AV$32:AV1085,AV1086,$AX$32:AX1085)-SUMIF($AV$32:AV1085,AV1086,$BA$32:BA1085)&gt;0),0,AW1086))</f>
        <v>0</v>
      </c>
      <c r="AY1086" s="69">
        <f>IF(AND(Q1086&gt;0,SUMIF($AV$32:AV1086,AV1086,$I$32:I1086)-SUMIF($AV$32:AV1086,AV1086,$Q$32:Q1086)=0),COUNTIF($AV$32:AV1086,AV1086),0)</f>
        <v>0</v>
      </c>
      <c r="AZ1086" s="69">
        <f>IF(Q1086&gt;0,COUNTIF($AV$32:AV1086,AV1086),0)</f>
        <v>0</v>
      </c>
      <c r="BA1086" s="69">
        <f t="shared" si="314"/>
        <v>0</v>
      </c>
      <c r="BC1086" s="69" t="str">
        <f t="shared" si="315"/>
        <v xml:space="preserve">  0</v>
      </c>
      <c r="BD1086" s="69" t="str">
        <f t="shared" si="316"/>
        <v/>
      </c>
      <c r="BF1086" s="69"/>
      <c r="BG1086" s="69"/>
    </row>
    <row r="1087" spans="1:59" x14ac:dyDescent="0.25">
      <c r="A1087" s="70" t="e">
        <f t="shared" si="323"/>
        <v>#REF!</v>
      </c>
      <c r="B1087" s="83" t="str">
        <f>IFERROR(VLOOKUP(A1087,[1]Tổng!$M$2:$AT$200,13,0),"")</f>
        <v/>
      </c>
      <c r="C1087" s="71" t="e">
        <f t="shared" si="318"/>
        <v>#VALUE!</v>
      </c>
      <c r="D1087" s="71">
        <f t="shared" si="319"/>
        <v>1</v>
      </c>
      <c r="E1087" s="221" t="str">
        <f>IFERROR(VLOOKUP(A1087,[1]Tổng!$M$2:$AT$200,14,0),"")</f>
        <v/>
      </c>
      <c r="F1087" s="213" t="str">
        <f>IFERROR(VLOOKUP(A1087,[1]Tổng!$M$2:$AT$200,15,0),"")</f>
        <v/>
      </c>
      <c r="G1087" s="214" t="str">
        <f>IFERROR(VLOOKUP(A1087,[1]Tổng!$M$2:$AT$200,25,0),"")</f>
        <v/>
      </c>
      <c r="H1087" s="83" t="str">
        <f>IFERROR(VLOOKUP(A1087,[1]Tổng!$M$2:$AQ$200,26,0),"")</f>
        <v/>
      </c>
      <c r="I1087" s="77" t="str">
        <f>IFERROR(VLOOKUP(A1087,[1]Tổng!$M$2:$AQ$200,27,0),"")</f>
        <v/>
      </c>
      <c r="J1087" s="77">
        <v>1000000</v>
      </c>
      <c r="K1087" s="78">
        <f t="shared" si="320"/>
        <v>0</v>
      </c>
      <c r="L1087" s="88" t="str">
        <f>IFERROR(VLOOKUP(A1087,[1]Tổng!$M$2:$AQ$200,30,0),"")</f>
        <v/>
      </c>
      <c r="M1087" s="88">
        <f t="shared" si="321"/>
        <v>0</v>
      </c>
      <c r="N1087" s="88" t="str">
        <f>IFERROR(VLOOKUP(A1087,[1]Tổng!$M$2:$AT$200,18,0),"")</f>
        <v/>
      </c>
      <c r="O1087" s="88" t="str">
        <f>IFERROR(VLOOKUP(A1087,[1]Tổng!$M$2:$AT$200,22,0),"")</f>
        <v/>
      </c>
      <c r="P1087" s="217">
        <f t="shared" si="322"/>
        <v>0</v>
      </c>
      <c r="Q1087" s="217">
        <f>IFERROR(VLOOKUP(A1087,[1]Tổng!$M$2:$AQ$200,29,0),0)</f>
        <v>0</v>
      </c>
      <c r="R1087" s="81" t="str">
        <f>IFERROR(VLOOKUP(A1087,[1]Tổng!$M$2:$AQ$200,31,0),"")</f>
        <v/>
      </c>
      <c r="S1087" s="81">
        <f t="shared" si="311"/>
        <v>0</v>
      </c>
      <c r="T1087" s="81">
        <f t="shared" si="312"/>
        <v>0</v>
      </c>
      <c r="U1087" s="81" t="e">
        <f t="shared" si="324"/>
        <v>#REF!</v>
      </c>
      <c r="V1087" s="81"/>
      <c r="W1087" s="81" t="e">
        <f t="shared" si="317"/>
        <v>#REF!</v>
      </c>
      <c r="X1087" s="83"/>
      <c r="Y1087" s="99">
        <f t="shared" si="309"/>
        <v>0</v>
      </c>
      <c r="Z1087" s="35">
        <v>818</v>
      </c>
      <c r="AE1087" s="106" t="e">
        <f t="shared" si="327"/>
        <v>#VALUE!</v>
      </c>
      <c r="AF1087" s="69"/>
      <c r="AG1087" s="218"/>
      <c r="AH1087" s="219"/>
      <c r="AI1087" s="218"/>
      <c r="AR1087" s="225" t="str">
        <f t="shared" si="328"/>
        <v/>
      </c>
      <c r="AS1087" s="35">
        <f t="shared" si="329"/>
        <v>2</v>
      </c>
      <c r="AU1087" s="69" t="e">
        <f t="shared" si="310"/>
        <v>#N/A</v>
      </c>
      <c r="AV1087" s="69" t="e">
        <f t="shared" si="313"/>
        <v>#N/A</v>
      </c>
      <c r="AW1087" s="69">
        <f>IF(I1087&gt;0,COUNTIF($AV$32:AV1087,AV1087),0)</f>
        <v>1055</v>
      </c>
      <c r="AX1087" s="69">
        <f>IF(AND(AW1087&gt;1,SUMIF($AV$32:AV1086,AV1087,$AX$32:AX1086)-SUMIF($AV$32:AV1086,AV1087,$BA$32:BA1086)=0),1,IF(AND(AW1087&gt;1,SUMIF($AV$32:AV1086,AV1087,$AX$32:AX1086)-SUMIF($AV$32:AV1086,AV1087,$BA$32:BA1086)&gt;0),0,AW1087))</f>
        <v>0</v>
      </c>
      <c r="AY1087" s="69">
        <f>IF(AND(Q1087&gt;0,SUMIF($AV$32:AV1087,AV1087,$I$32:I1087)-SUMIF($AV$32:AV1087,AV1087,$Q$32:Q1087)=0),COUNTIF($AV$32:AV1087,AV1087),0)</f>
        <v>0</v>
      </c>
      <c r="AZ1087" s="69">
        <f>IF(Q1087&gt;0,COUNTIF($AV$32:AV1087,AV1087),0)</f>
        <v>0</v>
      </c>
      <c r="BA1087" s="69">
        <f t="shared" si="314"/>
        <v>0</v>
      </c>
      <c r="BC1087" s="69" t="str">
        <f t="shared" si="315"/>
        <v xml:space="preserve">  0</v>
      </c>
      <c r="BD1087" s="69" t="str">
        <f t="shared" si="316"/>
        <v/>
      </c>
      <c r="BF1087" s="69"/>
      <c r="BG1087" s="69"/>
    </row>
    <row r="1088" spans="1:59" x14ac:dyDescent="0.25">
      <c r="A1088" s="70" t="e">
        <f t="shared" si="323"/>
        <v>#REF!</v>
      </c>
      <c r="B1088" s="83" t="str">
        <f>IFERROR(VLOOKUP(A1088,[1]Tổng!$M$2:$AT$200,13,0),"")</f>
        <v/>
      </c>
      <c r="C1088" s="71" t="e">
        <f t="shared" si="318"/>
        <v>#VALUE!</v>
      </c>
      <c r="D1088" s="71">
        <f t="shared" si="319"/>
        <v>1</v>
      </c>
      <c r="E1088" s="221" t="str">
        <f>IFERROR(VLOOKUP(A1088,[1]Tổng!$M$2:$AT$200,14,0),"")</f>
        <v/>
      </c>
      <c r="F1088" s="213" t="str">
        <f>IFERROR(VLOOKUP(A1088,[1]Tổng!$M$2:$AT$200,15,0),"")</f>
        <v/>
      </c>
      <c r="G1088" s="214" t="str">
        <f>IFERROR(VLOOKUP(A1088,[1]Tổng!$M$2:$AT$200,25,0),"")</f>
        <v/>
      </c>
      <c r="H1088" s="83" t="str">
        <f>IFERROR(VLOOKUP(A1088,[1]Tổng!$M$2:$AQ$200,26,0),"")</f>
        <v/>
      </c>
      <c r="I1088" s="77" t="str">
        <f>IFERROR(VLOOKUP(A1088,[1]Tổng!$M$2:$AQ$200,27,0),"")</f>
        <v/>
      </c>
      <c r="J1088" s="77">
        <v>1000000</v>
      </c>
      <c r="K1088" s="78">
        <f t="shared" si="320"/>
        <v>0</v>
      </c>
      <c r="L1088" s="88" t="str">
        <f>IFERROR(VLOOKUP(A1088,[1]Tổng!$M$2:$AQ$200,30,0),"")</f>
        <v/>
      </c>
      <c r="M1088" s="88">
        <f t="shared" si="321"/>
        <v>0</v>
      </c>
      <c r="N1088" s="88" t="str">
        <f>IFERROR(VLOOKUP(A1088,[1]Tổng!$M$2:$AT$200,18,0),"")</f>
        <v/>
      </c>
      <c r="O1088" s="88" t="str">
        <f>IFERROR(VLOOKUP(A1088,[1]Tổng!$M$2:$AT$200,22,0),"")</f>
        <v/>
      </c>
      <c r="P1088" s="217">
        <f t="shared" si="322"/>
        <v>0</v>
      </c>
      <c r="Q1088" s="217">
        <f>IFERROR(VLOOKUP(A1088,[1]Tổng!$M$2:$AQ$200,29,0),0)</f>
        <v>0</v>
      </c>
      <c r="R1088" s="81" t="str">
        <f>IFERROR(VLOOKUP(A1088,[1]Tổng!$M$2:$AQ$200,31,0),"")</f>
        <v/>
      </c>
      <c r="S1088" s="81">
        <f t="shared" si="311"/>
        <v>0</v>
      </c>
      <c r="T1088" s="81">
        <f t="shared" si="312"/>
        <v>0</v>
      </c>
      <c r="U1088" s="81" t="e">
        <f t="shared" si="324"/>
        <v>#REF!</v>
      </c>
      <c r="V1088" s="81"/>
      <c r="W1088" s="81" t="e">
        <f t="shared" si="317"/>
        <v>#REF!</v>
      </c>
      <c r="X1088" s="83"/>
      <c r="Y1088" s="99">
        <f t="shared" si="309"/>
        <v>0</v>
      </c>
      <c r="Z1088" s="35">
        <v>632</v>
      </c>
      <c r="AE1088" s="106" t="e">
        <f t="shared" si="327"/>
        <v>#VALUE!</v>
      </c>
      <c r="AF1088" s="69"/>
      <c r="AG1088" s="218"/>
      <c r="AH1088" s="219"/>
      <c r="AI1088" s="218"/>
      <c r="AR1088" s="225" t="str">
        <f t="shared" si="328"/>
        <v/>
      </c>
      <c r="AS1088" s="35">
        <f t="shared" si="329"/>
        <v>2</v>
      </c>
      <c r="AU1088" s="69" t="e">
        <f t="shared" si="310"/>
        <v>#N/A</v>
      </c>
      <c r="AV1088" s="69" t="e">
        <f t="shared" si="313"/>
        <v>#N/A</v>
      </c>
      <c r="AW1088" s="69">
        <f>IF(I1088&gt;0,COUNTIF($AV$32:AV1088,AV1088),0)</f>
        <v>1056</v>
      </c>
      <c r="AX1088" s="69">
        <f>IF(AND(AW1088&gt;1,SUMIF($AV$32:AV1087,AV1088,$AX$32:AX1087)-SUMIF($AV$32:AV1087,AV1088,$BA$32:BA1087)=0),1,IF(AND(AW1088&gt;1,SUMIF($AV$32:AV1087,AV1088,$AX$32:AX1087)-SUMIF($AV$32:AV1087,AV1088,$BA$32:BA1087)&gt;0),0,AW1088))</f>
        <v>0</v>
      </c>
      <c r="AY1088" s="69">
        <f>IF(AND(Q1088&gt;0,SUMIF($AV$32:AV1088,AV1088,$I$32:I1088)-SUMIF($AV$32:AV1088,AV1088,$Q$32:Q1088)=0),COUNTIF($AV$32:AV1088,AV1088),0)</f>
        <v>0</v>
      </c>
      <c r="AZ1088" s="69">
        <f>IF(Q1088&gt;0,COUNTIF($AV$32:AV1088,AV1088),0)</f>
        <v>0</v>
      </c>
      <c r="BA1088" s="69">
        <f t="shared" si="314"/>
        <v>0</v>
      </c>
      <c r="BC1088" s="69" t="str">
        <f t="shared" si="315"/>
        <v xml:space="preserve">  0</v>
      </c>
      <c r="BD1088" s="69" t="str">
        <f t="shared" si="316"/>
        <v/>
      </c>
      <c r="BF1088" s="69"/>
      <c r="BG1088" s="69"/>
    </row>
    <row r="1089" spans="1:59" x14ac:dyDescent="0.25">
      <c r="A1089" s="70" t="e">
        <f t="shared" si="323"/>
        <v>#REF!</v>
      </c>
      <c r="B1089" s="83" t="str">
        <f>IFERROR(VLOOKUP(A1089,[1]Tổng!$M$2:$AT$200,13,0),"")</f>
        <v/>
      </c>
      <c r="C1089" s="71" t="e">
        <f t="shared" si="318"/>
        <v>#VALUE!</v>
      </c>
      <c r="D1089" s="71">
        <f t="shared" si="319"/>
        <v>1</v>
      </c>
      <c r="E1089" s="221" t="str">
        <f>IFERROR(VLOOKUP(A1089,[1]Tổng!$M$2:$AT$200,14,0),"")</f>
        <v/>
      </c>
      <c r="F1089" s="213" t="str">
        <f>IFERROR(VLOOKUP(A1089,[1]Tổng!$M$2:$AT$200,15,0),"")</f>
        <v/>
      </c>
      <c r="G1089" s="214" t="str">
        <f>IFERROR(VLOOKUP(A1089,[1]Tổng!$M$2:$AT$200,25,0),"")</f>
        <v/>
      </c>
      <c r="H1089" s="83" t="str">
        <f>IFERROR(VLOOKUP(A1089,[1]Tổng!$M$2:$AQ$200,26,0),"")</f>
        <v/>
      </c>
      <c r="I1089" s="77" t="str">
        <f>IFERROR(VLOOKUP(A1089,[1]Tổng!$M$2:$AQ$200,27,0),"")</f>
        <v/>
      </c>
      <c r="J1089" s="77">
        <v>1000000</v>
      </c>
      <c r="K1089" s="78">
        <f t="shared" si="320"/>
        <v>0</v>
      </c>
      <c r="L1089" s="88" t="str">
        <f>IFERROR(VLOOKUP(A1089,[1]Tổng!$M$2:$AQ$200,30,0),"")</f>
        <v/>
      </c>
      <c r="M1089" s="88">
        <f t="shared" si="321"/>
        <v>0</v>
      </c>
      <c r="N1089" s="88" t="str">
        <f>IFERROR(VLOOKUP(A1089,[1]Tổng!$M$2:$AT$200,18,0),"")</f>
        <v/>
      </c>
      <c r="O1089" s="88" t="str">
        <f>IFERROR(VLOOKUP(A1089,[1]Tổng!$M$2:$AT$200,22,0),"")</f>
        <v/>
      </c>
      <c r="P1089" s="217">
        <f t="shared" si="322"/>
        <v>0</v>
      </c>
      <c r="Q1089" s="217">
        <f>IFERROR(VLOOKUP(A1089,[1]Tổng!$M$2:$AQ$200,29,0),0)</f>
        <v>0</v>
      </c>
      <c r="R1089" s="81" t="str">
        <f>IFERROR(VLOOKUP(A1089,[1]Tổng!$M$2:$AQ$200,31,0),"")</f>
        <v/>
      </c>
      <c r="S1089" s="81">
        <f t="shared" si="311"/>
        <v>0</v>
      </c>
      <c r="T1089" s="81">
        <f t="shared" si="312"/>
        <v>0</v>
      </c>
      <c r="U1089" s="81" t="e">
        <f t="shared" si="324"/>
        <v>#REF!</v>
      </c>
      <c r="V1089" s="81"/>
      <c r="W1089" s="81" t="e">
        <f t="shared" si="317"/>
        <v>#REF!</v>
      </c>
      <c r="X1089" s="83"/>
      <c r="Y1089" s="99">
        <f t="shared" si="309"/>
        <v>0</v>
      </c>
      <c r="Z1089" s="35">
        <v>202</v>
      </c>
      <c r="AA1089" s="35">
        <v>256</v>
      </c>
      <c r="AE1089" s="106" t="e">
        <f t="shared" si="327"/>
        <v>#VALUE!</v>
      </c>
      <c r="AF1089" s="69"/>
      <c r="AG1089" s="218"/>
      <c r="AH1089" s="219"/>
      <c r="AI1089" s="218"/>
      <c r="AR1089" s="225" t="str">
        <f t="shared" si="328"/>
        <v/>
      </c>
      <c r="AS1089" s="35">
        <f t="shared" si="329"/>
        <v>2</v>
      </c>
      <c r="AU1089" s="69" t="e">
        <f t="shared" si="310"/>
        <v>#N/A</v>
      </c>
      <c r="AV1089" s="69" t="e">
        <f t="shared" si="313"/>
        <v>#N/A</v>
      </c>
      <c r="AW1089" s="69">
        <f>IF(I1089&gt;0,COUNTIF($AV$32:AV1089,AV1089),0)</f>
        <v>1057</v>
      </c>
      <c r="AX1089" s="69">
        <f>IF(AND(AW1089&gt;1,SUMIF($AV$32:AV1088,AV1089,$AX$32:AX1088)-SUMIF($AV$32:AV1088,AV1089,$BA$32:BA1088)=0),1,IF(AND(AW1089&gt;1,SUMIF($AV$32:AV1088,AV1089,$AX$32:AX1088)-SUMIF($AV$32:AV1088,AV1089,$BA$32:BA1088)&gt;0),0,AW1089))</f>
        <v>0</v>
      </c>
      <c r="AY1089" s="69">
        <f>IF(AND(Q1089&gt;0,SUMIF($AV$32:AV1089,AV1089,$I$32:I1089)-SUMIF($AV$32:AV1089,AV1089,$Q$32:Q1089)=0),COUNTIF($AV$32:AV1089,AV1089),0)</f>
        <v>0</v>
      </c>
      <c r="AZ1089" s="69">
        <f>IF(Q1089&gt;0,COUNTIF($AV$32:AV1089,AV1089),0)</f>
        <v>0</v>
      </c>
      <c r="BA1089" s="69">
        <f t="shared" si="314"/>
        <v>0</v>
      </c>
      <c r="BC1089" s="69" t="str">
        <f t="shared" si="315"/>
        <v xml:space="preserve">  0</v>
      </c>
      <c r="BD1089" s="69" t="str">
        <f t="shared" si="316"/>
        <v/>
      </c>
      <c r="BF1089" s="69"/>
      <c r="BG1089" s="69"/>
    </row>
    <row r="1090" spans="1:59" x14ac:dyDescent="0.25">
      <c r="A1090" s="70" t="e">
        <f t="shared" si="323"/>
        <v>#REF!</v>
      </c>
      <c r="B1090" s="83" t="str">
        <f>IFERROR(VLOOKUP(A1090,[1]Tổng!$M$2:$AT$200,13,0),"")</f>
        <v/>
      </c>
      <c r="C1090" s="71" t="e">
        <f t="shared" si="318"/>
        <v>#VALUE!</v>
      </c>
      <c r="D1090" s="71">
        <f t="shared" si="319"/>
        <v>1</v>
      </c>
      <c r="E1090" s="221" t="str">
        <f>IFERROR(VLOOKUP(A1090,[1]Tổng!$M$2:$AT$200,14,0),"")</f>
        <v/>
      </c>
      <c r="F1090" s="213" t="str">
        <f>IFERROR(VLOOKUP(A1090,[1]Tổng!$M$2:$AT$200,15,0),"")</f>
        <v/>
      </c>
      <c r="G1090" s="214" t="str">
        <f>IFERROR(VLOOKUP(A1090,[1]Tổng!$M$2:$AT$200,25,0),"")</f>
        <v/>
      </c>
      <c r="H1090" s="83" t="str">
        <f>IFERROR(VLOOKUP(A1090,[1]Tổng!$M$2:$AQ$200,26,0),"")</f>
        <v/>
      </c>
      <c r="I1090" s="77" t="str">
        <f>IFERROR(VLOOKUP(A1090,[1]Tổng!$M$2:$AQ$200,27,0),"")</f>
        <v/>
      </c>
      <c r="J1090" s="77">
        <v>1000000</v>
      </c>
      <c r="K1090" s="78">
        <f t="shared" si="320"/>
        <v>0</v>
      </c>
      <c r="L1090" s="88" t="str">
        <f>IFERROR(VLOOKUP(A1090,[1]Tổng!$M$2:$AQ$200,30,0),"")</f>
        <v/>
      </c>
      <c r="M1090" s="88">
        <f t="shared" si="321"/>
        <v>0</v>
      </c>
      <c r="N1090" s="88" t="str">
        <f>IFERROR(VLOOKUP(A1090,[1]Tổng!$M$2:$AT$200,18,0),"")</f>
        <v/>
      </c>
      <c r="O1090" s="88" t="str">
        <f>IFERROR(VLOOKUP(A1090,[1]Tổng!$M$2:$AT$200,22,0),"")</f>
        <v/>
      </c>
      <c r="P1090" s="217">
        <f t="shared" si="322"/>
        <v>0</v>
      </c>
      <c r="Q1090" s="217">
        <f>IFERROR(VLOOKUP(A1090,[1]Tổng!$M$2:$AQ$200,29,0),0)</f>
        <v>0</v>
      </c>
      <c r="R1090" s="81" t="str">
        <f>IFERROR(VLOOKUP(A1090,[1]Tổng!$M$2:$AQ$200,31,0),"")</f>
        <v/>
      </c>
      <c r="S1090" s="81">
        <f t="shared" si="311"/>
        <v>0</v>
      </c>
      <c r="T1090" s="81">
        <f t="shared" si="312"/>
        <v>0</v>
      </c>
      <c r="U1090" s="81" t="e">
        <f t="shared" si="324"/>
        <v>#REF!</v>
      </c>
      <c r="V1090" s="81"/>
      <c r="W1090" s="81" t="e">
        <f t="shared" si="317"/>
        <v>#REF!</v>
      </c>
      <c r="X1090" s="83"/>
      <c r="Y1090" s="99">
        <f t="shared" si="309"/>
        <v>0</v>
      </c>
      <c r="Z1090" s="35">
        <v>180</v>
      </c>
      <c r="AE1090" s="106" t="e">
        <f t="shared" si="327"/>
        <v>#VALUE!</v>
      </c>
      <c r="AF1090" s="69"/>
      <c r="AG1090" s="218"/>
      <c r="AH1090" s="219"/>
      <c r="AI1090" s="218"/>
      <c r="AR1090" s="225" t="str">
        <f t="shared" si="328"/>
        <v/>
      </c>
      <c r="AS1090" s="35">
        <f t="shared" si="329"/>
        <v>2</v>
      </c>
      <c r="AU1090" s="69" t="e">
        <f t="shared" si="310"/>
        <v>#N/A</v>
      </c>
      <c r="AV1090" s="69" t="e">
        <f t="shared" si="313"/>
        <v>#N/A</v>
      </c>
      <c r="AW1090" s="69">
        <f>IF(I1090&gt;0,COUNTIF($AV$32:AV1090,AV1090),0)</f>
        <v>1058</v>
      </c>
      <c r="AX1090" s="69">
        <f>IF(AND(AW1090&gt;1,SUMIF($AV$32:AV1089,AV1090,$AX$32:AX1089)-SUMIF($AV$32:AV1089,AV1090,$BA$32:BA1089)=0),1,IF(AND(AW1090&gt;1,SUMIF($AV$32:AV1089,AV1090,$AX$32:AX1089)-SUMIF($AV$32:AV1089,AV1090,$BA$32:BA1089)&gt;0),0,AW1090))</f>
        <v>0</v>
      </c>
      <c r="AY1090" s="69">
        <f>IF(AND(Q1090&gt;0,SUMIF($AV$32:AV1090,AV1090,$I$32:I1090)-SUMIF($AV$32:AV1090,AV1090,$Q$32:Q1090)=0),COUNTIF($AV$32:AV1090,AV1090),0)</f>
        <v>0</v>
      </c>
      <c r="AZ1090" s="69">
        <f>IF(Q1090&gt;0,COUNTIF($AV$32:AV1090,AV1090),0)</f>
        <v>0</v>
      </c>
      <c r="BA1090" s="69">
        <f t="shared" si="314"/>
        <v>0</v>
      </c>
      <c r="BC1090" s="69" t="str">
        <f t="shared" si="315"/>
        <v xml:space="preserve">  0</v>
      </c>
      <c r="BD1090" s="69" t="str">
        <f t="shared" si="316"/>
        <v/>
      </c>
      <c r="BF1090" s="69"/>
      <c r="BG1090" s="69"/>
    </row>
    <row r="1091" spans="1:59" x14ac:dyDescent="0.25">
      <c r="A1091" s="70" t="e">
        <f t="shared" si="323"/>
        <v>#REF!</v>
      </c>
      <c r="B1091" s="83" t="str">
        <f>IFERROR(VLOOKUP(A1091,[1]Tổng!$M$2:$AT$200,13,0),"")</f>
        <v/>
      </c>
      <c r="C1091" s="71" t="e">
        <f t="shared" si="318"/>
        <v>#VALUE!</v>
      </c>
      <c r="D1091" s="71">
        <f t="shared" si="319"/>
        <v>1</v>
      </c>
      <c r="E1091" s="221" t="str">
        <f>IFERROR(VLOOKUP(A1091,[1]Tổng!$M$2:$AT$200,14,0),"")</f>
        <v/>
      </c>
      <c r="F1091" s="213" t="str">
        <f>IFERROR(VLOOKUP(A1091,[1]Tổng!$M$2:$AT$200,15,0),"")</f>
        <v/>
      </c>
      <c r="G1091" s="214" t="str">
        <f>IFERROR(VLOOKUP(A1091,[1]Tổng!$M$2:$AT$200,25,0),"")</f>
        <v/>
      </c>
      <c r="H1091" s="83" t="str">
        <f>IFERROR(VLOOKUP(A1091,[1]Tổng!$M$2:$AQ$200,26,0),"")</f>
        <v/>
      </c>
      <c r="I1091" s="77" t="str">
        <f>IFERROR(VLOOKUP(A1091,[1]Tổng!$M$2:$AQ$200,27,0),"")</f>
        <v/>
      </c>
      <c r="J1091" s="77">
        <v>1000000</v>
      </c>
      <c r="K1091" s="78">
        <f t="shared" si="320"/>
        <v>0</v>
      </c>
      <c r="L1091" s="88" t="str">
        <f>IFERROR(VLOOKUP(A1091,[1]Tổng!$M$2:$AQ$200,30,0),"")</f>
        <v/>
      </c>
      <c r="M1091" s="88">
        <f t="shared" si="321"/>
        <v>0</v>
      </c>
      <c r="N1091" s="88" t="str">
        <f>IFERROR(VLOOKUP(A1091,[1]Tổng!$M$2:$AT$200,18,0),"")</f>
        <v/>
      </c>
      <c r="O1091" s="88" t="str">
        <f>IFERROR(VLOOKUP(A1091,[1]Tổng!$M$2:$AT$200,22,0),"")</f>
        <v/>
      </c>
      <c r="P1091" s="217">
        <f t="shared" si="322"/>
        <v>0</v>
      </c>
      <c r="Q1091" s="217">
        <f>IFERROR(VLOOKUP(A1091,[1]Tổng!$M$2:$AQ$200,29,0),0)</f>
        <v>0</v>
      </c>
      <c r="R1091" s="81" t="str">
        <f>IFERROR(VLOOKUP(A1091,[1]Tổng!$M$2:$AQ$200,31,0),"")</f>
        <v/>
      </c>
      <c r="S1091" s="81">
        <f t="shared" si="311"/>
        <v>0</v>
      </c>
      <c r="T1091" s="81">
        <f t="shared" si="312"/>
        <v>0</v>
      </c>
      <c r="U1091" s="81" t="e">
        <f t="shared" si="324"/>
        <v>#REF!</v>
      </c>
      <c r="V1091" s="81"/>
      <c r="W1091" s="81" t="e">
        <f t="shared" si="317"/>
        <v>#REF!</v>
      </c>
      <c r="X1091" s="83"/>
      <c r="Y1091" s="99">
        <f t="shared" si="309"/>
        <v>0</v>
      </c>
      <c r="Z1091" s="35">
        <v>1323</v>
      </c>
      <c r="AA1091" s="35">
        <v>1171</v>
      </c>
      <c r="AB1091" s="35">
        <v>1296</v>
      </c>
      <c r="AC1091" s="35">
        <v>779</v>
      </c>
      <c r="AD1091" s="35">
        <v>1361</v>
      </c>
      <c r="AE1091" s="106" t="e">
        <f t="shared" si="327"/>
        <v>#VALUE!</v>
      </c>
      <c r="AF1091" s="69"/>
      <c r="AG1091" s="218"/>
      <c r="AH1091" s="219"/>
      <c r="AI1091" s="218"/>
      <c r="AR1091" s="225" t="str">
        <f t="shared" si="328"/>
        <v/>
      </c>
      <c r="AS1091" s="35">
        <f t="shared" si="329"/>
        <v>2</v>
      </c>
      <c r="AU1091" s="69" t="e">
        <f t="shared" si="310"/>
        <v>#N/A</v>
      </c>
      <c r="AV1091" s="69" t="e">
        <f t="shared" si="313"/>
        <v>#N/A</v>
      </c>
      <c r="AW1091" s="69">
        <f>IF(I1091&gt;0,COUNTIF($AV$32:AV1091,AV1091),0)</f>
        <v>1059</v>
      </c>
      <c r="AX1091" s="69">
        <f>IF(AND(AW1091&gt;1,SUMIF($AV$32:AV1090,AV1091,$AX$32:AX1090)-SUMIF($AV$32:AV1090,AV1091,$BA$32:BA1090)=0),1,IF(AND(AW1091&gt;1,SUMIF($AV$32:AV1090,AV1091,$AX$32:AX1090)-SUMIF($AV$32:AV1090,AV1091,$BA$32:BA1090)&gt;0),0,AW1091))</f>
        <v>0</v>
      </c>
      <c r="AY1091" s="69">
        <f>IF(AND(Q1091&gt;0,SUMIF($AV$32:AV1091,AV1091,$I$32:I1091)-SUMIF($AV$32:AV1091,AV1091,$Q$32:Q1091)=0),COUNTIF($AV$32:AV1091,AV1091),0)</f>
        <v>0</v>
      </c>
      <c r="AZ1091" s="69">
        <f>IF(Q1091&gt;0,COUNTIF($AV$32:AV1091,AV1091),0)</f>
        <v>0</v>
      </c>
      <c r="BA1091" s="69">
        <f t="shared" si="314"/>
        <v>0</v>
      </c>
      <c r="BC1091" s="69" t="str">
        <f t="shared" si="315"/>
        <v xml:space="preserve">  0</v>
      </c>
      <c r="BD1091" s="69" t="str">
        <f t="shared" si="316"/>
        <v/>
      </c>
      <c r="BF1091" s="69"/>
      <c r="BG1091" s="69"/>
    </row>
    <row r="1092" spans="1:59" x14ac:dyDescent="0.25">
      <c r="A1092" s="70" t="e">
        <f t="shared" si="323"/>
        <v>#REF!</v>
      </c>
      <c r="B1092" s="83" t="str">
        <f>IFERROR(VLOOKUP(A1092,[1]Tổng!$M$2:$AT$200,13,0),"")</f>
        <v/>
      </c>
      <c r="C1092" s="71" t="e">
        <f t="shared" si="318"/>
        <v>#VALUE!</v>
      </c>
      <c r="D1092" s="71">
        <f t="shared" si="319"/>
        <v>1</v>
      </c>
      <c r="E1092" s="221" t="str">
        <f>IFERROR(VLOOKUP(A1092,[1]Tổng!$M$2:$AT$200,14,0),"")</f>
        <v/>
      </c>
      <c r="F1092" s="213" t="str">
        <f>IFERROR(VLOOKUP(A1092,[1]Tổng!$M$2:$AT$200,15,0),"")</f>
        <v/>
      </c>
      <c r="G1092" s="214" t="str">
        <f>IFERROR(VLOOKUP(A1092,[1]Tổng!$M$2:$AT$200,25,0),"")</f>
        <v/>
      </c>
      <c r="H1092" s="83" t="str">
        <f>IFERROR(VLOOKUP(A1092,[1]Tổng!$M$2:$AQ$200,26,0),"")</f>
        <v/>
      </c>
      <c r="I1092" s="77" t="str">
        <f>IFERROR(VLOOKUP(A1092,[1]Tổng!$M$2:$AQ$200,27,0),"")</f>
        <v/>
      </c>
      <c r="J1092" s="77">
        <v>1000000</v>
      </c>
      <c r="K1092" s="78">
        <f t="shared" si="320"/>
        <v>0</v>
      </c>
      <c r="L1092" s="88" t="str">
        <f>IFERROR(VLOOKUP(A1092,[1]Tổng!$M$2:$AQ$200,30,0),"")</f>
        <v/>
      </c>
      <c r="M1092" s="88">
        <f t="shared" si="321"/>
        <v>0</v>
      </c>
      <c r="N1092" s="88" t="str">
        <f>IFERROR(VLOOKUP(A1092,[1]Tổng!$M$2:$AT$200,18,0),"")</f>
        <v/>
      </c>
      <c r="O1092" s="88" t="str">
        <f>IFERROR(VLOOKUP(A1092,[1]Tổng!$M$2:$AT$200,22,0),"")</f>
        <v/>
      </c>
      <c r="P1092" s="217">
        <f t="shared" si="322"/>
        <v>0</v>
      </c>
      <c r="Q1092" s="217">
        <f>IFERROR(VLOOKUP(A1092,[1]Tổng!$M$2:$AQ$200,29,0),0)</f>
        <v>0</v>
      </c>
      <c r="R1092" s="81" t="str">
        <f>IFERROR(VLOOKUP(A1092,[1]Tổng!$M$2:$AQ$200,31,0),"")</f>
        <v/>
      </c>
      <c r="S1092" s="81">
        <f t="shared" si="311"/>
        <v>0</v>
      </c>
      <c r="T1092" s="81">
        <f t="shared" si="312"/>
        <v>0</v>
      </c>
      <c r="U1092" s="81" t="e">
        <f t="shared" si="324"/>
        <v>#REF!</v>
      </c>
      <c r="V1092" s="81"/>
      <c r="W1092" s="81" t="e">
        <f t="shared" si="317"/>
        <v>#REF!</v>
      </c>
      <c r="X1092" s="83"/>
      <c r="Y1092" s="99">
        <f t="shared" si="309"/>
        <v>0</v>
      </c>
      <c r="Z1092" s="35">
        <v>840</v>
      </c>
      <c r="AE1092" s="106" t="e">
        <f t="shared" si="327"/>
        <v>#VALUE!</v>
      </c>
      <c r="AF1092" s="69"/>
      <c r="AG1092" s="218"/>
      <c r="AH1092" s="219"/>
      <c r="AI1092" s="218"/>
      <c r="AR1092" s="225" t="str">
        <f t="shared" si="328"/>
        <v/>
      </c>
      <c r="AS1092" s="35">
        <f t="shared" si="329"/>
        <v>2</v>
      </c>
      <c r="AU1092" s="69" t="e">
        <f t="shared" si="310"/>
        <v>#N/A</v>
      </c>
      <c r="AV1092" s="69" t="e">
        <f t="shared" si="313"/>
        <v>#N/A</v>
      </c>
      <c r="AW1092" s="69">
        <f>IF(I1092&gt;0,COUNTIF($AV$32:AV1092,AV1092),0)</f>
        <v>1060</v>
      </c>
      <c r="AX1092" s="69">
        <f>IF(AND(AW1092&gt;1,SUMIF($AV$32:AV1091,AV1092,$AX$32:AX1091)-SUMIF($AV$32:AV1091,AV1092,$BA$32:BA1091)=0),1,IF(AND(AW1092&gt;1,SUMIF($AV$32:AV1091,AV1092,$AX$32:AX1091)-SUMIF($AV$32:AV1091,AV1092,$BA$32:BA1091)&gt;0),0,AW1092))</f>
        <v>0</v>
      </c>
      <c r="AY1092" s="69">
        <f>IF(AND(Q1092&gt;0,SUMIF($AV$32:AV1092,AV1092,$I$32:I1092)-SUMIF($AV$32:AV1092,AV1092,$Q$32:Q1092)=0),COUNTIF($AV$32:AV1092,AV1092),0)</f>
        <v>0</v>
      </c>
      <c r="AZ1092" s="69">
        <f>IF(Q1092&gt;0,COUNTIF($AV$32:AV1092,AV1092),0)</f>
        <v>0</v>
      </c>
      <c r="BA1092" s="69">
        <f t="shared" si="314"/>
        <v>0</v>
      </c>
      <c r="BC1092" s="69" t="str">
        <f t="shared" si="315"/>
        <v xml:space="preserve">  0</v>
      </c>
      <c r="BD1092" s="69" t="str">
        <f t="shared" si="316"/>
        <v/>
      </c>
      <c r="BF1092" s="69"/>
      <c r="BG1092" s="69"/>
    </row>
    <row r="1093" spans="1:59" x14ac:dyDescent="0.25">
      <c r="A1093" s="70" t="e">
        <f t="shared" si="323"/>
        <v>#REF!</v>
      </c>
      <c r="B1093" s="83" t="str">
        <f>IFERROR(VLOOKUP(A1093,[1]Tổng!$M$2:$AT$200,13,0),"")</f>
        <v/>
      </c>
      <c r="C1093" s="71" t="e">
        <f t="shared" si="318"/>
        <v>#VALUE!</v>
      </c>
      <c r="D1093" s="71">
        <f t="shared" si="319"/>
        <v>1</v>
      </c>
      <c r="E1093" s="221" t="str">
        <f>IFERROR(VLOOKUP(A1093,[1]Tổng!$M$2:$AT$200,14,0),"")</f>
        <v/>
      </c>
      <c r="F1093" s="213" t="str">
        <f>IFERROR(VLOOKUP(A1093,[1]Tổng!$M$2:$AT$200,15,0),"")</f>
        <v/>
      </c>
      <c r="G1093" s="214" t="str">
        <f>IFERROR(VLOOKUP(A1093,[1]Tổng!$M$2:$AT$200,25,0),"")</f>
        <v/>
      </c>
      <c r="H1093" s="83" t="str">
        <f>IFERROR(VLOOKUP(A1093,[1]Tổng!$M$2:$AQ$200,26,0),"")</f>
        <v/>
      </c>
      <c r="I1093" s="77" t="str">
        <f>IFERROR(VLOOKUP(A1093,[1]Tổng!$M$2:$AQ$200,27,0),"")</f>
        <v/>
      </c>
      <c r="J1093" s="77">
        <v>1000000</v>
      </c>
      <c r="K1093" s="78">
        <f t="shared" si="320"/>
        <v>0</v>
      </c>
      <c r="L1093" s="88" t="str">
        <f>IFERROR(VLOOKUP(A1093,[1]Tổng!$M$2:$AQ$200,30,0),"")</f>
        <v/>
      </c>
      <c r="M1093" s="88">
        <f t="shared" si="321"/>
        <v>0</v>
      </c>
      <c r="N1093" s="88" t="str">
        <f>IFERROR(VLOOKUP(A1093,[1]Tổng!$M$2:$AT$200,18,0),"")</f>
        <v/>
      </c>
      <c r="O1093" s="88" t="str">
        <f>IFERROR(VLOOKUP(A1093,[1]Tổng!$M$2:$AT$200,22,0),"")</f>
        <v/>
      </c>
      <c r="P1093" s="217">
        <f t="shared" si="322"/>
        <v>0</v>
      </c>
      <c r="Q1093" s="217">
        <f>IFERROR(VLOOKUP(A1093,[1]Tổng!$M$2:$AQ$200,29,0),0)</f>
        <v>0</v>
      </c>
      <c r="R1093" s="81" t="str">
        <f>IFERROR(VLOOKUP(A1093,[1]Tổng!$M$2:$AQ$200,31,0),"")</f>
        <v/>
      </c>
      <c r="S1093" s="81">
        <f t="shared" si="311"/>
        <v>0</v>
      </c>
      <c r="T1093" s="81">
        <f t="shared" si="312"/>
        <v>0</v>
      </c>
      <c r="U1093" s="81" t="e">
        <f t="shared" si="324"/>
        <v>#REF!</v>
      </c>
      <c r="V1093" s="81"/>
      <c r="W1093" s="81" t="e">
        <f t="shared" si="317"/>
        <v>#REF!</v>
      </c>
      <c r="X1093" s="83"/>
      <c r="Y1093" s="99">
        <f t="shared" si="309"/>
        <v>0</v>
      </c>
      <c r="Z1093" s="35">
        <v>20</v>
      </c>
      <c r="AA1093" s="35">
        <v>308</v>
      </c>
      <c r="AB1093" s="35">
        <v>702</v>
      </c>
      <c r="AE1093" s="106" t="e">
        <f t="shared" si="327"/>
        <v>#VALUE!</v>
      </c>
      <c r="AF1093" s="69"/>
      <c r="AG1093" s="218"/>
      <c r="AH1093" s="219"/>
      <c r="AI1093" s="218"/>
      <c r="AR1093" s="225" t="str">
        <f t="shared" si="328"/>
        <v/>
      </c>
      <c r="AS1093" s="35">
        <f t="shared" si="329"/>
        <v>2</v>
      </c>
      <c r="AU1093" s="69" t="e">
        <f t="shared" si="310"/>
        <v>#N/A</v>
      </c>
      <c r="AV1093" s="69" t="e">
        <f t="shared" si="313"/>
        <v>#N/A</v>
      </c>
      <c r="AW1093" s="69">
        <f>IF(I1093&gt;0,COUNTIF($AV$32:AV1093,AV1093),0)</f>
        <v>1061</v>
      </c>
      <c r="AX1093" s="69">
        <f>IF(AND(AW1093&gt;1,SUMIF($AV$32:AV1092,AV1093,$AX$32:AX1092)-SUMIF($AV$32:AV1092,AV1093,$BA$32:BA1092)=0),1,IF(AND(AW1093&gt;1,SUMIF($AV$32:AV1092,AV1093,$AX$32:AX1092)-SUMIF($AV$32:AV1092,AV1093,$BA$32:BA1092)&gt;0),0,AW1093))</f>
        <v>0</v>
      </c>
      <c r="AY1093" s="69">
        <f>IF(AND(Q1093&gt;0,SUMIF($AV$32:AV1093,AV1093,$I$32:I1093)-SUMIF($AV$32:AV1093,AV1093,$Q$32:Q1093)=0),COUNTIF($AV$32:AV1093,AV1093),0)</f>
        <v>0</v>
      </c>
      <c r="AZ1093" s="69">
        <f>IF(Q1093&gt;0,COUNTIF($AV$32:AV1093,AV1093),0)</f>
        <v>0</v>
      </c>
      <c r="BA1093" s="69">
        <f t="shared" si="314"/>
        <v>0</v>
      </c>
      <c r="BC1093" s="69" t="str">
        <f t="shared" si="315"/>
        <v xml:space="preserve">  0</v>
      </c>
      <c r="BD1093" s="69" t="str">
        <f t="shared" si="316"/>
        <v/>
      </c>
      <c r="BF1093" s="69"/>
      <c r="BG1093" s="69"/>
    </row>
    <row r="1094" spans="1:59" x14ac:dyDescent="0.25">
      <c r="A1094" s="70" t="e">
        <f t="shared" si="323"/>
        <v>#REF!</v>
      </c>
      <c r="B1094" s="83" t="str">
        <f>IFERROR(VLOOKUP(A1094,[1]Tổng!$M$2:$AT$200,13,0),"")</f>
        <v/>
      </c>
      <c r="C1094" s="71" t="e">
        <f t="shared" si="318"/>
        <v>#VALUE!</v>
      </c>
      <c r="D1094" s="71">
        <f t="shared" si="319"/>
        <v>1</v>
      </c>
      <c r="E1094" s="221" t="str">
        <f>IFERROR(VLOOKUP(A1094,[1]Tổng!$M$2:$AT$200,14,0),"")</f>
        <v/>
      </c>
      <c r="F1094" s="213" t="str">
        <f>IFERROR(VLOOKUP(A1094,[1]Tổng!$M$2:$AT$200,15,0),"")</f>
        <v/>
      </c>
      <c r="G1094" s="214" t="str">
        <f>IFERROR(VLOOKUP(A1094,[1]Tổng!$M$2:$AT$200,25,0),"")</f>
        <v/>
      </c>
      <c r="H1094" s="83" t="str">
        <f>IFERROR(VLOOKUP(A1094,[1]Tổng!$M$2:$AQ$200,26,0),"")</f>
        <v/>
      </c>
      <c r="I1094" s="77" t="str">
        <f>IFERROR(VLOOKUP(A1094,[1]Tổng!$M$2:$AQ$200,27,0),"")</f>
        <v/>
      </c>
      <c r="J1094" s="77">
        <v>1000000</v>
      </c>
      <c r="K1094" s="78">
        <f t="shared" si="320"/>
        <v>0</v>
      </c>
      <c r="L1094" s="88" t="str">
        <f>IFERROR(VLOOKUP(A1094,[1]Tổng!$M$2:$AQ$200,30,0),"")</f>
        <v/>
      </c>
      <c r="M1094" s="88">
        <f t="shared" si="321"/>
        <v>0</v>
      </c>
      <c r="N1094" s="88" t="str">
        <f>IFERROR(VLOOKUP(A1094,[1]Tổng!$M$2:$AT$200,18,0),"")</f>
        <v/>
      </c>
      <c r="O1094" s="88" t="str">
        <f>IFERROR(VLOOKUP(A1094,[1]Tổng!$M$2:$AT$200,22,0),"")</f>
        <v/>
      </c>
      <c r="P1094" s="217">
        <f t="shared" si="322"/>
        <v>0</v>
      </c>
      <c r="Q1094" s="217">
        <f>IFERROR(VLOOKUP(A1094,[1]Tổng!$M$2:$AQ$200,29,0),0)</f>
        <v>0</v>
      </c>
      <c r="R1094" s="81" t="str">
        <f>IFERROR(VLOOKUP(A1094,[1]Tổng!$M$2:$AQ$200,31,0),"")</f>
        <v/>
      </c>
      <c r="S1094" s="81">
        <f t="shared" si="311"/>
        <v>0</v>
      </c>
      <c r="T1094" s="81">
        <f t="shared" si="312"/>
        <v>0</v>
      </c>
      <c r="U1094" s="81" t="e">
        <f t="shared" si="324"/>
        <v>#REF!</v>
      </c>
      <c r="V1094" s="81"/>
      <c r="W1094" s="81" t="e">
        <f t="shared" si="317"/>
        <v>#REF!</v>
      </c>
      <c r="X1094" s="83"/>
      <c r="Y1094" s="99">
        <f t="shared" si="309"/>
        <v>0</v>
      </c>
      <c r="Z1094" s="35">
        <v>73</v>
      </c>
      <c r="AA1094" s="35">
        <v>388</v>
      </c>
      <c r="AB1094" s="35">
        <v>449</v>
      </c>
      <c r="AE1094" s="106" t="e">
        <f t="shared" si="327"/>
        <v>#VALUE!</v>
      </c>
      <c r="AF1094" s="69"/>
      <c r="AG1094" s="218"/>
      <c r="AH1094" s="219"/>
      <c r="AI1094" s="218"/>
      <c r="AR1094" s="225" t="str">
        <f t="shared" si="328"/>
        <v/>
      </c>
      <c r="AS1094" s="35">
        <f t="shared" si="329"/>
        <v>2</v>
      </c>
      <c r="AU1094" s="69" t="e">
        <f t="shared" si="310"/>
        <v>#N/A</v>
      </c>
      <c r="AV1094" s="69" t="e">
        <f t="shared" si="313"/>
        <v>#N/A</v>
      </c>
      <c r="AW1094" s="69">
        <f>IF(I1094&gt;0,COUNTIF($AV$32:AV1094,AV1094),0)</f>
        <v>1062</v>
      </c>
      <c r="AX1094" s="69">
        <f>IF(AND(AW1094&gt;1,SUMIF($AV$32:AV1093,AV1094,$AX$32:AX1093)-SUMIF($AV$32:AV1093,AV1094,$BA$32:BA1093)=0),1,IF(AND(AW1094&gt;1,SUMIF($AV$32:AV1093,AV1094,$AX$32:AX1093)-SUMIF($AV$32:AV1093,AV1094,$BA$32:BA1093)&gt;0),0,AW1094))</f>
        <v>0</v>
      </c>
      <c r="AY1094" s="69">
        <f>IF(AND(Q1094&gt;0,SUMIF($AV$32:AV1094,AV1094,$I$32:I1094)-SUMIF($AV$32:AV1094,AV1094,$Q$32:Q1094)=0),COUNTIF($AV$32:AV1094,AV1094),0)</f>
        <v>0</v>
      </c>
      <c r="AZ1094" s="69">
        <f>IF(Q1094&gt;0,COUNTIF($AV$32:AV1094,AV1094),0)</f>
        <v>0</v>
      </c>
      <c r="BA1094" s="69">
        <f t="shared" si="314"/>
        <v>0</v>
      </c>
      <c r="BC1094" s="69" t="str">
        <f t="shared" si="315"/>
        <v xml:space="preserve">  0</v>
      </c>
      <c r="BD1094" s="69" t="str">
        <f t="shared" si="316"/>
        <v/>
      </c>
      <c r="BF1094" s="69"/>
      <c r="BG1094" s="69"/>
    </row>
    <row r="1095" spans="1:59" x14ac:dyDescent="0.25">
      <c r="A1095" s="70" t="e">
        <f t="shared" si="323"/>
        <v>#REF!</v>
      </c>
      <c r="B1095" s="83" t="str">
        <f>IFERROR(VLOOKUP(A1095,[1]Tổng!$M$2:$AT$200,13,0),"")</f>
        <v/>
      </c>
      <c r="C1095" s="71" t="e">
        <f t="shared" si="318"/>
        <v>#VALUE!</v>
      </c>
      <c r="D1095" s="71">
        <f t="shared" si="319"/>
        <v>1</v>
      </c>
      <c r="E1095" s="221" t="str">
        <f>IFERROR(VLOOKUP(A1095,[1]Tổng!$M$2:$AT$200,14,0),"")</f>
        <v/>
      </c>
      <c r="F1095" s="213" t="str">
        <f>IFERROR(VLOOKUP(A1095,[1]Tổng!$M$2:$AT$200,15,0),"")</f>
        <v/>
      </c>
      <c r="G1095" s="214" t="str">
        <f>IFERROR(VLOOKUP(A1095,[1]Tổng!$M$2:$AT$200,25,0),"")</f>
        <v/>
      </c>
      <c r="H1095" s="83" t="str">
        <f>IFERROR(VLOOKUP(A1095,[1]Tổng!$M$2:$AQ$200,26,0),"")</f>
        <v/>
      </c>
      <c r="I1095" s="77" t="str">
        <f>IFERROR(VLOOKUP(A1095,[1]Tổng!$M$2:$AQ$200,27,0),"")</f>
        <v/>
      </c>
      <c r="J1095" s="77">
        <v>1000000</v>
      </c>
      <c r="K1095" s="78">
        <f t="shared" si="320"/>
        <v>0</v>
      </c>
      <c r="L1095" s="88" t="str">
        <f>IFERROR(VLOOKUP(A1095,[1]Tổng!$M$2:$AQ$200,30,0),"")</f>
        <v/>
      </c>
      <c r="M1095" s="88">
        <f t="shared" si="321"/>
        <v>0</v>
      </c>
      <c r="N1095" s="88" t="str">
        <f>IFERROR(VLOOKUP(A1095,[1]Tổng!$M$2:$AT$200,18,0),"")</f>
        <v/>
      </c>
      <c r="O1095" s="88" t="str">
        <f>IFERROR(VLOOKUP(A1095,[1]Tổng!$M$2:$AT$200,22,0),"")</f>
        <v/>
      </c>
      <c r="P1095" s="217">
        <f t="shared" si="322"/>
        <v>0</v>
      </c>
      <c r="Q1095" s="217">
        <f>IFERROR(VLOOKUP(A1095,[1]Tổng!$M$2:$AQ$200,29,0),0)</f>
        <v>0</v>
      </c>
      <c r="R1095" s="81" t="str">
        <f>IFERROR(VLOOKUP(A1095,[1]Tổng!$M$2:$AQ$200,31,0),"")</f>
        <v/>
      </c>
      <c r="S1095" s="81">
        <f t="shared" si="311"/>
        <v>0</v>
      </c>
      <c r="T1095" s="81">
        <f t="shared" si="312"/>
        <v>0</v>
      </c>
      <c r="U1095" s="81" t="e">
        <f t="shared" si="324"/>
        <v>#REF!</v>
      </c>
      <c r="V1095" s="81"/>
      <c r="W1095" s="81" t="e">
        <f t="shared" si="317"/>
        <v>#REF!</v>
      </c>
      <c r="X1095" s="83"/>
      <c r="Y1095" s="99">
        <f t="shared" si="309"/>
        <v>0</v>
      </c>
      <c r="Z1095" s="35">
        <v>439</v>
      </c>
      <c r="AA1095" s="35">
        <v>459</v>
      </c>
      <c r="AB1095" s="35">
        <v>77</v>
      </c>
      <c r="AE1095" s="106" t="e">
        <f t="shared" si="327"/>
        <v>#VALUE!</v>
      </c>
      <c r="AF1095" s="69"/>
      <c r="AG1095" s="218"/>
      <c r="AH1095" s="219"/>
      <c r="AI1095" s="218"/>
      <c r="AR1095" s="225" t="str">
        <f t="shared" si="328"/>
        <v/>
      </c>
      <c r="AS1095" s="35">
        <f t="shared" si="329"/>
        <v>2</v>
      </c>
      <c r="AU1095" s="69" t="e">
        <f t="shared" si="310"/>
        <v>#N/A</v>
      </c>
      <c r="AV1095" s="69" t="e">
        <f t="shared" si="313"/>
        <v>#N/A</v>
      </c>
      <c r="AW1095" s="69">
        <f>IF(I1095&gt;0,COUNTIF($AV$32:AV1095,AV1095),0)</f>
        <v>1063</v>
      </c>
      <c r="AX1095" s="69">
        <f>IF(AND(AW1095&gt;1,SUMIF($AV$32:AV1094,AV1095,$AX$32:AX1094)-SUMIF($AV$32:AV1094,AV1095,$BA$32:BA1094)=0),1,IF(AND(AW1095&gt;1,SUMIF($AV$32:AV1094,AV1095,$AX$32:AX1094)-SUMIF($AV$32:AV1094,AV1095,$BA$32:BA1094)&gt;0),0,AW1095))</f>
        <v>0</v>
      </c>
      <c r="AY1095" s="69">
        <f>IF(AND(Q1095&gt;0,SUMIF($AV$32:AV1095,AV1095,$I$32:I1095)-SUMIF($AV$32:AV1095,AV1095,$Q$32:Q1095)=0),COUNTIF($AV$32:AV1095,AV1095),0)</f>
        <v>0</v>
      </c>
      <c r="AZ1095" s="69">
        <f>IF(Q1095&gt;0,COUNTIF($AV$32:AV1095,AV1095),0)</f>
        <v>0</v>
      </c>
      <c r="BA1095" s="69">
        <f t="shared" si="314"/>
        <v>0</v>
      </c>
      <c r="BC1095" s="69" t="str">
        <f t="shared" si="315"/>
        <v xml:space="preserve">  0</v>
      </c>
      <c r="BD1095" s="69" t="str">
        <f t="shared" si="316"/>
        <v/>
      </c>
      <c r="BF1095" s="69"/>
      <c r="BG1095" s="69"/>
    </row>
    <row r="1096" spans="1:59" x14ac:dyDescent="0.25">
      <c r="A1096" s="70" t="e">
        <f t="shared" si="323"/>
        <v>#REF!</v>
      </c>
      <c r="B1096" s="83" t="str">
        <f>IFERROR(VLOOKUP(A1096,[1]Tổng!$M$2:$AT$200,13,0),"")</f>
        <v/>
      </c>
      <c r="C1096" s="71" t="e">
        <f t="shared" si="318"/>
        <v>#VALUE!</v>
      </c>
      <c r="D1096" s="71">
        <f t="shared" si="319"/>
        <v>1</v>
      </c>
      <c r="E1096" s="221" t="str">
        <f>IFERROR(VLOOKUP(A1096,[1]Tổng!$M$2:$AT$200,14,0),"")</f>
        <v/>
      </c>
      <c r="F1096" s="213" t="str">
        <f>IFERROR(VLOOKUP(A1096,[1]Tổng!$M$2:$AT$200,15,0),"")</f>
        <v/>
      </c>
      <c r="G1096" s="214" t="str">
        <f>IFERROR(VLOOKUP(A1096,[1]Tổng!$M$2:$AT$200,25,0),"")</f>
        <v/>
      </c>
      <c r="H1096" s="83" t="str">
        <f>IFERROR(VLOOKUP(A1096,[1]Tổng!$M$2:$AQ$200,26,0),"")</f>
        <v/>
      </c>
      <c r="I1096" s="77" t="str">
        <f>IFERROR(VLOOKUP(A1096,[1]Tổng!$M$2:$AQ$200,27,0),"")</f>
        <v/>
      </c>
      <c r="J1096" s="77">
        <v>1000000</v>
      </c>
      <c r="K1096" s="78">
        <f t="shared" si="320"/>
        <v>0</v>
      </c>
      <c r="L1096" s="88" t="str">
        <f>IFERROR(VLOOKUP(A1096,[1]Tổng!$M$2:$AQ$200,30,0),"")</f>
        <v/>
      </c>
      <c r="M1096" s="88">
        <f t="shared" si="321"/>
        <v>0</v>
      </c>
      <c r="N1096" s="88" t="str">
        <f>IFERROR(VLOOKUP(A1096,[1]Tổng!$M$2:$AT$200,18,0),"")</f>
        <v/>
      </c>
      <c r="O1096" s="88" t="str">
        <f>IFERROR(VLOOKUP(A1096,[1]Tổng!$M$2:$AT$200,22,0),"")</f>
        <v/>
      </c>
      <c r="P1096" s="217">
        <f t="shared" si="322"/>
        <v>0</v>
      </c>
      <c r="Q1096" s="217">
        <f>IFERROR(VLOOKUP(A1096,[1]Tổng!$M$2:$AQ$200,29,0),0)</f>
        <v>0</v>
      </c>
      <c r="R1096" s="81" t="str">
        <f>IFERROR(VLOOKUP(A1096,[1]Tổng!$M$2:$AQ$200,31,0),"")</f>
        <v/>
      </c>
      <c r="S1096" s="81">
        <f t="shared" si="311"/>
        <v>0</v>
      </c>
      <c r="T1096" s="81">
        <f t="shared" si="312"/>
        <v>0</v>
      </c>
      <c r="U1096" s="81" t="e">
        <f t="shared" si="324"/>
        <v>#REF!</v>
      </c>
      <c r="V1096" s="81"/>
      <c r="W1096" s="81" t="e">
        <f t="shared" si="317"/>
        <v>#REF!</v>
      </c>
      <c r="X1096" s="83"/>
      <c r="Y1096" s="99">
        <f t="shared" si="309"/>
        <v>0</v>
      </c>
      <c r="AE1096" s="106" t="e">
        <f t="shared" si="327"/>
        <v>#VALUE!</v>
      </c>
      <c r="AF1096" s="69"/>
      <c r="AG1096" s="218"/>
      <c r="AH1096" s="219"/>
      <c r="AI1096" s="218"/>
      <c r="AR1096" s="225" t="str">
        <f t="shared" si="328"/>
        <v/>
      </c>
      <c r="AS1096" s="35">
        <f t="shared" si="329"/>
        <v>2</v>
      </c>
      <c r="AU1096" s="69" t="e">
        <f t="shared" si="310"/>
        <v>#N/A</v>
      </c>
      <c r="AV1096" s="69" t="e">
        <f t="shared" si="313"/>
        <v>#N/A</v>
      </c>
      <c r="AW1096" s="69">
        <f>IF(I1096&gt;0,COUNTIF($AV$32:AV1096,AV1096),0)</f>
        <v>1064</v>
      </c>
      <c r="AX1096" s="69">
        <f>IF(AND(AW1096&gt;1,SUMIF($AV$32:AV1095,AV1096,$AX$32:AX1095)-SUMIF($AV$32:AV1095,AV1096,$BA$32:BA1095)=0),1,IF(AND(AW1096&gt;1,SUMIF($AV$32:AV1095,AV1096,$AX$32:AX1095)-SUMIF($AV$32:AV1095,AV1096,$BA$32:BA1095)&gt;0),0,AW1096))</f>
        <v>0</v>
      </c>
      <c r="AY1096" s="69">
        <f>IF(AND(Q1096&gt;0,SUMIF($AV$32:AV1096,AV1096,$I$32:I1096)-SUMIF($AV$32:AV1096,AV1096,$Q$32:Q1096)=0),COUNTIF($AV$32:AV1096,AV1096),0)</f>
        <v>0</v>
      </c>
      <c r="AZ1096" s="69">
        <f>IF(Q1096&gt;0,COUNTIF($AV$32:AV1096,AV1096),0)</f>
        <v>0</v>
      </c>
      <c r="BA1096" s="69">
        <f t="shared" si="314"/>
        <v>0</v>
      </c>
      <c r="BC1096" s="69" t="str">
        <f t="shared" si="315"/>
        <v xml:space="preserve">  0</v>
      </c>
      <c r="BD1096" s="69" t="str">
        <f t="shared" si="316"/>
        <v/>
      </c>
      <c r="BF1096" s="69"/>
      <c r="BG1096" s="69"/>
    </row>
    <row r="1097" spans="1:59" x14ac:dyDescent="0.25">
      <c r="A1097" s="70" t="e">
        <f t="shared" si="323"/>
        <v>#REF!</v>
      </c>
      <c r="B1097" s="83" t="str">
        <f>IFERROR(VLOOKUP(A1097,[1]Tổng!$M$2:$AT$200,13,0),"")</f>
        <v/>
      </c>
      <c r="C1097" s="71" t="e">
        <f t="shared" si="318"/>
        <v>#VALUE!</v>
      </c>
      <c r="D1097" s="71">
        <f t="shared" si="319"/>
        <v>1</v>
      </c>
      <c r="E1097" s="221" t="str">
        <f>IFERROR(VLOOKUP(A1097,[1]Tổng!$M$2:$AT$200,14,0),"")</f>
        <v/>
      </c>
      <c r="F1097" s="213" t="str">
        <f>IFERROR(VLOOKUP(A1097,[1]Tổng!$M$2:$AT$200,15,0),"")</f>
        <v/>
      </c>
      <c r="G1097" s="214" t="str">
        <f>IFERROR(VLOOKUP(A1097,[1]Tổng!$M$2:$AT$200,25,0),"")</f>
        <v/>
      </c>
      <c r="H1097" s="83" t="str">
        <f>IFERROR(VLOOKUP(A1097,[1]Tổng!$M$2:$AQ$200,26,0),"")</f>
        <v/>
      </c>
      <c r="I1097" s="77" t="str">
        <f>IFERROR(VLOOKUP(A1097,[1]Tổng!$M$2:$AQ$200,27,0),"")</f>
        <v/>
      </c>
      <c r="J1097" s="77">
        <v>1000000</v>
      </c>
      <c r="K1097" s="78">
        <f t="shared" si="320"/>
        <v>0</v>
      </c>
      <c r="L1097" s="88" t="str">
        <f>IFERROR(VLOOKUP(A1097,[1]Tổng!$M$2:$AQ$200,30,0),"")</f>
        <v/>
      </c>
      <c r="M1097" s="88">
        <f t="shared" si="321"/>
        <v>0</v>
      </c>
      <c r="N1097" s="88" t="str">
        <f>IFERROR(VLOOKUP(A1097,[1]Tổng!$M$2:$AT$200,18,0),"")</f>
        <v/>
      </c>
      <c r="O1097" s="88" t="str">
        <f>IFERROR(VLOOKUP(A1097,[1]Tổng!$M$2:$AT$200,22,0),"")</f>
        <v/>
      </c>
      <c r="P1097" s="217">
        <f t="shared" si="322"/>
        <v>0</v>
      </c>
      <c r="Q1097" s="217">
        <f>IFERROR(VLOOKUP(A1097,[1]Tổng!$M$2:$AQ$200,29,0),0)</f>
        <v>0</v>
      </c>
      <c r="R1097" s="81" t="str">
        <f>IFERROR(VLOOKUP(A1097,[1]Tổng!$M$2:$AQ$200,31,0),"")</f>
        <v/>
      </c>
      <c r="S1097" s="81">
        <f t="shared" si="311"/>
        <v>0</v>
      </c>
      <c r="T1097" s="81">
        <f t="shared" si="312"/>
        <v>0</v>
      </c>
      <c r="U1097" s="81" t="e">
        <f t="shared" si="324"/>
        <v>#REF!</v>
      </c>
      <c r="V1097" s="81"/>
      <c r="W1097" s="81" t="e">
        <f t="shared" si="317"/>
        <v>#REF!</v>
      </c>
      <c r="X1097" s="83"/>
      <c r="Y1097" s="99">
        <f t="shared" si="309"/>
        <v>0</v>
      </c>
      <c r="Z1097" s="35">
        <v>630</v>
      </c>
      <c r="AE1097" s="106" t="e">
        <f t="shared" si="327"/>
        <v>#VALUE!</v>
      </c>
      <c r="AF1097" s="69"/>
      <c r="AG1097" s="218"/>
      <c r="AH1097" s="219"/>
      <c r="AI1097" s="218"/>
      <c r="AR1097" s="225" t="str">
        <f t="shared" si="328"/>
        <v/>
      </c>
      <c r="AS1097" s="35">
        <f t="shared" si="329"/>
        <v>2</v>
      </c>
      <c r="AU1097" s="69" t="e">
        <f t="shared" si="310"/>
        <v>#N/A</v>
      </c>
      <c r="AV1097" s="69" t="e">
        <f t="shared" si="313"/>
        <v>#N/A</v>
      </c>
      <c r="AW1097" s="69">
        <f>IF(I1097&gt;0,COUNTIF($AV$32:AV1097,AV1097),0)</f>
        <v>1065</v>
      </c>
      <c r="AX1097" s="69">
        <f>IF(AND(AW1097&gt;1,SUMIF($AV$32:AV1096,AV1097,$AX$32:AX1096)-SUMIF($AV$32:AV1096,AV1097,$BA$32:BA1096)=0),1,IF(AND(AW1097&gt;1,SUMIF($AV$32:AV1096,AV1097,$AX$32:AX1096)-SUMIF($AV$32:AV1096,AV1097,$BA$32:BA1096)&gt;0),0,AW1097))</f>
        <v>0</v>
      </c>
      <c r="AY1097" s="69">
        <f>IF(AND(Q1097&gt;0,SUMIF($AV$32:AV1097,AV1097,$I$32:I1097)-SUMIF($AV$32:AV1097,AV1097,$Q$32:Q1097)=0),COUNTIF($AV$32:AV1097,AV1097),0)</f>
        <v>0</v>
      </c>
      <c r="AZ1097" s="69">
        <f>IF(Q1097&gt;0,COUNTIF($AV$32:AV1097,AV1097),0)</f>
        <v>0</v>
      </c>
      <c r="BA1097" s="69">
        <f t="shared" si="314"/>
        <v>0</v>
      </c>
      <c r="BC1097" s="69" t="str">
        <f t="shared" si="315"/>
        <v xml:space="preserve">  0</v>
      </c>
      <c r="BD1097" s="69" t="str">
        <f t="shared" si="316"/>
        <v/>
      </c>
      <c r="BF1097" s="69"/>
      <c r="BG1097" s="69"/>
    </row>
    <row r="1098" spans="1:59" x14ac:dyDescent="0.25">
      <c r="A1098" s="70" t="e">
        <f t="shared" si="323"/>
        <v>#REF!</v>
      </c>
      <c r="B1098" s="83" t="str">
        <f>IFERROR(VLOOKUP(A1098,[1]Tổng!$M$2:$AT$200,13,0),"")</f>
        <v/>
      </c>
      <c r="C1098" s="71" t="e">
        <f t="shared" si="318"/>
        <v>#VALUE!</v>
      </c>
      <c r="D1098" s="71">
        <f t="shared" si="319"/>
        <v>1</v>
      </c>
      <c r="E1098" s="221" t="str">
        <f>IFERROR(VLOOKUP(A1098,[1]Tổng!$M$2:$AT$200,14,0),"")</f>
        <v/>
      </c>
      <c r="F1098" s="213" t="str">
        <f>IFERROR(VLOOKUP(A1098,[1]Tổng!$M$2:$AT$200,15,0),"")</f>
        <v/>
      </c>
      <c r="G1098" s="214" t="str">
        <f>IFERROR(VLOOKUP(A1098,[1]Tổng!$M$2:$AT$200,25,0),"")</f>
        <v/>
      </c>
      <c r="H1098" s="83" t="str">
        <f>IFERROR(VLOOKUP(A1098,[1]Tổng!$M$2:$AQ$200,26,0),"")</f>
        <v/>
      </c>
      <c r="I1098" s="77" t="str">
        <f>IFERROR(VLOOKUP(A1098,[1]Tổng!$M$2:$AQ$200,27,0),"")</f>
        <v/>
      </c>
      <c r="J1098" s="77">
        <v>1000000</v>
      </c>
      <c r="K1098" s="78">
        <f t="shared" si="320"/>
        <v>0</v>
      </c>
      <c r="L1098" s="88" t="str">
        <f>IFERROR(VLOOKUP(A1098,[1]Tổng!$M$2:$AQ$200,30,0),"")</f>
        <v/>
      </c>
      <c r="M1098" s="88">
        <f t="shared" si="321"/>
        <v>0</v>
      </c>
      <c r="N1098" s="88" t="str">
        <f>IFERROR(VLOOKUP(A1098,[1]Tổng!$M$2:$AT$200,18,0),"")</f>
        <v/>
      </c>
      <c r="O1098" s="88" t="str">
        <f>IFERROR(VLOOKUP(A1098,[1]Tổng!$M$2:$AT$200,22,0),"")</f>
        <v/>
      </c>
      <c r="P1098" s="217">
        <f t="shared" si="322"/>
        <v>0</v>
      </c>
      <c r="Q1098" s="217">
        <f>IFERROR(VLOOKUP(A1098,[1]Tổng!$M$2:$AQ$200,29,0),0)</f>
        <v>0</v>
      </c>
      <c r="R1098" s="81" t="str">
        <f>IFERROR(VLOOKUP(A1098,[1]Tổng!$M$2:$AQ$200,31,0),"")</f>
        <v/>
      </c>
      <c r="S1098" s="81">
        <f t="shared" si="311"/>
        <v>0</v>
      </c>
      <c r="T1098" s="81">
        <f t="shared" si="312"/>
        <v>0</v>
      </c>
      <c r="U1098" s="81" t="e">
        <f t="shared" si="324"/>
        <v>#REF!</v>
      </c>
      <c r="V1098" s="81"/>
      <c r="W1098" s="81" t="e">
        <f t="shared" si="317"/>
        <v>#REF!</v>
      </c>
      <c r="X1098" s="83"/>
      <c r="Y1098" s="99">
        <f t="shared" si="309"/>
        <v>0</v>
      </c>
      <c r="Z1098" s="35">
        <v>765</v>
      </c>
      <c r="AE1098" s="106" t="e">
        <f t="shared" si="327"/>
        <v>#VALUE!</v>
      </c>
      <c r="AF1098" s="69"/>
      <c r="AG1098" s="218"/>
      <c r="AH1098" s="219"/>
      <c r="AI1098" s="218"/>
      <c r="AR1098" s="225" t="str">
        <f t="shared" si="328"/>
        <v/>
      </c>
      <c r="AS1098" s="35">
        <f t="shared" si="329"/>
        <v>2</v>
      </c>
      <c r="AU1098" s="69" t="e">
        <f t="shared" si="310"/>
        <v>#N/A</v>
      </c>
      <c r="AV1098" s="69" t="e">
        <f t="shared" si="313"/>
        <v>#N/A</v>
      </c>
      <c r="AW1098" s="69">
        <f>IF(I1098&gt;0,COUNTIF($AV$32:AV1098,AV1098),0)</f>
        <v>1066</v>
      </c>
      <c r="AX1098" s="69">
        <f>IF(AND(AW1098&gt;1,SUMIF($AV$32:AV1097,AV1098,$AX$32:AX1097)-SUMIF($AV$32:AV1097,AV1098,$BA$32:BA1097)=0),1,IF(AND(AW1098&gt;1,SUMIF($AV$32:AV1097,AV1098,$AX$32:AX1097)-SUMIF($AV$32:AV1097,AV1098,$BA$32:BA1097)&gt;0),0,AW1098))</f>
        <v>0</v>
      </c>
      <c r="AY1098" s="69">
        <f>IF(AND(Q1098&gt;0,SUMIF($AV$32:AV1098,AV1098,$I$32:I1098)-SUMIF($AV$32:AV1098,AV1098,$Q$32:Q1098)=0),COUNTIF($AV$32:AV1098,AV1098),0)</f>
        <v>0</v>
      </c>
      <c r="AZ1098" s="69">
        <f>IF(Q1098&gt;0,COUNTIF($AV$32:AV1098,AV1098),0)</f>
        <v>0</v>
      </c>
      <c r="BA1098" s="69">
        <f t="shared" si="314"/>
        <v>0</v>
      </c>
      <c r="BC1098" s="69" t="str">
        <f t="shared" si="315"/>
        <v xml:space="preserve">  0</v>
      </c>
      <c r="BD1098" s="69" t="str">
        <f t="shared" si="316"/>
        <v/>
      </c>
      <c r="BF1098" s="69"/>
      <c r="BG1098" s="69"/>
    </row>
    <row r="1099" spans="1:59" x14ac:dyDescent="0.25">
      <c r="A1099" s="70" t="e">
        <f t="shared" si="323"/>
        <v>#REF!</v>
      </c>
      <c r="B1099" s="83" t="str">
        <f>IFERROR(VLOOKUP(A1099,[1]Tổng!$M$2:$AT$200,13,0),"")</f>
        <v/>
      </c>
      <c r="C1099" s="71" t="e">
        <f t="shared" si="318"/>
        <v>#VALUE!</v>
      </c>
      <c r="D1099" s="71">
        <f t="shared" si="319"/>
        <v>1</v>
      </c>
      <c r="E1099" s="221" t="str">
        <f>IFERROR(VLOOKUP(A1099,[1]Tổng!$M$2:$AT$200,14,0),"")</f>
        <v/>
      </c>
      <c r="F1099" s="213" t="str">
        <f>IFERROR(VLOOKUP(A1099,[1]Tổng!$M$2:$AT$200,15,0),"")</f>
        <v/>
      </c>
      <c r="G1099" s="214" t="str">
        <f>IFERROR(VLOOKUP(A1099,[1]Tổng!$M$2:$AT$200,25,0),"")</f>
        <v/>
      </c>
      <c r="H1099" s="83" t="str">
        <f>IFERROR(VLOOKUP(A1099,[1]Tổng!$M$2:$AQ$200,26,0),"")</f>
        <v/>
      </c>
      <c r="I1099" s="77" t="str">
        <f>IFERROR(VLOOKUP(A1099,[1]Tổng!$M$2:$AQ$200,27,0),"")</f>
        <v/>
      </c>
      <c r="J1099" s="77">
        <v>1000000</v>
      </c>
      <c r="K1099" s="78">
        <f t="shared" si="320"/>
        <v>0</v>
      </c>
      <c r="L1099" s="88" t="str">
        <f>IFERROR(VLOOKUP(A1099,[1]Tổng!$M$2:$AQ$200,30,0),"")</f>
        <v/>
      </c>
      <c r="M1099" s="88">
        <f t="shared" si="321"/>
        <v>0</v>
      </c>
      <c r="N1099" s="88" t="str">
        <f>IFERROR(VLOOKUP(A1099,[1]Tổng!$M$2:$AT$200,18,0),"")</f>
        <v/>
      </c>
      <c r="O1099" s="88" t="str">
        <f>IFERROR(VLOOKUP(A1099,[1]Tổng!$M$2:$AT$200,22,0),"")</f>
        <v/>
      </c>
      <c r="P1099" s="217">
        <f t="shared" si="322"/>
        <v>0</v>
      </c>
      <c r="Q1099" s="217">
        <f>IFERROR(VLOOKUP(A1099,[1]Tổng!$M$2:$AQ$200,29,0),0)</f>
        <v>0</v>
      </c>
      <c r="R1099" s="81" t="str">
        <f>IFERROR(VLOOKUP(A1099,[1]Tổng!$M$2:$AQ$200,31,0),"")</f>
        <v/>
      </c>
      <c r="S1099" s="81">
        <f t="shared" si="311"/>
        <v>0</v>
      </c>
      <c r="T1099" s="81">
        <f t="shared" si="312"/>
        <v>0</v>
      </c>
      <c r="U1099" s="81" t="e">
        <f t="shared" si="324"/>
        <v>#REF!</v>
      </c>
      <c r="V1099" s="81"/>
      <c r="W1099" s="81" t="e">
        <f t="shared" si="317"/>
        <v>#REF!</v>
      </c>
      <c r="X1099" s="83"/>
      <c r="Y1099" s="99">
        <f t="shared" si="309"/>
        <v>0</v>
      </c>
      <c r="AE1099" s="106" t="e">
        <f t="shared" si="327"/>
        <v>#VALUE!</v>
      </c>
      <c r="AF1099" s="69"/>
      <c r="AG1099" s="218"/>
      <c r="AH1099" s="219"/>
      <c r="AI1099" s="218"/>
      <c r="AR1099" s="225" t="str">
        <f t="shared" si="328"/>
        <v/>
      </c>
      <c r="AS1099" s="35">
        <f t="shared" si="329"/>
        <v>2</v>
      </c>
      <c r="AU1099" s="69" t="e">
        <f t="shared" si="310"/>
        <v>#N/A</v>
      </c>
      <c r="AV1099" s="69" t="e">
        <f t="shared" si="313"/>
        <v>#N/A</v>
      </c>
      <c r="AW1099" s="69">
        <f>IF(I1099&gt;0,COUNTIF($AV$32:AV1099,AV1099),0)</f>
        <v>1067</v>
      </c>
      <c r="AX1099" s="69">
        <f>IF(AND(AW1099&gt;1,SUMIF($AV$32:AV1098,AV1099,$AX$32:AX1098)-SUMIF($AV$32:AV1098,AV1099,$BA$32:BA1098)=0),1,IF(AND(AW1099&gt;1,SUMIF($AV$32:AV1098,AV1099,$AX$32:AX1098)-SUMIF($AV$32:AV1098,AV1099,$BA$32:BA1098)&gt;0),0,AW1099))</f>
        <v>0</v>
      </c>
      <c r="AY1099" s="69">
        <f>IF(AND(Q1099&gt;0,SUMIF($AV$32:AV1099,AV1099,$I$32:I1099)-SUMIF($AV$32:AV1099,AV1099,$Q$32:Q1099)=0),COUNTIF($AV$32:AV1099,AV1099),0)</f>
        <v>0</v>
      </c>
      <c r="AZ1099" s="69">
        <f>IF(Q1099&gt;0,COUNTIF($AV$32:AV1099,AV1099),0)</f>
        <v>0</v>
      </c>
      <c r="BA1099" s="69">
        <f t="shared" si="314"/>
        <v>0</v>
      </c>
      <c r="BC1099" s="69" t="str">
        <f t="shared" si="315"/>
        <v xml:space="preserve">  0</v>
      </c>
      <c r="BD1099" s="69" t="str">
        <f t="shared" si="316"/>
        <v/>
      </c>
      <c r="BF1099" s="69"/>
      <c r="BG1099" s="69"/>
    </row>
    <row r="1100" spans="1:59" x14ac:dyDescent="0.25">
      <c r="A1100" s="70" t="e">
        <f t="shared" si="323"/>
        <v>#REF!</v>
      </c>
      <c r="B1100" s="83" t="str">
        <f>IFERROR(VLOOKUP(A1100,[1]Tổng!$M$2:$AT$200,13,0),"")</f>
        <v/>
      </c>
      <c r="C1100" s="71" t="e">
        <f t="shared" si="318"/>
        <v>#VALUE!</v>
      </c>
      <c r="D1100" s="71">
        <f t="shared" si="319"/>
        <v>1</v>
      </c>
      <c r="E1100" s="221" t="str">
        <f>IFERROR(VLOOKUP(A1100,[1]Tổng!$M$2:$AT$200,14,0),"")</f>
        <v/>
      </c>
      <c r="F1100" s="213" t="str">
        <f>IFERROR(VLOOKUP(A1100,[1]Tổng!$M$2:$AT$200,15,0),"")</f>
        <v/>
      </c>
      <c r="G1100" s="214" t="str">
        <f>IFERROR(VLOOKUP(A1100,[1]Tổng!$M$2:$AT$200,25,0),"")</f>
        <v/>
      </c>
      <c r="H1100" s="83" t="str">
        <f>IFERROR(VLOOKUP(A1100,[1]Tổng!$M$2:$AQ$200,26,0),"")</f>
        <v/>
      </c>
      <c r="I1100" s="77" t="str">
        <f>IFERROR(VLOOKUP(A1100,[1]Tổng!$M$2:$AQ$200,27,0),"")</f>
        <v/>
      </c>
      <c r="J1100" s="77">
        <v>1000000</v>
      </c>
      <c r="K1100" s="78">
        <f t="shared" si="320"/>
        <v>0</v>
      </c>
      <c r="L1100" s="88" t="str">
        <f>IFERROR(VLOOKUP(A1100,[1]Tổng!$M$2:$AQ$200,30,0),"")</f>
        <v/>
      </c>
      <c r="M1100" s="88">
        <f t="shared" si="321"/>
        <v>0</v>
      </c>
      <c r="N1100" s="88" t="str">
        <f>IFERROR(VLOOKUP(A1100,[1]Tổng!$M$2:$AT$200,18,0),"")</f>
        <v/>
      </c>
      <c r="O1100" s="88" t="str">
        <f>IFERROR(VLOOKUP(A1100,[1]Tổng!$M$2:$AT$200,22,0),"")</f>
        <v/>
      </c>
      <c r="P1100" s="217">
        <f t="shared" si="322"/>
        <v>0</v>
      </c>
      <c r="Q1100" s="217">
        <f>IFERROR(VLOOKUP(A1100,[1]Tổng!$M$2:$AQ$200,29,0),0)</f>
        <v>0</v>
      </c>
      <c r="R1100" s="81" t="str">
        <f>IFERROR(VLOOKUP(A1100,[1]Tổng!$M$2:$AQ$200,31,0),"")</f>
        <v/>
      </c>
      <c r="S1100" s="81">
        <f t="shared" si="311"/>
        <v>0</v>
      </c>
      <c r="T1100" s="81">
        <f t="shared" si="312"/>
        <v>0</v>
      </c>
      <c r="U1100" s="81" t="e">
        <f t="shared" si="324"/>
        <v>#REF!</v>
      </c>
      <c r="V1100" s="81"/>
      <c r="W1100" s="81" t="e">
        <f t="shared" si="317"/>
        <v>#REF!</v>
      </c>
      <c r="X1100" s="83"/>
      <c r="Y1100" s="99">
        <f t="shared" si="309"/>
        <v>0</v>
      </c>
      <c r="Z1100" s="35">
        <v>3332</v>
      </c>
      <c r="AE1100" s="106" t="e">
        <f t="shared" si="327"/>
        <v>#VALUE!</v>
      </c>
      <c r="AF1100" s="69"/>
      <c r="AG1100" s="218"/>
      <c r="AH1100" s="219"/>
      <c r="AI1100" s="218"/>
      <c r="AR1100" s="225" t="str">
        <f t="shared" si="328"/>
        <v/>
      </c>
      <c r="AS1100" s="35">
        <f t="shared" si="329"/>
        <v>2</v>
      </c>
      <c r="AU1100" s="69" t="e">
        <f t="shared" si="310"/>
        <v>#N/A</v>
      </c>
      <c r="AV1100" s="69" t="e">
        <f t="shared" si="313"/>
        <v>#N/A</v>
      </c>
      <c r="AW1100" s="69">
        <f>IF(I1100&gt;0,COUNTIF($AV$32:AV1100,AV1100),0)</f>
        <v>1068</v>
      </c>
      <c r="AX1100" s="69">
        <f>IF(AND(AW1100&gt;1,SUMIF($AV$32:AV1099,AV1100,$AX$32:AX1099)-SUMIF($AV$32:AV1099,AV1100,$BA$32:BA1099)=0),1,IF(AND(AW1100&gt;1,SUMIF($AV$32:AV1099,AV1100,$AX$32:AX1099)-SUMIF($AV$32:AV1099,AV1100,$BA$32:BA1099)&gt;0),0,AW1100))</f>
        <v>0</v>
      </c>
      <c r="AY1100" s="69">
        <f>IF(AND(Q1100&gt;0,SUMIF($AV$32:AV1100,AV1100,$I$32:I1100)-SUMIF($AV$32:AV1100,AV1100,$Q$32:Q1100)=0),COUNTIF($AV$32:AV1100,AV1100),0)</f>
        <v>0</v>
      </c>
      <c r="AZ1100" s="69">
        <f>IF(Q1100&gt;0,COUNTIF($AV$32:AV1100,AV1100),0)</f>
        <v>0</v>
      </c>
      <c r="BA1100" s="69">
        <f t="shared" si="314"/>
        <v>0</v>
      </c>
      <c r="BC1100" s="69" t="str">
        <f t="shared" si="315"/>
        <v xml:space="preserve">  0</v>
      </c>
      <c r="BD1100" s="69" t="str">
        <f t="shared" si="316"/>
        <v/>
      </c>
      <c r="BF1100" s="69"/>
      <c r="BG1100" s="69"/>
    </row>
    <row r="1101" spans="1:59" x14ac:dyDescent="0.25">
      <c r="A1101" s="70" t="e">
        <f t="shared" si="323"/>
        <v>#REF!</v>
      </c>
      <c r="B1101" s="83" t="str">
        <f>IFERROR(VLOOKUP(A1101,[1]Tổng!$M$2:$AT$200,13,0),"")</f>
        <v/>
      </c>
      <c r="C1101" s="71" t="e">
        <f t="shared" si="318"/>
        <v>#VALUE!</v>
      </c>
      <c r="D1101" s="71">
        <f t="shared" si="319"/>
        <v>1</v>
      </c>
      <c r="E1101" s="221" t="str">
        <f>IFERROR(VLOOKUP(A1101,[1]Tổng!$M$2:$AT$200,14,0),"")</f>
        <v/>
      </c>
      <c r="F1101" s="213" t="str">
        <f>IFERROR(VLOOKUP(A1101,[1]Tổng!$M$2:$AT$200,15,0),"")</f>
        <v/>
      </c>
      <c r="G1101" s="214" t="str">
        <f>IFERROR(VLOOKUP(A1101,[1]Tổng!$M$2:$AT$200,25,0),"")</f>
        <v/>
      </c>
      <c r="H1101" s="83" t="str">
        <f>IFERROR(VLOOKUP(A1101,[1]Tổng!$M$2:$AQ$200,26,0),"")</f>
        <v/>
      </c>
      <c r="I1101" s="77" t="str">
        <f>IFERROR(VLOOKUP(A1101,[1]Tổng!$M$2:$AQ$200,27,0),"")</f>
        <v/>
      </c>
      <c r="J1101" s="77">
        <v>1000000</v>
      </c>
      <c r="K1101" s="78">
        <f t="shared" si="320"/>
        <v>0</v>
      </c>
      <c r="L1101" s="88" t="str">
        <f>IFERROR(VLOOKUP(A1101,[1]Tổng!$M$2:$AQ$200,30,0),"")</f>
        <v/>
      </c>
      <c r="M1101" s="88">
        <f t="shared" si="321"/>
        <v>0</v>
      </c>
      <c r="N1101" s="88" t="str">
        <f>IFERROR(VLOOKUP(A1101,[1]Tổng!$M$2:$AT$200,18,0),"")</f>
        <v/>
      </c>
      <c r="O1101" s="88" t="str">
        <f>IFERROR(VLOOKUP(A1101,[1]Tổng!$M$2:$AT$200,22,0),"")</f>
        <v/>
      </c>
      <c r="P1101" s="217">
        <f t="shared" si="322"/>
        <v>0</v>
      </c>
      <c r="Q1101" s="217">
        <f>IFERROR(VLOOKUP(A1101,[1]Tổng!$M$2:$AQ$200,29,0),0)</f>
        <v>0</v>
      </c>
      <c r="R1101" s="81" t="str">
        <f>IFERROR(VLOOKUP(A1101,[1]Tổng!$M$2:$AQ$200,31,0),"")</f>
        <v/>
      </c>
      <c r="S1101" s="81">
        <f t="shared" si="311"/>
        <v>0</v>
      </c>
      <c r="T1101" s="81">
        <f t="shared" si="312"/>
        <v>0</v>
      </c>
      <c r="U1101" s="81" t="e">
        <f t="shared" si="324"/>
        <v>#REF!</v>
      </c>
      <c r="V1101" s="81"/>
      <c r="W1101" s="81" t="e">
        <f t="shared" si="317"/>
        <v>#REF!</v>
      </c>
      <c r="X1101" s="83"/>
      <c r="Y1101" s="99">
        <f t="shared" si="309"/>
        <v>0</v>
      </c>
      <c r="AE1101" s="106" t="e">
        <f t="shared" si="327"/>
        <v>#VALUE!</v>
      </c>
      <c r="AF1101" s="69"/>
      <c r="AG1101" s="218"/>
      <c r="AH1101" s="219"/>
      <c r="AI1101" s="218"/>
      <c r="AR1101" s="225" t="str">
        <f t="shared" si="328"/>
        <v/>
      </c>
      <c r="AS1101" s="35">
        <f t="shared" si="329"/>
        <v>2</v>
      </c>
      <c r="AU1101" s="69" t="e">
        <f t="shared" si="310"/>
        <v>#N/A</v>
      </c>
      <c r="AV1101" s="69" t="e">
        <f t="shared" si="313"/>
        <v>#N/A</v>
      </c>
      <c r="AW1101" s="69">
        <f>IF(I1101&gt;0,COUNTIF($AV$32:AV1101,AV1101),0)</f>
        <v>1069</v>
      </c>
      <c r="AX1101" s="69">
        <f>IF(AND(AW1101&gt;1,SUMIF($AV$32:AV1100,AV1101,$AX$32:AX1100)-SUMIF($AV$32:AV1100,AV1101,$BA$32:BA1100)=0),1,IF(AND(AW1101&gt;1,SUMIF($AV$32:AV1100,AV1101,$AX$32:AX1100)-SUMIF($AV$32:AV1100,AV1101,$BA$32:BA1100)&gt;0),0,AW1101))</f>
        <v>0</v>
      </c>
      <c r="AY1101" s="69">
        <f>IF(AND(Q1101&gt;0,SUMIF($AV$32:AV1101,AV1101,$I$32:I1101)-SUMIF($AV$32:AV1101,AV1101,$Q$32:Q1101)=0),COUNTIF($AV$32:AV1101,AV1101),0)</f>
        <v>0</v>
      </c>
      <c r="AZ1101" s="69">
        <f>IF(Q1101&gt;0,COUNTIF($AV$32:AV1101,AV1101),0)</f>
        <v>0</v>
      </c>
      <c r="BA1101" s="69">
        <f t="shared" si="314"/>
        <v>0</v>
      </c>
      <c r="BC1101" s="69" t="str">
        <f t="shared" si="315"/>
        <v xml:space="preserve">  0</v>
      </c>
      <c r="BD1101" s="69" t="str">
        <f t="shared" si="316"/>
        <v/>
      </c>
      <c r="BF1101" s="69"/>
      <c r="BG1101" s="69"/>
    </row>
    <row r="1102" spans="1:59" x14ac:dyDescent="0.25">
      <c r="A1102" s="70" t="e">
        <f t="shared" si="323"/>
        <v>#REF!</v>
      </c>
      <c r="B1102" s="83" t="str">
        <f>IFERROR(VLOOKUP(A1102,[1]Tổng!$M$2:$AT$200,13,0),"")</f>
        <v/>
      </c>
      <c r="C1102" s="71" t="e">
        <f t="shared" si="318"/>
        <v>#VALUE!</v>
      </c>
      <c r="D1102" s="71">
        <f t="shared" si="319"/>
        <v>1</v>
      </c>
      <c r="E1102" s="221" t="str">
        <f>IFERROR(VLOOKUP(A1102,[1]Tổng!$M$2:$AT$200,14,0),"")</f>
        <v/>
      </c>
      <c r="F1102" s="213" t="str">
        <f>IFERROR(VLOOKUP(A1102,[1]Tổng!$M$2:$AT$200,15,0),"")</f>
        <v/>
      </c>
      <c r="G1102" s="214" t="str">
        <f>IFERROR(VLOOKUP(A1102,[1]Tổng!$M$2:$AT$200,25,0),"")</f>
        <v/>
      </c>
      <c r="H1102" s="83" t="str">
        <f>IFERROR(VLOOKUP(A1102,[1]Tổng!$M$2:$AQ$200,26,0),"")</f>
        <v/>
      </c>
      <c r="I1102" s="77" t="str">
        <f>IFERROR(VLOOKUP(A1102,[1]Tổng!$M$2:$AQ$200,27,0),"")</f>
        <v/>
      </c>
      <c r="J1102" s="77">
        <v>1000000</v>
      </c>
      <c r="K1102" s="78">
        <f t="shared" si="320"/>
        <v>0</v>
      </c>
      <c r="L1102" s="88" t="str">
        <f>IFERROR(VLOOKUP(A1102,[1]Tổng!$M$2:$AQ$200,30,0),"")</f>
        <v/>
      </c>
      <c r="M1102" s="88">
        <f t="shared" si="321"/>
        <v>0</v>
      </c>
      <c r="N1102" s="88" t="str">
        <f>IFERROR(VLOOKUP(A1102,[1]Tổng!$M$2:$AT$200,18,0),"")</f>
        <v/>
      </c>
      <c r="O1102" s="88" t="str">
        <f>IFERROR(VLOOKUP(A1102,[1]Tổng!$M$2:$AT$200,22,0),"")</f>
        <v/>
      </c>
      <c r="P1102" s="217">
        <f t="shared" si="322"/>
        <v>0</v>
      </c>
      <c r="Q1102" s="217">
        <f>IFERROR(VLOOKUP(A1102,[1]Tổng!$M$2:$AQ$200,29,0),0)</f>
        <v>0</v>
      </c>
      <c r="R1102" s="81" t="str">
        <f>IFERROR(VLOOKUP(A1102,[1]Tổng!$M$2:$AQ$200,31,0),"")</f>
        <v/>
      </c>
      <c r="S1102" s="81">
        <f t="shared" si="311"/>
        <v>0</v>
      </c>
      <c r="T1102" s="81">
        <f t="shared" si="312"/>
        <v>0</v>
      </c>
      <c r="U1102" s="81" t="e">
        <f t="shared" si="324"/>
        <v>#REF!</v>
      </c>
      <c r="V1102" s="81"/>
      <c r="W1102" s="81" t="e">
        <f t="shared" si="317"/>
        <v>#REF!</v>
      </c>
      <c r="X1102" s="83"/>
      <c r="Y1102" s="99">
        <f t="shared" si="309"/>
        <v>0</v>
      </c>
      <c r="AE1102" s="106" t="e">
        <f t="shared" si="327"/>
        <v>#VALUE!</v>
      </c>
      <c r="AF1102" s="69"/>
      <c r="AG1102" s="218"/>
      <c r="AH1102" s="219"/>
      <c r="AI1102" s="218"/>
      <c r="AR1102" s="225" t="str">
        <f>IF(AS1102&gt;1,H1102,IF(AS1102=1,H1024+1,0))</f>
        <v/>
      </c>
      <c r="AS1102" s="35">
        <f>IF(H1102=0,H1024+1,2)</f>
        <v>2</v>
      </c>
      <c r="AU1102" s="69" t="e">
        <f t="shared" si="310"/>
        <v>#N/A</v>
      </c>
      <c r="AV1102" s="69" t="e">
        <f t="shared" si="313"/>
        <v>#N/A</v>
      </c>
      <c r="AW1102" s="69">
        <f>IF(I1102&gt;0,COUNTIF($AV$32:AV1102,AV1102),0)</f>
        <v>1070</v>
      </c>
      <c r="AX1102" s="69">
        <f>IF(AND(AW1102&gt;1,SUMIF($AV$32:AV1101,AV1102,$AX$32:AX1101)-SUMIF($AV$32:AV1101,AV1102,$BA$32:BA1101)=0),1,IF(AND(AW1102&gt;1,SUMIF($AV$32:AV1101,AV1102,$AX$32:AX1101)-SUMIF($AV$32:AV1101,AV1102,$BA$32:BA1101)&gt;0),0,AW1102))</f>
        <v>0</v>
      </c>
      <c r="AY1102" s="69">
        <f>IF(AND(Q1102&gt;0,SUMIF($AV$32:AV1102,AV1102,$I$32:I1102)-SUMIF($AV$32:AV1102,AV1102,$Q$32:Q1102)=0),COUNTIF($AV$32:AV1102,AV1102),0)</f>
        <v>0</v>
      </c>
      <c r="AZ1102" s="69">
        <f>IF(Q1102&gt;0,COUNTIF($AV$32:AV1102,AV1102),0)</f>
        <v>0</v>
      </c>
      <c r="BA1102" s="69">
        <f t="shared" si="314"/>
        <v>0</v>
      </c>
      <c r="BC1102" s="69" t="str">
        <f t="shared" si="315"/>
        <v xml:space="preserve">  0</v>
      </c>
      <c r="BD1102" s="69" t="str">
        <f t="shared" si="316"/>
        <v/>
      </c>
      <c r="BF1102" s="69"/>
      <c r="BG1102" s="69"/>
    </row>
    <row r="1103" spans="1:59" x14ac:dyDescent="0.25">
      <c r="A1103" s="70" t="e">
        <f t="shared" si="323"/>
        <v>#REF!</v>
      </c>
      <c r="B1103" s="83" t="str">
        <f>IFERROR(VLOOKUP(A1103,[1]Tổng!$M$2:$AT$200,13,0),"")</f>
        <v/>
      </c>
      <c r="C1103" s="71" t="e">
        <f t="shared" si="318"/>
        <v>#VALUE!</v>
      </c>
      <c r="D1103" s="71">
        <f t="shared" si="319"/>
        <v>1</v>
      </c>
      <c r="E1103" s="221" t="str">
        <f>IFERROR(VLOOKUP(A1103,[1]Tổng!$M$2:$AT$200,14,0),"")</f>
        <v/>
      </c>
      <c r="F1103" s="213" t="str">
        <f>IFERROR(VLOOKUP(A1103,[1]Tổng!$M$2:$AT$200,15,0),"")</f>
        <v/>
      </c>
      <c r="G1103" s="214" t="str">
        <f>IFERROR(VLOOKUP(A1103,[1]Tổng!$M$2:$AT$200,25,0),"")</f>
        <v/>
      </c>
      <c r="H1103" s="83" t="str">
        <f>IFERROR(VLOOKUP(A1103,[1]Tổng!$M$2:$AQ$200,26,0),"")</f>
        <v/>
      </c>
      <c r="I1103" s="77" t="str">
        <f>IFERROR(VLOOKUP(A1103,[1]Tổng!$M$2:$AQ$200,27,0),"")</f>
        <v/>
      </c>
      <c r="J1103" s="77">
        <v>1000000</v>
      </c>
      <c r="K1103" s="78">
        <f t="shared" si="320"/>
        <v>0</v>
      </c>
      <c r="L1103" s="88" t="str">
        <f>IFERROR(VLOOKUP(A1103,[1]Tổng!$M$2:$AQ$200,30,0),"")</f>
        <v/>
      </c>
      <c r="M1103" s="88">
        <f t="shared" si="321"/>
        <v>0</v>
      </c>
      <c r="N1103" s="88" t="str">
        <f>IFERROR(VLOOKUP(A1103,[1]Tổng!$M$2:$AT$200,18,0),"")</f>
        <v/>
      </c>
      <c r="O1103" s="88" t="str">
        <f>IFERROR(VLOOKUP(A1103,[1]Tổng!$M$2:$AT$200,22,0),"")</f>
        <v/>
      </c>
      <c r="P1103" s="217">
        <f t="shared" si="322"/>
        <v>0</v>
      </c>
      <c r="Q1103" s="217">
        <f>IFERROR(VLOOKUP(A1103,[1]Tổng!$M$2:$AQ$200,29,0),0)</f>
        <v>0</v>
      </c>
      <c r="R1103" s="81" t="str">
        <f>IFERROR(VLOOKUP(A1103,[1]Tổng!$M$2:$AQ$200,31,0),"")</f>
        <v/>
      </c>
      <c r="S1103" s="81">
        <f t="shared" si="311"/>
        <v>0</v>
      </c>
      <c r="T1103" s="81">
        <f t="shared" si="312"/>
        <v>0</v>
      </c>
      <c r="U1103" s="81" t="e">
        <f t="shared" si="324"/>
        <v>#REF!</v>
      </c>
      <c r="V1103" s="81"/>
      <c r="W1103" s="81" t="e">
        <f t="shared" si="317"/>
        <v>#REF!</v>
      </c>
      <c r="X1103" s="83"/>
      <c r="Y1103" s="99">
        <f t="shared" si="309"/>
        <v>0</v>
      </c>
      <c r="AE1103" s="106" t="e">
        <f t="shared" si="327"/>
        <v>#VALUE!</v>
      </c>
      <c r="AF1103" s="69"/>
      <c r="AG1103" s="218"/>
      <c r="AH1103" s="219"/>
      <c r="AI1103" s="218"/>
      <c r="AR1103" s="225" t="str">
        <f>IF(AS1103&gt;1,H1103,IF(AS1103=1,H1102+1,0))</f>
        <v/>
      </c>
      <c r="AS1103" s="35">
        <f>IF(H1103=0,H1102+1,2)</f>
        <v>2</v>
      </c>
      <c r="AU1103" s="69" t="e">
        <f t="shared" si="310"/>
        <v>#N/A</v>
      </c>
      <c r="AV1103" s="69" t="e">
        <f t="shared" si="313"/>
        <v>#N/A</v>
      </c>
      <c r="AW1103" s="69">
        <f>IF(I1103&gt;0,COUNTIF($AV$32:AV1103,AV1103),0)</f>
        <v>1071</v>
      </c>
      <c r="AX1103" s="69">
        <f>IF(AND(AW1103&gt;1,SUMIF($AV$32:AV1102,AV1103,$AX$32:AX1102)-SUMIF($AV$32:AV1102,AV1103,$BA$32:BA1102)=0),1,IF(AND(AW1103&gt;1,SUMIF($AV$32:AV1102,AV1103,$AX$32:AX1102)-SUMIF($AV$32:AV1102,AV1103,$BA$32:BA1102)&gt;0),0,AW1103))</f>
        <v>0</v>
      </c>
      <c r="AY1103" s="69">
        <f>IF(AND(Q1103&gt;0,SUMIF($AV$32:AV1103,AV1103,$I$32:I1103)-SUMIF($AV$32:AV1103,AV1103,$Q$32:Q1103)=0),COUNTIF($AV$32:AV1103,AV1103),0)</f>
        <v>0</v>
      </c>
      <c r="AZ1103" s="69">
        <f>IF(Q1103&gt;0,COUNTIF($AV$32:AV1103,AV1103),0)</f>
        <v>0</v>
      </c>
      <c r="BA1103" s="69">
        <f t="shared" si="314"/>
        <v>0</v>
      </c>
      <c r="BC1103" s="69" t="str">
        <f t="shared" si="315"/>
        <v xml:space="preserve">  0</v>
      </c>
      <c r="BD1103" s="69" t="str">
        <f t="shared" si="316"/>
        <v/>
      </c>
      <c r="BF1103" s="69"/>
      <c r="BG1103" s="69"/>
    </row>
    <row r="1104" spans="1:59" x14ac:dyDescent="0.25">
      <c r="A1104" s="70" t="e">
        <f t="shared" si="323"/>
        <v>#REF!</v>
      </c>
      <c r="B1104" s="83" t="str">
        <f>IFERROR(VLOOKUP(A1104,[1]Tổng!$M$2:$AT$200,13,0),"")</f>
        <v/>
      </c>
      <c r="C1104" s="71" t="e">
        <f t="shared" si="318"/>
        <v>#VALUE!</v>
      </c>
      <c r="D1104" s="71">
        <f t="shared" si="319"/>
        <v>1</v>
      </c>
      <c r="E1104" s="221" t="str">
        <f>IFERROR(VLOOKUP(A1104,[1]Tổng!$M$2:$AT$200,14,0),"")</f>
        <v/>
      </c>
      <c r="F1104" s="213" t="str">
        <f>IFERROR(VLOOKUP(A1104,[1]Tổng!$M$2:$AT$200,15,0),"")</f>
        <v/>
      </c>
      <c r="G1104" s="214" t="str">
        <f>IFERROR(VLOOKUP(A1104,[1]Tổng!$M$2:$AT$200,25,0),"")</f>
        <v/>
      </c>
      <c r="H1104" s="83" t="str">
        <f>IFERROR(VLOOKUP(A1104,[1]Tổng!$M$2:$AQ$200,26,0),"")</f>
        <v/>
      </c>
      <c r="I1104" s="77" t="str">
        <f>IFERROR(VLOOKUP(A1104,[1]Tổng!$M$2:$AQ$200,27,0),"")</f>
        <v/>
      </c>
      <c r="J1104" s="77">
        <v>1000000</v>
      </c>
      <c r="K1104" s="78">
        <f t="shared" si="320"/>
        <v>0</v>
      </c>
      <c r="L1104" s="88" t="str">
        <f>IFERROR(VLOOKUP(A1104,[1]Tổng!$M$2:$AQ$200,30,0),"")</f>
        <v/>
      </c>
      <c r="M1104" s="88">
        <f t="shared" si="321"/>
        <v>0</v>
      </c>
      <c r="N1104" s="88" t="str">
        <f>IFERROR(VLOOKUP(A1104,[1]Tổng!$M$2:$AT$200,18,0),"")</f>
        <v/>
      </c>
      <c r="O1104" s="88" t="str">
        <f>IFERROR(VLOOKUP(A1104,[1]Tổng!$M$2:$AT$200,22,0),"")</f>
        <v/>
      </c>
      <c r="P1104" s="217">
        <f t="shared" si="322"/>
        <v>0</v>
      </c>
      <c r="Q1104" s="217">
        <f>IFERROR(VLOOKUP(A1104,[1]Tổng!$M$2:$AQ$200,29,0),0)</f>
        <v>0</v>
      </c>
      <c r="R1104" s="81" t="str">
        <f>IFERROR(VLOOKUP(A1104,[1]Tổng!$M$2:$AQ$200,31,0),"")</f>
        <v/>
      </c>
      <c r="S1104" s="81">
        <f t="shared" si="311"/>
        <v>0</v>
      </c>
      <c r="T1104" s="81">
        <f t="shared" si="312"/>
        <v>0</v>
      </c>
      <c r="U1104" s="81" t="e">
        <f t="shared" si="324"/>
        <v>#REF!</v>
      </c>
      <c r="V1104" s="81"/>
      <c r="W1104" s="81" t="e">
        <f t="shared" si="317"/>
        <v>#REF!</v>
      </c>
      <c r="X1104" s="83"/>
      <c r="Y1104" s="99">
        <f t="shared" si="309"/>
        <v>0</v>
      </c>
      <c r="AB1104" s="106"/>
      <c r="AE1104" s="106" t="e">
        <f t="shared" si="327"/>
        <v>#VALUE!</v>
      </c>
      <c r="AF1104" s="69"/>
      <c r="AG1104" s="218"/>
      <c r="AH1104" s="219"/>
      <c r="AI1104" s="218"/>
      <c r="AR1104" s="225" t="str">
        <f>IF(AS1104&gt;1,H1104,IF(AS1104=1,H1103+1,0))</f>
        <v/>
      </c>
      <c r="AS1104" s="35">
        <f>IF(H1104=0,H1103+1,2)</f>
        <v>2</v>
      </c>
      <c r="AU1104" s="69" t="e">
        <f t="shared" si="310"/>
        <v>#N/A</v>
      </c>
      <c r="AV1104" s="69" t="e">
        <f t="shared" si="313"/>
        <v>#N/A</v>
      </c>
      <c r="AW1104" s="69">
        <f>IF(I1104&gt;0,COUNTIF($AV$32:AV1104,AV1104),0)</f>
        <v>1072</v>
      </c>
      <c r="AX1104" s="69">
        <f>IF(AND(AW1104&gt;1,SUMIF($AV$32:AV1103,AV1104,$AX$32:AX1103)-SUMIF($AV$32:AV1103,AV1104,$BA$32:BA1103)=0),1,IF(AND(AW1104&gt;1,SUMIF($AV$32:AV1103,AV1104,$AX$32:AX1103)-SUMIF($AV$32:AV1103,AV1104,$BA$32:BA1103)&gt;0),0,AW1104))</f>
        <v>0</v>
      </c>
      <c r="AY1104" s="69">
        <f>IF(AND(Q1104&gt;0,SUMIF($AV$32:AV1104,AV1104,$I$32:I1104)-SUMIF($AV$32:AV1104,AV1104,$Q$32:Q1104)=0),COUNTIF($AV$32:AV1104,AV1104),0)</f>
        <v>0</v>
      </c>
      <c r="AZ1104" s="69">
        <f>IF(Q1104&gt;0,COUNTIF($AV$32:AV1104,AV1104),0)</f>
        <v>0</v>
      </c>
      <c r="BA1104" s="69">
        <f t="shared" si="314"/>
        <v>0</v>
      </c>
      <c r="BC1104" s="69" t="str">
        <f t="shared" si="315"/>
        <v xml:space="preserve">  0</v>
      </c>
      <c r="BD1104" s="69" t="str">
        <f t="shared" si="316"/>
        <v/>
      </c>
      <c r="BF1104" s="69"/>
      <c r="BG1104" s="69"/>
    </row>
    <row r="1105" spans="1:59" x14ac:dyDescent="0.25">
      <c r="A1105" s="70" t="e">
        <f t="shared" si="323"/>
        <v>#REF!</v>
      </c>
      <c r="B1105" s="83" t="str">
        <f>IFERROR(VLOOKUP(A1105,[1]Tổng!$M$2:$AT$200,13,0),"")</f>
        <v/>
      </c>
      <c r="C1105" s="71" t="e">
        <f t="shared" si="318"/>
        <v>#VALUE!</v>
      </c>
      <c r="D1105" s="71">
        <f t="shared" si="319"/>
        <v>1</v>
      </c>
      <c r="E1105" s="221" t="str">
        <f>IFERROR(VLOOKUP(A1105,[1]Tổng!$M$2:$AT$200,14,0),"")</f>
        <v/>
      </c>
      <c r="F1105" s="213" t="str">
        <f>IFERROR(VLOOKUP(A1105,[1]Tổng!$M$2:$AT$200,15,0),"")</f>
        <v/>
      </c>
      <c r="G1105" s="214" t="str">
        <f>IFERROR(VLOOKUP(A1105,[1]Tổng!$M$2:$AT$200,25,0),"")</f>
        <v/>
      </c>
      <c r="H1105" s="83" t="str">
        <f>IFERROR(VLOOKUP(A1105,[1]Tổng!$M$2:$AQ$200,26,0),"")</f>
        <v/>
      </c>
      <c r="I1105" s="77" t="str">
        <f>IFERROR(VLOOKUP(A1105,[1]Tổng!$M$2:$AQ$200,27,0),"")</f>
        <v/>
      </c>
      <c r="J1105" s="77">
        <v>1000000</v>
      </c>
      <c r="K1105" s="78">
        <f t="shared" si="320"/>
        <v>0</v>
      </c>
      <c r="L1105" s="88" t="str">
        <f>IFERROR(VLOOKUP(A1105,[1]Tổng!$M$2:$AQ$200,30,0),"")</f>
        <v/>
      </c>
      <c r="M1105" s="88">
        <f t="shared" si="321"/>
        <v>0</v>
      </c>
      <c r="N1105" s="88" t="str">
        <f>IFERROR(VLOOKUP(A1105,[1]Tổng!$M$2:$AT$200,18,0),"")</f>
        <v/>
      </c>
      <c r="O1105" s="88" t="str">
        <f>IFERROR(VLOOKUP(A1105,[1]Tổng!$M$2:$AT$200,22,0),"")</f>
        <v/>
      </c>
      <c r="P1105" s="217">
        <f t="shared" si="322"/>
        <v>0</v>
      </c>
      <c r="Q1105" s="217">
        <f>IFERROR(VLOOKUP(A1105,[1]Tổng!$M$2:$AQ$200,29,0),0)</f>
        <v>0</v>
      </c>
      <c r="R1105" s="81" t="str">
        <f>IFERROR(VLOOKUP(A1105,[1]Tổng!$M$2:$AQ$200,31,0),"")</f>
        <v/>
      </c>
      <c r="S1105" s="81">
        <f t="shared" si="311"/>
        <v>0</v>
      </c>
      <c r="T1105" s="81">
        <f t="shared" si="312"/>
        <v>0</v>
      </c>
      <c r="U1105" s="81" t="e">
        <f t="shared" si="324"/>
        <v>#REF!</v>
      </c>
      <c r="V1105" s="81" t="e">
        <f>Z1118*L1118+Z1121*L1121</f>
        <v>#VALUE!</v>
      </c>
      <c r="W1105" s="81" t="e">
        <f t="shared" si="317"/>
        <v>#REF!</v>
      </c>
      <c r="X1105" s="83">
        <v>44014</v>
      </c>
      <c r="Y1105" s="99">
        <f>Q1105-Z1118-Z1121</f>
        <v>-816</v>
      </c>
      <c r="AB1105" s="106"/>
      <c r="AC1105" s="106"/>
      <c r="AE1105" s="106" t="e">
        <f t="shared" si="327"/>
        <v>#VALUE!</v>
      </c>
      <c r="AF1105" s="69"/>
      <c r="AG1105" s="218"/>
      <c r="AH1105" s="219"/>
      <c r="AI1105" s="218"/>
      <c r="AR1105" s="225" t="str">
        <f>IF(AS1105&gt;1,H1105,IF(AS1105=1,H1087+1,0))</f>
        <v/>
      </c>
      <c r="AS1105" s="35">
        <f>IF(H1105=0,H1087+1,2)</f>
        <v>2</v>
      </c>
      <c r="AU1105" s="69" t="e">
        <f t="shared" si="310"/>
        <v>#N/A</v>
      </c>
      <c r="AV1105" s="69" t="e">
        <f t="shared" si="313"/>
        <v>#N/A</v>
      </c>
      <c r="AW1105" s="69">
        <f>IF(I1105&gt;0,COUNTIF($AV$32:AV1105,AV1105),0)</f>
        <v>1073</v>
      </c>
      <c r="AX1105" s="69">
        <f>IF(AND(AW1105&gt;1,SUMIF($AV$32:AV1104,AV1105,$AX$32:AX1104)-SUMIF($AV$32:AV1104,AV1105,$BA$32:BA1104)=0),1,IF(AND(AW1105&gt;1,SUMIF($AV$32:AV1104,AV1105,$AX$32:AX1104)-SUMIF($AV$32:AV1104,AV1105,$BA$32:BA1104)&gt;0),0,AW1105))</f>
        <v>0</v>
      </c>
      <c r="AY1105" s="69">
        <f>IF(AND(Q1105&gt;0,SUMIF($AV$32:AV1105,AV1105,$I$32:I1105)-SUMIF($AV$32:AV1105,AV1105,$Q$32:Q1105)=0),COUNTIF($AV$32:AV1105,AV1105),0)</f>
        <v>0</v>
      </c>
      <c r="AZ1105" s="69">
        <f>IF(Q1105&gt;0,COUNTIF($AV$32:AV1105,AV1105),0)</f>
        <v>0</v>
      </c>
      <c r="BA1105" s="69">
        <f t="shared" si="314"/>
        <v>0</v>
      </c>
      <c r="BC1105" s="69" t="str">
        <f t="shared" si="315"/>
        <v xml:space="preserve">  0</v>
      </c>
      <c r="BD1105" s="69" t="str">
        <f t="shared" si="316"/>
        <v/>
      </c>
      <c r="BF1105" s="69"/>
      <c r="BG1105" s="69"/>
    </row>
    <row r="1106" spans="1:59" x14ac:dyDescent="0.25">
      <c r="A1106" s="70" t="e">
        <f t="shared" si="323"/>
        <v>#REF!</v>
      </c>
      <c r="B1106" s="83" t="str">
        <f>IFERROR(VLOOKUP(A1106,[1]Tổng!$M$2:$AT$200,13,0),"")</f>
        <v/>
      </c>
      <c r="C1106" s="71" t="e">
        <f t="shared" si="318"/>
        <v>#VALUE!</v>
      </c>
      <c r="D1106" s="71">
        <f t="shared" si="319"/>
        <v>1</v>
      </c>
      <c r="E1106" s="221" t="str">
        <f>IFERROR(VLOOKUP(A1106,[1]Tổng!$M$2:$AT$200,14,0),"")</f>
        <v/>
      </c>
      <c r="F1106" s="213" t="str">
        <f>IFERROR(VLOOKUP(A1106,[1]Tổng!$M$2:$AT$200,15,0),"")</f>
        <v/>
      </c>
      <c r="G1106" s="214" t="str">
        <f>IFERROR(VLOOKUP(A1106,[1]Tổng!$M$2:$AT$200,25,0),"")</f>
        <v/>
      </c>
      <c r="H1106" s="83" t="str">
        <f>IFERROR(VLOOKUP(A1106,[1]Tổng!$M$2:$AQ$200,26,0),"")</f>
        <v/>
      </c>
      <c r="I1106" s="77" t="str">
        <f>IFERROR(VLOOKUP(A1106,[1]Tổng!$M$2:$AQ$200,27,0),"")</f>
        <v/>
      </c>
      <c r="J1106" s="77">
        <v>1000000</v>
      </c>
      <c r="K1106" s="78">
        <f t="shared" si="320"/>
        <v>0</v>
      </c>
      <c r="L1106" s="88" t="str">
        <f>IFERROR(VLOOKUP(A1106,[1]Tổng!$M$2:$AQ$200,30,0),"")</f>
        <v/>
      </c>
      <c r="M1106" s="88">
        <f t="shared" si="321"/>
        <v>0</v>
      </c>
      <c r="N1106" s="88" t="str">
        <f>IFERROR(VLOOKUP(A1106,[1]Tổng!$M$2:$AT$200,18,0),"")</f>
        <v/>
      </c>
      <c r="O1106" s="88" t="str">
        <f>IFERROR(VLOOKUP(A1106,[1]Tổng!$M$2:$AT$200,22,0),"")</f>
        <v/>
      </c>
      <c r="P1106" s="217">
        <f t="shared" si="322"/>
        <v>0</v>
      </c>
      <c r="Q1106" s="217">
        <f>IFERROR(VLOOKUP(A1106,[1]Tổng!$M$2:$AQ$200,29,0),0)</f>
        <v>0</v>
      </c>
      <c r="R1106" s="81" t="str">
        <f>IFERROR(VLOOKUP(A1106,[1]Tổng!$M$2:$AQ$200,31,0),"")</f>
        <v/>
      </c>
      <c r="S1106" s="81">
        <f t="shared" si="311"/>
        <v>0</v>
      </c>
      <c r="T1106" s="81">
        <f t="shared" si="312"/>
        <v>0</v>
      </c>
      <c r="U1106" s="81" t="e">
        <f t="shared" si="324"/>
        <v>#REF!</v>
      </c>
      <c r="V1106" s="81" t="e">
        <f>Z1115*L1115+Z1126*L1126+AB1136*L1136+Z1133*L1133</f>
        <v>#VALUE!</v>
      </c>
      <c r="W1106" s="81" t="e">
        <f t="shared" si="317"/>
        <v>#REF!</v>
      </c>
      <c r="X1106" s="83">
        <v>44074</v>
      </c>
      <c r="Y1106" s="99">
        <f>Q1106-Z1115-Z1126-AB1136-Z1133</f>
        <v>-1798</v>
      </c>
      <c r="AC1106" s="106"/>
      <c r="AE1106" s="106" t="e">
        <f t="shared" si="327"/>
        <v>#VALUE!</v>
      </c>
      <c r="AF1106" s="69"/>
      <c r="AG1106" s="218"/>
      <c r="AH1106" s="219"/>
      <c r="AI1106" s="218"/>
      <c r="AR1106" s="225" t="str">
        <f t="shared" ref="AR1106:AR1121" si="330">IF(AS1106&gt;1,H1106,IF(AS1106=1,H1105+1,0))</f>
        <v/>
      </c>
      <c r="AS1106" s="35">
        <f t="shared" ref="AS1106:AS1121" si="331">IF(H1106=0,H1105+1,2)</f>
        <v>2</v>
      </c>
      <c r="AU1106" s="69" t="e">
        <f t="shared" si="310"/>
        <v>#N/A</v>
      </c>
      <c r="AV1106" s="69" t="e">
        <f t="shared" si="313"/>
        <v>#N/A</v>
      </c>
      <c r="AW1106" s="69">
        <f>IF(I1106&gt;0,COUNTIF($AV$32:AV1106,AV1106),0)</f>
        <v>1074</v>
      </c>
      <c r="AX1106" s="69">
        <f>IF(AND(AW1106&gt;1,SUMIF($AV$32:AV1105,AV1106,$AX$32:AX1105)-SUMIF($AV$32:AV1105,AV1106,$BA$32:BA1105)=0),1,IF(AND(AW1106&gt;1,SUMIF($AV$32:AV1105,AV1106,$AX$32:AX1105)-SUMIF($AV$32:AV1105,AV1106,$BA$32:BA1105)&gt;0),0,AW1106))</f>
        <v>0</v>
      </c>
      <c r="AY1106" s="69">
        <f>IF(AND(Q1106&gt;0,SUMIF($AV$32:AV1106,AV1106,$I$32:I1106)-SUMIF($AV$32:AV1106,AV1106,$Q$32:Q1106)=0),COUNTIF($AV$32:AV1106,AV1106),0)</f>
        <v>0</v>
      </c>
      <c r="AZ1106" s="69">
        <f>IF(Q1106&gt;0,COUNTIF($AV$32:AV1106,AV1106),0)</f>
        <v>0</v>
      </c>
      <c r="BA1106" s="69">
        <f t="shared" si="314"/>
        <v>0</v>
      </c>
      <c r="BC1106" s="69" t="str">
        <f t="shared" si="315"/>
        <v xml:space="preserve">  0</v>
      </c>
      <c r="BD1106" s="69" t="str">
        <f t="shared" si="316"/>
        <v/>
      </c>
      <c r="BF1106" s="69"/>
      <c r="BG1106" s="69"/>
    </row>
    <row r="1107" spans="1:59" x14ac:dyDescent="0.25">
      <c r="A1107" s="70" t="e">
        <f t="shared" si="323"/>
        <v>#REF!</v>
      </c>
      <c r="B1107" s="83" t="str">
        <f>IFERROR(VLOOKUP(A1107,[1]Tổng!$M$2:$AT$200,13,0),"")</f>
        <v/>
      </c>
      <c r="C1107" s="71" t="e">
        <f t="shared" si="318"/>
        <v>#VALUE!</v>
      </c>
      <c r="D1107" s="71">
        <f t="shared" si="319"/>
        <v>1</v>
      </c>
      <c r="E1107" s="221" t="str">
        <f>IFERROR(VLOOKUP(A1107,[1]Tổng!$M$2:$AT$200,14,0),"")</f>
        <v/>
      </c>
      <c r="F1107" s="213" t="str">
        <f>IFERROR(VLOOKUP(A1107,[1]Tổng!$M$2:$AT$200,15,0),"")</f>
        <v/>
      </c>
      <c r="G1107" s="214" t="str">
        <f>IFERROR(VLOOKUP(A1107,[1]Tổng!$M$2:$AT$200,25,0),"")</f>
        <v/>
      </c>
      <c r="H1107" s="83" t="str">
        <f>IFERROR(VLOOKUP(A1107,[1]Tổng!$M$2:$AQ$200,26,0),"")</f>
        <v/>
      </c>
      <c r="I1107" s="77" t="str">
        <f>IFERROR(VLOOKUP(A1107,[1]Tổng!$M$2:$AQ$200,27,0),"")</f>
        <v/>
      </c>
      <c r="J1107" s="77">
        <v>1000000</v>
      </c>
      <c r="K1107" s="78">
        <f t="shared" si="320"/>
        <v>0</v>
      </c>
      <c r="L1107" s="88" t="str">
        <f>IFERROR(VLOOKUP(A1107,[1]Tổng!$M$2:$AQ$200,30,0),"")</f>
        <v/>
      </c>
      <c r="M1107" s="88">
        <f t="shared" si="321"/>
        <v>0</v>
      </c>
      <c r="N1107" s="88" t="str">
        <f>IFERROR(VLOOKUP(A1107,[1]Tổng!$M$2:$AT$200,18,0),"")</f>
        <v/>
      </c>
      <c r="O1107" s="88" t="str">
        <f>IFERROR(VLOOKUP(A1107,[1]Tổng!$M$2:$AT$200,22,0),"")</f>
        <v/>
      </c>
      <c r="P1107" s="217">
        <f t="shared" si="322"/>
        <v>0</v>
      </c>
      <c r="Q1107" s="217">
        <f>IFERROR(VLOOKUP(A1107,[1]Tổng!$M$2:$AQ$200,29,0),0)</f>
        <v>0</v>
      </c>
      <c r="R1107" s="81" t="str">
        <f>IFERROR(VLOOKUP(A1107,[1]Tổng!$M$2:$AQ$200,31,0),"")</f>
        <v/>
      </c>
      <c r="S1107" s="81">
        <f t="shared" si="311"/>
        <v>0</v>
      </c>
      <c r="T1107" s="81">
        <f t="shared" si="312"/>
        <v>0</v>
      </c>
      <c r="U1107" s="81" t="e">
        <f t="shared" si="324"/>
        <v>#REF!</v>
      </c>
      <c r="V1107" s="81" t="e">
        <f>Z1122*L1122</f>
        <v>#VALUE!</v>
      </c>
      <c r="W1107" s="81" t="e">
        <f t="shared" si="317"/>
        <v>#REF!</v>
      </c>
      <c r="X1107" s="83">
        <v>44014</v>
      </c>
      <c r="Y1107" s="99">
        <f>Q1107-Z1122</f>
        <v>-335</v>
      </c>
      <c r="AC1107" s="106"/>
      <c r="AE1107" s="106" t="e">
        <f t="shared" si="327"/>
        <v>#VALUE!</v>
      </c>
      <c r="AF1107" s="69"/>
      <c r="AG1107" s="218"/>
      <c r="AH1107" s="219"/>
      <c r="AI1107" s="218"/>
      <c r="AR1107" s="225" t="str">
        <f t="shared" si="330"/>
        <v/>
      </c>
      <c r="AS1107" s="35">
        <f t="shared" si="331"/>
        <v>2</v>
      </c>
      <c r="AU1107" s="69" t="e">
        <f t="shared" si="310"/>
        <v>#N/A</v>
      </c>
      <c r="AV1107" s="69" t="e">
        <f t="shared" si="313"/>
        <v>#N/A</v>
      </c>
      <c r="AW1107" s="69">
        <f>IF(I1107&gt;0,COUNTIF($AV$32:AV1107,AV1107),0)</f>
        <v>1075</v>
      </c>
      <c r="AX1107" s="69">
        <f>IF(AND(AW1107&gt;1,SUMIF($AV$32:AV1106,AV1107,$AX$32:AX1106)-SUMIF($AV$32:AV1106,AV1107,$BA$32:BA1106)=0),1,IF(AND(AW1107&gt;1,SUMIF($AV$32:AV1106,AV1107,$AX$32:AX1106)-SUMIF($AV$32:AV1106,AV1107,$BA$32:BA1106)&gt;0),0,AW1107))</f>
        <v>0</v>
      </c>
      <c r="AY1107" s="69">
        <f>IF(AND(Q1107&gt;0,SUMIF($AV$32:AV1107,AV1107,$I$32:I1107)-SUMIF($AV$32:AV1107,AV1107,$Q$32:Q1107)=0),COUNTIF($AV$32:AV1107,AV1107),0)</f>
        <v>0</v>
      </c>
      <c r="AZ1107" s="69">
        <f>IF(Q1107&gt;0,COUNTIF($AV$32:AV1107,AV1107),0)</f>
        <v>0</v>
      </c>
      <c r="BA1107" s="69">
        <f t="shared" si="314"/>
        <v>0</v>
      </c>
      <c r="BC1107" s="69" t="str">
        <f t="shared" si="315"/>
        <v xml:space="preserve">  0</v>
      </c>
      <c r="BD1107" s="69" t="str">
        <f t="shared" si="316"/>
        <v/>
      </c>
      <c r="BF1107" s="69"/>
      <c r="BG1107" s="69"/>
    </row>
    <row r="1108" spans="1:59" x14ac:dyDescent="0.25">
      <c r="A1108" s="70" t="e">
        <f t="shared" si="323"/>
        <v>#REF!</v>
      </c>
      <c r="B1108" s="83" t="str">
        <f>IFERROR(VLOOKUP(A1108,[1]Tổng!$M$2:$AT$200,13,0),"")</f>
        <v/>
      </c>
      <c r="C1108" s="71" t="e">
        <f t="shared" si="318"/>
        <v>#VALUE!</v>
      </c>
      <c r="D1108" s="71">
        <f t="shared" si="319"/>
        <v>1</v>
      </c>
      <c r="E1108" s="221" t="str">
        <f>IFERROR(VLOOKUP(A1108,[1]Tổng!$M$2:$AT$200,14,0),"")</f>
        <v/>
      </c>
      <c r="F1108" s="213" t="str">
        <f>IFERROR(VLOOKUP(A1108,[1]Tổng!$M$2:$AT$200,15,0),"")</f>
        <v/>
      </c>
      <c r="G1108" s="214" t="str">
        <f>IFERROR(VLOOKUP(A1108,[1]Tổng!$M$2:$AT$200,25,0),"")</f>
        <v/>
      </c>
      <c r="H1108" s="83" t="str">
        <f>IFERROR(VLOOKUP(A1108,[1]Tổng!$M$2:$AQ$200,26,0),"")</f>
        <v/>
      </c>
      <c r="I1108" s="77" t="str">
        <f>IFERROR(VLOOKUP(A1108,[1]Tổng!$M$2:$AQ$200,27,0),"")</f>
        <v/>
      </c>
      <c r="J1108" s="77">
        <v>1000000</v>
      </c>
      <c r="K1108" s="78">
        <f t="shared" si="320"/>
        <v>0</v>
      </c>
      <c r="L1108" s="88" t="str">
        <f>IFERROR(VLOOKUP(A1108,[1]Tổng!$M$2:$AQ$200,30,0),"")</f>
        <v/>
      </c>
      <c r="M1108" s="88">
        <f t="shared" si="321"/>
        <v>0</v>
      </c>
      <c r="N1108" s="88" t="str">
        <f>IFERROR(VLOOKUP(A1108,[1]Tổng!$M$2:$AT$200,18,0),"")</f>
        <v/>
      </c>
      <c r="O1108" s="88" t="str">
        <f>IFERROR(VLOOKUP(A1108,[1]Tổng!$M$2:$AT$200,22,0),"")</f>
        <v/>
      </c>
      <c r="P1108" s="217">
        <f t="shared" si="322"/>
        <v>0</v>
      </c>
      <c r="Q1108" s="217">
        <f>IFERROR(VLOOKUP(A1108,[1]Tổng!$M$2:$AQ$200,29,0),0)</f>
        <v>0</v>
      </c>
      <c r="R1108" s="81" t="str">
        <f>IFERROR(VLOOKUP(A1108,[1]Tổng!$M$2:$AQ$200,31,0),"")</f>
        <v/>
      </c>
      <c r="S1108" s="81">
        <f t="shared" si="311"/>
        <v>0</v>
      </c>
      <c r="T1108" s="81">
        <f t="shared" si="312"/>
        <v>0</v>
      </c>
      <c r="U1108" s="81" t="e">
        <f t="shared" si="324"/>
        <v>#REF!</v>
      </c>
      <c r="V1108" s="81" t="e">
        <f>Z1136*L1136</f>
        <v>#VALUE!</v>
      </c>
      <c r="W1108" s="81" t="e">
        <f t="shared" si="317"/>
        <v>#REF!</v>
      </c>
      <c r="X1108" s="83">
        <v>44014</v>
      </c>
      <c r="Y1108" s="99">
        <f>Q1108-Z1136</f>
        <v>-431</v>
      </c>
      <c r="AC1108" s="106"/>
      <c r="AE1108" s="106" t="e">
        <f t="shared" si="327"/>
        <v>#VALUE!</v>
      </c>
      <c r="AF1108" s="69"/>
      <c r="AG1108" s="218"/>
      <c r="AH1108" s="219"/>
      <c r="AI1108" s="218"/>
      <c r="AR1108" s="225" t="str">
        <f t="shared" si="330"/>
        <v/>
      </c>
      <c r="AS1108" s="35">
        <f t="shared" si="331"/>
        <v>2</v>
      </c>
      <c r="AU1108" s="69" t="e">
        <f t="shared" si="310"/>
        <v>#N/A</v>
      </c>
      <c r="AV1108" s="69" t="e">
        <f t="shared" si="313"/>
        <v>#N/A</v>
      </c>
      <c r="AW1108" s="69">
        <f>IF(I1108&gt;0,COUNTIF($AV$32:AV1108,AV1108),0)</f>
        <v>1076</v>
      </c>
      <c r="AX1108" s="69">
        <f>IF(AND(AW1108&gt;1,SUMIF($AV$32:AV1107,AV1108,$AX$32:AX1107)-SUMIF($AV$32:AV1107,AV1108,$BA$32:BA1107)=0),1,IF(AND(AW1108&gt;1,SUMIF($AV$32:AV1107,AV1108,$AX$32:AX1107)-SUMIF($AV$32:AV1107,AV1108,$BA$32:BA1107)&gt;0),0,AW1108))</f>
        <v>0</v>
      </c>
      <c r="AY1108" s="69">
        <f>IF(AND(Q1108&gt;0,SUMIF($AV$32:AV1108,AV1108,$I$32:I1108)-SUMIF($AV$32:AV1108,AV1108,$Q$32:Q1108)=0),COUNTIF($AV$32:AV1108,AV1108),0)</f>
        <v>0</v>
      </c>
      <c r="AZ1108" s="69">
        <f>IF(Q1108&gt;0,COUNTIF($AV$32:AV1108,AV1108),0)</f>
        <v>0</v>
      </c>
      <c r="BA1108" s="69">
        <f t="shared" si="314"/>
        <v>0</v>
      </c>
      <c r="BC1108" s="69" t="str">
        <f t="shared" si="315"/>
        <v xml:space="preserve">  0</v>
      </c>
      <c r="BD1108" s="69" t="str">
        <f t="shared" si="316"/>
        <v/>
      </c>
      <c r="BF1108" s="69"/>
      <c r="BG1108" s="69"/>
    </row>
    <row r="1109" spans="1:59" x14ac:dyDescent="0.25">
      <c r="A1109" s="70" t="e">
        <f t="shared" si="323"/>
        <v>#REF!</v>
      </c>
      <c r="B1109" s="83" t="str">
        <f>IFERROR(VLOOKUP(A1109,[1]Tổng!$M$2:$AT$200,13,0),"")</f>
        <v/>
      </c>
      <c r="C1109" s="71" t="e">
        <f t="shared" si="318"/>
        <v>#VALUE!</v>
      </c>
      <c r="D1109" s="71">
        <f t="shared" si="319"/>
        <v>1</v>
      </c>
      <c r="E1109" s="221" t="str">
        <f>IFERROR(VLOOKUP(A1109,[1]Tổng!$M$2:$AT$200,14,0),"")</f>
        <v/>
      </c>
      <c r="F1109" s="213" t="str">
        <f>IFERROR(VLOOKUP(A1109,[1]Tổng!$M$2:$AT$200,15,0),"")</f>
        <v/>
      </c>
      <c r="G1109" s="214" t="str">
        <f>IFERROR(VLOOKUP(A1109,[1]Tổng!$M$2:$AT$200,25,0),"")</f>
        <v/>
      </c>
      <c r="H1109" s="83" t="str">
        <f>IFERROR(VLOOKUP(A1109,[1]Tổng!$M$2:$AQ$200,26,0),"")</f>
        <v/>
      </c>
      <c r="I1109" s="77" t="str">
        <f>IFERROR(VLOOKUP(A1109,[1]Tổng!$M$2:$AQ$200,27,0),"")</f>
        <v/>
      </c>
      <c r="J1109" s="77">
        <v>1000000</v>
      </c>
      <c r="K1109" s="78">
        <f t="shared" si="320"/>
        <v>0</v>
      </c>
      <c r="L1109" s="88" t="str">
        <f>IFERROR(VLOOKUP(A1109,[1]Tổng!$M$2:$AQ$200,30,0),"")</f>
        <v/>
      </c>
      <c r="M1109" s="88">
        <f t="shared" si="321"/>
        <v>0</v>
      </c>
      <c r="N1109" s="88" t="str">
        <f>IFERROR(VLOOKUP(A1109,[1]Tổng!$M$2:$AT$200,18,0),"")</f>
        <v/>
      </c>
      <c r="O1109" s="88" t="str">
        <f>IFERROR(VLOOKUP(A1109,[1]Tổng!$M$2:$AT$200,22,0),"")</f>
        <v/>
      </c>
      <c r="P1109" s="217">
        <f t="shared" si="322"/>
        <v>0</v>
      </c>
      <c r="Q1109" s="217">
        <f>IFERROR(VLOOKUP(A1109,[1]Tổng!$M$2:$AQ$200,29,0),0)</f>
        <v>0</v>
      </c>
      <c r="R1109" s="81" t="str">
        <f>IFERROR(VLOOKUP(A1109,[1]Tổng!$M$2:$AQ$200,31,0),"")</f>
        <v/>
      </c>
      <c r="S1109" s="81">
        <f t="shared" si="311"/>
        <v>0</v>
      </c>
      <c r="T1109" s="81">
        <f t="shared" si="312"/>
        <v>0</v>
      </c>
      <c r="U1109" s="81" t="e">
        <f t="shared" si="324"/>
        <v>#REF!</v>
      </c>
      <c r="V1109" s="81" t="e">
        <f>AA1121*L1121+Z1179*L1179</f>
        <v>#VALUE!</v>
      </c>
      <c r="W1109" s="81" t="e">
        <f t="shared" si="317"/>
        <v>#REF!</v>
      </c>
      <c r="X1109" s="83">
        <v>44069</v>
      </c>
      <c r="Y1109" s="99">
        <f>Q1109-AA1121-Z1179</f>
        <v>-1785</v>
      </c>
      <c r="AC1109" s="106"/>
      <c r="AE1109" s="106" t="e">
        <f t="shared" si="327"/>
        <v>#VALUE!</v>
      </c>
      <c r="AF1109" s="69"/>
      <c r="AG1109" s="218"/>
      <c r="AH1109" s="219"/>
      <c r="AI1109" s="218"/>
      <c r="AR1109" s="225" t="str">
        <f t="shared" si="330"/>
        <v/>
      </c>
      <c r="AS1109" s="35">
        <f t="shared" si="331"/>
        <v>2</v>
      </c>
      <c r="AU1109" s="69" t="e">
        <f t="shared" si="310"/>
        <v>#N/A</v>
      </c>
      <c r="AV1109" s="69" t="e">
        <f t="shared" si="313"/>
        <v>#N/A</v>
      </c>
      <c r="AW1109" s="69">
        <f>IF(I1109&gt;0,COUNTIF($AV$32:AV1109,AV1109),0)</f>
        <v>1077</v>
      </c>
      <c r="AX1109" s="69">
        <f>IF(AND(AW1109&gt;1,SUMIF($AV$32:AV1108,AV1109,$AX$32:AX1108)-SUMIF($AV$32:AV1108,AV1109,$BA$32:BA1108)=0),1,IF(AND(AW1109&gt;1,SUMIF($AV$32:AV1108,AV1109,$AX$32:AX1108)-SUMIF($AV$32:AV1108,AV1109,$BA$32:BA1108)&gt;0),0,AW1109))</f>
        <v>0</v>
      </c>
      <c r="AY1109" s="69">
        <f>IF(AND(Q1109&gt;0,SUMIF($AV$32:AV1109,AV1109,$I$32:I1109)-SUMIF($AV$32:AV1109,AV1109,$Q$32:Q1109)=0),COUNTIF($AV$32:AV1109,AV1109),0)</f>
        <v>0</v>
      </c>
      <c r="AZ1109" s="69">
        <f>IF(Q1109&gt;0,COUNTIF($AV$32:AV1109,AV1109),0)</f>
        <v>0</v>
      </c>
      <c r="BA1109" s="69">
        <f t="shared" si="314"/>
        <v>0</v>
      </c>
      <c r="BC1109" s="69" t="str">
        <f t="shared" si="315"/>
        <v xml:space="preserve">  0</v>
      </c>
      <c r="BD1109" s="69" t="str">
        <f t="shared" si="316"/>
        <v/>
      </c>
      <c r="BF1109" s="69"/>
      <c r="BG1109" s="69"/>
    </row>
    <row r="1110" spans="1:59" x14ac:dyDescent="0.25">
      <c r="A1110" s="70" t="e">
        <f t="shared" si="323"/>
        <v>#REF!</v>
      </c>
      <c r="B1110" s="83" t="str">
        <f>IFERROR(VLOOKUP(A1110,[1]Tổng!$M$2:$AT$200,13,0),"")</f>
        <v/>
      </c>
      <c r="C1110" s="71" t="e">
        <f t="shared" si="318"/>
        <v>#VALUE!</v>
      </c>
      <c r="D1110" s="71">
        <f t="shared" si="319"/>
        <v>1</v>
      </c>
      <c r="E1110" s="221" t="str">
        <f>IFERROR(VLOOKUP(A1110,[1]Tổng!$M$2:$AT$200,14,0),"")</f>
        <v/>
      </c>
      <c r="F1110" s="213" t="str">
        <f>IFERROR(VLOOKUP(A1110,[1]Tổng!$M$2:$AT$200,15,0),"")</f>
        <v/>
      </c>
      <c r="G1110" s="214" t="str">
        <f>IFERROR(VLOOKUP(A1110,[1]Tổng!$M$2:$AT$200,25,0),"")</f>
        <v/>
      </c>
      <c r="H1110" s="83" t="str">
        <f>IFERROR(VLOOKUP(A1110,[1]Tổng!$M$2:$AQ$200,26,0),"")</f>
        <v/>
      </c>
      <c r="I1110" s="77" t="str">
        <f>IFERROR(VLOOKUP(A1110,[1]Tổng!$M$2:$AQ$200,27,0),"")</f>
        <v/>
      </c>
      <c r="J1110" s="77">
        <v>1000000</v>
      </c>
      <c r="K1110" s="78">
        <f t="shared" si="320"/>
        <v>0</v>
      </c>
      <c r="L1110" s="88" t="str">
        <f>IFERROR(VLOOKUP(A1110,[1]Tổng!$M$2:$AQ$200,30,0),"")</f>
        <v/>
      </c>
      <c r="M1110" s="88">
        <f t="shared" si="321"/>
        <v>0</v>
      </c>
      <c r="N1110" s="88" t="str">
        <f>IFERROR(VLOOKUP(A1110,[1]Tổng!$M$2:$AT$200,18,0),"")</f>
        <v/>
      </c>
      <c r="O1110" s="88" t="str">
        <f>IFERROR(VLOOKUP(A1110,[1]Tổng!$M$2:$AT$200,22,0),"")</f>
        <v/>
      </c>
      <c r="P1110" s="217">
        <f t="shared" si="322"/>
        <v>0</v>
      </c>
      <c r="Q1110" s="217">
        <f>IFERROR(VLOOKUP(A1110,[1]Tổng!$M$2:$AQ$200,29,0),0)</f>
        <v>0</v>
      </c>
      <c r="R1110" s="81" t="str">
        <f>IFERROR(VLOOKUP(A1110,[1]Tổng!$M$2:$AQ$200,31,0),"")</f>
        <v/>
      </c>
      <c r="S1110" s="81">
        <f t="shared" si="311"/>
        <v>0</v>
      </c>
      <c r="T1110" s="81">
        <f t="shared" si="312"/>
        <v>0</v>
      </c>
      <c r="U1110" s="81" t="e">
        <f t="shared" si="324"/>
        <v>#REF!</v>
      </c>
      <c r="V1110" s="81" t="e">
        <f>AA1122*L1122+Z1124*L1124+Z1141*L1141</f>
        <v>#VALUE!</v>
      </c>
      <c r="W1110" s="81" t="e">
        <f t="shared" si="317"/>
        <v>#REF!</v>
      </c>
      <c r="X1110" s="83">
        <v>44067</v>
      </c>
      <c r="Y1110" s="99">
        <f>Q1110-AA1122-Z1124-Z1141</f>
        <v>-2232</v>
      </c>
      <c r="AC1110" s="106"/>
      <c r="AE1110" s="106" t="e">
        <f t="shared" si="327"/>
        <v>#VALUE!</v>
      </c>
      <c r="AF1110" s="69"/>
      <c r="AG1110" s="218"/>
      <c r="AH1110" s="219"/>
      <c r="AI1110" s="218"/>
      <c r="AR1110" s="225" t="str">
        <f t="shared" si="330"/>
        <v/>
      </c>
      <c r="AS1110" s="35">
        <f t="shared" si="331"/>
        <v>2</v>
      </c>
      <c r="AU1110" s="69" t="e">
        <f t="shared" si="310"/>
        <v>#N/A</v>
      </c>
      <c r="AV1110" s="69" t="e">
        <f t="shared" si="313"/>
        <v>#N/A</v>
      </c>
      <c r="AW1110" s="69">
        <f>IF(I1110&gt;0,COUNTIF($AV$32:AV1110,AV1110),0)</f>
        <v>1078</v>
      </c>
      <c r="AX1110" s="69">
        <f>IF(AND(AW1110&gt;1,SUMIF($AV$32:AV1109,AV1110,$AX$32:AX1109)-SUMIF($AV$32:AV1109,AV1110,$BA$32:BA1109)=0),1,IF(AND(AW1110&gt;1,SUMIF($AV$32:AV1109,AV1110,$AX$32:AX1109)-SUMIF($AV$32:AV1109,AV1110,$BA$32:BA1109)&gt;0),0,AW1110))</f>
        <v>0</v>
      </c>
      <c r="AY1110" s="69">
        <f>IF(AND(Q1110&gt;0,SUMIF($AV$32:AV1110,AV1110,$I$32:I1110)-SUMIF($AV$32:AV1110,AV1110,$Q$32:Q1110)=0),COUNTIF($AV$32:AV1110,AV1110),0)</f>
        <v>0</v>
      </c>
      <c r="AZ1110" s="69">
        <f>IF(Q1110&gt;0,COUNTIF($AV$32:AV1110,AV1110),0)</f>
        <v>0</v>
      </c>
      <c r="BA1110" s="69">
        <f t="shared" si="314"/>
        <v>0</v>
      </c>
      <c r="BC1110" s="69" t="str">
        <f t="shared" si="315"/>
        <v xml:space="preserve">  0</v>
      </c>
      <c r="BD1110" s="69" t="str">
        <f t="shared" si="316"/>
        <v/>
      </c>
      <c r="BF1110" s="69"/>
      <c r="BG1110" s="69"/>
    </row>
    <row r="1111" spans="1:59" x14ac:dyDescent="0.25">
      <c r="A1111" s="70" t="e">
        <f t="shared" si="323"/>
        <v>#REF!</v>
      </c>
      <c r="B1111" s="83" t="str">
        <f>IFERROR(VLOOKUP(A1111,[1]Tổng!$M$2:$AT$200,13,0),"")</f>
        <v/>
      </c>
      <c r="C1111" s="71" t="e">
        <f t="shared" si="318"/>
        <v>#VALUE!</v>
      </c>
      <c r="D1111" s="71">
        <f t="shared" si="319"/>
        <v>1</v>
      </c>
      <c r="E1111" s="221" t="str">
        <f>IFERROR(VLOOKUP(A1111,[1]Tổng!$M$2:$AT$200,14,0),"")</f>
        <v/>
      </c>
      <c r="F1111" s="213" t="str">
        <f>IFERROR(VLOOKUP(A1111,[1]Tổng!$M$2:$AT$200,15,0),"")</f>
        <v/>
      </c>
      <c r="G1111" s="214" t="str">
        <f>IFERROR(VLOOKUP(A1111,[1]Tổng!$M$2:$AT$200,25,0),"")</f>
        <v/>
      </c>
      <c r="H1111" s="83" t="str">
        <f>IFERROR(VLOOKUP(A1111,[1]Tổng!$M$2:$AQ$200,26,0),"")</f>
        <v/>
      </c>
      <c r="I1111" s="77" t="str">
        <f>IFERROR(VLOOKUP(A1111,[1]Tổng!$M$2:$AQ$200,27,0),"")</f>
        <v/>
      </c>
      <c r="J1111" s="77">
        <v>1000000</v>
      </c>
      <c r="K1111" s="78">
        <f t="shared" si="320"/>
        <v>0</v>
      </c>
      <c r="L1111" s="88" t="str">
        <f>IFERROR(VLOOKUP(A1111,[1]Tổng!$M$2:$AQ$200,30,0),"")</f>
        <v/>
      </c>
      <c r="M1111" s="88">
        <f t="shared" si="321"/>
        <v>0</v>
      </c>
      <c r="N1111" s="88" t="str">
        <f>IFERROR(VLOOKUP(A1111,[1]Tổng!$M$2:$AT$200,18,0),"")</f>
        <v/>
      </c>
      <c r="O1111" s="88" t="str">
        <f>IFERROR(VLOOKUP(A1111,[1]Tổng!$M$2:$AT$200,22,0),"")</f>
        <v/>
      </c>
      <c r="P1111" s="217">
        <f t="shared" si="322"/>
        <v>0</v>
      </c>
      <c r="Q1111" s="217">
        <f>IFERROR(VLOOKUP(A1111,[1]Tổng!$M$2:$AQ$200,29,0),0)</f>
        <v>0</v>
      </c>
      <c r="R1111" s="81" t="str">
        <f>IFERROR(VLOOKUP(A1111,[1]Tổng!$M$2:$AQ$200,31,0),"")</f>
        <v/>
      </c>
      <c r="S1111" s="81">
        <f t="shared" si="311"/>
        <v>0</v>
      </c>
      <c r="T1111" s="81">
        <f t="shared" si="312"/>
        <v>0</v>
      </c>
      <c r="U1111" s="81" t="e">
        <f t="shared" si="324"/>
        <v>#REF!</v>
      </c>
      <c r="V1111" s="81" t="e">
        <f>Z1154*L1154+AA1179*L1179+Z1185*L1185</f>
        <v>#VALUE!</v>
      </c>
      <c r="W1111" s="81" t="e">
        <f t="shared" si="317"/>
        <v>#REF!</v>
      </c>
      <c r="X1111" s="83">
        <v>44014</v>
      </c>
      <c r="Y1111" s="99">
        <f>Q1111-Z1154-AA1179-Z1185</f>
        <v>-3845</v>
      </c>
      <c r="AC1111" s="106"/>
      <c r="AE1111" s="106" t="e">
        <f t="shared" si="327"/>
        <v>#VALUE!</v>
      </c>
      <c r="AF1111" s="69"/>
      <c r="AG1111" s="218"/>
      <c r="AH1111" s="219"/>
      <c r="AI1111" s="218"/>
      <c r="AR1111" s="225" t="str">
        <f t="shared" si="330"/>
        <v/>
      </c>
      <c r="AS1111" s="35">
        <f t="shared" si="331"/>
        <v>2</v>
      </c>
      <c r="AU1111" s="69" t="e">
        <f t="shared" si="310"/>
        <v>#N/A</v>
      </c>
      <c r="AV1111" s="69" t="e">
        <f t="shared" si="313"/>
        <v>#N/A</v>
      </c>
      <c r="AW1111" s="69">
        <f>IF(I1111&gt;0,COUNTIF($AV$32:AV1111,AV1111),0)</f>
        <v>1079</v>
      </c>
      <c r="AX1111" s="69">
        <f>IF(AND(AW1111&gt;1,SUMIF($AV$32:AV1110,AV1111,$AX$32:AX1110)-SUMIF($AV$32:AV1110,AV1111,$BA$32:BA1110)=0),1,IF(AND(AW1111&gt;1,SUMIF($AV$32:AV1110,AV1111,$AX$32:AX1110)-SUMIF($AV$32:AV1110,AV1111,$BA$32:BA1110)&gt;0),0,AW1111))</f>
        <v>0</v>
      </c>
      <c r="AY1111" s="69">
        <f>IF(AND(Q1111&gt;0,SUMIF($AV$32:AV1111,AV1111,$I$32:I1111)-SUMIF($AV$32:AV1111,AV1111,$Q$32:Q1111)=0),COUNTIF($AV$32:AV1111,AV1111),0)</f>
        <v>0</v>
      </c>
      <c r="AZ1111" s="69">
        <f>IF(Q1111&gt;0,COUNTIF($AV$32:AV1111,AV1111),0)</f>
        <v>0</v>
      </c>
      <c r="BA1111" s="69">
        <f t="shared" si="314"/>
        <v>0</v>
      </c>
      <c r="BC1111" s="69" t="str">
        <f t="shared" si="315"/>
        <v xml:space="preserve">  0</v>
      </c>
      <c r="BD1111" s="69" t="str">
        <f t="shared" si="316"/>
        <v/>
      </c>
      <c r="BF1111" s="69"/>
      <c r="BG1111" s="69"/>
    </row>
    <row r="1112" spans="1:59" x14ac:dyDescent="0.25">
      <c r="A1112" s="70" t="e">
        <f t="shared" si="323"/>
        <v>#REF!</v>
      </c>
      <c r="B1112" s="83" t="str">
        <f>IFERROR(VLOOKUP(A1112,[1]Tổng!$M$2:$AT$200,13,0),"")</f>
        <v/>
      </c>
      <c r="C1112" s="71" t="e">
        <f t="shared" si="318"/>
        <v>#VALUE!</v>
      </c>
      <c r="D1112" s="71">
        <f t="shared" si="319"/>
        <v>1</v>
      </c>
      <c r="E1112" s="221" t="str">
        <f>IFERROR(VLOOKUP(A1112,[1]Tổng!$M$2:$AT$200,14,0),"")</f>
        <v/>
      </c>
      <c r="F1112" s="213" t="str">
        <f>IFERROR(VLOOKUP(A1112,[1]Tổng!$M$2:$AT$200,15,0),"")</f>
        <v/>
      </c>
      <c r="G1112" s="214" t="str">
        <f>IFERROR(VLOOKUP(A1112,[1]Tổng!$M$2:$AT$200,25,0),"")</f>
        <v/>
      </c>
      <c r="H1112" s="83" t="str">
        <f>IFERROR(VLOOKUP(A1112,[1]Tổng!$M$2:$AQ$200,26,0),"")</f>
        <v/>
      </c>
      <c r="I1112" s="77" t="str">
        <f>IFERROR(VLOOKUP(A1112,[1]Tổng!$M$2:$AQ$200,27,0),"")</f>
        <v/>
      </c>
      <c r="J1112" s="77">
        <v>1000000</v>
      </c>
      <c r="K1112" s="78">
        <f t="shared" si="320"/>
        <v>0</v>
      </c>
      <c r="L1112" s="88" t="str">
        <f>IFERROR(VLOOKUP(A1112,[1]Tổng!$M$2:$AQ$200,30,0),"")</f>
        <v/>
      </c>
      <c r="M1112" s="88">
        <f t="shared" si="321"/>
        <v>0</v>
      </c>
      <c r="N1112" s="88" t="str">
        <f>IFERROR(VLOOKUP(A1112,[1]Tổng!$M$2:$AT$200,18,0),"")</f>
        <v/>
      </c>
      <c r="O1112" s="88" t="str">
        <f>IFERROR(VLOOKUP(A1112,[1]Tổng!$M$2:$AT$200,22,0),"")</f>
        <v/>
      </c>
      <c r="P1112" s="217">
        <f t="shared" si="322"/>
        <v>0</v>
      </c>
      <c r="Q1112" s="217">
        <f>IFERROR(VLOOKUP(A1112,[1]Tổng!$M$2:$AQ$200,29,0),0)</f>
        <v>0</v>
      </c>
      <c r="R1112" s="81" t="str">
        <f>IFERROR(VLOOKUP(A1112,[1]Tổng!$M$2:$AQ$200,31,0),"")</f>
        <v/>
      </c>
      <c r="S1112" s="81">
        <f t="shared" si="311"/>
        <v>0</v>
      </c>
      <c r="T1112" s="81">
        <f t="shared" si="312"/>
        <v>0</v>
      </c>
      <c r="U1112" s="81" t="e">
        <f t="shared" si="324"/>
        <v>#REF!</v>
      </c>
      <c r="V1112" s="81" t="e">
        <f>AA1136*L1136</f>
        <v>#VALUE!</v>
      </c>
      <c r="W1112" s="81" t="e">
        <f t="shared" si="317"/>
        <v>#REF!</v>
      </c>
      <c r="X1112" s="83">
        <v>44042</v>
      </c>
      <c r="Y1112" s="99">
        <f>Q1112-AA1136</f>
        <v>-500</v>
      </c>
      <c r="AC1112" s="106"/>
      <c r="AE1112" s="106" t="e">
        <f t="shared" si="327"/>
        <v>#VALUE!</v>
      </c>
      <c r="AF1112" s="69"/>
      <c r="AG1112" s="218"/>
      <c r="AH1112" s="219"/>
      <c r="AI1112" s="218"/>
      <c r="AR1112" s="225" t="str">
        <f t="shared" si="330"/>
        <v/>
      </c>
      <c r="AS1112" s="35">
        <f t="shared" si="331"/>
        <v>2</v>
      </c>
      <c r="AU1112" s="69" t="e">
        <f t="shared" si="310"/>
        <v>#N/A</v>
      </c>
      <c r="AV1112" s="69" t="e">
        <f t="shared" si="313"/>
        <v>#N/A</v>
      </c>
      <c r="AW1112" s="69">
        <f>IF(I1112&gt;0,COUNTIF($AV$32:AV1112,AV1112),0)</f>
        <v>1080</v>
      </c>
      <c r="AX1112" s="69">
        <f>IF(AND(AW1112&gt;1,SUMIF($AV$32:AV1111,AV1112,$AX$32:AX1111)-SUMIF($AV$32:AV1111,AV1112,$BA$32:BA1111)=0),1,IF(AND(AW1112&gt;1,SUMIF($AV$32:AV1111,AV1112,$AX$32:AX1111)-SUMIF($AV$32:AV1111,AV1112,$BA$32:BA1111)&gt;0),0,AW1112))</f>
        <v>0</v>
      </c>
      <c r="AY1112" s="69">
        <f>IF(AND(Q1112&gt;0,SUMIF($AV$32:AV1112,AV1112,$I$32:I1112)-SUMIF($AV$32:AV1112,AV1112,$Q$32:Q1112)=0),COUNTIF($AV$32:AV1112,AV1112),0)</f>
        <v>0</v>
      </c>
      <c r="AZ1112" s="69">
        <f>IF(Q1112&gt;0,COUNTIF($AV$32:AV1112,AV1112),0)</f>
        <v>0</v>
      </c>
      <c r="BA1112" s="69">
        <f t="shared" si="314"/>
        <v>0</v>
      </c>
      <c r="BC1112" s="69" t="str">
        <f t="shared" si="315"/>
        <v xml:space="preserve">  0</v>
      </c>
      <c r="BD1112" s="69" t="str">
        <f t="shared" si="316"/>
        <v/>
      </c>
      <c r="BF1112" s="69"/>
      <c r="BG1112" s="69"/>
    </row>
    <row r="1113" spans="1:59" x14ac:dyDescent="0.25">
      <c r="A1113" s="70" t="e">
        <f t="shared" si="323"/>
        <v>#REF!</v>
      </c>
      <c r="B1113" s="83" t="str">
        <f>IFERROR(VLOOKUP(A1113,[1]Tổng!$M$2:$AT$200,13,0),"")</f>
        <v/>
      </c>
      <c r="C1113" s="71" t="e">
        <f t="shared" si="318"/>
        <v>#VALUE!</v>
      </c>
      <c r="D1113" s="71">
        <f t="shared" si="319"/>
        <v>1</v>
      </c>
      <c r="E1113" s="221" t="str">
        <f>IFERROR(VLOOKUP(A1113,[1]Tổng!$M$2:$AT$200,14,0),"")</f>
        <v/>
      </c>
      <c r="F1113" s="213" t="str">
        <f>IFERROR(VLOOKUP(A1113,[1]Tổng!$M$2:$AT$200,15,0),"")</f>
        <v/>
      </c>
      <c r="G1113" s="214" t="str">
        <f>IFERROR(VLOOKUP(A1113,[1]Tổng!$M$2:$AT$200,25,0),"")</f>
        <v/>
      </c>
      <c r="H1113" s="83" t="str">
        <f>IFERROR(VLOOKUP(A1113,[1]Tổng!$M$2:$AQ$200,26,0),"")</f>
        <v/>
      </c>
      <c r="I1113" s="77" t="str">
        <f>IFERROR(VLOOKUP(A1113,[1]Tổng!$M$2:$AQ$200,27,0),"")</f>
        <v/>
      </c>
      <c r="J1113" s="77">
        <v>1000000</v>
      </c>
      <c r="K1113" s="78">
        <f t="shared" si="320"/>
        <v>0</v>
      </c>
      <c r="L1113" s="88" t="str">
        <f>IFERROR(VLOOKUP(A1113,[1]Tổng!$M$2:$AQ$200,30,0),"")</f>
        <v/>
      </c>
      <c r="M1113" s="88">
        <f t="shared" si="321"/>
        <v>0</v>
      </c>
      <c r="N1113" s="88" t="str">
        <f>IFERROR(VLOOKUP(A1113,[1]Tổng!$M$2:$AT$200,18,0),"")</f>
        <v/>
      </c>
      <c r="O1113" s="88" t="str">
        <f>IFERROR(VLOOKUP(A1113,[1]Tổng!$M$2:$AT$200,22,0),"")</f>
        <v/>
      </c>
      <c r="P1113" s="217">
        <f t="shared" si="322"/>
        <v>0</v>
      </c>
      <c r="Q1113" s="217">
        <f>IFERROR(VLOOKUP(A1113,[1]Tổng!$M$2:$AQ$200,29,0),0)</f>
        <v>0</v>
      </c>
      <c r="R1113" s="81" t="str">
        <f>IFERROR(VLOOKUP(A1113,[1]Tổng!$M$2:$AQ$200,31,0),"")</f>
        <v/>
      </c>
      <c r="S1113" s="81">
        <f t="shared" si="311"/>
        <v>0</v>
      </c>
      <c r="T1113" s="81">
        <f t="shared" si="312"/>
        <v>0</v>
      </c>
      <c r="U1113" s="81" t="e">
        <f t="shared" si="324"/>
        <v>#REF!</v>
      </c>
      <c r="V1113" s="81" t="e">
        <f>Z1135*L1135</f>
        <v>#VALUE!</v>
      </c>
      <c r="W1113" s="81" t="e">
        <f t="shared" si="317"/>
        <v>#REF!</v>
      </c>
      <c r="X1113" s="83">
        <v>44043</v>
      </c>
      <c r="Y1113" s="99">
        <f>Q1113-Z1135</f>
        <v>-257</v>
      </c>
      <c r="AC1113" s="106"/>
      <c r="AE1113" s="106" t="e">
        <f t="shared" si="327"/>
        <v>#VALUE!</v>
      </c>
      <c r="AF1113" s="69"/>
      <c r="AG1113" s="218"/>
      <c r="AH1113" s="219"/>
      <c r="AI1113" s="218"/>
      <c r="AR1113" s="225" t="str">
        <f t="shared" si="330"/>
        <v/>
      </c>
      <c r="AS1113" s="35">
        <f t="shared" si="331"/>
        <v>2</v>
      </c>
      <c r="AU1113" s="69" t="e">
        <f t="shared" si="310"/>
        <v>#N/A</v>
      </c>
      <c r="AV1113" s="69" t="e">
        <f t="shared" si="313"/>
        <v>#N/A</v>
      </c>
      <c r="AW1113" s="69">
        <f>IF(I1113&gt;0,COUNTIF($AV$32:AV1113,AV1113),0)</f>
        <v>1081</v>
      </c>
      <c r="AX1113" s="69">
        <f>IF(AND(AW1113&gt;1,SUMIF($AV$32:AV1112,AV1113,$AX$32:AX1112)-SUMIF($AV$32:AV1112,AV1113,$BA$32:BA1112)=0),1,IF(AND(AW1113&gt;1,SUMIF($AV$32:AV1112,AV1113,$AX$32:AX1112)-SUMIF($AV$32:AV1112,AV1113,$BA$32:BA1112)&gt;0),0,AW1113))</f>
        <v>0</v>
      </c>
      <c r="AY1113" s="69">
        <f>IF(AND(Q1113&gt;0,SUMIF($AV$32:AV1113,AV1113,$I$32:I1113)-SUMIF($AV$32:AV1113,AV1113,$Q$32:Q1113)=0),COUNTIF($AV$32:AV1113,AV1113),0)</f>
        <v>0</v>
      </c>
      <c r="AZ1113" s="69">
        <f>IF(Q1113&gt;0,COUNTIF($AV$32:AV1113,AV1113),0)</f>
        <v>0</v>
      </c>
      <c r="BA1113" s="69">
        <f t="shared" si="314"/>
        <v>0</v>
      </c>
      <c r="BC1113" s="69" t="str">
        <f t="shared" si="315"/>
        <v xml:space="preserve">  0</v>
      </c>
      <c r="BD1113" s="69" t="str">
        <f t="shared" si="316"/>
        <v/>
      </c>
      <c r="BF1113" s="69"/>
      <c r="BG1113" s="69"/>
    </row>
    <row r="1114" spans="1:59" x14ac:dyDescent="0.25">
      <c r="A1114" s="70" t="e">
        <f t="shared" si="323"/>
        <v>#REF!</v>
      </c>
      <c r="B1114" s="83" t="str">
        <f>IFERROR(VLOOKUP(A1114,[1]Tổng!$M$2:$AT$200,13,0),"")</f>
        <v/>
      </c>
      <c r="C1114" s="71" t="e">
        <f t="shared" si="318"/>
        <v>#VALUE!</v>
      </c>
      <c r="D1114" s="71">
        <f t="shared" si="319"/>
        <v>1</v>
      </c>
      <c r="E1114" s="221" t="str">
        <f>IFERROR(VLOOKUP(A1114,[1]Tổng!$M$2:$AT$200,14,0),"")</f>
        <v/>
      </c>
      <c r="F1114" s="213" t="str">
        <f>IFERROR(VLOOKUP(A1114,[1]Tổng!$M$2:$AT$200,15,0),"")</f>
        <v/>
      </c>
      <c r="G1114" s="214" t="str">
        <f>IFERROR(VLOOKUP(A1114,[1]Tổng!$M$2:$AT$200,25,0),"")</f>
        <v/>
      </c>
      <c r="H1114" s="83" t="str">
        <f>IFERROR(VLOOKUP(A1114,[1]Tổng!$M$2:$AQ$200,26,0),"")</f>
        <v/>
      </c>
      <c r="I1114" s="77" t="str">
        <f>IFERROR(VLOOKUP(A1114,[1]Tổng!$M$2:$AQ$200,27,0),"")</f>
        <v/>
      </c>
      <c r="J1114" s="77">
        <v>1000000</v>
      </c>
      <c r="K1114" s="78">
        <f t="shared" si="320"/>
        <v>0</v>
      </c>
      <c r="L1114" s="88" t="str">
        <f>IFERROR(VLOOKUP(A1114,[1]Tổng!$M$2:$AQ$200,30,0),"")</f>
        <v/>
      </c>
      <c r="M1114" s="88">
        <f t="shared" si="321"/>
        <v>0</v>
      </c>
      <c r="N1114" s="88" t="str">
        <f>IFERROR(VLOOKUP(A1114,[1]Tổng!$M$2:$AT$200,18,0),"")</f>
        <v/>
      </c>
      <c r="O1114" s="88" t="str">
        <f>IFERROR(VLOOKUP(A1114,[1]Tổng!$M$2:$AT$200,22,0),"")</f>
        <v/>
      </c>
      <c r="P1114" s="217">
        <f t="shared" si="322"/>
        <v>0</v>
      </c>
      <c r="Q1114" s="217">
        <f>IFERROR(VLOOKUP(A1114,[1]Tổng!$M$2:$AQ$200,29,0),0)</f>
        <v>0</v>
      </c>
      <c r="R1114" s="81" t="str">
        <f>IFERROR(VLOOKUP(A1114,[1]Tổng!$M$2:$AQ$200,31,0),"")</f>
        <v/>
      </c>
      <c r="S1114" s="81">
        <f t="shared" si="311"/>
        <v>0</v>
      </c>
      <c r="T1114" s="81">
        <f t="shared" si="312"/>
        <v>0</v>
      </c>
      <c r="U1114" s="81" t="e">
        <f t="shared" si="324"/>
        <v>#REF!</v>
      </c>
      <c r="V1114" s="81" t="e">
        <f>Z1127*L1127+Z1123*L1123</f>
        <v>#VALUE!</v>
      </c>
      <c r="W1114" s="81" t="e">
        <f t="shared" si="317"/>
        <v>#REF!</v>
      </c>
      <c r="X1114" s="83">
        <v>44014</v>
      </c>
      <c r="Y1114" s="99">
        <f>Q1114-Z1127-Z1123</f>
        <v>-510</v>
      </c>
      <c r="AC1114" s="106"/>
      <c r="AE1114" s="106" t="e">
        <f t="shared" si="327"/>
        <v>#VALUE!</v>
      </c>
      <c r="AF1114" s="69"/>
      <c r="AG1114" s="218"/>
      <c r="AH1114" s="219"/>
      <c r="AI1114" s="218"/>
      <c r="AR1114" s="225" t="str">
        <f t="shared" si="330"/>
        <v/>
      </c>
      <c r="AS1114" s="35">
        <f t="shared" si="331"/>
        <v>2</v>
      </c>
      <c r="AU1114" s="69" t="e">
        <f t="shared" si="310"/>
        <v>#N/A</v>
      </c>
      <c r="AV1114" s="69" t="e">
        <f t="shared" si="313"/>
        <v>#N/A</v>
      </c>
      <c r="AW1114" s="69">
        <f>IF(I1114&gt;0,COUNTIF($AV$32:AV1114,AV1114),0)</f>
        <v>1082</v>
      </c>
      <c r="AX1114" s="69">
        <f>IF(AND(AW1114&gt;1,SUMIF($AV$32:AV1113,AV1114,$AX$32:AX1113)-SUMIF($AV$32:AV1113,AV1114,$BA$32:BA1113)=0),1,IF(AND(AW1114&gt;1,SUMIF($AV$32:AV1113,AV1114,$AX$32:AX1113)-SUMIF($AV$32:AV1113,AV1114,$BA$32:BA1113)&gt;0),0,AW1114))</f>
        <v>0</v>
      </c>
      <c r="AY1114" s="69">
        <f>IF(AND(Q1114&gt;0,SUMIF($AV$32:AV1114,AV1114,$I$32:I1114)-SUMIF($AV$32:AV1114,AV1114,$Q$32:Q1114)=0),COUNTIF($AV$32:AV1114,AV1114),0)</f>
        <v>0</v>
      </c>
      <c r="AZ1114" s="69">
        <f>IF(Q1114&gt;0,COUNTIF($AV$32:AV1114,AV1114),0)</f>
        <v>0</v>
      </c>
      <c r="BA1114" s="69">
        <f t="shared" si="314"/>
        <v>0</v>
      </c>
      <c r="BC1114" s="69" t="str">
        <f t="shared" si="315"/>
        <v xml:space="preserve">  0</v>
      </c>
      <c r="BD1114" s="69" t="str">
        <f t="shared" si="316"/>
        <v/>
      </c>
      <c r="BF1114" s="69"/>
      <c r="BG1114" s="69"/>
    </row>
    <row r="1115" spans="1:59" x14ac:dyDescent="0.25">
      <c r="A1115" s="70" t="e">
        <f t="shared" si="323"/>
        <v>#REF!</v>
      </c>
      <c r="B1115" s="83" t="str">
        <f>IFERROR(VLOOKUP(A1115,[1]Tổng!$M$2:$AT$200,13,0),"")</f>
        <v/>
      </c>
      <c r="C1115" s="71" t="e">
        <f t="shared" si="318"/>
        <v>#VALUE!</v>
      </c>
      <c r="D1115" s="71">
        <f t="shared" si="319"/>
        <v>1</v>
      </c>
      <c r="E1115" s="221" t="str">
        <f>IFERROR(VLOOKUP(A1115,[1]Tổng!$M$2:$AT$200,14,0),"")</f>
        <v/>
      </c>
      <c r="F1115" s="213" t="str">
        <f>IFERROR(VLOOKUP(A1115,[1]Tổng!$M$2:$AT$200,15,0),"")</f>
        <v/>
      </c>
      <c r="G1115" s="214" t="str">
        <f>IFERROR(VLOOKUP(A1115,[1]Tổng!$M$2:$AT$200,25,0),"")</f>
        <v/>
      </c>
      <c r="H1115" s="83" t="str">
        <f>IFERROR(VLOOKUP(A1115,[1]Tổng!$M$2:$AQ$200,26,0),"")</f>
        <v/>
      </c>
      <c r="I1115" s="77" t="str">
        <f>IFERROR(VLOOKUP(A1115,[1]Tổng!$M$2:$AQ$200,27,0),"")</f>
        <v/>
      </c>
      <c r="J1115" s="77">
        <v>1000000</v>
      </c>
      <c r="K1115" s="78">
        <f t="shared" si="320"/>
        <v>0</v>
      </c>
      <c r="L1115" s="88" t="str">
        <f>IFERROR(VLOOKUP(A1115,[1]Tổng!$M$2:$AQ$200,30,0),"")</f>
        <v/>
      </c>
      <c r="M1115" s="88">
        <f t="shared" si="321"/>
        <v>0</v>
      </c>
      <c r="N1115" s="88" t="str">
        <f>IFERROR(VLOOKUP(A1115,[1]Tổng!$M$2:$AT$200,18,0),"")</f>
        <v/>
      </c>
      <c r="O1115" s="88" t="str">
        <f>IFERROR(VLOOKUP(A1115,[1]Tổng!$M$2:$AT$200,22,0),"")</f>
        <v/>
      </c>
      <c r="P1115" s="217">
        <f t="shared" si="322"/>
        <v>0</v>
      </c>
      <c r="Q1115" s="217">
        <f>IFERROR(VLOOKUP(A1115,[1]Tổng!$M$2:$AQ$200,29,0),0)</f>
        <v>0</v>
      </c>
      <c r="R1115" s="81" t="str">
        <f>IFERROR(VLOOKUP(A1115,[1]Tổng!$M$2:$AQ$200,31,0),"")</f>
        <v/>
      </c>
      <c r="S1115" s="81">
        <f t="shared" si="311"/>
        <v>0</v>
      </c>
      <c r="T1115" s="81">
        <f t="shared" si="312"/>
        <v>0</v>
      </c>
      <c r="U1115" s="81" t="e">
        <f t="shared" si="324"/>
        <v>#REF!</v>
      </c>
      <c r="V1115" s="81"/>
      <c r="W1115" s="81" t="e">
        <f t="shared" si="317"/>
        <v>#REF!</v>
      </c>
      <c r="X1115" s="83"/>
      <c r="Y1115" s="99">
        <f>Q1115</f>
        <v>0</v>
      </c>
      <c r="Z1115" s="35">
        <v>305</v>
      </c>
      <c r="AC1115" s="106"/>
      <c r="AE1115" s="106" t="e">
        <f t="shared" si="327"/>
        <v>#VALUE!</v>
      </c>
      <c r="AF1115" s="69"/>
      <c r="AG1115" s="218"/>
      <c r="AH1115" s="219"/>
      <c r="AI1115" s="218"/>
      <c r="AR1115" s="225" t="str">
        <f t="shared" si="330"/>
        <v/>
      </c>
      <c r="AS1115" s="35">
        <f t="shared" si="331"/>
        <v>2</v>
      </c>
      <c r="AU1115" s="69" t="e">
        <f t="shared" si="310"/>
        <v>#N/A</v>
      </c>
      <c r="AV1115" s="69" t="e">
        <f t="shared" si="313"/>
        <v>#N/A</v>
      </c>
      <c r="AW1115" s="69">
        <f>IF(I1115&gt;0,COUNTIF($AV$32:AV1115,AV1115),0)</f>
        <v>1083</v>
      </c>
      <c r="AX1115" s="69">
        <f>IF(AND(AW1115&gt;1,SUMIF($AV$32:AV1114,AV1115,$AX$32:AX1114)-SUMIF($AV$32:AV1114,AV1115,$BA$32:BA1114)=0),1,IF(AND(AW1115&gt;1,SUMIF($AV$32:AV1114,AV1115,$AX$32:AX1114)-SUMIF($AV$32:AV1114,AV1115,$BA$32:BA1114)&gt;0),0,AW1115))</f>
        <v>0</v>
      </c>
      <c r="AY1115" s="69">
        <f>IF(AND(Q1115&gt;0,SUMIF($AV$32:AV1115,AV1115,$I$32:I1115)-SUMIF($AV$32:AV1115,AV1115,$Q$32:Q1115)=0),COUNTIF($AV$32:AV1115,AV1115),0)</f>
        <v>0</v>
      </c>
      <c r="AZ1115" s="69">
        <f>IF(Q1115&gt;0,COUNTIF($AV$32:AV1115,AV1115),0)</f>
        <v>0</v>
      </c>
      <c r="BA1115" s="69">
        <f t="shared" si="314"/>
        <v>0</v>
      </c>
      <c r="BC1115" s="69" t="str">
        <f t="shared" si="315"/>
        <v xml:space="preserve">  0</v>
      </c>
      <c r="BD1115" s="69" t="str">
        <f t="shared" si="316"/>
        <v/>
      </c>
      <c r="BF1115" s="69"/>
      <c r="BG1115" s="69"/>
    </row>
    <row r="1116" spans="1:59" x14ac:dyDescent="0.25">
      <c r="A1116" s="70" t="e">
        <f t="shared" si="323"/>
        <v>#REF!</v>
      </c>
      <c r="B1116" s="83" t="str">
        <f>IFERROR(VLOOKUP(A1116,[1]Tổng!$M$2:$AT$200,13,0),"")</f>
        <v/>
      </c>
      <c r="C1116" s="71" t="e">
        <f t="shared" si="318"/>
        <v>#VALUE!</v>
      </c>
      <c r="D1116" s="71">
        <f t="shared" si="319"/>
        <v>1</v>
      </c>
      <c r="E1116" s="221" t="str">
        <f>IFERROR(VLOOKUP(A1116,[1]Tổng!$M$2:$AT$200,14,0),"")</f>
        <v/>
      </c>
      <c r="F1116" s="213" t="str">
        <f>IFERROR(VLOOKUP(A1116,[1]Tổng!$M$2:$AT$200,15,0),"")</f>
        <v/>
      </c>
      <c r="G1116" s="214" t="str">
        <f>IFERROR(VLOOKUP(A1116,[1]Tổng!$M$2:$AT$200,25,0),"")</f>
        <v/>
      </c>
      <c r="H1116" s="83" t="str">
        <f>IFERROR(VLOOKUP(A1116,[1]Tổng!$M$2:$AQ$200,26,0),"")</f>
        <v/>
      </c>
      <c r="I1116" s="77" t="str">
        <f>IFERROR(VLOOKUP(A1116,[1]Tổng!$M$2:$AQ$200,27,0),"")</f>
        <v/>
      </c>
      <c r="J1116" s="77">
        <v>1000000</v>
      </c>
      <c r="K1116" s="78">
        <f t="shared" si="320"/>
        <v>0</v>
      </c>
      <c r="L1116" s="88" t="str">
        <f>IFERROR(VLOOKUP(A1116,[1]Tổng!$M$2:$AQ$200,30,0),"")</f>
        <v/>
      </c>
      <c r="M1116" s="88">
        <f t="shared" si="321"/>
        <v>0</v>
      </c>
      <c r="N1116" s="88" t="str">
        <f>IFERROR(VLOOKUP(A1116,[1]Tổng!$M$2:$AT$200,18,0),"")</f>
        <v/>
      </c>
      <c r="O1116" s="88" t="str">
        <f>IFERROR(VLOOKUP(A1116,[1]Tổng!$M$2:$AT$200,22,0),"")</f>
        <v/>
      </c>
      <c r="P1116" s="217">
        <f t="shared" si="322"/>
        <v>0</v>
      </c>
      <c r="Q1116" s="217">
        <f>IFERROR(VLOOKUP(A1116,[1]Tổng!$M$2:$AQ$200,29,0),0)</f>
        <v>0</v>
      </c>
      <c r="R1116" s="81" t="str">
        <f>IFERROR(VLOOKUP(A1116,[1]Tổng!$M$2:$AQ$200,31,0),"")</f>
        <v/>
      </c>
      <c r="S1116" s="81">
        <f t="shared" si="311"/>
        <v>0</v>
      </c>
      <c r="T1116" s="81">
        <f t="shared" si="312"/>
        <v>0</v>
      </c>
      <c r="U1116" s="81" t="e">
        <f t="shared" si="324"/>
        <v>#REF!</v>
      </c>
      <c r="V1116" s="81" t="e">
        <f>Z1117*L1117</f>
        <v>#VALUE!</v>
      </c>
      <c r="W1116" s="81" t="e">
        <f t="shared" si="317"/>
        <v>#REF!</v>
      </c>
      <c r="X1116" s="83">
        <v>44053</v>
      </c>
      <c r="Y1116" s="99">
        <f>Q1116-Z1117</f>
        <v>-160</v>
      </c>
      <c r="AC1116" s="106"/>
      <c r="AE1116" s="106" t="e">
        <f t="shared" si="327"/>
        <v>#VALUE!</v>
      </c>
      <c r="AF1116" s="69"/>
      <c r="AG1116" s="218"/>
      <c r="AH1116" s="219"/>
      <c r="AI1116" s="218"/>
      <c r="AR1116" s="225" t="str">
        <f t="shared" si="330"/>
        <v/>
      </c>
      <c r="AS1116" s="35">
        <f t="shared" si="331"/>
        <v>2</v>
      </c>
      <c r="AU1116" s="69" t="e">
        <f t="shared" si="310"/>
        <v>#N/A</v>
      </c>
      <c r="AV1116" s="69" t="e">
        <f t="shared" si="313"/>
        <v>#N/A</v>
      </c>
      <c r="AW1116" s="69">
        <f>IF(I1116&gt;0,COUNTIF($AV$32:AV1116,AV1116),0)</f>
        <v>1084</v>
      </c>
      <c r="AX1116" s="69">
        <f>IF(AND(AW1116&gt;1,SUMIF($AV$32:AV1115,AV1116,$AX$32:AX1115)-SUMIF($AV$32:AV1115,AV1116,$BA$32:BA1115)=0),1,IF(AND(AW1116&gt;1,SUMIF($AV$32:AV1115,AV1116,$AX$32:AX1115)-SUMIF($AV$32:AV1115,AV1116,$BA$32:BA1115)&gt;0),0,AW1116))</f>
        <v>0</v>
      </c>
      <c r="AY1116" s="69">
        <f>IF(AND(Q1116&gt;0,SUMIF($AV$32:AV1116,AV1116,$I$32:I1116)-SUMIF($AV$32:AV1116,AV1116,$Q$32:Q1116)=0),COUNTIF($AV$32:AV1116,AV1116),0)</f>
        <v>0</v>
      </c>
      <c r="AZ1116" s="69">
        <f>IF(Q1116&gt;0,COUNTIF($AV$32:AV1116,AV1116),0)</f>
        <v>0</v>
      </c>
      <c r="BA1116" s="69">
        <f t="shared" si="314"/>
        <v>0</v>
      </c>
      <c r="BC1116" s="69" t="str">
        <f t="shared" si="315"/>
        <v xml:space="preserve">  0</v>
      </c>
      <c r="BD1116" s="69" t="str">
        <f t="shared" si="316"/>
        <v/>
      </c>
      <c r="BF1116" s="69"/>
      <c r="BG1116" s="69"/>
    </row>
    <row r="1117" spans="1:59" x14ac:dyDescent="0.25">
      <c r="A1117" s="70" t="e">
        <f t="shared" si="323"/>
        <v>#REF!</v>
      </c>
      <c r="B1117" s="83" t="str">
        <f>IFERROR(VLOOKUP(A1117,[1]Tổng!$M$2:$AT$200,13,0),"")</f>
        <v/>
      </c>
      <c r="C1117" s="71" t="e">
        <f t="shared" si="318"/>
        <v>#VALUE!</v>
      </c>
      <c r="D1117" s="71">
        <f t="shared" si="319"/>
        <v>1</v>
      </c>
      <c r="E1117" s="221" t="str">
        <f>IFERROR(VLOOKUP(A1117,[1]Tổng!$M$2:$AT$200,14,0),"")</f>
        <v/>
      </c>
      <c r="F1117" s="213" t="str">
        <f>IFERROR(VLOOKUP(A1117,[1]Tổng!$M$2:$AT$200,15,0),"")</f>
        <v/>
      </c>
      <c r="G1117" s="214" t="str">
        <f>IFERROR(VLOOKUP(A1117,[1]Tổng!$M$2:$AT$200,25,0),"")</f>
        <v/>
      </c>
      <c r="H1117" s="83" t="str">
        <f>IFERROR(VLOOKUP(A1117,[1]Tổng!$M$2:$AQ$200,26,0),"")</f>
        <v/>
      </c>
      <c r="I1117" s="77" t="str">
        <f>IFERROR(VLOOKUP(A1117,[1]Tổng!$M$2:$AQ$200,27,0),"")</f>
        <v/>
      </c>
      <c r="J1117" s="77">
        <v>1000000</v>
      </c>
      <c r="K1117" s="78">
        <f t="shared" si="320"/>
        <v>0</v>
      </c>
      <c r="L1117" s="88" t="str">
        <f>IFERROR(VLOOKUP(A1117,[1]Tổng!$M$2:$AQ$200,30,0),"")</f>
        <v/>
      </c>
      <c r="M1117" s="88">
        <f t="shared" si="321"/>
        <v>0</v>
      </c>
      <c r="N1117" s="88" t="str">
        <f>IFERROR(VLOOKUP(A1117,[1]Tổng!$M$2:$AT$200,18,0),"")</f>
        <v/>
      </c>
      <c r="O1117" s="88" t="str">
        <f>IFERROR(VLOOKUP(A1117,[1]Tổng!$M$2:$AT$200,22,0),"")</f>
        <v/>
      </c>
      <c r="P1117" s="217">
        <f t="shared" si="322"/>
        <v>0</v>
      </c>
      <c r="Q1117" s="217">
        <f>IFERROR(VLOOKUP(A1117,[1]Tổng!$M$2:$AQ$200,29,0),0)</f>
        <v>0</v>
      </c>
      <c r="R1117" s="81" t="str">
        <f>IFERROR(VLOOKUP(A1117,[1]Tổng!$M$2:$AQ$200,31,0),"")</f>
        <v/>
      </c>
      <c r="S1117" s="81">
        <f t="shared" si="311"/>
        <v>0</v>
      </c>
      <c r="T1117" s="81">
        <f t="shared" si="312"/>
        <v>0</v>
      </c>
      <c r="U1117" s="81" t="e">
        <f t="shared" si="324"/>
        <v>#REF!</v>
      </c>
      <c r="V1117" s="81"/>
      <c r="W1117" s="81" t="e">
        <f t="shared" si="317"/>
        <v>#REF!</v>
      </c>
      <c r="X1117" s="83"/>
      <c r="Y1117" s="99">
        <f t="shared" ref="Y1117:Y1127" si="332">Q1117</f>
        <v>0</v>
      </c>
      <c r="Z1117" s="35">
        <v>160</v>
      </c>
      <c r="AA1117" s="35">
        <v>830</v>
      </c>
      <c r="AC1117" s="106"/>
      <c r="AE1117" s="106" t="e">
        <f t="shared" si="327"/>
        <v>#VALUE!</v>
      </c>
      <c r="AF1117" s="69"/>
      <c r="AG1117" s="218"/>
      <c r="AH1117" s="219"/>
      <c r="AI1117" s="218"/>
      <c r="AR1117" s="225" t="str">
        <f t="shared" si="330"/>
        <v/>
      </c>
      <c r="AS1117" s="35">
        <f t="shared" si="331"/>
        <v>2</v>
      </c>
      <c r="AU1117" s="69" t="e">
        <f t="shared" si="310"/>
        <v>#N/A</v>
      </c>
      <c r="AV1117" s="69" t="e">
        <f t="shared" si="313"/>
        <v>#N/A</v>
      </c>
      <c r="AW1117" s="69">
        <f>IF(I1117&gt;0,COUNTIF($AV$32:AV1117,AV1117),0)</f>
        <v>1085</v>
      </c>
      <c r="AX1117" s="69">
        <f>IF(AND(AW1117&gt;1,SUMIF($AV$32:AV1116,AV1117,$AX$32:AX1116)-SUMIF($AV$32:AV1116,AV1117,$BA$32:BA1116)=0),1,IF(AND(AW1117&gt;1,SUMIF($AV$32:AV1116,AV1117,$AX$32:AX1116)-SUMIF($AV$32:AV1116,AV1117,$BA$32:BA1116)&gt;0),0,AW1117))</f>
        <v>0</v>
      </c>
      <c r="AY1117" s="69">
        <f>IF(AND(Q1117&gt;0,SUMIF($AV$32:AV1117,AV1117,$I$32:I1117)-SUMIF($AV$32:AV1117,AV1117,$Q$32:Q1117)=0),COUNTIF($AV$32:AV1117,AV1117),0)</f>
        <v>0</v>
      </c>
      <c r="AZ1117" s="69">
        <f>IF(Q1117&gt;0,COUNTIF($AV$32:AV1117,AV1117),0)</f>
        <v>0</v>
      </c>
      <c r="BA1117" s="69">
        <f t="shared" si="314"/>
        <v>0</v>
      </c>
      <c r="BC1117" s="69" t="str">
        <f t="shared" si="315"/>
        <v xml:space="preserve">  0</v>
      </c>
      <c r="BD1117" s="69" t="str">
        <f t="shared" si="316"/>
        <v/>
      </c>
      <c r="BF1117" s="69"/>
      <c r="BG1117" s="69"/>
    </row>
    <row r="1118" spans="1:59" x14ac:dyDescent="0.25">
      <c r="A1118" s="70" t="e">
        <f t="shared" si="323"/>
        <v>#REF!</v>
      </c>
      <c r="B1118" s="83" t="str">
        <f>IFERROR(VLOOKUP(A1118,[1]Tổng!$M$2:$AT$200,13,0),"")</f>
        <v/>
      </c>
      <c r="C1118" s="71" t="e">
        <f t="shared" si="318"/>
        <v>#VALUE!</v>
      </c>
      <c r="D1118" s="71">
        <f t="shared" si="319"/>
        <v>1</v>
      </c>
      <c r="E1118" s="221" t="str">
        <f>IFERROR(VLOOKUP(A1118,[1]Tổng!$M$2:$AT$200,14,0),"")</f>
        <v/>
      </c>
      <c r="F1118" s="213" t="str">
        <f>IFERROR(VLOOKUP(A1118,[1]Tổng!$M$2:$AT$200,15,0),"")</f>
        <v/>
      </c>
      <c r="G1118" s="214" t="str">
        <f>IFERROR(VLOOKUP(A1118,[1]Tổng!$M$2:$AT$200,25,0),"")</f>
        <v/>
      </c>
      <c r="H1118" s="83" t="str">
        <f>IFERROR(VLOOKUP(A1118,[1]Tổng!$M$2:$AQ$200,26,0),"")</f>
        <v/>
      </c>
      <c r="I1118" s="77" t="str">
        <f>IFERROR(VLOOKUP(A1118,[1]Tổng!$M$2:$AQ$200,27,0),"")</f>
        <v/>
      </c>
      <c r="J1118" s="77">
        <v>1000000</v>
      </c>
      <c r="K1118" s="78">
        <f t="shared" si="320"/>
        <v>0</v>
      </c>
      <c r="L1118" s="88" t="str">
        <f>IFERROR(VLOOKUP(A1118,[1]Tổng!$M$2:$AQ$200,30,0),"")</f>
        <v/>
      </c>
      <c r="M1118" s="88">
        <f t="shared" si="321"/>
        <v>0</v>
      </c>
      <c r="N1118" s="88" t="str">
        <f>IFERROR(VLOOKUP(A1118,[1]Tổng!$M$2:$AT$200,18,0),"")</f>
        <v/>
      </c>
      <c r="O1118" s="88" t="str">
        <f>IFERROR(VLOOKUP(A1118,[1]Tổng!$M$2:$AT$200,22,0),"")</f>
        <v/>
      </c>
      <c r="P1118" s="217">
        <f t="shared" si="322"/>
        <v>0</v>
      </c>
      <c r="Q1118" s="217">
        <f>IFERROR(VLOOKUP(A1118,[1]Tổng!$M$2:$AQ$200,29,0),0)</f>
        <v>0</v>
      </c>
      <c r="R1118" s="81" t="str">
        <f>IFERROR(VLOOKUP(A1118,[1]Tổng!$M$2:$AQ$200,31,0),"")</f>
        <v/>
      </c>
      <c r="S1118" s="81">
        <f t="shared" si="311"/>
        <v>0</v>
      </c>
      <c r="T1118" s="81">
        <f t="shared" si="312"/>
        <v>0</v>
      </c>
      <c r="U1118" s="81" t="e">
        <f t="shared" si="324"/>
        <v>#REF!</v>
      </c>
      <c r="V1118" s="81"/>
      <c r="W1118" s="81" t="e">
        <f t="shared" si="317"/>
        <v>#REF!</v>
      </c>
      <c r="X1118" s="83"/>
      <c r="Y1118" s="99">
        <f t="shared" si="332"/>
        <v>0</v>
      </c>
      <c r="Z1118" s="35">
        <v>400</v>
      </c>
      <c r="AC1118" s="106"/>
      <c r="AE1118" s="106" t="e">
        <f t="shared" si="327"/>
        <v>#VALUE!</v>
      </c>
      <c r="AF1118" s="69"/>
      <c r="AG1118" s="218"/>
      <c r="AH1118" s="219"/>
      <c r="AI1118" s="218"/>
      <c r="AR1118" s="225" t="str">
        <f t="shared" si="330"/>
        <v/>
      </c>
      <c r="AS1118" s="35">
        <f t="shared" si="331"/>
        <v>2</v>
      </c>
      <c r="AU1118" s="69" t="e">
        <f t="shared" si="310"/>
        <v>#N/A</v>
      </c>
      <c r="AV1118" s="69" t="e">
        <f t="shared" si="313"/>
        <v>#N/A</v>
      </c>
      <c r="AW1118" s="69">
        <f>IF(I1118&gt;0,COUNTIF($AV$32:AV1118,AV1118),0)</f>
        <v>1086</v>
      </c>
      <c r="AX1118" s="69">
        <f>IF(AND(AW1118&gt;1,SUMIF($AV$32:AV1117,AV1118,$AX$32:AX1117)-SUMIF($AV$32:AV1117,AV1118,$BA$32:BA1117)=0),1,IF(AND(AW1118&gt;1,SUMIF($AV$32:AV1117,AV1118,$AX$32:AX1117)-SUMIF($AV$32:AV1117,AV1118,$BA$32:BA1117)&gt;0),0,AW1118))</f>
        <v>0</v>
      </c>
      <c r="AY1118" s="69">
        <f>IF(AND(Q1118&gt;0,SUMIF($AV$32:AV1118,AV1118,$I$32:I1118)-SUMIF($AV$32:AV1118,AV1118,$Q$32:Q1118)=0),COUNTIF($AV$32:AV1118,AV1118),0)</f>
        <v>0</v>
      </c>
      <c r="AZ1118" s="69">
        <f>IF(Q1118&gt;0,COUNTIF($AV$32:AV1118,AV1118),0)</f>
        <v>0</v>
      </c>
      <c r="BA1118" s="69">
        <f t="shared" si="314"/>
        <v>0</v>
      </c>
      <c r="BC1118" s="69" t="str">
        <f t="shared" si="315"/>
        <v xml:space="preserve">  0</v>
      </c>
      <c r="BD1118" s="69" t="str">
        <f t="shared" si="316"/>
        <v/>
      </c>
      <c r="BF1118" s="69"/>
      <c r="BG1118" s="69"/>
    </row>
    <row r="1119" spans="1:59" x14ac:dyDescent="0.25">
      <c r="A1119" s="70" t="e">
        <f t="shared" si="323"/>
        <v>#REF!</v>
      </c>
      <c r="B1119" s="83" t="str">
        <f>IFERROR(VLOOKUP(A1119,[1]Tổng!$M$2:$AT$200,13,0),"")</f>
        <v/>
      </c>
      <c r="C1119" s="71" t="e">
        <f t="shared" si="318"/>
        <v>#VALUE!</v>
      </c>
      <c r="D1119" s="71">
        <f t="shared" si="319"/>
        <v>1</v>
      </c>
      <c r="E1119" s="221" t="str">
        <f>IFERROR(VLOOKUP(A1119,[1]Tổng!$M$2:$AT$200,14,0),"")</f>
        <v/>
      </c>
      <c r="F1119" s="213" t="str">
        <f>IFERROR(VLOOKUP(A1119,[1]Tổng!$M$2:$AT$200,15,0),"")</f>
        <v/>
      </c>
      <c r="G1119" s="214" t="str">
        <f>IFERROR(VLOOKUP(A1119,[1]Tổng!$M$2:$AT$200,25,0),"")</f>
        <v/>
      </c>
      <c r="H1119" s="83" t="str">
        <f>IFERROR(VLOOKUP(A1119,[1]Tổng!$M$2:$AQ$200,26,0),"")</f>
        <v/>
      </c>
      <c r="I1119" s="77" t="str">
        <f>IFERROR(VLOOKUP(A1119,[1]Tổng!$M$2:$AQ$200,27,0),"")</f>
        <v/>
      </c>
      <c r="J1119" s="77">
        <v>1000000</v>
      </c>
      <c r="K1119" s="78">
        <f t="shared" si="320"/>
        <v>0</v>
      </c>
      <c r="L1119" s="88" t="str">
        <f>IFERROR(VLOOKUP(A1119,[1]Tổng!$M$2:$AQ$200,30,0),"")</f>
        <v/>
      </c>
      <c r="M1119" s="88">
        <f t="shared" si="321"/>
        <v>0</v>
      </c>
      <c r="N1119" s="88" t="str">
        <f>IFERROR(VLOOKUP(A1119,[1]Tổng!$M$2:$AT$200,18,0),"")</f>
        <v/>
      </c>
      <c r="O1119" s="88" t="str">
        <f>IFERROR(VLOOKUP(A1119,[1]Tổng!$M$2:$AT$200,22,0),"")</f>
        <v/>
      </c>
      <c r="P1119" s="217">
        <f t="shared" si="322"/>
        <v>0</v>
      </c>
      <c r="Q1119" s="217">
        <f>IFERROR(VLOOKUP(A1119,[1]Tổng!$M$2:$AQ$200,29,0),0)</f>
        <v>0</v>
      </c>
      <c r="R1119" s="81" t="str">
        <f>IFERROR(VLOOKUP(A1119,[1]Tổng!$M$2:$AQ$200,31,0),"")</f>
        <v/>
      </c>
      <c r="S1119" s="81">
        <f t="shared" si="311"/>
        <v>0</v>
      </c>
      <c r="T1119" s="81">
        <f t="shared" si="312"/>
        <v>0</v>
      </c>
      <c r="U1119" s="81" t="e">
        <f t="shared" si="324"/>
        <v>#REF!</v>
      </c>
      <c r="V1119" s="81"/>
      <c r="W1119" s="81" t="e">
        <f t="shared" si="317"/>
        <v>#REF!</v>
      </c>
      <c r="X1119" s="83"/>
      <c r="Y1119" s="99">
        <f t="shared" si="332"/>
        <v>0</v>
      </c>
      <c r="Z1119" s="35">
        <v>700</v>
      </c>
      <c r="AC1119" s="106"/>
      <c r="AE1119" s="106" t="e">
        <f t="shared" si="327"/>
        <v>#VALUE!</v>
      </c>
      <c r="AF1119" s="69"/>
      <c r="AG1119" s="218"/>
      <c r="AH1119" s="219"/>
      <c r="AI1119" s="218"/>
      <c r="AR1119" s="225" t="str">
        <f t="shared" si="330"/>
        <v/>
      </c>
      <c r="AS1119" s="35">
        <f t="shared" si="331"/>
        <v>2</v>
      </c>
      <c r="AU1119" s="69" t="e">
        <f t="shared" si="310"/>
        <v>#N/A</v>
      </c>
      <c r="AV1119" s="69" t="e">
        <f t="shared" si="313"/>
        <v>#N/A</v>
      </c>
      <c r="AW1119" s="69">
        <f>IF(I1119&gt;0,COUNTIF($AV$32:AV1119,AV1119),0)</f>
        <v>1087</v>
      </c>
      <c r="AX1119" s="69">
        <f>IF(AND(AW1119&gt;1,SUMIF($AV$32:AV1118,AV1119,$AX$32:AX1118)-SUMIF($AV$32:AV1118,AV1119,$BA$32:BA1118)=0),1,IF(AND(AW1119&gt;1,SUMIF($AV$32:AV1118,AV1119,$AX$32:AX1118)-SUMIF($AV$32:AV1118,AV1119,$BA$32:BA1118)&gt;0),0,AW1119))</f>
        <v>0</v>
      </c>
      <c r="AY1119" s="69">
        <f>IF(AND(Q1119&gt;0,SUMIF($AV$32:AV1119,AV1119,$I$32:I1119)-SUMIF($AV$32:AV1119,AV1119,$Q$32:Q1119)=0),COUNTIF($AV$32:AV1119,AV1119),0)</f>
        <v>0</v>
      </c>
      <c r="AZ1119" s="69">
        <f>IF(Q1119&gt;0,COUNTIF($AV$32:AV1119,AV1119),0)</f>
        <v>0</v>
      </c>
      <c r="BA1119" s="69">
        <f t="shared" si="314"/>
        <v>0</v>
      </c>
      <c r="BC1119" s="69" t="str">
        <f t="shared" si="315"/>
        <v xml:space="preserve">  0</v>
      </c>
      <c r="BD1119" s="69" t="str">
        <f t="shared" si="316"/>
        <v/>
      </c>
      <c r="BF1119" s="69"/>
      <c r="BG1119" s="69"/>
    </row>
    <row r="1120" spans="1:59" x14ac:dyDescent="0.25">
      <c r="A1120" s="70" t="e">
        <f t="shared" si="323"/>
        <v>#REF!</v>
      </c>
      <c r="B1120" s="83" t="str">
        <f>IFERROR(VLOOKUP(A1120,[1]Tổng!$M$2:$AT$200,13,0),"")</f>
        <v/>
      </c>
      <c r="C1120" s="71" t="e">
        <f t="shared" si="318"/>
        <v>#VALUE!</v>
      </c>
      <c r="D1120" s="71">
        <f t="shared" si="319"/>
        <v>1</v>
      </c>
      <c r="E1120" s="221" t="str">
        <f>IFERROR(VLOOKUP(A1120,[1]Tổng!$M$2:$AT$200,14,0),"")</f>
        <v/>
      </c>
      <c r="F1120" s="213" t="str">
        <f>IFERROR(VLOOKUP(A1120,[1]Tổng!$M$2:$AT$200,15,0),"")</f>
        <v/>
      </c>
      <c r="G1120" s="214" t="str">
        <f>IFERROR(VLOOKUP(A1120,[1]Tổng!$M$2:$AT$200,25,0),"")</f>
        <v/>
      </c>
      <c r="H1120" s="83" t="str">
        <f>IFERROR(VLOOKUP(A1120,[1]Tổng!$M$2:$AQ$200,26,0),"")</f>
        <v/>
      </c>
      <c r="I1120" s="77" t="str">
        <f>IFERROR(VLOOKUP(A1120,[1]Tổng!$M$2:$AQ$200,27,0),"")</f>
        <v/>
      </c>
      <c r="J1120" s="77">
        <v>1000000</v>
      </c>
      <c r="K1120" s="78">
        <f t="shared" si="320"/>
        <v>0</v>
      </c>
      <c r="L1120" s="88" t="str">
        <f>IFERROR(VLOOKUP(A1120,[1]Tổng!$M$2:$AQ$200,30,0),"")</f>
        <v/>
      </c>
      <c r="M1120" s="88">
        <f t="shared" si="321"/>
        <v>0</v>
      </c>
      <c r="N1120" s="88" t="str">
        <f>IFERROR(VLOOKUP(A1120,[1]Tổng!$M$2:$AT$200,18,0),"")</f>
        <v/>
      </c>
      <c r="O1120" s="88" t="str">
        <f>IFERROR(VLOOKUP(A1120,[1]Tổng!$M$2:$AT$200,22,0),"")</f>
        <v/>
      </c>
      <c r="P1120" s="217">
        <f t="shared" si="322"/>
        <v>0</v>
      </c>
      <c r="Q1120" s="217">
        <f>IFERROR(VLOOKUP(A1120,[1]Tổng!$M$2:$AQ$200,29,0),0)</f>
        <v>0</v>
      </c>
      <c r="R1120" s="81" t="str">
        <f>IFERROR(VLOOKUP(A1120,[1]Tổng!$M$2:$AQ$200,31,0),"")</f>
        <v/>
      </c>
      <c r="S1120" s="81">
        <f t="shared" si="311"/>
        <v>0</v>
      </c>
      <c r="T1120" s="81">
        <f t="shared" si="312"/>
        <v>0</v>
      </c>
      <c r="U1120" s="81" t="e">
        <f t="shared" si="324"/>
        <v>#REF!</v>
      </c>
      <c r="V1120" s="81" t="e">
        <f>AA1117*L1117+Z1119*L1119+AA1123*L1123</f>
        <v>#VALUE!</v>
      </c>
      <c r="W1120" s="81" t="e">
        <f t="shared" si="317"/>
        <v>#REF!</v>
      </c>
      <c r="X1120" s="83">
        <v>44060</v>
      </c>
      <c r="Y1120" s="99">
        <f>Q1120-AA1117-Z1119-AA1123</f>
        <v>-1648</v>
      </c>
      <c r="AC1120" s="106"/>
      <c r="AE1120" s="106" t="e">
        <f t="shared" si="327"/>
        <v>#VALUE!</v>
      </c>
      <c r="AF1120" s="69"/>
      <c r="AG1120" s="218"/>
      <c r="AH1120" s="219"/>
      <c r="AI1120" s="218"/>
      <c r="AR1120" s="225" t="str">
        <f t="shared" si="330"/>
        <v/>
      </c>
      <c r="AS1120" s="35">
        <f t="shared" si="331"/>
        <v>2</v>
      </c>
      <c r="AU1120" s="69" t="e">
        <f t="shared" ref="AU1120:AU1183" si="333">VLOOKUP(G1120,$AO$32:$AP$37,2,0)</f>
        <v>#N/A</v>
      </c>
      <c r="AV1120" s="69" t="e">
        <f t="shared" si="313"/>
        <v>#N/A</v>
      </c>
      <c r="AW1120" s="69">
        <f>IF(I1120&gt;0,COUNTIF($AV$32:AV1120,AV1120),0)</f>
        <v>1088</v>
      </c>
      <c r="AX1120" s="69">
        <f>IF(AND(AW1120&gt;1,SUMIF($AV$32:AV1119,AV1120,$AX$32:AX1119)-SUMIF($AV$32:AV1119,AV1120,$BA$32:BA1119)=0),1,IF(AND(AW1120&gt;1,SUMIF($AV$32:AV1119,AV1120,$AX$32:AX1119)-SUMIF($AV$32:AV1119,AV1120,$BA$32:BA1119)&gt;0),0,AW1120))</f>
        <v>0</v>
      </c>
      <c r="AY1120" s="69">
        <f>IF(AND(Q1120&gt;0,SUMIF($AV$32:AV1120,AV1120,$I$32:I1120)-SUMIF($AV$32:AV1120,AV1120,$Q$32:Q1120)=0),COUNTIF($AV$32:AV1120,AV1120),0)</f>
        <v>0</v>
      </c>
      <c r="AZ1120" s="69">
        <f>IF(Q1120&gt;0,COUNTIF($AV$32:AV1120,AV1120),0)</f>
        <v>0</v>
      </c>
      <c r="BA1120" s="69">
        <f t="shared" si="314"/>
        <v>0</v>
      </c>
      <c r="BC1120" s="69" t="str">
        <f t="shared" si="315"/>
        <v xml:space="preserve">  0</v>
      </c>
      <c r="BD1120" s="69" t="str">
        <f t="shared" si="316"/>
        <v/>
      </c>
      <c r="BF1120" s="69"/>
      <c r="BG1120" s="69"/>
    </row>
    <row r="1121" spans="1:59" x14ac:dyDescent="0.25">
      <c r="A1121" s="70" t="e">
        <f t="shared" si="323"/>
        <v>#REF!</v>
      </c>
      <c r="B1121" s="83" t="str">
        <f>IFERROR(VLOOKUP(A1121,[1]Tổng!$M$2:$AT$200,13,0),"")</f>
        <v/>
      </c>
      <c r="C1121" s="71" t="e">
        <f t="shared" si="318"/>
        <v>#VALUE!</v>
      </c>
      <c r="D1121" s="71">
        <f t="shared" si="319"/>
        <v>1</v>
      </c>
      <c r="E1121" s="221" t="str">
        <f>IFERROR(VLOOKUP(A1121,[1]Tổng!$M$2:$AT$200,14,0),"")</f>
        <v/>
      </c>
      <c r="F1121" s="213" t="str">
        <f>IFERROR(VLOOKUP(A1121,[1]Tổng!$M$2:$AT$200,15,0),"")</f>
        <v/>
      </c>
      <c r="G1121" s="214" t="str">
        <f>IFERROR(VLOOKUP(A1121,[1]Tổng!$M$2:$AT$200,25,0),"")</f>
        <v/>
      </c>
      <c r="H1121" s="83" t="str">
        <f>IFERROR(VLOOKUP(A1121,[1]Tổng!$M$2:$AQ$200,26,0),"")</f>
        <v/>
      </c>
      <c r="I1121" s="77" t="str">
        <f>IFERROR(VLOOKUP(A1121,[1]Tổng!$M$2:$AQ$200,27,0),"")</f>
        <v/>
      </c>
      <c r="J1121" s="77">
        <v>1000000</v>
      </c>
      <c r="K1121" s="78">
        <f t="shared" si="320"/>
        <v>0</v>
      </c>
      <c r="L1121" s="88" t="str">
        <f>IFERROR(VLOOKUP(A1121,[1]Tổng!$M$2:$AQ$200,30,0),"")</f>
        <v/>
      </c>
      <c r="M1121" s="88">
        <f t="shared" si="321"/>
        <v>0</v>
      </c>
      <c r="N1121" s="88" t="str">
        <f>IFERROR(VLOOKUP(A1121,[1]Tổng!$M$2:$AT$200,18,0),"")</f>
        <v/>
      </c>
      <c r="O1121" s="88" t="str">
        <f>IFERROR(VLOOKUP(A1121,[1]Tổng!$M$2:$AT$200,22,0),"")</f>
        <v/>
      </c>
      <c r="P1121" s="217">
        <f t="shared" si="322"/>
        <v>0</v>
      </c>
      <c r="Q1121" s="217">
        <f>IFERROR(VLOOKUP(A1121,[1]Tổng!$M$2:$AQ$200,29,0),0)</f>
        <v>0</v>
      </c>
      <c r="R1121" s="81" t="str">
        <f>IFERROR(VLOOKUP(A1121,[1]Tổng!$M$2:$AQ$200,31,0),"")</f>
        <v/>
      </c>
      <c r="S1121" s="81">
        <f t="shared" ref="S1121:S1184" si="334">Q1121*J1121</f>
        <v>0</v>
      </c>
      <c r="T1121" s="81">
        <f t="shared" ref="T1121:T1184" si="335">IFERROR(Q1121*R1121,0)</f>
        <v>0</v>
      </c>
      <c r="U1121" s="81" t="e">
        <f t="shared" si="324"/>
        <v>#REF!</v>
      </c>
      <c r="V1121" s="81"/>
      <c r="W1121" s="81" t="e">
        <f t="shared" si="317"/>
        <v>#REF!</v>
      </c>
      <c r="X1121" s="83"/>
      <c r="Y1121" s="99">
        <f t="shared" si="332"/>
        <v>0</v>
      </c>
      <c r="Z1121" s="35">
        <v>416</v>
      </c>
      <c r="AA1121" s="35">
        <v>177</v>
      </c>
      <c r="AC1121" s="106"/>
      <c r="AE1121" s="106" t="e">
        <f t="shared" si="327"/>
        <v>#VALUE!</v>
      </c>
      <c r="AF1121" s="69"/>
      <c r="AG1121" s="218"/>
      <c r="AH1121" s="219"/>
      <c r="AI1121" s="218"/>
      <c r="AR1121" s="225" t="str">
        <f t="shared" si="330"/>
        <v/>
      </c>
      <c r="AS1121" s="35">
        <f t="shared" si="331"/>
        <v>2</v>
      </c>
      <c r="AU1121" s="69" t="e">
        <f t="shared" si="333"/>
        <v>#N/A</v>
      </c>
      <c r="AV1121" s="69" t="e">
        <f t="shared" ref="AV1121:AV1184" si="336">AU1121&amp;" "&amp;F1121</f>
        <v>#N/A</v>
      </c>
      <c r="AW1121" s="69">
        <f>IF(I1121&gt;0,COUNTIF($AV$32:AV1121,AV1121),0)</f>
        <v>1089</v>
      </c>
      <c r="AX1121" s="69">
        <f>IF(AND(AW1121&gt;1,SUMIF($AV$32:AV1120,AV1121,$AX$32:AX1120)-SUMIF($AV$32:AV1120,AV1121,$BA$32:BA1120)=0),1,IF(AND(AW1121&gt;1,SUMIF($AV$32:AV1120,AV1121,$AX$32:AX1120)-SUMIF($AV$32:AV1120,AV1121,$BA$32:BA1120)&gt;0),0,AW1121))</f>
        <v>0</v>
      </c>
      <c r="AY1121" s="69">
        <f>IF(AND(Q1121&gt;0,SUMIF($AV$32:AV1121,AV1121,$I$32:I1121)-SUMIF($AV$32:AV1121,AV1121,$Q$32:Q1121)=0),COUNTIF($AV$32:AV1121,AV1121),0)</f>
        <v>0</v>
      </c>
      <c r="AZ1121" s="69">
        <f>IF(Q1121&gt;0,COUNTIF($AV$32:AV1121,AV1121),0)</f>
        <v>0</v>
      </c>
      <c r="BA1121" s="69">
        <f t="shared" ref="BA1121:BA1184" si="337">IF(AY1121&gt;0,1,0)</f>
        <v>0</v>
      </c>
      <c r="BC1121" s="69" t="str">
        <f t="shared" ref="BC1121:BC1184" si="338">E1121&amp;" "&amp;H1121&amp;" "&amp;Q1121</f>
        <v xml:space="preserve">  0</v>
      </c>
      <c r="BD1121" s="69" t="str">
        <f t="shared" ref="BD1121:BD1184" si="339">B1121</f>
        <v/>
      </c>
      <c r="BF1121" s="69"/>
      <c r="BG1121" s="69"/>
    </row>
    <row r="1122" spans="1:59" x14ac:dyDescent="0.25">
      <c r="A1122" s="70" t="e">
        <f t="shared" si="323"/>
        <v>#REF!</v>
      </c>
      <c r="B1122" s="83" t="str">
        <f>IFERROR(VLOOKUP(A1122,[1]Tổng!$M$2:$AT$200,13,0),"")</f>
        <v/>
      </c>
      <c r="C1122" s="71" t="e">
        <f t="shared" si="318"/>
        <v>#VALUE!</v>
      </c>
      <c r="D1122" s="71">
        <f t="shared" si="319"/>
        <v>1</v>
      </c>
      <c r="E1122" s="221" t="str">
        <f>IFERROR(VLOOKUP(A1122,[1]Tổng!$M$2:$AT$200,14,0),"")</f>
        <v/>
      </c>
      <c r="F1122" s="213" t="str">
        <f>IFERROR(VLOOKUP(A1122,[1]Tổng!$M$2:$AT$200,15,0),"")</f>
        <v/>
      </c>
      <c r="G1122" s="214" t="str">
        <f>IFERROR(VLOOKUP(A1122,[1]Tổng!$M$2:$AT$200,25,0),"")</f>
        <v/>
      </c>
      <c r="H1122" s="83" t="str">
        <f>IFERROR(VLOOKUP(A1122,[1]Tổng!$M$2:$AQ$200,26,0),"")</f>
        <v/>
      </c>
      <c r="I1122" s="77" t="str">
        <f>IFERROR(VLOOKUP(A1122,[1]Tổng!$M$2:$AQ$200,27,0),"")</f>
        <v/>
      </c>
      <c r="J1122" s="77">
        <v>1000000</v>
      </c>
      <c r="K1122" s="78">
        <f t="shared" si="320"/>
        <v>0</v>
      </c>
      <c r="L1122" s="88" t="str">
        <f>IFERROR(VLOOKUP(A1122,[1]Tổng!$M$2:$AQ$200,30,0),"")</f>
        <v/>
      </c>
      <c r="M1122" s="88">
        <f t="shared" si="321"/>
        <v>0</v>
      </c>
      <c r="N1122" s="88" t="str">
        <f>IFERROR(VLOOKUP(A1122,[1]Tổng!$M$2:$AT$200,18,0),"")</f>
        <v/>
      </c>
      <c r="O1122" s="88" t="str">
        <f>IFERROR(VLOOKUP(A1122,[1]Tổng!$M$2:$AT$200,22,0),"")</f>
        <v/>
      </c>
      <c r="P1122" s="217">
        <f t="shared" si="322"/>
        <v>0</v>
      </c>
      <c r="Q1122" s="217">
        <f>IFERROR(VLOOKUP(A1122,[1]Tổng!$M$2:$AQ$200,29,0),0)</f>
        <v>0</v>
      </c>
      <c r="R1122" s="81" t="str">
        <f>IFERROR(VLOOKUP(A1122,[1]Tổng!$M$2:$AQ$200,31,0),"")</f>
        <v/>
      </c>
      <c r="S1122" s="81">
        <f t="shared" si="334"/>
        <v>0</v>
      </c>
      <c r="T1122" s="81">
        <f t="shared" si="335"/>
        <v>0</v>
      </c>
      <c r="U1122" s="81" t="e">
        <f t="shared" si="324"/>
        <v>#REF!</v>
      </c>
      <c r="V1122" s="81"/>
      <c r="W1122" s="81" t="e">
        <f t="shared" si="317"/>
        <v>#REF!</v>
      </c>
      <c r="X1122" s="83"/>
      <c r="Y1122" s="99">
        <f t="shared" si="332"/>
        <v>0</v>
      </c>
      <c r="Z1122" s="35">
        <v>335</v>
      </c>
      <c r="AA1122" s="35">
        <v>41</v>
      </c>
      <c r="AC1122" s="106"/>
      <c r="AE1122" s="106" t="e">
        <f t="shared" si="327"/>
        <v>#VALUE!</v>
      </c>
      <c r="AF1122" s="69"/>
      <c r="AG1122" s="218"/>
      <c r="AH1122" s="219"/>
      <c r="AI1122" s="218"/>
      <c r="AR1122" s="225" t="str">
        <f>IF(AS1122&gt;1,H1122,IF(AS1122=1,H1088+1,0))</f>
        <v/>
      </c>
      <c r="AS1122" s="35">
        <f>IF(H1122=0,H1088+1,2)</f>
        <v>2</v>
      </c>
      <c r="AU1122" s="69" t="e">
        <f t="shared" si="333"/>
        <v>#N/A</v>
      </c>
      <c r="AV1122" s="69" t="e">
        <f t="shared" si="336"/>
        <v>#N/A</v>
      </c>
      <c r="AW1122" s="69">
        <f>IF(I1122&gt;0,COUNTIF($AV$32:AV1122,AV1122),0)</f>
        <v>1090</v>
      </c>
      <c r="AX1122" s="69">
        <f>IF(AND(AW1122&gt;1,SUMIF($AV$32:AV1121,AV1122,$AX$32:AX1121)-SUMIF($AV$32:AV1121,AV1122,$BA$32:BA1121)=0),1,IF(AND(AW1122&gt;1,SUMIF($AV$32:AV1121,AV1122,$AX$32:AX1121)-SUMIF($AV$32:AV1121,AV1122,$BA$32:BA1121)&gt;0),0,AW1122))</f>
        <v>0</v>
      </c>
      <c r="AY1122" s="69">
        <f>IF(AND(Q1122&gt;0,SUMIF($AV$32:AV1122,AV1122,$I$32:I1122)-SUMIF($AV$32:AV1122,AV1122,$Q$32:Q1122)=0),COUNTIF($AV$32:AV1122,AV1122),0)</f>
        <v>0</v>
      </c>
      <c r="AZ1122" s="69">
        <f>IF(Q1122&gt;0,COUNTIF($AV$32:AV1122,AV1122),0)</f>
        <v>0</v>
      </c>
      <c r="BA1122" s="69">
        <f t="shared" si="337"/>
        <v>0</v>
      </c>
      <c r="BC1122" s="69" t="str">
        <f t="shared" si="338"/>
        <v xml:space="preserve">  0</v>
      </c>
      <c r="BD1122" s="69" t="str">
        <f t="shared" si="339"/>
        <v/>
      </c>
      <c r="BF1122" s="69"/>
      <c r="BG1122" s="69"/>
    </row>
    <row r="1123" spans="1:59" x14ac:dyDescent="0.25">
      <c r="A1123" s="70" t="e">
        <f t="shared" si="323"/>
        <v>#REF!</v>
      </c>
      <c r="B1123" s="83" t="str">
        <f>IFERROR(VLOOKUP(A1123,[1]Tổng!$M$2:$AT$200,13,0),"")</f>
        <v/>
      </c>
      <c r="C1123" s="71" t="e">
        <f t="shared" si="318"/>
        <v>#VALUE!</v>
      </c>
      <c r="D1123" s="71">
        <f t="shared" si="319"/>
        <v>1</v>
      </c>
      <c r="E1123" s="221" t="str">
        <f>IFERROR(VLOOKUP(A1123,[1]Tổng!$M$2:$AT$200,14,0),"")</f>
        <v/>
      </c>
      <c r="F1123" s="213" t="str">
        <f>IFERROR(VLOOKUP(A1123,[1]Tổng!$M$2:$AT$200,15,0),"")</f>
        <v/>
      </c>
      <c r="G1123" s="214" t="str">
        <f>IFERROR(VLOOKUP(A1123,[1]Tổng!$M$2:$AT$200,25,0),"")</f>
        <v/>
      </c>
      <c r="H1123" s="83" t="str">
        <f>IFERROR(VLOOKUP(A1123,[1]Tổng!$M$2:$AQ$200,26,0),"")</f>
        <v/>
      </c>
      <c r="I1123" s="77" t="str">
        <f>IFERROR(VLOOKUP(A1123,[1]Tổng!$M$2:$AQ$200,27,0),"")</f>
        <v/>
      </c>
      <c r="J1123" s="77">
        <v>1000000</v>
      </c>
      <c r="K1123" s="78">
        <f t="shared" si="320"/>
        <v>0</v>
      </c>
      <c r="L1123" s="88" t="str">
        <f>IFERROR(VLOOKUP(A1123,[1]Tổng!$M$2:$AQ$200,30,0),"")</f>
        <v/>
      </c>
      <c r="M1123" s="88">
        <f t="shared" si="321"/>
        <v>0</v>
      </c>
      <c r="N1123" s="88" t="str">
        <f>IFERROR(VLOOKUP(A1123,[1]Tổng!$M$2:$AT$200,18,0),"")</f>
        <v/>
      </c>
      <c r="O1123" s="88" t="str">
        <f>IFERROR(VLOOKUP(A1123,[1]Tổng!$M$2:$AT$200,22,0),"")</f>
        <v/>
      </c>
      <c r="P1123" s="217">
        <f t="shared" si="322"/>
        <v>0</v>
      </c>
      <c r="Q1123" s="217">
        <f>IFERROR(VLOOKUP(A1123,[1]Tổng!$M$2:$AQ$200,29,0),0)</f>
        <v>0</v>
      </c>
      <c r="R1123" s="81" t="str">
        <f>IFERROR(VLOOKUP(A1123,[1]Tổng!$M$2:$AQ$200,31,0),"")</f>
        <v/>
      </c>
      <c r="S1123" s="81">
        <f t="shared" si="334"/>
        <v>0</v>
      </c>
      <c r="T1123" s="81">
        <f t="shared" si="335"/>
        <v>0</v>
      </c>
      <c r="U1123" s="81" t="e">
        <f t="shared" si="324"/>
        <v>#REF!</v>
      </c>
      <c r="V1123" s="81"/>
      <c r="W1123" s="81" t="e">
        <f t="shared" ref="W1123:W1186" si="340">IF((U1123-T1123+V1123)&gt;$U$32,$U$32,(U1123-T1123+V1123))</f>
        <v>#REF!</v>
      </c>
      <c r="X1123" s="83"/>
      <c r="Y1123" s="99">
        <f t="shared" si="332"/>
        <v>0</v>
      </c>
      <c r="Z1123" s="35">
        <v>125</v>
      </c>
      <c r="AA1123" s="35">
        <v>118</v>
      </c>
      <c r="AC1123" s="106"/>
      <c r="AE1123" s="106" t="e">
        <f t="shared" si="327"/>
        <v>#VALUE!</v>
      </c>
      <c r="AF1123" s="69"/>
      <c r="AG1123" s="218"/>
      <c r="AH1123" s="219"/>
      <c r="AI1123" s="218"/>
      <c r="AR1123" s="225" t="str">
        <f t="shared" ref="AR1123:AR1137" si="341">IF(AS1123&gt;1,H1123,IF(AS1123=1,H1122+1,0))</f>
        <v/>
      </c>
      <c r="AS1123" s="35">
        <f t="shared" ref="AS1123:AS1137" si="342">IF(H1123=0,H1122+1,2)</f>
        <v>2</v>
      </c>
      <c r="AU1123" s="69" t="e">
        <f t="shared" si="333"/>
        <v>#N/A</v>
      </c>
      <c r="AV1123" s="69" t="e">
        <f t="shared" si="336"/>
        <v>#N/A</v>
      </c>
      <c r="AW1123" s="69">
        <f>IF(I1123&gt;0,COUNTIF($AV$32:AV1123,AV1123),0)</f>
        <v>1091</v>
      </c>
      <c r="AX1123" s="69">
        <f>IF(AND(AW1123&gt;1,SUMIF($AV$32:AV1122,AV1123,$AX$32:AX1122)-SUMIF($AV$32:AV1122,AV1123,$BA$32:BA1122)=0),1,IF(AND(AW1123&gt;1,SUMIF($AV$32:AV1122,AV1123,$AX$32:AX1122)-SUMIF($AV$32:AV1122,AV1123,$BA$32:BA1122)&gt;0),0,AW1123))</f>
        <v>0</v>
      </c>
      <c r="AY1123" s="69">
        <f>IF(AND(Q1123&gt;0,SUMIF($AV$32:AV1123,AV1123,$I$32:I1123)-SUMIF($AV$32:AV1123,AV1123,$Q$32:Q1123)=0),COUNTIF($AV$32:AV1123,AV1123),0)</f>
        <v>0</v>
      </c>
      <c r="AZ1123" s="69">
        <f>IF(Q1123&gt;0,COUNTIF($AV$32:AV1123,AV1123),0)</f>
        <v>0</v>
      </c>
      <c r="BA1123" s="69">
        <f t="shared" si="337"/>
        <v>0</v>
      </c>
      <c r="BC1123" s="69" t="str">
        <f t="shared" si="338"/>
        <v xml:space="preserve">  0</v>
      </c>
      <c r="BD1123" s="69" t="str">
        <f t="shared" si="339"/>
        <v/>
      </c>
      <c r="BF1123" s="69"/>
      <c r="BG1123" s="69"/>
    </row>
    <row r="1124" spans="1:59" x14ac:dyDescent="0.25">
      <c r="A1124" s="70" t="e">
        <f t="shared" si="323"/>
        <v>#REF!</v>
      </c>
      <c r="B1124" s="83" t="str">
        <f>IFERROR(VLOOKUP(A1124,[1]Tổng!$M$2:$AT$200,13,0),"")</f>
        <v/>
      </c>
      <c r="C1124" s="71" t="e">
        <f t="shared" si="318"/>
        <v>#VALUE!</v>
      </c>
      <c r="D1124" s="71">
        <f t="shared" si="319"/>
        <v>1</v>
      </c>
      <c r="E1124" s="221" t="str">
        <f>IFERROR(VLOOKUP(A1124,[1]Tổng!$M$2:$AT$200,14,0),"")</f>
        <v/>
      </c>
      <c r="F1124" s="213" t="str">
        <f>IFERROR(VLOOKUP(A1124,[1]Tổng!$M$2:$AT$200,15,0),"")</f>
        <v/>
      </c>
      <c r="G1124" s="214" t="str">
        <f>IFERROR(VLOOKUP(A1124,[1]Tổng!$M$2:$AT$200,25,0),"")</f>
        <v/>
      </c>
      <c r="H1124" s="83" t="str">
        <f>IFERROR(VLOOKUP(A1124,[1]Tổng!$M$2:$AQ$200,26,0),"")</f>
        <v/>
      </c>
      <c r="I1124" s="77" t="str">
        <f>IFERROR(VLOOKUP(A1124,[1]Tổng!$M$2:$AQ$200,27,0),"")</f>
        <v/>
      </c>
      <c r="J1124" s="77">
        <v>1000000</v>
      </c>
      <c r="K1124" s="78">
        <f t="shared" si="320"/>
        <v>0</v>
      </c>
      <c r="L1124" s="88" t="str">
        <f>IFERROR(VLOOKUP(A1124,[1]Tổng!$M$2:$AQ$200,30,0),"")</f>
        <v/>
      </c>
      <c r="M1124" s="88">
        <f t="shared" si="321"/>
        <v>0</v>
      </c>
      <c r="N1124" s="88" t="str">
        <f>IFERROR(VLOOKUP(A1124,[1]Tổng!$M$2:$AT$200,18,0),"")</f>
        <v/>
      </c>
      <c r="O1124" s="88" t="str">
        <f>IFERROR(VLOOKUP(A1124,[1]Tổng!$M$2:$AT$200,22,0),"")</f>
        <v/>
      </c>
      <c r="P1124" s="217">
        <f t="shared" si="322"/>
        <v>0</v>
      </c>
      <c r="Q1124" s="217">
        <f>IFERROR(VLOOKUP(A1124,[1]Tổng!$M$2:$AQ$200,29,0),0)</f>
        <v>0</v>
      </c>
      <c r="R1124" s="81" t="str">
        <f>IFERROR(VLOOKUP(A1124,[1]Tổng!$M$2:$AQ$200,31,0),"")</f>
        <v/>
      </c>
      <c r="S1124" s="81">
        <f t="shared" si="334"/>
        <v>0</v>
      </c>
      <c r="T1124" s="81">
        <f t="shared" si="335"/>
        <v>0</v>
      </c>
      <c r="U1124" s="81" t="e">
        <f t="shared" si="324"/>
        <v>#REF!</v>
      </c>
      <c r="V1124" s="81"/>
      <c r="W1124" s="81" t="e">
        <f t="shared" si="340"/>
        <v>#REF!</v>
      </c>
      <c r="X1124" s="83"/>
      <c r="Y1124" s="99">
        <f t="shared" si="332"/>
        <v>0</v>
      </c>
      <c r="Z1124" s="35">
        <v>1927</v>
      </c>
      <c r="AC1124" s="106"/>
      <c r="AE1124" s="106" t="e">
        <f t="shared" si="327"/>
        <v>#VALUE!</v>
      </c>
      <c r="AF1124" s="69"/>
      <c r="AG1124" s="218"/>
      <c r="AH1124" s="219"/>
      <c r="AI1124" s="218"/>
      <c r="AR1124" s="225" t="str">
        <f t="shared" si="341"/>
        <v/>
      </c>
      <c r="AS1124" s="35">
        <f t="shared" si="342"/>
        <v>2</v>
      </c>
      <c r="AU1124" s="69" t="e">
        <f t="shared" si="333"/>
        <v>#N/A</v>
      </c>
      <c r="AV1124" s="69" t="e">
        <f t="shared" si="336"/>
        <v>#N/A</v>
      </c>
      <c r="AW1124" s="69">
        <f>IF(I1124&gt;0,COUNTIF($AV$32:AV1124,AV1124),0)</f>
        <v>1092</v>
      </c>
      <c r="AX1124" s="69">
        <f>IF(AND(AW1124&gt;1,SUMIF($AV$32:AV1123,AV1124,$AX$32:AX1123)-SUMIF($AV$32:AV1123,AV1124,$BA$32:BA1123)=0),1,IF(AND(AW1124&gt;1,SUMIF($AV$32:AV1123,AV1124,$AX$32:AX1123)-SUMIF($AV$32:AV1123,AV1124,$BA$32:BA1123)&gt;0),0,AW1124))</f>
        <v>0</v>
      </c>
      <c r="AY1124" s="69">
        <f>IF(AND(Q1124&gt;0,SUMIF($AV$32:AV1124,AV1124,$I$32:I1124)-SUMIF($AV$32:AV1124,AV1124,$Q$32:Q1124)=0),COUNTIF($AV$32:AV1124,AV1124),0)</f>
        <v>0</v>
      </c>
      <c r="AZ1124" s="69">
        <f>IF(Q1124&gt;0,COUNTIF($AV$32:AV1124,AV1124),0)</f>
        <v>0</v>
      </c>
      <c r="BA1124" s="69">
        <f t="shared" si="337"/>
        <v>0</v>
      </c>
      <c r="BC1124" s="69" t="str">
        <f t="shared" si="338"/>
        <v xml:space="preserve">  0</v>
      </c>
      <c r="BD1124" s="69" t="str">
        <f t="shared" si="339"/>
        <v/>
      </c>
      <c r="BF1124" s="69"/>
      <c r="BG1124" s="69"/>
    </row>
    <row r="1125" spans="1:59" x14ac:dyDescent="0.25">
      <c r="A1125" s="70" t="e">
        <f t="shared" si="323"/>
        <v>#REF!</v>
      </c>
      <c r="B1125" s="83" t="str">
        <f>IFERROR(VLOOKUP(A1125,[1]Tổng!$M$2:$AT$200,13,0),"")</f>
        <v/>
      </c>
      <c r="C1125" s="71" t="e">
        <f t="shared" si="318"/>
        <v>#VALUE!</v>
      </c>
      <c r="D1125" s="71">
        <f t="shared" si="319"/>
        <v>1</v>
      </c>
      <c r="E1125" s="221" t="str">
        <f>IFERROR(VLOOKUP(A1125,[1]Tổng!$M$2:$AT$200,14,0),"")</f>
        <v/>
      </c>
      <c r="F1125" s="213" t="str">
        <f>IFERROR(VLOOKUP(A1125,[1]Tổng!$M$2:$AT$200,15,0),"")</f>
        <v/>
      </c>
      <c r="G1125" s="214" t="str">
        <f>IFERROR(VLOOKUP(A1125,[1]Tổng!$M$2:$AT$200,25,0),"")</f>
        <v/>
      </c>
      <c r="H1125" s="83" t="str">
        <f>IFERROR(VLOOKUP(A1125,[1]Tổng!$M$2:$AQ$200,26,0),"")</f>
        <v/>
      </c>
      <c r="I1125" s="77" t="str">
        <f>IFERROR(VLOOKUP(A1125,[1]Tổng!$M$2:$AQ$200,27,0),"")</f>
        <v/>
      </c>
      <c r="J1125" s="77">
        <v>1000000</v>
      </c>
      <c r="K1125" s="78">
        <f t="shared" si="320"/>
        <v>0</v>
      </c>
      <c r="L1125" s="88" t="str">
        <f>IFERROR(VLOOKUP(A1125,[1]Tổng!$M$2:$AQ$200,30,0),"")</f>
        <v/>
      </c>
      <c r="M1125" s="88">
        <f t="shared" si="321"/>
        <v>0</v>
      </c>
      <c r="N1125" s="88" t="str">
        <f>IFERROR(VLOOKUP(A1125,[1]Tổng!$M$2:$AT$200,18,0),"")</f>
        <v/>
      </c>
      <c r="O1125" s="88" t="str">
        <f>IFERROR(VLOOKUP(A1125,[1]Tổng!$M$2:$AT$200,22,0),"")</f>
        <v/>
      </c>
      <c r="P1125" s="217">
        <f t="shared" si="322"/>
        <v>0</v>
      </c>
      <c r="Q1125" s="217">
        <f>IFERROR(VLOOKUP(A1125,[1]Tổng!$M$2:$AQ$200,29,0),0)</f>
        <v>0</v>
      </c>
      <c r="R1125" s="81" t="str">
        <f>IFERROR(VLOOKUP(A1125,[1]Tổng!$M$2:$AQ$200,31,0),"")</f>
        <v/>
      </c>
      <c r="S1125" s="81">
        <f t="shared" si="334"/>
        <v>0</v>
      </c>
      <c r="T1125" s="81">
        <f t="shared" si="335"/>
        <v>0</v>
      </c>
      <c r="U1125" s="81" t="e">
        <f t="shared" si="324"/>
        <v>#REF!</v>
      </c>
      <c r="V1125" s="81"/>
      <c r="W1125" s="81" t="e">
        <f t="shared" si="340"/>
        <v>#REF!</v>
      </c>
      <c r="X1125" s="83"/>
      <c r="Y1125" s="99">
        <f t="shared" si="332"/>
        <v>0</v>
      </c>
      <c r="AC1125" s="106"/>
      <c r="AE1125" s="106" t="e">
        <f t="shared" si="327"/>
        <v>#VALUE!</v>
      </c>
      <c r="AF1125" s="69"/>
      <c r="AG1125" s="218"/>
      <c r="AH1125" s="219"/>
      <c r="AI1125" s="218"/>
      <c r="AR1125" s="225" t="str">
        <f t="shared" si="341"/>
        <v/>
      </c>
      <c r="AS1125" s="35">
        <f t="shared" si="342"/>
        <v>2</v>
      </c>
      <c r="AU1125" s="69" t="e">
        <f t="shared" si="333"/>
        <v>#N/A</v>
      </c>
      <c r="AV1125" s="69" t="e">
        <f t="shared" si="336"/>
        <v>#N/A</v>
      </c>
      <c r="AW1125" s="69">
        <f>IF(I1125&gt;0,COUNTIF($AV$32:AV1125,AV1125),0)</f>
        <v>1093</v>
      </c>
      <c r="AX1125" s="69">
        <f>IF(AND(AW1125&gt;1,SUMIF($AV$32:AV1124,AV1125,$AX$32:AX1124)-SUMIF($AV$32:AV1124,AV1125,$BA$32:BA1124)=0),1,IF(AND(AW1125&gt;1,SUMIF($AV$32:AV1124,AV1125,$AX$32:AX1124)-SUMIF($AV$32:AV1124,AV1125,$BA$32:BA1124)&gt;0),0,AW1125))</f>
        <v>0</v>
      </c>
      <c r="AY1125" s="69">
        <f>IF(AND(Q1125&gt;0,SUMIF($AV$32:AV1125,AV1125,$I$32:I1125)-SUMIF($AV$32:AV1125,AV1125,$Q$32:Q1125)=0),COUNTIF($AV$32:AV1125,AV1125),0)</f>
        <v>0</v>
      </c>
      <c r="AZ1125" s="69">
        <f>IF(Q1125&gt;0,COUNTIF($AV$32:AV1125,AV1125),0)</f>
        <v>0</v>
      </c>
      <c r="BA1125" s="69">
        <f t="shared" si="337"/>
        <v>0</v>
      </c>
      <c r="BC1125" s="69" t="str">
        <f t="shared" si="338"/>
        <v xml:space="preserve">  0</v>
      </c>
      <c r="BD1125" s="69" t="str">
        <f t="shared" si="339"/>
        <v/>
      </c>
      <c r="BF1125" s="69"/>
      <c r="BG1125" s="69"/>
    </row>
    <row r="1126" spans="1:59" x14ac:dyDescent="0.25">
      <c r="A1126" s="70" t="e">
        <f t="shared" si="323"/>
        <v>#REF!</v>
      </c>
      <c r="B1126" s="83" t="str">
        <f>IFERROR(VLOOKUP(A1126,[1]Tổng!$M$2:$AT$200,13,0),"")</f>
        <v/>
      </c>
      <c r="C1126" s="71" t="e">
        <f t="shared" ref="C1126:C1189" si="343">IF(I1126&gt;0,MID(B1126,SEARCH(".",B1126,SEARCH(".",B1126,SEARCH(".",B1126)+1)+1)+1,SEARCH(".",B1126,(SEARCH(".",B1126,SEARCH(".",B1126,SEARCH(".",B1126)+1)+1))+1)-SEARCH(".",B1126,SEARCH(".",B1126,SEARCH(".",B1126)+1)+1)-1),0)</f>
        <v>#VALUE!</v>
      </c>
      <c r="D1126" s="71">
        <f t="shared" ref="D1126:D1189" si="344">IF(Q1126&gt;0,MID(B1126,SEARCH("-",B1126,SEARCH("-",B1126)+1)+1,SEARCH("/",B1126,SEARCH("/",B1126)+1)-SEARCH("-",B1126,SEARCH("-",B1126)+1)-1),1)</f>
        <v>1</v>
      </c>
      <c r="E1126" s="221" t="str">
        <f>IFERROR(VLOOKUP(A1126,[1]Tổng!$M$2:$AT$200,14,0),"")</f>
        <v/>
      </c>
      <c r="F1126" s="213" t="str">
        <f>IFERROR(VLOOKUP(A1126,[1]Tổng!$M$2:$AT$200,15,0),"")</f>
        <v/>
      </c>
      <c r="G1126" s="214" t="str">
        <f>IFERROR(VLOOKUP(A1126,[1]Tổng!$M$2:$AT$200,25,0),"")</f>
        <v/>
      </c>
      <c r="H1126" s="83" t="str">
        <f>IFERROR(VLOOKUP(A1126,[1]Tổng!$M$2:$AQ$200,26,0),"")</f>
        <v/>
      </c>
      <c r="I1126" s="77" t="str">
        <f>IFERROR(VLOOKUP(A1126,[1]Tổng!$M$2:$AQ$200,27,0),"")</f>
        <v/>
      </c>
      <c r="J1126" s="77">
        <v>1000000</v>
      </c>
      <c r="K1126" s="78">
        <f t="shared" ref="K1126:K1189" si="345">IFERROR(I1126*J1126,0)</f>
        <v>0</v>
      </c>
      <c r="L1126" s="88" t="str">
        <f>IFERROR(VLOOKUP(A1126,[1]Tổng!$M$2:$AQ$200,30,0),"")</f>
        <v/>
      </c>
      <c r="M1126" s="88">
        <f t="shared" ref="M1126:M1189" si="346">IFERROR(I1126*L1126,0)</f>
        <v>0</v>
      </c>
      <c r="N1126" s="88" t="str">
        <f>IFERROR(VLOOKUP(A1126,[1]Tổng!$M$2:$AT$200,18,0),"")</f>
        <v/>
      </c>
      <c r="O1126" s="88" t="str">
        <f>IFERROR(VLOOKUP(A1126,[1]Tổng!$M$2:$AT$200,22,0),"")</f>
        <v/>
      </c>
      <c r="P1126" s="217">
        <f t="shared" ref="P1126:P1189" si="347">IF(Q1126&gt;0,VLOOKUP(D1126,$C$32:$M$1452,7,0),0)</f>
        <v>0</v>
      </c>
      <c r="Q1126" s="217">
        <f>IFERROR(VLOOKUP(A1126,[1]Tổng!$M$2:$AQ$200,29,0),0)</f>
        <v>0</v>
      </c>
      <c r="R1126" s="81" t="str">
        <f>IFERROR(VLOOKUP(A1126,[1]Tổng!$M$2:$AQ$200,31,0),"")</f>
        <v/>
      </c>
      <c r="S1126" s="81">
        <f t="shared" si="334"/>
        <v>0</v>
      </c>
      <c r="T1126" s="81">
        <f t="shared" si="335"/>
        <v>0</v>
      </c>
      <c r="U1126" s="81" t="e">
        <f t="shared" si="324"/>
        <v>#REF!</v>
      </c>
      <c r="V1126" s="81"/>
      <c r="W1126" s="81" t="e">
        <f t="shared" si="340"/>
        <v>#REF!</v>
      </c>
      <c r="X1126" s="83"/>
      <c r="Y1126" s="99">
        <f t="shared" si="332"/>
        <v>0</v>
      </c>
      <c r="Z1126" s="35">
        <v>730</v>
      </c>
      <c r="AC1126" s="106"/>
      <c r="AE1126" s="106" t="e">
        <f t="shared" si="327"/>
        <v>#VALUE!</v>
      </c>
      <c r="AF1126" s="69"/>
      <c r="AG1126" s="218"/>
      <c r="AH1126" s="219"/>
      <c r="AI1126" s="218"/>
      <c r="AR1126" s="225" t="str">
        <f t="shared" si="341"/>
        <v/>
      </c>
      <c r="AS1126" s="35">
        <f t="shared" si="342"/>
        <v>2</v>
      </c>
      <c r="AU1126" s="69" t="e">
        <f t="shared" si="333"/>
        <v>#N/A</v>
      </c>
      <c r="AV1126" s="69" t="e">
        <f t="shared" si="336"/>
        <v>#N/A</v>
      </c>
      <c r="AW1126" s="69">
        <f>IF(I1126&gt;0,COUNTIF($AV$32:AV1126,AV1126),0)</f>
        <v>1094</v>
      </c>
      <c r="AX1126" s="69">
        <f>IF(AND(AW1126&gt;1,SUMIF($AV$32:AV1125,AV1126,$AX$32:AX1125)-SUMIF($AV$32:AV1125,AV1126,$BA$32:BA1125)=0),1,IF(AND(AW1126&gt;1,SUMIF($AV$32:AV1125,AV1126,$AX$32:AX1125)-SUMIF($AV$32:AV1125,AV1126,$BA$32:BA1125)&gt;0),0,AW1126))</f>
        <v>0</v>
      </c>
      <c r="AY1126" s="69">
        <f>IF(AND(Q1126&gt;0,SUMIF($AV$32:AV1126,AV1126,$I$32:I1126)-SUMIF($AV$32:AV1126,AV1126,$Q$32:Q1126)=0),COUNTIF($AV$32:AV1126,AV1126),0)</f>
        <v>0</v>
      </c>
      <c r="AZ1126" s="69">
        <f>IF(Q1126&gt;0,COUNTIF($AV$32:AV1126,AV1126),0)</f>
        <v>0</v>
      </c>
      <c r="BA1126" s="69">
        <f t="shared" si="337"/>
        <v>0</v>
      </c>
      <c r="BC1126" s="69" t="str">
        <f t="shared" si="338"/>
        <v xml:space="preserve">  0</v>
      </c>
      <c r="BD1126" s="69" t="str">
        <f t="shared" si="339"/>
        <v/>
      </c>
      <c r="BF1126" s="69"/>
      <c r="BG1126" s="69"/>
    </row>
    <row r="1127" spans="1:59" x14ac:dyDescent="0.25">
      <c r="A1127" s="70" t="e">
        <f t="shared" ref="A1127:A1190" si="348">A1126+1</f>
        <v>#REF!</v>
      </c>
      <c r="B1127" s="83" t="str">
        <f>IFERROR(VLOOKUP(A1127,[1]Tổng!$M$2:$AT$200,13,0),"")</f>
        <v/>
      </c>
      <c r="C1127" s="71" t="e">
        <f t="shared" si="343"/>
        <v>#VALUE!</v>
      </c>
      <c r="D1127" s="71">
        <f t="shared" si="344"/>
        <v>1</v>
      </c>
      <c r="E1127" s="221" t="str">
        <f>IFERROR(VLOOKUP(A1127,[1]Tổng!$M$2:$AT$200,14,0),"")</f>
        <v/>
      </c>
      <c r="F1127" s="213" t="str">
        <f>IFERROR(VLOOKUP(A1127,[1]Tổng!$M$2:$AT$200,15,0),"")</f>
        <v/>
      </c>
      <c r="G1127" s="214" t="str">
        <f>IFERROR(VLOOKUP(A1127,[1]Tổng!$M$2:$AT$200,25,0),"")</f>
        <v/>
      </c>
      <c r="H1127" s="83" t="str">
        <f>IFERROR(VLOOKUP(A1127,[1]Tổng!$M$2:$AQ$200,26,0),"")</f>
        <v/>
      </c>
      <c r="I1127" s="77" t="str">
        <f>IFERROR(VLOOKUP(A1127,[1]Tổng!$M$2:$AQ$200,27,0),"")</f>
        <v/>
      </c>
      <c r="J1127" s="77">
        <v>1000000</v>
      </c>
      <c r="K1127" s="78">
        <f t="shared" si="345"/>
        <v>0</v>
      </c>
      <c r="L1127" s="88" t="str">
        <f>IFERROR(VLOOKUP(A1127,[1]Tổng!$M$2:$AQ$200,30,0),"")</f>
        <v/>
      </c>
      <c r="M1127" s="88">
        <f t="shared" si="346"/>
        <v>0</v>
      </c>
      <c r="N1127" s="88" t="str">
        <f>IFERROR(VLOOKUP(A1127,[1]Tổng!$M$2:$AT$200,18,0),"")</f>
        <v/>
      </c>
      <c r="O1127" s="88" t="str">
        <f>IFERROR(VLOOKUP(A1127,[1]Tổng!$M$2:$AT$200,22,0),"")</f>
        <v/>
      </c>
      <c r="P1127" s="217">
        <f t="shared" si="347"/>
        <v>0</v>
      </c>
      <c r="Q1127" s="217">
        <f>IFERROR(VLOOKUP(A1127,[1]Tổng!$M$2:$AQ$200,29,0),0)</f>
        <v>0</v>
      </c>
      <c r="R1127" s="81" t="str">
        <f>IFERROR(VLOOKUP(A1127,[1]Tổng!$M$2:$AQ$200,31,0),"")</f>
        <v/>
      </c>
      <c r="S1127" s="81">
        <f t="shared" si="334"/>
        <v>0</v>
      </c>
      <c r="T1127" s="81">
        <f t="shared" si="335"/>
        <v>0</v>
      </c>
      <c r="U1127" s="81" t="e">
        <f t="shared" ref="U1127:U1190" si="349">W1126</f>
        <v>#REF!</v>
      </c>
      <c r="V1127" s="81"/>
      <c r="W1127" s="81" t="e">
        <f t="shared" si="340"/>
        <v>#REF!</v>
      </c>
      <c r="X1127" s="83"/>
      <c r="Y1127" s="99">
        <f t="shared" si="332"/>
        <v>0</v>
      </c>
      <c r="Z1127" s="35">
        <v>385</v>
      </c>
      <c r="AC1127" s="106"/>
      <c r="AE1127" s="106" t="e">
        <f t="shared" si="327"/>
        <v>#VALUE!</v>
      </c>
      <c r="AF1127" s="69"/>
      <c r="AG1127" s="218"/>
      <c r="AH1127" s="219"/>
      <c r="AI1127" s="218"/>
      <c r="AR1127" s="225" t="str">
        <f t="shared" si="341"/>
        <v/>
      </c>
      <c r="AS1127" s="35">
        <f t="shared" si="342"/>
        <v>2</v>
      </c>
      <c r="AU1127" s="69" t="e">
        <f t="shared" si="333"/>
        <v>#N/A</v>
      </c>
      <c r="AV1127" s="69" t="e">
        <f t="shared" si="336"/>
        <v>#N/A</v>
      </c>
      <c r="AW1127" s="69">
        <f>IF(I1127&gt;0,COUNTIF($AV$32:AV1127,AV1127),0)</f>
        <v>1095</v>
      </c>
      <c r="AX1127" s="69">
        <f>IF(AND(AW1127&gt;1,SUMIF($AV$32:AV1126,AV1127,$AX$32:AX1126)-SUMIF($AV$32:AV1126,AV1127,$BA$32:BA1126)=0),1,IF(AND(AW1127&gt;1,SUMIF($AV$32:AV1126,AV1127,$AX$32:AX1126)-SUMIF($AV$32:AV1126,AV1127,$BA$32:BA1126)&gt;0),0,AW1127))</f>
        <v>0</v>
      </c>
      <c r="AY1127" s="69">
        <f>IF(AND(Q1127&gt;0,SUMIF($AV$32:AV1127,AV1127,$I$32:I1127)-SUMIF($AV$32:AV1127,AV1127,$Q$32:Q1127)=0),COUNTIF($AV$32:AV1127,AV1127),0)</f>
        <v>0</v>
      </c>
      <c r="AZ1127" s="69">
        <f>IF(Q1127&gt;0,COUNTIF($AV$32:AV1127,AV1127),0)</f>
        <v>0</v>
      </c>
      <c r="BA1127" s="69">
        <f t="shared" si="337"/>
        <v>0</v>
      </c>
      <c r="BC1127" s="69" t="str">
        <f t="shared" si="338"/>
        <v xml:space="preserve">  0</v>
      </c>
      <c r="BD1127" s="69" t="str">
        <f t="shared" si="339"/>
        <v/>
      </c>
      <c r="BF1127" s="69"/>
      <c r="BG1127" s="69"/>
    </row>
    <row r="1128" spans="1:59" x14ac:dyDescent="0.25">
      <c r="A1128" s="70" t="e">
        <f t="shared" si="348"/>
        <v>#REF!</v>
      </c>
      <c r="B1128" s="83" t="str">
        <f>IFERROR(VLOOKUP(A1128,[1]Tổng!$M$2:$AT$200,13,0),"")</f>
        <v/>
      </c>
      <c r="C1128" s="71" t="e">
        <f t="shared" si="343"/>
        <v>#VALUE!</v>
      </c>
      <c r="D1128" s="71">
        <f t="shared" si="344"/>
        <v>1</v>
      </c>
      <c r="E1128" s="221" t="str">
        <f>IFERROR(VLOOKUP(A1128,[1]Tổng!$M$2:$AT$200,14,0),"")</f>
        <v/>
      </c>
      <c r="F1128" s="213" t="str">
        <f>IFERROR(VLOOKUP(A1128,[1]Tổng!$M$2:$AT$200,15,0),"")</f>
        <v/>
      </c>
      <c r="G1128" s="214" t="str">
        <f>IFERROR(VLOOKUP(A1128,[1]Tổng!$M$2:$AT$200,25,0),"")</f>
        <v/>
      </c>
      <c r="H1128" s="83" t="str">
        <f>IFERROR(VLOOKUP(A1128,[1]Tổng!$M$2:$AQ$200,26,0),"")</f>
        <v/>
      </c>
      <c r="I1128" s="77" t="str">
        <f>IFERROR(VLOOKUP(A1128,[1]Tổng!$M$2:$AQ$200,27,0),"")</f>
        <v/>
      </c>
      <c r="J1128" s="77">
        <v>1000000</v>
      </c>
      <c r="K1128" s="78">
        <f t="shared" si="345"/>
        <v>0</v>
      </c>
      <c r="L1128" s="88" t="str">
        <f>IFERROR(VLOOKUP(A1128,[1]Tổng!$M$2:$AQ$200,30,0),"")</f>
        <v/>
      </c>
      <c r="M1128" s="88">
        <f t="shared" si="346"/>
        <v>0</v>
      </c>
      <c r="N1128" s="88" t="str">
        <f>IFERROR(VLOOKUP(A1128,[1]Tổng!$M$2:$AT$200,18,0),"")</f>
        <v/>
      </c>
      <c r="O1128" s="88" t="str">
        <f>IFERROR(VLOOKUP(A1128,[1]Tổng!$M$2:$AT$200,22,0),"")</f>
        <v/>
      </c>
      <c r="P1128" s="217">
        <f t="shared" si="347"/>
        <v>0</v>
      </c>
      <c r="Q1128" s="217">
        <f>IFERROR(VLOOKUP(A1128,[1]Tổng!$M$2:$AQ$200,29,0),0)</f>
        <v>0</v>
      </c>
      <c r="R1128" s="81" t="str">
        <f>IFERROR(VLOOKUP(A1128,[1]Tổng!$M$2:$AQ$200,31,0),"")</f>
        <v/>
      </c>
      <c r="S1128" s="81">
        <f t="shared" si="334"/>
        <v>0</v>
      </c>
      <c r="T1128" s="81">
        <f t="shared" si="335"/>
        <v>0</v>
      </c>
      <c r="U1128" s="81" t="e">
        <f t="shared" si="349"/>
        <v>#REF!</v>
      </c>
      <c r="V1128" s="81" t="e">
        <f>Z1132*L1132</f>
        <v>#VALUE!</v>
      </c>
      <c r="W1128" s="81" t="e">
        <f t="shared" si="340"/>
        <v>#REF!</v>
      </c>
      <c r="X1128" s="83">
        <v>44032</v>
      </c>
      <c r="Y1128" s="99">
        <f>Q1128-Z1132</f>
        <v>-865</v>
      </c>
      <c r="AA1128" s="55"/>
      <c r="AB1128" s="106"/>
      <c r="AC1128" s="106"/>
      <c r="AE1128" s="106" t="e">
        <f t="shared" si="327"/>
        <v>#VALUE!</v>
      </c>
      <c r="AF1128" s="69"/>
      <c r="AG1128" s="218"/>
      <c r="AH1128" s="219"/>
      <c r="AI1128" s="218"/>
      <c r="AR1128" s="225" t="str">
        <f t="shared" si="341"/>
        <v/>
      </c>
      <c r="AS1128" s="35">
        <f t="shared" si="342"/>
        <v>2</v>
      </c>
      <c r="AU1128" s="69" t="e">
        <f t="shared" si="333"/>
        <v>#N/A</v>
      </c>
      <c r="AV1128" s="69" t="e">
        <f t="shared" si="336"/>
        <v>#N/A</v>
      </c>
      <c r="AW1128" s="69">
        <f>IF(I1128&gt;0,COUNTIF($AV$32:AV1128,AV1128),0)</f>
        <v>1096</v>
      </c>
      <c r="AX1128" s="69">
        <f>IF(AND(AW1128&gt;1,SUMIF($AV$32:AV1127,AV1128,$AX$32:AX1127)-SUMIF($AV$32:AV1127,AV1128,$BA$32:BA1127)=0),1,IF(AND(AW1128&gt;1,SUMIF($AV$32:AV1127,AV1128,$AX$32:AX1127)-SUMIF($AV$32:AV1127,AV1128,$BA$32:BA1127)&gt;0),0,AW1128))</f>
        <v>0</v>
      </c>
      <c r="AY1128" s="69">
        <f>IF(AND(Q1128&gt;0,SUMIF($AV$32:AV1128,AV1128,$I$32:I1128)-SUMIF($AV$32:AV1128,AV1128,$Q$32:Q1128)=0),COUNTIF($AV$32:AV1128,AV1128),0)</f>
        <v>0</v>
      </c>
      <c r="AZ1128" s="69">
        <f>IF(Q1128&gt;0,COUNTIF($AV$32:AV1128,AV1128),0)</f>
        <v>0</v>
      </c>
      <c r="BA1128" s="69">
        <f t="shared" si="337"/>
        <v>0</v>
      </c>
      <c r="BC1128" s="69" t="str">
        <f t="shared" si="338"/>
        <v xml:space="preserve">  0</v>
      </c>
      <c r="BD1128" s="69" t="str">
        <f t="shared" si="339"/>
        <v/>
      </c>
      <c r="BF1128" s="69"/>
      <c r="BG1128" s="69"/>
    </row>
    <row r="1129" spans="1:59" x14ac:dyDescent="0.25">
      <c r="A1129" s="70" t="e">
        <f t="shared" si="348"/>
        <v>#REF!</v>
      </c>
      <c r="B1129" s="83" t="str">
        <f>IFERROR(VLOOKUP(A1129,[1]Tổng!$M$2:$AT$200,13,0),"")</f>
        <v/>
      </c>
      <c r="C1129" s="71" t="e">
        <f t="shared" si="343"/>
        <v>#VALUE!</v>
      </c>
      <c r="D1129" s="71">
        <f t="shared" si="344"/>
        <v>1</v>
      </c>
      <c r="E1129" s="221" t="str">
        <f>IFERROR(VLOOKUP(A1129,[1]Tổng!$M$2:$AT$200,14,0),"")</f>
        <v/>
      </c>
      <c r="F1129" s="213" t="str">
        <f>IFERROR(VLOOKUP(A1129,[1]Tổng!$M$2:$AT$200,15,0),"")</f>
        <v/>
      </c>
      <c r="G1129" s="214" t="str">
        <f>IFERROR(VLOOKUP(A1129,[1]Tổng!$M$2:$AT$200,25,0),"")</f>
        <v/>
      </c>
      <c r="H1129" s="83" t="str">
        <f>IFERROR(VLOOKUP(A1129,[1]Tổng!$M$2:$AQ$200,26,0),"")</f>
        <v/>
      </c>
      <c r="I1129" s="77" t="str">
        <f>IFERROR(VLOOKUP(A1129,[1]Tổng!$M$2:$AQ$200,27,0),"")</f>
        <v/>
      </c>
      <c r="J1129" s="77">
        <v>1000000</v>
      </c>
      <c r="K1129" s="78">
        <f t="shared" si="345"/>
        <v>0</v>
      </c>
      <c r="L1129" s="88" t="str">
        <f>IFERROR(VLOOKUP(A1129,[1]Tổng!$M$2:$AQ$200,30,0),"")</f>
        <v/>
      </c>
      <c r="M1129" s="88">
        <f t="shared" si="346"/>
        <v>0</v>
      </c>
      <c r="N1129" s="88" t="str">
        <f>IFERROR(VLOOKUP(A1129,[1]Tổng!$M$2:$AT$200,18,0),"")</f>
        <v/>
      </c>
      <c r="O1129" s="88" t="str">
        <f>IFERROR(VLOOKUP(A1129,[1]Tổng!$M$2:$AT$200,22,0),"")</f>
        <v/>
      </c>
      <c r="P1129" s="217">
        <f t="shared" si="347"/>
        <v>0</v>
      </c>
      <c r="Q1129" s="217">
        <f>IFERROR(VLOOKUP(A1129,[1]Tổng!$M$2:$AQ$200,29,0),0)</f>
        <v>0</v>
      </c>
      <c r="R1129" s="81" t="str">
        <f>IFERROR(VLOOKUP(A1129,[1]Tổng!$M$2:$AQ$200,31,0),"")</f>
        <v/>
      </c>
      <c r="S1129" s="81">
        <f t="shared" si="334"/>
        <v>0</v>
      </c>
      <c r="T1129" s="81">
        <f t="shared" si="335"/>
        <v>0</v>
      </c>
      <c r="U1129" s="81" t="e">
        <f t="shared" si="349"/>
        <v>#REF!</v>
      </c>
      <c r="V1129" s="81" t="e">
        <f>AA1141*L1141+Z1137*L1137+Z1143*L1143</f>
        <v>#VALUE!</v>
      </c>
      <c r="W1129" s="81" t="e">
        <f t="shared" si="340"/>
        <v>#REF!</v>
      </c>
      <c r="X1129" s="83">
        <v>44015</v>
      </c>
      <c r="Y1129" s="99">
        <f>Q1129-AA1141-Z1137-Z1143</f>
        <v>-1100</v>
      </c>
      <c r="AC1129" s="106"/>
      <c r="AE1129" s="106" t="e">
        <f t="shared" si="327"/>
        <v>#VALUE!</v>
      </c>
      <c r="AF1129" s="69"/>
      <c r="AG1129" s="218"/>
      <c r="AH1129" s="219"/>
      <c r="AI1129" s="218"/>
      <c r="AR1129" s="225" t="str">
        <f t="shared" si="341"/>
        <v/>
      </c>
      <c r="AS1129" s="35">
        <f t="shared" si="342"/>
        <v>2</v>
      </c>
      <c r="AU1129" s="69" t="e">
        <f t="shared" si="333"/>
        <v>#N/A</v>
      </c>
      <c r="AV1129" s="69" t="e">
        <f t="shared" si="336"/>
        <v>#N/A</v>
      </c>
      <c r="AW1129" s="69">
        <f>IF(I1129&gt;0,COUNTIF($AV$32:AV1129,AV1129),0)</f>
        <v>1097</v>
      </c>
      <c r="AX1129" s="69">
        <f>IF(AND(AW1129&gt;1,SUMIF($AV$32:AV1128,AV1129,$AX$32:AX1128)-SUMIF($AV$32:AV1128,AV1129,$BA$32:BA1128)=0),1,IF(AND(AW1129&gt;1,SUMIF($AV$32:AV1128,AV1129,$AX$32:AX1128)-SUMIF($AV$32:AV1128,AV1129,$BA$32:BA1128)&gt;0),0,AW1129))</f>
        <v>0</v>
      </c>
      <c r="AY1129" s="69">
        <f>IF(AND(Q1129&gt;0,SUMIF($AV$32:AV1129,AV1129,$I$32:I1129)-SUMIF($AV$32:AV1129,AV1129,$Q$32:Q1129)=0),COUNTIF($AV$32:AV1129,AV1129),0)</f>
        <v>0</v>
      </c>
      <c r="AZ1129" s="69">
        <f>IF(Q1129&gt;0,COUNTIF($AV$32:AV1129,AV1129),0)</f>
        <v>0</v>
      </c>
      <c r="BA1129" s="69">
        <f t="shared" si="337"/>
        <v>0</v>
      </c>
      <c r="BC1129" s="69" t="str">
        <f t="shared" si="338"/>
        <v xml:space="preserve">  0</v>
      </c>
      <c r="BD1129" s="69" t="str">
        <f t="shared" si="339"/>
        <v/>
      </c>
      <c r="BF1129" s="69"/>
      <c r="BG1129" s="69"/>
    </row>
    <row r="1130" spans="1:59" x14ac:dyDescent="0.25">
      <c r="A1130" s="70" t="e">
        <f t="shared" si="348"/>
        <v>#REF!</v>
      </c>
      <c r="B1130" s="83" t="str">
        <f>IFERROR(VLOOKUP(A1130,[1]Tổng!$M$2:$AT$200,13,0),"")</f>
        <v/>
      </c>
      <c r="C1130" s="71" t="e">
        <f t="shared" si="343"/>
        <v>#VALUE!</v>
      </c>
      <c r="D1130" s="71">
        <f t="shared" si="344"/>
        <v>1</v>
      </c>
      <c r="E1130" s="221" t="str">
        <f>IFERROR(VLOOKUP(A1130,[1]Tổng!$M$2:$AT$200,14,0),"")</f>
        <v/>
      </c>
      <c r="F1130" s="213" t="str">
        <f>IFERROR(VLOOKUP(A1130,[1]Tổng!$M$2:$AT$200,15,0),"")</f>
        <v/>
      </c>
      <c r="G1130" s="214" t="str">
        <f>IFERROR(VLOOKUP(A1130,[1]Tổng!$M$2:$AT$200,25,0),"")</f>
        <v/>
      </c>
      <c r="H1130" s="83" t="str">
        <f>IFERROR(VLOOKUP(A1130,[1]Tổng!$M$2:$AQ$200,26,0),"")</f>
        <v/>
      </c>
      <c r="I1130" s="77" t="str">
        <f>IFERROR(VLOOKUP(A1130,[1]Tổng!$M$2:$AQ$200,27,0),"")</f>
        <v/>
      </c>
      <c r="J1130" s="77">
        <v>1000000</v>
      </c>
      <c r="K1130" s="78">
        <f t="shared" si="345"/>
        <v>0</v>
      </c>
      <c r="L1130" s="88" t="str">
        <f>IFERROR(VLOOKUP(A1130,[1]Tổng!$M$2:$AQ$200,30,0),"")</f>
        <v/>
      </c>
      <c r="M1130" s="88">
        <f t="shared" si="346"/>
        <v>0</v>
      </c>
      <c r="N1130" s="88" t="str">
        <f>IFERROR(VLOOKUP(A1130,[1]Tổng!$M$2:$AT$200,18,0),"")</f>
        <v/>
      </c>
      <c r="O1130" s="88" t="str">
        <f>IFERROR(VLOOKUP(A1130,[1]Tổng!$M$2:$AT$200,22,0),"")</f>
        <v/>
      </c>
      <c r="P1130" s="217">
        <f t="shared" si="347"/>
        <v>0</v>
      </c>
      <c r="Q1130" s="217">
        <f>IFERROR(VLOOKUP(A1130,[1]Tổng!$M$2:$AQ$200,29,0),0)</f>
        <v>0</v>
      </c>
      <c r="R1130" s="81" t="str">
        <f>IFERROR(VLOOKUP(A1130,[1]Tổng!$M$2:$AQ$200,31,0),"")</f>
        <v/>
      </c>
      <c r="S1130" s="81">
        <f t="shared" si="334"/>
        <v>0</v>
      </c>
      <c r="T1130" s="81">
        <f t="shared" si="335"/>
        <v>0</v>
      </c>
      <c r="U1130" s="81" t="e">
        <f t="shared" si="349"/>
        <v>#REF!</v>
      </c>
      <c r="V1130" s="81" t="e">
        <f>AA1143*L1143+Z1148*L1148</f>
        <v>#VALUE!</v>
      </c>
      <c r="W1130" s="81" t="e">
        <f t="shared" si="340"/>
        <v>#REF!</v>
      </c>
      <c r="X1130" s="83">
        <v>44046</v>
      </c>
      <c r="Y1130" s="99">
        <f>Q1130-AA1143-Z1148</f>
        <v>-1302</v>
      </c>
      <c r="AC1130" s="106"/>
      <c r="AE1130" s="106" t="e">
        <f t="shared" si="327"/>
        <v>#VALUE!</v>
      </c>
      <c r="AF1130" s="69"/>
      <c r="AG1130" s="218"/>
      <c r="AH1130" s="219"/>
      <c r="AI1130" s="218"/>
      <c r="AR1130" s="225" t="str">
        <f t="shared" si="341"/>
        <v/>
      </c>
      <c r="AS1130" s="35">
        <f t="shared" si="342"/>
        <v>2</v>
      </c>
      <c r="AU1130" s="69" t="e">
        <f t="shared" si="333"/>
        <v>#N/A</v>
      </c>
      <c r="AV1130" s="69" t="e">
        <f t="shared" si="336"/>
        <v>#N/A</v>
      </c>
      <c r="AW1130" s="69">
        <f>IF(I1130&gt;0,COUNTIF($AV$32:AV1130,AV1130),0)</f>
        <v>1098</v>
      </c>
      <c r="AX1130" s="69">
        <f>IF(AND(AW1130&gt;1,SUMIF($AV$32:AV1129,AV1130,$AX$32:AX1129)-SUMIF($AV$32:AV1129,AV1130,$BA$32:BA1129)=0),1,IF(AND(AW1130&gt;1,SUMIF($AV$32:AV1129,AV1130,$AX$32:AX1129)-SUMIF($AV$32:AV1129,AV1130,$BA$32:BA1129)&gt;0),0,AW1130))</f>
        <v>0</v>
      </c>
      <c r="AY1130" s="69">
        <f>IF(AND(Q1130&gt;0,SUMIF($AV$32:AV1130,AV1130,$I$32:I1130)-SUMIF($AV$32:AV1130,AV1130,$Q$32:Q1130)=0),COUNTIF($AV$32:AV1130,AV1130),0)</f>
        <v>0</v>
      </c>
      <c r="AZ1130" s="69">
        <f>IF(Q1130&gt;0,COUNTIF($AV$32:AV1130,AV1130),0)</f>
        <v>0</v>
      </c>
      <c r="BA1130" s="69">
        <f t="shared" si="337"/>
        <v>0</v>
      </c>
      <c r="BC1130" s="69" t="str">
        <f t="shared" si="338"/>
        <v xml:space="preserve">  0</v>
      </c>
      <c r="BD1130" s="69" t="str">
        <f t="shared" si="339"/>
        <v/>
      </c>
      <c r="BF1130" s="69"/>
      <c r="BG1130" s="69"/>
    </row>
    <row r="1131" spans="1:59" x14ac:dyDescent="0.25">
      <c r="A1131" s="70" t="e">
        <f t="shared" si="348"/>
        <v>#REF!</v>
      </c>
      <c r="B1131" s="83" t="str">
        <f>IFERROR(VLOOKUP(A1131,[1]Tổng!$M$2:$AT$200,13,0),"")</f>
        <v/>
      </c>
      <c r="C1131" s="71" t="e">
        <f t="shared" si="343"/>
        <v>#VALUE!</v>
      </c>
      <c r="D1131" s="71">
        <f t="shared" si="344"/>
        <v>1</v>
      </c>
      <c r="E1131" s="221" t="str">
        <f>IFERROR(VLOOKUP(A1131,[1]Tổng!$M$2:$AT$200,14,0),"")</f>
        <v/>
      </c>
      <c r="F1131" s="213" t="str">
        <f>IFERROR(VLOOKUP(A1131,[1]Tổng!$M$2:$AT$200,15,0),"")</f>
        <v/>
      </c>
      <c r="G1131" s="214" t="str">
        <f>IFERROR(VLOOKUP(A1131,[1]Tổng!$M$2:$AT$200,25,0),"")</f>
        <v/>
      </c>
      <c r="H1131" s="83" t="str">
        <f>IFERROR(VLOOKUP(A1131,[1]Tổng!$M$2:$AQ$200,26,0),"")</f>
        <v/>
      </c>
      <c r="I1131" s="77" t="str">
        <f>IFERROR(VLOOKUP(A1131,[1]Tổng!$M$2:$AQ$200,27,0),"")</f>
        <v/>
      </c>
      <c r="J1131" s="77">
        <v>1000000</v>
      </c>
      <c r="K1131" s="78">
        <f t="shared" si="345"/>
        <v>0</v>
      </c>
      <c r="L1131" s="88" t="str">
        <f>IFERROR(VLOOKUP(A1131,[1]Tổng!$M$2:$AQ$200,30,0),"")</f>
        <v/>
      </c>
      <c r="M1131" s="88">
        <f t="shared" si="346"/>
        <v>0</v>
      </c>
      <c r="N1131" s="88" t="str">
        <f>IFERROR(VLOOKUP(A1131,[1]Tổng!$M$2:$AT$200,18,0),"")</f>
        <v/>
      </c>
      <c r="O1131" s="88" t="str">
        <f>IFERROR(VLOOKUP(A1131,[1]Tổng!$M$2:$AT$200,22,0),"")</f>
        <v/>
      </c>
      <c r="P1131" s="217">
        <f t="shared" si="347"/>
        <v>0</v>
      </c>
      <c r="Q1131" s="217">
        <f>IFERROR(VLOOKUP(A1131,[1]Tổng!$M$2:$AQ$200,29,0),0)</f>
        <v>0</v>
      </c>
      <c r="R1131" s="81" t="str">
        <f>IFERROR(VLOOKUP(A1131,[1]Tổng!$M$2:$AQ$200,31,0),"")</f>
        <v/>
      </c>
      <c r="S1131" s="81">
        <f t="shared" si="334"/>
        <v>0</v>
      </c>
      <c r="T1131" s="81">
        <f t="shared" si="335"/>
        <v>0</v>
      </c>
      <c r="U1131" s="81" t="e">
        <f t="shared" si="349"/>
        <v>#REF!</v>
      </c>
      <c r="V1131" s="81" t="e">
        <f>AA1148*L1148</f>
        <v>#VALUE!</v>
      </c>
      <c r="W1131" s="81" t="e">
        <f t="shared" si="340"/>
        <v>#REF!</v>
      </c>
      <c r="X1131" s="83">
        <v>44077</v>
      </c>
      <c r="Y1131" s="99">
        <f>Q1131-AA1148</f>
        <v>-1550</v>
      </c>
      <c r="AC1131" s="106"/>
      <c r="AE1131" s="106" t="e">
        <f t="shared" si="327"/>
        <v>#VALUE!</v>
      </c>
      <c r="AF1131" s="69"/>
      <c r="AG1131" s="218"/>
      <c r="AH1131" s="219"/>
      <c r="AI1131" s="218"/>
      <c r="AR1131" s="225" t="str">
        <f t="shared" si="341"/>
        <v/>
      </c>
      <c r="AS1131" s="35">
        <f t="shared" si="342"/>
        <v>2</v>
      </c>
      <c r="AU1131" s="69" t="e">
        <f t="shared" si="333"/>
        <v>#N/A</v>
      </c>
      <c r="AV1131" s="69" t="e">
        <f t="shared" si="336"/>
        <v>#N/A</v>
      </c>
      <c r="AW1131" s="69">
        <f>IF(I1131&gt;0,COUNTIF($AV$32:AV1131,AV1131),0)</f>
        <v>1099</v>
      </c>
      <c r="AX1131" s="69">
        <f>IF(AND(AW1131&gt;1,SUMIF($AV$32:AV1130,AV1131,$AX$32:AX1130)-SUMIF($AV$32:AV1130,AV1131,$BA$32:BA1130)=0),1,IF(AND(AW1131&gt;1,SUMIF($AV$32:AV1130,AV1131,$AX$32:AX1130)-SUMIF($AV$32:AV1130,AV1131,$BA$32:BA1130)&gt;0),0,AW1131))</f>
        <v>0</v>
      </c>
      <c r="AY1131" s="69">
        <f>IF(AND(Q1131&gt;0,SUMIF($AV$32:AV1131,AV1131,$I$32:I1131)-SUMIF($AV$32:AV1131,AV1131,$Q$32:Q1131)=0),COUNTIF($AV$32:AV1131,AV1131),0)</f>
        <v>0</v>
      </c>
      <c r="AZ1131" s="69">
        <f>IF(Q1131&gt;0,COUNTIF($AV$32:AV1131,AV1131),0)</f>
        <v>0</v>
      </c>
      <c r="BA1131" s="69">
        <f t="shared" si="337"/>
        <v>0</v>
      </c>
      <c r="BC1131" s="69" t="str">
        <f t="shared" si="338"/>
        <v xml:space="preserve">  0</v>
      </c>
      <c r="BD1131" s="69" t="str">
        <f t="shared" si="339"/>
        <v/>
      </c>
      <c r="BF1131" s="69"/>
      <c r="BG1131" s="69"/>
    </row>
    <row r="1132" spans="1:59" x14ac:dyDescent="0.25">
      <c r="A1132" s="70" t="e">
        <f t="shared" si="348"/>
        <v>#REF!</v>
      </c>
      <c r="B1132" s="83" t="str">
        <f>IFERROR(VLOOKUP(A1132,[1]Tổng!$M$2:$AT$200,13,0),"")</f>
        <v/>
      </c>
      <c r="C1132" s="71" t="e">
        <f t="shared" si="343"/>
        <v>#VALUE!</v>
      </c>
      <c r="D1132" s="71">
        <f t="shared" si="344"/>
        <v>1</v>
      </c>
      <c r="E1132" s="221" t="str">
        <f>IFERROR(VLOOKUP(A1132,[1]Tổng!$M$2:$AT$200,14,0),"")</f>
        <v/>
      </c>
      <c r="F1132" s="213" t="str">
        <f>IFERROR(VLOOKUP(A1132,[1]Tổng!$M$2:$AT$200,15,0),"")</f>
        <v/>
      </c>
      <c r="G1132" s="214" t="str">
        <f>IFERROR(VLOOKUP(A1132,[1]Tổng!$M$2:$AT$200,25,0),"")</f>
        <v/>
      </c>
      <c r="H1132" s="83" t="str">
        <f>IFERROR(VLOOKUP(A1132,[1]Tổng!$M$2:$AQ$200,26,0),"")</f>
        <v/>
      </c>
      <c r="I1132" s="77" t="str">
        <f>IFERROR(VLOOKUP(A1132,[1]Tổng!$M$2:$AQ$200,27,0),"")</f>
        <v/>
      </c>
      <c r="J1132" s="77">
        <v>1000000</v>
      </c>
      <c r="K1132" s="78">
        <f t="shared" si="345"/>
        <v>0</v>
      </c>
      <c r="L1132" s="88" t="str">
        <f>IFERROR(VLOOKUP(A1132,[1]Tổng!$M$2:$AQ$200,30,0),"")</f>
        <v/>
      </c>
      <c r="M1132" s="88">
        <f t="shared" si="346"/>
        <v>0</v>
      </c>
      <c r="N1132" s="88" t="str">
        <f>IFERROR(VLOOKUP(A1132,[1]Tổng!$M$2:$AT$200,18,0),"")</f>
        <v/>
      </c>
      <c r="O1132" s="88" t="str">
        <f>IFERROR(VLOOKUP(A1132,[1]Tổng!$M$2:$AT$200,22,0),"")</f>
        <v/>
      </c>
      <c r="P1132" s="217">
        <f t="shared" si="347"/>
        <v>0</v>
      </c>
      <c r="Q1132" s="217">
        <f>IFERROR(VLOOKUP(A1132,[1]Tổng!$M$2:$AQ$200,29,0),0)</f>
        <v>0</v>
      </c>
      <c r="R1132" s="81" t="str">
        <f>IFERROR(VLOOKUP(A1132,[1]Tổng!$M$2:$AQ$200,31,0),"")</f>
        <v/>
      </c>
      <c r="S1132" s="81">
        <f t="shared" si="334"/>
        <v>0</v>
      </c>
      <c r="T1132" s="81">
        <f t="shared" si="335"/>
        <v>0</v>
      </c>
      <c r="U1132" s="81" t="e">
        <f t="shared" si="349"/>
        <v>#REF!</v>
      </c>
      <c r="V1132" s="81"/>
      <c r="W1132" s="81" t="e">
        <f t="shared" si="340"/>
        <v>#REF!</v>
      </c>
      <c r="X1132" s="83"/>
      <c r="Y1132" s="99">
        <f t="shared" ref="Y1132:Y1148" si="350">Q1132</f>
        <v>0</v>
      </c>
      <c r="Z1132" s="35">
        <v>865</v>
      </c>
      <c r="AC1132" s="106"/>
      <c r="AE1132" s="106" t="e">
        <f t="shared" si="327"/>
        <v>#VALUE!</v>
      </c>
      <c r="AF1132" s="69"/>
      <c r="AG1132" s="218"/>
      <c r="AH1132" s="219"/>
      <c r="AI1132" s="218"/>
      <c r="AR1132" s="225" t="str">
        <f t="shared" si="341"/>
        <v/>
      </c>
      <c r="AS1132" s="35">
        <f t="shared" si="342"/>
        <v>2</v>
      </c>
      <c r="AU1132" s="69" t="e">
        <f t="shared" si="333"/>
        <v>#N/A</v>
      </c>
      <c r="AV1132" s="69" t="e">
        <f t="shared" si="336"/>
        <v>#N/A</v>
      </c>
      <c r="AW1132" s="69">
        <f>IF(I1132&gt;0,COUNTIF($AV$32:AV1132,AV1132),0)</f>
        <v>1100</v>
      </c>
      <c r="AX1132" s="69">
        <f>IF(AND(AW1132&gt;1,SUMIF($AV$32:AV1131,AV1132,$AX$32:AX1131)-SUMIF($AV$32:AV1131,AV1132,$BA$32:BA1131)=0),1,IF(AND(AW1132&gt;1,SUMIF($AV$32:AV1131,AV1132,$AX$32:AX1131)-SUMIF($AV$32:AV1131,AV1132,$BA$32:BA1131)&gt;0),0,AW1132))</f>
        <v>0</v>
      </c>
      <c r="AY1132" s="69">
        <f>IF(AND(Q1132&gt;0,SUMIF($AV$32:AV1132,AV1132,$I$32:I1132)-SUMIF($AV$32:AV1132,AV1132,$Q$32:Q1132)=0),COUNTIF($AV$32:AV1132,AV1132),0)</f>
        <v>0</v>
      </c>
      <c r="AZ1132" s="69">
        <f>IF(Q1132&gt;0,COUNTIF($AV$32:AV1132,AV1132),0)</f>
        <v>0</v>
      </c>
      <c r="BA1132" s="69">
        <f t="shared" si="337"/>
        <v>0</v>
      </c>
      <c r="BC1132" s="69" t="str">
        <f t="shared" si="338"/>
        <v xml:space="preserve">  0</v>
      </c>
      <c r="BD1132" s="69" t="str">
        <f t="shared" si="339"/>
        <v/>
      </c>
      <c r="BF1132" s="69"/>
      <c r="BG1132" s="69"/>
    </row>
    <row r="1133" spans="1:59" x14ac:dyDescent="0.25">
      <c r="A1133" s="70" t="e">
        <f t="shared" si="348"/>
        <v>#REF!</v>
      </c>
      <c r="B1133" s="83" t="str">
        <f>IFERROR(VLOOKUP(A1133,[1]Tổng!$M$2:$AT$200,13,0),"")</f>
        <v/>
      </c>
      <c r="C1133" s="71" t="e">
        <f t="shared" si="343"/>
        <v>#VALUE!</v>
      </c>
      <c r="D1133" s="71">
        <f t="shared" si="344"/>
        <v>1</v>
      </c>
      <c r="E1133" s="221" t="str">
        <f>IFERROR(VLOOKUP(A1133,[1]Tổng!$M$2:$AT$200,14,0),"")</f>
        <v/>
      </c>
      <c r="F1133" s="213" t="str">
        <f>IFERROR(VLOOKUP(A1133,[1]Tổng!$M$2:$AT$200,15,0),"")</f>
        <v/>
      </c>
      <c r="G1133" s="214" t="str">
        <f>IFERROR(VLOOKUP(A1133,[1]Tổng!$M$2:$AT$200,25,0),"")</f>
        <v/>
      </c>
      <c r="H1133" s="83" t="str">
        <f>IFERROR(VLOOKUP(A1133,[1]Tổng!$M$2:$AQ$200,26,0),"")</f>
        <v/>
      </c>
      <c r="I1133" s="77" t="str">
        <f>IFERROR(VLOOKUP(A1133,[1]Tổng!$M$2:$AQ$200,27,0),"")</f>
        <v/>
      </c>
      <c r="J1133" s="77">
        <v>1000000</v>
      </c>
      <c r="K1133" s="78">
        <f t="shared" si="345"/>
        <v>0</v>
      </c>
      <c r="L1133" s="88" t="str">
        <f>IFERROR(VLOOKUP(A1133,[1]Tổng!$M$2:$AQ$200,30,0),"")</f>
        <v/>
      </c>
      <c r="M1133" s="88">
        <f t="shared" si="346"/>
        <v>0</v>
      </c>
      <c r="N1133" s="88" t="str">
        <f>IFERROR(VLOOKUP(A1133,[1]Tổng!$M$2:$AT$200,18,0),"")</f>
        <v/>
      </c>
      <c r="O1133" s="88" t="str">
        <f>IFERROR(VLOOKUP(A1133,[1]Tổng!$M$2:$AT$200,22,0),"")</f>
        <v/>
      </c>
      <c r="P1133" s="217">
        <f t="shared" si="347"/>
        <v>0</v>
      </c>
      <c r="Q1133" s="217">
        <f>IFERROR(VLOOKUP(A1133,[1]Tổng!$M$2:$AQ$200,29,0),0)</f>
        <v>0</v>
      </c>
      <c r="R1133" s="81" t="str">
        <f>IFERROR(VLOOKUP(A1133,[1]Tổng!$M$2:$AQ$200,31,0),"")</f>
        <v/>
      </c>
      <c r="S1133" s="81">
        <f t="shared" si="334"/>
        <v>0</v>
      </c>
      <c r="T1133" s="81">
        <f t="shared" si="335"/>
        <v>0</v>
      </c>
      <c r="U1133" s="81" t="e">
        <f t="shared" si="349"/>
        <v>#REF!</v>
      </c>
      <c r="V1133" s="81"/>
      <c r="W1133" s="81" t="e">
        <f t="shared" si="340"/>
        <v>#REF!</v>
      </c>
      <c r="X1133" s="83"/>
      <c r="Y1133" s="99">
        <f t="shared" si="350"/>
        <v>0</v>
      </c>
      <c r="Z1133" s="35">
        <v>658</v>
      </c>
      <c r="AC1133" s="106"/>
      <c r="AE1133" s="106" t="e">
        <f t="shared" si="327"/>
        <v>#VALUE!</v>
      </c>
      <c r="AF1133" s="69"/>
      <c r="AG1133" s="218"/>
      <c r="AH1133" s="219"/>
      <c r="AI1133" s="218"/>
      <c r="AR1133" s="225" t="str">
        <f t="shared" si="341"/>
        <v/>
      </c>
      <c r="AS1133" s="35">
        <f t="shared" si="342"/>
        <v>2</v>
      </c>
      <c r="AU1133" s="69" t="e">
        <f t="shared" si="333"/>
        <v>#N/A</v>
      </c>
      <c r="AV1133" s="69" t="e">
        <f t="shared" si="336"/>
        <v>#N/A</v>
      </c>
      <c r="AW1133" s="69">
        <f>IF(I1133&gt;0,COUNTIF($AV$32:AV1133,AV1133),0)</f>
        <v>1101</v>
      </c>
      <c r="AX1133" s="69">
        <f>IF(AND(AW1133&gt;1,SUMIF($AV$32:AV1132,AV1133,$AX$32:AX1132)-SUMIF($AV$32:AV1132,AV1133,$BA$32:BA1132)=0),1,IF(AND(AW1133&gt;1,SUMIF($AV$32:AV1132,AV1133,$AX$32:AX1132)-SUMIF($AV$32:AV1132,AV1133,$BA$32:BA1132)&gt;0),0,AW1133))</f>
        <v>0</v>
      </c>
      <c r="AY1133" s="69">
        <f>IF(AND(Q1133&gt;0,SUMIF($AV$32:AV1133,AV1133,$I$32:I1133)-SUMIF($AV$32:AV1133,AV1133,$Q$32:Q1133)=0),COUNTIF($AV$32:AV1133,AV1133),0)</f>
        <v>0</v>
      </c>
      <c r="AZ1133" s="69">
        <f>IF(Q1133&gt;0,COUNTIF($AV$32:AV1133,AV1133),0)</f>
        <v>0</v>
      </c>
      <c r="BA1133" s="69">
        <f t="shared" si="337"/>
        <v>0</v>
      </c>
      <c r="BC1133" s="69" t="str">
        <f t="shared" si="338"/>
        <v xml:space="preserve">  0</v>
      </c>
      <c r="BD1133" s="69" t="str">
        <f t="shared" si="339"/>
        <v/>
      </c>
      <c r="BF1133" s="69"/>
      <c r="BG1133" s="69"/>
    </row>
    <row r="1134" spans="1:59" x14ac:dyDescent="0.25">
      <c r="A1134" s="70" t="e">
        <f t="shared" si="348"/>
        <v>#REF!</v>
      </c>
      <c r="B1134" s="83" t="str">
        <f>IFERROR(VLOOKUP(A1134,[1]Tổng!$M$2:$AT$200,13,0),"")</f>
        <v/>
      </c>
      <c r="C1134" s="71" t="e">
        <f t="shared" si="343"/>
        <v>#VALUE!</v>
      </c>
      <c r="D1134" s="71">
        <f t="shared" si="344"/>
        <v>1</v>
      </c>
      <c r="E1134" s="221" t="str">
        <f>IFERROR(VLOOKUP(A1134,[1]Tổng!$M$2:$AT$200,14,0),"")</f>
        <v/>
      </c>
      <c r="F1134" s="213" t="str">
        <f>IFERROR(VLOOKUP(A1134,[1]Tổng!$M$2:$AT$200,15,0),"")</f>
        <v/>
      </c>
      <c r="G1134" s="214" t="str">
        <f>IFERROR(VLOOKUP(A1134,[1]Tổng!$M$2:$AT$200,25,0),"")</f>
        <v/>
      </c>
      <c r="H1134" s="83" t="str">
        <f>IFERROR(VLOOKUP(A1134,[1]Tổng!$M$2:$AQ$200,26,0),"")</f>
        <v/>
      </c>
      <c r="I1134" s="77" t="str">
        <f>IFERROR(VLOOKUP(A1134,[1]Tổng!$M$2:$AQ$200,27,0),"")</f>
        <v/>
      </c>
      <c r="J1134" s="77">
        <v>1000000</v>
      </c>
      <c r="K1134" s="78">
        <f t="shared" si="345"/>
        <v>0</v>
      </c>
      <c r="L1134" s="88" t="str">
        <f>IFERROR(VLOOKUP(A1134,[1]Tổng!$M$2:$AQ$200,30,0),"")</f>
        <v/>
      </c>
      <c r="M1134" s="88">
        <f t="shared" si="346"/>
        <v>0</v>
      </c>
      <c r="N1134" s="88" t="str">
        <f>IFERROR(VLOOKUP(A1134,[1]Tổng!$M$2:$AT$200,18,0),"")</f>
        <v/>
      </c>
      <c r="O1134" s="88" t="str">
        <f>IFERROR(VLOOKUP(A1134,[1]Tổng!$M$2:$AT$200,22,0),"")</f>
        <v/>
      </c>
      <c r="P1134" s="217">
        <f t="shared" si="347"/>
        <v>0</v>
      </c>
      <c r="Q1134" s="217">
        <f>IFERROR(VLOOKUP(A1134,[1]Tổng!$M$2:$AQ$200,29,0),0)</f>
        <v>0</v>
      </c>
      <c r="R1134" s="81" t="str">
        <f>IFERROR(VLOOKUP(A1134,[1]Tổng!$M$2:$AQ$200,31,0),"")</f>
        <v/>
      </c>
      <c r="S1134" s="81">
        <f t="shared" si="334"/>
        <v>0</v>
      </c>
      <c r="T1134" s="81">
        <f t="shared" si="335"/>
        <v>0</v>
      </c>
      <c r="U1134" s="81" t="e">
        <f t="shared" si="349"/>
        <v>#REF!</v>
      </c>
      <c r="V1134" s="81" t="e">
        <f>Z1153*L1153+Z1159*L1159</f>
        <v>#VALUE!</v>
      </c>
      <c r="W1134" s="81" t="e">
        <f t="shared" si="340"/>
        <v>#REF!</v>
      </c>
      <c r="X1134" s="83">
        <v>44061</v>
      </c>
      <c r="Y1134" s="99">
        <f>Q1134-Z1153-Z1159</f>
        <v>-858</v>
      </c>
      <c r="AC1134" s="106"/>
      <c r="AE1134" s="106" t="e">
        <f t="shared" si="327"/>
        <v>#VALUE!</v>
      </c>
      <c r="AF1134" s="69"/>
      <c r="AG1134" s="218"/>
      <c r="AH1134" s="219"/>
      <c r="AI1134" s="218"/>
      <c r="AR1134" s="225" t="str">
        <f t="shared" si="341"/>
        <v/>
      </c>
      <c r="AS1134" s="35">
        <f t="shared" si="342"/>
        <v>2</v>
      </c>
      <c r="AU1134" s="69" t="e">
        <f t="shared" si="333"/>
        <v>#N/A</v>
      </c>
      <c r="AV1134" s="69" t="e">
        <f t="shared" si="336"/>
        <v>#N/A</v>
      </c>
      <c r="AW1134" s="69">
        <f>IF(I1134&gt;0,COUNTIF($AV$32:AV1134,AV1134),0)</f>
        <v>1102</v>
      </c>
      <c r="AX1134" s="69">
        <f>IF(AND(AW1134&gt;1,SUMIF($AV$32:AV1133,AV1134,$AX$32:AX1133)-SUMIF($AV$32:AV1133,AV1134,$BA$32:BA1133)=0),1,IF(AND(AW1134&gt;1,SUMIF($AV$32:AV1133,AV1134,$AX$32:AX1133)-SUMIF($AV$32:AV1133,AV1134,$BA$32:BA1133)&gt;0),0,AW1134))</f>
        <v>0</v>
      </c>
      <c r="AY1134" s="69">
        <f>IF(AND(Q1134&gt;0,SUMIF($AV$32:AV1134,AV1134,$I$32:I1134)-SUMIF($AV$32:AV1134,AV1134,$Q$32:Q1134)=0),COUNTIF($AV$32:AV1134,AV1134),0)</f>
        <v>0</v>
      </c>
      <c r="AZ1134" s="69">
        <f>IF(Q1134&gt;0,COUNTIF($AV$32:AV1134,AV1134),0)</f>
        <v>0</v>
      </c>
      <c r="BA1134" s="69">
        <f t="shared" si="337"/>
        <v>0</v>
      </c>
      <c r="BC1134" s="69" t="str">
        <f t="shared" si="338"/>
        <v xml:space="preserve">  0</v>
      </c>
      <c r="BD1134" s="69" t="str">
        <f t="shared" si="339"/>
        <v/>
      </c>
      <c r="BF1134" s="69"/>
      <c r="BG1134" s="69"/>
    </row>
    <row r="1135" spans="1:59" x14ac:dyDescent="0.25">
      <c r="A1135" s="70" t="e">
        <f t="shared" si="348"/>
        <v>#REF!</v>
      </c>
      <c r="B1135" s="83" t="str">
        <f>IFERROR(VLOOKUP(A1135,[1]Tổng!$M$2:$AT$200,13,0),"")</f>
        <v/>
      </c>
      <c r="C1135" s="71" t="e">
        <f t="shared" si="343"/>
        <v>#VALUE!</v>
      </c>
      <c r="D1135" s="71">
        <f t="shared" si="344"/>
        <v>1</v>
      </c>
      <c r="E1135" s="221" t="str">
        <f>IFERROR(VLOOKUP(A1135,[1]Tổng!$M$2:$AT$200,14,0),"")</f>
        <v/>
      </c>
      <c r="F1135" s="213" t="str">
        <f>IFERROR(VLOOKUP(A1135,[1]Tổng!$M$2:$AT$200,15,0),"")</f>
        <v/>
      </c>
      <c r="G1135" s="214" t="str">
        <f>IFERROR(VLOOKUP(A1135,[1]Tổng!$M$2:$AT$200,25,0),"")</f>
        <v/>
      </c>
      <c r="H1135" s="83" t="str">
        <f>IFERROR(VLOOKUP(A1135,[1]Tổng!$M$2:$AQ$200,26,0),"")</f>
        <v/>
      </c>
      <c r="I1135" s="77" t="str">
        <f>IFERROR(VLOOKUP(A1135,[1]Tổng!$M$2:$AQ$200,27,0),"")</f>
        <v/>
      </c>
      <c r="J1135" s="77">
        <v>1000000</v>
      </c>
      <c r="K1135" s="78">
        <f t="shared" si="345"/>
        <v>0</v>
      </c>
      <c r="L1135" s="88" t="str">
        <f>IFERROR(VLOOKUP(A1135,[1]Tổng!$M$2:$AQ$200,30,0),"")</f>
        <v/>
      </c>
      <c r="M1135" s="88">
        <f t="shared" si="346"/>
        <v>0</v>
      </c>
      <c r="N1135" s="88" t="str">
        <f>IFERROR(VLOOKUP(A1135,[1]Tổng!$M$2:$AT$200,18,0),"")</f>
        <v/>
      </c>
      <c r="O1135" s="88" t="str">
        <f>IFERROR(VLOOKUP(A1135,[1]Tổng!$M$2:$AT$200,22,0),"")</f>
        <v/>
      </c>
      <c r="P1135" s="217">
        <f t="shared" si="347"/>
        <v>0</v>
      </c>
      <c r="Q1135" s="217">
        <f>IFERROR(VLOOKUP(A1135,[1]Tổng!$M$2:$AQ$200,29,0),0)</f>
        <v>0</v>
      </c>
      <c r="R1135" s="81" t="str">
        <f>IFERROR(VLOOKUP(A1135,[1]Tổng!$M$2:$AQ$200,31,0),"")</f>
        <v/>
      </c>
      <c r="S1135" s="81">
        <f t="shared" si="334"/>
        <v>0</v>
      </c>
      <c r="T1135" s="81">
        <f t="shared" si="335"/>
        <v>0</v>
      </c>
      <c r="U1135" s="81" t="e">
        <f t="shared" si="349"/>
        <v>#REF!</v>
      </c>
      <c r="V1135" s="81"/>
      <c r="W1135" s="81" t="e">
        <f t="shared" si="340"/>
        <v>#REF!</v>
      </c>
      <c r="X1135" s="83"/>
      <c r="Y1135" s="99">
        <f t="shared" si="350"/>
        <v>0</v>
      </c>
      <c r="Z1135" s="35">
        <v>257</v>
      </c>
      <c r="AC1135" s="106"/>
      <c r="AE1135" s="106" t="e">
        <f t="shared" si="327"/>
        <v>#VALUE!</v>
      </c>
      <c r="AF1135" s="69"/>
      <c r="AG1135" s="218"/>
      <c r="AH1135" s="219"/>
      <c r="AI1135" s="218"/>
      <c r="AR1135" s="225" t="str">
        <f t="shared" si="341"/>
        <v/>
      </c>
      <c r="AS1135" s="35">
        <f t="shared" si="342"/>
        <v>2</v>
      </c>
      <c r="AU1135" s="69" t="e">
        <f t="shared" si="333"/>
        <v>#N/A</v>
      </c>
      <c r="AV1135" s="69" t="e">
        <f t="shared" si="336"/>
        <v>#N/A</v>
      </c>
      <c r="AW1135" s="69">
        <f>IF(I1135&gt;0,COUNTIF($AV$32:AV1135,AV1135),0)</f>
        <v>1103</v>
      </c>
      <c r="AX1135" s="69">
        <f>IF(AND(AW1135&gt;1,SUMIF($AV$32:AV1134,AV1135,$AX$32:AX1134)-SUMIF($AV$32:AV1134,AV1135,$BA$32:BA1134)=0),1,IF(AND(AW1135&gt;1,SUMIF($AV$32:AV1134,AV1135,$AX$32:AX1134)-SUMIF($AV$32:AV1134,AV1135,$BA$32:BA1134)&gt;0),0,AW1135))</f>
        <v>0</v>
      </c>
      <c r="AY1135" s="69">
        <f>IF(AND(Q1135&gt;0,SUMIF($AV$32:AV1135,AV1135,$I$32:I1135)-SUMIF($AV$32:AV1135,AV1135,$Q$32:Q1135)=0),COUNTIF($AV$32:AV1135,AV1135),0)</f>
        <v>0</v>
      </c>
      <c r="AZ1135" s="69">
        <f>IF(Q1135&gt;0,COUNTIF($AV$32:AV1135,AV1135),0)</f>
        <v>0</v>
      </c>
      <c r="BA1135" s="69">
        <f t="shared" si="337"/>
        <v>0</v>
      </c>
      <c r="BC1135" s="69" t="str">
        <f t="shared" si="338"/>
        <v xml:space="preserve">  0</v>
      </c>
      <c r="BD1135" s="69" t="str">
        <f t="shared" si="339"/>
        <v/>
      </c>
      <c r="BF1135" s="69"/>
      <c r="BG1135" s="69"/>
    </row>
    <row r="1136" spans="1:59" x14ac:dyDescent="0.25">
      <c r="A1136" s="70" t="e">
        <f t="shared" si="348"/>
        <v>#REF!</v>
      </c>
      <c r="B1136" s="83" t="str">
        <f>IFERROR(VLOOKUP(A1136,[1]Tổng!$M$2:$AT$200,13,0),"")</f>
        <v/>
      </c>
      <c r="C1136" s="71" t="e">
        <f t="shared" si="343"/>
        <v>#VALUE!</v>
      </c>
      <c r="D1136" s="71">
        <f t="shared" si="344"/>
        <v>1</v>
      </c>
      <c r="E1136" s="221" t="str">
        <f>IFERROR(VLOOKUP(A1136,[1]Tổng!$M$2:$AT$200,14,0),"")</f>
        <v/>
      </c>
      <c r="F1136" s="213" t="str">
        <f>IFERROR(VLOOKUP(A1136,[1]Tổng!$M$2:$AT$200,15,0),"")</f>
        <v/>
      </c>
      <c r="G1136" s="214" t="str">
        <f>IFERROR(VLOOKUP(A1136,[1]Tổng!$M$2:$AT$200,25,0),"")</f>
        <v/>
      </c>
      <c r="H1136" s="83" t="str">
        <f>IFERROR(VLOOKUP(A1136,[1]Tổng!$M$2:$AQ$200,26,0),"")</f>
        <v/>
      </c>
      <c r="I1136" s="77" t="str">
        <f>IFERROR(VLOOKUP(A1136,[1]Tổng!$M$2:$AQ$200,27,0),"")</f>
        <v/>
      </c>
      <c r="J1136" s="77">
        <v>1000000</v>
      </c>
      <c r="K1136" s="78">
        <f t="shared" si="345"/>
        <v>0</v>
      </c>
      <c r="L1136" s="88" t="str">
        <f>IFERROR(VLOOKUP(A1136,[1]Tổng!$M$2:$AQ$200,30,0),"")</f>
        <v/>
      </c>
      <c r="M1136" s="88">
        <f t="shared" si="346"/>
        <v>0</v>
      </c>
      <c r="N1136" s="88" t="str">
        <f>IFERROR(VLOOKUP(A1136,[1]Tổng!$M$2:$AT$200,18,0),"")</f>
        <v/>
      </c>
      <c r="O1136" s="88" t="str">
        <f>IFERROR(VLOOKUP(A1136,[1]Tổng!$M$2:$AT$200,22,0),"")</f>
        <v/>
      </c>
      <c r="P1136" s="217">
        <f t="shared" si="347"/>
        <v>0</v>
      </c>
      <c r="Q1136" s="217">
        <f>IFERROR(VLOOKUP(A1136,[1]Tổng!$M$2:$AQ$200,29,0),0)</f>
        <v>0</v>
      </c>
      <c r="R1136" s="81" t="str">
        <f>IFERROR(VLOOKUP(A1136,[1]Tổng!$M$2:$AQ$200,31,0),"")</f>
        <v/>
      </c>
      <c r="S1136" s="81">
        <f t="shared" si="334"/>
        <v>0</v>
      </c>
      <c r="T1136" s="81">
        <f t="shared" si="335"/>
        <v>0</v>
      </c>
      <c r="U1136" s="81" t="e">
        <f t="shared" si="349"/>
        <v>#REF!</v>
      </c>
      <c r="V1136" s="81"/>
      <c r="W1136" s="81" t="e">
        <f t="shared" si="340"/>
        <v>#REF!</v>
      </c>
      <c r="X1136" s="83"/>
      <c r="Y1136" s="99">
        <f t="shared" si="350"/>
        <v>0</v>
      </c>
      <c r="Z1136" s="35">
        <v>431</v>
      </c>
      <c r="AA1136" s="35">
        <v>500</v>
      </c>
      <c r="AB1136" s="35">
        <v>105</v>
      </c>
      <c r="AC1136" s="106"/>
      <c r="AE1136" s="106" t="e">
        <f t="shared" si="327"/>
        <v>#VALUE!</v>
      </c>
      <c r="AF1136" s="69"/>
      <c r="AG1136" s="218"/>
      <c r="AH1136" s="219"/>
      <c r="AI1136" s="218"/>
      <c r="AR1136" s="225" t="str">
        <f t="shared" si="341"/>
        <v/>
      </c>
      <c r="AS1136" s="35">
        <f t="shared" si="342"/>
        <v>2</v>
      </c>
      <c r="AU1136" s="69" t="e">
        <f t="shared" si="333"/>
        <v>#N/A</v>
      </c>
      <c r="AV1136" s="69" t="e">
        <f t="shared" si="336"/>
        <v>#N/A</v>
      </c>
      <c r="AW1136" s="69">
        <f>IF(I1136&gt;0,COUNTIF($AV$32:AV1136,AV1136),0)</f>
        <v>1104</v>
      </c>
      <c r="AX1136" s="69">
        <f>IF(AND(AW1136&gt;1,SUMIF($AV$32:AV1135,AV1136,$AX$32:AX1135)-SUMIF($AV$32:AV1135,AV1136,$BA$32:BA1135)=0),1,IF(AND(AW1136&gt;1,SUMIF($AV$32:AV1135,AV1136,$AX$32:AX1135)-SUMIF($AV$32:AV1135,AV1136,$BA$32:BA1135)&gt;0),0,AW1136))</f>
        <v>0</v>
      </c>
      <c r="AY1136" s="69">
        <f>IF(AND(Q1136&gt;0,SUMIF($AV$32:AV1136,AV1136,$I$32:I1136)-SUMIF($AV$32:AV1136,AV1136,$Q$32:Q1136)=0),COUNTIF($AV$32:AV1136,AV1136),0)</f>
        <v>0</v>
      </c>
      <c r="AZ1136" s="69">
        <f>IF(Q1136&gt;0,COUNTIF($AV$32:AV1136,AV1136),0)</f>
        <v>0</v>
      </c>
      <c r="BA1136" s="69">
        <f t="shared" si="337"/>
        <v>0</v>
      </c>
      <c r="BC1136" s="69" t="str">
        <f t="shared" si="338"/>
        <v xml:space="preserve">  0</v>
      </c>
      <c r="BD1136" s="69" t="str">
        <f t="shared" si="339"/>
        <v/>
      </c>
      <c r="BF1136" s="69"/>
      <c r="BG1136" s="69"/>
    </row>
    <row r="1137" spans="1:59" x14ac:dyDescent="0.25">
      <c r="A1137" s="70" t="e">
        <f t="shared" si="348"/>
        <v>#REF!</v>
      </c>
      <c r="B1137" s="83" t="str">
        <f>IFERROR(VLOOKUP(A1137,[1]Tổng!$M$2:$AT$200,13,0),"")</f>
        <v/>
      </c>
      <c r="C1137" s="71" t="e">
        <f t="shared" si="343"/>
        <v>#VALUE!</v>
      </c>
      <c r="D1137" s="71">
        <f t="shared" si="344"/>
        <v>1</v>
      </c>
      <c r="E1137" s="221" t="str">
        <f>IFERROR(VLOOKUP(A1137,[1]Tổng!$M$2:$AT$200,14,0),"")</f>
        <v/>
      </c>
      <c r="F1137" s="213" t="str">
        <f>IFERROR(VLOOKUP(A1137,[1]Tổng!$M$2:$AT$200,15,0),"")</f>
        <v/>
      </c>
      <c r="G1137" s="214" t="str">
        <f>IFERROR(VLOOKUP(A1137,[1]Tổng!$M$2:$AT$200,25,0),"")</f>
        <v/>
      </c>
      <c r="H1137" s="83" t="str">
        <f>IFERROR(VLOOKUP(A1137,[1]Tổng!$M$2:$AQ$200,26,0),"")</f>
        <v/>
      </c>
      <c r="I1137" s="77" t="str">
        <f>IFERROR(VLOOKUP(A1137,[1]Tổng!$M$2:$AQ$200,27,0),"")</f>
        <v/>
      </c>
      <c r="J1137" s="77">
        <v>1000000</v>
      </c>
      <c r="K1137" s="78">
        <f t="shared" si="345"/>
        <v>0</v>
      </c>
      <c r="L1137" s="88" t="str">
        <f>IFERROR(VLOOKUP(A1137,[1]Tổng!$M$2:$AQ$200,30,0),"")</f>
        <v/>
      </c>
      <c r="M1137" s="88">
        <f t="shared" si="346"/>
        <v>0</v>
      </c>
      <c r="N1137" s="88" t="str">
        <f>IFERROR(VLOOKUP(A1137,[1]Tổng!$M$2:$AT$200,18,0),"")</f>
        <v/>
      </c>
      <c r="O1137" s="88" t="str">
        <f>IFERROR(VLOOKUP(A1137,[1]Tổng!$M$2:$AT$200,22,0),"")</f>
        <v/>
      </c>
      <c r="P1137" s="217">
        <f t="shared" si="347"/>
        <v>0</v>
      </c>
      <c r="Q1137" s="217">
        <f>IFERROR(VLOOKUP(A1137,[1]Tổng!$M$2:$AQ$200,29,0),0)</f>
        <v>0</v>
      </c>
      <c r="R1137" s="81" t="str">
        <f>IFERROR(VLOOKUP(A1137,[1]Tổng!$M$2:$AQ$200,31,0),"")</f>
        <v/>
      </c>
      <c r="S1137" s="81">
        <f t="shared" si="334"/>
        <v>0</v>
      </c>
      <c r="T1137" s="81">
        <f t="shared" si="335"/>
        <v>0</v>
      </c>
      <c r="U1137" s="81" t="e">
        <f t="shared" si="349"/>
        <v>#REF!</v>
      </c>
      <c r="V1137" s="81"/>
      <c r="W1137" s="81" t="e">
        <f t="shared" si="340"/>
        <v>#REF!</v>
      </c>
      <c r="X1137" s="83"/>
      <c r="Y1137" s="99">
        <f t="shared" si="350"/>
        <v>0</v>
      </c>
      <c r="Z1137" s="35">
        <v>508</v>
      </c>
      <c r="AC1137" s="106"/>
      <c r="AE1137" s="106" t="e">
        <f t="shared" si="327"/>
        <v>#VALUE!</v>
      </c>
      <c r="AF1137" s="69"/>
      <c r="AG1137" s="218"/>
      <c r="AH1137" s="219"/>
      <c r="AI1137" s="218"/>
      <c r="AR1137" s="225" t="str">
        <f t="shared" si="341"/>
        <v/>
      </c>
      <c r="AS1137" s="35">
        <f t="shared" si="342"/>
        <v>2</v>
      </c>
      <c r="AU1137" s="69" t="e">
        <f t="shared" si="333"/>
        <v>#N/A</v>
      </c>
      <c r="AV1137" s="69" t="e">
        <f t="shared" si="336"/>
        <v>#N/A</v>
      </c>
      <c r="AW1137" s="69">
        <f>IF(I1137&gt;0,COUNTIF($AV$32:AV1137,AV1137),0)</f>
        <v>1105</v>
      </c>
      <c r="AX1137" s="69">
        <f>IF(AND(AW1137&gt;1,SUMIF($AV$32:AV1136,AV1137,$AX$32:AX1136)-SUMIF($AV$32:AV1136,AV1137,$BA$32:BA1136)=0),1,IF(AND(AW1137&gt;1,SUMIF($AV$32:AV1136,AV1137,$AX$32:AX1136)-SUMIF($AV$32:AV1136,AV1137,$BA$32:BA1136)&gt;0),0,AW1137))</f>
        <v>0</v>
      </c>
      <c r="AY1137" s="69">
        <f>IF(AND(Q1137&gt;0,SUMIF($AV$32:AV1137,AV1137,$I$32:I1137)-SUMIF($AV$32:AV1137,AV1137,$Q$32:Q1137)=0),COUNTIF($AV$32:AV1137,AV1137),0)</f>
        <v>0</v>
      </c>
      <c r="AZ1137" s="69">
        <f>IF(Q1137&gt;0,COUNTIF($AV$32:AV1137,AV1137),0)</f>
        <v>0</v>
      </c>
      <c r="BA1137" s="69">
        <f t="shared" si="337"/>
        <v>0</v>
      </c>
      <c r="BC1137" s="69" t="str">
        <f t="shared" si="338"/>
        <v xml:space="preserve">  0</v>
      </c>
      <c r="BD1137" s="69" t="str">
        <f t="shared" si="339"/>
        <v/>
      </c>
      <c r="BF1137" s="69"/>
      <c r="BG1137" s="69"/>
    </row>
    <row r="1138" spans="1:59" x14ac:dyDescent="0.25">
      <c r="A1138" s="70" t="e">
        <f t="shared" si="348"/>
        <v>#REF!</v>
      </c>
      <c r="B1138" s="83" t="str">
        <f>IFERROR(VLOOKUP(A1138,[1]Tổng!$M$2:$AT$200,13,0),"")</f>
        <v/>
      </c>
      <c r="C1138" s="71" t="e">
        <f t="shared" si="343"/>
        <v>#VALUE!</v>
      </c>
      <c r="D1138" s="71">
        <f t="shared" si="344"/>
        <v>1</v>
      </c>
      <c r="E1138" s="221" t="str">
        <f>IFERROR(VLOOKUP(A1138,[1]Tổng!$M$2:$AT$200,14,0),"")</f>
        <v/>
      </c>
      <c r="F1138" s="213" t="str">
        <f>IFERROR(VLOOKUP(A1138,[1]Tổng!$M$2:$AT$200,15,0),"")</f>
        <v/>
      </c>
      <c r="G1138" s="214" t="str">
        <f>IFERROR(VLOOKUP(A1138,[1]Tổng!$M$2:$AT$200,25,0),"")</f>
        <v/>
      </c>
      <c r="H1138" s="83" t="str">
        <f>IFERROR(VLOOKUP(A1138,[1]Tổng!$M$2:$AQ$200,26,0),"")</f>
        <v/>
      </c>
      <c r="I1138" s="77" t="str">
        <f>IFERROR(VLOOKUP(A1138,[1]Tổng!$M$2:$AQ$200,27,0),"")</f>
        <v/>
      </c>
      <c r="J1138" s="77">
        <v>1000000</v>
      </c>
      <c r="K1138" s="78">
        <f t="shared" si="345"/>
        <v>0</v>
      </c>
      <c r="L1138" s="88" t="str">
        <f>IFERROR(VLOOKUP(A1138,[1]Tổng!$M$2:$AQ$200,30,0),"")</f>
        <v/>
      </c>
      <c r="M1138" s="88">
        <f t="shared" si="346"/>
        <v>0</v>
      </c>
      <c r="N1138" s="88" t="str">
        <f>IFERROR(VLOOKUP(A1138,[1]Tổng!$M$2:$AT$200,18,0),"")</f>
        <v/>
      </c>
      <c r="O1138" s="88" t="str">
        <f>IFERROR(VLOOKUP(A1138,[1]Tổng!$M$2:$AT$200,22,0),"")</f>
        <v/>
      </c>
      <c r="P1138" s="217">
        <f t="shared" si="347"/>
        <v>0</v>
      </c>
      <c r="Q1138" s="217">
        <f>IFERROR(VLOOKUP(A1138,[1]Tổng!$M$2:$AQ$200,29,0),0)</f>
        <v>0</v>
      </c>
      <c r="R1138" s="81" t="str">
        <f>IFERROR(VLOOKUP(A1138,[1]Tổng!$M$2:$AQ$200,31,0),"")</f>
        <v/>
      </c>
      <c r="S1138" s="81">
        <f t="shared" si="334"/>
        <v>0</v>
      </c>
      <c r="T1138" s="81">
        <f t="shared" si="335"/>
        <v>0</v>
      </c>
      <c r="U1138" s="81" t="e">
        <f t="shared" si="349"/>
        <v>#REF!</v>
      </c>
      <c r="V1138" s="81"/>
      <c r="W1138" s="81" t="e">
        <f t="shared" si="340"/>
        <v>#REF!</v>
      </c>
      <c r="X1138" s="83"/>
      <c r="Y1138" s="99">
        <f t="shared" si="350"/>
        <v>0</v>
      </c>
      <c r="AC1138" s="106"/>
      <c r="AE1138" s="106" t="e">
        <f t="shared" si="327"/>
        <v>#VALUE!</v>
      </c>
      <c r="AF1138" s="69"/>
      <c r="AG1138" s="218"/>
      <c r="AH1138" s="219"/>
      <c r="AI1138" s="218"/>
      <c r="AR1138" s="225" t="str">
        <f>IF(AS1138&gt;1,H1138,IF(AS1138=1,H1104+1,0))</f>
        <v/>
      </c>
      <c r="AS1138" s="35">
        <f>IF(H1138=0,H1104+1,2)</f>
        <v>2</v>
      </c>
      <c r="AU1138" s="69" t="e">
        <f t="shared" si="333"/>
        <v>#N/A</v>
      </c>
      <c r="AV1138" s="69" t="e">
        <f t="shared" si="336"/>
        <v>#N/A</v>
      </c>
      <c r="AW1138" s="69">
        <f>IF(I1138&gt;0,COUNTIF($AV$32:AV1138,AV1138),0)</f>
        <v>1106</v>
      </c>
      <c r="AX1138" s="69">
        <f>IF(AND(AW1138&gt;1,SUMIF($AV$32:AV1137,AV1138,$AX$32:AX1137)-SUMIF($AV$32:AV1137,AV1138,$BA$32:BA1137)=0),1,IF(AND(AW1138&gt;1,SUMIF($AV$32:AV1137,AV1138,$AX$32:AX1137)-SUMIF($AV$32:AV1137,AV1138,$BA$32:BA1137)&gt;0),0,AW1138))</f>
        <v>0</v>
      </c>
      <c r="AY1138" s="69">
        <f>IF(AND(Q1138&gt;0,SUMIF($AV$32:AV1138,AV1138,$I$32:I1138)-SUMIF($AV$32:AV1138,AV1138,$Q$32:Q1138)=0),COUNTIF($AV$32:AV1138,AV1138),0)</f>
        <v>0</v>
      </c>
      <c r="AZ1138" s="69">
        <f>IF(Q1138&gt;0,COUNTIF($AV$32:AV1138,AV1138),0)</f>
        <v>0</v>
      </c>
      <c r="BA1138" s="69">
        <f t="shared" si="337"/>
        <v>0</v>
      </c>
      <c r="BC1138" s="69" t="str">
        <f t="shared" si="338"/>
        <v xml:space="preserve">  0</v>
      </c>
      <c r="BD1138" s="69" t="str">
        <f t="shared" si="339"/>
        <v/>
      </c>
      <c r="BF1138" s="69"/>
      <c r="BG1138" s="69"/>
    </row>
    <row r="1139" spans="1:59" x14ac:dyDescent="0.25">
      <c r="A1139" s="70" t="e">
        <f t="shared" si="348"/>
        <v>#REF!</v>
      </c>
      <c r="B1139" s="83" t="str">
        <f>IFERROR(VLOOKUP(A1139,[1]Tổng!$M$2:$AT$200,13,0),"")</f>
        <v/>
      </c>
      <c r="C1139" s="71" t="e">
        <f t="shared" si="343"/>
        <v>#VALUE!</v>
      </c>
      <c r="D1139" s="71">
        <f t="shared" si="344"/>
        <v>1</v>
      </c>
      <c r="E1139" s="221" t="str">
        <f>IFERROR(VLOOKUP(A1139,[1]Tổng!$M$2:$AT$200,14,0),"")</f>
        <v/>
      </c>
      <c r="F1139" s="213" t="str">
        <f>IFERROR(VLOOKUP(A1139,[1]Tổng!$M$2:$AT$200,15,0),"")</f>
        <v/>
      </c>
      <c r="G1139" s="214" t="str">
        <f>IFERROR(VLOOKUP(A1139,[1]Tổng!$M$2:$AT$200,25,0),"")</f>
        <v/>
      </c>
      <c r="H1139" s="83" t="str">
        <f>IFERROR(VLOOKUP(A1139,[1]Tổng!$M$2:$AQ$200,26,0),"")</f>
        <v/>
      </c>
      <c r="I1139" s="77" t="str">
        <f>IFERROR(VLOOKUP(A1139,[1]Tổng!$M$2:$AQ$200,27,0),"")</f>
        <v/>
      </c>
      <c r="J1139" s="77">
        <v>1000000</v>
      </c>
      <c r="K1139" s="78">
        <f t="shared" si="345"/>
        <v>0</v>
      </c>
      <c r="L1139" s="88" t="str">
        <f>IFERROR(VLOOKUP(A1139,[1]Tổng!$M$2:$AQ$200,30,0),"")</f>
        <v/>
      </c>
      <c r="M1139" s="88">
        <f t="shared" si="346"/>
        <v>0</v>
      </c>
      <c r="N1139" s="88" t="str">
        <f>IFERROR(VLOOKUP(A1139,[1]Tổng!$M$2:$AT$200,18,0),"")</f>
        <v/>
      </c>
      <c r="O1139" s="88" t="str">
        <f>IFERROR(VLOOKUP(A1139,[1]Tổng!$M$2:$AT$200,22,0),"")</f>
        <v/>
      </c>
      <c r="P1139" s="217">
        <f t="shared" si="347"/>
        <v>0</v>
      </c>
      <c r="Q1139" s="217">
        <f>IFERROR(VLOOKUP(A1139,[1]Tổng!$M$2:$AQ$200,29,0),0)</f>
        <v>0</v>
      </c>
      <c r="R1139" s="81" t="str">
        <f>IFERROR(VLOOKUP(A1139,[1]Tổng!$M$2:$AQ$200,31,0),"")</f>
        <v/>
      </c>
      <c r="S1139" s="81">
        <f t="shared" si="334"/>
        <v>0</v>
      </c>
      <c r="T1139" s="81">
        <f t="shared" si="335"/>
        <v>0</v>
      </c>
      <c r="U1139" s="81" t="e">
        <f t="shared" si="349"/>
        <v>#REF!</v>
      </c>
      <c r="V1139" s="81"/>
      <c r="W1139" s="81" t="e">
        <f t="shared" si="340"/>
        <v>#REF!</v>
      </c>
      <c r="X1139" s="83"/>
      <c r="Y1139" s="99">
        <f t="shared" si="350"/>
        <v>0</v>
      </c>
      <c r="Z1139" s="35">
        <v>1685</v>
      </c>
      <c r="AC1139" s="106"/>
      <c r="AE1139" s="106" t="e">
        <f t="shared" si="327"/>
        <v>#VALUE!</v>
      </c>
      <c r="AF1139" s="69"/>
      <c r="AG1139" s="218"/>
      <c r="AH1139" s="219"/>
      <c r="AI1139" s="218"/>
      <c r="AR1139" s="225" t="str">
        <f t="shared" ref="AR1139:AR1148" si="351">IF(AS1139&gt;1,H1139,IF(AS1139=1,H1138+1,0))</f>
        <v/>
      </c>
      <c r="AS1139" s="35">
        <f t="shared" ref="AS1139:AS1148" si="352">IF(H1139=0,H1138+1,2)</f>
        <v>2</v>
      </c>
      <c r="AU1139" s="69" t="e">
        <f t="shared" si="333"/>
        <v>#N/A</v>
      </c>
      <c r="AV1139" s="69" t="e">
        <f t="shared" si="336"/>
        <v>#N/A</v>
      </c>
      <c r="AW1139" s="69">
        <f>IF(I1139&gt;0,COUNTIF($AV$32:AV1139,AV1139),0)</f>
        <v>1107</v>
      </c>
      <c r="AX1139" s="69">
        <f>IF(AND(AW1139&gt;1,SUMIF($AV$32:AV1138,AV1139,$AX$32:AX1138)-SUMIF($AV$32:AV1138,AV1139,$BA$32:BA1138)=0),1,IF(AND(AW1139&gt;1,SUMIF($AV$32:AV1138,AV1139,$AX$32:AX1138)-SUMIF($AV$32:AV1138,AV1139,$BA$32:BA1138)&gt;0),0,AW1139))</f>
        <v>0</v>
      </c>
      <c r="AY1139" s="69">
        <f>IF(AND(Q1139&gt;0,SUMIF($AV$32:AV1139,AV1139,$I$32:I1139)-SUMIF($AV$32:AV1139,AV1139,$Q$32:Q1139)=0),COUNTIF($AV$32:AV1139,AV1139),0)</f>
        <v>0</v>
      </c>
      <c r="AZ1139" s="69">
        <f>IF(Q1139&gt;0,COUNTIF($AV$32:AV1139,AV1139),0)</f>
        <v>0</v>
      </c>
      <c r="BA1139" s="69">
        <f t="shared" si="337"/>
        <v>0</v>
      </c>
      <c r="BC1139" s="69" t="str">
        <f t="shared" si="338"/>
        <v xml:space="preserve">  0</v>
      </c>
      <c r="BD1139" s="69" t="str">
        <f t="shared" si="339"/>
        <v/>
      </c>
      <c r="BF1139" s="69"/>
      <c r="BG1139" s="69"/>
    </row>
    <row r="1140" spans="1:59" x14ac:dyDescent="0.25">
      <c r="A1140" s="70" t="e">
        <f t="shared" si="348"/>
        <v>#REF!</v>
      </c>
      <c r="B1140" s="83" t="str">
        <f>IFERROR(VLOOKUP(A1140,[1]Tổng!$M$2:$AT$200,13,0),"")</f>
        <v/>
      </c>
      <c r="C1140" s="71" t="e">
        <f t="shared" si="343"/>
        <v>#VALUE!</v>
      </c>
      <c r="D1140" s="71">
        <f t="shared" si="344"/>
        <v>1</v>
      </c>
      <c r="E1140" s="221" t="str">
        <f>IFERROR(VLOOKUP(A1140,[1]Tổng!$M$2:$AT$200,14,0),"")</f>
        <v/>
      </c>
      <c r="F1140" s="213" t="str">
        <f>IFERROR(VLOOKUP(A1140,[1]Tổng!$M$2:$AT$200,15,0),"")</f>
        <v/>
      </c>
      <c r="G1140" s="214" t="str">
        <f>IFERROR(VLOOKUP(A1140,[1]Tổng!$M$2:$AT$200,25,0),"")</f>
        <v/>
      </c>
      <c r="H1140" s="83" t="str">
        <f>IFERROR(VLOOKUP(A1140,[1]Tổng!$M$2:$AQ$200,26,0),"")</f>
        <v/>
      </c>
      <c r="I1140" s="77" t="str">
        <f>IFERROR(VLOOKUP(A1140,[1]Tổng!$M$2:$AQ$200,27,0),"")</f>
        <v/>
      </c>
      <c r="J1140" s="77">
        <v>1000000</v>
      </c>
      <c r="K1140" s="78">
        <f t="shared" si="345"/>
        <v>0</v>
      </c>
      <c r="L1140" s="88" t="str">
        <f>IFERROR(VLOOKUP(A1140,[1]Tổng!$M$2:$AQ$200,30,0),"")</f>
        <v/>
      </c>
      <c r="M1140" s="88">
        <f t="shared" si="346"/>
        <v>0</v>
      </c>
      <c r="N1140" s="88" t="str">
        <f>IFERROR(VLOOKUP(A1140,[1]Tổng!$M$2:$AT$200,18,0),"")</f>
        <v/>
      </c>
      <c r="O1140" s="88" t="str">
        <f>IFERROR(VLOOKUP(A1140,[1]Tổng!$M$2:$AT$200,22,0),"")</f>
        <v/>
      </c>
      <c r="P1140" s="217">
        <f t="shared" si="347"/>
        <v>0</v>
      </c>
      <c r="Q1140" s="217">
        <f>IFERROR(VLOOKUP(A1140,[1]Tổng!$M$2:$AQ$200,29,0),0)</f>
        <v>0</v>
      </c>
      <c r="R1140" s="81" t="str">
        <f>IFERROR(VLOOKUP(A1140,[1]Tổng!$M$2:$AQ$200,31,0),"")</f>
        <v/>
      </c>
      <c r="S1140" s="81">
        <f t="shared" si="334"/>
        <v>0</v>
      </c>
      <c r="T1140" s="81">
        <f t="shared" si="335"/>
        <v>0</v>
      </c>
      <c r="U1140" s="81" t="e">
        <f t="shared" si="349"/>
        <v>#REF!</v>
      </c>
      <c r="V1140" s="81"/>
      <c r="W1140" s="81" t="e">
        <f t="shared" si="340"/>
        <v>#REF!</v>
      </c>
      <c r="X1140" s="83"/>
      <c r="Y1140" s="99">
        <f t="shared" si="350"/>
        <v>0</v>
      </c>
      <c r="AC1140" s="106"/>
      <c r="AE1140" s="106" t="e">
        <f t="shared" si="327"/>
        <v>#VALUE!</v>
      </c>
      <c r="AF1140" s="69"/>
      <c r="AG1140" s="218"/>
      <c r="AH1140" s="219"/>
      <c r="AI1140" s="218"/>
      <c r="AR1140" s="225" t="str">
        <f t="shared" si="351"/>
        <v/>
      </c>
      <c r="AS1140" s="35">
        <f t="shared" si="352"/>
        <v>2</v>
      </c>
      <c r="AU1140" s="69" t="e">
        <f t="shared" si="333"/>
        <v>#N/A</v>
      </c>
      <c r="AV1140" s="69" t="e">
        <f t="shared" si="336"/>
        <v>#N/A</v>
      </c>
      <c r="AW1140" s="69">
        <f>IF(I1140&gt;0,COUNTIF($AV$32:AV1140,AV1140),0)</f>
        <v>1108</v>
      </c>
      <c r="AX1140" s="69">
        <f>IF(AND(AW1140&gt;1,SUMIF($AV$32:AV1139,AV1140,$AX$32:AX1139)-SUMIF($AV$32:AV1139,AV1140,$BA$32:BA1139)=0),1,IF(AND(AW1140&gt;1,SUMIF($AV$32:AV1139,AV1140,$AX$32:AX1139)-SUMIF($AV$32:AV1139,AV1140,$BA$32:BA1139)&gt;0),0,AW1140))</f>
        <v>0</v>
      </c>
      <c r="AY1140" s="69">
        <f>IF(AND(Q1140&gt;0,SUMIF($AV$32:AV1140,AV1140,$I$32:I1140)-SUMIF($AV$32:AV1140,AV1140,$Q$32:Q1140)=0),COUNTIF($AV$32:AV1140,AV1140),0)</f>
        <v>0</v>
      </c>
      <c r="AZ1140" s="69">
        <f>IF(Q1140&gt;0,COUNTIF($AV$32:AV1140,AV1140),0)</f>
        <v>0</v>
      </c>
      <c r="BA1140" s="69">
        <f t="shared" si="337"/>
        <v>0</v>
      </c>
      <c r="BC1140" s="69" t="str">
        <f t="shared" si="338"/>
        <v xml:space="preserve">  0</v>
      </c>
      <c r="BD1140" s="69" t="str">
        <f t="shared" si="339"/>
        <v/>
      </c>
      <c r="BF1140" s="69"/>
      <c r="BG1140" s="69"/>
    </row>
    <row r="1141" spans="1:59" x14ac:dyDescent="0.25">
      <c r="A1141" s="70" t="e">
        <f t="shared" si="348"/>
        <v>#REF!</v>
      </c>
      <c r="B1141" s="83" t="str">
        <f>IFERROR(VLOOKUP(A1141,[1]Tổng!$M$2:$AT$200,13,0),"")</f>
        <v/>
      </c>
      <c r="C1141" s="71" t="e">
        <f t="shared" si="343"/>
        <v>#VALUE!</v>
      </c>
      <c r="D1141" s="71">
        <f t="shared" si="344"/>
        <v>1</v>
      </c>
      <c r="E1141" s="221" t="str">
        <f>IFERROR(VLOOKUP(A1141,[1]Tổng!$M$2:$AT$200,14,0),"")</f>
        <v/>
      </c>
      <c r="F1141" s="213" t="str">
        <f>IFERROR(VLOOKUP(A1141,[1]Tổng!$M$2:$AT$200,15,0),"")</f>
        <v/>
      </c>
      <c r="G1141" s="214" t="str">
        <f>IFERROR(VLOOKUP(A1141,[1]Tổng!$M$2:$AT$200,25,0),"")</f>
        <v/>
      </c>
      <c r="H1141" s="83" t="str">
        <f>IFERROR(VLOOKUP(A1141,[1]Tổng!$M$2:$AQ$200,26,0),"")</f>
        <v/>
      </c>
      <c r="I1141" s="77" t="str">
        <f>IFERROR(VLOOKUP(A1141,[1]Tổng!$M$2:$AQ$200,27,0),"")</f>
        <v/>
      </c>
      <c r="J1141" s="77">
        <v>1000000</v>
      </c>
      <c r="K1141" s="78">
        <f t="shared" si="345"/>
        <v>0</v>
      </c>
      <c r="L1141" s="88" t="str">
        <f>IFERROR(VLOOKUP(A1141,[1]Tổng!$M$2:$AQ$200,30,0),"")</f>
        <v/>
      </c>
      <c r="M1141" s="88">
        <f t="shared" si="346"/>
        <v>0</v>
      </c>
      <c r="N1141" s="88" t="str">
        <f>IFERROR(VLOOKUP(A1141,[1]Tổng!$M$2:$AT$200,18,0),"")</f>
        <v/>
      </c>
      <c r="O1141" s="88" t="str">
        <f>IFERROR(VLOOKUP(A1141,[1]Tổng!$M$2:$AT$200,22,0),"")</f>
        <v/>
      </c>
      <c r="P1141" s="217">
        <f t="shared" si="347"/>
        <v>0</v>
      </c>
      <c r="Q1141" s="217">
        <f>IFERROR(VLOOKUP(A1141,[1]Tổng!$M$2:$AQ$200,29,0),0)</f>
        <v>0</v>
      </c>
      <c r="R1141" s="81" t="str">
        <f>IFERROR(VLOOKUP(A1141,[1]Tổng!$M$2:$AQ$200,31,0),"")</f>
        <v/>
      </c>
      <c r="S1141" s="81">
        <f t="shared" si="334"/>
        <v>0</v>
      </c>
      <c r="T1141" s="81">
        <f t="shared" si="335"/>
        <v>0</v>
      </c>
      <c r="U1141" s="81" t="e">
        <f t="shared" si="349"/>
        <v>#REF!</v>
      </c>
      <c r="V1141" s="81"/>
      <c r="W1141" s="81" t="e">
        <f t="shared" si="340"/>
        <v>#REF!</v>
      </c>
      <c r="X1141" s="83"/>
      <c r="Y1141" s="99">
        <f t="shared" si="350"/>
        <v>0</v>
      </c>
      <c r="Z1141" s="35">
        <v>264</v>
      </c>
      <c r="AA1141" s="35">
        <v>362</v>
      </c>
      <c r="AC1141" s="106"/>
      <c r="AE1141" s="106" t="e">
        <f t="shared" si="327"/>
        <v>#VALUE!</v>
      </c>
      <c r="AF1141" s="69"/>
      <c r="AG1141" s="218"/>
      <c r="AH1141" s="219"/>
      <c r="AI1141" s="218"/>
      <c r="AR1141" s="225" t="str">
        <f t="shared" si="351"/>
        <v/>
      </c>
      <c r="AS1141" s="35">
        <f t="shared" si="352"/>
        <v>2</v>
      </c>
      <c r="AU1141" s="69" t="e">
        <f t="shared" si="333"/>
        <v>#N/A</v>
      </c>
      <c r="AV1141" s="69" t="e">
        <f t="shared" si="336"/>
        <v>#N/A</v>
      </c>
      <c r="AW1141" s="69">
        <f>IF(I1141&gt;0,COUNTIF($AV$32:AV1141,AV1141),0)</f>
        <v>1109</v>
      </c>
      <c r="AX1141" s="69">
        <f>IF(AND(AW1141&gt;1,SUMIF($AV$32:AV1140,AV1141,$AX$32:AX1140)-SUMIF($AV$32:AV1140,AV1141,$BA$32:BA1140)=0),1,IF(AND(AW1141&gt;1,SUMIF($AV$32:AV1140,AV1141,$AX$32:AX1140)-SUMIF($AV$32:AV1140,AV1141,$BA$32:BA1140)&gt;0),0,AW1141))</f>
        <v>0</v>
      </c>
      <c r="AY1141" s="69">
        <f>IF(AND(Q1141&gt;0,SUMIF($AV$32:AV1141,AV1141,$I$32:I1141)-SUMIF($AV$32:AV1141,AV1141,$Q$32:Q1141)=0),COUNTIF($AV$32:AV1141,AV1141),0)</f>
        <v>0</v>
      </c>
      <c r="AZ1141" s="69">
        <f>IF(Q1141&gt;0,COUNTIF($AV$32:AV1141,AV1141),0)</f>
        <v>0</v>
      </c>
      <c r="BA1141" s="69">
        <f t="shared" si="337"/>
        <v>0</v>
      </c>
      <c r="BC1141" s="69" t="str">
        <f t="shared" si="338"/>
        <v xml:space="preserve">  0</v>
      </c>
      <c r="BD1141" s="69" t="str">
        <f t="shared" si="339"/>
        <v/>
      </c>
      <c r="BF1141" s="69"/>
      <c r="BG1141" s="69"/>
    </row>
    <row r="1142" spans="1:59" x14ac:dyDescent="0.25">
      <c r="A1142" s="70" t="e">
        <f t="shared" si="348"/>
        <v>#REF!</v>
      </c>
      <c r="B1142" s="83" t="str">
        <f>IFERROR(VLOOKUP(A1142,[1]Tổng!$M$2:$AT$200,13,0),"")</f>
        <v/>
      </c>
      <c r="C1142" s="71" t="e">
        <f t="shared" si="343"/>
        <v>#VALUE!</v>
      </c>
      <c r="D1142" s="71">
        <f t="shared" si="344"/>
        <v>1</v>
      </c>
      <c r="E1142" s="221" t="str">
        <f>IFERROR(VLOOKUP(A1142,[1]Tổng!$M$2:$AT$200,14,0),"")</f>
        <v/>
      </c>
      <c r="F1142" s="213" t="str">
        <f>IFERROR(VLOOKUP(A1142,[1]Tổng!$M$2:$AT$200,15,0),"")</f>
        <v/>
      </c>
      <c r="G1142" s="214" t="str">
        <f>IFERROR(VLOOKUP(A1142,[1]Tổng!$M$2:$AT$200,25,0),"")</f>
        <v/>
      </c>
      <c r="H1142" s="83" t="str">
        <f>IFERROR(VLOOKUP(A1142,[1]Tổng!$M$2:$AQ$200,26,0),"")</f>
        <v/>
      </c>
      <c r="I1142" s="77" t="str">
        <f>IFERROR(VLOOKUP(A1142,[1]Tổng!$M$2:$AQ$200,27,0),"")</f>
        <v/>
      </c>
      <c r="J1142" s="77">
        <v>1000000</v>
      </c>
      <c r="K1142" s="78">
        <f t="shared" si="345"/>
        <v>0</v>
      </c>
      <c r="L1142" s="88" t="str">
        <f>IFERROR(VLOOKUP(A1142,[1]Tổng!$M$2:$AQ$200,30,0),"")</f>
        <v/>
      </c>
      <c r="M1142" s="88">
        <f t="shared" si="346"/>
        <v>0</v>
      </c>
      <c r="N1142" s="88" t="str">
        <f>IFERROR(VLOOKUP(A1142,[1]Tổng!$M$2:$AT$200,18,0),"")</f>
        <v/>
      </c>
      <c r="O1142" s="88" t="str">
        <f>IFERROR(VLOOKUP(A1142,[1]Tổng!$M$2:$AT$200,22,0),"")</f>
        <v/>
      </c>
      <c r="P1142" s="217">
        <f t="shared" si="347"/>
        <v>0</v>
      </c>
      <c r="Q1142" s="217">
        <f>IFERROR(VLOOKUP(A1142,[1]Tổng!$M$2:$AQ$200,29,0),0)</f>
        <v>0</v>
      </c>
      <c r="R1142" s="81" t="str">
        <f>IFERROR(VLOOKUP(A1142,[1]Tổng!$M$2:$AQ$200,31,0),"")</f>
        <v/>
      </c>
      <c r="S1142" s="81">
        <f t="shared" si="334"/>
        <v>0</v>
      </c>
      <c r="T1142" s="81">
        <f t="shared" si="335"/>
        <v>0</v>
      </c>
      <c r="U1142" s="81" t="e">
        <f t="shared" si="349"/>
        <v>#REF!</v>
      </c>
      <c r="V1142" s="81"/>
      <c r="W1142" s="81" t="e">
        <f t="shared" si="340"/>
        <v>#REF!</v>
      </c>
      <c r="X1142" s="83"/>
      <c r="Y1142" s="99">
        <f t="shared" si="350"/>
        <v>0</v>
      </c>
      <c r="AC1142" s="106"/>
      <c r="AE1142" s="106" t="e">
        <f t="shared" si="327"/>
        <v>#VALUE!</v>
      </c>
      <c r="AF1142" s="69"/>
      <c r="AG1142" s="218"/>
      <c r="AH1142" s="219"/>
      <c r="AI1142" s="218"/>
      <c r="AR1142" s="225" t="str">
        <f t="shared" si="351"/>
        <v/>
      </c>
      <c r="AS1142" s="35">
        <f t="shared" si="352"/>
        <v>2</v>
      </c>
      <c r="AU1142" s="69" t="e">
        <f t="shared" si="333"/>
        <v>#N/A</v>
      </c>
      <c r="AV1142" s="69" t="e">
        <f t="shared" si="336"/>
        <v>#N/A</v>
      </c>
      <c r="AW1142" s="69">
        <f>IF(I1142&gt;0,COUNTIF($AV$32:AV1142,AV1142),0)</f>
        <v>1110</v>
      </c>
      <c r="AX1142" s="69">
        <f>IF(AND(AW1142&gt;1,SUMIF($AV$32:AV1141,AV1142,$AX$32:AX1141)-SUMIF($AV$32:AV1141,AV1142,$BA$32:BA1141)=0),1,IF(AND(AW1142&gt;1,SUMIF($AV$32:AV1141,AV1142,$AX$32:AX1141)-SUMIF($AV$32:AV1141,AV1142,$BA$32:BA1141)&gt;0),0,AW1142))</f>
        <v>0</v>
      </c>
      <c r="AY1142" s="69">
        <f>IF(AND(Q1142&gt;0,SUMIF($AV$32:AV1142,AV1142,$I$32:I1142)-SUMIF($AV$32:AV1142,AV1142,$Q$32:Q1142)=0),COUNTIF($AV$32:AV1142,AV1142),0)</f>
        <v>0</v>
      </c>
      <c r="AZ1142" s="69">
        <f>IF(Q1142&gt;0,COUNTIF($AV$32:AV1142,AV1142),0)</f>
        <v>0</v>
      </c>
      <c r="BA1142" s="69">
        <f t="shared" si="337"/>
        <v>0</v>
      </c>
      <c r="BC1142" s="69" t="str">
        <f t="shared" si="338"/>
        <v xml:space="preserve">  0</v>
      </c>
      <c r="BD1142" s="69" t="str">
        <f t="shared" si="339"/>
        <v/>
      </c>
      <c r="BF1142" s="69"/>
      <c r="BG1142" s="69"/>
    </row>
    <row r="1143" spans="1:59" x14ac:dyDescent="0.25">
      <c r="A1143" s="70" t="e">
        <f t="shared" si="348"/>
        <v>#REF!</v>
      </c>
      <c r="B1143" s="83" t="str">
        <f>IFERROR(VLOOKUP(A1143,[1]Tổng!$M$2:$AT$200,13,0),"")</f>
        <v/>
      </c>
      <c r="C1143" s="71" t="e">
        <f t="shared" si="343"/>
        <v>#VALUE!</v>
      </c>
      <c r="D1143" s="71">
        <f t="shared" si="344"/>
        <v>1</v>
      </c>
      <c r="E1143" s="221" t="str">
        <f>IFERROR(VLOOKUP(A1143,[1]Tổng!$M$2:$AT$200,14,0),"")</f>
        <v/>
      </c>
      <c r="F1143" s="213" t="str">
        <f>IFERROR(VLOOKUP(A1143,[1]Tổng!$M$2:$AT$200,15,0),"")</f>
        <v/>
      </c>
      <c r="G1143" s="214" t="str">
        <f>IFERROR(VLOOKUP(A1143,[1]Tổng!$M$2:$AT$200,25,0),"")</f>
        <v/>
      </c>
      <c r="H1143" s="83" t="str">
        <f>IFERROR(VLOOKUP(A1143,[1]Tổng!$M$2:$AQ$200,26,0),"")</f>
        <v/>
      </c>
      <c r="I1143" s="77" t="str">
        <f>IFERROR(VLOOKUP(A1143,[1]Tổng!$M$2:$AQ$200,27,0),"")</f>
        <v/>
      </c>
      <c r="J1143" s="77">
        <v>1000000</v>
      </c>
      <c r="K1143" s="78">
        <f t="shared" si="345"/>
        <v>0</v>
      </c>
      <c r="L1143" s="88" t="str">
        <f>IFERROR(VLOOKUP(A1143,[1]Tổng!$M$2:$AQ$200,30,0),"")</f>
        <v/>
      </c>
      <c r="M1143" s="88">
        <f t="shared" si="346"/>
        <v>0</v>
      </c>
      <c r="N1143" s="88" t="str">
        <f>IFERROR(VLOOKUP(A1143,[1]Tổng!$M$2:$AT$200,18,0),"")</f>
        <v/>
      </c>
      <c r="O1143" s="88" t="str">
        <f>IFERROR(VLOOKUP(A1143,[1]Tổng!$M$2:$AT$200,22,0),"")</f>
        <v/>
      </c>
      <c r="P1143" s="217">
        <f t="shared" si="347"/>
        <v>0</v>
      </c>
      <c r="Q1143" s="217">
        <f>IFERROR(VLOOKUP(A1143,[1]Tổng!$M$2:$AQ$200,29,0),0)</f>
        <v>0</v>
      </c>
      <c r="R1143" s="81" t="str">
        <f>IFERROR(VLOOKUP(A1143,[1]Tổng!$M$2:$AQ$200,31,0),"")</f>
        <v/>
      </c>
      <c r="S1143" s="81">
        <f t="shared" si="334"/>
        <v>0</v>
      </c>
      <c r="T1143" s="81">
        <f t="shared" si="335"/>
        <v>0</v>
      </c>
      <c r="U1143" s="81" t="e">
        <f t="shared" si="349"/>
        <v>#REF!</v>
      </c>
      <c r="V1143" s="81"/>
      <c r="W1143" s="81" t="e">
        <f t="shared" si="340"/>
        <v>#REF!</v>
      </c>
      <c r="X1143" s="83"/>
      <c r="Y1143" s="99">
        <f t="shared" si="350"/>
        <v>0</v>
      </c>
      <c r="Z1143" s="35">
        <v>230</v>
      </c>
      <c r="AA1143" s="35">
        <v>800</v>
      </c>
      <c r="AC1143" s="106"/>
      <c r="AE1143" s="106" t="e">
        <f t="shared" si="327"/>
        <v>#VALUE!</v>
      </c>
      <c r="AF1143" s="69"/>
      <c r="AG1143" s="218"/>
      <c r="AH1143" s="219"/>
      <c r="AI1143" s="218"/>
      <c r="AR1143" s="225" t="str">
        <f t="shared" si="351"/>
        <v/>
      </c>
      <c r="AS1143" s="35">
        <f t="shared" si="352"/>
        <v>2</v>
      </c>
      <c r="AU1143" s="69" t="e">
        <f t="shared" si="333"/>
        <v>#N/A</v>
      </c>
      <c r="AV1143" s="69" t="e">
        <f t="shared" si="336"/>
        <v>#N/A</v>
      </c>
      <c r="AW1143" s="69">
        <f>IF(I1143&gt;0,COUNTIF($AV$32:AV1143,AV1143),0)</f>
        <v>1111</v>
      </c>
      <c r="AX1143" s="69">
        <f>IF(AND(AW1143&gt;1,SUMIF($AV$32:AV1142,AV1143,$AX$32:AX1142)-SUMIF($AV$32:AV1142,AV1143,$BA$32:BA1142)=0),1,IF(AND(AW1143&gt;1,SUMIF($AV$32:AV1142,AV1143,$AX$32:AX1142)-SUMIF($AV$32:AV1142,AV1143,$BA$32:BA1142)&gt;0),0,AW1143))</f>
        <v>0</v>
      </c>
      <c r="AY1143" s="69">
        <f>IF(AND(Q1143&gt;0,SUMIF($AV$32:AV1143,AV1143,$I$32:I1143)-SUMIF($AV$32:AV1143,AV1143,$Q$32:Q1143)=0),COUNTIF($AV$32:AV1143,AV1143),0)</f>
        <v>0</v>
      </c>
      <c r="AZ1143" s="69">
        <f>IF(Q1143&gt;0,COUNTIF($AV$32:AV1143,AV1143),0)</f>
        <v>0</v>
      </c>
      <c r="BA1143" s="69">
        <f t="shared" si="337"/>
        <v>0</v>
      </c>
      <c r="BC1143" s="69" t="str">
        <f t="shared" si="338"/>
        <v xml:space="preserve">  0</v>
      </c>
      <c r="BD1143" s="69" t="str">
        <f t="shared" si="339"/>
        <v/>
      </c>
      <c r="BF1143" s="69"/>
      <c r="BG1143" s="69"/>
    </row>
    <row r="1144" spans="1:59" x14ac:dyDescent="0.25">
      <c r="A1144" s="70" t="e">
        <f t="shared" si="348"/>
        <v>#REF!</v>
      </c>
      <c r="B1144" s="83" t="str">
        <f>IFERROR(VLOOKUP(A1144,[1]Tổng!$M$2:$AT$200,13,0),"")</f>
        <v/>
      </c>
      <c r="C1144" s="71" t="e">
        <f t="shared" si="343"/>
        <v>#VALUE!</v>
      </c>
      <c r="D1144" s="71">
        <f t="shared" si="344"/>
        <v>1</v>
      </c>
      <c r="E1144" s="221" t="str">
        <f>IFERROR(VLOOKUP(A1144,[1]Tổng!$M$2:$AT$200,14,0),"")</f>
        <v/>
      </c>
      <c r="F1144" s="213" t="str">
        <f>IFERROR(VLOOKUP(A1144,[1]Tổng!$M$2:$AT$200,15,0),"")</f>
        <v/>
      </c>
      <c r="G1144" s="214" t="str">
        <f>IFERROR(VLOOKUP(A1144,[1]Tổng!$M$2:$AT$200,25,0),"")</f>
        <v/>
      </c>
      <c r="H1144" s="83" t="str">
        <f>IFERROR(VLOOKUP(A1144,[1]Tổng!$M$2:$AQ$200,26,0),"")</f>
        <v/>
      </c>
      <c r="I1144" s="77" t="str">
        <f>IFERROR(VLOOKUP(A1144,[1]Tổng!$M$2:$AQ$200,27,0),"")</f>
        <v/>
      </c>
      <c r="J1144" s="77">
        <v>1000000</v>
      </c>
      <c r="K1144" s="78">
        <f t="shared" si="345"/>
        <v>0</v>
      </c>
      <c r="L1144" s="88" t="str">
        <f>IFERROR(VLOOKUP(A1144,[1]Tổng!$M$2:$AQ$200,30,0),"")</f>
        <v/>
      </c>
      <c r="M1144" s="88">
        <f t="shared" si="346"/>
        <v>0</v>
      </c>
      <c r="N1144" s="88" t="str">
        <f>IFERROR(VLOOKUP(A1144,[1]Tổng!$M$2:$AT$200,18,0),"")</f>
        <v/>
      </c>
      <c r="O1144" s="88" t="str">
        <f>IFERROR(VLOOKUP(A1144,[1]Tổng!$M$2:$AT$200,22,0),"")</f>
        <v/>
      </c>
      <c r="P1144" s="217">
        <f t="shared" si="347"/>
        <v>0</v>
      </c>
      <c r="Q1144" s="217">
        <f>IFERROR(VLOOKUP(A1144,[1]Tổng!$M$2:$AQ$200,29,0),0)</f>
        <v>0</v>
      </c>
      <c r="R1144" s="81" t="str">
        <f>IFERROR(VLOOKUP(A1144,[1]Tổng!$M$2:$AQ$200,31,0),"")</f>
        <v/>
      </c>
      <c r="S1144" s="81">
        <f t="shared" si="334"/>
        <v>0</v>
      </c>
      <c r="T1144" s="81">
        <f t="shared" si="335"/>
        <v>0</v>
      </c>
      <c r="U1144" s="81" t="e">
        <f t="shared" si="349"/>
        <v>#REF!</v>
      </c>
      <c r="V1144" s="81"/>
      <c r="W1144" s="81" t="e">
        <f t="shared" si="340"/>
        <v>#REF!</v>
      </c>
      <c r="X1144" s="83"/>
      <c r="Y1144" s="99">
        <f t="shared" si="350"/>
        <v>0</v>
      </c>
      <c r="AC1144" s="106"/>
      <c r="AE1144" s="106" t="e">
        <f t="shared" ref="AE1144:AE1400" si="353">I1144-SUM(Z1144:AD1144)</f>
        <v>#VALUE!</v>
      </c>
      <c r="AF1144" s="69"/>
      <c r="AG1144" s="218"/>
      <c r="AH1144" s="219"/>
      <c r="AI1144" s="218"/>
      <c r="AR1144" s="225" t="str">
        <f t="shared" si="351"/>
        <v/>
      </c>
      <c r="AS1144" s="35">
        <f t="shared" si="352"/>
        <v>2</v>
      </c>
      <c r="AU1144" s="69" t="e">
        <f t="shared" si="333"/>
        <v>#N/A</v>
      </c>
      <c r="AV1144" s="69" t="e">
        <f t="shared" si="336"/>
        <v>#N/A</v>
      </c>
      <c r="AW1144" s="69">
        <f>IF(I1144&gt;0,COUNTIF($AV$32:AV1144,AV1144),0)</f>
        <v>1112</v>
      </c>
      <c r="AX1144" s="69">
        <f>IF(AND(AW1144&gt;1,SUMIF($AV$32:AV1143,AV1144,$AX$32:AX1143)-SUMIF($AV$32:AV1143,AV1144,$BA$32:BA1143)=0),1,IF(AND(AW1144&gt;1,SUMIF($AV$32:AV1143,AV1144,$AX$32:AX1143)-SUMIF($AV$32:AV1143,AV1144,$BA$32:BA1143)&gt;0),0,AW1144))</f>
        <v>0</v>
      </c>
      <c r="AY1144" s="69">
        <f>IF(AND(Q1144&gt;0,SUMIF($AV$32:AV1144,AV1144,$I$32:I1144)-SUMIF($AV$32:AV1144,AV1144,$Q$32:Q1144)=0),COUNTIF($AV$32:AV1144,AV1144),0)</f>
        <v>0</v>
      </c>
      <c r="AZ1144" s="69">
        <f>IF(Q1144&gt;0,COUNTIF($AV$32:AV1144,AV1144),0)</f>
        <v>0</v>
      </c>
      <c r="BA1144" s="69">
        <f t="shared" si="337"/>
        <v>0</v>
      </c>
      <c r="BC1144" s="69" t="str">
        <f t="shared" si="338"/>
        <v xml:space="preserve">  0</v>
      </c>
      <c r="BD1144" s="69" t="str">
        <f t="shared" si="339"/>
        <v/>
      </c>
      <c r="BF1144" s="69"/>
      <c r="BG1144" s="69"/>
    </row>
    <row r="1145" spans="1:59" x14ac:dyDescent="0.25">
      <c r="A1145" s="70" t="e">
        <f t="shared" si="348"/>
        <v>#REF!</v>
      </c>
      <c r="B1145" s="83" t="str">
        <f>IFERROR(VLOOKUP(A1145,[1]Tổng!$M$2:$AT$200,13,0),"")</f>
        <v/>
      </c>
      <c r="C1145" s="71" t="e">
        <f t="shared" si="343"/>
        <v>#VALUE!</v>
      </c>
      <c r="D1145" s="71">
        <f t="shared" si="344"/>
        <v>1</v>
      </c>
      <c r="E1145" s="221" t="str">
        <f>IFERROR(VLOOKUP(A1145,[1]Tổng!$M$2:$AT$200,14,0),"")</f>
        <v/>
      </c>
      <c r="F1145" s="213" t="str">
        <f>IFERROR(VLOOKUP(A1145,[1]Tổng!$M$2:$AT$200,15,0),"")</f>
        <v/>
      </c>
      <c r="G1145" s="214" t="str">
        <f>IFERROR(VLOOKUP(A1145,[1]Tổng!$M$2:$AT$200,25,0),"")</f>
        <v/>
      </c>
      <c r="H1145" s="83" t="str">
        <f>IFERROR(VLOOKUP(A1145,[1]Tổng!$M$2:$AQ$200,26,0),"")</f>
        <v/>
      </c>
      <c r="I1145" s="77" t="str">
        <f>IFERROR(VLOOKUP(A1145,[1]Tổng!$M$2:$AQ$200,27,0),"")</f>
        <v/>
      </c>
      <c r="J1145" s="77">
        <v>1000000</v>
      </c>
      <c r="K1145" s="78">
        <f t="shared" si="345"/>
        <v>0</v>
      </c>
      <c r="L1145" s="88" t="str">
        <f>IFERROR(VLOOKUP(A1145,[1]Tổng!$M$2:$AQ$200,30,0),"")</f>
        <v/>
      </c>
      <c r="M1145" s="88">
        <f t="shared" si="346"/>
        <v>0</v>
      </c>
      <c r="N1145" s="88" t="str">
        <f>IFERROR(VLOOKUP(A1145,[1]Tổng!$M$2:$AT$200,18,0),"")</f>
        <v/>
      </c>
      <c r="O1145" s="88" t="str">
        <f>IFERROR(VLOOKUP(A1145,[1]Tổng!$M$2:$AT$200,22,0),"")</f>
        <v/>
      </c>
      <c r="P1145" s="217">
        <f t="shared" si="347"/>
        <v>0</v>
      </c>
      <c r="Q1145" s="217">
        <f>IFERROR(VLOOKUP(A1145,[1]Tổng!$M$2:$AQ$200,29,0),0)</f>
        <v>0</v>
      </c>
      <c r="R1145" s="81" t="str">
        <f>IFERROR(VLOOKUP(A1145,[1]Tổng!$M$2:$AQ$200,31,0),"")</f>
        <v/>
      </c>
      <c r="S1145" s="81">
        <f t="shared" si="334"/>
        <v>0</v>
      </c>
      <c r="T1145" s="81">
        <f t="shared" si="335"/>
        <v>0</v>
      </c>
      <c r="U1145" s="81" t="e">
        <f t="shared" si="349"/>
        <v>#REF!</v>
      </c>
      <c r="V1145" s="81"/>
      <c r="W1145" s="81" t="e">
        <f t="shared" si="340"/>
        <v>#REF!</v>
      </c>
      <c r="X1145" s="83"/>
      <c r="Y1145" s="99">
        <f t="shared" si="350"/>
        <v>0</v>
      </c>
      <c r="AC1145" s="106"/>
      <c r="AE1145" s="106" t="e">
        <f t="shared" si="353"/>
        <v>#VALUE!</v>
      </c>
      <c r="AF1145" s="69"/>
      <c r="AG1145" s="218"/>
      <c r="AH1145" s="219"/>
      <c r="AI1145" s="218"/>
      <c r="AR1145" s="225" t="str">
        <f t="shared" si="351"/>
        <v/>
      </c>
      <c r="AS1145" s="35">
        <f t="shared" si="352"/>
        <v>2</v>
      </c>
      <c r="AU1145" s="69" t="e">
        <f t="shared" si="333"/>
        <v>#N/A</v>
      </c>
      <c r="AV1145" s="69" t="e">
        <f t="shared" si="336"/>
        <v>#N/A</v>
      </c>
      <c r="AW1145" s="69">
        <f>IF(I1145&gt;0,COUNTIF($AV$32:AV1145,AV1145),0)</f>
        <v>1113</v>
      </c>
      <c r="AX1145" s="69">
        <f>IF(AND(AW1145&gt;1,SUMIF($AV$32:AV1144,AV1145,$AX$32:AX1144)-SUMIF($AV$32:AV1144,AV1145,$BA$32:BA1144)=0),1,IF(AND(AW1145&gt;1,SUMIF($AV$32:AV1144,AV1145,$AX$32:AX1144)-SUMIF($AV$32:AV1144,AV1145,$BA$32:BA1144)&gt;0),0,AW1145))</f>
        <v>0</v>
      </c>
      <c r="AY1145" s="69">
        <f>IF(AND(Q1145&gt;0,SUMIF($AV$32:AV1145,AV1145,$I$32:I1145)-SUMIF($AV$32:AV1145,AV1145,$Q$32:Q1145)=0),COUNTIF($AV$32:AV1145,AV1145),0)</f>
        <v>0</v>
      </c>
      <c r="AZ1145" s="69">
        <f>IF(Q1145&gt;0,COUNTIF($AV$32:AV1145,AV1145),0)</f>
        <v>0</v>
      </c>
      <c r="BA1145" s="69">
        <f t="shared" si="337"/>
        <v>0</v>
      </c>
      <c r="BC1145" s="69" t="str">
        <f t="shared" si="338"/>
        <v xml:space="preserve">  0</v>
      </c>
      <c r="BD1145" s="69" t="str">
        <f t="shared" si="339"/>
        <v/>
      </c>
      <c r="BF1145" s="69"/>
      <c r="BG1145" s="69"/>
    </row>
    <row r="1146" spans="1:59" x14ac:dyDescent="0.25">
      <c r="A1146" s="70" t="e">
        <f t="shared" si="348"/>
        <v>#REF!</v>
      </c>
      <c r="B1146" s="83" t="str">
        <f>IFERROR(VLOOKUP(A1146,[1]Tổng!$M$2:$AT$200,13,0),"")</f>
        <v/>
      </c>
      <c r="C1146" s="71" t="e">
        <f t="shared" si="343"/>
        <v>#VALUE!</v>
      </c>
      <c r="D1146" s="71">
        <f t="shared" si="344"/>
        <v>1</v>
      </c>
      <c r="E1146" s="221" t="str">
        <f>IFERROR(VLOOKUP(A1146,[1]Tổng!$M$2:$AT$200,14,0),"")</f>
        <v/>
      </c>
      <c r="F1146" s="213" t="str">
        <f>IFERROR(VLOOKUP(A1146,[1]Tổng!$M$2:$AT$200,15,0),"")</f>
        <v/>
      </c>
      <c r="G1146" s="214" t="str">
        <f>IFERROR(VLOOKUP(A1146,[1]Tổng!$M$2:$AT$200,25,0),"")</f>
        <v/>
      </c>
      <c r="H1146" s="83" t="str">
        <f>IFERROR(VLOOKUP(A1146,[1]Tổng!$M$2:$AQ$200,26,0),"")</f>
        <v/>
      </c>
      <c r="I1146" s="77" t="str">
        <f>IFERROR(VLOOKUP(A1146,[1]Tổng!$M$2:$AQ$200,27,0),"")</f>
        <v/>
      </c>
      <c r="J1146" s="77">
        <v>1000000</v>
      </c>
      <c r="K1146" s="78">
        <f t="shared" si="345"/>
        <v>0</v>
      </c>
      <c r="L1146" s="88" t="str">
        <f>IFERROR(VLOOKUP(A1146,[1]Tổng!$M$2:$AQ$200,30,0),"")</f>
        <v/>
      </c>
      <c r="M1146" s="88">
        <f t="shared" si="346"/>
        <v>0</v>
      </c>
      <c r="N1146" s="88" t="str">
        <f>IFERROR(VLOOKUP(A1146,[1]Tổng!$M$2:$AT$200,18,0),"")</f>
        <v/>
      </c>
      <c r="O1146" s="88" t="str">
        <f>IFERROR(VLOOKUP(A1146,[1]Tổng!$M$2:$AT$200,22,0),"")</f>
        <v/>
      </c>
      <c r="P1146" s="217">
        <f t="shared" si="347"/>
        <v>0</v>
      </c>
      <c r="Q1146" s="217">
        <f>IFERROR(VLOOKUP(A1146,[1]Tổng!$M$2:$AQ$200,29,0),0)</f>
        <v>0</v>
      </c>
      <c r="R1146" s="81" t="str">
        <f>IFERROR(VLOOKUP(A1146,[1]Tổng!$M$2:$AQ$200,31,0),"")</f>
        <v/>
      </c>
      <c r="S1146" s="81">
        <f t="shared" si="334"/>
        <v>0</v>
      </c>
      <c r="T1146" s="81">
        <f t="shared" si="335"/>
        <v>0</v>
      </c>
      <c r="U1146" s="81" t="e">
        <f t="shared" si="349"/>
        <v>#REF!</v>
      </c>
      <c r="V1146" s="81"/>
      <c r="W1146" s="81" t="e">
        <f t="shared" si="340"/>
        <v>#REF!</v>
      </c>
      <c r="X1146" s="83"/>
      <c r="Y1146" s="99">
        <f t="shared" si="350"/>
        <v>0</v>
      </c>
      <c r="Z1146" s="35">
        <v>192</v>
      </c>
      <c r="AC1146" s="106"/>
      <c r="AE1146" s="106" t="e">
        <f t="shared" si="353"/>
        <v>#VALUE!</v>
      </c>
      <c r="AF1146" s="69"/>
      <c r="AG1146" s="218"/>
      <c r="AH1146" s="219"/>
      <c r="AI1146" s="218"/>
      <c r="AR1146" s="225" t="str">
        <f t="shared" si="351"/>
        <v/>
      </c>
      <c r="AS1146" s="35">
        <f t="shared" si="352"/>
        <v>2</v>
      </c>
      <c r="AU1146" s="69" t="e">
        <f t="shared" si="333"/>
        <v>#N/A</v>
      </c>
      <c r="AV1146" s="69" t="e">
        <f t="shared" si="336"/>
        <v>#N/A</v>
      </c>
      <c r="AW1146" s="69">
        <f>IF(I1146&gt;0,COUNTIF($AV$32:AV1146,AV1146),0)</f>
        <v>1114</v>
      </c>
      <c r="AX1146" s="69">
        <f>IF(AND(AW1146&gt;1,SUMIF($AV$32:AV1145,AV1146,$AX$32:AX1145)-SUMIF($AV$32:AV1145,AV1146,$BA$32:BA1145)=0),1,IF(AND(AW1146&gt;1,SUMIF($AV$32:AV1145,AV1146,$AX$32:AX1145)-SUMIF($AV$32:AV1145,AV1146,$BA$32:BA1145)&gt;0),0,AW1146))</f>
        <v>0</v>
      </c>
      <c r="AY1146" s="69">
        <f>IF(AND(Q1146&gt;0,SUMIF($AV$32:AV1146,AV1146,$I$32:I1146)-SUMIF($AV$32:AV1146,AV1146,$Q$32:Q1146)=0),COUNTIF($AV$32:AV1146,AV1146),0)</f>
        <v>0</v>
      </c>
      <c r="AZ1146" s="69">
        <f>IF(Q1146&gt;0,COUNTIF($AV$32:AV1146,AV1146),0)</f>
        <v>0</v>
      </c>
      <c r="BA1146" s="69">
        <f t="shared" si="337"/>
        <v>0</v>
      </c>
      <c r="BC1146" s="69" t="str">
        <f t="shared" si="338"/>
        <v xml:space="preserve">  0</v>
      </c>
      <c r="BD1146" s="69" t="str">
        <f t="shared" si="339"/>
        <v/>
      </c>
      <c r="BF1146" s="69"/>
      <c r="BG1146" s="69"/>
    </row>
    <row r="1147" spans="1:59" x14ac:dyDescent="0.25">
      <c r="A1147" s="70" t="e">
        <f t="shared" si="348"/>
        <v>#REF!</v>
      </c>
      <c r="B1147" s="83" t="str">
        <f>IFERROR(VLOOKUP(A1147,[1]Tổng!$M$2:$AT$200,13,0),"")</f>
        <v/>
      </c>
      <c r="C1147" s="71" t="e">
        <f t="shared" si="343"/>
        <v>#VALUE!</v>
      </c>
      <c r="D1147" s="71">
        <f t="shared" si="344"/>
        <v>1</v>
      </c>
      <c r="E1147" s="221" t="str">
        <f>IFERROR(VLOOKUP(A1147,[1]Tổng!$M$2:$AT$200,14,0),"")</f>
        <v/>
      </c>
      <c r="F1147" s="213" t="str">
        <f>IFERROR(VLOOKUP(A1147,[1]Tổng!$M$2:$AT$200,15,0),"")</f>
        <v/>
      </c>
      <c r="G1147" s="214" t="str">
        <f>IFERROR(VLOOKUP(A1147,[1]Tổng!$M$2:$AT$200,25,0),"")</f>
        <v/>
      </c>
      <c r="H1147" s="83" t="str">
        <f>IFERROR(VLOOKUP(A1147,[1]Tổng!$M$2:$AQ$200,26,0),"")</f>
        <v/>
      </c>
      <c r="I1147" s="77" t="str">
        <f>IFERROR(VLOOKUP(A1147,[1]Tổng!$M$2:$AQ$200,27,0),"")</f>
        <v/>
      </c>
      <c r="J1147" s="77">
        <v>1000000</v>
      </c>
      <c r="K1147" s="78">
        <f t="shared" si="345"/>
        <v>0</v>
      </c>
      <c r="L1147" s="88" t="str">
        <f>IFERROR(VLOOKUP(A1147,[1]Tổng!$M$2:$AQ$200,30,0),"")</f>
        <v/>
      </c>
      <c r="M1147" s="88">
        <f t="shared" si="346"/>
        <v>0</v>
      </c>
      <c r="N1147" s="88" t="str">
        <f>IFERROR(VLOOKUP(A1147,[1]Tổng!$M$2:$AT$200,18,0),"")</f>
        <v/>
      </c>
      <c r="O1147" s="88" t="str">
        <f>IFERROR(VLOOKUP(A1147,[1]Tổng!$M$2:$AT$200,22,0),"")</f>
        <v/>
      </c>
      <c r="P1147" s="217">
        <f t="shared" si="347"/>
        <v>0</v>
      </c>
      <c r="Q1147" s="217">
        <f>IFERROR(VLOOKUP(A1147,[1]Tổng!$M$2:$AQ$200,29,0),0)</f>
        <v>0</v>
      </c>
      <c r="R1147" s="81" t="str">
        <f>IFERROR(VLOOKUP(A1147,[1]Tổng!$M$2:$AQ$200,31,0),"")</f>
        <v/>
      </c>
      <c r="S1147" s="81">
        <f t="shared" si="334"/>
        <v>0</v>
      </c>
      <c r="T1147" s="81">
        <f t="shared" si="335"/>
        <v>0</v>
      </c>
      <c r="U1147" s="81" t="e">
        <f t="shared" si="349"/>
        <v>#REF!</v>
      </c>
      <c r="V1147" s="81"/>
      <c r="W1147" s="81" t="e">
        <f t="shared" si="340"/>
        <v>#REF!</v>
      </c>
      <c r="X1147" s="83"/>
      <c r="Y1147" s="99">
        <f t="shared" si="350"/>
        <v>0</v>
      </c>
      <c r="AC1147" s="106"/>
      <c r="AE1147" s="106" t="e">
        <f t="shared" si="353"/>
        <v>#VALUE!</v>
      </c>
      <c r="AF1147" s="69"/>
      <c r="AG1147" s="218"/>
      <c r="AH1147" s="219"/>
      <c r="AI1147" s="218"/>
      <c r="AR1147" s="225" t="str">
        <f t="shared" si="351"/>
        <v/>
      </c>
      <c r="AS1147" s="35">
        <f t="shared" si="352"/>
        <v>2</v>
      </c>
      <c r="AU1147" s="69" t="e">
        <f t="shared" si="333"/>
        <v>#N/A</v>
      </c>
      <c r="AV1147" s="69" t="e">
        <f t="shared" si="336"/>
        <v>#N/A</v>
      </c>
      <c r="AW1147" s="69">
        <f>IF(I1147&gt;0,COUNTIF($AV$32:AV1147,AV1147),0)</f>
        <v>1115</v>
      </c>
      <c r="AX1147" s="69">
        <f>IF(AND(AW1147&gt;1,SUMIF($AV$32:AV1146,AV1147,$AX$32:AX1146)-SUMIF($AV$32:AV1146,AV1147,$BA$32:BA1146)=0),1,IF(AND(AW1147&gt;1,SUMIF($AV$32:AV1146,AV1147,$AX$32:AX1146)-SUMIF($AV$32:AV1146,AV1147,$BA$32:BA1146)&gt;0),0,AW1147))</f>
        <v>0</v>
      </c>
      <c r="AY1147" s="69">
        <f>IF(AND(Q1147&gt;0,SUMIF($AV$32:AV1147,AV1147,$I$32:I1147)-SUMIF($AV$32:AV1147,AV1147,$Q$32:Q1147)=0),COUNTIF($AV$32:AV1147,AV1147),0)</f>
        <v>0</v>
      </c>
      <c r="AZ1147" s="69">
        <f>IF(Q1147&gt;0,COUNTIF($AV$32:AV1147,AV1147),0)</f>
        <v>0</v>
      </c>
      <c r="BA1147" s="69">
        <f t="shared" si="337"/>
        <v>0</v>
      </c>
      <c r="BC1147" s="69" t="str">
        <f t="shared" si="338"/>
        <v xml:space="preserve">  0</v>
      </c>
      <c r="BD1147" s="69" t="str">
        <f t="shared" si="339"/>
        <v/>
      </c>
      <c r="BF1147" s="69"/>
      <c r="BG1147" s="69"/>
    </row>
    <row r="1148" spans="1:59" x14ac:dyDescent="0.25">
      <c r="A1148" s="70" t="e">
        <f t="shared" si="348"/>
        <v>#REF!</v>
      </c>
      <c r="B1148" s="83" t="str">
        <f>IFERROR(VLOOKUP(A1148,[1]Tổng!$M$2:$AT$200,13,0),"")</f>
        <v/>
      </c>
      <c r="C1148" s="71" t="e">
        <f t="shared" si="343"/>
        <v>#VALUE!</v>
      </c>
      <c r="D1148" s="71">
        <f t="shared" si="344"/>
        <v>1</v>
      </c>
      <c r="E1148" s="221" t="str">
        <f>IFERROR(VLOOKUP(A1148,[1]Tổng!$M$2:$AT$200,14,0),"")</f>
        <v/>
      </c>
      <c r="F1148" s="213" t="str">
        <f>IFERROR(VLOOKUP(A1148,[1]Tổng!$M$2:$AT$200,15,0),"")</f>
        <v/>
      </c>
      <c r="G1148" s="214" t="str">
        <f>IFERROR(VLOOKUP(A1148,[1]Tổng!$M$2:$AT$200,25,0),"")</f>
        <v/>
      </c>
      <c r="H1148" s="83" t="str">
        <f>IFERROR(VLOOKUP(A1148,[1]Tổng!$M$2:$AQ$200,26,0),"")</f>
        <v/>
      </c>
      <c r="I1148" s="77" t="str">
        <f>IFERROR(VLOOKUP(A1148,[1]Tổng!$M$2:$AQ$200,27,0),"")</f>
        <v/>
      </c>
      <c r="J1148" s="77">
        <v>1000000</v>
      </c>
      <c r="K1148" s="78">
        <f t="shared" si="345"/>
        <v>0</v>
      </c>
      <c r="L1148" s="88" t="str">
        <f>IFERROR(VLOOKUP(A1148,[1]Tổng!$M$2:$AQ$200,30,0),"")</f>
        <v/>
      </c>
      <c r="M1148" s="88">
        <f t="shared" si="346"/>
        <v>0</v>
      </c>
      <c r="N1148" s="88" t="str">
        <f>IFERROR(VLOOKUP(A1148,[1]Tổng!$M$2:$AT$200,18,0),"")</f>
        <v/>
      </c>
      <c r="O1148" s="88" t="str">
        <f>IFERROR(VLOOKUP(A1148,[1]Tổng!$M$2:$AT$200,22,0),"")</f>
        <v/>
      </c>
      <c r="P1148" s="217">
        <f t="shared" si="347"/>
        <v>0</v>
      </c>
      <c r="Q1148" s="217">
        <f>IFERROR(VLOOKUP(A1148,[1]Tổng!$M$2:$AQ$200,29,0),0)</f>
        <v>0</v>
      </c>
      <c r="R1148" s="81" t="str">
        <f>IFERROR(VLOOKUP(A1148,[1]Tổng!$M$2:$AQ$200,31,0),"")</f>
        <v/>
      </c>
      <c r="S1148" s="81">
        <f t="shared" si="334"/>
        <v>0</v>
      </c>
      <c r="T1148" s="81">
        <f t="shared" si="335"/>
        <v>0</v>
      </c>
      <c r="U1148" s="81" t="e">
        <f t="shared" si="349"/>
        <v>#REF!</v>
      </c>
      <c r="V1148" s="81"/>
      <c r="W1148" s="81" t="e">
        <f t="shared" si="340"/>
        <v>#REF!</v>
      </c>
      <c r="X1148" s="83"/>
      <c r="Y1148" s="99">
        <f t="shared" si="350"/>
        <v>0</v>
      </c>
      <c r="Z1148" s="35">
        <v>502</v>
      </c>
      <c r="AA1148" s="35">
        <v>1550</v>
      </c>
      <c r="AC1148" s="106"/>
      <c r="AE1148" s="106" t="e">
        <f t="shared" si="353"/>
        <v>#VALUE!</v>
      </c>
      <c r="AF1148" s="69"/>
      <c r="AG1148" s="218"/>
      <c r="AH1148" s="219"/>
      <c r="AI1148" s="218"/>
      <c r="AR1148" s="225" t="str">
        <f t="shared" si="351"/>
        <v/>
      </c>
      <c r="AS1148" s="35">
        <f t="shared" si="352"/>
        <v>2</v>
      </c>
      <c r="AU1148" s="69" t="e">
        <f t="shared" si="333"/>
        <v>#N/A</v>
      </c>
      <c r="AV1148" s="69" t="e">
        <f t="shared" si="336"/>
        <v>#N/A</v>
      </c>
      <c r="AW1148" s="69">
        <f>IF(I1148&gt;0,COUNTIF($AV$32:AV1148,AV1148),0)</f>
        <v>1116</v>
      </c>
      <c r="AX1148" s="69">
        <f>IF(AND(AW1148&gt;1,SUMIF($AV$32:AV1147,AV1148,$AX$32:AX1147)-SUMIF($AV$32:AV1147,AV1148,$BA$32:BA1147)=0),1,IF(AND(AW1148&gt;1,SUMIF($AV$32:AV1147,AV1148,$AX$32:AX1147)-SUMIF($AV$32:AV1147,AV1148,$BA$32:BA1147)&gt;0),0,AW1148))</f>
        <v>0</v>
      </c>
      <c r="AY1148" s="69">
        <f>IF(AND(Q1148&gt;0,SUMIF($AV$32:AV1148,AV1148,$I$32:I1148)-SUMIF($AV$32:AV1148,AV1148,$Q$32:Q1148)=0),COUNTIF($AV$32:AV1148,AV1148),0)</f>
        <v>0</v>
      </c>
      <c r="AZ1148" s="69">
        <f>IF(Q1148&gt;0,COUNTIF($AV$32:AV1148,AV1148),0)</f>
        <v>0</v>
      </c>
      <c r="BA1148" s="69">
        <f t="shared" si="337"/>
        <v>0</v>
      </c>
      <c r="BC1148" s="69" t="str">
        <f t="shared" si="338"/>
        <v xml:space="preserve">  0</v>
      </c>
      <c r="BD1148" s="69" t="str">
        <f t="shared" si="339"/>
        <v/>
      </c>
      <c r="BF1148" s="69"/>
      <c r="BG1148" s="69"/>
    </row>
    <row r="1149" spans="1:59" x14ac:dyDescent="0.25">
      <c r="A1149" s="70" t="e">
        <f t="shared" si="348"/>
        <v>#REF!</v>
      </c>
      <c r="B1149" s="83" t="str">
        <f>IFERROR(VLOOKUP(A1149,[1]Tổng!$M$2:$AT$200,13,0),"")</f>
        <v/>
      </c>
      <c r="C1149" s="71" t="e">
        <f t="shared" si="343"/>
        <v>#VALUE!</v>
      </c>
      <c r="D1149" s="71">
        <f t="shared" si="344"/>
        <v>1</v>
      </c>
      <c r="E1149" s="221" t="str">
        <f>IFERROR(VLOOKUP(A1149,[1]Tổng!$M$2:$AT$200,14,0),"")</f>
        <v/>
      </c>
      <c r="F1149" s="213" t="str">
        <f>IFERROR(VLOOKUP(A1149,[1]Tổng!$M$2:$AT$200,15,0),"")</f>
        <v/>
      </c>
      <c r="G1149" s="214" t="str">
        <f>IFERROR(VLOOKUP(A1149,[1]Tổng!$M$2:$AT$200,25,0),"")</f>
        <v/>
      </c>
      <c r="H1149" s="83" t="str">
        <f>IFERROR(VLOOKUP(A1149,[1]Tổng!$M$2:$AQ$200,26,0),"")</f>
        <v/>
      </c>
      <c r="I1149" s="77" t="str">
        <f>IFERROR(VLOOKUP(A1149,[1]Tổng!$M$2:$AQ$200,27,0),"")</f>
        <v/>
      </c>
      <c r="J1149" s="77">
        <v>1000000</v>
      </c>
      <c r="K1149" s="78">
        <f t="shared" si="345"/>
        <v>0</v>
      </c>
      <c r="L1149" s="88" t="str">
        <f>IFERROR(VLOOKUP(A1149,[1]Tổng!$M$2:$AQ$200,30,0),"")</f>
        <v/>
      </c>
      <c r="M1149" s="88">
        <f t="shared" si="346"/>
        <v>0</v>
      </c>
      <c r="N1149" s="88" t="str">
        <f>IFERROR(VLOOKUP(A1149,[1]Tổng!$M$2:$AT$200,18,0),"")</f>
        <v/>
      </c>
      <c r="O1149" s="88" t="str">
        <f>IFERROR(VLOOKUP(A1149,[1]Tổng!$M$2:$AT$200,22,0),"")</f>
        <v/>
      </c>
      <c r="P1149" s="217">
        <f t="shared" si="347"/>
        <v>0</v>
      </c>
      <c r="Q1149" s="217">
        <f>IFERROR(VLOOKUP(A1149,[1]Tổng!$M$2:$AQ$200,29,0),0)</f>
        <v>0</v>
      </c>
      <c r="R1149" s="81" t="str">
        <f>IFERROR(VLOOKUP(A1149,[1]Tổng!$M$2:$AQ$200,31,0),"")</f>
        <v/>
      </c>
      <c r="S1149" s="81">
        <f t="shared" si="334"/>
        <v>0</v>
      </c>
      <c r="T1149" s="81">
        <f t="shared" si="335"/>
        <v>0</v>
      </c>
      <c r="U1149" s="81" t="e">
        <f t="shared" si="349"/>
        <v>#REF!</v>
      </c>
      <c r="V1149" s="81" t="e">
        <f>Z1139*L1139</f>
        <v>#VALUE!</v>
      </c>
      <c r="W1149" s="81" t="e">
        <f t="shared" si="340"/>
        <v>#REF!</v>
      </c>
      <c r="X1149" s="113" t="s">
        <v>548</v>
      </c>
      <c r="Y1149" s="99">
        <f>Q1149-Z1139</f>
        <v>-1685</v>
      </c>
      <c r="AC1149" s="106"/>
      <c r="AE1149" s="106" t="e">
        <f t="shared" si="353"/>
        <v>#VALUE!</v>
      </c>
      <c r="AF1149" s="69"/>
      <c r="AG1149" s="218"/>
      <c r="AH1149" s="219"/>
      <c r="AI1149" s="218"/>
      <c r="AR1149" s="225" t="str">
        <f>IF(AS1149&gt;1,H1149,IF(AS1149=1,H1142+1,0))</f>
        <v/>
      </c>
      <c r="AS1149" s="35">
        <f>IF(H1149=0,H1142+1,2)</f>
        <v>2</v>
      </c>
      <c r="AU1149" s="69" t="e">
        <f t="shared" si="333"/>
        <v>#N/A</v>
      </c>
      <c r="AV1149" s="69" t="e">
        <f t="shared" si="336"/>
        <v>#N/A</v>
      </c>
      <c r="AW1149" s="69">
        <f>IF(I1149&gt;0,COUNTIF($AV$32:AV1149,AV1149),0)</f>
        <v>1117</v>
      </c>
      <c r="AX1149" s="69">
        <f>IF(AND(AW1149&gt;1,SUMIF($AV$32:AV1148,AV1149,$AX$32:AX1148)-SUMIF($AV$32:AV1148,AV1149,$BA$32:BA1148)=0),1,IF(AND(AW1149&gt;1,SUMIF($AV$32:AV1148,AV1149,$AX$32:AX1148)-SUMIF($AV$32:AV1148,AV1149,$BA$32:BA1148)&gt;0),0,AW1149))</f>
        <v>0</v>
      </c>
      <c r="AY1149" s="69">
        <f>IF(AND(Q1149&gt;0,SUMIF($AV$32:AV1149,AV1149,$I$32:I1149)-SUMIF($AV$32:AV1149,AV1149,$Q$32:Q1149)=0),COUNTIF($AV$32:AV1149,AV1149),0)</f>
        <v>0</v>
      </c>
      <c r="AZ1149" s="69">
        <f>IF(Q1149&gt;0,COUNTIF($AV$32:AV1149,AV1149),0)</f>
        <v>0</v>
      </c>
      <c r="BA1149" s="69">
        <f t="shared" si="337"/>
        <v>0</v>
      </c>
      <c r="BC1149" s="69" t="str">
        <f t="shared" si="338"/>
        <v xml:space="preserve">  0</v>
      </c>
      <c r="BD1149" s="69" t="str">
        <f t="shared" si="339"/>
        <v/>
      </c>
      <c r="BF1149" s="69"/>
      <c r="BG1149" s="69"/>
    </row>
    <row r="1150" spans="1:59" x14ac:dyDescent="0.25">
      <c r="A1150" s="70" t="e">
        <f t="shared" si="348"/>
        <v>#REF!</v>
      </c>
      <c r="B1150" s="83" t="str">
        <f>IFERROR(VLOOKUP(A1150,[1]Tổng!$M$2:$AT$200,13,0),"")</f>
        <v/>
      </c>
      <c r="C1150" s="71" t="e">
        <f t="shared" si="343"/>
        <v>#VALUE!</v>
      </c>
      <c r="D1150" s="71">
        <f t="shared" si="344"/>
        <v>1</v>
      </c>
      <c r="E1150" s="221" t="str">
        <f>IFERROR(VLOOKUP(A1150,[1]Tổng!$M$2:$AT$200,14,0),"")</f>
        <v/>
      </c>
      <c r="F1150" s="213" t="str">
        <f>IFERROR(VLOOKUP(A1150,[1]Tổng!$M$2:$AT$200,15,0),"")</f>
        <v/>
      </c>
      <c r="G1150" s="214" t="str">
        <f>IFERROR(VLOOKUP(A1150,[1]Tổng!$M$2:$AT$200,25,0),"")</f>
        <v/>
      </c>
      <c r="H1150" s="83" t="str">
        <f>IFERROR(VLOOKUP(A1150,[1]Tổng!$M$2:$AQ$200,26,0),"")</f>
        <v/>
      </c>
      <c r="I1150" s="77" t="str">
        <f>IFERROR(VLOOKUP(A1150,[1]Tổng!$M$2:$AQ$200,27,0),"")</f>
        <v/>
      </c>
      <c r="J1150" s="77">
        <v>1000000</v>
      </c>
      <c r="K1150" s="78">
        <f t="shared" si="345"/>
        <v>0</v>
      </c>
      <c r="L1150" s="88" t="str">
        <f>IFERROR(VLOOKUP(A1150,[1]Tổng!$M$2:$AQ$200,30,0),"")</f>
        <v/>
      </c>
      <c r="M1150" s="88">
        <f t="shared" si="346"/>
        <v>0</v>
      </c>
      <c r="N1150" s="88" t="str">
        <f>IFERROR(VLOOKUP(A1150,[1]Tổng!$M$2:$AT$200,18,0),"")</f>
        <v/>
      </c>
      <c r="O1150" s="88" t="str">
        <f>IFERROR(VLOOKUP(A1150,[1]Tổng!$M$2:$AT$200,22,0),"")</f>
        <v/>
      </c>
      <c r="P1150" s="217">
        <f t="shared" si="347"/>
        <v>0</v>
      </c>
      <c r="Q1150" s="217">
        <f>IFERROR(VLOOKUP(A1150,[1]Tổng!$M$2:$AQ$200,29,0),0)</f>
        <v>0</v>
      </c>
      <c r="R1150" s="81" t="str">
        <f>IFERROR(VLOOKUP(A1150,[1]Tổng!$M$2:$AQ$200,31,0),"")</f>
        <v/>
      </c>
      <c r="S1150" s="81">
        <f t="shared" si="334"/>
        <v>0</v>
      </c>
      <c r="T1150" s="81">
        <f t="shared" si="335"/>
        <v>0</v>
      </c>
      <c r="U1150" s="81" t="e">
        <f t="shared" si="349"/>
        <v>#REF!</v>
      </c>
      <c r="V1150" s="81" t="e">
        <f>Z1158*L1158+AA1159*L1159</f>
        <v>#VALUE!</v>
      </c>
      <c r="W1150" s="81" t="e">
        <f t="shared" si="340"/>
        <v>#REF!</v>
      </c>
      <c r="X1150" s="113" t="s">
        <v>549</v>
      </c>
      <c r="Y1150" s="99">
        <f>Q1150-Z1158-AA1159</f>
        <v>-848</v>
      </c>
      <c r="AC1150" s="106"/>
      <c r="AE1150" s="106" t="e">
        <f t="shared" si="353"/>
        <v>#VALUE!</v>
      </c>
      <c r="AF1150" s="69"/>
      <c r="AG1150" s="218"/>
      <c r="AH1150" s="219"/>
      <c r="AI1150" s="218"/>
      <c r="AR1150" s="225" t="str">
        <f>IF(AS1150&gt;1,H1150,IF(AS1150=1,H1105+1,0))</f>
        <v/>
      </c>
      <c r="AS1150" s="35">
        <f>IF(H1150=0,H1105+1,2)</f>
        <v>2</v>
      </c>
      <c r="AU1150" s="69" t="e">
        <f t="shared" si="333"/>
        <v>#N/A</v>
      </c>
      <c r="AV1150" s="69" t="e">
        <f t="shared" si="336"/>
        <v>#N/A</v>
      </c>
      <c r="AW1150" s="69">
        <f>IF(I1150&gt;0,COUNTIF($AV$32:AV1150,AV1150),0)</f>
        <v>1118</v>
      </c>
      <c r="AX1150" s="69">
        <f>IF(AND(AW1150&gt;1,SUMIF($AV$32:AV1149,AV1150,$AX$32:AX1149)-SUMIF($AV$32:AV1149,AV1150,$BA$32:BA1149)=0),1,IF(AND(AW1150&gt;1,SUMIF($AV$32:AV1149,AV1150,$AX$32:AX1149)-SUMIF($AV$32:AV1149,AV1150,$BA$32:BA1149)&gt;0),0,AW1150))</f>
        <v>0</v>
      </c>
      <c r="AY1150" s="69">
        <f>IF(AND(Q1150&gt;0,SUMIF($AV$32:AV1150,AV1150,$I$32:I1150)-SUMIF($AV$32:AV1150,AV1150,$Q$32:Q1150)=0),COUNTIF($AV$32:AV1150,AV1150),0)</f>
        <v>0</v>
      </c>
      <c r="AZ1150" s="69">
        <f>IF(Q1150&gt;0,COUNTIF($AV$32:AV1150,AV1150),0)</f>
        <v>0</v>
      </c>
      <c r="BA1150" s="69">
        <f t="shared" si="337"/>
        <v>0</v>
      </c>
      <c r="BC1150" s="69" t="str">
        <f t="shared" si="338"/>
        <v xml:space="preserve">  0</v>
      </c>
      <c r="BD1150" s="69" t="str">
        <f t="shared" si="339"/>
        <v/>
      </c>
      <c r="BF1150" s="69"/>
      <c r="BG1150" s="69"/>
    </row>
    <row r="1151" spans="1:59" x14ac:dyDescent="0.25">
      <c r="A1151" s="70" t="e">
        <f t="shared" si="348"/>
        <v>#REF!</v>
      </c>
      <c r="B1151" s="83" t="str">
        <f>IFERROR(VLOOKUP(A1151,[1]Tổng!$M$2:$AT$200,13,0),"")</f>
        <v/>
      </c>
      <c r="C1151" s="71" t="e">
        <f t="shared" si="343"/>
        <v>#VALUE!</v>
      </c>
      <c r="D1151" s="71">
        <f t="shared" si="344"/>
        <v>1</v>
      </c>
      <c r="E1151" s="221" t="str">
        <f>IFERROR(VLOOKUP(A1151,[1]Tổng!$M$2:$AT$200,14,0),"")</f>
        <v/>
      </c>
      <c r="F1151" s="213" t="str">
        <f>IFERROR(VLOOKUP(A1151,[1]Tổng!$M$2:$AT$200,15,0),"")</f>
        <v/>
      </c>
      <c r="G1151" s="214" t="str">
        <f>IFERROR(VLOOKUP(A1151,[1]Tổng!$M$2:$AT$200,25,0),"")</f>
        <v/>
      </c>
      <c r="H1151" s="83" t="str">
        <f>IFERROR(VLOOKUP(A1151,[1]Tổng!$M$2:$AQ$200,26,0),"")</f>
        <v/>
      </c>
      <c r="I1151" s="77" t="str">
        <f>IFERROR(VLOOKUP(A1151,[1]Tổng!$M$2:$AQ$200,27,0),"")</f>
        <v/>
      </c>
      <c r="J1151" s="77">
        <v>1000000</v>
      </c>
      <c r="K1151" s="78">
        <f t="shared" si="345"/>
        <v>0</v>
      </c>
      <c r="L1151" s="88" t="str">
        <f>IFERROR(VLOOKUP(A1151,[1]Tổng!$M$2:$AQ$200,30,0),"")</f>
        <v/>
      </c>
      <c r="M1151" s="88">
        <f t="shared" si="346"/>
        <v>0</v>
      </c>
      <c r="N1151" s="88" t="str">
        <f>IFERROR(VLOOKUP(A1151,[1]Tổng!$M$2:$AT$200,18,0),"")</f>
        <v/>
      </c>
      <c r="O1151" s="88" t="str">
        <f>IFERROR(VLOOKUP(A1151,[1]Tổng!$M$2:$AT$200,22,0),"")</f>
        <v/>
      </c>
      <c r="P1151" s="217">
        <f t="shared" si="347"/>
        <v>0</v>
      </c>
      <c r="Q1151" s="217">
        <f>IFERROR(VLOOKUP(A1151,[1]Tổng!$M$2:$AQ$200,29,0),0)</f>
        <v>0</v>
      </c>
      <c r="R1151" s="81" t="str">
        <f>IFERROR(VLOOKUP(A1151,[1]Tổng!$M$2:$AQ$200,31,0),"")</f>
        <v/>
      </c>
      <c r="S1151" s="81">
        <f t="shared" si="334"/>
        <v>0</v>
      </c>
      <c r="T1151" s="81">
        <f t="shared" si="335"/>
        <v>0</v>
      </c>
      <c r="U1151" s="81" t="e">
        <f t="shared" si="349"/>
        <v>#REF!</v>
      </c>
      <c r="V1151" s="81" t="e">
        <f>Z1146*L1146</f>
        <v>#VALUE!</v>
      </c>
      <c r="W1151" s="81" t="e">
        <f t="shared" si="340"/>
        <v>#REF!</v>
      </c>
      <c r="X1151" s="113" t="s">
        <v>548</v>
      </c>
      <c r="Y1151" s="99">
        <f>Q1151-Z1146</f>
        <v>-192</v>
      </c>
      <c r="AC1151" s="106"/>
      <c r="AE1151" s="106" t="e">
        <f t="shared" si="353"/>
        <v>#VALUE!</v>
      </c>
      <c r="AF1151" s="69"/>
      <c r="AG1151" s="218"/>
      <c r="AH1151" s="219"/>
      <c r="AI1151" s="218"/>
      <c r="AR1151" s="225" t="str">
        <f>IF(AS1151&gt;1,H1151,IF(AS1151=1,H1150+1,0))</f>
        <v/>
      </c>
      <c r="AS1151" s="35">
        <f>IF(H1151=0,H1150+1,2)</f>
        <v>2</v>
      </c>
      <c r="AU1151" s="69" t="e">
        <f t="shared" si="333"/>
        <v>#N/A</v>
      </c>
      <c r="AV1151" s="69" t="e">
        <f t="shared" si="336"/>
        <v>#N/A</v>
      </c>
      <c r="AW1151" s="69">
        <f>IF(I1151&gt;0,COUNTIF($AV$32:AV1151,AV1151),0)</f>
        <v>1119</v>
      </c>
      <c r="AX1151" s="69">
        <f>IF(AND(AW1151&gt;1,SUMIF($AV$32:AV1150,AV1151,$AX$32:AX1150)-SUMIF($AV$32:AV1150,AV1151,$BA$32:BA1150)=0),1,IF(AND(AW1151&gt;1,SUMIF($AV$32:AV1150,AV1151,$AX$32:AX1150)-SUMIF($AV$32:AV1150,AV1151,$BA$32:BA1150)&gt;0),0,AW1151))</f>
        <v>0</v>
      </c>
      <c r="AY1151" s="69">
        <f>IF(AND(Q1151&gt;0,SUMIF($AV$32:AV1151,AV1151,$I$32:I1151)-SUMIF($AV$32:AV1151,AV1151,$Q$32:Q1151)=0),COUNTIF($AV$32:AV1151,AV1151),0)</f>
        <v>0</v>
      </c>
      <c r="AZ1151" s="69">
        <f>IF(Q1151&gt;0,COUNTIF($AV$32:AV1151,AV1151),0)</f>
        <v>0</v>
      </c>
      <c r="BA1151" s="69">
        <f t="shared" si="337"/>
        <v>0</v>
      </c>
      <c r="BC1151" s="69" t="str">
        <f t="shared" si="338"/>
        <v xml:space="preserve">  0</v>
      </c>
      <c r="BD1151" s="69" t="str">
        <f t="shared" si="339"/>
        <v/>
      </c>
      <c r="BF1151" s="69"/>
      <c r="BG1151" s="69"/>
    </row>
    <row r="1152" spans="1:59" x14ac:dyDescent="0.25">
      <c r="A1152" s="70" t="e">
        <f t="shared" si="348"/>
        <v>#REF!</v>
      </c>
      <c r="B1152" s="83" t="str">
        <f>IFERROR(VLOOKUP(A1152,[1]Tổng!$M$2:$AT$200,13,0),"")</f>
        <v/>
      </c>
      <c r="C1152" s="71" t="e">
        <f t="shared" si="343"/>
        <v>#VALUE!</v>
      </c>
      <c r="D1152" s="71">
        <f t="shared" si="344"/>
        <v>1</v>
      </c>
      <c r="E1152" s="221" t="str">
        <f>IFERROR(VLOOKUP(A1152,[1]Tổng!$M$2:$AT$200,14,0),"")</f>
        <v/>
      </c>
      <c r="F1152" s="213" t="str">
        <f>IFERROR(VLOOKUP(A1152,[1]Tổng!$M$2:$AT$200,15,0),"")</f>
        <v/>
      </c>
      <c r="G1152" s="214" t="str">
        <f>IFERROR(VLOOKUP(A1152,[1]Tổng!$M$2:$AT$200,25,0),"")</f>
        <v/>
      </c>
      <c r="H1152" s="83" t="str">
        <f>IFERROR(VLOOKUP(A1152,[1]Tổng!$M$2:$AQ$200,26,0),"")</f>
        <v/>
      </c>
      <c r="I1152" s="77" t="str">
        <f>IFERROR(VLOOKUP(A1152,[1]Tổng!$M$2:$AQ$200,27,0),"")</f>
        <v/>
      </c>
      <c r="J1152" s="77">
        <v>1000000</v>
      </c>
      <c r="K1152" s="78">
        <f t="shared" si="345"/>
        <v>0</v>
      </c>
      <c r="L1152" s="88" t="str">
        <f>IFERROR(VLOOKUP(A1152,[1]Tổng!$M$2:$AQ$200,30,0),"")</f>
        <v/>
      </c>
      <c r="M1152" s="88">
        <f t="shared" si="346"/>
        <v>0</v>
      </c>
      <c r="N1152" s="88" t="str">
        <f>IFERROR(VLOOKUP(A1152,[1]Tổng!$M$2:$AT$200,18,0),"")</f>
        <v/>
      </c>
      <c r="O1152" s="88" t="str">
        <f>IFERROR(VLOOKUP(A1152,[1]Tổng!$M$2:$AT$200,22,0),"")</f>
        <v/>
      </c>
      <c r="P1152" s="217">
        <f t="shared" si="347"/>
        <v>0</v>
      </c>
      <c r="Q1152" s="217">
        <f>IFERROR(VLOOKUP(A1152,[1]Tổng!$M$2:$AQ$200,29,0),0)</f>
        <v>0</v>
      </c>
      <c r="R1152" s="81" t="str">
        <f>IFERROR(VLOOKUP(A1152,[1]Tổng!$M$2:$AQ$200,31,0),"")</f>
        <v/>
      </c>
      <c r="S1152" s="81">
        <f t="shared" si="334"/>
        <v>0</v>
      </c>
      <c r="T1152" s="81">
        <f t="shared" si="335"/>
        <v>0</v>
      </c>
      <c r="U1152" s="81" t="e">
        <f t="shared" si="349"/>
        <v>#REF!</v>
      </c>
      <c r="V1152" s="81"/>
      <c r="W1152" s="81" t="e">
        <f t="shared" si="340"/>
        <v>#REF!</v>
      </c>
      <c r="X1152" s="83"/>
      <c r="Y1152" s="99">
        <f t="shared" ref="Y1152:Y1215" si="354">Q1152</f>
        <v>0</v>
      </c>
      <c r="AC1152" s="106"/>
      <c r="AE1152" s="106" t="e">
        <f t="shared" si="353"/>
        <v>#VALUE!</v>
      </c>
      <c r="AF1152" s="69"/>
      <c r="AG1152" s="218"/>
      <c r="AH1152" s="219"/>
      <c r="AI1152" s="218"/>
      <c r="AR1152" s="225" t="str">
        <f>IF(AS1152&gt;1,H1152,IF(AS1152=1,H1151+1,0))</f>
        <v/>
      </c>
      <c r="AS1152" s="35">
        <f>IF(H1152=0,H1151+1,2)</f>
        <v>2</v>
      </c>
      <c r="AU1152" s="69" t="e">
        <f t="shared" si="333"/>
        <v>#N/A</v>
      </c>
      <c r="AV1152" s="69" t="e">
        <f t="shared" si="336"/>
        <v>#N/A</v>
      </c>
      <c r="AW1152" s="69">
        <f>IF(I1152&gt;0,COUNTIF($AV$32:AV1152,AV1152),0)</f>
        <v>1120</v>
      </c>
      <c r="AX1152" s="69">
        <f>IF(AND(AW1152&gt;1,SUMIF($AV$32:AV1151,AV1152,$AX$32:AX1151)-SUMIF($AV$32:AV1151,AV1152,$BA$32:BA1151)=0),1,IF(AND(AW1152&gt;1,SUMIF($AV$32:AV1151,AV1152,$AX$32:AX1151)-SUMIF($AV$32:AV1151,AV1152,$BA$32:BA1151)&gt;0),0,AW1152))</f>
        <v>0</v>
      </c>
      <c r="AY1152" s="69">
        <f>IF(AND(Q1152&gt;0,SUMIF($AV$32:AV1152,AV1152,$I$32:I1152)-SUMIF($AV$32:AV1152,AV1152,$Q$32:Q1152)=0),COUNTIF($AV$32:AV1152,AV1152),0)</f>
        <v>0</v>
      </c>
      <c r="AZ1152" s="69">
        <f>IF(Q1152&gt;0,COUNTIF($AV$32:AV1152,AV1152),0)</f>
        <v>0</v>
      </c>
      <c r="BA1152" s="69">
        <f t="shared" si="337"/>
        <v>0</v>
      </c>
      <c r="BC1152" s="69" t="str">
        <f t="shared" si="338"/>
        <v xml:space="preserve">  0</v>
      </c>
      <c r="BD1152" s="69" t="str">
        <f t="shared" si="339"/>
        <v/>
      </c>
      <c r="BF1152" s="69"/>
      <c r="BG1152" s="69"/>
    </row>
    <row r="1153" spans="1:59" x14ac:dyDescent="0.25">
      <c r="A1153" s="70" t="e">
        <f t="shared" si="348"/>
        <v>#REF!</v>
      </c>
      <c r="B1153" s="83" t="str">
        <f>IFERROR(VLOOKUP(A1153,[1]Tổng!$M$2:$AT$200,13,0),"")</f>
        <v/>
      </c>
      <c r="C1153" s="71" t="e">
        <f t="shared" si="343"/>
        <v>#VALUE!</v>
      </c>
      <c r="D1153" s="71">
        <f t="shared" si="344"/>
        <v>1</v>
      </c>
      <c r="E1153" s="221" t="str">
        <f>IFERROR(VLOOKUP(A1153,[1]Tổng!$M$2:$AT$200,14,0),"")</f>
        <v/>
      </c>
      <c r="F1153" s="213" t="str">
        <f>IFERROR(VLOOKUP(A1153,[1]Tổng!$M$2:$AT$200,15,0),"")</f>
        <v/>
      </c>
      <c r="G1153" s="214" t="str">
        <f>IFERROR(VLOOKUP(A1153,[1]Tổng!$M$2:$AT$200,25,0),"")</f>
        <v/>
      </c>
      <c r="H1153" s="83" t="str">
        <f>IFERROR(VLOOKUP(A1153,[1]Tổng!$M$2:$AQ$200,26,0),"")</f>
        <v/>
      </c>
      <c r="I1153" s="77" t="str">
        <f>IFERROR(VLOOKUP(A1153,[1]Tổng!$M$2:$AQ$200,27,0),"")</f>
        <v/>
      </c>
      <c r="J1153" s="77">
        <v>1000000</v>
      </c>
      <c r="K1153" s="78">
        <f t="shared" si="345"/>
        <v>0</v>
      </c>
      <c r="L1153" s="88" t="str">
        <f>IFERROR(VLOOKUP(A1153,[1]Tổng!$M$2:$AQ$200,30,0),"")</f>
        <v/>
      </c>
      <c r="M1153" s="88">
        <f t="shared" si="346"/>
        <v>0</v>
      </c>
      <c r="N1153" s="88" t="str">
        <f>IFERROR(VLOOKUP(A1153,[1]Tổng!$M$2:$AT$200,18,0),"")</f>
        <v/>
      </c>
      <c r="O1153" s="88" t="str">
        <f>IFERROR(VLOOKUP(A1153,[1]Tổng!$M$2:$AT$200,22,0),"")</f>
        <v/>
      </c>
      <c r="P1153" s="217">
        <f t="shared" si="347"/>
        <v>0</v>
      </c>
      <c r="Q1153" s="217">
        <f>IFERROR(VLOOKUP(A1153,[1]Tổng!$M$2:$AQ$200,29,0),0)</f>
        <v>0</v>
      </c>
      <c r="R1153" s="81" t="str">
        <f>IFERROR(VLOOKUP(A1153,[1]Tổng!$M$2:$AQ$200,31,0),"")</f>
        <v/>
      </c>
      <c r="S1153" s="81">
        <f t="shared" si="334"/>
        <v>0</v>
      </c>
      <c r="T1153" s="81">
        <f t="shared" si="335"/>
        <v>0</v>
      </c>
      <c r="U1153" s="81" t="e">
        <f t="shared" si="349"/>
        <v>#REF!</v>
      </c>
      <c r="V1153" s="81"/>
      <c r="W1153" s="81" t="e">
        <f t="shared" si="340"/>
        <v>#REF!</v>
      </c>
      <c r="X1153" s="83"/>
      <c r="Y1153" s="99">
        <f t="shared" si="354"/>
        <v>0</v>
      </c>
      <c r="Z1153" s="35">
        <v>519</v>
      </c>
      <c r="AC1153" s="106"/>
      <c r="AE1153" s="106" t="e">
        <f t="shared" si="353"/>
        <v>#VALUE!</v>
      </c>
      <c r="AF1153" s="69"/>
      <c r="AG1153" s="218"/>
      <c r="AH1153" s="219"/>
      <c r="AI1153" s="218"/>
      <c r="AR1153" s="225" t="str">
        <f>IF(AS1153&gt;1,H1153,IF(AS1153=1,H1152+1,0))</f>
        <v/>
      </c>
      <c r="AS1153" s="35">
        <f>IF(H1153=0,H1152+1,2)</f>
        <v>2</v>
      </c>
      <c r="AU1153" s="69" t="e">
        <f t="shared" si="333"/>
        <v>#N/A</v>
      </c>
      <c r="AV1153" s="69" t="e">
        <f t="shared" si="336"/>
        <v>#N/A</v>
      </c>
      <c r="AW1153" s="69">
        <f>IF(I1153&gt;0,COUNTIF($AV$32:AV1153,AV1153),0)</f>
        <v>1121</v>
      </c>
      <c r="AX1153" s="69">
        <f>IF(AND(AW1153&gt;1,SUMIF($AV$32:AV1152,AV1153,$AX$32:AX1152)-SUMIF($AV$32:AV1152,AV1153,$BA$32:BA1152)=0),1,IF(AND(AW1153&gt;1,SUMIF($AV$32:AV1152,AV1153,$AX$32:AX1152)-SUMIF($AV$32:AV1152,AV1153,$BA$32:BA1152)&gt;0),0,AW1153))</f>
        <v>0</v>
      </c>
      <c r="AY1153" s="69">
        <f>IF(AND(Q1153&gt;0,SUMIF($AV$32:AV1153,AV1153,$I$32:I1153)-SUMIF($AV$32:AV1153,AV1153,$Q$32:Q1153)=0),COUNTIF($AV$32:AV1153,AV1153),0)</f>
        <v>0</v>
      </c>
      <c r="AZ1153" s="69">
        <f>IF(Q1153&gt;0,COUNTIF($AV$32:AV1153,AV1153),0)</f>
        <v>0</v>
      </c>
      <c r="BA1153" s="69">
        <f t="shared" si="337"/>
        <v>0</v>
      </c>
      <c r="BC1153" s="69" t="str">
        <f t="shared" si="338"/>
        <v xml:space="preserve">  0</v>
      </c>
      <c r="BD1153" s="69" t="str">
        <f t="shared" si="339"/>
        <v/>
      </c>
      <c r="BF1153" s="69"/>
      <c r="BG1153" s="69"/>
    </row>
    <row r="1154" spans="1:59" x14ac:dyDescent="0.25">
      <c r="A1154" s="70" t="e">
        <f t="shared" si="348"/>
        <v>#REF!</v>
      </c>
      <c r="B1154" s="83" t="str">
        <f>IFERROR(VLOOKUP(A1154,[1]Tổng!$M$2:$AT$200,13,0),"")</f>
        <v/>
      </c>
      <c r="C1154" s="71" t="e">
        <f t="shared" si="343"/>
        <v>#VALUE!</v>
      </c>
      <c r="D1154" s="71">
        <f t="shared" si="344"/>
        <v>1</v>
      </c>
      <c r="E1154" s="221" t="str">
        <f>IFERROR(VLOOKUP(A1154,[1]Tổng!$M$2:$AT$200,14,0),"")</f>
        <v/>
      </c>
      <c r="F1154" s="213" t="str">
        <f>IFERROR(VLOOKUP(A1154,[1]Tổng!$M$2:$AT$200,15,0),"")</f>
        <v/>
      </c>
      <c r="G1154" s="214" t="str">
        <f>IFERROR(VLOOKUP(A1154,[1]Tổng!$M$2:$AT$200,25,0),"")</f>
        <v/>
      </c>
      <c r="H1154" s="83" t="str">
        <f>IFERROR(VLOOKUP(A1154,[1]Tổng!$M$2:$AQ$200,26,0),"")</f>
        <v/>
      </c>
      <c r="I1154" s="77" t="str">
        <f>IFERROR(VLOOKUP(A1154,[1]Tổng!$M$2:$AQ$200,27,0),"")</f>
        <v/>
      </c>
      <c r="J1154" s="77">
        <v>1000000</v>
      </c>
      <c r="K1154" s="78">
        <f t="shared" si="345"/>
        <v>0</v>
      </c>
      <c r="L1154" s="88" t="str">
        <f>IFERROR(VLOOKUP(A1154,[1]Tổng!$M$2:$AQ$200,30,0),"")</f>
        <v/>
      </c>
      <c r="M1154" s="88">
        <f t="shared" si="346"/>
        <v>0</v>
      </c>
      <c r="N1154" s="88" t="str">
        <f>IFERROR(VLOOKUP(A1154,[1]Tổng!$M$2:$AT$200,18,0),"")</f>
        <v/>
      </c>
      <c r="O1154" s="88" t="str">
        <f>IFERROR(VLOOKUP(A1154,[1]Tổng!$M$2:$AT$200,22,0),"")</f>
        <v/>
      </c>
      <c r="P1154" s="217">
        <f t="shared" si="347"/>
        <v>0</v>
      </c>
      <c r="Q1154" s="217">
        <f>IFERROR(VLOOKUP(A1154,[1]Tổng!$M$2:$AQ$200,29,0),0)</f>
        <v>0</v>
      </c>
      <c r="R1154" s="81" t="str">
        <f>IFERROR(VLOOKUP(A1154,[1]Tổng!$M$2:$AQ$200,31,0),"")</f>
        <v/>
      </c>
      <c r="S1154" s="81">
        <f t="shared" si="334"/>
        <v>0</v>
      </c>
      <c r="T1154" s="81">
        <f t="shared" si="335"/>
        <v>0</v>
      </c>
      <c r="U1154" s="81" t="e">
        <f t="shared" si="349"/>
        <v>#REF!</v>
      </c>
      <c r="V1154" s="81"/>
      <c r="W1154" s="81" t="e">
        <f t="shared" si="340"/>
        <v>#REF!</v>
      </c>
      <c r="X1154" s="83"/>
      <c r="Y1154" s="99">
        <f t="shared" si="354"/>
        <v>0</v>
      </c>
      <c r="Z1154" s="35">
        <v>2396</v>
      </c>
      <c r="AC1154" s="106"/>
      <c r="AE1154" s="106" t="e">
        <f t="shared" si="353"/>
        <v>#VALUE!</v>
      </c>
      <c r="AF1154" s="69"/>
      <c r="AG1154" s="218"/>
      <c r="AH1154" s="219"/>
      <c r="AI1154" s="218"/>
      <c r="AR1154" s="225" t="str">
        <f>IF(AS1154&gt;1,H1154,IF(AS1154=1,H1153+1,0))</f>
        <v/>
      </c>
      <c r="AS1154" s="35">
        <f>IF(H1154=0,H1153+1,2)</f>
        <v>2</v>
      </c>
      <c r="AU1154" s="69" t="e">
        <f t="shared" si="333"/>
        <v>#N/A</v>
      </c>
      <c r="AV1154" s="69" t="e">
        <f t="shared" si="336"/>
        <v>#N/A</v>
      </c>
      <c r="AW1154" s="69">
        <f>IF(I1154&gt;0,COUNTIF($AV$32:AV1154,AV1154),0)</f>
        <v>1122</v>
      </c>
      <c r="AX1154" s="69">
        <f>IF(AND(AW1154&gt;1,SUMIF($AV$32:AV1153,AV1154,$AX$32:AX1153)-SUMIF($AV$32:AV1153,AV1154,$BA$32:BA1153)=0),1,IF(AND(AW1154&gt;1,SUMIF($AV$32:AV1153,AV1154,$AX$32:AX1153)-SUMIF($AV$32:AV1153,AV1154,$BA$32:BA1153)&gt;0),0,AW1154))</f>
        <v>0</v>
      </c>
      <c r="AY1154" s="69">
        <f>IF(AND(Q1154&gt;0,SUMIF($AV$32:AV1154,AV1154,$I$32:I1154)-SUMIF($AV$32:AV1154,AV1154,$Q$32:Q1154)=0),COUNTIF($AV$32:AV1154,AV1154),0)</f>
        <v>0</v>
      </c>
      <c r="AZ1154" s="69">
        <f>IF(Q1154&gt;0,COUNTIF($AV$32:AV1154,AV1154),0)</f>
        <v>0</v>
      </c>
      <c r="BA1154" s="69">
        <f t="shared" si="337"/>
        <v>0</v>
      </c>
      <c r="BC1154" s="69" t="str">
        <f t="shared" si="338"/>
        <v xml:space="preserve">  0</v>
      </c>
      <c r="BD1154" s="69" t="str">
        <f t="shared" si="339"/>
        <v/>
      </c>
      <c r="BF1154" s="69"/>
      <c r="BG1154" s="69"/>
    </row>
    <row r="1155" spans="1:59" x14ac:dyDescent="0.25">
      <c r="A1155" s="70" t="e">
        <f t="shared" si="348"/>
        <v>#REF!</v>
      </c>
      <c r="B1155" s="83" t="str">
        <f>IFERROR(VLOOKUP(A1155,[1]Tổng!$M$2:$AT$200,13,0),"")</f>
        <v/>
      </c>
      <c r="C1155" s="71" t="e">
        <f t="shared" si="343"/>
        <v>#VALUE!</v>
      </c>
      <c r="D1155" s="71">
        <f t="shared" si="344"/>
        <v>1</v>
      </c>
      <c r="E1155" s="221" t="str">
        <f>IFERROR(VLOOKUP(A1155,[1]Tổng!$M$2:$AT$200,14,0),"")</f>
        <v/>
      </c>
      <c r="F1155" s="213" t="str">
        <f>IFERROR(VLOOKUP(A1155,[1]Tổng!$M$2:$AT$200,15,0),"")</f>
        <v/>
      </c>
      <c r="G1155" s="214" t="str">
        <f>IFERROR(VLOOKUP(A1155,[1]Tổng!$M$2:$AT$200,25,0),"")</f>
        <v/>
      </c>
      <c r="H1155" s="83" t="str">
        <f>IFERROR(VLOOKUP(A1155,[1]Tổng!$M$2:$AQ$200,26,0),"")</f>
        <v/>
      </c>
      <c r="I1155" s="77" t="str">
        <f>IFERROR(VLOOKUP(A1155,[1]Tổng!$M$2:$AQ$200,27,0),"")</f>
        <v/>
      </c>
      <c r="J1155" s="77">
        <v>1000000</v>
      </c>
      <c r="K1155" s="78">
        <f t="shared" si="345"/>
        <v>0</v>
      </c>
      <c r="L1155" s="88" t="str">
        <f>IFERROR(VLOOKUP(A1155,[1]Tổng!$M$2:$AQ$200,30,0),"")</f>
        <v/>
      </c>
      <c r="M1155" s="88">
        <f t="shared" si="346"/>
        <v>0</v>
      </c>
      <c r="N1155" s="88" t="str">
        <f>IFERROR(VLOOKUP(A1155,[1]Tổng!$M$2:$AT$200,18,0),"")</f>
        <v/>
      </c>
      <c r="O1155" s="88" t="str">
        <f>IFERROR(VLOOKUP(A1155,[1]Tổng!$M$2:$AT$200,22,0),"")</f>
        <v/>
      </c>
      <c r="P1155" s="217">
        <f t="shared" si="347"/>
        <v>0</v>
      </c>
      <c r="Q1155" s="217">
        <f>IFERROR(VLOOKUP(A1155,[1]Tổng!$M$2:$AQ$200,29,0),0)</f>
        <v>0</v>
      </c>
      <c r="R1155" s="81" t="str">
        <f>IFERROR(VLOOKUP(A1155,[1]Tổng!$M$2:$AQ$200,31,0),"")</f>
        <v/>
      </c>
      <c r="S1155" s="81">
        <f t="shared" si="334"/>
        <v>0</v>
      </c>
      <c r="T1155" s="81">
        <f t="shared" si="335"/>
        <v>0</v>
      </c>
      <c r="U1155" s="81" t="e">
        <f t="shared" si="349"/>
        <v>#REF!</v>
      </c>
      <c r="V1155" s="81"/>
      <c r="W1155" s="81" t="e">
        <f t="shared" si="340"/>
        <v>#REF!</v>
      </c>
      <c r="X1155" s="83"/>
      <c r="Y1155" s="99">
        <f t="shared" si="354"/>
        <v>0</v>
      </c>
      <c r="AC1155" s="106"/>
      <c r="AE1155" s="106" t="e">
        <f t="shared" si="353"/>
        <v>#VALUE!</v>
      </c>
      <c r="AF1155" s="69"/>
      <c r="AG1155" s="218"/>
      <c r="AH1155" s="219"/>
      <c r="AI1155" s="218"/>
      <c r="AR1155" s="225" t="str">
        <f>IF(AS1155&gt;1,H1155,IF(AS1155=1,H1104+1,0))</f>
        <v/>
      </c>
      <c r="AS1155" s="35">
        <f>IF(H1155=0,H1104+1,2)</f>
        <v>2</v>
      </c>
      <c r="AU1155" s="69" t="e">
        <f t="shared" si="333"/>
        <v>#N/A</v>
      </c>
      <c r="AV1155" s="69" t="e">
        <f t="shared" si="336"/>
        <v>#N/A</v>
      </c>
      <c r="AW1155" s="69">
        <f>IF(I1155&gt;0,COUNTIF($AV$32:AV1155,AV1155),0)</f>
        <v>1123</v>
      </c>
      <c r="AX1155" s="69">
        <f>IF(AND(AW1155&gt;1,SUMIF($AV$32:AV1154,AV1155,$AX$32:AX1154)-SUMIF($AV$32:AV1154,AV1155,$BA$32:BA1154)=0),1,IF(AND(AW1155&gt;1,SUMIF($AV$32:AV1154,AV1155,$AX$32:AX1154)-SUMIF($AV$32:AV1154,AV1155,$BA$32:BA1154)&gt;0),0,AW1155))</f>
        <v>0</v>
      </c>
      <c r="AY1155" s="69">
        <f>IF(AND(Q1155&gt;0,SUMIF($AV$32:AV1155,AV1155,$I$32:I1155)-SUMIF($AV$32:AV1155,AV1155,$Q$32:Q1155)=0),COUNTIF($AV$32:AV1155,AV1155),0)</f>
        <v>0</v>
      </c>
      <c r="AZ1155" s="69">
        <f>IF(Q1155&gt;0,COUNTIF($AV$32:AV1155,AV1155),0)</f>
        <v>0</v>
      </c>
      <c r="BA1155" s="69">
        <f t="shared" si="337"/>
        <v>0</v>
      </c>
      <c r="BC1155" s="69" t="str">
        <f t="shared" si="338"/>
        <v xml:space="preserve">  0</v>
      </c>
      <c r="BD1155" s="69" t="str">
        <f t="shared" si="339"/>
        <v/>
      </c>
      <c r="BF1155" s="69"/>
      <c r="BG1155" s="69"/>
    </row>
    <row r="1156" spans="1:59" x14ac:dyDescent="0.25">
      <c r="A1156" s="70" t="e">
        <f t="shared" si="348"/>
        <v>#REF!</v>
      </c>
      <c r="B1156" s="83" t="str">
        <f>IFERROR(VLOOKUP(A1156,[1]Tổng!$M$2:$AT$200,13,0),"")</f>
        <v/>
      </c>
      <c r="C1156" s="71" t="e">
        <f t="shared" si="343"/>
        <v>#VALUE!</v>
      </c>
      <c r="D1156" s="71">
        <f t="shared" si="344"/>
        <v>1</v>
      </c>
      <c r="E1156" s="221" t="str">
        <f>IFERROR(VLOOKUP(A1156,[1]Tổng!$M$2:$AT$200,14,0),"")</f>
        <v/>
      </c>
      <c r="F1156" s="213" t="str">
        <f>IFERROR(VLOOKUP(A1156,[1]Tổng!$M$2:$AT$200,15,0),"")</f>
        <v/>
      </c>
      <c r="G1156" s="214" t="str">
        <f>IFERROR(VLOOKUP(A1156,[1]Tổng!$M$2:$AT$200,25,0),"")</f>
        <v/>
      </c>
      <c r="H1156" s="83" t="str">
        <f>IFERROR(VLOOKUP(A1156,[1]Tổng!$M$2:$AQ$200,26,0),"")</f>
        <v/>
      </c>
      <c r="I1156" s="77" t="str">
        <f>IFERROR(VLOOKUP(A1156,[1]Tổng!$M$2:$AQ$200,27,0),"")</f>
        <v/>
      </c>
      <c r="J1156" s="77">
        <v>1000000</v>
      </c>
      <c r="K1156" s="78">
        <f t="shared" si="345"/>
        <v>0</v>
      </c>
      <c r="L1156" s="88" t="str">
        <f>IFERROR(VLOOKUP(A1156,[1]Tổng!$M$2:$AQ$200,30,0),"")</f>
        <v/>
      </c>
      <c r="M1156" s="88">
        <f t="shared" si="346"/>
        <v>0</v>
      </c>
      <c r="N1156" s="88" t="str">
        <f>IFERROR(VLOOKUP(A1156,[1]Tổng!$M$2:$AT$200,18,0),"")</f>
        <v/>
      </c>
      <c r="O1156" s="88" t="str">
        <f>IFERROR(VLOOKUP(A1156,[1]Tổng!$M$2:$AT$200,22,0),"")</f>
        <v/>
      </c>
      <c r="P1156" s="217">
        <f t="shared" si="347"/>
        <v>0</v>
      </c>
      <c r="Q1156" s="217">
        <f>IFERROR(VLOOKUP(A1156,[1]Tổng!$M$2:$AQ$200,29,0),0)</f>
        <v>0</v>
      </c>
      <c r="R1156" s="81" t="str">
        <f>IFERROR(VLOOKUP(A1156,[1]Tổng!$M$2:$AQ$200,31,0),"")</f>
        <v/>
      </c>
      <c r="S1156" s="81">
        <f t="shared" si="334"/>
        <v>0</v>
      </c>
      <c r="T1156" s="81">
        <f t="shared" si="335"/>
        <v>0</v>
      </c>
      <c r="U1156" s="81" t="e">
        <f t="shared" si="349"/>
        <v>#REF!</v>
      </c>
      <c r="V1156" s="81"/>
      <c r="W1156" s="81" t="e">
        <f t="shared" si="340"/>
        <v>#REF!</v>
      </c>
      <c r="X1156" s="83"/>
      <c r="Y1156" s="99">
        <f t="shared" si="354"/>
        <v>0</v>
      </c>
      <c r="AC1156" s="106"/>
      <c r="AE1156" s="106" t="e">
        <f t="shared" si="353"/>
        <v>#VALUE!</v>
      </c>
      <c r="AF1156" s="69"/>
      <c r="AG1156" s="218"/>
      <c r="AH1156" s="219"/>
      <c r="AI1156" s="218"/>
      <c r="AR1156" s="225" t="str">
        <f>IF(AS1156&gt;1,H1156,IF(AS1156=1,H1155+1,0))</f>
        <v/>
      </c>
      <c r="AS1156" s="35">
        <f>IF(H1156=0,H1155+1,2)</f>
        <v>2</v>
      </c>
      <c r="AU1156" s="69" t="e">
        <f t="shared" si="333"/>
        <v>#N/A</v>
      </c>
      <c r="AV1156" s="69" t="e">
        <f t="shared" si="336"/>
        <v>#N/A</v>
      </c>
      <c r="AW1156" s="69">
        <f>IF(I1156&gt;0,COUNTIF($AV$32:AV1156,AV1156),0)</f>
        <v>1124</v>
      </c>
      <c r="AX1156" s="69">
        <f>IF(AND(AW1156&gt;1,SUMIF($AV$32:AV1155,AV1156,$AX$32:AX1155)-SUMIF($AV$32:AV1155,AV1156,$BA$32:BA1155)=0),1,IF(AND(AW1156&gt;1,SUMIF($AV$32:AV1155,AV1156,$AX$32:AX1155)-SUMIF($AV$32:AV1155,AV1156,$BA$32:BA1155)&gt;0),0,AW1156))</f>
        <v>0</v>
      </c>
      <c r="AY1156" s="69">
        <f>IF(AND(Q1156&gt;0,SUMIF($AV$32:AV1156,AV1156,$I$32:I1156)-SUMIF($AV$32:AV1156,AV1156,$Q$32:Q1156)=0),COUNTIF($AV$32:AV1156,AV1156),0)</f>
        <v>0</v>
      </c>
      <c r="AZ1156" s="69">
        <f>IF(Q1156&gt;0,COUNTIF($AV$32:AV1156,AV1156),0)</f>
        <v>0</v>
      </c>
      <c r="BA1156" s="69">
        <f t="shared" si="337"/>
        <v>0</v>
      </c>
      <c r="BC1156" s="69" t="str">
        <f t="shared" si="338"/>
        <v xml:space="preserve">  0</v>
      </c>
      <c r="BD1156" s="69" t="str">
        <f t="shared" si="339"/>
        <v/>
      </c>
      <c r="BF1156" s="69"/>
      <c r="BG1156" s="69"/>
    </row>
    <row r="1157" spans="1:59" x14ac:dyDescent="0.25">
      <c r="A1157" s="70" t="e">
        <f t="shared" si="348"/>
        <v>#REF!</v>
      </c>
      <c r="B1157" s="83" t="str">
        <f>IFERROR(VLOOKUP(A1157,[1]Tổng!$M$2:$AT$200,13,0),"")</f>
        <v/>
      </c>
      <c r="C1157" s="71" t="e">
        <f t="shared" si="343"/>
        <v>#VALUE!</v>
      </c>
      <c r="D1157" s="71">
        <f t="shared" si="344"/>
        <v>1</v>
      </c>
      <c r="E1157" s="221" t="str">
        <f>IFERROR(VLOOKUP(A1157,[1]Tổng!$M$2:$AT$200,14,0),"")</f>
        <v/>
      </c>
      <c r="F1157" s="213" t="str">
        <f>IFERROR(VLOOKUP(A1157,[1]Tổng!$M$2:$AT$200,15,0),"")</f>
        <v/>
      </c>
      <c r="G1157" s="214" t="str">
        <f>IFERROR(VLOOKUP(A1157,[1]Tổng!$M$2:$AT$200,25,0),"")</f>
        <v/>
      </c>
      <c r="H1157" s="83" t="str">
        <f>IFERROR(VLOOKUP(A1157,[1]Tổng!$M$2:$AQ$200,26,0),"")</f>
        <v/>
      </c>
      <c r="I1157" s="77" t="str">
        <f>IFERROR(VLOOKUP(A1157,[1]Tổng!$M$2:$AQ$200,27,0),"")</f>
        <v/>
      </c>
      <c r="J1157" s="77">
        <v>1000000</v>
      </c>
      <c r="K1157" s="78">
        <f t="shared" si="345"/>
        <v>0</v>
      </c>
      <c r="L1157" s="88" t="str">
        <f>IFERROR(VLOOKUP(A1157,[1]Tổng!$M$2:$AQ$200,30,0),"")</f>
        <v/>
      </c>
      <c r="M1157" s="88">
        <f t="shared" si="346"/>
        <v>0</v>
      </c>
      <c r="N1157" s="88" t="str">
        <f>IFERROR(VLOOKUP(A1157,[1]Tổng!$M$2:$AT$200,18,0),"")</f>
        <v/>
      </c>
      <c r="O1157" s="88" t="str">
        <f>IFERROR(VLOOKUP(A1157,[1]Tổng!$M$2:$AT$200,22,0),"")</f>
        <v/>
      </c>
      <c r="P1157" s="217">
        <f t="shared" si="347"/>
        <v>0</v>
      </c>
      <c r="Q1157" s="217">
        <f>IFERROR(VLOOKUP(A1157,[1]Tổng!$M$2:$AQ$200,29,0),0)</f>
        <v>0</v>
      </c>
      <c r="R1157" s="81" t="str">
        <f>IFERROR(VLOOKUP(A1157,[1]Tổng!$M$2:$AQ$200,31,0),"")</f>
        <v/>
      </c>
      <c r="S1157" s="81">
        <f t="shared" si="334"/>
        <v>0</v>
      </c>
      <c r="T1157" s="81">
        <f t="shared" si="335"/>
        <v>0</v>
      </c>
      <c r="U1157" s="81" t="e">
        <f t="shared" si="349"/>
        <v>#REF!</v>
      </c>
      <c r="V1157" s="81"/>
      <c r="W1157" s="81" t="e">
        <f t="shared" si="340"/>
        <v>#REF!</v>
      </c>
      <c r="X1157" s="83"/>
      <c r="Y1157" s="99">
        <f t="shared" si="354"/>
        <v>0</v>
      </c>
      <c r="AC1157" s="106"/>
      <c r="AE1157" s="106" t="e">
        <f t="shared" si="353"/>
        <v>#VALUE!</v>
      </c>
      <c r="AF1157" s="69"/>
      <c r="AG1157" s="218"/>
      <c r="AH1157" s="219"/>
      <c r="AI1157" s="218"/>
      <c r="AR1157" s="225" t="str">
        <f>IF(AS1157&gt;1,H1157,IF(AS1157=1,H1156+1,0))</f>
        <v/>
      </c>
      <c r="AS1157" s="35">
        <f>IF(H1157=0,H1156+1,2)</f>
        <v>2</v>
      </c>
      <c r="AU1157" s="69" t="e">
        <f t="shared" si="333"/>
        <v>#N/A</v>
      </c>
      <c r="AV1157" s="69" t="e">
        <f t="shared" si="336"/>
        <v>#N/A</v>
      </c>
      <c r="AW1157" s="69">
        <f>IF(I1157&gt;0,COUNTIF($AV$32:AV1157,AV1157),0)</f>
        <v>1125</v>
      </c>
      <c r="AX1157" s="69">
        <f>IF(AND(AW1157&gt;1,SUMIF($AV$32:AV1156,AV1157,$AX$32:AX1156)-SUMIF($AV$32:AV1156,AV1157,$BA$32:BA1156)=0),1,IF(AND(AW1157&gt;1,SUMIF($AV$32:AV1156,AV1157,$AX$32:AX1156)-SUMIF($AV$32:AV1156,AV1157,$BA$32:BA1156)&gt;0),0,AW1157))</f>
        <v>0</v>
      </c>
      <c r="AY1157" s="69">
        <f>IF(AND(Q1157&gt;0,SUMIF($AV$32:AV1157,AV1157,$I$32:I1157)-SUMIF($AV$32:AV1157,AV1157,$Q$32:Q1157)=0),COUNTIF($AV$32:AV1157,AV1157),0)</f>
        <v>0</v>
      </c>
      <c r="AZ1157" s="69">
        <f>IF(Q1157&gt;0,COUNTIF($AV$32:AV1157,AV1157),0)</f>
        <v>0</v>
      </c>
      <c r="BA1157" s="69">
        <f t="shared" si="337"/>
        <v>0</v>
      </c>
      <c r="BC1157" s="69" t="str">
        <f t="shared" si="338"/>
        <v xml:space="preserve">  0</v>
      </c>
      <c r="BD1157" s="69" t="str">
        <f t="shared" si="339"/>
        <v/>
      </c>
      <c r="BF1157" s="69"/>
      <c r="BG1157" s="69"/>
    </row>
    <row r="1158" spans="1:59" x14ac:dyDescent="0.25">
      <c r="A1158" s="70" t="e">
        <f t="shared" si="348"/>
        <v>#REF!</v>
      </c>
      <c r="B1158" s="83" t="str">
        <f>IFERROR(VLOOKUP(A1158,[1]Tổng!$M$2:$AT$200,13,0),"")</f>
        <v/>
      </c>
      <c r="C1158" s="71" t="e">
        <f t="shared" si="343"/>
        <v>#VALUE!</v>
      </c>
      <c r="D1158" s="71">
        <f t="shared" si="344"/>
        <v>1</v>
      </c>
      <c r="E1158" s="221" t="str">
        <f>IFERROR(VLOOKUP(A1158,[1]Tổng!$M$2:$AT$200,14,0),"")</f>
        <v/>
      </c>
      <c r="F1158" s="213" t="str">
        <f>IFERROR(VLOOKUP(A1158,[1]Tổng!$M$2:$AT$200,15,0),"")</f>
        <v/>
      </c>
      <c r="G1158" s="214" t="str">
        <f>IFERROR(VLOOKUP(A1158,[1]Tổng!$M$2:$AT$200,25,0),"")</f>
        <v/>
      </c>
      <c r="H1158" s="83" t="str">
        <f>IFERROR(VLOOKUP(A1158,[1]Tổng!$M$2:$AQ$200,26,0),"")</f>
        <v/>
      </c>
      <c r="I1158" s="77" t="str">
        <f>IFERROR(VLOOKUP(A1158,[1]Tổng!$M$2:$AQ$200,27,0),"")</f>
        <v/>
      </c>
      <c r="J1158" s="77">
        <v>1000000</v>
      </c>
      <c r="K1158" s="78">
        <f t="shared" si="345"/>
        <v>0</v>
      </c>
      <c r="L1158" s="88" t="str">
        <f>IFERROR(VLOOKUP(A1158,[1]Tổng!$M$2:$AQ$200,30,0),"")</f>
        <v/>
      </c>
      <c r="M1158" s="88">
        <f t="shared" si="346"/>
        <v>0</v>
      </c>
      <c r="N1158" s="88" t="str">
        <f>IFERROR(VLOOKUP(A1158,[1]Tổng!$M$2:$AT$200,18,0),"")</f>
        <v/>
      </c>
      <c r="O1158" s="88" t="str">
        <f>IFERROR(VLOOKUP(A1158,[1]Tổng!$M$2:$AT$200,22,0),"")</f>
        <v/>
      </c>
      <c r="P1158" s="217">
        <f t="shared" si="347"/>
        <v>0</v>
      </c>
      <c r="Q1158" s="217">
        <f>IFERROR(VLOOKUP(A1158,[1]Tổng!$M$2:$AQ$200,29,0),0)</f>
        <v>0</v>
      </c>
      <c r="R1158" s="81" t="str">
        <f>IFERROR(VLOOKUP(A1158,[1]Tổng!$M$2:$AQ$200,31,0),"")</f>
        <v/>
      </c>
      <c r="S1158" s="81">
        <f t="shared" si="334"/>
        <v>0</v>
      </c>
      <c r="T1158" s="81">
        <f t="shared" si="335"/>
        <v>0</v>
      </c>
      <c r="U1158" s="81" t="e">
        <f t="shared" si="349"/>
        <v>#REF!</v>
      </c>
      <c r="V1158" s="81"/>
      <c r="W1158" s="81" t="e">
        <f t="shared" si="340"/>
        <v>#REF!</v>
      </c>
      <c r="X1158" s="83"/>
      <c r="Y1158" s="99">
        <f t="shared" si="354"/>
        <v>0</v>
      </c>
      <c r="Z1158" s="35">
        <v>495</v>
      </c>
      <c r="AC1158" s="106"/>
      <c r="AE1158" s="106" t="e">
        <f t="shared" si="353"/>
        <v>#VALUE!</v>
      </c>
      <c r="AF1158" s="69"/>
      <c r="AG1158" s="218"/>
      <c r="AH1158" s="219"/>
      <c r="AI1158" s="218"/>
      <c r="AR1158" s="225" t="str">
        <f>IF(AS1158&gt;1,H1158,IF(AS1158=1,H1157+1,0))</f>
        <v/>
      </c>
      <c r="AS1158" s="35">
        <f>IF(H1158=0,H1157+1,2)</f>
        <v>2</v>
      </c>
      <c r="AU1158" s="69" t="e">
        <f t="shared" si="333"/>
        <v>#N/A</v>
      </c>
      <c r="AV1158" s="69" t="e">
        <f t="shared" si="336"/>
        <v>#N/A</v>
      </c>
      <c r="AW1158" s="69">
        <f>IF(I1158&gt;0,COUNTIF($AV$32:AV1158,AV1158),0)</f>
        <v>1126</v>
      </c>
      <c r="AX1158" s="69">
        <f>IF(AND(AW1158&gt;1,SUMIF($AV$32:AV1157,AV1158,$AX$32:AX1157)-SUMIF($AV$32:AV1157,AV1158,$BA$32:BA1157)=0),1,IF(AND(AW1158&gt;1,SUMIF($AV$32:AV1157,AV1158,$AX$32:AX1157)-SUMIF($AV$32:AV1157,AV1158,$BA$32:BA1157)&gt;0),0,AW1158))</f>
        <v>0</v>
      </c>
      <c r="AY1158" s="69">
        <f>IF(AND(Q1158&gt;0,SUMIF($AV$32:AV1158,AV1158,$I$32:I1158)-SUMIF($AV$32:AV1158,AV1158,$Q$32:Q1158)=0),COUNTIF($AV$32:AV1158,AV1158),0)</f>
        <v>0</v>
      </c>
      <c r="AZ1158" s="69">
        <f>IF(Q1158&gt;0,COUNTIF($AV$32:AV1158,AV1158),0)</f>
        <v>0</v>
      </c>
      <c r="BA1158" s="69">
        <f t="shared" si="337"/>
        <v>0</v>
      </c>
      <c r="BC1158" s="69" t="str">
        <f t="shared" si="338"/>
        <v xml:space="preserve">  0</v>
      </c>
      <c r="BD1158" s="69" t="str">
        <f t="shared" si="339"/>
        <v/>
      </c>
      <c r="BF1158" s="69"/>
      <c r="BG1158" s="69"/>
    </row>
    <row r="1159" spans="1:59" x14ac:dyDescent="0.25">
      <c r="A1159" s="70" t="e">
        <f t="shared" si="348"/>
        <v>#REF!</v>
      </c>
      <c r="B1159" s="83" t="str">
        <f>IFERROR(VLOOKUP(A1159,[1]Tổng!$M$2:$AT$200,13,0),"")</f>
        <v/>
      </c>
      <c r="C1159" s="71" t="e">
        <f t="shared" si="343"/>
        <v>#VALUE!</v>
      </c>
      <c r="D1159" s="71">
        <f t="shared" si="344"/>
        <v>1</v>
      </c>
      <c r="E1159" s="221" t="str">
        <f>IFERROR(VLOOKUP(A1159,[1]Tổng!$M$2:$AT$200,14,0),"")</f>
        <v/>
      </c>
      <c r="F1159" s="213" t="str">
        <f>IFERROR(VLOOKUP(A1159,[1]Tổng!$M$2:$AT$200,15,0),"")</f>
        <v/>
      </c>
      <c r="G1159" s="214" t="str">
        <f>IFERROR(VLOOKUP(A1159,[1]Tổng!$M$2:$AT$200,25,0),"")</f>
        <v/>
      </c>
      <c r="H1159" s="83" t="str">
        <f>IFERROR(VLOOKUP(A1159,[1]Tổng!$M$2:$AQ$200,26,0),"")</f>
        <v/>
      </c>
      <c r="I1159" s="77" t="str">
        <f>IFERROR(VLOOKUP(A1159,[1]Tổng!$M$2:$AQ$200,27,0),"")</f>
        <v/>
      </c>
      <c r="J1159" s="77">
        <v>1000000</v>
      </c>
      <c r="K1159" s="78">
        <f t="shared" si="345"/>
        <v>0</v>
      </c>
      <c r="L1159" s="88" t="str">
        <f>IFERROR(VLOOKUP(A1159,[1]Tổng!$M$2:$AQ$200,30,0),"")</f>
        <v/>
      </c>
      <c r="M1159" s="88">
        <f t="shared" si="346"/>
        <v>0</v>
      </c>
      <c r="N1159" s="88" t="str">
        <f>IFERROR(VLOOKUP(A1159,[1]Tổng!$M$2:$AT$200,18,0),"")</f>
        <v/>
      </c>
      <c r="O1159" s="88" t="str">
        <f>IFERROR(VLOOKUP(A1159,[1]Tổng!$M$2:$AT$200,22,0),"")</f>
        <v/>
      </c>
      <c r="P1159" s="217">
        <f t="shared" si="347"/>
        <v>0</v>
      </c>
      <c r="Q1159" s="217">
        <f>IFERROR(VLOOKUP(A1159,[1]Tổng!$M$2:$AQ$200,29,0),0)</f>
        <v>0</v>
      </c>
      <c r="R1159" s="81" t="str">
        <f>IFERROR(VLOOKUP(A1159,[1]Tổng!$M$2:$AQ$200,31,0),"")</f>
        <v/>
      </c>
      <c r="S1159" s="81">
        <f t="shared" si="334"/>
        <v>0</v>
      </c>
      <c r="T1159" s="81">
        <f t="shared" si="335"/>
        <v>0</v>
      </c>
      <c r="U1159" s="81" t="e">
        <f t="shared" si="349"/>
        <v>#REF!</v>
      </c>
      <c r="V1159" s="81"/>
      <c r="W1159" s="81" t="e">
        <f t="shared" si="340"/>
        <v>#REF!</v>
      </c>
      <c r="X1159" s="83"/>
      <c r="Y1159" s="99">
        <f t="shared" si="354"/>
        <v>0</v>
      </c>
      <c r="Z1159" s="35">
        <v>339</v>
      </c>
      <c r="AA1159" s="35">
        <v>353</v>
      </c>
      <c r="AC1159" s="106"/>
      <c r="AE1159" s="106" t="e">
        <f t="shared" si="353"/>
        <v>#VALUE!</v>
      </c>
      <c r="AF1159" s="69"/>
      <c r="AG1159" s="218"/>
      <c r="AH1159" s="219"/>
      <c r="AI1159" s="218"/>
      <c r="AR1159" s="225" t="str">
        <f>IF(AS1159&gt;1,H1159,IF(AS1159=1,H1158+1,0))</f>
        <v/>
      </c>
      <c r="AS1159" s="35">
        <f>IF(H1159=0,H1158+1,2)</f>
        <v>2</v>
      </c>
      <c r="AU1159" s="69" t="e">
        <f t="shared" si="333"/>
        <v>#N/A</v>
      </c>
      <c r="AV1159" s="69" t="e">
        <f t="shared" si="336"/>
        <v>#N/A</v>
      </c>
      <c r="AW1159" s="69">
        <f>IF(I1159&gt;0,COUNTIF($AV$32:AV1159,AV1159),0)</f>
        <v>1127</v>
      </c>
      <c r="AX1159" s="69">
        <f>IF(AND(AW1159&gt;1,SUMIF($AV$32:AV1158,AV1159,$AX$32:AX1158)-SUMIF($AV$32:AV1158,AV1159,$BA$32:BA1158)=0),1,IF(AND(AW1159&gt;1,SUMIF($AV$32:AV1158,AV1159,$AX$32:AX1158)-SUMIF($AV$32:AV1158,AV1159,$BA$32:BA1158)&gt;0),0,AW1159))</f>
        <v>0</v>
      </c>
      <c r="AY1159" s="69">
        <f>IF(AND(Q1159&gt;0,SUMIF($AV$32:AV1159,AV1159,$I$32:I1159)-SUMIF($AV$32:AV1159,AV1159,$Q$32:Q1159)=0),COUNTIF($AV$32:AV1159,AV1159),0)</f>
        <v>0</v>
      </c>
      <c r="AZ1159" s="69">
        <f>IF(Q1159&gt;0,COUNTIF($AV$32:AV1159,AV1159),0)</f>
        <v>0</v>
      </c>
      <c r="BA1159" s="69">
        <f t="shared" si="337"/>
        <v>0</v>
      </c>
      <c r="BC1159" s="69" t="str">
        <f t="shared" si="338"/>
        <v xml:space="preserve">  0</v>
      </c>
      <c r="BD1159" s="69" t="str">
        <f t="shared" si="339"/>
        <v/>
      </c>
      <c r="BF1159" s="69"/>
      <c r="BG1159" s="69"/>
    </row>
    <row r="1160" spans="1:59" x14ac:dyDescent="0.25">
      <c r="A1160" s="70" t="e">
        <f t="shared" si="348"/>
        <v>#REF!</v>
      </c>
      <c r="B1160" s="83" t="str">
        <f>IFERROR(VLOOKUP(A1160,[1]Tổng!$M$2:$AT$200,13,0),"")</f>
        <v/>
      </c>
      <c r="C1160" s="71" t="e">
        <f t="shared" si="343"/>
        <v>#VALUE!</v>
      </c>
      <c r="D1160" s="71">
        <f t="shared" si="344"/>
        <v>1</v>
      </c>
      <c r="E1160" s="221" t="str">
        <f>IFERROR(VLOOKUP(A1160,[1]Tổng!$M$2:$AT$200,14,0),"")</f>
        <v/>
      </c>
      <c r="F1160" s="213" t="str">
        <f>IFERROR(VLOOKUP(A1160,[1]Tổng!$M$2:$AT$200,15,0),"")</f>
        <v/>
      </c>
      <c r="G1160" s="214" t="str">
        <f>IFERROR(VLOOKUP(A1160,[1]Tổng!$M$2:$AT$200,25,0),"")</f>
        <v/>
      </c>
      <c r="H1160" s="83" t="str">
        <f>IFERROR(VLOOKUP(A1160,[1]Tổng!$M$2:$AQ$200,26,0),"")</f>
        <v/>
      </c>
      <c r="I1160" s="77" t="str">
        <f>IFERROR(VLOOKUP(A1160,[1]Tổng!$M$2:$AQ$200,27,0),"")</f>
        <v/>
      </c>
      <c r="J1160" s="77">
        <v>1000000</v>
      </c>
      <c r="K1160" s="78">
        <f t="shared" si="345"/>
        <v>0</v>
      </c>
      <c r="L1160" s="88" t="str">
        <f>IFERROR(VLOOKUP(A1160,[1]Tổng!$M$2:$AQ$200,30,0),"")</f>
        <v/>
      </c>
      <c r="M1160" s="88">
        <f t="shared" si="346"/>
        <v>0</v>
      </c>
      <c r="N1160" s="88" t="str">
        <f>IFERROR(VLOOKUP(A1160,[1]Tổng!$M$2:$AT$200,18,0),"")</f>
        <v/>
      </c>
      <c r="O1160" s="88" t="str">
        <f>IFERROR(VLOOKUP(A1160,[1]Tổng!$M$2:$AT$200,22,0),"")</f>
        <v/>
      </c>
      <c r="P1160" s="217">
        <f t="shared" si="347"/>
        <v>0</v>
      </c>
      <c r="Q1160" s="217">
        <f>IFERROR(VLOOKUP(A1160,[1]Tổng!$M$2:$AQ$200,29,0),0)</f>
        <v>0</v>
      </c>
      <c r="R1160" s="81" t="str">
        <f>IFERROR(VLOOKUP(A1160,[1]Tổng!$M$2:$AQ$200,31,0),"")</f>
        <v/>
      </c>
      <c r="S1160" s="81">
        <f t="shared" si="334"/>
        <v>0</v>
      </c>
      <c r="T1160" s="81">
        <f t="shared" si="335"/>
        <v>0</v>
      </c>
      <c r="U1160" s="81" t="e">
        <f t="shared" si="349"/>
        <v>#REF!</v>
      </c>
      <c r="V1160" s="81"/>
      <c r="W1160" s="81" t="e">
        <f t="shared" si="340"/>
        <v>#REF!</v>
      </c>
      <c r="X1160" s="83"/>
      <c r="Y1160" s="99">
        <f t="shared" si="354"/>
        <v>0</v>
      </c>
      <c r="AC1160" s="106"/>
      <c r="AE1160" s="106" t="e">
        <f t="shared" si="353"/>
        <v>#VALUE!</v>
      </c>
      <c r="AF1160" s="69"/>
      <c r="AG1160" s="218"/>
      <c r="AH1160" s="219"/>
      <c r="AI1160" s="218"/>
      <c r="AR1160" s="225" t="str">
        <f>IF(AS1160&gt;1,H1160,IF(AS1160=1,H1153+1,0))</f>
        <v/>
      </c>
      <c r="AS1160" s="35">
        <f>IF(H1160=0,H1153+1,2)</f>
        <v>2</v>
      </c>
      <c r="AU1160" s="69" t="e">
        <f t="shared" si="333"/>
        <v>#N/A</v>
      </c>
      <c r="AV1160" s="69" t="e">
        <f t="shared" si="336"/>
        <v>#N/A</v>
      </c>
      <c r="AW1160" s="69">
        <f>IF(I1160&gt;0,COUNTIF($AV$32:AV1160,AV1160),0)</f>
        <v>1128</v>
      </c>
      <c r="AX1160" s="69">
        <f>IF(AND(AW1160&gt;1,SUMIF($AV$32:AV1159,AV1160,$AX$32:AX1159)-SUMIF($AV$32:AV1159,AV1160,$BA$32:BA1159)=0),1,IF(AND(AW1160&gt;1,SUMIF($AV$32:AV1159,AV1160,$AX$32:AX1159)-SUMIF($AV$32:AV1159,AV1160,$BA$32:BA1159)&gt;0),0,AW1160))</f>
        <v>0</v>
      </c>
      <c r="AY1160" s="69">
        <f>IF(AND(Q1160&gt;0,SUMIF($AV$32:AV1160,AV1160,$I$32:I1160)-SUMIF($AV$32:AV1160,AV1160,$Q$32:Q1160)=0),COUNTIF($AV$32:AV1160,AV1160),0)</f>
        <v>0</v>
      </c>
      <c r="AZ1160" s="69">
        <f>IF(Q1160&gt;0,COUNTIF($AV$32:AV1160,AV1160),0)</f>
        <v>0</v>
      </c>
      <c r="BA1160" s="69">
        <f t="shared" si="337"/>
        <v>0</v>
      </c>
      <c r="BC1160" s="69" t="str">
        <f t="shared" si="338"/>
        <v xml:space="preserve">  0</v>
      </c>
      <c r="BD1160" s="69" t="str">
        <f t="shared" si="339"/>
        <v/>
      </c>
      <c r="BF1160" s="69"/>
      <c r="BG1160" s="69"/>
    </row>
    <row r="1161" spans="1:59" x14ac:dyDescent="0.25">
      <c r="A1161" s="70" t="e">
        <f t="shared" si="348"/>
        <v>#REF!</v>
      </c>
      <c r="B1161" s="83" t="str">
        <f>IFERROR(VLOOKUP(A1161,[1]Tổng!$M$2:$AT$200,13,0),"")</f>
        <v/>
      </c>
      <c r="C1161" s="71" t="e">
        <f t="shared" si="343"/>
        <v>#VALUE!</v>
      </c>
      <c r="D1161" s="71">
        <f t="shared" si="344"/>
        <v>1</v>
      </c>
      <c r="E1161" s="221" t="str">
        <f>IFERROR(VLOOKUP(A1161,[1]Tổng!$M$2:$AT$200,14,0),"")</f>
        <v/>
      </c>
      <c r="F1161" s="213" t="str">
        <f>IFERROR(VLOOKUP(A1161,[1]Tổng!$M$2:$AT$200,15,0),"")</f>
        <v/>
      </c>
      <c r="G1161" s="214" t="str">
        <f>IFERROR(VLOOKUP(A1161,[1]Tổng!$M$2:$AT$200,25,0),"")</f>
        <v/>
      </c>
      <c r="H1161" s="83" t="str">
        <f>IFERROR(VLOOKUP(A1161,[1]Tổng!$M$2:$AQ$200,26,0),"")</f>
        <v/>
      </c>
      <c r="I1161" s="77" t="str">
        <f>IFERROR(VLOOKUP(A1161,[1]Tổng!$M$2:$AQ$200,27,0),"")</f>
        <v/>
      </c>
      <c r="J1161" s="77">
        <v>1000000</v>
      </c>
      <c r="K1161" s="78">
        <f t="shared" si="345"/>
        <v>0</v>
      </c>
      <c r="L1161" s="88" t="str">
        <f>IFERROR(VLOOKUP(A1161,[1]Tổng!$M$2:$AQ$200,30,0),"")</f>
        <v/>
      </c>
      <c r="M1161" s="88">
        <f t="shared" si="346"/>
        <v>0</v>
      </c>
      <c r="N1161" s="88" t="str">
        <f>IFERROR(VLOOKUP(A1161,[1]Tổng!$M$2:$AT$200,18,0),"")</f>
        <v/>
      </c>
      <c r="O1161" s="88" t="str">
        <f>IFERROR(VLOOKUP(A1161,[1]Tổng!$M$2:$AT$200,22,0),"")</f>
        <v/>
      </c>
      <c r="P1161" s="217">
        <f t="shared" si="347"/>
        <v>0</v>
      </c>
      <c r="Q1161" s="217">
        <f>IFERROR(VLOOKUP(A1161,[1]Tổng!$M$2:$AQ$200,29,0),0)</f>
        <v>0</v>
      </c>
      <c r="R1161" s="81" t="str">
        <f>IFERROR(VLOOKUP(A1161,[1]Tổng!$M$2:$AQ$200,31,0),"")</f>
        <v/>
      </c>
      <c r="S1161" s="81">
        <f t="shared" si="334"/>
        <v>0</v>
      </c>
      <c r="T1161" s="81">
        <f t="shared" si="335"/>
        <v>0</v>
      </c>
      <c r="U1161" s="81" t="e">
        <f t="shared" si="349"/>
        <v>#REF!</v>
      </c>
      <c r="V1161" s="81"/>
      <c r="W1161" s="81" t="e">
        <f t="shared" si="340"/>
        <v>#REF!</v>
      </c>
      <c r="X1161" s="83"/>
      <c r="Y1161" s="99">
        <f t="shared" si="354"/>
        <v>0</v>
      </c>
      <c r="AC1161" s="106"/>
      <c r="AE1161" s="106" t="e">
        <f t="shared" si="353"/>
        <v>#VALUE!</v>
      </c>
      <c r="AF1161" s="69"/>
      <c r="AG1161" s="218"/>
      <c r="AH1161" s="219"/>
      <c r="AI1161" s="218"/>
      <c r="AR1161" s="225" t="str">
        <f>IF(AS1161&gt;1,H1161,IF(AS1161=1,H1160+1,0))</f>
        <v/>
      </c>
      <c r="AS1161" s="35">
        <f>IF(H1161=0,H1160+1,2)</f>
        <v>2</v>
      </c>
      <c r="AU1161" s="69" t="e">
        <f t="shared" si="333"/>
        <v>#N/A</v>
      </c>
      <c r="AV1161" s="69" t="e">
        <f t="shared" si="336"/>
        <v>#N/A</v>
      </c>
      <c r="AW1161" s="69">
        <f>IF(I1161&gt;0,COUNTIF($AV$32:AV1161,AV1161),0)</f>
        <v>1129</v>
      </c>
      <c r="AX1161" s="69">
        <f>IF(AND(AW1161&gt;1,SUMIF($AV$32:AV1160,AV1161,$AX$32:AX1160)-SUMIF($AV$32:AV1160,AV1161,$BA$32:BA1160)=0),1,IF(AND(AW1161&gt;1,SUMIF($AV$32:AV1160,AV1161,$AX$32:AX1160)-SUMIF($AV$32:AV1160,AV1161,$BA$32:BA1160)&gt;0),0,AW1161))</f>
        <v>0</v>
      </c>
      <c r="AY1161" s="69">
        <f>IF(AND(Q1161&gt;0,SUMIF($AV$32:AV1161,AV1161,$I$32:I1161)-SUMIF($AV$32:AV1161,AV1161,$Q$32:Q1161)=0),COUNTIF($AV$32:AV1161,AV1161),0)</f>
        <v>0</v>
      </c>
      <c r="AZ1161" s="69">
        <f>IF(Q1161&gt;0,COUNTIF($AV$32:AV1161,AV1161),0)</f>
        <v>0</v>
      </c>
      <c r="BA1161" s="69">
        <f t="shared" si="337"/>
        <v>0</v>
      </c>
      <c r="BC1161" s="69" t="str">
        <f t="shared" si="338"/>
        <v xml:space="preserve">  0</v>
      </c>
      <c r="BD1161" s="69" t="str">
        <f t="shared" si="339"/>
        <v/>
      </c>
      <c r="BF1161" s="69"/>
      <c r="BG1161" s="69"/>
    </row>
    <row r="1162" spans="1:59" x14ac:dyDescent="0.25">
      <c r="A1162" s="70" t="e">
        <f t="shared" si="348"/>
        <v>#REF!</v>
      </c>
      <c r="B1162" s="83" t="str">
        <f>IFERROR(VLOOKUP(A1162,[1]Tổng!$M$2:$AT$200,13,0),"")</f>
        <v/>
      </c>
      <c r="C1162" s="71" t="e">
        <f t="shared" si="343"/>
        <v>#VALUE!</v>
      </c>
      <c r="D1162" s="71">
        <f t="shared" si="344"/>
        <v>1</v>
      </c>
      <c r="E1162" s="221" t="str">
        <f>IFERROR(VLOOKUP(A1162,[1]Tổng!$M$2:$AT$200,14,0),"")</f>
        <v/>
      </c>
      <c r="F1162" s="213" t="str">
        <f>IFERROR(VLOOKUP(A1162,[1]Tổng!$M$2:$AT$200,15,0),"")</f>
        <v/>
      </c>
      <c r="G1162" s="214" t="str">
        <f>IFERROR(VLOOKUP(A1162,[1]Tổng!$M$2:$AT$200,25,0),"")</f>
        <v/>
      </c>
      <c r="H1162" s="83" t="str">
        <f>IFERROR(VLOOKUP(A1162,[1]Tổng!$M$2:$AQ$200,26,0),"")</f>
        <v/>
      </c>
      <c r="I1162" s="77" t="str">
        <f>IFERROR(VLOOKUP(A1162,[1]Tổng!$M$2:$AQ$200,27,0),"")</f>
        <v/>
      </c>
      <c r="J1162" s="77">
        <v>1000000</v>
      </c>
      <c r="K1162" s="78">
        <f t="shared" si="345"/>
        <v>0</v>
      </c>
      <c r="L1162" s="88" t="str">
        <f>IFERROR(VLOOKUP(A1162,[1]Tổng!$M$2:$AQ$200,30,0),"")</f>
        <v/>
      </c>
      <c r="M1162" s="88">
        <f t="shared" si="346"/>
        <v>0</v>
      </c>
      <c r="N1162" s="88" t="str">
        <f>IFERROR(VLOOKUP(A1162,[1]Tổng!$M$2:$AT$200,18,0),"")</f>
        <v/>
      </c>
      <c r="O1162" s="88" t="str">
        <f>IFERROR(VLOOKUP(A1162,[1]Tổng!$M$2:$AT$200,22,0),"")</f>
        <v/>
      </c>
      <c r="P1162" s="217">
        <f t="shared" si="347"/>
        <v>0</v>
      </c>
      <c r="Q1162" s="217">
        <f>IFERROR(VLOOKUP(A1162,[1]Tổng!$M$2:$AQ$200,29,0),0)</f>
        <v>0</v>
      </c>
      <c r="R1162" s="81" t="str">
        <f>IFERROR(VLOOKUP(A1162,[1]Tổng!$M$2:$AQ$200,31,0),"")</f>
        <v/>
      </c>
      <c r="S1162" s="81">
        <f t="shared" si="334"/>
        <v>0</v>
      </c>
      <c r="T1162" s="81">
        <f t="shared" si="335"/>
        <v>0</v>
      </c>
      <c r="U1162" s="81" t="e">
        <f t="shared" si="349"/>
        <v>#REF!</v>
      </c>
      <c r="V1162" s="81"/>
      <c r="W1162" s="81" t="e">
        <f t="shared" si="340"/>
        <v>#REF!</v>
      </c>
      <c r="X1162" s="83"/>
      <c r="Y1162" s="99">
        <f t="shared" si="354"/>
        <v>0</v>
      </c>
      <c r="AC1162" s="106"/>
      <c r="AE1162" s="106" t="e">
        <f t="shared" si="353"/>
        <v>#VALUE!</v>
      </c>
      <c r="AF1162" s="69"/>
      <c r="AG1162" s="218"/>
      <c r="AH1162" s="219"/>
      <c r="AI1162" s="218"/>
      <c r="AR1162" s="225" t="str">
        <f>IF(AS1162&gt;1,H1162,IF(AS1162=1,H1161+1,0))</f>
        <v/>
      </c>
      <c r="AS1162" s="35">
        <f>IF(H1162=0,H1161+1,2)</f>
        <v>2</v>
      </c>
      <c r="AU1162" s="69" t="e">
        <f t="shared" si="333"/>
        <v>#N/A</v>
      </c>
      <c r="AV1162" s="69" t="e">
        <f t="shared" si="336"/>
        <v>#N/A</v>
      </c>
      <c r="AW1162" s="69">
        <f>IF(I1162&gt;0,COUNTIF($AV$32:AV1162,AV1162),0)</f>
        <v>1130</v>
      </c>
      <c r="AX1162" s="69">
        <f>IF(AND(AW1162&gt;1,SUMIF($AV$32:AV1161,AV1162,$AX$32:AX1161)-SUMIF($AV$32:AV1161,AV1162,$BA$32:BA1161)=0),1,IF(AND(AW1162&gt;1,SUMIF($AV$32:AV1161,AV1162,$AX$32:AX1161)-SUMIF($AV$32:AV1161,AV1162,$BA$32:BA1161)&gt;0),0,AW1162))</f>
        <v>0</v>
      </c>
      <c r="AY1162" s="69">
        <f>IF(AND(Q1162&gt;0,SUMIF($AV$32:AV1162,AV1162,$I$32:I1162)-SUMIF($AV$32:AV1162,AV1162,$Q$32:Q1162)=0),COUNTIF($AV$32:AV1162,AV1162),0)</f>
        <v>0</v>
      </c>
      <c r="AZ1162" s="69">
        <f>IF(Q1162&gt;0,COUNTIF($AV$32:AV1162,AV1162),0)</f>
        <v>0</v>
      </c>
      <c r="BA1162" s="69">
        <f t="shared" si="337"/>
        <v>0</v>
      </c>
      <c r="BC1162" s="69" t="str">
        <f t="shared" si="338"/>
        <v xml:space="preserve">  0</v>
      </c>
      <c r="BD1162" s="69" t="str">
        <f t="shared" si="339"/>
        <v/>
      </c>
      <c r="BF1162" s="69"/>
      <c r="BG1162" s="69"/>
    </row>
    <row r="1163" spans="1:59" x14ac:dyDescent="0.25">
      <c r="A1163" s="70" t="e">
        <f t="shared" si="348"/>
        <v>#REF!</v>
      </c>
      <c r="B1163" s="83" t="str">
        <f>IFERROR(VLOOKUP(A1163,[1]Tổng!$M$2:$AT$200,13,0),"")</f>
        <v/>
      </c>
      <c r="C1163" s="71" t="e">
        <f t="shared" si="343"/>
        <v>#VALUE!</v>
      </c>
      <c r="D1163" s="71">
        <f t="shared" si="344"/>
        <v>1</v>
      </c>
      <c r="E1163" s="221" t="str">
        <f>IFERROR(VLOOKUP(A1163,[1]Tổng!$M$2:$AT$200,14,0),"")</f>
        <v/>
      </c>
      <c r="F1163" s="213" t="str">
        <f>IFERROR(VLOOKUP(A1163,[1]Tổng!$M$2:$AT$200,15,0),"")</f>
        <v/>
      </c>
      <c r="G1163" s="214" t="str">
        <f>IFERROR(VLOOKUP(A1163,[1]Tổng!$M$2:$AT$200,25,0),"")</f>
        <v/>
      </c>
      <c r="H1163" s="83" t="str">
        <f>IFERROR(VLOOKUP(A1163,[1]Tổng!$M$2:$AQ$200,26,0),"")</f>
        <v/>
      </c>
      <c r="I1163" s="77" t="str">
        <f>IFERROR(VLOOKUP(A1163,[1]Tổng!$M$2:$AQ$200,27,0),"")</f>
        <v/>
      </c>
      <c r="J1163" s="77">
        <v>1000000</v>
      </c>
      <c r="K1163" s="78">
        <f t="shared" si="345"/>
        <v>0</v>
      </c>
      <c r="L1163" s="88" t="str">
        <f>IFERROR(VLOOKUP(A1163,[1]Tổng!$M$2:$AQ$200,30,0),"")</f>
        <v/>
      </c>
      <c r="M1163" s="88">
        <f t="shared" si="346"/>
        <v>0</v>
      </c>
      <c r="N1163" s="88" t="str">
        <f>IFERROR(VLOOKUP(A1163,[1]Tổng!$M$2:$AT$200,18,0),"")</f>
        <v/>
      </c>
      <c r="O1163" s="88" t="str">
        <f>IFERROR(VLOOKUP(A1163,[1]Tổng!$M$2:$AT$200,22,0),"")</f>
        <v/>
      </c>
      <c r="P1163" s="217">
        <f t="shared" si="347"/>
        <v>0</v>
      </c>
      <c r="Q1163" s="217">
        <f>IFERROR(VLOOKUP(A1163,[1]Tổng!$M$2:$AQ$200,29,0),0)</f>
        <v>0</v>
      </c>
      <c r="R1163" s="81" t="str">
        <f>IFERROR(VLOOKUP(A1163,[1]Tổng!$M$2:$AQ$200,31,0),"")</f>
        <v/>
      </c>
      <c r="S1163" s="81">
        <f t="shared" si="334"/>
        <v>0</v>
      </c>
      <c r="T1163" s="81">
        <f t="shared" si="335"/>
        <v>0</v>
      </c>
      <c r="U1163" s="81" t="e">
        <f t="shared" si="349"/>
        <v>#REF!</v>
      </c>
      <c r="V1163" s="81"/>
      <c r="W1163" s="81" t="e">
        <f t="shared" si="340"/>
        <v>#REF!</v>
      </c>
      <c r="X1163" s="83"/>
      <c r="Y1163" s="99">
        <f t="shared" si="354"/>
        <v>0</v>
      </c>
      <c r="AC1163" s="106"/>
      <c r="AE1163" s="106" t="e">
        <f t="shared" si="353"/>
        <v>#VALUE!</v>
      </c>
      <c r="AF1163" s="69"/>
      <c r="AG1163" s="218"/>
      <c r="AH1163" s="219"/>
      <c r="AI1163" s="218"/>
      <c r="AR1163" s="225" t="str">
        <f>IF(AS1163&gt;1,H1163,IF(AS1163=1,H1162+1,0))</f>
        <v/>
      </c>
      <c r="AS1163" s="35">
        <f>IF(H1163=0,H1162+1,2)</f>
        <v>2</v>
      </c>
      <c r="AU1163" s="69" t="e">
        <f t="shared" si="333"/>
        <v>#N/A</v>
      </c>
      <c r="AV1163" s="69" t="e">
        <f t="shared" si="336"/>
        <v>#N/A</v>
      </c>
      <c r="AW1163" s="69">
        <f>IF(I1163&gt;0,COUNTIF($AV$32:AV1163,AV1163),0)</f>
        <v>1131</v>
      </c>
      <c r="AX1163" s="69">
        <f>IF(AND(AW1163&gt;1,SUMIF($AV$32:AV1162,AV1163,$AX$32:AX1162)-SUMIF($AV$32:AV1162,AV1163,$BA$32:BA1162)=0),1,IF(AND(AW1163&gt;1,SUMIF($AV$32:AV1162,AV1163,$AX$32:AX1162)-SUMIF($AV$32:AV1162,AV1163,$BA$32:BA1162)&gt;0),0,AW1163))</f>
        <v>0</v>
      </c>
      <c r="AY1163" s="69">
        <f>IF(AND(Q1163&gt;0,SUMIF($AV$32:AV1163,AV1163,$I$32:I1163)-SUMIF($AV$32:AV1163,AV1163,$Q$32:Q1163)=0),COUNTIF($AV$32:AV1163,AV1163),0)</f>
        <v>0</v>
      </c>
      <c r="AZ1163" s="69">
        <f>IF(Q1163&gt;0,COUNTIF($AV$32:AV1163,AV1163),0)</f>
        <v>0</v>
      </c>
      <c r="BA1163" s="69">
        <f t="shared" si="337"/>
        <v>0</v>
      </c>
      <c r="BC1163" s="69" t="str">
        <f t="shared" si="338"/>
        <v xml:space="preserve">  0</v>
      </c>
      <c r="BD1163" s="69" t="str">
        <f t="shared" si="339"/>
        <v/>
      </c>
      <c r="BF1163" s="69"/>
      <c r="BG1163" s="69"/>
    </row>
    <row r="1164" spans="1:59" x14ac:dyDescent="0.25">
      <c r="A1164" s="70" t="e">
        <f t="shared" si="348"/>
        <v>#REF!</v>
      </c>
      <c r="B1164" s="83" t="str">
        <f>IFERROR(VLOOKUP(A1164,[1]Tổng!$M$2:$AT$200,13,0),"")</f>
        <v/>
      </c>
      <c r="C1164" s="71" t="e">
        <f t="shared" si="343"/>
        <v>#VALUE!</v>
      </c>
      <c r="D1164" s="71">
        <f t="shared" si="344"/>
        <v>1</v>
      </c>
      <c r="E1164" s="221" t="str">
        <f>IFERROR(VLOOKUP(A1164,[1]Tổng!$M$2:$AT$200,14,0),"")</f>
        <v/>
      </c>
      <c r="F1164" s="213" t="str">
        <f>IFERROR(VLOOKUP(A1164,[1]Tổng!$M$2:$AT$200,15,0),"")</f>
        <v/>
      </c>
      <c r="G1164" s="214" t="str">
        <f>IFERROR(VLOOKUP(A1164,[1]Tổng!$M$2:$AT$200,25,0),"")</f>
        <v/>
      </c>
      <c r="H1164" s="83" t="str">
        <f>IFERROR(VLOOKUP(A1164,[1]Tổng!$M$2:$AQ$200,26,0),"")</f>
        <v/>
      </c>
      <c r="I1164" s="77" t="str">
        <f>IFERROR(VLOOKUP(A1164,[1]Tổng!$M$2:$AQ$200,27,0),"")</f>
        <v/>
      </c>
      <c r="J1164" s="77">
        <v>1000000</v>
      </c>
      <c r="K1164" s="78">
        <f t="shared" si="345"/>
        <v>0</v>
      </c>
      <c r="L1164" s="88" t="str">
        <f>IFERROR(VLOOKUP(A1164,[1]Tổng!$M$2:$AQ$200,30,0),"")</f>
        <v/>
      </c>
      <c r="M1164" s="88">
        <f t="shared" si="346"/>
        <v>0</v>
      </c>
      <c r="N1164" s="88" t="str">
        <f>IFERROR(VLOOKUP(A1164,[1]Tổng!$M$2:$AT$200,18,0),"")</f>
        <v/>
      </c>
      <c r="O1164" s="88" t="str">
        <f>IFERROR(VLOOKUP(A1164,[1]Tổng!$M$2:$AT$200,22,0),"")</f>
        <v/>
      </c>
      <c r="P1164" s="217">
        <f t="shared" si="347"/>
        <v>0</v>
      </c>
      <c r="Q1164" s="217">
        <f>IFERROR(VLOOKUP(A1164,[1]Tổng!$M$2:$AQ$200,29,0),0)</f>
        <v>0</v>
      </c>
      <c r="R1164" s="81" t="str">
        <f>IFERROR(VLOOKUP(A1164,[1]Tổng!$M$2:$AQ$200,31,0),"")</f>
        <v/>
      </c>
      <c r="S1164" s="81">
        <f t="shared" si="334"/>
        <v>0</v>
      </c>
      <c r="T1164" s="81">
        <f t="shared" si="335"/>
        <v>0</v>
      </c>
      <c r="U1164" s="81" t="e">
        <f t="shared" si="349"/>
        <v>#REF!</v>
      </c>
      <c r="V1164" s="81" t="e">
        <f>Z1170*L1170</f>
        <v>#VALUE!</v>
      </c>
      <c r="W1164" s="81" t="e">
        <f t="shared" si="340"/>
        <v>#REF!</v>
      </c>
      <c r="X1164" s="83">
        <v>44014</v>
      </c>
      <c r="Y1164" s="99">
        <f>Q1164-Z1170</f>
        <v>-468</v>
      </c>
      <c r="AC1164" s="106"/>
      <c r="AE1164" s="106" t="e">
        <f t="shared" si="353"/>
        <v>#VALUE!</v>
      </c>
      <c r="AF1164" s="69"/>
      <c r="AG1164" s="218"/>
      <c r="AH1164" s="219"/>
      <c r="AI1164" s="218"/>
      <c r="AR1164" s="225" t="str">
        <f>IF(AS1164&gt;1,H1164,IF(AS1164=1,H1163+1,0))</f>
        <v/>
      </c>
      <c r="AS1164" s="35">
        <f>IF(H1164=0,H1163+1,2)</f>
        <v>2</v>
      </c>
      <c r="AU1164" s="69" t="e">
        <f t="shared" si="333"/>
        <v>#N/A</v>
      </c>
      <c r="AV1164" s="69" t="e">
        <f t="shared" si="336"/>
        <v>#N/A</v>
      </c>
      <c r="AW1164" s="69">
        <f>IF(I1164&gt;0,COUNTIF($AV$32:AV1164,AV1164),0)</f>
        <v>1132</v>
      </c>
      <c r="AX1164" s="69">
        <f>IF(AND(AW1164&gt;1,SUMIF($AV$32:AV1163,AV1164,$AX$32:AX1163)-SUMIF($AV$32:AV1163,AV1164,$BA$32:BA1163)=0),1,IF(AND(AW1164&gt;1,SUMIF($AV$32:AV1163,AV1164,$AX$32:AX1163)-SUMIF($AV$32:AV1163,AV1164,$BA$32:BA1163)&gt;0),0,AW1164))</f>
        <v>0</v>
      </c>
      <c r="AY1164" s="69">
        <f>IF(AND(Q1164&gt;0,SUMIF($AV$32:AV1164,AV1164,$I$32:I1164)-SUMIF($AV$32:AV1164,AV1164,$Q$32:Q1164)=0),COUNTIF($AV$32:AV1164,AV1164),0)</f>
        <v>0</v>
      </c>
      <c r="AZ1164" s="69">
        <f>IF(Q1164&gt;0,COUNTIF($AV$32:AV1164,AV1164),0)</f>
        <v>0</v>
      </c>
      <c r="BA1164" s="69">
        <f t="shared" si="337"/>
        <v>0</v>
      </c>
      <c r="BC1164" s="69" t="str">
        <f t="shared" si="338"/>
        <v xml:space="preserve">  0</v>
      </c>
      <c r="BD1164" s="69" t="str">
        <f t="shared" si="339"/>
        <v/>
      </c>
      <c r="BF1164" s="69"/>
      <c r="BG1164" s="69"/>
    </row>
    <row r="1165" spans="1:59" x14ac:dyDescent="0.25">
      <c r="A1165" s="70" t="e">
        <f t="shared" si="348"/>
        <v>#REF!</v>
      </c>
      <c r="B1165" s="83" t="str">
        <f>IFERROR(VLOOKUP(A1165,[1]Tổng!$M$2:$AT$200,13,0),"")</f>
        <v/>
      </c>
      <c r="C1165" s="71" t="e">
        <f t="shared" si="343"/>
        <v>#VALUE!</v>
      </c>
      <c r="D1165" s="71">
        <f t="shared" si="344"/>
        <v>1</v>
      </c>
      <c r="E1165" s="221" t="str">
        <f>IFERROR(VLOOKUP(A1165,[1]Tổng!$M$2:$AT$200,14,0),"")</f>
        <v/>
      </c>
      <c r="F1165" s="213" t="str">
        <f>IFERROR(VLOOKUP(A1165,[1]Tổng!$M$2:$AT$200,15,0),"")</f>
        <v/>
      </c>
      <c r="G1165" s="214" t="str">
        <f>IFERROR(VLOOKUP(A1165,[1]Tổng!$M$2:$AT$200,25,0),"")</f>
        <v/>
      </c>
      <c r="H1165" s="83" t="str">
        <f>IFERROR(VLOOKUP(A1165,[1]Tổng!$M$2:$AQ$200,26,0),"")</f>
        <v/>
      </c>
      <c r="I1165" s="77" t="str">
        <f>IFERROR(VLOOKUP(A1165,[1]Tổng!$M$2:$AQ$200,27,0),"")</f>
        <v/>
      </c>
      <c r="J1165" s="77">
        <v>1000000</v>
      </c>
      <c r="K1165" s="78">
        <f t="shared" si="345"/>
        <v>0</v>
      </c>
      <c r="L1165" s="88" t="str">
        <f>IFERROR(VLOOKUP(A1165,[1]Tổng!$M$2:$AQ$200,30,0),"")</f>
        <v/>
      </c>
      <c r="M1165" s="88">
        <f t="shared" si="346"/>
        <v>0</v>
      </c>
      <c r="N1165" s="88" t="str">
        <f>IFERROR(VLOOKUP(A1165,[1]Tổng!$M$2:$AT$200,18,0),"")</f>
        <v/>
      </c>
      <c r="O1165" s="88" t="str">
        <f>IFERROR(VLOOKUP(A1165,[1]Tổng!$M$2:$AT$200,22,0),"")</f>
        <v/>
      </c>
      <c r="P1165" s="217">
        <f t="shared" si="347"/>
        <v>0</v>
      </c>
      <c r="Q1165" s="217">
        <f>IFERROR(VLOOKUP(A1165,[1]Tổng!$M$2:$AQ$200,29,0),0)</f>
        <v>0</v>
      </c>
      <c r="R1165" s="81" t="str">
        <f>IFERROR(VLOOKUP(A1165,[1]Tổng!$M$2:$AQ$200,31,0),"")</f>
        <v/>
      </c>
      <c r="S1165" s="81">
        <f t="shared" si="334"/>
        <v>0</v>
      </c>
      <c r="T1165" s="81">
        <f t="shared" si="335"/>
        <v>0</v>
      </c>
      <c r="U1165" s="81" t="e">
        <f t="shared" si="349"/>
        <v>#REF!</v>
      </c>
      <c r="V1165" s="81" t="e">
        <f>AA1170*L1170</f>
        <v>#VALUE!</v>
      </c>
      <c r="W1165" s="81" t="e">
        <f t="shared" si="340"/>
        <v>#REF!</v>
      </c>
      <c r="X1165" s="83">
        <v>44018</v>
      </c>
      <c r="Y1165" s="99">
        <f>Q1165-AA1170</f>
        <v>-188</v>
      </c>
      <c r="AC1165" s="106"/>
      <c r="AE1165" s="106" t="e">
        <f t="shared" si="353"/>
        <v>#VALUE!</v>
      </c>
      <c r="AF1165" s="69"/>
      <c r="AG1165" s="218"/>
      <c r="AH1165" s="219"/>
      <c r="AI1165" s="218"/>
      <c r="AR1165" s="225" t="str">
        <f>IF(AS1165&gt;1,H1165,IF(AS1165=1,H1164+1,0))</f>
        <v/>
      </c>
      <c r="AS1165" s="35">
        <f>IF(H1165=0,H1164+1,2)</f>
        <v>2</v>
      </c>
      <c r="AU1165" s="69" t="e">
        <f t="shared" si="333"/>
        <v>#N/A</v>
      </c>
      <c r="AV1165" s="69" t="e">
        <f t="shared" si="336"/>
        <v>#N/A</v>
      </c>
      <c r="AW1165" s="69">
        <f>IF(I1165&gt;0,COUNTIF($AV$32:AV1165,AV1165),0)</f>
        <v>1133</v>
      </c>
      <c r="AX1165" s="69">
        <f>IF(AND(AW1165&gt;1,SUMIF($AV$32:AV1164,AV1165,$AX$32:AX1164)-SUMIF($AV$32:AV1164,AV1165,$BA$32:BA1164)=0),1,IF(AND(AW1165&gt;1,SUMIF($AV$32:AV1164,AV1165,$AX$32:AX1164)-SUMIF($AV$32:AV1164,AV1165,$BA$32:BA1164)&gt;0),0,AW1165))</f>
        <v>0</v>
      </c>
      <c r="AY1165" s="69">
        <f>IF(AND(Q1165&gt;0,SUMIF($AV$32:AV1165,AV1165,$I$32:I1165)-SUMIF($AV$32:AV1165,AV1165,$Q$32:Q1165)=0),COUNTIF($AV$32:AV1165,AV1165),0)</f>
        <v>0</v>
      </c>
      <c r="AZ1165" s="69">
        <f>IF(Q1165&gt;0,COUNTIF($AV$32:AV1165,AV1165),0)</f>
        <v>0</v>
      </c>
      <c r="BA1165" s="69">
        <f t="shared" si="337"/>
        <v>0</v>
      </c>
      <c r="BC1165" s="69" t="str">
        <f t="shared" si="338"/>
        <v xml:space="preserve">  0</v>
      </c>
      <c r="BD1165" s="69" t="str">
        <f t="shared" si="339"/>
        <v/>
      </c>
      <c r="BF1165" s="69"/>
      <c r="BG1165" s="69"/>
    </row>
    <row r="1166" spans="1:59" x14ac:dyDescent="0.25">
      <c r="A1166" s="70" t="e">
        <f t="shared" si="348"/>
        <v>#REF!</v>
      </c>
      <c r="B1166" s="83" t="str">
        <f>IFERROR(VLOOKUP(A1166,[1]Tổng!$M$2:$AT$200,13,0),"")</f>
        <v/>
      </c>
      <c r="C1166" s="71" t="e">
        <f t="shared" si="343"/>
        <v>#VALUE!</v>
      </c>
      <c r="D1166" s="71">
        <f t="shared" si="344"/>
        <v>1</v>
      </c>
      <c r="E1166" s="221" t="str">
        <f>IFERROR(VLOOKUP(A1166,[1]Tổng!$M$2:$AT$200,14,0),"")</f>
        <v/>
      </c>
      <c r="F1166" s="213" t="str">
        <f>IFERROR(VLOOKUP(A1166,[1]Tổng!$M$2:$AT$200,15,0),"")</f>
        <v/>
      </c>
      <c r="G1166" s="214" t="str">
        <f>IFERROR(VLOOKUP(A1166,[1]Tổng!$M$2:$AT$200,25,0),"")</f>
        <v/>
      </c>
      <c r="H1166" s="83" t="str">
        <f>IFERROR(VLOOKUP(A1166,[1]Tổng!$M$2:$AQ$200,26,0),"")</f>
        <v/>
      </c>
      <c r="I1166" s="77" t="str">
        <f>IFERROR(VLOOKUP(A1166,[1]Tổng!$M$2:$AQ$200,27,0),"")</f>
        <v/>
      </c>
      <c r="J1166" s="77">
        <v>1000000</v>
      </c>
      <c r="K1166" s="78">
        <f t="shared" si="345"/>
        <v>0</v>
      </c>
      <c r="L1166" s="88" t="str">
        <f>IFERROR(VLOOKUP(A1166,[1]Tổng!$M$2:$AQ$200,30,0),"")</f>
        <v/>
      </c>
      <c r="M1166" s="88">
        <f t="shared" si="346"/>
        <v>0</v>
      </c>
      <c r="N1166" s="88" t="str">
        <f>IFERROR(VLOOKUP(A1166,[1]Tổng!$M$2:$AT$200,18,0),"")</f>
        <v/>
      </c>
      <c r="O1166" s="88" t="str">
        <f>IFERROR(VLOOKUP(A1166,[1]Tổng!$M$2:$AT$200,22,0),"")</f>
        <v/>
      </c>
      <c r="P1166" s="217">
        <f t="shared" si="347"/>
        <v>0</v>
      </c>
      <c r="Q1166" s="217">
        <f>IFERROR(VLOOKUP(A1166,[1]Tổng!$M$2:$AQ$200,29,0),0)</f>
        <v>0</v>
      </c>
      <c r="R1166" s="81" t="str">
        <f>IFERROR(VLOOKUP(A1166,[1]Tổng!$M$2:$AQ$200,31,0),"")</f>
        <v/>
      </c>
      <c r="S1166" s="81">
        <f t="shared" si="334"/>
        <v>0</v>
      </c>
      <c r="T1166" s="81">
        <f t="shared" si="335"/>
        <v>0</v>
      </c>
      <c r="U1166" s="81" t="e">
        <f t="shared" si="349"/>
        <v>#REF!</v>
      </c>
      <c r="V1166" s="81" t="e">
        <f>AH1185*L1185</f>
        <v>#VALUE!</v>
      </c>
      <c r="W1166" s="81" t="e">
        <f t="shared" si="340"/>
        <v>#REF!</v>
      </c>
      <c r="X1166" s="83">
        <v>44022</v>
      </c>
      <c r="Y1166" s="99">
        <f>Q1166-AH1185</f>
        <v>-1440</v>
      </c>
      <c r="AC1166" s="106"/>
      <c r="AE1166" s="106" t="e">
        <f t="shared" si="353"/>
        <v>#VALUE!</v>
      </c>
      <c r="AF1166" s="69"/>
      <c r="AG1166" s="218"/>
      <c r="AH1166" s="219"/>
      <c r="AI1166" s="218"/>
      <c r="AR1166" s="225" t="str">
        <f>IF(AS1166&gt;1,H1166,IF(AS1166=1,H1159+1,0))</f>
        <v/>
      </c>
      <c r="AS1166" s="35">
        <f>IF(H1166=0,H1159+1,2)</f>
        <v>2</v>
      </c>
      <c r="AU1166" s="69" t="e">
        <f t="shared" si="333"/>
        <v>#N/A</v>
      </c>
      <c r="AV1166" s="69" t="e">
        <f t="shared" si="336"/>
        <v>#N/A</v>
      </c>
      <c r="AW1166" s="69">
        <f>IF(I1166&gt;0,COUNTIF($AV$32:AV1166,AV1166),0)</f>
        <v>1134</v>
      </c>
      <c r="AX1166" s="69">
        <f>IF(AND(AW1166&gt;1,SUMIF($AV$32:AV1165,AV1166,$AX$32:AX1165)-SUMIF($AV$32:AV1165,AV1166,$BA$32:BA1165)=0),1,IF(AND(AW1166&gt;1,SUMIF($AV$32:AV1165,AV1166,$AX$32:AX1165)-SUMIF($AV$32:AV1165,AV1166,$BA$32:BA1165)&gt;0),0,AW1166))</f>
        <v>0</v>
      </c>
      <c r="AY1166" s="69">
        <f>IF(AND(Q1166&gt;0,SUMIF($AV$32:AV1166,AV1166,$I$32:I1166)-SUMIF($AV$32:AV1166,AV1166,$Q$32:Q1166)=0),COUNTIF($AV$32:AV1166,AV1166),0)</f>
        <v>0</v>
      </c>
      <c r="AZ1166" s="69">
        <f>IF(Q1166&gt;0,COUNTIF($AV$32:AV1166,AV1166),0)</f>
        <v>0</v>
      </c>
      <c r="BA1166" s="69">
        <f t="shared" si="337"/>
        <v>0</v>
      </c>
      <c r="BC1166" s="69" t="str">
        <f t="shared" si="338"/>
        <v xml:space="preserve">  0</v>
      </c>
      <c r="BD1166" s="69" t="str">
        <f t="shared" si="339"/>
        <v/>
      </c>
      <c r="BF1166" s="69"/>
      <c r="BG1166" s="69"/>
    </row>
    <row r="1167" spans="1:59" x14ac:dyDescent="0.25">
      <c r="A1167" s="70" t="e">
        <f t="shared" si="348"/>
        <v>#REF!</v>
      </c>
      <c r="B1167" s="83" t="str">
        <f>IFERROR(VLOOKUP(A1167,[1]Tổng!$M$2:$AT$200,13,0),"")</f>
        <v/>
      </c>
      <c r="C1167" s="71" t="e">
        <f t="shared" si="343"/>
        <v>#VALUE!</v>
      </c>
      <c r="D1167" s="71">
        <f t="shared" si="344"/>
        <v>1</v>
      </c>
      <c r="E1167" s="221" t="str">
        <f>IFERROR(VLOOKUP(A1167,[1]Tổng!$M$2:$AT$200,14,0),"")</f>
        <v/>
      </c>
      <c r="F1167" s="213" t="str">
        <f>IFERROR(VLOOKUP(A1167,[1]Tổng!$M$2:$AT$200,15,0),"")</f>
        <v/>
      </c>
      <c r="G1167" s="214" t="str">
        <f>IFERROR(VLOOKUP(A1167,[1]Tổng!$M$2:$AT$200,25,0),"")</f>
        <v/>
      </c>
      <c r="H1167" s="83" t="str">
        <f>IFERROR(VLOOKUP(A1167,[1]Tổng!$M$2:$AQ$200,26,0),"")</f>
        <v/>
      </c>
      <c r="I1167" s="77" t="str">
        <f>IFERROR(VLOOKUP(A1167,[1]Tổng!$M$2:$AQ$200,27,0),"")</f>
        <v/>
      </c>
      <c r="J1167" s="77">
        <v>1000000</v>
      </c>
      <c r="K1167" s="78">
        <f t="shared" si="345"/>
        <v>0</v>
      </c>
      <c r="L1167" s="88" t="str">
        <f>IFERROR(VLOOKUP(A1167,[1]Tổng!$M$2:$AQ$200,30,0),"")</f>
        <v/>
      </c>
      <c r="M1167" s="88">
        <f t="shared" si="346"/>
        <v>0</v>
      </c>
      <c r="N1167" s="88" t="str">
        <f>IFERROR(VLOOKUP(A1167,[1]Tổng!$M$2:$AT$200,18,0),"")</f>
        <v/>
      </c>
      <c r="O1167" s="88" t="str">
        <f>IFERROR(VLOOKUP(A1167,[1]Tổng!$M$2:$AT$200,22,0),"")</f>
        <v/>
      </c>
      <c r="P1167" s="217">
        <f t="shared" si="347"/>
        <v>0</v>
      </c>
      <c r="Q1167" s="217">
        <f>IFERROR(VLOOKUP(A1167,[1]Tổng!$M$2:$AQ$200,29,0),0)</f>
        <v>0</v>
      </c>
      <c r="R1167" s="81" t="str">
        <f>IFERROR(VLOOKUP(A1167,[1]Tổng!$M$2:$AQ$200,31,0),"")</f>
        <v/>
      </c>
      <c r="S1167" s="81">
        <f t="shared" si="334"/>
        <v>0</v>
      </c>
      <c r="T1167" s="81">
        <f t="shared" si="335"/>
        <v>0</v>
      </c>
      <c r="U1167" s="81" t="e">
        <f t="shared" si="349"/>
        <v>#REF!</v>
      </c>
      <c r="V1167" s="81"/>
      <c r="W1167" s="81" t="e">
        <f t="shared" si="340"/>
        <v>#REF!</v>
      </c>
      <c r="X1167" s="83"/>
      <c r="Y1167" s="99">
        <f t="shared" si="354"/>
        <v>0</v>
      </c>
      <c r="AC1167" s="106"/>
      <c r="AE1167" s="106" t="e">
        <f t="shared" si="353"/>
        <v>#VALUE!</v>
      </c>
      <c r="AF1167" s="69"/>
      <c r="AG1167" s="218"/>
      <c r="AH1167" s="219"/>
      <c r="AI1167" s="218"/>
      <c r="AR1167" s="225" t="str">
        <f>IF(AS1167&gt;1,H1167,IF(AS1167=1,H1166+1,0))</f>
        <v/>
      </c>
      <c r="AS1167" s="35">
        <f>IF(H1167=0,H1166+1,2)</f>
        <v>2</v>
      </c>
      <c r="AU1167" s="69" t="e">
        <f t="shared" si="333"/>
        <v>#N/A</v>
      </c>
      <c r="AV1167" s="69" t="e">
        <f t="shared" si="336"/>
        <v>#N/A</v>
      </c>
      <c r="AW1167" s="69">
        <f>IF(I1167&gt;0,COUNTIF($AV$32:AV1167,AV1167),0)</f>
        <v>1135</v>
      </c>
      <c r="AX1167" s="69">
        <f>IF(AND(AW1167&gt;1,SUMIF($AV$32:AV1166,AV1167,$AX$32:AX1166)-SUMIF($AV$32:AV1166,AV1167,$BA$32:BA1166)=0),1,IF(AND(AW1167&gt;1,SUMIF($AV$32:AV1166,AV1167,$AX$32:AX1166)-SUMIF($AV$32:AV1166,AV1167,$BA$32:BA1166)&gt;0),0,AW1167))</f>
        <v>0</v>
      </c>
      <c r="AY1167" s="69">
        <f>IF(AND(Q1167&gt;0,SUMIF($AV$32:AV1167,AV1167,$I$32:I1167)-SUMIF($AV$32:AV1167,AV1167,$Q$32:Q1167)=0),COUNTIF($AV$32:AV1167,AV1167),0)</f>
        <v>0</v>
      </c>
      <c r="AZ1167" s="69">
        <f>IF(Q1167&gt;0,COUNTIF($AV$32:AV1167,AV1167),0)</f>
        <v>0</v>
      </c>
      <c r="BA1167" s="69">
        <f t="shared" si="337"/>
        <v>0</v>
      </c>
      <c r="BC1167" s="69" t="str">
        <f t="shared" si="338"/>
        <v xml:space="preserve">  0</v>
      </c>
      <c r="BD1167" s="69" t="str">
        <f t="shared" si="339"/>
        <v/>
      </c>
      <c r="BF1167" s="69"/>
      <c r="BG1167" s="69"/>
    </row>
    <row r="1168" spans="1:59" x14ac:dyDescent="0.25">
      <c r="A1168" s="70" t="e">
        <f t="shared" si="348"/>
        <v>#REF!</v>
      </c>
      <c r="B1168" s="83" t="str">
        <f>IFERROR(VLOOKUP(A1168,[1]Tổng!$M$2:$AT$200,13,0),"")</f>
        <v/>
      </c>
      <c r="C1168" s="71" t="e">
        <f t="shared" si="343"/>
        <v>#VALUE!</v>
      </c>
      <c r="D1168" s="71">
        <f t="shared" si="344"/>
        <v>1</v>
      </c>
      <c r="E1168" s="221" t="str">
        <f>IFERROR(VLOOKUP(A1168,[1]Tổng!$M$2:$AT$200,14,0),"")</f>
        <v/>
      </c>
      <c r="F1168" s="213" t="str">
        <f>IFERROR(VLOOKUP(A1168,[1]Tổng!$M$2:$AT$200,15,0),"")</f>
        <v/>
      </c>
      <c r="G1168" s="214" t="str">
        <f>IFERROR(VLOOKUP(A1168,[1]Tổng!$M$2:$AT$200,25,0),"")</f>
        <v/>
      </c>
      <c r="H1168" s="83" t="str">
        <f>IFERROR(VLOOKUP(A1168,[1]Tổng!$M$2:$AQ$200,26,0),"")</f>
        <v/>
      </c>
      <c r="I1168" s="77" t="str">
        <f>IFERROR(VLOOKUP(A1168,[1]Tổng!$M$2:$AQ$200,27,0),"")</f>
        <v/>
      </c>
      <c r="J1168" s="77">
        <v>1000000</v>
      </c>
      <c r="K1168" s="78">
        <f t="shared" si="345"/>
        <v>0</v>
      </c>
      <c r="L1168" s="88" t="str">
        <f>IFERROR(VLOOKUP(A1168,[1]Tổng!$M$2:$AQ$200,30,0),"")</f>
        <v/>
      </c>
      <c r="M1168" s="88">
        <f t="shared" si="346"/>
        <v>0</v>
      </c>
      <c r="N1168" s="88" t="str">
        <f>IFERROR(VLOOKUP(A1168,[1]Tổng!$M$2:$AT$200,18,0),"")</f>
        <v/>
      </c>
      <c r="O1168" s="88" t="str">
        <f>IFERROR(VLOOKUP(A1168,[1]Tổng!$M$2:$AT$200,22,0),"")</f>
        <v/>
      </c>
      <c r="P1168" s="217">
        <f t="shared" si="347"/>
        <v>0</v>
      </c>
      <c r="Q1168" s="217">
        <f>IFERROR(VLOOKUP(A1168,[1]Tổng!$M$2:$AQ$200,29,0),0)</f>
        <v>0</v>
      </c>
      <c r="R1168" s="81" t="str">
        <f>IFERROR(VLOOKUP(A1168,[1]Tổng!$M$2:$AQ$200,31,0),"")</f>
        <v/>
      </c>
      <c r="S1168" s="81">
        <f t="shared" si="334"/>
        <v>0</v>
      </c>
      <c r="T1168" s="81">
        <f t="shared" si="335"/>
        <v>0</v>
      </c>
      <c r="U1168" s="81" t="e">
        <f t="shared" si="349"/>
        <v>#REF!</v>
      </c>
      <c r="V1168" s="81"/>
      <c r="W1168" s="81" t="e">
        <f t="shared" si="340"/>
        <v>#REF!</v>
      </c>
      <c r="X1168" s="83"/>
      <c r="Y1168" s="99">
        <f t="shared" si="354"/>
        <v>0</v>
      </c>
      <c r="AC1168" s="106"/>
      <c r="AE1168" s="106" t="e">
        <f t="shared" si="353"/>
        <v>#VALUE!</v>
      </c>
      <c r="AF1168" s="69"/>
      <c r="AG1168" s="218"/>
      <c r="AH1168" s="219"/>
      <c r="AI1168" s="218"/>
      <c r="AR1168" s="225" t="str">
        <f>IF(AS1168&gt;1,H1168,IF(AS1168=1,H1167+1,0))</f>
        <v/>
      </c>
      <c r="AS1168" s="35">
        <f>IF(H1168=0,H1167+1,2)</f>
        <v>2</v>
      </c>
      <c r="AU1168" s="69" t="e">
        <f t="shared" si="333"/>
        <v>#N/A</v>
      </c>
      <c r="AV1168" s="69" t="e">
        <f t="shared" si="336"/>
        <v>#N/A</v>
      </c>
      <c r="AW1168" s="69">
        <f>IF(I1168&gt;0,COUNTIF($AV$32:AV1168,AV1168),0)</f>
        <v>1136</v>
      </c>
      <c r="AX1168" s="69">
        <f>IF(AND(AW1168&gt;1,SUMIF($AV$32:AV1167,AV1168,$AX$32:AX1167)-SUMIF($AV$32:AV1167,AV1168,$BA$32:BA1167)=0),1,IF(AND(AW1168&gt;1,SUMIF($AV$32:AV1167,AV1168,$AX$32:AX1167)-SUMIF($AV$32:AV1167,AV1168,$BA$32:BA1167)&gt;0),0,AW1168))</f>
        <v>0</v>
      </c>
      <c r="AY1168" s="69">
        <f>IF(AND(Q1168&gt;0,SUMIF($AV$32:AV1168,AV1168,$I$32:I1168)-SUMIF($AV$32:AV1168,AV1168,$Q$32:Q1168)=0),COUNTIF($AV$32:AV1168,AV1168),0)</f>
        <v>0</v>
      </c>
      <c r="AZ1168" s="69">
        <f>IF(Q1168&gt;0,COUNTIF($AV$32:AV1168,AV1168),0)</f>
        <v>0</v>
      </c>
      <c r="BA1168" s="69">
        <f t="shared" si="337"/>
        <v>0</v>
      </c>
      <c r="BC1168" s="69" t="str">
        <f t="shared" si="338"/>
        <v xml:space="preserve">  0</v>
      </c>
      <c r="BD1168" s="69" t="str">
        <f t="shared" si="339"/>
        <v/>
      </c>
      <c r="BF1168" s="69"/>
      <c r="BG1168" s="69"/>
    </row>
    <row r="1169" spans="1:59" x14ac:dyDescent="0.25">
      <c r="A1169" s="70" t="e">
        <f t="shared" si="348"/>
        <v>#REF!</v>
      </c>
      <c r="B1169" s="83" t="str">
        <f>IFERROR(VLOOKUP(A1169,[1]Tổng!$M$2:$AT$200,13,0),"")</f>
        <v/>
      </c>
      <c r="C1169" s="71" t="e">
        <f t="shared" si="343"/>
        <v>#VALUE!</v>
      </c>
      <c r="D1169" s="71">
        <f t="shared" si="344"/>
        <v>1</v>
      </c>
      <c r="E1169" s="221" t="str">
        <f>IFERROR(VLOOKUP(A1169,[1]Tổng!$M$2:$AT$200,14,0),"")</f>
        <v/>
      </c>
      <c r="F1169" s="213" t="str">
        <f>IFERROR(VLOOKUP(A1169,[1]Tổng!$M$2:$AT$200,15,0),"")</f>
        <v/>
      </c>
      <c r="G1169" s="214" t="str">
        <f>IFERROR(VLOOKUP(A1169,[1]Tổng!$M$2:$AT$200,25,0),"")</f>
        <v/>
      </c>
      <c r="H1169" s="83" t="str">
        <f>IFERROR(VLOOKUP(A1169,[1]Tổng!$M$2:$AQ$200,26,0),"")</f>
        <v/>
      </c>
      <c r="I1169" s="77" t="str">
        <f>IFERROR(VLOOKUP(A1169,[1]Tổng!$M$2:$AQ$200,27,0),"")</f>
        <v/>
      </c>
      <c r="J1169" s="77">
        <v>1000000</v>
      </c>
      <c r="K1169" s="78">
        <f t="shared" si="345"/>
        <v>0</v>
      </c>
      <c r="L1169" s="88" t="str">
        <f>IFERROR(VLOOKUP(A1169,[1]Tổng!$M$2:$AQ$200,30,0),"")</f>
        <v/>
      </c>
      <c r="M1169" s="88">
        <f t="shared" si="346"/>
        <v>0</v>
      </c>
      <c r="N1169" s="88" t="str">
        <f>IFERROR(VLOOKUP(A1169,[1]Tổng!$M$2:$AT$200,18,0),"")</f>
        <v/>
      </c>
      <c r="O1169" s="88" t="str">
        <f>IFERROR(VLOOKUP(A1169,[1]Tổng!$M$2:$AT$200,22,0),"")</f>
        <v/>
      </c>
      <c r="P1169" s="217">
        <f t="shared" si="347"/>
        <v>0</v>
      </c>
      <c r="Q1169" s="217">
        <f>IFERROR(VLOOKUP(A1169,[1]Tổng!$M$2:$AQ$200,29,0),0)</f>
        <v>0</v>
      </c>
      <c r="R1169" s="81" t="str">
        <f>IFERROR(VLOOKUP(A1169,[1]Tổng!$M$2:$AQ$200,31,0),"")</f>
        <v/>
      </c>
      <c r="S1169" s="81">
        <f t="shared" si="334"/>
        <v>0</v>
      </c>
      <c r="T1169" s="81">
        <f t="shared" si="335"/>
        <v>0</v>
      </c>
      <c r="U1169" s="81" t="e">
        <f t="shared" si="349"/>
        <v>#REF!</v>
      </c>
      <c r="V1169" s="81"/>
      <c r="W1169" s="81" t="e">
        <f t="shared" si="340"/>
        <v>#REF!</v>
      </c>
      <c r="X1169" s="83"/>
      <c r="Y1169" s="99">
        <f t="shared" si="354"/>
        <v>0</v>
      </c>
      <c r="AC1169" s="106"/>
      <c r="AE1169" s="106" t="e">
        <f t="shared" si="353"/>
        <v>#VALUE!</v>
      </c>
      <c r="AF1169" s="69"/>
      <c r="AG1169" s="218"/>
      <c r="AH1169" s="219"/>
      <c r="AI1169" s="218"/>
      <c r="AR1169" s="225" t="str">
        <f>IF(AS1169&gt;1,H1169,IF(AS1169=1,H1168+1,0))</f>
        <v/>
      </c>
      <c r="AS1169" s="35">
        <f>IF(H1169=0,H1168+1,2)</f>
        <v>2</v>
      </c>
      <c r="AU1169" s="69" t="e">
        <f t="shared" si="333"/>
        <v>#N/A</v>
      </c>
      <c r="AV1169" s="69" t="e">
        <f t="shared" si="336"/>
        <v>#N/A</v>
      </c>
      <c r="AW1169" s="69">
        <f>IF(I1169&gt;0,COUNTIF($AV$32:AV1169,AV1169),0)</f>
        <v>1137</v>
      </c>
      <c r="AX1169" s="69">
        <f>IF(AND(AW1169&gt;1,SUMIF($AV$32:AV1168,AV1169,$AX$32:AX1168)-SUMIF($AV$32:AV1168,AV1169,$BA$32:BA1168)=0),1,IF(AND(AW1169&gt;1,SUMIF($AV$32:AV1168,AV1169,$AX$32:AX1168)-SUMIF($AV$32:AV1168,AV1169,$BA$32:BA1168)&gt;0),0,AW1169))</f>
        <v>0</v>
      </c>
      <c r="AY1169" s="69">
        <f>IF(AND(Q1169&gt;0,SUMIF($AV$32:AV1169,AV1169,$I$32:I1169)-SUMIF($AV$32:AV1169,AV1169,$Q$32:Q1169)=0),COUNTIF($AV$32:AV1169,AV1169),0)</f>
        <v>0</v>
      </c>
      <c r="AZ1169" s="69">
        <f>IF(Q1169&gt;0,COUNTIF($AV$32:AV1169,AV1169),0)</f>
        <v>0</v>
      </c>
      <c r="BA1169" s="69">
        <f t="shared" si="337"/>
        <v>0</v>
      </c>
      <c r="BC1169" s="69" t="str">
        <f t="shared" si="338"/>
        <v xml:space="preserve">  0</v>
      </c>
      <c r="BD1169" s="69" t="str">
        <f t="shared" si="339"/>
        <v/>
      </c>
      <c r="BF1169" s="69"/>
      <c r="BG1169" s="69"/>
    </row>
    <row r="1170" spans="1:59" x14ac:dyDescent="0.25">
      <c r="A1170" s="70" t="e">
        <f t="shared" si="348"/>
        <v>#REF!</v>
      </c>
      <c r="B1170" s="83" t="str">
        <f>IFERROR(VLOOKUP(A1170,[1]Tổng!$M$2:$AT$200,13,0),"")</f>
        <v/>
      </c>
      <c r="C1170" s="71" t="e">
        <f t="shared" si="343"/>
        <v>#VALUE!</v>
      </c>
      <c r="D1170" s="71">
        <f t="shared" si="344"/>
        <v>1</v>
      </c>
      <c r="E1170" s="221" t="str">
        <f>IFERROR(VLOOKUP(A1170,[1]Tổng!$M$2:$AT$200,14,0),"")</f>
        <v/>
      </c>
      <c r="F1170" s="213" t="str">
        <f>IFERROR(VLOOKUP(A1170,[1]Tổng!$M$2:$AT$200,15,0),"")</f>
        <v/>
      </c>
      <c r="G1170" s="214" t="str">
        <f>IFERROR(VLOOKUP(A1170,[1]Tổng!$M$2:$AT$200,25,0),"")</f>
        <v/>
      </c>
      <c r="H1170" s="83" t="str">
        <f>IFERROR(VLOOKUP(A1170,[1]Tổng!$M$2:$AQ$200,26,0),"")</f>
        <v/>
      </c>
      <c r="I1170" s="77" t="str">
        <f>IFERROR(VLOOKUP(A1170,[1]Tổng!$M$2:$AQ$200,27,0),"")</f>
        <v/>
      </c>
      <c r="J1170" s="77">
        <v>1000000</v>
      </c>
      <c r="K1170" s="78">
        <f t="shared" si="345"/>
        <v>0</v>
      </c>
      <c r="L1170" s="88" t="str">
        <f>IFERROR(VLOOKUP(A1170,[1]Tổng!$M$2:$AQ$200,30,0),"")</f>
        <v/>
      </c>
      <c r="M1170" s="88">
        <f t="shared" si="346"/>
        <v>0</v>
      </c>
      <c r="N1170" s="88" t="str">
        <f>IFERROR(VLOOKUP(A1170,[1]Tổng!$M$2:$AT$200,18,0),"")</f>
        <v/>
      </c>
      <c r="O1170" s="88" t="str">
        <f>IFERROR(VLOOKUP(A1170,[1]Tổng!$M$2:$AT$200,22,0),"")</f>
        <v/>
      </c>
      <c r="P1170" s="217">
        <f t="shared" si="347"/>
        <v>0</v>
      </c>
      <c r="Q1170" s="217">
        <f>IFERROR(VLOOKUP(A1170,[1]Tổng!$M$2:$AQ$200,29,0),0)</f>
        <v>0</v>
      </c>
      <c r="R1170" s="81" t="str">
        <f>IFERROR(VLOOKUP(A1170,[1]Tổng!$M$2:$AQ$200,31,0),"")</f>
        <v/>
      </c>
      <c r="S1170" s="81">
        <f t="shared" si="334"/>
        <v>0</v>
      </c>
      <c r="T1170" s="81">
        <f t="shared" si="335"/>
        <v>0</v>
      </c>
      <c r="U1170" s="81" t="e">
        <f t="shared" si="349"/>
        <v>#REF!</v>
      </c>
      <c r="V1170" s="81"/>
      <c r="W1170" s="81" t="e">
        <f t="shared" si="340"/>
        <v>#REF!</v>
      </c>
      <c r="X1170" s="83"/>
      <c r="Y1170" s="99">
        <f t="shared" si="354"/>
        <v>0</v>
      </c>
      <c r="Z1170" s="35">
        <v>468</v>
      </c>
      <c r="AA1170" s="35">
        <v>188</v>
      </c>
      <c r="AC1170" s="106"/>
      <c r="AE1170" s="106" t="e">
        <f t="shared" si="353"/>
        <v>#VALUE!</v>
      </c>
      <c r="AF1170" s="69"/>
      <c r="AG1170" s="218"/>
      <c r="AH1170" s="219"/>
      <c r="AI1170" s="218"/>
      <c r="AR1170" s="225" t="str">
        <f>IF(AS1170&gt;1,H1170,IF(AS1170=1,H1169+1,0))</f>
        <v/>
      </c>
      <c r="AS1170" s="35">
        <f>IF(H1170=0,H1169+1,2)</f>
        <v>2</v>
      </c>
      <c r="AU1170" s="69" t="e">
        <f t="shared" si="333"/>
        <v>#N/A</v>
      </c>
      <c r="AV1170" s="69" t="e">
        <f t="shared" si="336"/>
        <v>#N/A</v>
      </c>
      <c r="AW1170" s="69">
        <f>IF(I1170&gt;0,COUNTIF($AV$32:AV1170,AV1170),0)</f>
        <v>1138</v>
      </c>
      <c r="AX1170" s="69">
        <f>IF(AND(AW1170&gt;1,SUMIF($AV$32:AV1169,AV1170,$AX$32:AX1169)-SUMIF($AV$32:AV1169,AV1170,$BA$32:BA1169)=0),1,IF(AND(AW1170&gt;1,SUMIF($AV$32:AV1169,AV1170,$AX$32:AX1169)-SUMIF($AV$32:AV1169,AV1170,$BA$32:BA1169)&gt;0),0,AW1170))</f>
        <v>0</v>
      </c>
      <c r="AY1170" s="69">
        <f>IF(AND(Q1170&gt;0,SUMIF($AV$32:AV1170,AV1170,$I$32:I1170)-SUMIF($AV$32:AV1170,AV1170,$Q$32:Q1170)=0),COUNTIF($AV$32:AV1170,AV1170),0)</f>
        <v>0</v>
      </c>
      <c r="AZ1170" s="69">
        <f>IF(Q1170&gt;0,COUNTIF($AV$32:AV1170,AV1170),0)</f>
        <v>0</v>
      </c>
      <c r="BA1170" s="69">
        <f t="shared" si="337"/>
        <v>0</v>
      </c>
      <c r="BC1170" s="69" t="str">
        <f t="shared" si="338"/>
        <v xml:space="preserve">  0</v>
      </c>
      <c r="BD1170" s="69" t="str">
        <f t="shared" si="339"/>
        <v/>
      </c>
      <c r="BF1170" s="69"/>
      <c r="BG1170" s="69"/>
    </row>
    <row r="1171" spans="1:59" x14ac:dyDescent="0.25">
      <c r="A1171" s="70" t="e">
        <f t="shared" si="348"/>
        <v>#REF!</v>
      </c>
      <c r="B1171" s="83" t="str">
        <f>IFERROR(VLOOKUP(A1171,[1]Tổng!$M$2:$AT$200,13,0),"")</f>
        <v/>
      </c>
      <c r="C1171" s="71" t="e">
        <f t="shared" si="343"/>
        <v>#VALUE!</v>
      </c>
      <c r="D1171" s="71">
        <f t="shared" si="344"/>
        <v>1</v>
      </c>
      <c r="E1171" s="221" t="str">
        <f>IFERROR(VLOOKUP(A1171,[1]Tổng!$M$2:$AT$200,14,0),"")</f>
        <v/>
      </c>
      <c r="F1171" s="213" t="str">
        <f>IFERROR(VLOOKUP(A1171,[1]Tổng!$M$2:$AT$200,15,0),"")</f>
        <v/>
      </c>
      <c r="G1171" s="214" t="str">
        <f>IFERROR(VLOOKUP(A1171,[1]Tổng!$M$2:$AT$200,25,0),"")</f>
        <v/>
      </c>
      <c r="H1171" s="83" t="str">
        <f>IFERROR(VLOOKUP(A1171,[1]Tổng!$M$2:$AQ$200,26,0),"")</f>
        <v/>
      </c>
      <c r="I1171" s="77" t="str">
        <f>IFERROR(VLOOKUP(A1171,[1]Tổng!$M$2:$AQ$200,27,0),"")</f>
        <v/>
      </c>
      <c r="J1171" s="77">
        <v>1000000</v>
      </c>
      <c r="K1171" s="78">
        <f t="shared" si="345"/>
        <v>0</v>
      </c>
      <c r="L1171" s="88" t="str">
        <f>IFERROR(VLOOKUP(A1171,[1]Tổng!$M$2:$AQ$200,30,0),"")</f>
        <v/>
      </c>
      <c r="M1171" s="88">
        <f t="shared" si="346"/>
        <v>0</v>
      </c>
      <c r="N1171" s="88" t="str">
        <f>IFERROR(VLOOKUP(A1171,[1]Tổng!$M$2:$AT$200,18,0),"")</f>
        <v/>
      </c>
      <c r="O1171" s="88" t="str">
        <f>IFERROR(VLOOKUP(A1171,[1]Tổng!$M$2:$AT$200,22,0),"")</f>
        <v/>
      </c>
      <c r="P1171" s="217">
        <f t="shared" si="347"/>
        <v>0</v>
      </c>
      <c r="Q1171" s="217">
        <f>IFERROR(VLOOKUP(A1171,[1]Tổng!$M$2:$AQ$200,29,0),0)</f>
        <v>0</v>
      </c>
      <c r="R1171" s="81" t="str">
        <f>IFERROR(VLOOKUP(A1171,[1]Tổng!$M$2:$AQ$200,31,0),"")</f>
        <v/>
      </c>
      <c r="S1171" s="81">
        <f t="shared" si="334"/>
        <v>0</v>
      </c>
      <c r="T1171" s="81">
        <f t="shared" si="335"/>
        <v>0</v>
      </c>
      <c r="U1171" s="81" t="e">
        <f t="shared" si="349"/>
        <v>#REF!</v>
      </c>
      <c r="V1171" s="81" t="e">
        <f>AA1185*L1185</f>
        <v>#VALUE!</v>
      </c>
      <c r="W1171" s="81" t="e">
        <f t="shared" si="340"/>
        <v>#REF!</v>
      </c>
      <c r="X1171" s="83">
        <v>44081</v>
      </c>
      <c r="Y1171" s="99">
        <f>Q1171-AA1185</f>
        <v>-2150</v>
      </c>
      <c r="AC1171" s="106"/>
      <c r="AE1171" s="106" t="e">
        <f t="shared" si="353"/>
        <v>#VALUE!</v>
      </c>
      <c r="AF1171" s="69"/>
      <c r="AG1171" s="218"/>
      <c r="AH1171" s="219"/>
      <c r="AI1171" s="218"/>
      <c r="AR1171" s="225" t="str">
        <f>IF(AS1171&gt;1,H1171,IF(AS1171=1,H1159+1,0))</f>
        <v/>
      </c>
      <c r="AS1171" s="35">
        <f>IF(H1171=0,H1159+1,2)</f>
        <v>2</v>
      </c>
      <c r="AU1171" s="69" t="e">
        <f t="shared" si="333"/>
        <v>#N/A</v>
      </c>
      <c r="AV1171" s="69" t="e">
        <f t="shared" si="336"/>
        <v>#N/A</v>
      </c>
      <c r="AW1171" s="69">
        <f>IF(I1171&gt;0,COUNTIF($AV$32:AV1171,AV1171),0)</f>
        <v>1139</v>
      </c>
      <c r="AX1171" s="69">
        <f>IF(AND(AW1171&gt;1,SUMIF($AV$32:AV1170,AV1171,$AX$32:AX1170)-SUMIF($AV$32:AV1170,AV1171,$BA$32:BA1170)=0),1,IF(AND(AW1171&gt;1,SUMIF($AV$32:AV1170,AV1171,$AX$32:AX1170)-SUMIF($AV$32:AV1170,AV1171,$BA$32:BA1170)&gt;0),0,AW1171))</f>
        <v>0</v>
      </c>
      <c r="AY1171" s="69">
        <f>IF(AND(Q1171&gt;0,SUMIF($AV$32:AV1171,AV1171,$I$32:I1171)-SUMIF($AV$32:AV1171,AV1171,$Q$32:Q1171)=0),COUNTIF($AV$32:AV1171,AV1171),0)</f>
        <v>0</v>
      </c>
      <c r="AZ1171" s="69">
        <f>IF(Q1171&gt;0,COUNTIF($AV$32:AV1171,AV1171),0)</f>
        <v>0</v>
      </c>
      <c r="BA1171" s="69">
        <f t="shared" si="337"/>
        <v>0</v>
      </c>
      <c r="BC1171" s="69" t="str">
        <f t="shared" si="338"/>
        <v xml:space="preserve">  0</v>
      </c>
      <c r="BD1171" s="69" t="str">
        <f t="shared" si="339"/>
        <v/>
      </c>
      <c r="BF1171" s="69"/>
      <c r="BG1171" s="69"/>
    </row>
    <row r="1172" spans="1:59" x14ac:dyDescent="0.25">
      <c r="A1172" s="70" t="e">
        <f t="shared" si="348"/>
        <v>#REF!</v>
      </c>
      <c r="B1172" s="83" t="str">
        <f>IFERROR(VLOOKUP(A1172,[1]Tổng!$M$2:$AT$200,13,0),"")</f>
        <v/>
      </c>
      <c r="C1172" s="71" t="e">
        <f t="shared" si="343"/>
        <v>#VALUE!</v>
      </c>
      <c r="D1172" s="71">
        <f t="shared" si="344"/>
        <v>1</v>
      </c>
      <c r="E1172" s="221" t="str">
        <f>IFERROR(VLOOKUP(A1172,[1]Tổng!$M$2:$AT$200,14,0),"")</f>
        <v/>
      </c>
      <c r="F1172" s="213" t="str">
        <f>IFERROR(VLOOKUP(A1172,[1]Tổng!$M$2:$AT$200,15,0),"")</f>
        <v/>
      </c>
      <c r="G1172" s="214" t="str">
        <f>IFERROR(VLOOKUP(A1172,[1]Tổng!$M$2:$AT$200,25,0),"")</f>
        <v/>
      </c>
      <c r="H1172" s="83" t="str">
        <f>IFERROR(VLOOKUP(A1172,[1]Tổng!$M$2:$AQ$200,26,0),"")</f>
        <v/>
      </c>
      <c r="I1172" s="77" t="str">
        <f>IFERROR(VLOOKUP(A1172,[1]Tổng!$M$2:$AQ$200,27,0),"")</f>
        <v/>
      </c>
      <c r="J1172" s="77">
        <v>1000000</v>
      </c>
      <c r="K1172" s="78">
        <f t="shared" si="345"/>
        <v>0</v>
      </c>
      <c r="L1172" s="88" t="str">
        <f>IFERROR(VLOOKUP(A1172,[1]Tổng!$M$2:$AQ$200,30,0),"")</f>
        <v/>
      </c>
      <c r="M1172" s="88">
        <f t="shared" si="346"/>
        <v>0</v>
      </c>
      <c r="N1172" s="88" t="str">
        <f>IFERROR(VLOOKUP(A1172,[1]Tổng!$M$2:$AT$200,18,0),"")</f>
        <v/>
      </c>
      <c r="O1172" s="88" t="str">
        <f>IFERROR(VLOOKUP(A1172,[1]Tổng!$M$2:$AT$200,22,0),"")</f>
        <v/>
      </c>
      <c r="P1172" s="217">
        <f t="shared" si="347"/>
        <v>0</v>
      </c>
      <c r="Q1172" s="217">
        <f>IFERROR(VLOOKUP(A1172,[1]Tổng!$M$2:$AQ$200,29,0),0)</f>
        <v>0</v>
      </c>
      <c r="R1172" s="81" t="str">
        <f>IFERROR(VLOOKUP(A1172,[1]Tổng!$M$2:$AQ$200,31,0),"")</f>
        <v/>
      </c>
      <c r="S1172" s="81">
        <f t="shared" si="334"/>
        <v>0</v>
      </c>
      <c r="T1172" s="81">
        <f t="shared" si="335"/>
        <v>0</v>
      </c>
      <c r="U1172" s="81" t="e">
        <f t="shared" si="349"/>
        <v>#REF!</v>
      </c>
      <c r="V1172" s="81" t="e">
        <f>AB1185*L1185</f>
        <v>#VALUE!</v>
      </c>
      <c r="W1172" s="81" t="e">
        <f t="shared" si="340"/>
        <v>#REF!</v>
      </c>
      <c r="X1172" s="83">
        <v>44020</v>
      </c>
      <c r="Y1172" s="99">
        <f>Q1172-AB1185</f>
        <v>-508</v>
      </c>
      <c r="AC1172" s="106"/>
      <c r="AE1172" s="106" t="e">
        <f t="shared" si="353"/>
        <v>#VALUE!</v>
      </c>
      <c r="AF1172" s="69"/>
      <c r="AG1172" s="218"/>
      <c r="AH1172" s="219"/>
      <c r="AI1172" s="218"/>
      <c r="AR1172" s="225" t="str">
        <f>IF(AS1172&gt;1,H1172,IF(AS1172=1,H1127+1,0))</f>
        <v/>
      </c>
      <c r="AS1172" s="35">
        <f>IF(H1172=0,H1127+1,2)</f>
        <v>2</v>
      </c>
      <c r="AU1172" s="69" t="e">
        <f t="shared" si="333"/>
        <v>#N/A</v>
      </c>
      <c r="AV1172" s="69" t="e">
        <f t="shared" si="336"/>
        <v>#N/A</v>
      </c>
      <c r="AW1172" s="69">
        <f>IF(I1172&gt;0,COUNTIF($AV$32:AV1172,AV1172),0)</f>
        <v>1140</v>
      </c>
      <c r="AX1172" s="69">
        <f>IF(AND(AW1172&gt;1,SUMIF($AV$32:AV1171,AV1172,$AX$32:AX1171)-SUMIF($AV$32:AV1171,AV1172,$BA$32:BA1171)=0),1,IF(AND(AW1172&gt;1,SUMIF($AV$32:AV1171,AV1172,$AX$32:AX1171)-SUMIF($AV$32:AV1171,AV1172,$BA$32:BA1171)&gt;0),0,AW1172))</f>
        <v>0</v>
      </c>
      <c r="AY1172" s="69">
        <f>IF(AND(Q1172&gt;0,SUMIF($AV$32:AV1172,AV1172,$I$32:I1172)-SUMIF($AV$32:AV1172,AV1172,$Q$32:Q1172)=0),COUNTIF($AV$32:AV1172,AV1172),0)</f>
        <v>0</v>
      </c>
      <c r="AZ1172" s="69">
        <f>IF(Q1172&gt;0,COUNTIF($AV$32:AV1172,AV1172),0)</f>
        <v>0</v>
      </c>
      <c r="BA1172" s="69">
        <f t="shared" si="337"/>
        <v>0</v>
      </c>
      <c r="BC1172" s="69" t="str">
        <f t="shared" si="338"/>
        <v xml:space="preserve">  0</v>
      </c>
      <c r="BD1172" s="69" t="str">
        <f t="shared" si="339"/>
        <v/>
      </c>
      <c r="BF1172" s="69"/>
      <c r="BG1172" s="69"/>
    </row>
    <row r="1173" spans="1:59" x14ac:dyDescent="0.25">
      <c r="A1173" s="70" t="e">
        <f t="shared" si="348"/>
        <v>#REF!</v>
      </c>
      <c r="B1173" s="83" t="str">
        <f>IFERROR(VLOOKUP(A1173,[1]Tổng!$M$2:$AT$200,13,0),"")</f>
        <v/>
      </c>
      <c r="C1173" s="71" t="e">
        <f t="shared" si="343"/>
        <v>#VALUE!</v>
      </c>
      <c r="D1173" s="71">
        <f t="shared" si="344"/>
        <v>1</v>
      </c>
      <c r="E1173" s="221" t="str">
        <f>IFERROR(VLOOKUP(A1173,[1]Tổng!$M$2:$AT$200,14,0),"")</f>
        <v/>
      </c>
      <c r="F1173" s="213" t="str">
        <f>IFERROR(VLOOKUP(A1173,[1]Tổng!$M$2:$AT$200,15,0),"")</f>
        <v/>
      </c>
      <c r="G1173" s="214" t="str">
        <f>IFERROR(VLOOKUP(A1173,[1]Tổng!$M$2:$AT$200,25,0),"")</f>
        <v/>
      </c>
      <c r="H1173" s="83" t="str">
        <f>IFERROR(VLOOKUP(A1173,[1]Tổng!$M$2:$AQ$200,26,0),"")</f>
        <v/>
      </c>
      <c r="I1173" s="77" t="str">
        <f>IFERROR(VLOOKUP(A1173,[1]Tổng!$M$2:$AQ$200,27,0),"")</f>
        <v/>
      </c>
      <c r="J1173" s="77">
        <v>1000000</v>
      </c>
      <c r="K1173" s="78">
        <f t="shared" si="345"/>
        <v>0</v>
      </c>
      <c r="L1173" s="88" t="str">
        <f>IFERROR(VLOOKUP(A1173,[1]Tổng!$M$2:$AQ$200,30,0),"")</f>
        <v/>
      </c>
      <c r="M1173" s="88">
        <f t="shared" si="346"/>
        <v>0</v>
      </c>
      <c r="N1173" s="88" t="str">
        <f>IFERROR(VLOOKUP(A1173,[1]Tổng!$M$2:$AT$200,18,0),"")</f>
        <v/>
      </c>
      <c r="O1173" s="88" t="str">
        <f>IFERROR(VLOOKUP(A1173,[1]Tổng!$M$2:$AT$200,22,0),"")</f>
        <v/>
      </c>
      <c r="P1173" s="217">
        <f t="shared" si="347"/>
        <v>0</v>
      </c>
      <c r="Q1173" s="217">
        <f>IFERROR(VLOOKUP(A1173,[1]Tổng!$M$2:$AQ$200,29,0),0)</f>
        <v>0</v>
      </c>
      <c r="R1173" s="81" t="str">
        <f>IFERROR(VLOOKUP(A1173,[1]Tổng!$M$2:$AQ$200,31,0),"")</f>
        <v/>
      </c>
      <c r="S1173" s="81">
        <f t="shared" si="334"/>
        <v>0</v>
      </c>
      <c r="T1173" s="81">
        <f t="shared" si="335"/>
        <v>0</v>
      </c>
      <c r="U1173" s="81" t="e">
        <f t="shared" si="349"/>
        <v>#REF!</v>
      </c>
      <c r="V1173" s="81" t="e">
        <f>AC1185*L1185</f>
        <v>#VALUE!</v>
      </c>
      <c r="W1173" s="81" t="e">
        <f t="shared" si="340"/>
        <v>#REF!</v>
      </c>
      <c r="X1173" s="83">
        <v>44071</v>
      </c>
      <c r="Y1173" s="99">
        <f>Q1173-AC1185</f>
        <v>-757</v>
      </c>
      <c r="AC1173" s="106"/>
      <c r="AE1173" s="106" t="e">
        <f t="shared" si="353"/>
        <v>#VALUE!</v>
      </c>
      <c r="AF1173" s="69"/>
      <c r="AG1173" s="218"/>
      <c r="AH1173" s="219"/>
      <c r="AI1173" s="218"/>
      <c r="AR1173" s="225" t="str">
        <f>IF(AS1173&gt;1,H1173,IF(AS1173=1,H1172+1,0))</f>
        <v/>
      </c>
      <c r="AS1173" s="35">
        <f>IF(H1173=0,H1172+1,2)</f>
        <v>2</v>
      </c>
      <c r="AU1173" s="69" t="e">
        <f t="shared" si="333"/>
        <v>#N/A</v>
      </c>
      <c r="AV1173" s="69" t="e">
        <f t="shared" si="336"/>
        <v>#N/A</v>
      </c>
      <c r="AW1173" s="69">
        <f>IF(I1173&gt;0,COUNTIF($AV$32:AV1173,AV1173),0)</f>
        <v>1141</v>
      </c>
      <c r="AX1173" s="69">
        <f>IF(AND(AW1173&gt;1,SUMIF($AV$32:AV1172,AV1173,$AX$32:AX1172)-SUMIF($AV$32:AV1172,AV1173,$BA$32:BA1172)=0),1,IF(AND(AW1173&gt;1,SUMIF($AV$32:AV1172,AV1173,$AX$32:AX1172)-SUMIF($AV$32:AV1172,AV1173,$BA$32:BA1172)&gt;0),0,AW1173))</f>
        <v>0</v>
      </c>
      <c r="AY1173" s="69">
        <f>IF(AND(Q1173&gt;0,SUMIF($AV$32:AV1173,AV1173,$I$32:I1173)-SUMIF($AV$32:AV1173,AV1173,$Q$32:Q1173)=0),COUNTIF($AV$32:AV1173,AV1173),0)</f>
        <v>0</v>
      </c>
      <c r="AZ1173" s="69">
        <f>IF(Q1173&gt;0,COUNTIF($AV$32:AV1173,AV1173),0)</f>
        <v>0</v>
      </c>
      <c r="BA1173" s="69">
        <f t="shared" si="337"/>
        <v>0</v>
      </c>
      <c r="BC1173" s="69" t="str">
        <f t="shared" si="338"/>
        <v xml:space="preserve">  0</v>
      </c>
      <c r="BD1173" s="69" t="str">
        <f t="shared" si="339"/>
        <v/>
      </c>
      <c r="BF1173" s="69"/>
      <c r="BG1173" s="69"/>
    </row>
    <row r="1174" spans="1:59" x14ac:dyDescent="0.25">
      <c r="A1174" s="70" t="e">
        <f t="shared" si="348"/>
        <v>#REF!</v>
      </c>
      <c r="B1174" s="83" t="str">
        <f>IFERROR(VLOOKUP(A1174,[1]Tổng!$M$2:$AT$200,13,0),"")</f>
        <v/>
      </c>
      <c r="C1174" s="71" t="e">
        <f t="shared" si="343"/>
        <v>#VALUE!</v>
      </c>
      <c r="D1174" s="71">
        <f t="shared" si="344"/>
        <v>1</v>
      </c>
      <c r="E1174" s="221" t="str">
        <f>IFERROR(VLOOKUP(A1174,[1]Tổng!$M$2:$AT$200,14,0),"")</f>
        <v/>
      </c>
      <c r="F1174" s="213" t="str">
        <f>IFERROR(VLOOKUP(A1174,[1]Tổng!$M$2:$AT$200,15,0),"")</f>
        <v/>
      </c>
      <c r="G1174" s="214" t="str">
        <f>IFERROR(VLOOKUP(A1174,[1]Tổng!$M$2:$AT$200,25,0),"")</f>
        <v/>
      </c>
      <c r="H1174" s="83" t="str">
        <f>IFERROR(VLOOKUP(A1174,[1]Tổng!$M$2:$AQ$200,26,0),"")</f>
        <v/>
      </c>
      <c r="I1174" s="77" t="str">
        <f>IFERROR(VLOOKUP(A1174,[1]Tổng!$M$2:$AQ$200,27,0),"")</f>
        <v/>
      </c>
      <c r="J1174" s="77">
        <v>1000000</v>
      </c>
      <c r="K1174" s="78">
        <f t="shared" si="345"/>
        <v>0</v>
      </c>
      <c r="L1174" s="88" t="str">
        <f>IFERROR(VLOOKUP(A1174,[1]Tổng!$M$2:$AQ$200,30,0),"")</f>
        <v/>
      </c>
      <c r="M1174" s="88">
        <f t="shared" si="346"/>
        <v>0</v>
      </c>
      <c r="N1174" s="88" t="str">
        <f>IFERROR(VLOOKUP(A1174,[1]Tổng!$M$2:$AT$200,18,0),"")</f>
        <v/>
      </c>
      <c r="O1174" s="88" t="str">
        <f>IFERROR(VLOOKUP(A1174,[1]Tổng!$M$2:$AT$200,22,0),"")</f>
        <v/>
      </c>
      <c r="P1174" s="217">
        <f t="shared" si="347"/>
        <v>0</v>
      </c>
      <c r="Q1174" s="217">
        <f>IFERROR(VLOOKUP(A1174,[1]Tổng!$M$2:$AQ$200,29,0),0)</f>
        <v>0</v>
      </c>
      <c r="R1174" s="81" t="str">
        <f>IFERROR(VLOOKUP(A1174,[1]Tổng!$M$2:$AQ$200,31,0),"")</f>
        <v/>
      </c>
      <c r="S1174" s="81">
        <f t="shared" si="334"/>
        <v>0</v>
      </c>
      <c r="T1174" s="81">
        <f t="shared" si="335"/>
        <v>0</v>
      </c>
      <c r="U1174" s="81" t="e">
        <f t="shared" si="349"/>
        <v>#REF!</v>
      </c>
      <c r="V1174" s="81" t="e">
        <f>AD1185*L1185</f>
        <v>#VALUE!</v>
      </c>
      <c r="W1174" s="81" t="e">
        <f t="shared" si="340"/>
        <v>#REF!</v>
      </c>
      <c r="X1174" s="83">
        <v>44050</v>
      </c>
      <c r="Y1174" s="99">
        <f>Q1174-AD1185</f>
        <v>-907</v>
      </c>
      <c r="AC1174" s="106"/>
      <c r="AE1174" s="106" t="e">
        <f t="shared" si="353"/>
        <v>#VALUE!</v>
      </c>
      <c r="AF1174" s="69"/>
      <c r="AG1174" s="218"/>
      <c r="AH1174" s="219"/>
      <c r="AI1174" s="218"/>
      <c r="AR1174" s="225" t="str">
        <f>IF(AS1174&gt;1,H1174,IF(AS1174=1,H1173+1,0))</f>
        <v/>
      </c>
      <c r="AS1174" s="35">
        <f>IF(H1174=0,H1173+1,2)</f>
        <v>2</v>
      </c>
      <c r="AU1174" s="69" t="e">
        <f t="shared" si="333"/>
        <v>#N/A</v>
      </c>
      <c r="AV1174" s="69" t="e">
        <f t="shared" si="336"/>
        <v>#N/A</v>
      </c>
      <c r="AW1174" s="69">
        <f>IF(I1174&gt;0,COUNTIF($AV$32:AV1174,AV1174),0)</f>
        <v>1142</v>
      </c>
      <c r="AX1174" s="69">
        <f>IF(AND(AW1174&gt;1,SUMIF($AV$32:AV1173,AV1174,$AX$32:AX1173)-SUMIF($AV$32:AV1173,AV1174,$BA$32:BA1173)=0),1,IF(AND(AW1174&gt;1,SUMIF($AV$32:AV1173,AV1174,$AX$32:AX1173)-SUMIF($AV$32:AV1173,AV1174,$BA$32:BA1173)&gt;0),0,AW1174))</f>
        <v>0</v>
      </c>
      <c r="AY1174" s="69">
        <f>IF(AND(Q1174&gt;0,SUMIF($AV$32:AV1174,AV1174,$I$32:I1174)-SUMIF($AV$32:AV1174,AV1174,$Q$32:Q1174)=0),COUNTIF($AV$32:AV1174,AV1174),0)</f>
        <v>0</v>
      </c>
      <c r="AZ1174" s="69">
        <f>IF(Q1174&gt;0,COUNTIF($AV$32:AV1174,AV1174),0)</f>
        <v>0</v>
      </c>
      <c r="BA1174" s="69">
        <f t="shared" si="337"/>
        <v>0</v>
      </c>
      <c r="BC1174" s="69" t="str">
        <f t="shared" si="338"/>
        <v xml:space="preserve">  0</v>
      </c>
      <c r="BD1174" s="69" t="str">
        <f t="shared" si="339"/>
        <v/>
      </c>
      <c r="BF1174" s="69"/>
      <c r="BG1174" s="69"/>
    </row>
    <row r="1175" spans="1:59" x14ac:dyDescent="0.25">
      <c r="A1175" s="70" t="e">
        <f t="shared" si="348"/>
        <v>#REF!</v>
      </c>
      <c r="B1175" s="83" t="str">
        <f>IFERROR(VLOOKUP(A1175,[1]Tổng!$M$2:$AT$200,13,0),"")</f>
        <v/>
      </c>
      <c r="C1175" s="71" t="e">
        <f t="shared" si="343"/>
        <v>#VALUE!</v>
      </c>
      <c r="D1175" s="71">
        <f t="shared" si="344"/>
        <v>1</v>
      </c>
      <c r="E1175" s="221" t="str">
        <f>IFERROR(VLOOKUP(A1175,[1]Tổng!$M$2:$AT$200,14,0),"")</f>
        <v/>
      </c>
      <c r="F1175" s="213" t="str">
        <f>IFERROR(VLOOKUP(A1175,[1]Tổng!$M$2:$AT$200,15,0),"")</f>
        <v/>
      </c>
      <c r="G1175" s="214" t="str">
        <f>IFERROR(VLOOKUP(A1175,[1]Tổng!$M$2:$AT$200,25,0),"")</f>
        <v/>
      </c>
      <c r="H1175" s="83" t="str">
        <f>IFERROR(VLOOKUP(A1175,[1]Tổng!$M$2:$AQ$200,26,0),"")</f>
        <v/>
      </c>
      <c r="I1175" s="77" t="str">
        <f>IFERROR(VLOOKUP(A1175,[1]Tổng!$M$2:$AQ$200,27,0),"")</f>
        <v/>
      </c>
      <c r="J1175" s="77">
        <v>1000000</v>
      </c>
      <c r="K1175" s="78">
        <f t="shared" si="345"/>
        <v>0</v>
      </c>
      <c r="L1175" s="88" t="str">
        <f>IFERROR(VLOOKUP(A1175,[1]Tổng!$M$2:$AQ$200,30,0),"")</f>
        <v/>
      </c>
      <c r="M1175" s="88">
        <f t="shared" si="346"/>
        <v>0</v>
      </c>
      <c r="N1175" s="88" t="str">
        <f>IFERROR(VLOOKUP(A1175,[1]Tổng!$M$2:$AT$200,18,0),"")</f>
        <v/>
      </c>
      <c r="O1175" s="88" t="str">
        <f>IFERROR(VLOOKUP(A1175,[1]Tổng!$M$2:$AT$200,22,0),"")</f>
        <v/>
      </c>
      <c r="P1175" s="217">
        <f t="shared" si="347"/>
        <v>0</v>
      </c>
      <c r="Q1175" s="217">
        <f>IFERROR(VLOOKUP(A1175,[1]Tổng!$M$2:$AQ$200,29,0),0)</f>
        <v>0</v>
      </c>
      <c r="R1175" s="81" t="str">
        <f>IFERROR(VLOOKUP(A1175,[1]Tổng!$M$2:$AQ$200,31,0),"")</f>
        <v/>
      </c>
      <c r="S1175" s="81">
        <f t="shared" si="334"/>
        <v>0</v>
      </c>
      <c r="T1175" s="81">
        <f t="shared" si="335"/>
        <v>0</v>
      </c>
      <c r="U1175" s="81" t="e">
        <f t="shared" si="349"/>
        <v>#REF!</v>
      </c>
      <c r="V1175" s="81" t="e">
        <f>AF1185*L1185</f>
        <v>#VALUE!</v>
      </c>
      <c r="W1175" s="81" t="e">
        <f t="shared" si="340"/>
        <v>#REF!</v>
      </c>
      <c r="X1175" s="83">
        <v>44056</v>
      </c>
      <c r="Y1175" s="99">
        <f>Q1175-AF1185</f>
        <v>-1000</v>
      </c>
      <c r="AC1175" s="106"/>
      <c r="AE1175" s="106" t="e">
        <f t="shared" si="353"/>
        <v>#VALUE!</v>
      </c>
      <c r="AF1175" s="69"/>
      <c r="AG1175" s="218"/>
      <c r="AH1175" s="219"/>
      <c r="AI1175" s="218"/>
      <c r="AR1175" s="225" t="str">
        <f>IF(AS1175&gt;1,H1175,IF(AS1175=1,H1174+1,0))</f>
        <v/>
      </c>
      <c r="AS1175" s="35">
        <f>IF(H1175=0,H1174+1,2)</f>
        <v>2</v>
      </c>
      <c r="AU1175" s="69" t="e">
        <f t="shared" si="333"/>
        <v>#N/A</v>
      </c>
      <c r="AV1175" s="69" t="e">
        <f t="shared" si="336"/>
        <v>#N/A</v>
      </c>
      <c r="AW1175" s="69">
        <f>IF(I1175&gt;0,COUNTIF($AV$32:AV1175,AV1175),0)</f>
        <v>1143</v>
      </c>
      <c r="AX1175" s="69">
        <f>IF(AND(AW1175&gt;1,SUMIF($AV$32:AV1174,AV1175,$AX$32:AX1174)-SUMIF($AV$32:AV1174,AV1175,$BA$32:BA1174)=0),1,IF(AND(AW1175&gt;1,SUMIF($AV$32:AV1174,AV1175,$AX$32:AX1174)-SUMIF($AV$32:AV1174,AV1175,$BA$32:BA1174)&gt;0),0,AW1175))</f>
        <v>0</v>
      </c>
      <c r="AY1175" s="69">
        <f>IF(AND(Q1175&gt;0,SUMIF($AV$32:AV1175,AV1175,$I$32:I1175)-SUMIF($AV$32:AV1175,AV1175,$Q$32:Q1175)=0),COUNTIF($AV$32:AV1175,AV1175),0)</f>
        <v>0</v>
      </c>
      <c r="AZ1175" s="69">
        <f>IF(Q1175&gt;0,COUNTIF($AV$32:AV1175,AV1175),0)</f>
        <v>0</v>
      </c>
      <c r="BA1175" s="69">
        <f t="shared" si="337"/>
        <v>0</v>
      </c>
      <c r="BC1175" s="69" t="str">
        <f t="shared" si="338"/>
        <v xml:space="preserve">  0</v>
      </c>
      <c r="BD1175" s="69" t="str">
        <f t="shared" si="339"/>
        <v/>
      </c>
      <c r="BF1175" s="69"/>
      <c r="BG1175" s="69"/>
    </row>
    <row r="1176" spans="1:59" x14ac:dyDescent="0.25">
      <c r="A1176" s="70" t="e">
        <f t="shared" si="348"/>
        <v>#REF!</v>
      </c>
      <c r="B1176" s="83" t="str">
        <f>IFERROR(VLOOKUP(A1176,[1]Tổng!$M$2:$AT$200,13,0),"")</f>
        <v/>
      </c>
      <c r="C1176" s="71" t="e">
        <f t="shared" si="343"/>
        <v>#VALUE!</v>
      </c>
      <c r="D1176" s="71">
        <f t="shared" si="344"/>
        <v>1</v>
      </c>
      <c r="E1176" s="221" t="str">
        <f>IFERROR(VLOOKUP(A1176,[1]Tổng!$M$2:$AT$200,14,0),"")</f>
        <v/>
      </c>
      <c r="F1176" s="213" t="str">
        <f>IFERROR(VLOOKUP(A1176,[1]Tổng!$M$2:$AT$200,15,0),"")</f>
        <v/>
      </c>
      <c r="G1176" s="214" t="str">
        <f>IFERROR(VLOOKUP(A1176,[1]Tổng!$M$2:$AT$200,25,0),"")</f>
        <v/>
      </c>
      <c r="H1176" s="83" t="str">
        <f>IFERROR(VLOOKUP(A1176,[1]Tổng!$M$2:$AQ$200,26,0),"")</f>
        <v/>
      </c>
      <c r="I1176" s="77" t="str">
        <f>IFERROR(VLOOKUP(A1176,[1]Tổng!$M$2:$AQ$200,27,0),"")</f>
        <v/>
      </c>
      <c r="J1176" s="77">
        <v>1000000</v>
      </c>
      <c r="K1176" s="78">
        <f t="shared" si="345"/>
        <v>0</v>
      </c>
      <c r="L1176" s="88" t="str">
        <f>IFERROR(VLOOKUP(A1176,[1]Tổng!$M$2:$AQ$200,30,0),"")</f>
        <v/>
      </c>
      <c r="M1176" s="88">
        <f t="shared" si="346"/>
        <v>0</v>
      </c>
      <c r="N1176" s="88" t="str">
        <f>IFERROR(VLOOKUP(A1176,[1]Tổng!$M$2:$AT$200,18,0),"")</f>
        <v/>
      </c>
      <c r="O1176" s="88" t="str">
        <f>IFERROR(VLOOKUP(A1176,[1]Tổng!$M$2:$AT$200,22,0),"")</f>
        <v/>
      </c>
      <c r="P1176" s="217">
        <f t="shared" si="347"/>
        <v>0</v>
      </c>
      <c r="Q1176" s="217">
        <f>IFERROR(VLOOKUP(A1176,[1]Tổng!$M$2:$AQ$200,29,0),0)</f>
        <v>0</v>
      </c>
      <c r="R1176" s="81" t="str">
        <f>IFERROR(VLOOKUP(A1176,[1]Tổng!$M$2:$AQ$200,31,0),"")</f>
        <v/>
      </c>
      <c r="S1176" s="81">
        <f t="shared" si="334"/>
        <v>0</v>
      </c>
      <c r="T1176" s="81">
        <f t="shared" si="335"/>
        <v>0</v>
      </c>
      <c r="U1176" s="81" t="e">
        <f t="shared" si="349"/>
        <v>#REF!</v>
      </c>
      <c r="V1176" s="81" t="e">
        <f>AG1185*L1185</f>
        <v>#VALUE!</v>
      </c>
      <c r="W1176" s="81" t="e">
        <f t="shared" si="340"/>
        <v>#REF!</v>
      </c>
      <c r="X1176" s="83">
        <v>44081</v>
      </c>
      <c r="Y1176" s="99">
        <f>Q1176-AG1185</f>
        <v>-1798</v>
      </c>
      <c r="AC1176" s="106"/>
      <c r="AE1176" s="106" t="e">
        <f t="shared" si="353"/>
        <v>#VALUE!</v>
      </c>
      <c r="AF1176" s="69"/>
      <c r="AG1176" s="218"/>
      <c r="AH1176" s="219"/>
      <c r="AI1176" s="218"/>
      <c r="AR1176" s="225" t="str">
        <f>IF(AS1176&gt;1,H1176,IF(AS1176=1,H1175+1,0))</f>
        <v/>
      </c>
      <c r="AS1176" s="35">
        <f>IF(H1176=0,H1175+1,2)</f>
        <v>2</v>
      </c>
      <c r="AU1176" s="69" t="e">
        <f t="shared" si="333"/>
        <v>#N/A</v>
      </c>
      <c r="AV1176" s="69" t="e">
        <f t="shared" si="336"/>
        <v>#N/A</v>
      </c>
      <c r="AW1176" s="69">
        <f>IF(I1176&gt;0,COUNTIF($AV$32:AV1176,AV1176),0)</f>
        <v>1144</v>
      </c>
      <c r="AX1176" s="69">
        <f>IF(AND(AW1176&gt;1,SUMIF($AV$32:AV1175,AV1176,$AX$32:AX1175)-SUMIF($AV$32:AV1175,AV1176,$BA$32:BA1175)=0),1,IF(AND(AW1176&gt;1,SUMIF($AV$32:AV1175,AV1176,$AX$32:AX1175)-SUMIF($AV$32:AV1175,AV1176,$BA$32:BA1175)&gt;0),0,AW1176))</f>
        <v>0</v>
      </c>
      <c r="AY1176" s="69">
        <f>IF(AND(Q1176&gt;0,SUMIF($AV$32:AV1176,AV1176,$I$32:I1176)-SUMIF($AV$32:AV1176,AV1176,$Q$32:Q1176)=0),COUNTIF($AV$32:AV1176,AV1176),0)</f>
        <v>0</v>
      </c>
      <c r="AZ1176" s="69">
        <f>IF(Q1176&gt;0,COUNTIF($AV$32:AV1176,AV1176),0)</f>
        <v>0</v>
      </c>
      <c r="BA1176" s="69">
        <f t="shared" si="337"/>
        <v>0</v>
      </c>
      <c r="BC1176" s="69" t="str">
        <f t="shared" si="338"/>
        <v xml:space="preserve">  0</v>
      </c>
      <c r="BD1176" s="69" t="str">
        <f t="shared" si="339"/>
        <v/>
      </c>
      <c r="BF1176" s="69"/>
      <c r="BG1176" s="69"/>
    </row>
    <row r="1177" spans="1:59" x14ac:dyDescent="0.25">
      <c r="A1177" s="70" t="e">
        <f t="shared" si="348"/>
        <v>#REF!</v>
      </c>
      <c r="B1177" s="83" t="str">
        <f>IFERROR(VLOOKUP(A1177,[1]Tổng!$M$2:$AT$200,13,0),"")</f>
        <v/>
      </c>
      <c r="C1177" s="71" t="e">
        <f t="shared" si="343"/>
        <v>#VALUE!</v>
      </c>
      <c r="D1177" s="71">
        <f t="shared" si="344"/>
        <v>1</v>
      </c>
      <c r="E1177" s="221" t="str">
        <f>IFERROR(VLOOKUP(A1177,[1]Tổng!$M$2:$AT$200,14,0),"")</f>
        <v/>
      </c>
      <c r="F1177" s="213" t="str">
        <f>IFERROR(VLOOKUP(A1177,[1]Tổng!$M$2:$AT$200,15,0),"")</f>
        <v/>
      </c>
      <c r="G1177" s="214" t="str">
        <f>IFERROR(VLOOKUP(A1177,[1]Tổng!$M$2:$AT$200,25,0),"")</f>
        <v/>
      </c>
      <c r="H1177" s="83" t="str">
        <f>IFERROR(VLOOKUP(A1177,[1]Tổng!$M$2:$AQ$200,26,0),"")</f>
        <v/>
      </c>
      <c r="I1177" s="77" t="str">
        <f>IFERROR(VLOOKUP(A1177,[1]Tổng!$M$2:$AQ$200,27,0),"")</f>
        <v/>
      </c>
      <c r="J1177" s="77">
        <v>1000000</v>
      </c>
      <c r="K1177" s="78">
        <f t="shared" si="345"/>
        <v>0</v>
      </c>
      <c r="L1177" s="88" t="str">
        <f>IFERROR(VLOOKUP(A1177,[1]Tổng!$M$2:$AQ$200,30,0),"")</f>
        <v/>
      </c>
      <c r="M1177" s="88">
        <f t="shared" si="346"/>
        <v>0</v>
      </c>
      <c r="N1177" s="88" t="str">
        <f>IFERROR(VLOOKUP(A1177,[1]Tổng!$M$2:$AT$200,18,0),"")</f>
        <v/>
      </c>
      <c r="O1177" s="88" t="str">
        <f>IFERROR(VLOOKUP(A1177,[1]Tổng!$M$2:$AT$200,22,0),"")</f>
        <v/>
      </c>
      <c r="P1177" s="217">
        <f t="shared" si="347"/>
        <v>0</v>
      </c>
      <c r="Q1177" s="217">
        <f>IFERROR(VLOOKUP(A1177,[1]Tổng!$M$2:$AQ$200,29,0),0)</f>
        <v>0</v>
      </c>
      <c r="R1177" s="81" t="str">
        <f>IFERROR(VLOOKUP(A1177,[1]Tổng!$M$2:$AQ$200,31,0),"")</f>
        <v/>
      </c>
      <c r="S1177" s="81">
        <f t="shared" si="334"/>
        <v>0</v>
      </c>
      <c r="T1177" s="81">
        <f t="shared" si="335"/>
        <v>0</v>
      </c>
      <c r="U1177" s="81" t="e">
        <f t="shared" si="349"/>
        <v>#REF!</v>
      </c>
      <c r="V1177" s="81"/>
      <c r="W1177" s="81" t="e">
        <f t="shared" si="340"/>
        <v>#REF!</v>
      </c>
      <c r="X1177" s="83"/>
      <c r="Y1177" s="99">
        <f t="shared" ref="Y1177:Y1193" si="355">Q1177</f>
        <v>0</v>
      </c>
      <c r="AC1177" s="106"/>
      <c r="AE1177" s="106" t="e">
        <f t="shared" si="353"/>
        <v>#VALUE!</v>
      </c>
      <c r="AF1177" s="69"/>
      <c r="AG1177" s="218"/>
      <c r="AH1177" s="219"/>
      <c r="AI1177" s="218"/>
      <c r="AR1177" s="225" t="str">
        <f>IF(AS1177&gt;1,H1177,IF(AS1177=1,H1126+1,0))</f>
        <v/>
      </c>
      <c r="AS1177" s="35">
        <f>IF(H1177=0,H1126+1,2)</f>
        <v>2</v>
      </c>
      <c r="AU1177" s="69" t="e">
        <f t="shared" si="333"/>
        <v>#N/A</v>
      </c>
      <c r="AV1177" s="69" t="e">
        <f t="shared" si="336"/>
        <v>#N/A</v>
      </c>
      <c r="AW1177" s="69">
        <f>IF(I1177&gt;0,COUNTIF($AV$32:AV1177,AV1177),0)</f>
        <v>1145</v>
      </c>
      <c r="AX1177" s="69">
        <f>IF(AND(AW1177&gt;1,SUMIF($AV$32:AV1176,AV1177,$AX$32:AX1176)-SUMIF($AV$32:AV1176,AV1177,$BA$32:BA1176)=0),1,IF(AND(AW1177&gt;1,SUMIF($AV$32:AV1176,AV1177,$AX$32:AX1176)-SUMIF($AV$32:AV1176,AV1177,$BA$32:BA1176)&gt;0),0,AW1177))</f>
        <v>0</v>
      </c>
      <c r="AY1177" s="69">
        <f>IF(AND(Q1177&gt;0,SUMIF($AV$32:AV1177,AV1177,$I$32:I1177)-SUMIF($AV$32:AV1177,AV1177,$Q$32:Q1177)=0),COUNTIF($AV$32:AV1177,AV1177),0)</f>
        <v>0</v>
      </c>
      <c r="AZ1177" s="69">
        <f>IF(Q1177&gt;0,COUNTIF($AV$32:AV1177,AV1177),0)</f>
        <v>0</v>
      </c>
      <c r="BA1177" s="69">
        <f t="shared" si="337"/>
        <v>0</v>
      </c>
      <c r="BC1177" s="69" t="str">
        <f t="shared" si="338"/>
        <v xml:space="preserve">  0</v>
      </c>
      <c r="BD1177" s="69" t="str">
        <f t="shared" si="339"/>
        <v/>
      </c>
      <c r="BF1177" s="69"/>
      <c r="BG1177" s="69"/>
    </row>
    <row r="1178" spans="1:59" x14ac:dyDescent="0.25">
      <c r="A1178" s="70" t="e">
        <f t="shared" si="348"/>
        <v>#REF!</v>
      </c>
      <c r="B1178" s="83" t="str">
        <f>IFERROR(VLOOKUP(A1178,[1]Tổng!$M$2:$AT$200,13,0),"")</f>
        <v/>
      </c>
      <c r="C1178" s="71" t="e">
        <f t="shared" si="343"/>
        <v>#VALUE!</v>
      </c>
      <c r="D1178" s="71">
        <f t="shared" si="344"/>
        <v>1</v>
      </c>
      <c r="E1178" s="221" t="str">
        <f>IFERROR(VLOOKUP(A1178,[1]Tổng!$M$2:$AT$200,14,0),"")</f>
        <v/>
      </c>
      <c r="F1178" s="213" t="str">
        <f>IFERROR(VLOOKUP(A1178,[1]Tổng!$M$2:$AT$200,15,0),"")</f>
        <v/>
      </c>
      <c r="G1178" s="214" t="str">
        <f>IFERROR(VLOOKUP(A1178,[1]Tổng!$M$2:$AT$200,25,0),"")</f>
        <v/>
      </c>
      <c r="H1178" s="83" t="str">
        <f>IFERROR(VLOOKUP(A1178,[1]Tổng!$M$2:$AQ$200,26,0),"")</f>
        <v/>
      </c>
      <c r="I1178" s="77" t="str">
        <f>IFERROR(VLOOKUP(A1178,[1]Tổng!$M$2:$AQ$200,27,0),"")</f>
        <v/>
      </c>
      <c r="J1178" s="77">
        <v>1000000</v>
      </c>
      <c r="K1178" s="78">
        <f t="shared" si="345"/>
        <v>0</v>
      </c>
      <c r="L1178" s="88" t="str">
        <f>IFERROR(VLOOKUP(A1178,[1]Tổng!$M$2:$AQ$200,30,0),"")</f>
        <v/>
      </c>
      <c r="M1178" s="88">
        <f t="shared" si="346"/>
        <v>0</v>
      </c>
      <c r="N1178" s="88" t="str">
        <f>IFERROR(VLOOKUP(A1178,[1]Tổng!$M$2:$AT$200,18,0),"")</f>
        <v/>
      </c>
      <c r="O1178" s="88" t="str">
        <f>IFERROR(VLOOKUP(A1178,[1]Tổng!$M$2:$AT$200,22,0),"")</f>
        <v/>
      </c>
      <c r="P1178" s="217">
        <f t="shared" si="347"/>
        <v>0</v>
      </c>
      <c r="Q1178" s="217">
        <f>IFERROR(VLOOKUP(A1178,[1]Tổng!$M$2:$AQ$200,29,0),0)</f>
        <v>0</v>
      </c>
      <c r="R1178" s="81" t="str">
        <f>IFERROR(VLOOKUP(A1178,[1]Tổng!$M$2:$AQ$200,31,0),"")</f>
        <v/>
      </c>
      <c r="S1178" s="81">
        <f t="shared" si="334"/>
        <v>0</v>
      </c>
      <c r="T1178" s="81">
        <f t="shared" si="335"/>
        <v>0</v>
      </c>
      <c r="U1178" s="81" t="e">
        <f t="shared" si="349"/>
        <v>#REF!</v>
      </c>
      <c r="V1178" s="81"/>
      <c r="W1178" s="81" t="e">
        <f t="shared" si="340"/>
        <v>#REF!</v>
      </c>
      <c r="X1178" s="83"/>
      <c r="Y1178" s="99">
        <f t="shared" si="355"/>
        <v>0</v>
      </c>
      <c r="AC1178" s="106"/>
      <c r="AE1178" s="106" t="e">
        <f t="shared" si="353"/>
        <v>#VALUE!</v>
      </c>
      <c r="AF1178" s="69"/>
      <c r="AG1178" s="218"/>
      <c r="AH1178" s="219"/>
      <c r="AI1178" s="218"/>
      <c r="AR1178" s="225" t="str">
        <f>IF(AS1178&gt;1,H1178,IF(AS1178=1,H1177+1,0))</f>
        <v/>
      </c>
      <c r="AS1178" s="35">
        <f>IF(H1178=0,H1177+1,2)</f>
        <v>2</v>
      </c>
      <c r="AU1178" s="69" t="e">
        <f t="shared" si="333"/>
        <v>#N/A</v>
      </c>
      <c r="AV1178" s="69" t="e">
        <f t="shared" si="336"/>
        <v>#N/A</v>
      </c>
      <c r="AW1178" s="69">
        <f>IF(I1178&gt;0,COUNTIF($AV$32:AV1178,AV1178),0)</f>
        <v>1146</v>
      </c>
      <c r="AX1178" s="69">
        <f>IF(AND(AW1178&gt;1,SUMIF($AV$32:AV1177,AV1178,$AX$32:AX1177)-SUMIF($AV$32:AV1177,AV1178,$BA$32:BA1177)=0),1,IF(AND(AW1178&gt;1,SUMIF($AV$32:AV1177,AV1178,$AX$32:AX1177)-SUMIF($AV$32:AV1177,AV1178,$BA$32:BA1177)&gt;0),0,AW1178))</f>
        <v>0</v>
      </c>
      <c r="AY1178" s="69">
        <f>IF(AND(Q1178&gt;0,SUMIF($AV$32:AV1178,AV1178,$I$32:I1178)-SUMIF($AV$32:AV1178,AV1178,$Q$32:Q1178)=0),COUNTIF($AV$32:AV1178,AV1178),0)</f>
        <v>0</v>
      </c>
      <c r="AZ1178" s="69">
        <f>IF(Q1178&gt;0,COUNTIF($AV$32:AV1178,AV1178),0)</f>
        <v>0</v>
      </c>
      <c r="BA1178" s="69">
        <f t="shared" si="337"/>
        <v>0</v>
      </c>
      <c r="BC1178" s="69" t="str">
        <f t="shared" si="338"/>
        <v xml:space="preserve">  0</v>
      </c>
      <c r="BD1178" s="69" t="str">
        <f t="shared" si="339"/>
        <v/>
      </c>
      <c r="BF1178" s="69"/>
      <c r="BG1178" s="69"/>
    </row>
    <row r="1179" spans="1:59" x14ac:dyDescent="0.25">
      <c r="A1179" s="70" t="e">
        <f t="shared" si="348"/>
        <v>#REF!</v>
      </c>
      <c r="B1179" s="83" t="str">
        <f>IFERROR(VLOOKUP(A1179,[1]Tổng!$M$2:$AT$200,13,0),"")</f>
        <v/>
      </c>
      <c r="C1179" s="71" t="e">
        <f t="shared" si="343"/>
        <v>#VALUE!</v>
      </c>
      <c r="D1179" s="71">
        <f t="shared" si="344"/>
        <v>1</v>
      </c>
      <c r="E1179" s="221" t="str">
        <f>IFERROR(VLOOKUP(A1179,[1]Tổng!$M$2:$AT$200,14,0),"")</f>
        <v/>
      </c>
      <c r="F1179" s="213" t="str">
        <f>IFERROR(VLOOKUP(A1179,[1]Tổng!$M$2:$AT$200,15,0),"")</f>
        <v/>
      </c>
      <c r="G1179" s="214" t="str">
        <f>IFERROR(VLOOKUP(A1179,[1]Tổng!$M$2:$AT$200,25,0),"")</f>
        <v/>
      </c>
      <c r="H1179" s="83" t="str">
        <f>IFERROR(VLOOKUP(A1179,[1]Tổng!$M$2:$AQ$200,26,0),"")</f>
        <v/>
      </c>
      <c r="I1179" s="77" t="str">
        <f>IFERROR(VLOOKUP(A1179,[1]Tổng!$M$2:$AQ$200,27,0),"")</f>
        <v/>
      </c>
      <c r="J1179" s="77">
        <v>1000000</v>
      </c>
      <c r="K1179" s="78">
        <f t="shared" si="345"/>
        <v>0</v>
      </c>
      <c r="L1179" s="88" t="str">
        <f>IFERROR(VLOOKUP(A1179,[1]Tổng!$M$2:$AQ$200,30,0),"")</f>
        <v/>
      </c>
      <c r="M1179" s="88">
        <f t="shared" si="346"/>
        <v>0</v>
      </c>
      <c r="N1179" s="88" t="str">
        <f>IFERROR(VLOOKUP(A1179,[1]Tổng!$M$2:$AT$200,18,0),"")</f>
        <v/>
      </c>
      <c r="O1179" s="88" t="str">
        <f>IFERROR(VLOOKUP(A1179,[1]Tổng!$M$2:$AT$200,22,0),"")</f>
        <v/>
      </c>
      <c r="P1179" s="217">
        <f t="shared" si="347"/>
        <v>0</v>
      </c>
      <c r="Q1179" s="217">
        <f>IFERROR(VLOOKUP(A1179,[1]Tổng!$M$2:$AQ$200,29,0),0)</f>
        <v>0</v>
      </c>
      <c r="R1179" s="81" t="str">
        <f>IFERROR(VLOOKUP(A1179,[1]Tổng!$M$2:$AQ$200,31,0),"")</f>
        <v/>
      </c>
      <c r="S1179" s="81">
        <f t="shared" si="334"/>
        <v>0</v>
      </c>
      <c r="T1179" s="81">
        <f t="shared" si="335"/>
        <v>0</v>
      </c>
      <c r="U1179" s="81" t="e">
        <f t="shared" si="349"/>
        <v>#REF!</v>
      </c>
      <c r="V1179" s="81"/>
      <c r="W1179" s="81" t="e">
        <f t="shared" si="340"/>
        <v>#REF!</v>
      </c>
      <c r="X1179" s="83"/>
      <c r="Y1179" s="99">
        <f t="shared" si="355"/>
        <v>0</v>
      </c>
      <c r="Z1179" s="35">
        <v>1608</v>
      </c>
      <c r="AA1179" s="35">
        <v>392</v>
      </c>
      <c r="AC1179" s="106"/>
      <c r="AE1179" s="106" t="e">
        <f t="shared" si="353"/>
        <v>#VALUE!</v>
      </c>
      <c r="AF1179" s="69"/>
      <c r="AG1179" s="218"/>
      <c r="AH1179" s="219"/>
      <c r="AI1179" s="218"/>
      <c r="AR1179" s="225" t="str">
        <f>IF(AS1179&gt;1,H1179,IF(AS1179=1,H1178+1,0))</f>
        <v/>
      </c>
      <c r="AS1179" s="35">
        <f>IF(H1179=0,H1178+1,2)</f>
        <v>2</v>
      </c>
      <c r="AU1179" s="69" t="e">
        <f t="shared" si="333"/>
        <v>#N/A</v>
      </c>
      <c r="AV1179" s="69" t="e">
        <f t="shared" si="336"/>
        <v>#N/A</v>
      </c>
      <c r="AW1179" s="69">
        <f>IF(I1179&gt;0,COUNTIF($AV$32:AV1179,AV1179),0)</f>
        <v>1147</v>
      </c>
      <c r="AX1179" s="69">
        <f>IF(AND(AW1179&gt;1,SUMIF($AV$32:AV1178,AV1179,$AX$32:AX1178)-SUMIF($AV$32:AV1178,AV1179,$BA$32:BA1178)=0),1,IF(AND(AW1179&gt;1,SUMIF($AV$32:AV1178,AV1179,$AX$32:AX1178)-SUMIF($AV$32:AV1178,AV1179,$BA$32:BA1178)&gt;0),0,AW1179))</f>
        <v>0</v>
      </c>
      <c r="AY1179" s="69">
        <f>IF(AND(Q1179&gt;0,SUMIF($AV$32:AV1179,AV1179,$I$32:I1179)-SUMIF($AV$32:AV1179,AV1179,$Q$32:Q1179)=0),COUNTIF($AV$32:AV1179,AV1179),0)</f>
        <v>0</v>
      </c>
      <c r="AZ1179" s="69">
        <f>IF(Q1179&gt;0,COUNTIF($AV$32:AV1179,AV1179),0)</f>
        <v>0</v>
      </c>
      <c r="BA1179" s="69">
        <f t="shared" si="337"/>
        <v>0</v>
      </c>
      <c r="BC1179" s="69" t="str">
        <f t="shared" si="338"/>
        <v xml:space="preserve">  0</v>
      </c>
      <c r="BD1179" s="69" t="str">
        <f t="shared" si="339"/>
        <v/>
      </c>
      <c r="BF1179" s="69"/>
      <c r="BG1179" s="69"/>
    </row>
    <row r="1180" spans="1:59" x14ac:dyDescent="0.25">
      <c r="A1180" s="70" t="e">
        <f t="shared" si="348"/>
        <v>#REF!</v>
      </c>
      <c r="B1180" s="83" t="str">
        <f>IFERROR(VLOOKUP(A1180,[1]Tổng!$M$2:$AT$200,13,0),"")</f>
        <v/>
      </c>
      <c r="C1180" s="71" t="e">
        <f t="shared" si="343"/>
        <v>#VALUE!</v>
      </c>
      <c r="D1180" s="71">
        <f t="shared" si="344"/>
        <v>1</v>
      </c>
      <c r="E1180" s="221" t="str">
        <f>IFERROR(VLOOKUP(A1180,[1]Tổng!$M$2:$AT$200,14,0),"")</f>
        <v/>
      </c>
      <c r="F1180" s="213" t="str">
        <f>IFERROR(VLOOKUP(A1180,[1]Tổng!$M$2:$AT$200,15,0),"")</f>
        <v/>
      </c>
      <c r="G1180" s="214" t="str">
        <f>IFERROR(VLOOKUP(A1180,[1]Tổng!$M$2:$AT$200,25,0),"")</f>
        <v/>
      </c>
      <c r="H1180" s="83" t="str">
        <f>IFERROR(VLOOKUP(A1180,[1]Tổng!$M$2:$AQ$200,26,0),"")</f>
        <v/>
      </c>
      <c r="I1180" s="77" t="str">
        <f>IFERROR(VLOOKUP(A1180,[1]Tổng!$M$2:$AQ$200,27,0),"")</f>
        <v/>
      </c>
      <c r="J1180" s="77">
        <v>1000000</v>
      </c>
      <c r="K1180" s="78">
        <f t="shared" si="345"/>
        <v>0</v>
      </c>
      <c r="L1180" s="88" t="str">
        <f>IFERROR(VLOOKUP(A1180,[1]Tổng!$M$2:$AQ$200,30,0),"")</f>
        <v/>
      </c>
      <c r="M1180" s="88">
        <f t="shared" si="346"/>
        <v>0</v>
      </c>
      <c r="N1180" s="88" t="str">
        <f>IFERROR(VLOOKUP(A1180,[1]Tổng!$M$2:$AT$200,18,0),"")</f>
        <v/>
      </c>
      <c r="O1180" s="88" t="str">
        <f>IFERROR(VLOOKUP(A1180,[1]Tổng!$M$2:$AT$200,22,0),"")</f>
        <v/>
      </c>
      <c r="P1180" s="217">
        <f t="shared" si="347"/>
        <v>0</v>
      </c>
      <c r="Q1180" s="217">
        <f>IFERROR(VLOOKUP(A1180,[1]Tổng!$M$2:$AQ$200,29,0),0)</f>
        <v>0</v>
      </c>
      <c r="R1180" s="81" t="str">
        <f>IFERROR(VLOOKUP(A1180,[1]Tổng!$M$2:$AQ$200,31,0),"")</f>
        <v/>
      </c>
      <c r="S1180" s="81">
        <f t="shared" si="334"/>
        <v>0</v>
      </c>
      <c r="T1180" s="81">
        <f t="shared" si="335"/>
        <v>0</v>
      </c>
      <c r="U1180" s="81" t="e">
        <f t="shared" si="349"/>
        <v>#REF!</v>
      </c>
      <c r="V1180" s="81"/>
      <c r="W1180" s="81" t="e">
        <f t="shared" si="340"/>
        <v>#REF!</v>
      </c>
      <c r="X1180" s="83"/>
      <c r="Y1180" s="99">
        <f t="shared" si="355"/>
        <v>0</v>
      </c>
      <c r="AC1180" s="106"/>
      <c r="AE1180" s="106" t="e">
        <f t="shared" si="353"/>
        <v>#VALUE!</v>
      </c>
      <c r="AF1180" s="69"/>
      <c r="AG1180" s="218"/>
      <c r="AH1180" s="219"/>
      <c r="AI1180" s="218"/>
      <c r="AR1180" s="225" t="str">
        <f>IF(AS1180&gt;1,H1180,IF(AS1180=1,H1179+1,0))</f>
        <v/>
      </c>
      <c r="AS1180" s="35">
        <f>IF(H1180=0,H1179+1,2)</f>
        <v>2</v>
      </c>
      <c r="AU1180" s="69" t="e">
        <f t="shared" si="333"/>
        <v>#N/A</v>
      </c>
      <c r="AV1180" s="69" t="e">
        <f t="shared" si="336"/>
        <v>#N/A</v>
      </c>
      <c r="AW1180" s="69">
        <f>IF(I1180&gt;0,COUNTIF($AV$32:AV1180,AV1180),0)</f>
        <v>1148</v>
      </c>
      <c r="AX1180" s="69">
        <f>IF(AND(AW1180&gt;1,SUMIF($AV$32:AV1179,AV1180,$AX$32:AX1179)-SUMIF($AV$32:AV1179,AV1180,$BA$32:BA1179)=0),1,IF(AND(AW1180&gt;1,SUMIF($AV$32:AV1179,AV1180,$AX$32:AX1179)-SUMIF($AV$32:AV1179,AV1180,$BA$32:BA1179)&gt;0),0,AW1180))</f>
        <v>0</v>
      </c>
      <c r="AY1180" s="69">
        <f>IF(AND(Q1180&gt;0,SUMIF($AV$32:AV1180,AV1180,$I$32:I1180)-SUMIF($AV$32:AV1180,AV1180,$Q$32:Q1180)=0),COUNTIF($AV$32:AV1180,AV1180),0)</f>
        <v>0</v>
      </c>
      <c r="AZ1180" s="69">
        <f>IF(Q1180&gt;0,COUNTIF($AV$32:AV1180,AV1180),0)</f>
        <v>0</v>
      </c>
      <c r="BA1180" s="69">
        <f t="shared" si="337"/>
        <v>0</v>
      </c>
      <c r="BC1180" s="69" t="str">
        <f t="shared" si="338"/>
        <v xml:space="preserve">  0</v>
      </c>
      <c r="BD1180" s="69" t="str">
        <f t="shared" si="339"/>
        <v/>
      </c>
      <c r="BF1180" s="69"/>
      <c r="BG1180" s="69"/>
    </row>
    <row r="1181" spans="1:59" x14ac:dyDescent="0.25">
      <c r="A1181" s="70" t="e">
        <f t="shared" si="348"/>
        <v>#REF!</v>
      </c>
      <c r="B1181" s="83" t="str">
        <f>IFERROR(VLOOKUP(A1181,[1]Tổng!$M$2:$AT$200,13,0),"")</f>
        <v/>
      </c>
      <c r="C1181" s="71" t="e">
        <f t="shared" si="343"/>
        <v>#VALUE!</v>
      </c>
      <c r="D1181" s="71">
        <f t="shared" si="344"/>
        <v>1</v>
      </c>
      <c r="E1181" s="221" t="str">
        <f>IFERROR(VLOOKUP(A1181,[1]Tổng!$M$2:$AT$200,14,0),"")</f>
        <v/>
      </c>
      <c r="F1181" s="213" t="str">
        <f>IFERROR(VLOOKUP(A1181,[1]Tổng!$M$2:$AT$200,15,0),"")</f>
        <v/>
      </c>
      <c r="G1181" s="214" t="str">
        <f>IFERROR(VLOOKUP(A1181,[1]Tổng!$M$2:$AT$200,25,0),"")</f>
        <v/>
      </c>
      <c r="H1181" s="83" t="str">
        <f>IFERROR(VLOOKUP(A1181,[1]Tổng!$M$2:$AQ$200,26,0),"")</f>
        <v/>
      </c>
      <c r="I1181" s="77" t="str">
        <f>IFERROR(VLOOKUP(A1181,[1]Tổng!$M$2:$AQ$200,27,0),"")</f>
        <v/>
      </c>
      <c r="J1181" s="77">
        <v>1000000</v>
      </c>
      <c r="K1181" s="78">
        <f t="shared" si="345"/>
        <v>0</v>
      </c>
      <c r="L1181" s="88" t="str">
        <f>IFERROR(VLOOKUP(A1181,[1]Tổng!$M$2:$AQ$200,30,0),"")</f>
        <v/>
      </c>
      <c r="M1181" s="88">
        <f t="shared" si="346"/>
        <v>0</v>
      </c>
      <c r="N1181" s="88" t="str">
        <f>IFERROR(VLOOKUP(A1181,[1]Tổng!$M$2:$AT$200,18,0),"")</f>
        <v/>
      </c>
      <c r="O1181" s="88" t="str">
        <f>IFERROR(VLOOKUP(A1181,[1]Tổng!$M$2:$AT$200,22,0),"")</f>
        <v/>
      </c>
      <c r="P1181" s="217">
        <f t="shared" si="347"/>
        <v>0</v>
      </c>
      <c r="Q1181" s="217">
        <f>IFERROR(VLOOKUP(A1181,[1]Tổng!$M$2:$AQ$200,29,0),0)</f>
        <v>0</v>
      </c>
      <c r="R1181" s="81" t="str">
        <f>IFERROR(VLOOKUP(A1181,[1]Tổng!$M$2:$AQ$200,31,0),"")</f>
        <v/>
      </c>
      <c r="S1181" s="81">
        <f t="shared" si="334"/>
        <v>0</v>
      </c>
      <c r="T1181" s="81">
        <f t="shared" si="335"/>
        <v>0</v>
      </c>
      <c r="U1181" s="81" t="e">
        <f t="shared" si="349"/>
        <v>#REF!</v>
      </c>
      <c r="V1181" s="81"/>
      <c r="W1181" s="81" t="e">
        <f t="shared" si="340"/>
        <v>#REF!</v>
      </c>
      <c r="X1181" s="83"/>
      <c r="Y1181" s="99">
        <f t="shared" si="355"/>
        <v>0</v>
      </c>
      <c r="AC1181" s="106"/>
      <c r="AE1181" s="106" t="e">
        <f t="shared" si="353"/>
        <v>#VALUE!</v>
      </c>
      <c r="AF1181" s="69"/>
      <c r="AG1181" s="218"/>
      <c r="AH1181" s="219"/>
      <c r="AI1181" s="218"/>
      <c r="AR1181" s="225" t="str">
        <f>IF(AS1181&gt;1,H1181,IF(AS1181=1,H1180+1,0))</f>
        <v/>
      </c>
      <c r="AS1181" s="35">
        <f>IF(H1181=0,H1180+1,2)</f>
        <v>2</v>
      </c>
      <c r="AU1181" s="69" t="e">
        <f t="shared" si="333"/>
        <v>#N/A</v>
      </c>
      <c r="AV1181" s="69" t="e">
        <f t="shared" si="336"/>
        <v>#N/A</v>
      </c>
      <c r="AW1181" s="69">
        <f>IF(I1181&gt;0,COUNTIF($AV$32:AV1181,AV1181),0)</f>
        <v>1149</v>
      </c>
      <c r="AX1181" s="69">
        <f>IF(AND(AW1181&gt;1,SUMIF($AV$32:AV1180,AV1181,$AX$32:AX1180)-SUMIF($AV$32:AV1180,AV1181,$BA$32:BA1180)=0),1,IF(AND(AW1181&gt;1,SUMIF($AV$32:AV1180,AV1181,$AX$32:AX1180)-SUMIF($AV$32:AV1180,AV1181,$BA$32:BA1180)&gt;0),0,AW1181))</f>
        <v>0</v>
      </c>
      <c r="AY1181" s="69">
        <f>IF(AND(Q1181&gt;0,SUMIF($AV$32:AV1181,AV1181,$I$32:I1181)-SUMIF($AV$32:AV1181,AV1181,$Q$32:Q1181)=0),COUNTIF($AV$32:AV1181,AV1181),0)</f>
        <v>0</v>
      </c>
      <c r="AZ1181" s="69">
        <f>IF(Q1181&gt;0,COUNTIF($AV$32:AV1181,AV1181),0)</f>
        <v>0</v>
      </c>
      <c r="BA1181" s="69">
        <f t="shared" si="337"/>
        <v>0</v>
      </c>
      <c r="BC1181" s="69" t="str">
        <f t="shared" si="338"/>
        <v xml:space="preserve">  0</v>
      </c>
      <c r="BD1181" s="69" t="str">
        <f t="shared" si="339"/>
        <v/>
      </c>
      <c r="BF1181" s="69"/>
      <c r="BG1181" s="69"/>
    </row>
    <row r="1182" spans="1:59" x14ac:dyDescent="0.25">
      <c r="A1182" s="70" t="e">
        <f t="shared" si="348"/>
        <v>#REF!</v>
      </c>
      <c r="B1182" s="83" t="str">
        <f>IFERROR(VLOOKUP(A1182,[1]Tổng!$M$2:$AT$200,13,0),"")</f>
        <v/>
      </c>
      <c r="C1182" s="71" t="e">
        <f t="shared" si="343"/>
        <v>#VALUE!</v>
      </c>
      <c r="D1182" s="71">
        <f t="shared" si="344"/>
        <v>1</v>
      </c>
      <c r="E1182" s="221" t="str">
        <f>IFERROR(VLOOKUP(A1182,[1]Tổng!$M$2:$AT$200,14,0),"")</f>
        <v/>
      </c>
      <c r="F1182" s="213" t="str">
        <f>IFERROR(VLOOKUP(A1182,[1]Tổng!$M$2:$AT$200,15,0),"")</f>
        <v/>
      </c>
      <c r="G1182" s="214" t="str">
        <f>IFERROR(VLOOKUP(A1182,[1]Tổng!$M$2:$AT$200,25,0),"")</f>
        <v/>
      </c>
      <c r="H1182" s="83" t="str">
        <f>IFERROR(VLOOKUP(A1182,[1]Tổng!$M$2:$AQ$200,26,0),"")</f>
        <v/>
      </c>
      <c r="I1182" s="77" t="str">
        <f>IFERROR(VLOOKUP(A1182,[1]Tổng!$M$2:$AQ$200,27,0),"")</f>
        <v/>
      </c>
      <c r="J1182" s="77">
        <v>1000000</v>
      </c>
      <c r="K1182" s="78">
        <f t="shared" si="345"/>
        <v>0</v>
      </c>
      <c r="L1182" s="88" t="str">
        <f>IFERROR(VLOOKUP(A1182,[1]Tổng!$M$2:$AQ$200,30,0),"")</f>
        <v/>
      </c>
      <c r="M1182" s="88">
        <f t="shared" si="346"/>
        <v>0</v>
      </c>
      <c r="N1182" s="88" t="str">
        <f>IFERROR(VLOOKUP(A1182,[1]Tổng!$M$2:$AT$200,18,0),"")</f>
        <v/>
      </c>
      <c r="O1182" s="88" t="str">
        <f>IFERROR(VLOOKUP(A1182,[1]Tổng!$M$2:$AT$200,22,0),"")</f>
        <v/>
      </c>
      <c r="P1182" s="217">
        <f t="shared" si="347"/>
        <v>0</v>
      </c>
      <c r="Q1182" s="217">
        <f>IFERROR(VLOOKUP(A1182,[1]Tổng!$M$2:$AQ$200,29,0),0)</f>
        <v>0</v>
      </c>
      <c r="R1182" s="81" t="str">
        <f>IFERROR(VLOOKUP(A1182,[1]Tổng!$M$2:$AQ$200,31,0),"")</f>
        <v/>
      </c>
      <c r="S1182" s="81">
        <f t="shared" si="334"/>
        <v>0</v>
      </c>
      <c r="T1182" s="81">
        <f t="shared" si="335"/>
        <v>0</v>
      </c>
      <c r="U1182" s="81" t="e">
        <f t="shared" si="349"/>
        <v>#REF!</v>
      </c>
      <c r="V1182" s="81"/>
      <c r="W1182" s="81" t="e">
        <f t="shared" si="340"/>
        <v>#REF!</v>
      </c>
      <c r="X1182" s="83"/>
      <c r="Y1182" s="99">
        <f t="shared" si="355"/>
        <v>0</v>
      </c>
      <c r="AC1182" s="106"/>
      <c r="AE1182" s="106" t="e">
        <f t="shared" si="353"/>
        <v>#VALUE!</v>
      </c>
      <c r="AF1182" s="69"/>
      <c r="AG1182" s="218"/>
      <c r="AH1182" s="219"/>
      <c r="AI1182" s="218"/>
      <c r="AR1182" s="225" t="str">
        <f>IF(AS1182&gt;1,H1182,IF(AS1182=1,H1175+1,0))</f>
        <v/>
      </c>
      <c r="AS1182" s="35">
        <f>IF(H1182=0,H1175+1,2)</f>
        <v>2</v>
      </c>
      <c r="AU1182" s="69" t="e">
        <f t="shared" si="333"/>
        <v>#N/A</v>
      </c>
      <c r="AV1182" s="69" t="e">
        <f t="shared" si="336"/>
        <v>#N/A</v>
      </c>
      <c r="AW1182" s="69">
        <f>IF(I1182&gt;0,COUNTIF($AV$32:AV1182,AV1182),0)</f>
        <v>1150</v>
      </c>
      <c r="AX1182" s="69">
        <f>IF(AND(AW1182&gt;1,SUMIF($AV$32:AV1181,AV1182,$AX$32:AX1181)-SUMIF($AV$32:AV1181,AV1182,$BA$32:BA1181)=0),1,IF(AND(AW1182&gt;1,SUMIF($AV$32:AV1181,AV1182,$AX$32:AX1181)-SUMIF($AV$32:AV1181,AV1182,$BA$32:BA1181)&gt;0),0,AW1182))</f>
        <v>0</v>
      </c>
      <c r="AY1182" s="69">
        <f>IF(AND(Q1182&gt;0,SUMIF($AV$32:AV1182,AV1182,$I$32:I1182)-SUMIF($AV$32:AV1182,AV1182,$Q$32:Q1182)=0),COUNTIF($AV$32:AV1182,AV1182),0)</f>
        <v>0</v>
      </c>
      <c r="AZ1182" s="69">
        <f>IF(Q1182&gt;0,COUNTIF($AV$32:AV1182,AV1182),0)</f>
        <v>0</v>
      </c>
      <c r="BA1182" s="69">
        <f t="shared" si="337"/>
        <v>0</v>
      </c>
      <c r="BC1182" s="69" t="str">
        <f t="shared" si="338"/>
        <v xml:space="preserve">  0</v>
      </c>
      <c r="BD1182" s="69" t="str">
        <f t="shared" si="339"/>
        <v/>
      </c>
      <c r="BF1182" s="69"/>
      <c r="BG1182" s="69"/>
    </row>
    <row r="1183" spans="1:59" x14ac:dyDescent="0.25">
      <c r="A1183" s="70" t="e">
        <f t="shared" si="348"/>
        <v>#REF!</v>
      </c>
      <c r="B1183" s="83" t="str">
        <f>IFERROR(VLOOKUP(A1183,[1]Tổng!$M$2:$AT$200,13,0),"")</f>
        <v/>
      </c>
      <c r="C1183" s="71" t="e">
        <f t="shared" si="343"/>
        <v>#VALUE!</v>
      </c>
      <c r="D1183" s="71">
        <f t="shared" si="344"/>
        <v>1</v>
      </c>
      <c r="E1183" s="221" t="str">
        <f>IFERROR(VLOOKUP(A1183,[1]Tổng!$M$2:$AT$200,14,0),"")</f>
        <v/>
      </c>
      <c r="F1183" s="213" t="str">
        <f>IFERROR(VLOOKUP(A1183,[1]Tổng!$M$2:$AT$200,15,0),"")</f>
        <v/>
      </c>
      <c r="G1183" s="214" t="str">
        <f>IFERROR(VLOOKUP(A1183,[1]Tổng!$M$2:$AT$200,25,0),"")</f>
        <v/>
      </c>
      <c r="H1183" s="83" t="str">
        <f>IFERROR(VLOOKUP(A1183,[1]Tổng!$M$2:$AQ$200,26,0),"")</f>
        <v/>
      </c>
      <c r="I1183" s="77" t="str">
        <f>IFERROR(VLOOKUP(A1183,[1]Tổng!$M$2:$AQ$200,27,0),"")</f>
        <v/>
      </c>
      <c r="J1183" s="77">
        <v>1000000</v>
      </c>
      <c r="K1183" s="78">
        <f t="shared" si="345"/>
        <v>0</v>
      </c>
      <c r="L1183" s="88" t="str">
        <f>IFERROR(VLOOKUP(A1183,[1]Tổng!$M$2:$AQ$200,30,0),"")</f>
        <v/>
      </c>
      <c r="M1183" s="88">
        <f t="shared" si="346"/>
        <v>0</v>
      </c>
      <c r="N1183" s="88" t="str">
        <f>IFERROR(VLOOKUP(A1183,[1]Tổng!$M$2:$AT$200,18,0),"")</f>
        <v/>
      </c>
      <c r="O1183" s="88" t="str">
        <f>IFERROR(VLOOKUP(A1183,[1]Tổng!$M$2:$AT$200,22,0),"")</f>
        <v/>
      </c>
      <c r="P1183" s="217">
        <f t="shared" si="347"/>
        <v>0</v>
      </c>
      <c r="Q1183" s="217">
        <f>IFERROR(VLOOKUP(A1183,[1]Tổng!$M$2:$AQ$200,29,0),0)</f>
        <v>0</v>
      </c>
      <c r="R1183" s="81" t="str">
        <f>IFERROR(VLOOKUP(A1183,[1]Tổng!$M$2:$AQ$200,31,0),"")</f>
        <v/>
      </c>
      <c r="S1183" s="81">
        <f t="shared" si="334"/>
        <v>0</v>
      </c>
      <c r="T1183" s="81">
        <f t="shared" si="335"/>
        <v>0</v>
      </c>
      <c r="U1183" s="81" t="e">
        <f t="shared" si="349"/>
        <v>#REF!</v>
      </c>
      <c r="V1183" s="81"/>
      <c r="W1183" s="81" t="e">
        <f t="shared" si="340"/>
        <v>#REF!</v>
      </c>
      <c r="X1183" s="83"/>
      <c r="Y1183" s="99">
        <f t="shared" si="355"/>
        <v>0</v>
      </c>
      <c r="AC1183" s="106"/>
      <c r="AE1183" s="106" t="e">
        <f t="shared" si="353"/>
        <v>#VALUE!</v>
      </c>
      <c r="AF1183" s="69"/>
      <c r="AG1183" s="218"/>
      <c r="AH1183" s="219"/>
      <c r="AI1183" s="218"/>
      <c r="AR1183" s="225" t="str">
        <f>IF(AS1183&gt;1,H1183,IF(AS1183=1,H1182+1,0))</f>
        <v/>
      </c>
      <c r="AS1183" s="35">
        <f>IF(H1183=0,H1182+1,2)</f>
        <v>2</v>
      </c>
      <c r="AU1183" s="69" t="e">
        <f t="shared" si="333"/>
        <v>#N/A</v>
      </c>
      <c r="AV1183" s="69" t="e">
        <f t="shared" si="336"/>
        <v>#N/A</v>
      </c>
      <c r="AW1183" s="69">
        <f>IF(I1183&gt;0,COUNTIF($AV$32:AV1183,AV1183),0)</f>
        <v>1151</v>
      </c>
      <c r="AX1183" s="69">
        <f>IF(AND(AW1183&gt;1,SUMIF($AV$32:AV1182,AV1183,$AX$32:AX1182)-SUMIF($AV$32:AV1182,AV1183,$BA$32:BA1182)=0),1,IF(AND(AW1183&gt;1,SUMIF($AV$32:AV1182,AV1183,$AX$32:AX1182)-SUMIF($AV$32:AV1182,AV1183,$BA$32:BA1182)&gt;0),0,AW1183))</f>
        <v>0</v>
      </c>
      <c r="AY1183" s="69">
        <f>IF(AND(Q1183&gt;0,SUMIF($AV$32:AV1183,AV1183,$I$32:I1183)-SUMIF($AV$32:AV1183,AV1183,$Q$32:Q1183)=0),COUNTIF($AV$32:AV1183,AV1183),0)</f>
        <v>0</v>
      </c>
      <c r="AZ1183" s="69">
        <f>IF(Q1183&gt;0,COUNTIF($AV$32:AV1183,AV1183),0)</f>
        <v>0</v>
      </c>
      <c r="BA1183" s="69">
        <f t="shared" si="337"/>
        <v>0</v>
      </c>
      <c r="BC1183" s="69" t="str">
        <f t="shared" si="338"/>
        <v xml:space="preserve">  0</v>
      </c>
      <c r="BD1183" s="69" t="str">
        <f t="shared" si="339"/>
        <v/>
      </c>
      <c r="BF1183" s="69"/>
      <c r="BG1183" s="69"/>
    </row>
    <row r="1184" spans="1:59" x14ac:dyDescent="0.25">
      <c r="A1184" s="70" t="e">
        <f t="shared" si="348"/>
        <v>#REF!</v>
      </c>
      <c r="B1184" s="83" t="str">
        <f>IFERROR(VLOOKUP(A1184,[1]Tổng!$M$2:$AT$200,13,0),"")</f>
        <v/>
      </c>
      <c r="C1184" s="71" t="e">
        <f t="shared" si="343"/>
        <v>#VALUE!</v>
      </c>
      <c r="D1184" s="71">
        <f t="shared" si="344"/>
        <v>1</v>
      </c>
      <c r="E1184" s="221" t="str">
        <f>IFERROR(VLOOKUP(A1184,[1]Tổng!$M$2:$AT$200,14,0),"")</f>
        <v/>
      </c>
      <c r="F1184" s="213" t="str">
        <f>IFERROR(VLOOKUP(A1184,[1]Tổng!$M$2:$AT$200,15,0),"")</f>
        <v/>
      </c>
      <c r="G1184" s="214" t="str">
        <f>IFERROR(VLOOKUP(A1184,[1]Tổng!$M$2:$AT$200,25,0),"")</f>
        <v/>
      </c>
      <c r="H1184" s="83" t="str">
        <f>IFERROR(VLOOKUP(A1184,[1]Tổng!$M$2:$AQ$200,26,0),"")</f>
        <v/>
      </c>
      <c r="I1184" s="77" t="str">
        <f>IFERROR(VLOOKUP(A1184,[1]Tổng!$M$2:$AQ$200,27,0),"")</f>
        <v/>
      </c>
      <c r="J1184" s="77">
        <v>1000000</v>
      </c>
      <c r="K1184" s="78">
        <f t="shared" si="345"/>
        <v>0</v>
      </c>
      <c r="L1184" s="88" t="str">
        <f>IFERROR(VLOOKUP(A1184,[1]Tổng!$M$2:$AQ$200,30,0),"")</f>
        <v/>
      </c>
      <c r="M1184" s="88">
        <f t="shared" si="346"/>
        <v>0</v>
      </c>
      <c r="N1184" s="88" t="str">
        <f>IFERROR(VLOOKUP(A1184,[1]Tổng!$M$2:$AT$200,18,0),"")</f>
        <v/>
      </c>
      <c r="O1184" s="88" t="str">
        <f>IFERROR(VLOOKUP(A1184,[1]Tổng!$M$2:$AT$200,22,0),"")</f>
        <v/>
      </c>
      <c r="P1184" s="217">
        <f t="shared" si="347"/>
        <v>0</v>
      </c>
      <c r="Q1184" s="217">
        <f>IFERROR(VLOOKUP(A1184,[1]Tổng!$M$2:$AQ$200,29,0),0)</f>
        <v>0</v>
      </c>
      <c r="R1184" s="81" t="str">
        <f>IFERROR(VLOOKUP(A1184,[1]Tổng!$M$2:$AQ$200,31,0),"")</f>
        <v/>
      </c>
      <c r="S1184" s="81">
        <f t="shared" si="334"/>
        <v>0</v>
      </c>
      <c r="T1184" s="81">
        <f t="shared" si="335"/>
        <v>0</v>
      </c>
      <c r="U1184" s="81" t="e">
        <f t="shared" si="349"/>
        <v>#REF!</v>
      </c>
      <c r="V1184" s="81"/>
      <c r="W1184" s="81" t="e">
        <f t="shared" si="340"/>
        <v>#REF!</v>
      </c>
      <c r="X1184" s="83"/>
      <c r="Y1184" s="99">
        <f t="shared" si="355"/>
        <v>0</v>
      </c>
      <c r="AC1184" s="106"/>
      <c r="AE1184" s="106" t="e">
        <f t="shared" si="353"/>
        <v>#VALUE!</v>
      </c>
      <c r="AF1184" s="69"/>
      <c r="AG1184" s="218"/>
      <c r="AH1184" s="219"/>
      <c r="AI1184" s="218"/>
      <c r="AR1184" s="225" t="str">
        <f>IF(AS1184&gt;1,H1184,IF(AS1184=1,H1183+1,0))</f>
        <v/>
      </c>
      <c r="AS1184" s="35">
        <f>IF(H1184=0,H1183+1,2)</f>
        <v>2</v>
      </c>
      <c r="AU1184" s="69" t="e">
        <f t="shared" ref="AU1184:AU1247" si="356">VLOOKUP(G1184,$AO$32:$AP$37,2,0)</f>
        <v>#N/A</v>
      </c>
      <c r="AV1184" s="69" t="e">
        <f t="shared" si="336"/>
        <v>#N/A</v>
      </c>
      <c r="AW1184" s="69">
        <f>IF(I1184&gt;0,COUNTIF($AV$32:AV1184,AV1184),0)</f>
        <v>1152</v>
      </c>
      <c r="AX1184" s="69">
        <f>IF(AND(AW1184&gt;1,SUMIF($AV$32:AV1183,AV1184,$AX$32:AX1183)-SUMIF($AV$32:AV1183,AV1184,$BA$32:BA1183)=0),1,IF(AND(AW1184&gt;1,SUMIF($AV$32:AV1183,AV1184,$AX$32:AX1183)-SUMIF($AV$32:AV1183,AV1184,$BA$32:BA1183)&gt;0),0,AW1184))</f>
        <v>0</v>
      </c>
      <c r="AY1184" s="69">
        <f>IF(AND(Q1184&gt;0,SUMIF($AV$32:AV1184,AV1184,$I$32:I1184)-SUMIF($AV$32:AV1184,AV1184,$Q$32:Q1184)=0),COUNTIF($AV$32:AV1184,AV1184),0)</f>
        <v>0</v>
      </c>
      <c r="AZ1184" s="69">
        <f>IF(Q1184&gt;0,COUNTIF($AV$32:AV1184,AV1184),0)</f>
        <v>0</v>
      </c>
      <c r="BA1184" s="69">
        <f t="shared" si="337"/>
        <v>0</v>
      </c>
      <c r="BC1184" s="69" t="str">
        <f t="shared" si="338"/>
        <v xml:space="preserve">  0</v>
      </c>
      <c r="BD1184" s="69" t="str">
        <f t="shared" si="339"/>
        <v/>
      </c>
      <c r="BF1184" s="69"/>
      <c r="BG1184" s="69"/>
    </row>
    <row r="1185" spans="1:59" x14ac:dyDescent="0.25">
      <c r="A1185" s="70" t="e">
        <f t="shared" si="348"/>
        <v>#REF!</v>
      </c>
      <c r="B1185" s="83" t="str">
        <f>IFERROR(VLOOKUP(A1185,[1]Tổng!$M$2:$AT$200,13,0),"")</f>
        <v/>
      </c>
      <c r="C1185" s="71" t="e">
        <f t="shared" si="343"/>
        <v>#VALUE!</v>
      </c>
      <c r="D1185" s="71">
        <f t="shared" si="344"/>
        <v>1</v>
      </c>
      <c r="E1185" s="221" t="str">
        <f>IFERROR(VLOOKUP(A1185,[1]Tổng!$M$2:$AT$200,14,0),"")</f>
        <v/>
      </c>
      <c r="F1185" s="213" t="str">
        <f>IFERROR(VLOOKUP(A1185,[1]Tổng!$M$2:$AT$200,15,0),"")</f>
        <v/>
      </c>
      <c r="G1185" s="214" t="str">
        <f>IFERROR(VLOOKUP(A1185,[1]Tổng!$M$2:$AT$200,25,0),"")</f>
        <v/>
      </c>
      <c r="H1185" s="83" t="str">
        <f>IFERROR(VLOOKUP(A1185,[1]Tổng!$M$2:$AQ$200,26,0),"")</f>
        <v/>
      </c>
      <c r="I1185" s="77" t="str">
        <f>IFERROR(VLOOKUP(A1185,[1]Tổng!$M$2:$AQ$200,27,0),"")</f>
        <v/>
      </c>
      <c r="J1185" s="77">
        <v>1000000</v>
      </c>
      <c r="K1185" s="78">
        <f t="shared" si="345"/>
        <v>0</v>
      </c>
      <c r="L1185" s="88" t="str">
        <f>IFERROR(VLOOKUP(A1185,[1]Tổng!$M$2:$AQ$200,30,0),"")</f>
        <v/>
      </c>
      <c r="M1185" s="88">
        <f t="shared" si="346"/>
        <v>0</v>
      </c>
      <c r="N1185" s="88" t="str">
        <f>IFERROR(VLOOKUP(A1185,[1]Tổng!$M$2:$AT$200,18,0),"")</f>
        <v/>
      </c>
      <c r="O1185" s="88" t="str">
        <f>IFERROR(VLOOKUP(A1185,[1]Tổng!$M$2:$AT$200,22,0),"")</f>
        <v/>
      </c>
      <c r="P1185" s="217">
        <f t="shared" si="347"/>
        <v>0</v>
      </c>
      <c r="Q1185" s="217">
        <f>IFERROR(VLOOKUP(A1185,[1]Tổng!$M$2:$AQ$200,29,0),0)</f>
        <v>0</v>
      </c>
      <c r="R1185" s="81" t="str">
        <f>IFERROR(VLOOKUP(A1185,[1]Tổng!$M$2:$AQ$200,31,0),"")</f>
        <v/>
      </c>
      <c r="S1185" s="81">
        <f t="shared" ref="S1185:S1248" si="357">Q1185*J1185</f>
        <v>0</v>
      </c>
      <c r="T1185" s="81">
        <f t="shared" ref="T1185:T1248" si="358">IFERROR(Q1185*R1185,0)</f>
        <v>0</v>
      </c>
      <c r="U1185" s="81" t="e">
        <f t="shared" si="349"/>
        <v>#REF!</v>
      </c>
      <c r="V1185" s="81"/>
      <c r="W1185" s="81" t="e">
        <f t="shared" si="340"/>
        <v>#REF!</v>
      </c>
      <c r="X1185" s="83"/>
      <c r="Y1185" s="99">
        <f t="shared" si="355"/>
        <v>0</v>
      </c>
      <c r="Z1185" s="35">
        <v>1057</v>
      </c>
      <c r="AA1185" s="35">
        <v>2150</v>
      </c>
      <c r="AB1185" s="35">
        <v>508</v>
      </c>
      <c r="AC1185" s="106">
        <v>757</v>
      </c>
      <c r="AD1185" s="35">
        <v>907</v>
      </c>
      <c r="AE1185" s="106" t="e">
        <f>I1185-SUM(Z1185:AD1185)-SUM(AF1185:AI1185)</f>
        <v>#VALUE!</v>
      </c>
      <c r="AF1185" s="69">
        <v>1000</v>
      </c>
      <c r="AG1185" s="218">
        <v>1798</v>
      </c>
      <c r="AH1185" s="219">
        <v>1440</v>
      </c>
      <c r="AI1185" s="218"/>
      <c r="AR1185" s="225" t="str">
        <f>IF(AS1185&gt;1,H1185,IF(AS1185=1,H1184+1,0))</f>
        <v/>
      </c>
      <c r="AS1185" s="35">
        <f>IF(H1185=0,H1184+1,2)</f>
        <v>2</v>
      </c>
      <c r="AU1185" s="69" t="e">
        <f t="shared" si="356"/>
        <v>#N/A</v>
      </c>
      <c r="AV1185" s="69" t="e">
        <f t="shared" ref="AV1185:AV1248" si="359">AU1185&amp;" "&amp;F1185</f>
        <v>#N/A</v>
      </c>
      <c r="AW1185" s="69">
        <f>IF(I1185&gt;0,COUNTIF($AV$32:AV1185,AV1185),0)</f>
        <v>1153</v>
      </c>
      <c r="AX1185" s="69">
        <f>IF(AND(AW1185&gt;1,SUMIF($AV$32:AV1184,AV1185,$AX$32:AX1184)-SUMIF($AV$32:AV1184,AV1185,$BA$32:BA1184)=0),1,IF(AND(AW1185&gt;1,SUMIF($AV$32:AV1184,AV1185,$AX$32:AX1184)-SUMIF($AV$32:AV1184,AV1185,$BA$32:BA1184)&gt;0),0,AW1185))</f>
        <v>0</v>
      </c>
      <c r="AY1185" s="69">
        <f>IF(AND(Q1185&gt;0,SUMIF($AV$32:AV1185,AV1185,$I$32:I1185)-SUMIF($AV$32:AV1185,AV1185,$Q$32:Q1185)=0),COUNTIF($AV$32:AV1185,AV1185),0)</f>
        <v>0</v>
      </c>
      <c r="AZ1185" s="69">
        <f>IF(Q1185&gt;0,COUNTIF($AV$32:AV1185,AV1185),0)</f>
        <v>0</v>
      </c>
      <c r="BA1185" s="69">
        <f t="shared" ref="BA1185:BA1248" si="360">IF(AY1185&gt;0,1,0)</f>
        <v>0</v>
      </c>
      <c r="BC1185" s="69" t="str">
        <f t="shared" ref="BC1185:BC1248" si="361">E1185&amp;" "&amp;H1185&amp;" "&amp;Q1185</f>
        <v xml:space="preserve">  0</v>
      </c>
      <c r="BD1185" s="69" t="str">
        <f t="shared" ref="BD1185:BD1248" si="362">B1185</f>
        <v/>
      </c>
      <c r="BF1185" s="69"/>
      <c r="BG1185" s="69"/>
    </row>
    <row r="1186" spans="1:59" x14ac:dyDescent="0.25">
      <c r="A1186" s="70" t="e">
        <f t="shared" si="348"/>
        <v>#REF!</v>
      </c>
      <c r="B1186" s="83" t="str">
        <f>IFERROR(VLOOKUP(A1186,[1]Tổng!$M$2:$AT$200,13,0),"")</f>
        <v/>
      </c>
      <c r="C1186" s="71" t="e">
        <f t="shared" si="343"/>
        <v>#VALUE!</v>
      </c>
      <c r="D1186" s="71">
        <f t="shared" si="344"/>
        <v>1</v>
      </c>
      <c r="E1186" s="221" t="str">
        <f>IFERROR(VLOOKUP(A1186,[1]Tổng!$M$2:$AT$200,14,0),"")</f>
        <v/>
      </c>
      <c r="F1186" s="213" t="str">
        <f>IFERROR(VLOOKUP(A1186,[1]Tổng!$M$2:$AT$200,15,0),"")</f>
        <v/>
      </c>
      <c r="G1186" s="214" t="str">
        <f>IFERROR(VLOOKUP(A1186,[1]Tổng!$M$2:$AT$200,25,0),"")</f>
        <v/>
      </c>
      <c r="H1186" s="83" t="str">
        <f>IFERROR(VLOOKUP(A1186,[1]Tổng!$M$2:$AQ$200,26,0),"")</f>
        <v/>
      </c>
      <c r="I1186" s="77" t="str">
        <f>IFERROR(VLOOKUP(A1186,[1]Tổng!$M$2:$AQ$200,27,0),"")</f>
        <v/>
      </c>
      <c r="J1186" s="77">
        <v>1000000</v>
      </c>
      <c r="K1186" s="78">
        <f t="shared" si="345"/>
        <v>0</v>
      </c>
      <c r="L1186" s="88" t="str">
        <f>IFERROR(VLOOKUP(A1186,[1]Tổng!$M$2:$AQ$200,30,0),"")</f>
        <v/>
      </c>
      <c r="M1186" s="88">
        <f t="shared" si="346"/>
        <v>0</v>
      </c>
      <c r="N1186" s="88" t="str">
        <f>IFERROR(VLOOKUP(A1186,[1]Tổng!$M$2:$AT$200,18,0),"")</f>
        <v/>
      </c>
      <c r="O1186" s="88" t="str">
        <f>IFERROR(VLOOKUP(A1186,[1]Tổng!$M$2:$AT$200,22,0),"")</f>
        <v/>
      </c>
      <c r="P1186" s="217">
        <f t="shared" si="347"/>
        <v>0</v>
      </c>
      <c r="Q1186" s="217">
        <f>IFERROR(VLOOKUP(A1186,[1]Tổng!$M$2:$AQ$200,29,0),0)</f>
        <v>0</v>
      </c>
      <c r="R1186" s="81" t="str">
        <f>IFERROR(VLOOKUP(A1186,[1]Tổng!$M$2:$AQ$200,31,0),"")</f>
        <v/>
      </c>
      <c r="S1186" s="81">
        <f t="shared" si="357"/>
        <v>0</v>
      </c>
      <c r="T1186" s="81">
        <f t="shared" si="358"/>
        <v>0</v>
      </c>
      <c r="U1186" s="81" t="e">
        <f t="shared" si="349"/>
        <v>#REF!</v>
      </c>
      <c r="V1186" s="81"/>
      <c r="W1186" s="81" t="e">
        <f t="shared" si="340"/>
        <v>#REF!</v>
      </c>
      <c r="X1186" s="83"/>
      <c r="Y1186" s="99">
        <f t="shared" si="355"/>
        <v>0</v>
      </c>
      <c r="AC1186" s="106"/>
      <c r="AE1186" s="106" t="e">
        <f t="shared" si="353"/>
        <v>#VALUE!</v>
      </c>
      <c r="AF1186" s="69"/>
      <c r="AG1186" s="218"/>
      <c r="AH1186" s="219"/>
      <c r="AI1186" s="218"/>
      <c r="AR1186" s="225" t="str">
        <f>IF(AS1186&gt;1,H1186,IF(AS1186=1,H1185+1,0))</f>
        <v/>
      </c>
      <c r="AS1186" s="35">
        <f>IF(H1186=0,H1185+1,2)</f>
        <v>2</v>
      </c>
      <c r="AU1186" s="69" t="e">
        <f t="shared" si="356"/>
        <v>#N/A</v>
      </c>
      <c r="AV1186" s="69" t="e">
        <f t="shared" si="359"/>
        <v>#N/A</v>
      </c>
      <c r="AW1186" s="69">
        <f>IF(I1186&gt;0,COUNTIF($AV$32:AV1186,AV1186),0)</f>
        <v>1154</v>
      </c>
      <c r="AX1186" s="69">
        <f>IF(AND(AW1186&gt;1,SUMIF($AV$32:AV1185,AV1186,$AX$32:AX1185)-SUMIF($AV$32:AV1185,AV1186,$BA$32:BA1185)=0),1,IF(AND(AW1186&gt;1,SUMIF($AV$32:AV1185,AV1186,$AX$32:AX1185)-SUMIF($AV$32:AV1185,AV1186,$BA$32:BA1185)&gt;0),0,AW1186))</f>
        <v>0</v>
      </c>
      <c r="AY1186" s="69">
        <f>IF(AND(Q1186&gt;0,SUMIF($AV$32:AV1186,AV1186,$I$32:I1186)-SUMIF($AV$32:AV1186,AV1186,$Q$32:Q1186)=0),COUNTIF($AV$32:AV1186,AV1186),0)</f>
        <v>0</v>
      </c>
      <c r="AZ1186" s="69">
        <f>IF(Q1186&gt;0,COUNTIF($AV$32:AV1186,AV1186),0)</f>
        <v>0</v>
      </c>
      <c r="BA1186" s="69">
        <f t="shared" si="360"/>
        <v>0</v>
      </c>
      <c r="BC1186" s="69" t="str">
        <f t="shared" si="361"/>
        <v xml:space="preserve">  0</v>
      </c>
      <c r="BD1186" s="69" t="str">
        <f t="shared" si="362"/>
        <v/>
      </c>
      <c r="BF1186" s="69"/>
      <c r="BG1186" s="69"/>
    </row>
    <row r="1187" spans="1:59" x14ac:dyDescent="0.25">
      <c r="A1187" s="70" t="e">
        <f t="shared" si="348"/>
        <v>#REF!</v>
      </c>
      <c r="B1187" s="83" t="str">
        <f>IFERROR(VLOOKUP(A1187,[1]Tổng!$M$2:$AT$200,13,0),"")</f>
        <v/>
      </c>
      <c r="C1187" s="71" t="e">
        <f t="shared" si="343"/>
        <v>#VALUE!</v>
      </c>
      <c r="D1187" s="71">
        <f t="shared" si="344"/>
        <v>1</v>
      </c>
      <c r="E1187" s="221" t="str">
        <f>IFERROR(VLOOKUP(A1187,[1]Tổng!$M$2:$AT$200,14,0),"")</f>
        <v/>
      </c>
      <c r="F1187" s="213" t="str">
        <f>IFERROR(VLOOKUP(A1187,[1]Tổng!$M$2:$AT$200,15,0),"")</f>
        <v/>
      </c>
      <c r="G1187" s="214" t="str">
        <f>IFERROR(VLOOKUP(A1187,[1]Tổng!$M$2:$AT$200,25,0),"")</f>
        <v/>
      </c>
      <c r="H1187" s="83" t="str">
        <f>IFERROR(VLOOKUP(A1187,[1]Tổng!$M$2:$AQ$200,26,0),"")</f>
        <v/>
      </c>
      <c r="I1187" s="77" t="str">
        <f>IFERROR(VLOOKUP(A1187,[1]Tổng!$M$2:$AQ$200,27,0),"")</f>
        <v/>
      </c>
      <c r="J1187" s="77">
        <v>1000000</v>
      </c>
      <c r="K1187" s="78">
        <f t="shared" si="345"/>
        <v>0</v>
      </c>
      <c r="L1187" s="88" t="str">
        <f>IFERROR(VLOOKUP(A1187,[1]Tổng!$M$2:$AQ$200,30,0),"")</f>
        <v/>
      </c>
      <c r="M1187" s="88">
        <f t="shared" si="346"/>
        <v>0</v>
      </c>
      <c r="N1187" s="88" t="str">
        <f>IFERROR(VLOOKUP(A1187,[1]Tổng!$M$2:$AT$200,18,0),"")</f>
        <v/>
      </c>
      <c r="O1187" s="88" t="str">
        <f>IFERROR(VLOOKUP(A1187,[1]Tổng!$M$2:$AT$200,22,0),"")</f>
        <v/>
      </c>
      <c r="P1187" s="217">
        <f t="shared" si="347"/>
        <v>0</v>
      </c>
      <c r="Q1187" s="217">
        <f>IFERROR(VLOOKUP(A1187,[1]Tổng!$M$2:$AQ$200,29,0),0)</f>
        <v>0</v>
      </c>
      <c r="R1187" s="81" t="str">
        <f>IFERROR(VLOOKUP(A1187,[1]Tổng!$M$2:$AQ$200,31,0),"")</f>
        <v/>
      </c>
      <c r="S1187" s="81">
        <f t="shared" si="357"/>
        <v>0</v>
      </c>
      <c r="T1187" s="81">
        <f t="shared" si="358"/>
        <v>0</v>
      </c>
      <c r="U1187" s="81" t="e">
        <f t="shared" si="349"/>
        <v>#REF!</v>
      </c>
      <c r="V1187" s="81"/>
      <c r="W1187" s="81" t="e">
        <f t="shared" ref="W1187:W1250" si="363">IF((U1187-T1187+V1187)&gt;$U$32,$U$32,(U1187-T1187+V1187))</f>
        <v>#REF!</v>
      </c>
      <c r="X1187" s="83"/>
      <c r="Y1187" s="99">
        <f t="shared" si="355"/>
        <v>0</v>
      </c>
      <c r="AC1187" s="106"/>
      <c r="AE1187" s="106" t="e">
        <f t="shared" si="353"/>
        <v>#VALUE!</v>
      </c>
      <c r="AF1187" s="69"/>
      <c r="AG1187" s="218"/>
      <c r="AH1187" s="219"/>
      <c r="AI1187" s="218"/>
      <c r="AR1187" s="225" t="str">
        <f>IF(AS1187&gt;1,H1187,IF(AS1187=1,H1186+1,0))</f>
        <v/>
      </c>
      <c r="AS1187" s="35">
        <f>IF(H1187=0,H1186+1,2)</f>
        <v>2</v>
      </c>
      <c r="AU1187" s="69" t="e">
        <f t="shared" si="356"/>
        <v>#N/A</v>
      </c>
      <c r="AV1187" s="69" t="e">
        <f t="shared" si="359"/>
        <v>#N/A</v>
      </c>
      <c r="AW1187" s="69">
        <f>IF(I1187&gt;0,COUNTIF($AV$32:AV1187,AV1187),0)</f>
        <v>1155</v>
      </c>
      <c r="AX1187" s="69">
        <f>IF(AND(AW1187&gt;1,SUMIF($AV$32:AV1186,AV1187,$AX$32:AX1186)-SUMIF($AV$32:AV1186,AV1187,$BA$32:BA1186)=0),1,IF(AND(AW1187&gt;1,SUMIF($AV$32:AV1186,AV1187,$AX$32:AX1186)-SUMIF($AV$32:AV1186,AV1187,$BA$32:BA1186)&gt;0),0,AW1187))</f>
        <v>0</v>
      </c>
      <c r="AY1187" s="69">
        <f>IF(AND(Q1187&gt;0,SUMIF($AV$32:AV1187,AV1187,$I$32:I1187)-SUMIF($AV$32:AV1187,AV1187,$Q$32:Q1187)=0),COUNTIF($AV$32:AV1187,AV1187),0)</f>
        <v>0</v>
      </c>
      <c r="AZ1187" s="69">
        <f>IF(Q1187&gt;0,COUNTIF($AV$32:AV1187,AV1187),0)</f>
        <v>0</v>
      </c>
      <c r="BA1187" s="69">
        <f t="shared" si="360"/>
        <v>0</v>
      </c>
      <c r="BC1187" s="69" t="str">
        <f t="shared" si="361"/>
        <v xml:space="preserve">  0</v>
      </c>
      <c r="BD1187" s="69" t="str">
        <f t="shared" si="362"/>
        <v/>
      </c>
      <c r="BF1187" s="69"/>
      <c r="BG1187" s="69"/>
    </row>
    <row r="1188" spans="1:59" x14ac:dyDescent="0.25">
      <c r="A1188" s="70" t="e">
        <f t="shared" si="348"/>
        <v>#REF!</v>
      </c>
      <c r="B1188" s="83" t="str">
        <f>IFERROR(VLOOKUP(A1188,[1]Tổng!$M$2:$AT$200,13,0),"")</f>
        <v/>
      </c>
      <c r="C1188" s="71" t="e">
        <f t="shared" si="343"/>
        <v>#VALUE!</v>
      </c>
      <c r="D1188" s="71">
        <f t="shared" si="344"/>
        <v>1</v>
      </c>
      <c r="E1188" s="221" t="str">
        <f>IFERROR(VLOOKUP(A1188,[1]Tổng!$M$2:$AT$200,14,0),"")</f>
        <v/>
      </c>
      <c r="F1188" s="213" t="str">
        <f>IFERROR(VLOOKUP(A1188,[1]Tổng!$M$2:$AT$200,15,0),"")</f>
        <v/>
      </c>
      <c r="G1188" s="214" t="str">
        <f>IFERROR(VLOOKUP(A1188,[1]Tổng!$M$2:$AT$200,25,0),"")</f>
        <v/>
      </c>
      <c r="H1188" s="83" t="str">
        <f>IFERROR(VLOOKUP(A1188,[1]Tổng!$M$2:$AQ$200,26,0),"")</f>
        <v/>
      </c>
      <c r="I1188" s="77" t="str">
        <f>IFERROR(VLOOKUP(A1188,[1]Tổng!$M$2:$AQ$200,27,0),"")</f>
        <v/>
      </c>
      <c r="J1188" s="77">
        <v>1000000</v>
      </c>
      <c r="K1188" s="78">
        <f t="shared" si="345"/>
        <v>0</v>
      </c>
      <c r="L1188" s="88" t="str">
        <f>IFERROR(VLOOKUP(A1188,[1]Tổng!$M$2:$AQ$200,30,0),"")</f>
        <v/>
      </c>
      <c r="M1188" s="88">
        <f t="shared" si="346"/>
        <v>0</v>
      </c>
      <c r="N1188" s="88" t="str">
        <f>IFERROR(VLOOKUP(A1188,[1]Tổng!$M$2:$AT$200,18,0),"")</f>
        <v/>
      </c>
      <c r="O1188" s="88" t="str">
        <f>IFERROR(VLOOKUP(A1188,[1]Tổng!$M$2:$AT$200,22,0),"")</f>
        <v/>
      </c>
      <c r="P1188" s="217">
        <f t="shared" si="347"/>
        <v>0</v>
      </c>
      <c r="Q1188" s="217">
        <f>IFERROR(VLOOKUP(A1188,[1]Tổng!$M$2:$AQ$200,29,0),0)</f>
        <v>0</v>
      </c>
      <c r="R1188" s="81" t="str">
        <f>IFERROR(VLOOKUP(A1188,[1]Tổng!$M$2:$AQ$200,31,0),"")</f>
        <v/>
      </c>
      <c r="S1188" s="81">
        <f t="shared" si="357"/>
        <v>0</v>
      </c>
      <c r="T1188" s="81">
        <f t="shared" si="358"/>
        <v>0</v>
      </c>
      <c r="U1188" s="81" t="e">
        <f t="shared" si="349"/>
        <v>#REF!</v>
      </c>
      <c r="V1188" s="81" t="e">
        <f>AA1194*L1194+Z1198*L1198</f>
        <v>#VALUE!</v>
      </c>
      <c r="W1188" s="81" t="e">
        <f t="shared" si="363"/>
        <v>#REF!</v>
      </c>
      <c r="X1188" s="83">
        <v>44048</v>
      </c>
      <c r="Y1188" s="99">
        <f>Q1188-AA1194-Z1198</f>
        <v>-690</v>
      </c>
      <c r="AC1188" s="106"/>
      <c r="AE1188" s="106" t="e">
        <f t="shared" si="353"/>
        <v>#VALUE!</v>
      </c>
      <c r="AF1188" s="69"/>
      <c r="AG1188" s="218"/>
      <c r="AH1188" s="219"/>
      <c r="AI1188" s="218"/>
      <c r="AR1188" s="225" t="str">
        <f>IF(AS1188&gt;1,H1188,IF(AS1188=1,H1181+1,0))</f>
        <v/>
      </c>
      <c r="AS1188" s="35">
        <f>IF(H1188=0,H1181+1,2)</f>
        <v>2</v>
      </c>
      <c r="AU1188" s="69" t="e">
        <f t="shared" si="356"/>
        <v>#N/A</v>
      </c>
      <c r="AV1188" s="69" t="e">
        <f t="shared" si="359"/>
        <v>#N/A</v>
      </c>
      <c r="AW1188" s="69">
        <f>IF(I1188&gt;0,COUNTIF($AV$32:AV1188,AV1188),0)</f>
        <v>1156</v>
      </c>
      <c r="AX1188" s="69">
        <f>IF(AND(AW1188&gt;1,SUMIF($AV$32:AV1187,AV1188,$AX$32:AX1187)-SUMIF($AV$32:AV1187,AV1188,$BA$32:BA1187)=0),1,IF(AND(AW1188&gt;1,SUMIF($AV$32:AV1187,AV1188,$AX$32:AX1187)-SUMIF($AV$32:AV1187,AV1188,$BA$32:BA1187)&gt;0),0,AW1188))</f>
        <v>0</v>
      </c>
      <c r="AY1188" s="69">
        <f>IF(AND(Q1188&gt;0,SUMIF($AV$32:AV1188,AV1188,$I$32:I1188)-SUMIF($AV$32:AV1188,AV1188,$Q$32:Q1188)=0),COUNTIF($AV$32:AV1188,AV1188),0)</f>
        <v>0</v>
      </c>
      <c r="AZ1188" s="69">
        <f>IF(Q1188&gt;0,COUNTIF($AV$32:AV1188,AV1188),0)</f>
        <v>0</v>
      </c>
      <c r="BA1188" s="69">
        <f t="shared" si="360"/>
        <v>0</v>
      </c>
      <c r="BC1188" s="69" t="str">
        <f t="shared" si="361"/>
        <v xml:space="preserve">  0</v>
      </c>
      <c r="BD1188" s="69" t="str">
        <f t="shared" si="362"/>
        <v/>
      </c>
      <c r="BF1188" s="69"/>
      <c r="BG1188" s="69"/>
    </row>
    <row r="1189" spans="1:59" x14ac:dyDescent="0.25">
      <c r="A1189" s="70" t="e">
        <f t="shared" si="348"/>
        <v>#REF!</v>
      </c>
      <c r="B1189" s="83" t="str">
        <f>IFERROR(VLOOKUP(A1189,[1]Tổng!$M$2:$AT$200,13,0),"")</f>
        <v/>
      </c>
      <c r="C1189" s="71" t="e">
        <f t="shared" si="343"/>
        <v>#VALUE!</v>
      </c>
      <c r="D1189" s="71">
        <f t="shared" si="344"/>
        <v>1</v>
      </c>
      <c r="E1189" s="221" t="str">
        <f>IFERROR(VLOOKUP(A1189,[1]Tổng!$M$2:$AT$200,14,0),"")</f>
        <v/>
      </c>
      <c r="F1189" s="213" t="str">
        <f>IFERROR(VLOOKUP(A1189,[1]Tổng!$M$2:$AT$200,15,0),"")</f>
        <v/>
      </c>
      <c r="G1189" s="214" t="str">
        <f>IFERROR(VLOOKUP(A1189,[1]Tổng!$M$2:$AT$200,25,0),"")</f>
        <v/>
      </c>
      <c r="H1189" s="83" t="str">
        <f>IFERROR(VLOOKUP(A1189,[1]Tổng!$M$2:$AQ$200,26,0),"")</f>
        <v/>
      </c>
      <c r="I1189" s="77" t="str">
        <f>IFERROR(VLOOKUP(A1189,[1]Tổng!$M$2:$AQ$200,27,0),"")</f>
        <v/>
      </c>
      <c r="J1189" s="77">
        <v>1000000</v>
      </c>
      <c r="K1189" s="78">
        <f t="shared" si="345"/>
        <v>0</v>
      </c>
      <c r="L1189" s="88" t="str">
        <f>IFERROR(VLOOKUP(A1189,[1]Tổng!$M$2:$AQ$200,30,0),"")</f>
        <v/>
      </c>
      <c r="M1189" s="88">
        <f t="shared" si="346"/>
        <v>0</v>
      </c>
      <c r="N1189" s="88" t="str">
        <f>IFERROR(VLOOKUP(A1189,[1]Tổng!$M$2:$AT$200,18,0),"")</f>
        <v/>
      </c>
      <c r="O1189" s="88" t="str">
        <f>IFERROR(VLOOKUP(A1189,[1]Tổng!$M$2:$AT$200,22,0),"")</f>
        <v/>
      </c>
      <c r="P1189" s="217">
        <f t="shared" si="347"/>
        <v>0</v>
      </c>
      <c r="Q1189" s="217">
        <f>IFERROR(VLOOKUP(A1189,[1]Tổng!$M$2:$AQ$200,29,0),0)</f>
        <v>0</v>
      </c>
      <c r="R1189" s="81" t="str">
        <f>IFERROR(VLOOKUP(A1189,[1]Tổng!$M$2:$AQ$200,31,0),"")</f>
        <v/>
      </c>
      <c r="S1189" s="81">
        <f t="shared" si="357"/>
        <v>0</v>
      </c>
      <c r="T1189" s="81">
        <f t="shared" si="358"/>
        <v>0</v>
      </c>
      <c r="U1189" s="81" t="e">
        <f t="shared" si="349"/>
        <v>#REF!</v>
      </c>
      <c r="V1189" s="81" t="e">
        <f>Z1196*L1196</f>
        <v>#VALUE!</v>
      </c>
      <c r="W1189" s="81" t="e">
        <f t="shared" si="363"/>
        <v>#REF!</v>
      </c>
      <c r="X1189" s="83">
        <v>44021</v>
      </c>
      <c r="Y1189" s="99">
        <f>Q1189-Z1196</f>
        <v>-2274</v>
      </c>
      <c r="AC1189" s="106"/>
      <c r="AE1189" s="106" t="e">
        <f t="shared" si="353"/>
        <v>#VALUE!</v>
      </c>
      <c r="AF1189" s="69"/>
      <c r="AG1189" s="218"/>
      <c r="AH1189" s="219"/>
      <c r="AI1189" s="218"/>
      <c r="AR1189" s="225" t="str">
        <f>IF(AS1189&gt;1,H1189,IF(AS1189=1,H1188+1,0))</f>
        <v/>
      </c>
      <c r="AS1189" s="35">
        <f>IF(H1189=0,H1188+1,2)</f>
        <v>2</v>
      </c>
      <c r="AU1189" s="69" t="e">
        <f t="shared" si="356"/>
        <v>#N/A</v>
      </c>
      <c r="AV1189" s="69" t="e">
        <f t="shared" si="359"/>
        <v>#N/A</v>
      </c>
      <c r="AW1189" s="69">
        <f>IF(I1189&gt;0,COUNTIF($AV$32:AV1189,AV1189),0)</f>
        <v>1157</v>
      </c>
      <c r="AX1189" s="69">
        <f>IF(AND(AW1189&gt;1,SUMIF($AV$32:AV1188,AV1189,$AX$32:AX1188)-SUMIF($AV$32:AV1188,AV1189,$BA$32:BA1188)=0),1,IF(AND(AW1189&gt;1,SUMIF($AV$32:AV1188,AV1189,$AX$32:AX1188)-SUMIF($AV$32:AV1188,AV1189,$BA$32:BA1188)&gt;0),0,AW1189))</f>
        <v>0</v>
      </c>
      <c r="AY1189" s="69">
        <f>IF(AND(Q1189&gt;0,SUMIF($AV$32:AV1189,AV1189,$I$32:I1189)-SUMIF($AV$32:AV1189,AV1189,$Q$32:Q1189)=0),COUNTIF($AV$32:AV1189,AV1189),0)</f>
        <v>0</v>
      </c>
      <c r="AZ1189" s="69">
        <f>IF(Q1189&gt;0,COUNTIF($AV$32:AV1189,AV1189),0)</f>
        <v>0</v>
      </c>
      <c r="BA1189" s="69">
        <f t="shared" si="360"/>
        <v>0</v>
      </c>
      <c r="BC1189" s="69" t="str">
        <f t="shared" si="361"/>
        <v xml:space="preserve">  0</v>
      </c>
      <c r="BD1189" s="69" t="str">
        <f t="shared" si="362"/>
        <v/>
      </c>
      <c r="BF1189" s="69"/>
      <c r="BG1189" s="69"/>
    </row>
    <row r="1190" spans="1:59" x14ac:dyDescent="0.25">
      <c r="A1190" s="70" t="e">
        <f t="shared" si="348"/>
        <v>#REF!</v>
      </c>
      <c r="B1190" s="83" t="str">
        <f>IFERROR(VLOOKUP(A1190,[1]Tổng!$M$2:$AT$200,13,0),"")</f>
        <v/>
      </c>
      <c r="C1190" s="71" t="e">
        <f t="shared" ref="C1190:C1253" si="364">IF(I1190&gt;0,MID(B1190,SEARCH(".",B1190,SEARCH(".",B1190,SEARCH(".",B1190)+1)+1)+1,SEARCH(".",B1190,(SEARCH(".",B1190,SEARCH(".",B1190,SEARCH(".",B1190)+1)+1))+1)-SEARCH(".",B1190,SEARCH(".",B1190,SEARCH(".",B1190)+1)+1)-1),0)</f>
        <v>#VALUE!</v>
      </c>
      <c r="D1190" s="71">
        <f t="shared" ref="D1190:D1253" si="365">IF(Q1190&gt;0,MID(B1190,SEARCH("-",B1190,SEARCH("-",B1190)+1)+1,SEARCH("/",B1190,SEARCH("/",B1190)+1)-SEARCH("-",B1190,SEARCH("-",B1190)+1)-1),1)</f>
        <v>1</v>
      </c>
      <c r="E1190" s="221" t="str">
        <f>IFERROR(VLOOKUP(A1190,[1]Tổng!$M$2:$AT$200,14,0),"")</f>
        <v/>
      </c>
      <c r="F1190" s="213" t="str">
        <f>IFERROR(VLOOKUP(A1190,[1]Tổng!$M$2:$AT$200,15,0),"")</f>
        <v/>
      </c>
      <c r="G1190" s="214" t="str">
        <f>IFERROR(VLOOKUP(A1190,[1]Tổng!$M$2:$AT$200,25,0),"")</f>
        <v/>
      </c>
      <c r="H1190" s="83" t="str">
        <f>IFERROR(VLOOKUP(A1190,[1]Tổng!$M$2:$AQ$200,26,0),"")</f>
        <v/>
      </c>
      <c r="I1190" s="77" t="str">
        <f>IFERROR(VLOOKUP(A1190,[1]Tổng!$M$2:$AQ$200,27,0),"")</f>
        <v/>
      </c>
      <c r="J1190" s="77">
        <v>1000000</v>
      </c>
      <c r="K1190" s="78">
        <f t="shared" ref="K1190:K1253" si="366">IFERROR(I1190*J1190,0)</f>
        <v>0</v>
      </c>
      <c r="L1190" s="88" t="str">
        <f>IFERROR(VLOOKUP(A1190,[1]Tổng!$M$2:$AQ$200,30,0),"")</f>
        <v/>
      </c>
      <c r="M1190" s="88">
        <f t="shared" ref="M1190:M1253" si="367">IFERROR(I1190*L1190,0)</f>
        <v>0</v>
      </c>
      <c r="N1190" s="88" t="str">
        <f>IFERROR(VLOOKUP(A1190,[1]Tổng!$M$2:$AT$200,18,0),"")</f>
        <v/>
      </c>
      <c r="O1190" s="88" t="str">
        <f>IFERROR(VLOOKUP(A1190,[1]Tổng!$M$2:$AT$200,22,0),"")</f>
        <v/>
      </c>
      <c r="P1190" s="217">
        <f t="shared" ref="P1190:P1253" si="368">IF(Q1190&gt;0,VLOOKUP(D1190,$C$32:$M$1452,7,0),0)</f>
        <v>0</v>
      </c>
      <c r="Q1190" s="217">
        <f>IFERROR(VLOOKUP(A1190,[1]Tổng!$M$2:$AQ$200,29,0),0)</f>
        <v>0</v>
      </c>
      <c r="R1190" s="81" t="str">
        <f>IFERROR(VLOOKUP(A1190,[1]Tổng!$M$2:$AQ$200,31,0),"")</f>
        <v/>
      </c>
      <c r="S1190" s="81">
        <f t="shared" si="357"/>
        <v>0</v>
      </c>
      <c r="T1190" s="81">
        <f t="shared" si="358"/>
        <v>0</v>
      </c>
      <c r="U1190" s="81" t="e">
        <f t="shared" si="349"/>
        <v>#REF!</v>
      </c>
      <c r="V1190" s="81" t="e">
        <f>Z1194*L1194</f>
        <v>#VALUE!</v>
      </c>
      <c r="W1190" s="81" t="e">
        <f t="shared" si="363"/>
        <v>#REF!</v>
      </c>
      <c r="X1190" s="83">
        <v>44043</v>
      </c>
      <c r="Y1190" s="99">
        <f>Q1190-Z1194</f>
        <v>-1258</v>
      </c>
      <c r="AC1190" s="106"/>
      <c r="AE1190" s="106" t="e">
        <f t="shared" si="353"/>
        <v>#VALUE!</v>
      </c>
      <c r="AF1190" s="69"/>
      <c r="AG1190" s="218"/>
      <c r="AH1190" s="219"/>
      <c r="AI1190" s="218"/>
      <c r="AR1190" s="225" t="str">
        <f>IF(AS1190&gt;1,H1190,IF(AS1190=1,H1189+1,0))</f>
        <v/>
      </c>
      <c r="AS1190" s="35">
        <f>IF(H1190=0,H1189+1,2)</f>
        <v>2</v>
      </c>
      <c r="AU1190" s="69" t="e">
        <f t="shared" si="356"/>
        <v>#N/A</v>
      </c>
      <c r="AV1190" s="69" t="e">
        <f t="shared" si="359"/>
        <v>#N/A</v>
      </c>
      <c r="AW1190" s="69">
        <f>IF(I1190&gt;0,COUNTIF($AV$32:AV1190,AV1190),0)</f>
        <v>1158</v>
      </c>
      <c r="AX1190" s="69">
        <f>IF(AND(AW1190&gt;1,SUMIF($AV$32:AV1189,AV1190,$AX$32:AX1189)-SUMIF($AV$32:AV1189,AV1190,$BA$32:BA1189)=0),1,IF(AND(AW1190&gt;1,SUMIF($AV$32:AV1189,AV1190,$AX$32:AX1189)-SUMIF($AV$32:AV1189,AV1190,$BA$32:BA1189)&gt;0),0,AW1190))</f>
        <v>0</v>
      </c>
      <c r="AY1190" s="69">
        <f>IF(AND(Q1190&gt;0,SUMIF($AV$32:AV1190,AV1190,$I$32:I1190)-SUMIF($AV$32:AV1190,AV1190,$Q$32:Q1190)=0),COUNTIF($AV$32:AV1190,AV1190),0)</f>
        <v>0</v>
      </c>
      <c r="AZ1190" s="69">
        <f>IF(Q1190&gt;0,COUNTIF($AV$32:AV1190,AV1190),0)</f>
        <v>0</v>
      </c>
      <c r="BA1190" s="69">
        <f t="shared" si="360"/>
        <v>0</v>
      </c>
      <c r="BC1190" s="69" t="str">
        <f t="shared" si="361"/>
        <v xml:space="preserve">  0</v>
      </c>
      <c r="BD1190" s="69" t="str">
        <f t="shared" si="362"/>
        <v/>
      </c>
      <c r="BF1190" s="69"/>
      <c r="BG1190" s="69"/>
    </row>
    <row r="1191" spans="1:59" x14ac:dyDescent="0.25">
      <c r="A1191" s="70" t="e">
        <f t="shared" ref="A1191:A1254" si="369">A1190+1</f>
        <v>#REF!</v>
      </c>
      <c r="B1191" s="83" t="str">
        <f>IFERROR(VLOOKUP(A1191,[1]Tổng!$M$2:$AT$200,13,0),"")</f>
        <v/>
      </c>
      <c r="C1191" s="71" t="e">
        <f t="shared" si="364"/>
        <v>#VALUE!</v>
      </c>
      <c r="D1191" s="71">
        <f t="shared" si="365"/>
        <v>1</v>
      </c>
      <c r="E1191" s="221" t="str">
        <f>IFERROR(VLOOKUP(A1191,[1]Tổng!$M$2:$AT$200,14,0),"")</f>
        <v/>
      </c>
      <c r="F1191" s="213" t="str">
        <f>IFERROR(VLOOKUP(A1191,[1]Tổng!$M$2:$AT$200,15,0),"")</f>
        <v/>
      </c>
      <c r="G1191" s="214" t="str">
        <f>IFERROR(VLOOKUP(A1191,[1]Tổng!$M$2:$AT$200,25,0),"")</f>
        <v/>
      </c>
      <c r="H1191" s="83" t="str">
        <f>IFERROR(VLOOKUP(A1191,[1]Tổng!$M$2:$AQ$200,26,0),"")</f>
        <v/>
      </c>
      <c r="I1191" s="77" t="str">
        <f>IFERROR(VLOOKUP(A1191,[1]Tổng!$M$2:$AQ$200,27,0),"")</f>
        <v/>
      </c>
      <c r="J1191" s="77">
        <v>1000000</v>
      </c>
      <c r="K1191" s="78">
        <f t="shared" si="366"/>
        <v>0</v>
      </c>
      <c r="L1191" s="88" t="str">
        <f>IFERROR(VLOOKUP(A1191,[1]Tổng!$M$2:$AQ$200,30,0),"")</f>
        <v/>
      </c>
      <c r="M1191" s="88">
        <f t="shared" si="367"/>
        <v>0</v>
      </c>
      <c r="N1191" s="88" t="str">
        <f>IFERROR(VLOOKUP(A1191,[1]Tổng!$M$2:$AT$200,18,0),"")</f>
        <v/>
      </c>
      <c r="O1191" s="88" t="str">
        <f>IFERROR(VLOOKUP(A1191,[1]Tổng!$M$2:$AT$200,22,0),"")</f>
        <v/>
      </c>
      <c r="P1191" s="217">
        <f t="shared" si="368"/>
        <v>0</v>
      </c>
      <c r="Q1191" s="217">
        <f>IFERROR(VLOOKUP(A1191,[1]Tổng!$M$2:$AQ$200,29,0),0)</f>
        <v>0</v>
      </c>
      <c r="R1191" s="81" t="str">
        <f>IFERROR(VLOOKUP(A1191,[1]Tổng!$M$2:$AQ$200,31,0),"")</f>
        <v/>
      </c>
      <c r="S1191" s="81">
        <f t="shared" si="357"/>
        <v>0</v>
      </c>
      <c r="T1191" s="81">
        <f t="shared" si="358"/>
        <v>0</v>
      </c>
      <c r="U1191" s="81" t="e">
        <f t="shared" ref="U1191:U1254" si="370">W1190</f>
        <v>#REF!</v>
      </c>
      <c r="V1191" s="81"/>
      <c r="W1191" s="81" t="e">
        <f t="shared" si="363"/>
        <v>#REF!</v>
      </c>
      <c r="X1191" s="83"/>
      <c r="Y1191" s="99">
        <f t="shared" si="355"/>
        <v>0</v>
      </c>
      <c r="AC1191" s="106"/>
      <c r="AE1191" s="106" t="e">
        <f t="shared" si="353"/>
        <v>#VALUE!</v>
      </c>
      <c r="AF1191" s="69"/>
      <c r="AG1191" s="218"/>
      <c r="AH1191" s="219"/>
      <c r="AI1191" s="218"/>
      <c r="AR1191" s="225" t="str">
        <f>IF(AS1191&gt;1,H1191,IF(AS1191=1,H1190+1,0))</f>
        <v/>
      </c>
      <c r="AS1191" s="35">
        <f>IF(H1191=0,H1190+1,2)</f>
        <v>2</v>
      </c>
      <c r="AU1191" s="69" t="e">
        <f t="shared" si="356"/>
        <v>#N/A</v>
      </c>
      <c r="AV1191" s="69" t="e">
        <f t="shared" si="359"/>
        <v>#N/A</v>
      </c>
      <c r="AW1191" s="69">
        <f>IF(I1191&gt;0,COUNTIF($AV$32:AV1191,AV1191),0)</f>
        <v>1159</v>
      </c>
      <c r="AX1191" s="69">
        <f>IF(AND(AW1191&gt;1,SUMIF($AV$32:AV1190,AV1191,$AX$32:AX1190)-SUMIF($AV$32:AV1190,AV1191,$BA$32:BA1190)=0),1,IF(AND(AW1191&gt;1,SUMIF($AV$32:AV1190,AV1191,$AX$32:AX1190)-SUMIF($AV$32:AV1190,AV1191,$BA$32:BA1190)&gt;0),0,AW1191))</f>
        <v>0</v>
      </c>
      <c r="AY1191" s="69">
        <f>IF(AND(Q1191&gt;0,SUMIF($AV$32:AV1191,AV1191,$I$32:I1191)-SUMIF($AV$32:AV1191,AV1191,$Q$32:Q1191)=0),COUNTIF($AV$32:AV1191,AV1191),0)</f>
        <v>0</v>
      </c>
      <c r="AZ1191" s="69">
        <f>IF(Q1191&gt;0,COUNTIF($AV$32:AV1191,AV1191),0)</f>
        <v>0</v>
      </c>
      <c r="BA1191" s="69">
        <f t="shared" si="360"/>
        <v>0</v>
      </c>
      <c r="BC1191" s="69" t="str">
        <f t="shared" si="361"/>
        <v xml:space="preserve">  0</v>
      </c>
      <c r="BD1191" s="69" t="str">
        <f t="shared" si="362"/>
        <v/>
      </c>
      <c r="BF1191" s="69"/>
      <c r="BG1191" s="69"/>
    </row>
    <row r="1192" spans="1:59" x14ac:dyDescent="0.25">
      <c r="A1192" s="70" t="e">
        <f t="shared" si="369"/>
        <v>#REF!</v>
      </c>
      <c r="B1192" s="83" t="str">
        <f>IFERROR(VLOOKUP(A1192,[1]Tổng!$M$2:$AT$200,13,0),"")</f>
        <v/>
      </c>
      <c r="C1192" s="71" t="e">
        <f t="shared" si="364"/>
        <v>#VALUE!</v>
      </c>
      <c r="D1192" s="71">
        <f t="shared" si="365"/>
        <v>1</v>
      </c>
      <c r="E1192" s="221" t="str">
        <f>IFERROR(VLOOKUP(A1192,[1]Tổng!$M$2:$AT$200,14,0),"")</f>
        <v/>
      </c>
      <c r="F1192" s="213" t="str">
        <f>IFERROR(VLOOKUP(A1192,[1]Tổng!$M$2:$AT$200,15,0),"")</f>
        <v/>
      </c>
      <c r="G1192" s="214" t="str">
        <f>IFERROR(VLOOKUP(A1192,[1]Tổng!$M$2:$AT$200,25,0),"")</f>
        <v/>
      </c>
      <c r="H1192" s="83" t="str">
        <f>IFERROR(VLOOKUP(A1192,[1]Tổng!$M$2:$AQ$200,26,0),"")</f>
        <v/>
      </c>
      <c r="I1192" s="77" t="str">
        <f>IFERROR(VLOOKUP(A1192,[1]Tổng!$M$2:$AQ$200,27,0),"")</f>
        <v/>
      </c>
      <c r="J1192" s="77">
        <v>1000000</v>
      </c>
      <c r="K1192" s="78">
        <f t="shared" si="366"/>
        <v>0</v>
      </c>
      <c r="L1192" s="88" t="str">
        <f>IFERROR(VLOOKUP(A1192,[1]Tổng!$M$2:$AQ$200,30,0),"")</f>
        <v/>
      </c>
      <c r="M1192" s="88">
        <f t="shared" si="367"/>
        <v>0</v>
      </c>
      <c r="N1192" s="88" t="str">
        <f>IFERROR(VLOOKUP(A1192,[1]Tổng!$M$2:$AT$200,18,0),"")</f>
        <v/>
      </c>
      <c r="O1192" s="88" t="str">
        <f>IFERROR(VLOOKUP(A1192,[1]Tổng!$M$2:$AT$200,22,0),"")</f>
        <v/>
      </c>
      <c r="P1192" s="217">
        <f t="shared" si="368"/>
        <v>0</v>
      </c>
      <c r="Q1192" s="217">
        <f>IFERROR(VLOOKUP(A1192,[1]Tổng!$M$2:$AQ$200,29,0),0)</f>
        <v>0</v>
      </c>
      <c r="R1192" s="81" t="str">
        <f>IFERROR(VLOOKUP(A1192,[1]Tổng!$M$2:$AQ$200,31,0),"")</f>
        <v/>
      </c>
      <c r="S1192" s="81">
        <f t="shared" si="357"/>
        <v>0</v>
      </c>
      <c r="T1192" s="81">
        <f t="shared" si="358"/>
        <v>0</v>
      </c>
      <c r="U1192" s="81" t="e">
        <f t="shared" si="370"/>
        <v>#REF!</v>
      </c>
      <c r="V1192" s="81"/>
      <c r="W1192" s="81" t="e">
        <f t="shared" si="363"/>
        <v>#REF!</v>
      </c>
      <c r="X1192" s="83"/>
      <c r="Y1192" s="99">
        <f t="shared" si="355"/>
        <v>0</v>
      </c>
      <c r="AC1192" s="106"/>
      <c r="AE1192" s="106" t="e">
        <f t="shared" si="353"/>
        <v>#VALUE!</v>
      </c>
      <c r="AF1192" s="69"/>
      <c r="AG1192" s="218"/>
      <c r="AH1192" s="219"/>
      <c r="AI1192" s="218"/>
      <c r="AR1192" s="225" t="str">
        <f>IF(AS1192&gt;1,H1192,IF(AS1192=1,H1191+1,0))</f>
        <v/>
      </c>
      <c r="AS1192" s="35">
        <f>IF(H1192=0,H1191+1,2)</f>
        <v>2</v>
      </c>
      <c r="AU1192" s="69" t="e">
        <f t="shared" si="356"/>
        <v>#N/A</v>
      </c>
      <c r="AV1192" s="69" t="e">
        <f t="shared" si="359"/>
        <v>#N/A</v>
      </c>
      <c r="AW1192" s="69">
        <f>IF(I1192&gt;0,COUNTIF($AV$32:AV1192,AV1192),0)</f>
        <v>1160</v>
      </c>
      <c r="AX1192" s="69">
        <f>IF(AND(AW1192&gt;1,SUMIF($AV$32:AV1191,AV1192,$AX$32:AX1191)-SUMIF($AV$32:AV1191,AV1192,$BA$32:BA1191)=0),1,IF(AND(AW1192&gt;1,SUMIF($AV$32:AV1191,AV1192,$AX$32:AX1191)-SUMIF($AV$32:AV1191,AV1192,$BA$32:BA1191)&gt;0),0,AW1192))</f>
        <v>0</v>
      </c>
      <c r="AY1192" s="69">
        <f>IF(AND(Q1192&gt;0,SUMIF($AV$32:AV1192,AV1192,$I$32:I1192)-SUMIF($AV$32:AV1192,AV1192,$Q$32:Q1192)=0),COUNTIF($AV$32:AV1192,AV1192),0)</f>
        <v>0</v>
      </c>
      <c r="AZ1192" s="69">
        <f>IF(Q1192&gt;0,COUNTIF($AV$32:AV1192,AV1192),0)</f>
        <v>0</v>
      </c>
      <c r="BA1192" s="69">
        <f t="shared" si="360"/>
        <v>0</v>
      </c>
      <c r="BC1192" s="69" t="str">
        <f t="shared" si="361"/>
        <v xml:space="preserve">  0</v>
      </c>
      <c r="BD1192" s="69" t="str">
        <f t="shared" si="362"/>
        <v/>
      </c>
      <c r="BF1192" s="69"/>
      <c r="BG1192" s="69"/>
    </row>
    <row r="1193" spans="1:59" x14ac:dyDescent="0.25">
      <c r="A1193" s="70" t="e">
        <f t="shared" si="369"/>
        <v>#REF!</v>
      </c>
      <c r="B1193" s="83" t="str">
        <f>IFERROR(VLOOKUP(A1193,[1]Tổng!$M$2:$AT$200,13,0),"")</f>
        <v/>
      </c>
      <c r="C1193" s="71" t="e">
        <f t="shared" si="364"/>
        <v>#VALUE!</v>
      </c>
      <c r="D1193" s="71">
        <f t="shared" si="365"/>
        <v>1</v>
      </c>
      <c r="E1193" s="221" t="str">
        <f>IFERROR(VLOOKUP(A1193,[1]Tổng!$M$2:$AT$200,14,0),"")</f>
        <v/>
      </c>
      <c r="F1193" s="213" t="str">
        <f>IFERROR(VLOOKUP(A1193,[1]Tổng!$M$2:$AT$200,15,0),"")</f>
        <v/>
      </c>
      <c r="G1193" s="214" t="str">
        <f>IFERROR(VLOOKUP(A1193,[1]Tổng!$M$2:$AT$200,25,0),"")</f>
        <v/>
      </c>
      <c r="H1193" s="83" t="str">
        <f>IFERROR(VLOOKUP(A1193,[1]Tổng!$M$2:$AQ$200,26,0),"")</f>
        <v/>
      </c>
      <c r="I1193" s="77" t="str">
        <f>IFERROR(VLOOKUP(A1193,[1]Tổng!$M$2:$AQ$200,27,0),"")</f>
        <v/>
      </c>
      <c r="J1193" s="77">
        <v>1000000</v>
      </c>
      <c r="K1193" s="78">
        <f t="shared" si="366"/>
        <v>0</v>
      </c>
      <c r="L1193" s="88" t="str">
        <f>IFERROR(VLOOKUP(A1193,[1]Tổng!$M$2:$AQ$200,30,0),"")</f>
        <v/>
      </c>
      <c r="M1193" s="88">
        <f t="shared" si="367"/>
        <v>0</v>
      </c>
      <c r="N1193" s="88" t="str">
        <f>IFERROR(VLOOKUP(A1193,[1]Tổng!$M$2:$AT$200,18,0),"")</f>
        <v/>
      </c>
      <c r="O1193" s="88" t="str">
        <f>IFERROR(VLOOKUP(A1193,[1]Tổng!$M$2:$AT$200,22,0),"")</f>
        <v/>
      </c>
      <c r="P1193" s="217">
        <f t="shared" si="368"/>
        <v>0</v>
      </c>
      <c r="Q1193" s="217">
        <f>IFERROR(VLOOKUP(A1193,[1]Tổng!$M$2:$AQ$200,29,0),0)</f>
        <v>0</v>
      </c>
      <c r="R1193" s="81" t="str">
        <f>IFERROR(VLOOKUP(A1193,[1]Tổng!$M$2:$AQ$200,31,0),"")</f>
        <v/>
      </c>
      <c r="S1193" s="81">
        <f t="shared" si="357"/>
        <v>0</v>
      </c>
      <c r="T1193" s="81">
        <f t="shared" si="358"/>
        <v>0</v>
      </c>
      <c r="U1193" s="81" t="e">
        <f t="shared" si="370"/>
        <v>#REF!</v>
      </c>
      <c r="V1193" s="81"/>
      <c r="W1193" s="81" t="e">
        <f t="shared" si="363"/>
        <v>#REF!</v>
      </c>
      <c r="X1193" s="83">
        <v>44021</v>
      </c>
      <c r="Y1193" s="99">
        <f t="shared" si="355"/>
        <v>0</v>
      </c>
      <c r="AC1193" s="106"/>
      <c r="AE1193" s="106" t="e">
        <f t="shared" si="353"/>
        <v>#VALUE!</v>
      </c>
      <c r="AF1193" s="69"/>
      <c r="AG1193" s="218"/>
      <c r="AH1193" s="219"/>
      <c r="AI1193" s="218"/>
      <c r="AR1193" s="225" t="str">
        <f>IF(AS1193&gt;1,H1193,IF(AS1193=1,H1181+1,0))</f>
        <v/>
      </c>
      <c r="AS1193" s="35">
        <f>IF(H1193=0,H1181+1,2)</f>
        <v>2</v>
      </c>
      <c r="AU1193" s="69" t="e">
        <f t="shared" si="356"/>
        <v>#N/A</v>
      </c>
      <c r="AV1193" s="69" t="e">
        <f t="shared" si="359"/>
        <v>#N/A</v>
      </c>
      <c r="AW1193" s="69">
        <f>IF(I1193&gt;0,COUNTIF($AV$32:AV1193,AV1193),0)</f>
        <v>1161</v>
      </c>
      <c r="AX1193" s="69">
        <f>IF(AND(AW1193&gt;1,SUMIF($AV$32:AV1192,AV1193,$AX$32:AX1192)-SUMIF($AV$32:AV1192,AV1193,$BA$32:BA1192)=0),1,IF(AND(AW1193&gt;1,SUMIF($AV$32:AV1192,AV1193,$AX$32:AX1192)-SUMIF($AV$32:AV1192,AV1193,$BA$32:BA1192)&gt;0),0,AW1193))</f>
        <v>0</v>
      </c>
      <c r="AY1193" s="69">
        <f>IF(AND(Q1193&gt;0,SUMIF($AV$32:AV1193,AV1193,$I$32:I1193)-SUMIF($AV$32:AV1193,AV1193,$Q$32:Q1193)=0),COUNTIF($AV$32:AV1193,AV1193),0)</f>
        <v>0</v>
      </c>
      <c r="AZ1193" s="69">
        <f>IF(Q1193&gt;0,COUNTIF($AV$32:AV1193,AV1193),0)</f>
        <v>0</v>
      </c>
      <c r="BA1193" s="69">
        <f t="shared" si="360"/>
        <v>0</v>
      </c>
      <c r="BC1193" s="69" t="str">
        <f t="shared" si="361"/>
        <v xml:space="preserve">  0</v>
      </c>
      <c r="BD1193" s="69" t="str">
        <f t="shared" si="362"/>
        <v/>
      </c>
      <c r="BF1193" s="69"/>
      <c r="BG1193" s="69"/>
    </row>
    <row r="1194" spans="1:59" x14ac:dyDescent="0.25">
      <c r="A1194" s="70" t="e">
        <f t="shared" si="369"/>
        <v>#REF!</v>
      </c>
      <c r="B1194" s="83" t="str">
        <f>IFERROR(VLOOKUP(A1194,[1]Tổng!$M$2:$AT$200,13,0),"")</f>
        <v/>
      </c>
      <c r="C1194" s="71" t="e">
        <f t="shared" si="364"/>
        <v>#VALUE!</v>
      </c>
      <c r="D1194" s="71">
        <f t="shared" si="365"/>
        <v>1</v>
      </c>
      <c r="E1194" s="221" t="str">
        <f>IFERROR(VLOOKUP(A1194,[1]Tổng!$M$2:$AT$200,14,0),"")</f>
        <v/>
      </c>
      <c r="F1194" s="213" t="str">
        <f>IFERROR(VLOOKUP(A1194,[1]Tổng!$M$2:$AT$200,15,0),"")</f>
        <v/>
      </c>
      <c r="G1194" s="214" t="str">
        <f>IFERROR(VLOOKUP(A1194,[1]Tổng!$M$2:$AT$200,25,0),"")</f>
        <v/>
      </c>
      <c r="H1194" s="83" t="str">
        <f>IFERROR(VLOOKUP(A1194,[1]Tổng!$M$2:$AQ$200,26,0),"")</f>
        <v/>
      </c>
      <c r="I1194" s="77" t="str">
        <f>IFERROR(VLOOKUP(A1194,[1]Tổng!$M$2:$AQ$200,27,0),"")</f>
        <v/>
      </c>
      <c r="J1194" s="77">
        <v>1000000</v>
      </c>
      <c r="K1194" s="78">
        <f t="shared" si="366"/>
        <v>0</v>
      </c>
      <c r="L1194" s="88" t="str">
        <f>IFERROR(VLOOKUP(A1194,[1]Tổng!$M$2:$AQ$200,30,0),"")</f>
        <v/>
      </c>
      <c r="M1194" s="88">
        <f t="shared" si="367"/>
        <v>0</v>
      </c>
      <c r="N1194" s="88" t="str">
        <f>IFERROR(VLOOKUP(A1194,[1]Tổng!$M$2:$AT$200,18,0),"")</f>
        <v/>
      </c>
      <c r="O1194" s="88" t="str">
        <f>IFERROR(VLOOKUP(A1194,[1]Tổng!$M$2:$AT$200,22,0),"")</f>
        <v/>
      </c>
      <c r="P1194" s="217">
        <f t="shared" si="368"/>
        <v>0</v>
      </c>
      <c r="Q1194" s="217">
        <f>IFERROR(VLOOKUP(A1194,[1]Tổng!$M$2:$AQ$200,29,0),0)</f>
        <v>0</v>
      </c>
      <c r="R1194" s="81" t="str">
        <f>IFERROR(VLOOKUP(A1194,[1]Tổng!$M$2:$AQ$200,31,0),"")</f>
        <v/>
      </c>
      <c r="S1194" s="81">
        <f t="shared" si="357"/>
        <v>0</v>
      </c>
      <c r="T1194" s="81">
        <f t="shared" si="358"/>
        <v>0</v>
      </c>
      <c r="U1194" s="81" t="e">
        <f t="shared" si="370"/>
        <v>#REF!</v>
      </c>
      <c r="V1194" s="81"/>
      <c r="W1194" s="81" t="e">
        <f t="shared" si="363"/>
        <v>#REF!</v>
      </c>
      <c r="X1194" s="83"/>
      <c r="Y1194" s="99">
        <f t="shared" si="354"/>
        <v>0</v>
      </c>
      <c r="Z1194" s="35">
        <v>1258</v>
      </c>
      <c r="AA1194" s="35">
        <v>168</v>
      </c>
      <c r="AC1194" s="106"/>
      <c r="AE1194" s="106" t="e">
        <f t="shared" si="353"/>
        <v>#VALUE!</v>
      </c>
      <c r="AF1194" s="69"/>
      <c r="AG1194" s="218"/>
      <c r="AH1194" s="219"/>
      <c r="AI1194" s="218"/>
      <c r="AR1194" s="225" t="str">
        <f>IF(AS1194&gt;1,H1194,IF(AS1194=1,H1149+1,0))</f>
        <v/>
      </c>
      <c r="AS1194" s="35">
        <f>IF(H1194=0,H1149+1,2)</f>
        <v>2</v>
      </c>
      <c r="AU1194" s="69" t="e">
        <f t="shared" si="356"/>
        <v>#N/A</v>
      </c>
      <c r="AV1194" s="69" t="e">
        <f t="shared" si="359"/>
        <v>#N/A</v>
      </c>
      <c r="AW1194" s="69">
        <f>IF(I1194&gt;0,COUNTIF($AV$32:AV1194,AV1194),0)</f>
        <v>1162</v>
      </c>
      <c r="AX1194" s="69">
        <f>IF(AND(AW1194&gt;1,SUMIF($AV$32:AV1193,AV1194,$AX$32:AX1193)-SUMIF($AV$32:AV1193,AV1194,$BA$32:BA1193)=0),1,IF(AND(AW1194&gt;1,SUMIF($AV$32:AV1193,AV1194,$AX$32:AX1193)-SUMIF($AV$32:AV1193,AV1194,$BA$32:BA1193)&gt;0),0,AW1194))</f>
        <v>0</v>
      </c>
      <c r="AY1194" s="69">
        <f>IF(AND(Q1194&gt;0,SUMIF($AV$32:AV1194,AV1194,$I$32:I1194)-SUMIF($AV$32:AV1194,AV1194,$Q$32:Q1194)=0),COUNTIF($AV$32:AV1194,AV1194),0)</f>
        <v>0</v>
      </c>
      <c r="AZ1194" s="69">
        <f>IF(Q1194&gt;0,COUNTIF($AV$32:AV1194,AV1194),0)</f>
        <v>0</v>
      </c>
      <c r="BA1194" s="69">
        <f t="shared" si="360"/>
        <v>0</v>
      </c>
      <c r="BC1194" s="69" t="str">
        <f t="shared" si="361"/>
        <v xml:space="preserve">  0</v>
      </c>
      <c r="BD1194" s="69" t="str">
        <f t="shared" si="362"/>
        <v/>
      </c>
      <c r="BF1194" s="69"/>
      <c r="BG1194" s="69"/>
    </row>
    <row r="1195" spans="1:59" x14ac:dyDescent="0.25">
      <c r="A1195" s="70" t="e">
        <f t="shared" si="369"/>
        <v>#REF!</v>
      </c>
      <c r="B1195" s="83" t="str">
        <f>IFERROR(VLOOKUP(A1195,[1]Tổng!$M$2:$AT$200,13,0),"")</f>
        <v/>
      </c>
      <c r="C1195" s="71" t="e">
        <f t="shared" si="364"/>
        <v>#VALUE!</v>
      </c>
      <c r="D1195" s="71">
        <f t="shared" si="365"/>
        <v>1</v>
      </c>
      <c r="E1195" s="221" t="str">
        <f>IFERROR(VLOOKUP(A1195,[1]Tổng!$M$2:$AT$200,14,0),"")</f>
        <v/>
      </c>
      <c r="F1195" s="213" t="str">
        <f>IFERROR(VLOOKUP(A1195,[1]Tổng!$M$2:$AT$200,15,0),"")</f>
        <v/>
      </c>
      <c r="G1195" s="214" t="str">
        <f>IFERROR(VLOOKUP(A1195,[1]Tổng!$M$2:$AT$200,25,0),"")</f>
        <v/>
      </c>
      <c r="H1195" s="83" t="str">
        <f>IFERROR(VLOOKUP(A1195,[1]Tổng!$M$2:$AQ$200,26,0),"")</f>
        <v/>
      </c>
      <c r="I1195" s="77" t="str">
        <f>IFERROR(VLOOKUP(A1195,[1]Tổng!$M$2:$AQ$200,27,0),"")</f>
        <v/>
      </c>
      <c r="J1195" s="77">
        <v>1000000</v>
      </c>
      <c r="K1195" s="78">
        <f t="shared" si="366"/>
        <v>0</v>
      </c>
      <c r="L1195" s="88" t="str">
        <f>IFERROR(VLOOKUP(A1195,[1]Tổng!$M$2:$AQ$200,30,0),"")</f>
        <v/>
      </c>
      <c r="M1195" s="88">
        <f t="shared" si="367"/>
        <v>0</v>
      </c>
      <c r="N1195" s="88" t="str">
        <f>IFERROR(VLOOKUP(A1195,[1]Tổng!$M$2:$AT$200,18,0),"")</f>
        <v/>
      </c>
      <c r="O1195" s="88" t="str">
        <f>IFERROR(VLOOKUP(A1195,[1]Tổng!$M$2:$AT$200,22,0),"")</f>
        <v/>
      </c>
      <c r="P1195" s="217">
        <f t="shared" si="368"/>
        <v>0</v>
      </c>
      <c r="Q1195" s="217">
        <f>IFERROR(VLOOKUP(A1195,[1]Tổng!$M$2:$AQ$200,29,0),0)</f>
        <v>0</v>
      </c>
      <c r="R1195" s="81" t="str">
        <f>IFERROR(VLOOKUP(A1195,[1]Tổng!$M$2:$AQ$200,31,0),"")</f>
        <v/>
      </c>
      <c r="S1195" s="81">
        <f t="shared" si="357"/>
        <v>0</v>
      </c>
      <c r="T1195" s="81">
        <f t="shared" si="358"/>
        <v>0</v>
      </c>
      <c r="U1195" s="81" t="e">
        <f t="shared" si="370"/>
        <v>#REF!</v>
      </c>
      <c r="V1195" s="81"/>
      <c r="W1195" s="81" t="e">
        <f t="shared" si="363"/>
        <v>#REF!</v>
      </c>
      <c r="X1195" s="83"/>
      <c r="Y1195" s="99">
        <f t="shared" si="354"/>
        <v>0</v>
      </c>
      <c r="AC1195" s="106"/>
      <c r="AE1195" s="106" t="e">
        <f t="shared" si="353"/>
        <v>#VALUE!</v>
      </c>
      <c r="AF1195" s="69"/>
      <c r="AG1195" s="218"/>
      <c r="AH1195" s="219"/>
      <c r="AI1195" s="218"/>
      <c r="AR1195" s="225" t="str">
        <f t="shared" ref="AR1195:AR1258" si="371">IF(AS1195&gt;1,H1195,IF(AS1195=1,H1194+1,0))</f>
        <v/>
      </c>
      <c r="AS1195" s="35">
        <f t="shared" ref="AS1195:AS1258" si="372">IF(H1195=0,H1194+1,2)</f>
        <v>2</v>
      </c>
      <c r="AU1195" s="69" t="e">
        <f t="shared" si="356"/>
        <v>#N/A</v>
      </c>
      <c r="AV1195" s="69" t="e">
        <f t="shared" si="359"/>
        <v>#N/A</v>
      </c>
      <c r="AW1195" s="69">
        <f>IF(I1195&gt;0,COUNTIF($AV$32:AV1195,AV1195),0)</f>
        <v>1163</v>
      </c>
      <c r="AX1195" s="69">
        <f>IF(AND(AW1195&gt;1,SUMIF($AV$32:AV1194,AV1195,$AX$32:AX1194)-SUMIF($AV$32:AV1194,AV1195,$BA$32:BA1194)=0),1,IF(AND(AW1195&gt;1,SUMIF($AV$32:AV1194,AV1195,$AX$32:AX1194)-SUMIF($AV$32:AV1194,AV1195,$BA$32:BA1194)&gt;0),0,AW1195))</f>
        <v>0</v>
      </c>
      <c r="AY1195" s="69">
        <f>IF(AND(Q1195&gt;0,SUMIF($AV$32:AV1195,AV1195,$I$32:I1195)-SUMIF($AV$32:AV1195,AV1195,$Q$32:Q1195)=0),COUNTIF($AV$32:AV1195,AV1195),0)</f>
        <v>0</v>
      </c>
      <c r="AZ1195" s="69">
        <f>IF(Q1195&gt;0,COUNTIF($AV$32:AV1195,AV1195),0)</f>
        <v>0</v>
      </c>
      <c r="BA1195" s="69">
        <f t="shared" si="360"/>
        <v>0</v>
      </c>
      <c r="BC1195" s="69" t="str">
        <f t="shared" si="361"/>
        <v xml:space="preserve">  0</v>
      </c>
      <c r="BD1195" s="69" t="str">
        <f t="shared" si="362"/>
        <v/>
      </c>
      <c r="BF1195" s="69"/>
      <c r="BG1195" s="69"/>
    </row>
    <row r="1196" spans="1:59" x14ac:dyDescent="0.25">
      <c r="A1196" s="70" t="e">
        <f t="shared" si="369"/>
        <v>#REF!</v>
      </c>
      <c r="B1196" s="83" t="str">
        <f>IFERROR(VLOOKUP(A1196,[1]Tổng!$M$2:$AT$200,13,0),"")</f>
        <v/>
      </c>
      <c r="C1196" s="71" t="e">
        <f t="shared" si="364"/>
        <v>#VALUE!</v>
      </c>
      <c r="D1196" s="71">
        <f t="shared" si="365"/>
        <v>1</v>
      </c>
      <c r="E1196" s="221" t="str">
        <f>IFERROR(VLOOKUP(A1196,[1]Tổng!$M$2:$AT$200,14,0),"")</f>
        <v/>
      </c>
      <c r="F1196" s="213" t="str">
        <f>IFERROR(VLOOKUP(A1196,[1]Tổng!$M$2:$AT$200,15,0),"")</f>
        <v/>
      </c>
      <c r="G1196" s="214" t="str">
        <f>IFERROR(VLOOKUP(A1196,[1]Tổng!$M$2:$AT$200,25,0),"")</f>
        <v/>
      </c>
      <c r="H1196" s="83" t="str">
        <f>IFERROR(VLOOKUP(A1196,[1]Tổng!$M$2:$AQ$200,26,0),"")</f>
        <v/>
      </c>
      <c r="I1196" s="77" t="str">
        <f>IFERROR(VLOOKUP(A1196,[1]Tổng!$M$2:$AQ$200,27,0),"")</f>
        <v/>
      </c>
      <c r="J1196" s="77">
        <v>1000000</v>
      </c>
      <c r="K1196" s="78">
        <f t="shared" si="366"/>
        <v>0</v>
      </c>
      <c r="L1196" s="88" t="str">
        <f>IFERROR(VLOOKUP(A1196,[1]Tổng!$M$2:$AQ$200,30,0),"")</f>
        <v/>
      </c>
      <c r="M1196" s="88">
        <f t="shared" si="367"/>
        <v>0</v>
      </c>
      <c r="N1196" s="88" t="str">
        <f>IFERROR(VLOOKUP(A1196,[1]Tổng!$M$2:$AT$200,18,0),"")</f>
        <v/>
      </c>
      <c r="O1196" s="88" t="str">
        <f>IFERROR(VLOOKUP(A1196,[1]Tổng!$M$2:$AT$200,22,0),"")</f>
        <v/>
      </c>
      <c r="P1196" s="217">
        <f t="shared" si="368"/>
        <v>0</v>
      </c>
      <c r="Q1196" s="217">
        <f>IFERROR(VLOOKUP(A1196,[1]Tổng!$M$2:$AQ$200,29,0),0)</f>
        <v>0</v>
      </c>
      <c r="R1196" s="81" t="str">
        <f>IFERROR(VLOOKUP(A1196,[1]Tổng!$M$2:$AQ$200,31,0),"")</f>
        <v/>
      </c>
      <c r="S1196" s="81">
        <f t="shared" si="357"/>
        <v>0</v>
      </c>
      <c r="T1196" s="81">
        <f t="shared" si="358"/>
        <v>0</v>
      </c>
      <c r="U1196" s="81" t="e">
        <f t="shared" si="370"/>
        <v>#REF!</v>
      </c>
      <c r="V1196" s="81"/>
      <c r="W1196" s="81" t="e">
        <f t="shared" si="363"/>
        <v>#REF!</v>
      </c>
      <c r="X1196" s="83"/>
      <c r="Y1196" s="99">
        <f t="shared" si="354"/>
        <v>0</v>
      </c>
      <c r="Z1196" s="35">
        <v>2274</v>
      </c>
      <c r="AC1196" s="106"/>
      <c r="AE1196" s="106" t="e">
        <f t="shared" si="353"/>
        <v>#VALUE!</v>
      </c>
      <c r="AF1196" s="69"/>
      <c r="AG1196" s="218"/>
      <c r="AH1196" s="219"/>
      <c r="AI1196" s="218"/>
      <c r="AR1196" s="225" t="str">
        <f t="shared" si="371"/>
        <v/>
      </c>
      <c r="AS1196" s="35">
        <f t="shared" si="372"/>
        <v>2</v>
      </c>
      <c r="AU1196" s="69" t="e">
        <f t="shared" si="356"/>
        <v>#N/A</v>
      </c>
      <c r="AV1196" s="69" t="e">
        <f t="shared" si="359"/>
        <v>#N/A</v>
      </c>
      <c r="AW1196" s="69">
        <f>IF(I1196&gt;0,COUNTIF($AV$32:AV1196,AV1196),0)</f>
        <v>1164</v>
      </c>
      <c r="AX1196" s="69">
        <f>IF(AND(AW1196&gt;1,SUMIF($AV$32:AV1195,AV1196,$AX$32:AX1195)-SUMIF($AV$32:AV1195,AV1196,$BA$32:BA1195)=0),1,IF(AND(AW1196&gt;1,SUMIF($AV$32:AV1195,AV1196,$AX$32:AX1195)-SUMIF($AV$32:AV1195,AV1196,$BA$32:BA1195)&gt;0),0,AW1196))</f>
        <v>0</v>
      </c>
      <c r="AY1196" s="69">
        <f>IF(AND(Q1196&gt;0,SUMIF($AV$32:AV1196,AV1196,$I$32:I1196)-SUMIF($AV$32:AV1196,AV1196,$Q$32:Q1196)=0),COUNTIF($AV$32:AV1196,AV1196),0)</f>
        <v>0</v>
      </c>
      <c r="AZ1196" s="69">
        <f>IF(Q1196&gt;0,COUNTIF($AV$32:AV1196,AV1196),0)</f>
        <v>0</v>
      </c>
      <c r="BA1196" s="69">
        <f t="shared" si="360"/>
        <v>0</v>
      </c>
      <c r="BC1196" s="69" t="str">
        <f t="shared" si="361"/>
        <v xml:space="preserve">  0</v>
      </c>
      <c r="BD1196" s="69" t="str">
        <f t="shared" si="362"/>
        <v/>
      </c>
      <c r="BF1196" s="69"/>
      <c r="BG1196" s="69"/>
    </row>
    <row r="1197" spans="1:59" x14ac:dyDescent="0.25">
      <c r="A1197" s="70" t="e">
        <f t="shared" si="369"/>
        <v>#REF!</v>
      </c>
      <c r="B1197" s="83" t="str">
        <f>IFERROR(VLOOKUP(A1197,[1]Tổng!$M$2:$AT$200,13,0),"")</f>
        <v/>
      </c>
      <c r="C1197" s="71" t="e">
        <f t="shared" si="364"/>
        <v>#VALUE!</v>
      </c>
      <c r="D1197" s="71">
        <f t="shared" si="365"/>
        <v>1</v>
      </c>
      <c r="E1197" s="221" t="str">
        <f>IFERROR(VLOOKUP(A1197,[1]Tổng!$M$2:$AT$200,14,0),"")</f>
        <v/>
      </c>
      <c r="F1197" s="213" t="str">
        <f>IFERROR(VLOOKUP(A1197,[1]Tổng!$M$2:$AT$200,15,0),"")</f>
        <v/>
      </c>
      <c r="G1197" s="214" t="str">
        <f>IFERROR(VLOOKUP(A1197,[1]Tổng!$M$2:$AT$200,25,0),"")</f>
        <v/>
      </c>
      <c r="H1197" s="83" t="str">
        <f>IFERROR(VLOOKUP(A1197,[1]Tổng!$M$2:$AQ$200,26,0),"")</f>
        <v/>
      </c>
      <c r="I1197" s="77" t="str">
        <f>IFERROR(VLOOKUP(A1197,[1]Tổng!$M$2:$AQ$200,27,0),"")</f>
        <v/>
      </c>
      <c r="J1197" s="77">
        <v>1000000</v>
      </c>
      <c r="K1197" s="78">
        <f t="shared" si="366"/>
        <v>0</v>
      </c>
      <c r="L1197" s="88" t="str">
        <f>IFERROR(VLOOKUP(A1197,[1]Tổng!$M$2:$AQ$200,30,0),"")</f>
        <v/>
      </c>
      <c r="M1197" s="88">
        <f t="shared" si="367"/>
        <v>0</v>
      </c>
      <c r="N1197" s="88" t="str">
        <f>IFERROR(VLOOKUP(A1197,[1]Tổng!$M$2:$AT$200,18,0),"")</f>
        <v/>
      </c>
      <c r="O1197" s="88" t="str">
        <f>IFERROR(VLOOKUP(A1197,[1]Tổng!$M$2:$AT$200,22,0),"")</f>
        <v/>
      </c>
      <c r="P1197" s="217">
        <f t="shared" si="368"/>
        <v>0</v>
      </c>
      <c r="Q1197" s="217">
        <f>IFERROR(VLOOKUP(A1197,[1]Tổng!$M$2:$AQ$200,29,0),0)</f>
        <v>0</v>
      </c>
      <c r="R1197" s="81" t="str">
        <f>IFERROR(VLOOKUP(A1197,[1]Tổng!$M$2:$AQ$200,31,0),"")</f>
        <v/>
      </c>
      <c r="S1197" s="81">
        <f t="shared" si="357"/>
        <v>0</v>
      </c>
      <c r="T1197" s="81">
        <f t="shared" si="358"/>
        <v>0</v>
      </c>
      <c r="U1197" s="81" t="e">
        <f t="shared" si="370"/>
        <v>#REF!</v>
      </c>
      <c r="V1197" s="81"/>
      <c r="W1197" s="81" t="e">
        <f t="shared" si="363"/>
        <v>#REF!</v>
      </c>
      <c r="X1197" s="83"/>
      <c r="Y1197" s="99">
        <f t="shared" si="354"/>
        <v>0</v>
      </c>
      <c r="AC1197" s="106"/>
      <c r="AE1197" s="106" t="e">
        <f t="shared" si="353"/>
        <v>#VALUE!</v>
      </c>
      <c r="AF1197" s="69"/>
      <c r="AG1197" s="218"/>
      <c r="AH1197" s="219"/>
      <c r="AI1197" s="218"/>
      <c r="AR1197" s="225" t="str">
        <f t="shared" si="371"/>
        <v/>
      </c>
      <c r="AS1197" s="35">
        <f t="shared" si="372"/>
        <v>2</v>
      </c>
      <c r="AU1197" s="69" t="e">
        <f t="shared" si="356"/>
        <v>#N/A</v>
      </c>
      <c r="AV1197" s="69" t="e">
        <f t="shared" si="359"/>
        <v>#N/A</v>
      </c>
      <c r="AW1197" s="69">
        <f>IF(I1197&gt;0,COUNTIF($AV$32:AV1197,AV1197),0)</f>
        <v>1165</v>
      </c>
      <c r="AX1197" s="69">
        <f>IF(AND(AW1197&gt;1,SUMIF($AV$32:AV1196,AV1197,$AX$32:AX1196)-SUMIF($AV$32:AV1196,AV1197,$BA$32:BA1196)=0),1,IF(AND(AW1197&gt;1,SUMIF($AV$32:AV1196,AV1197,$AX$32:AX1196)-SUMIF($AV$32:AV1196,AV1197,$BA$32:BA1196)&gt;0),0,AW1197))</f>
        <v>0</v>
      </c>
      <c r="AY1197" s="69">
        <f>IF(AND(Q1197&gt;0,SUMIF($AV$32:AV1197,AV1197,$I$32:I1197)-SUMIF($AV$32:AV1197,AV1197,$Q$32:Q1197)=0),COUNTIF($AV$32:AV1197,AV1197),0)</f>
        <v>0</v>
      </c>
      <c r="AZ1197" s="69">
        <f>IF(Q1197&gt;0,COUNTIF($AV$32:AV1197,AV1197),0)</f>
        <v>0</v>
      </c>
      <c r="BA1197" s="69">
        <f t="shared" si="360"/>
        <v>0</v>
      </c>
      <c r="BC1197" s="69" t="str">
        <f t="shared" si="361"/>
        <v xml:space="preserve">  0</v>
      </c>
      <c r="BD1197" s="69" t="str">
        <f t="shared" si="362"/>
        <v/>
      </c>
      <c r="BF1197" s="69"/>
      <c r="BG1197" s="69"/>
    </row>
    <row r="1198" spans="1:59" x14ac:dyDescent="0.25">
      <c r="A1198" s="70" t="e">
        <f t="shared" si="369"/>
        <v>#REF!</v>
      </c>
      <c r="B1198" s="83" t="str">
        <f>IFERROR(VLOOKUP(A1198,[1]Tổng!$M$2:$AT$200,13,0),"")</f>
        <v/>
      </c>
      <c r="C1198" s="71" t="e">
        <f t="shared" si="364"/>
        <v>#VALUE!</v>
      </c>
      <c r="D1198" s="71">
        <f t="shared" si="365"/>
        <v>1</v>
      </c>
      <c r="E1198" s="221" t="str">
        <f>IFERROR(VLOOKUP(A1198,[1]Tổng!$M$2:$AT$200,14,0),"")</f>
        <v/>
      </c>
      <c r="F1198" s="213" t="str">
        <f>IFERROR(VLOOKUP(A1198,[1]Tổng!$M$2:$AT$200,15,0),"")</f>
        <v/>
      </c>
      <c r="G1198" s="214" t="str">
        <f>IFERROR(VLOOKUP(A1198,[1]Tổng!$M$2:$AT$200,25,0),"")</f>
        <v/>
      </c>
      <c r="H1198" s="83" t="str">
        <f>IFERROR(VLOOKUP(A1198,[1]Tổng!$M$2:$AQ$200,26,0),"")</f>
        <v/>
      </c>
      <c r="I1198" s="77" t="str">
        <f>IFERROR(VLOOKUP(A1198,[1]Tổng!$M$2:$AQ$200,27,0),"")</f>
        <v/>
      </c>
      <c r="J1198" s="77">
        <v>1000000</v>
      </c>
      <c r="K1198" s="78">
        <f t="shared" si="366"/>
        <v>0</v>
      </c>
      <c r="L1198" s="88" t="str">
        <f>IFERROR(VLOOKUP(A1198,[1]Tổng!$M$2:$AQ$200,30,0),"")</f>
        <v/>
      </c>
      <c r="M1198" s="88">
        <f t="shared" si="367"/>
        <v>0</v>
      </c>
      <c r="N1198" s="88" t="str">
        <f>IFERROR(VLOOKUP(A1198,[1]Tổng!$M$2:$AT$200,18,0),"")</f>
        <v/>
      </c>
      <c r="O1198" s="88" t="str">
        <f>IFERROR(VLOOKUP(A1198,[1]Tổng!$M$2:$AT$200,22,0),"")</f>
        <v/>
      </c>
      <c r="P1198" s="217">
        <f t="shared" si="368"/>
        <v>0</v>
      </c>
      <c r="Q1198" s="217">
        <f>IFERROR(VLOOKUP(A1198,[1]Tổng!$M$2:$AQ$200,29,0),0)</f>
        <v>0</v>
      </c>
      <c r="R1198" s="81" t="str">
        <f>IFERROR(VLOOKUP(A1198,[1]Tổng!$M$2:$AQ$200,31,0),"")</f>
        <v/>
      </c>
      <c r="S1198" s="81">
        <f t="shared" si="357"/>
        <v>0</v>
      </c>
      <c r="T1198" s="81">
        <f t="shared" si="358"/>
        <v>0</v>
      </c>
      <c r="U1198" s="81" t="e">
        <f t="shared" si="370"/>
        <v>#REF!</v>
      </c>
      <c r="V1198" s="81"/>
      <c r="W1198" s="81" t="e">
        <f t="shared" si="363"/>
        <v>#REF!</v>
      </c>
      <c r="X1198" s="83"/>
      <c r="Y1198" s="99">
        <f t="shared" si="354"/>
        <v>0</v>
      </c>
      <c r="Z1198" s="35">
        <v>522</v>
      </c>
      <c r="AC1198" s="106"/>
      <c r="AE1198" s="106" t="e">
        <f t="shared" si="353"/>
        <v>#VALUE!</v>
      </c>
      <c r="AF1198" s="69"/>
      <c r="AG1198" s="218"/>
      <c r="AH1198" s="219"/>
      <c r="AI1198" s="218"/>
      <c r="AR1198" s="225" t="str">
        <f t="shared" si="371"/>
        <v/>
      </c>
      <c r="AS1198" s="35">
        <f t="shared" si="372"/>
        <v>2</v>
      </c>
      <c r="AU1198" s="69" t="e">
        <f t="shared" si="356"/>
        <v>#N/A</v>
      </c>
      <c r="AV1198" s="69" t="e">
        <f t="shared" si="359"/>
        <v>#N/A</v>
      </c>
      <c r="AW1198" s="69">
        <f>IF(I1198&gt;0,COUNTIF($AV$32:AV1198,AV1198),0)</f>
        <v>1166</v>
      </c>
      <c r="AX1198" s="69">
        <f>IF(AND(AW1198&gt;1,SUMIF($AV$32:AV1197,AV1198,$AX$32:AX1197)-SUMIF($AV$32:AV1197,AV1198,$BA$32:BA1197)=0),1,IF(AND(AW1198&gt;1,SUMIF($AV$32:AV1197,AV1198,$AX$32:AX1197)-SUMIF($AV$32:AV1197,AV1198,$BA$32:BA1197)&gt;0),0,AW1198))</f>
        <v>0</v>
      </c>
      <c r="AY1198" s="69">
        <f>IF(AND(Q1198&gt;0,SUMIF($AV$32:AV1198,AV1198,$I$32:I1198)-SUMIF($AV$32:AV1198,AV1198,$Q$32:Q1198)=0),COUNTIF($AV$32:AV1198,AV1198),0)</f>
        <v>0</v>
      </c>
      <c r="AZ1198" s="69">
        <f>IF(Q1198&gt;0,COUNTIF($AV$32:AV1198,AV1198),0)</f>
        <v>0</v>
      </c>
      <c r="BA1198" s="69">
        <f t="shared" si="360"/>
        <v>0</v>
      </c>
      <c r="BC1198" s="69" t="str">
        <f t="shared" si="361"/>
        <v xml:space="preserve">  0</v>
      </c>
      <c r="BD1198" s="69" t="str">
        <f t="shared" si="362"/>
        <v/>
      </c>
      <c r="BF1198" s="69"/>
      <c r="BG1198" s="69"/>
    </row>
    <row r="1199" spans="1:59" x14ac:dyDescent="0.25">
      <c r="A1199" s="70" t="e">
        <f t="shared" si="369"/>
        <v>#REF!</v>
      </c>
      <c r="B1199" s="83" t="str">
        <f>IFERROR(VLOOKUP(A1199,[1]Tổng!$M$2:$AT$200,13,0),"")</f>
        <v/>
      </c>
      <c r="C1199" s="71" t="e">
        <f t="shared" si="364"/>
        <v>#VALUE!</v>
      </c>
      <c r="D1199" s="71">
        <f t="shared" si="365"/>
        <v>1</v>
      </c>
      <c r="E1199" s="221" t="str">
        <f>IFERROR(VLOOKUP(A1199,[1]Tổng!$M$2:$AT$200,14,0),"")</f>
        <v/>
      </c>
      <c r="F1199" s="213" t="str">
        <f>IFERROR(VLOOKUP(A1199,[1]Tổng!$M$2:$AT$200,15,0),"")</f>
        <v/>
      </c>
      <c r="G1199" s="214" t="str">
        <f>IFERROR(VLOOKUP(A1199,[1]Tổng!$M$2:$AT$200,25,0),"")</f>
        <v/>
      </c>
      <c r="H1199" s="83" t="str">
        <f>IFERROR(VLOOKUP(A1199,[1]Tổng!$M$2:$AQ$200,26,0),"")</f>
        <v/>
      </c>
      <c r="I1199" s="77" t="str">
        <f>IFERROR(VLOOKUP(A1199,[1]Tổng!$M$2:$AQ$200,27,0),"")</f>
        <v/>
      </c>
      <c r="J1199" s="77">
        <v>1000000</v>
      </c>
      <c r="K1199" s="78">
        <f t="shared" si="366"/>
        <v>0</v>
      </c>
      <c r="L1199" s="88" t="str">
        <f>IFERROR(VLOOKUP(A1199,[1]Tổng!$M$2:$AQ$200,30,0),"")</f>
        <v/>
      </c>
      <c r="M1199" s="88">
        <f t="shared" si="367"/>
        <v>0</v>
      </c>
      <c r="N1199" s="88" t="str">
        <f>IFERROR(VLOOKUP(A1199,[1]Tổng!$M$2:$AT$200,18,0),"")</f>
        <v/>
      </c>
      <c r="O1199" s="88" t="str">
        <f>IFERROR(VLOOKUP(A1199,[1]Tổng!$M$2:$AT$200,22,0),"")</f>
        <v/>
      </c>
      <c r="P1199" s="217">
        <f t="shared" si="368"/>
        <v>0</v>
      </c>
      <c r="Q1199" s="217">
        <f>IFERROR(VLOOKUP(A1199,[1]Tổng!$M$2:$AQ$200,29,0),0)</f>
        <v>0</v>
      </c>
      <c r="R1199" s="81" t="str">
        <f>IFERROR(VLOOKUP(A1199,[1]Tổng!$M$2:$AQ$200,31,0),"")</f>
        <v/>
      </c>
      <c r="S1199" s="81">
        <f t="shared" si="357"/>
        <v>0</v>
      </c>
      <c r="T1199" s="81">
        <f t="shared" si="358"/>
        <v>0</v>
      </c>
      <c r="U1199" s="81" t="e">
        <f t="shared" si="370"/>
        <v>#REF!</v>
      </c>
      <c r="V1199" s="81"/>
      <c r="W1199" s="81" t="e">
        <f t="shared" si="363"/>
        <v>#REF!</v>
      </c>
      <c r="X1199" s="83">
        <v>44053</v>
      </c>
      <c r="Y1199" s="99">
        <f t="shared" si="354"/>
        <v>0</v>
      </c>
      <c r="AC1199" s="106"/>
      <c r="AE1199" s="106" t="e">
        <f t="shared" si="353"/>
        <v>#VALUE!</v>
      </c>
      <c r="AF1199" s="69"/>
      <c r="AG1199" s="218"/>
      <c r="AH1199" s="219"/>
      <c r="AI1199" s="218"/>
      <c r="AR1199" s="225" t="str">
        <f t="shared" si="371"/>
        <v/>
      </c>
      <c r="AS1199" s="35">
        <f t="shared" si="372"/>
        <v>2</v>
      </c>
      <c r="AU1199" s="69" t="e">
        <f t="shared" si="356"/>
        <v>#N/A</v>
      </c>
      <c r="AV1199" s="69" t="e">
        <f t="shared" si="359"/>
        <v>#N/A</v>
      </c>
      <c r="AW1199" s="69">
        <f>IF(I1199&gt;0,COUNTIF($AV$32:AV1199,AV1199),0)</f>
        <v>1167</v>
      </c>
      <c r="AX1199" s="69">
        <f>IF(AND(AW1199&gt;1,SUMIF($AV$32:AV1198,AV1199,$AX$32:AX1198)-SUMIF($AV$32:AV1198,AV1199,$BA$32:BA1198)=0),1,IF(AND(AW1199&gt;1,SUMIF($AV$32:AV1198,AV1199,$AX$32:AX1198)-SUMIF($AV$32:AV1198,AV1199,$BA$32:BA1198)&gt;0),0,AW1199))</f>
        <v>0</v>
      </c>
      <c r="AY1199" s="69">
        <f>IF(AND(Q1199&gt;0,SUMIF($AV$32:AV1199,AV1199,$I$32:I1199)-SUMIF($AV$32:AV1199,AV1199,$Q$32:Q1199)=0),COUNTIF($AV$32:AV1199,AV1199),0)</f>
        <v>0</v>
      </c>
      <c r="AZ1199" s="69">
        <f>IF(Q1199&gt;0,COUNTIF($AV$32:AV1199,AV1199),0)</f>
        <v>0</v>
      </c>
      <c r="BA1199" s="69">
        <f t="shared" si="360"/>
        <v>0</v>
      </c>
      <c r="BC1199" s="69" t="str">
        <f t="shared" si="361"/>
        <v xml:space="preserve">  0</v>
      </c>
      <c r="BD1199" s="69" t="str">
        <f t="shared" si="362"/>
        <v/>
      </c>
      <c r="BF1199" s="69"/>
      <c r="BG1199" s="69"/>
    </row>
    <row r="1200" spans="1:59" x14ac:dyDescent="0.25">
      <c r="A1200" s="70" t="e">
        <f t="shared" si="369"/>
        <v>#REF!</v>
      </c>
      <c r="B1200" s="83" t="str">
        <f>IFERROR(VLOOKUP(A1200,[1]Tổng!$M$2:$AT$200,13,0),"")</f>
        <v/>
      </c>
      <c r="C1200" s="71" t="e">
        <f t="shared" si="364"/>
        <v>#VALUE!</v>
      </c>
      <c r="D1200" s="71">
        <f t="shared" si="365"/>
        <v>1</v>
      </c>
      <c r="E1200" s="221" t="str">
        <f>IFERROR(VLOOKUP(A1200,[1]Tổng!$M$2:$AT$200,14,0),"")</f>
        <v/>
      </c>
      <c r="F1200" s="213" t="str">
        <f>IFERROR(VLOOKUP(A1200,[1]Tổng!$M$2:$AT$200,15,0),"")</f>
        <v/>
      </c>
      <c r="G1200" s="214" t="str">
        <f>IFERROR(VLOOKUP(A1200,[1]Tổng!$M$2:$AT$200,25,0),"")</f>
        <v/>
      </c>
      <c r="H1200" s="83" t="str">
        <f>IFERROR(VLOOKUP(A1200,[1]Tổng!$M$2:$AQ$200,26,0),"")</f>
        <v/>
      </c>
      <c r="I1200" s="77" t="str">
        <f>IFERROR(VLOOKUP(A1200,[1]Tổng!$M$2:$AQ$200,27,0),"")</f>
        <v/>
      </c>
      <c r="J1200" s="77">
        <v>1000000</v>
      </c>
      <c r="K1200" s="78">
        <f t="shared" si="366"/>
        <v>0</v>
      </c>
      <c r="L1200" s="88" t="str">
        <f>IFERROR(VLOOKUP(A1200,[1]Tổng!$M$2:$AQ$200,30,0),"")</f>
        <v/>
      </c>
      <c r="M1200" s="88">
        <f t="shared" si="367"/>
        <v>0</v>
      </c>
      <c r="N1200" s="88" t="str">
        <f>IFERROR(VLOOKUP(A1200,[1]Tổng!$M$2:$AT$200,18,0),"")</f>
        <v/>
      </c>
      <c r="O1200" s="88" t="str">
        <f>IFERROR(VLOOKUP(A1200,[1]Tổng!$M$2:$AT$200,22,0),"")</f>
        <v/>
      </c>
      <c r="P1200" s="217">
        <f t="shared" si="368"/>
        <v>0</v>
      </c>
      <c r="Q1200" s="217">
        <f>IFERROR(VLOOKUP(A1200,[1]Tổng!$M$2:$AQ$200,29,0),0)</f>
        <v>0</v>
      </c>
      <c r="R1200" s="81" t="str">
        <f>IFERROR(VLOOKUP(A1200,[1]Tổng!$M$2:$AQ$200,31,0),"")</f>
        <v/>
      </c>
      <c r="S1200" s="81">
        <f t="shared" si="357"/>
        <v>0</v>
      </c>
      <c r="T1200" s="81">
        <f t="shared" si="358"/>
        <v>0</v>
      </c>
      <c r="U1200" s="81" t="e">
        <f t="shared" si="370"/>
        <v>#REF!</v>
      </c>
      <c r="V1200" s="81"/>
      <c r="W1200" s="81" t="e">
        <f t="shared" si="363"/>
        <v>#REF!</v>
      </c>
      <c r="X1200" s="83">
        <v>44068</v>
      </c>
      <c r="Y1200" s="99">
        <f t="shared" si="354"/>
        <v>0</v>
      </c>
      <c r="AC1200" s="106"/>
      <c r="AE1200" s="106" t="e">
        <f t="shared" si="353"/>
        <v>#VALUE!</v>
      </c>
      <c r="AF1200" s="69"/>
      <c r="AG1200" s="218"/>
      <c r="AH1200" s="219"/>
      <c r="AI1200" s="218"/>
      <c r="AR1200" s="225" t="str">
        <f t="shared" si="371"/>
        <v/>
      </c>
      <c r="AS1200" s="35">
        <f t="shared" si="372"/>
        <v>2</v>
      </c>
      <c r="AU1200" s="69" t="e">
        <f t="shared" si="356"/>
        <v>#N/A</v>
      </c>
      <c r="AV1200" s="69" t="e">
        <f t="shared" si="359"/>
        <v>#N/A</v>
      </c>
      <c r="AW1200" s="69">
        <f>IF(I1200&gt;0,COUNTIF($AV$32:AV1200,AV1200),0)</f>
        <v>1168</v>
      </c>
      <c r="AX1200" s="69">
        <f>IF(AND(AW1200&gt;1,SUMIF($AV$32:AV1199,AV1200,$AX$32:AX1199)-SUMIF($AV$32:AV1199,AV1200,$BA$32:BA1199)=0),1,IF(AND(AW1200&gt;1,SUMIF($AV$32:AV1199,AV1200,$AX$32:AX1199)-SUMIF($AV$32:AV1199,AV1200,$BA$32:BA1199)&gt;0),0,AW1200))</f>
        <v>0</v>
      </c>
      <c r="AY1200" s="69">
        <f>IF(AND(Q1200&gt;0,SUMIF($AV$32:AV1200,AV1200,$I$32:I1200)-SUMIF($AV$32:AV1200,AV1200,$Q$32:Q1200)=0),COUNTIF($AV$32:AV1200,AV1200),0)</f>
        <v>0</v>
      </c>
      <c r="AZ1200" s="69">
        <f>IF(Q1200&gt;0,COUNTIF($AV$32:AV1200,AV1200),0)</f>
        <v>0</v>
      </c>
      <c r="BA1200" s="69">
        <f t="shared" si="360"/>
        <v>0</v>
      </c>
      <c r="BC1200" s="69" t="str">
        <f t="shared" si="361"/>
        <v xml:space="preserve">  0</v>
      </c>
      <c r="BD1200" s="69" t="str">
        <f t="shared" si="362"/>
        <v/>
      </c>
      <c r="BF1200" s="69"/>
      <c r="BG1200" s="69"/>
    </row>
    <row r="1201" spans="1:59" x14ac:dyDescent="0.25">
      <c r="A1201" s="70" t="e">
        <f t="shared" si="369"/>
        <v>#REF!</v>
      </c>
      <c r="B1201" s="83" t="str">
        <f>IFERROR(VLOOKUP(A1201,[1]Tổng!$M$2:$AT$200,13,0),"")</f>
        <v/>
      </c>
      <c r="C1201" s="71" t="e">
        <f t="shared" si="364"/>
        <v>#VALUE!</v>
      </c>
      <c r="D1201" s="71">
        <f t="shared" si="365"/>
        <v>1</v>
      </c>
      <c r="E1201" s="221" t="str">
        <f>IFERROR(VLOOKUP(A1201,[1]Tổng!$M$2:$AT$200,14,0),"")</f>
        <v/>
      </c>
      <c r="F1201" s="213" t="str">
        <f>IFERROR(VLOOKUP(A1201,[1]Tổng!$M$2:$AT$200,15,0),"")</f>
        <v/>
      </c>
      <c r="G1201" s="214" t="str">
        <f>IFERROR(VLOOKUP(A1201,[1]Tổng!$M$2:$AT$200,25,0),"")</f>
        <v/>
      </c>
      <c r="H1201" s="83" t="str">
        <f>IFERROR(VLOOKUP(A1201,[1]Tổng!$M$2:$AQ$200,26,0),"")</f>
        <v/>
      </c>
      <c r="I1201" s="77" t="str">
        <f>IFERROR(VLOOKUP(A1201,[1]Tổng!$M$2:$AQ$200,27,0),"")</f>
        <v/>
      </c>
      <c r="J1201" s="77">
        <v>1000000</v>
      </c>
      <c r="K1201" s="78">
        <f t="shared" si="366"/>
        <v>0</v>
      </c>
      <c r="L1201" s="88" t="str">
        <f>IFERROR(VLOOKUP(A1201,[1]Tổng!$M$2:$AQ$200,30,0),"")</f>
        <v/>
      </c>
      <c r="M1201" s="88">
        <f t="shared" si="367"/>
        <v>0</v>
      </c>
      <c r="N1201" s="88" t="str">
        <f>IFERROR(VLOOKUP(A1201,[1]Tổng!$M$2:$AT$200,18,0),"")</f>
        <v/>
      </c>
      <c r="O1201" s="88" t="str">
        <f>IFERROR(VLOOKUP(A1201,[1]Tổng!$M$2:$AT$200,22,0),"")</f>
        <v/>
      </c>
      <c r="P1201" s="217">
        <f t="shared" si="368"/>
        <v>0</v>
      </c>
      <c r="Q1201" s="217">
        <f>IFERROR(VLOOKUP(A1201,[1]Tổng!$M$2:$AQ$200,29,0),0)</f>
        <v>0</v>
      </c>
      <c r="R1201" s="81" t="str">
        <f>IFERROR(VLOOKUP(A1201,[1]Tổng!$M$2:$AQ$200,31,0),"")</f>
        <v/>
      </c>
      <c r="S1201" s="81">
        <f t="shared" si="357"/>
        <v>0</v>
      </c>
      <c r="T1201" s="81">
        <f t="shared" si="358"/>
        <v>0</v>
      </c>
      <c r="U1201" s="81" t="e">
        <f t="shared" si="370"/>
        <v>#REF!</v>
      </c>
      <c r="V1201" s="81"/>
      <c r="W1201" s="81" t="e">
        <f t="shared" si="363"/>
        <v>#REF!</v>
      </c>
      <c r="X1201" s="83">
        <v>44022</v>
      </c>
      <c r="Y1201" s="99">
        <f t="shared" si="354"/>
        <v>0</v>
      </c>
      <c r="AC1201" s="106"/>
      <c r="AE1201" s="106" t="e">
        <f t="shared" si="353"/>
        <v>#VALUE!</v>
      </c>
      <c r="AF1201" s="69"/>
      <c r="AG1201" s="218"/>
      <c r="AH1201" s="219"/>
      <c r="AI1201" s="218"/>
      <c r="AR1201" s="225" t="str">
        <f t="shared" si="371"/>
        <v/>
      </c>
      <c r="AS1201" s="35">
        <f t="shared" si="372"/>
        <v>2</v>
      </c>
      <c r="AU1201" s="69" t="e">
        <f t="shared" si="356"/>
        <v>#N/A</v>
      </c>
      <c r="AV1201" s="69" t="e">
        <f t="shared" si="359"/>
        <v>#N/A</v>
      </c>
      <c r="AW1201" s="69">
        <f>IF(I1201&gt;0,COUNTIF($AV$32:AV1201,AV1201),0)</f>
        <v>1169</v>
      </c>
      <c r="AX1201" s="69">
        <f>IF(AND(AW1201&gt;1,SUMIF($AV$32:AV1200,AV1201,$AX$32:AX1200)-SUMIF($AV$32:AV1200,AV1201,$BA$32:BA1200)=0),1,IF(AND(AW1201&gt;1,SUMIF($AV$32:AV1200,AV1201,$AX$32:AX1200)-SUMIF($AV$32:AV1200,AV1201,$BA$32:BA1200)&gt;0),0,AW1201))</f>
        <v>0</v>
      </c>
      <c r="AY1201" s="69">
        <f>IF(AND(Q1201&gt;0,SUMIF($AV$32:AV1201,AV1201,$I$32:I1201)-SUMIF($AV$32:AV1201,AV1201,$Q$32:Q1201)=0),COUNTIF($AV$32:AV1201,AV1201),0)</f>
        <v>0</v>
      </c>
      <c r="AZ1201" s="69">
        <f>IF(Q1201&gt;0,COUNTIF($AV$32:AV1201,AV1201),0)</f>
        <v>0</v>
      </c>
      <c r="BA1201" s="69">
        <f t="shared" si="360"/>
        <v>0</v>
      </c>
      <c r="BC1201" s="69" t="str">
        <f t="shared" si="361"/>
        <v xml:space="preserve">  0</v>
      </c>
      <c r="BD1201" s="69" t="str">
        <f t="shared" si="362"/>
        <v/>
      </c>
      <c r="BF1201" s="69"/>
      <c r="BG1201" s="69"/>
    </row>
    <row r="1202" spans="1:59" x14ac:dyDescent="0.25">
      <c r="A1202" s="70" t="e">
        <f t="shared" si="369"/>
        <v>#REF!</v>
      </c>
      <c r="B1202" s="83" t="str">
        <f>IFERROR(VLOOKUP(A1202,[1]Tổng!$M$2:$AT$200,13,0),"")</f>
        <v/>
      </c>
      <c r="C1202" s="71" t="e">
        <f t="shared" si="364"/>
        <v>#VALUE!</v>
      </c>
      <c r="D1202" s="71">
        <f t="shared" si="365"/>
        <v>1</v>
      </c>
      <c r="E1202" s="221" t="str">
        <f>IFERROR(VLOOKUP(A1202,[1]Tổng!$M$2:$AT$200,14,0),"")</f>
        <v/>
      </c>
      <c r="F1202" s="213" t="str">
        <f>IFERROR(VLOOKUP(A1202,[1]Tổng!$M$2:$AT$200,15,0),"")</f>
        <v/>
      </c>
      <c r="G1202" s="214" t="str">
        <f>IFERROR(VLOOKUP(A1202,[1]Tổng!$M$2:$AT$200,25,0),"")</f>
        <v/>
      </c>
      <c r="H1202" s="83" t="str">
        <f>IFERROR(VLOOKUP(A1202,[1]Tổng!$M$2:$AQ$200,26,0),"")</f>
        <v/>
      </c>
      <c r="I1202" s="77" t="str">
        <f>IFERROR(VLOOKUP(A1202,[1]Tổng!$M$2:$AQ$200,27,0),"")</f>
        <v/>
      </c>
      <c r="J1202" s="77">
        <v>1000000</v>
      </c>
      <c r="K1202" s="78">
        <f t="shared" si="366"/>
        <v>0</v>
      </c>
      <c r="L1202" s="88" t="str">
        <f>IFERROR(VLOOKUP(A1202,[1]Tổng!$M$2:$AQ$200,30,0),"")</f>
        <v/>
      </c>
      <c r="M1202" s="88">
        <f t="shared" si="367"/>
        <v>0</v>
      </c>
      <c r="N1202" s="88" t="str">
        <f>IFERROR(VLOOKUP(A1202,[1]Tổng!$M$2:$AT$200,18,0),"")</f>
        <v/>
      </c>
      <c r="O1202" s="88" t="str">
        <f>IFERROR(VLOOKUP(A1202,[1]Tổng!$M$2:$AT$200,22,0),"")</f>
        <v/>
      </c>
      <c r="P1202" s="217">
        <f t="shared" si="368"/>
        <v>0</v>
      </c>
      <c r="Q1202" s="217">
        <f>IFERROR(VLOOKUP(A1202,[1]Tổng!$M$2:$AQ$200,29,0),0)</f>
        <v>0</v>
      </c>
      <c r="R1202" s="81" t="str">
        <f>IFERROR(VLOOKUP(A1202,[1]Tổng!$M$2:$AQ$200,31,0),"")</f>
        <v/>
      </c>
      <c r="S1202" s="81">
        <f t="shared" si="357"/>
        <v>0</v>
      </c>
      <c r="T1202" s="81">
        <f t="shared" si="358"/>
        <v>0</v>
      </c>
      <c r="U1202" s="81" t="e">
        <f t="shared" si="370"/>
        <v>#REF!</v>
      </c>
      <c r="V1202" s="81"/>
      <c r="W1202" s="81" t="e">
        <f t="shared" si="363"/>
        <v>#REF!</v>
      </c>
      <c r="X1202" s="83">
        <v>44032</v>
      </c>
      <c r="Y1202" s="99">
        <f t="shared" si="354"/>
        <v>0</v>
      </c>
      <c r="AC1202" s="106"/>
      <c r="AE1202" s="106" t="e">
        <f t="shared" si="353"/>
        <v>#VALUE!</v>
      </c>
      <c r="AF1202" s="69"/>
      <c r="AG1202" s="218"/>
      <c r="AH1202" s="219"/>
      <c r="AI1202" s="218"/>
      <c r="AR1202" s="225" t="str">
        <f t="shared" si="371"/>
        <v/>
      </c>
      <c r="AS1202" s="35">
        <f t="shared" si="372"/>
        <v>2</v>
      </c>
      <c r="AU1202" s="69" t="e">
        <f t="shared" si="356"/>
        <v>#N/A</v>
      </c>
      <c r="AV1202" s="69" t="e">
        <f t="shared" si="359"/>
        <v>#N/A</v>
      </c>
      <c r="AW1202" s="69">
        <f>IF(I1202&gt;0,COUNTIF($AV$32:AV1202,AV1202),0)</f>
        <v>1170</v>
      </c>
      <c r="AX1202" s="69">
        <f>IF(AND(AW1202&gt;1,SUMIF($AV$32:AV1201,AV1202,$AX$32:AX1201)-SUMIF($AV$32:AV1201,AV1202,$BA$32:BA1201)=0),1,IF(AND(AW1202&gt;1,SUMIF($AV$32:AV1201,AV1202,$AX$32:AX1201)-SUMIF($AV$32:AV1201,AV1202,$BA$32:BA1201)&gt;0),0,AW1202))</f>
        <v>0</v>
      </c>
      <c r="AY1202" s="69">
        <f>IF(AND(Q1202&gt;0,SUMIF($AV$32:AV1202,AV1202,$I$32:I1202)-SUMIF($AV$32:AV1202,AV1202,$Q$32:Q1202)=0),COUNTIF($AV$32:AV1202,AV1202),0)</f>
        <v>0</v>
      </c>
      <c r="AZ1202" s="69">
        <f>IF(Q1202&gt;0,COUNTIF($AV$32:AV1202,AV1202),0)</f>
        <v>0</v>
      </c>
      <c r="BA1202" s="69">
        <f t="shared" si="360"/>
        <v>0</v>
      </c>
      <c r="BC1202" s="69" t="str">
        <f t="shared" si="361"/>
        <v xml:space="preserve">  0</v>
      </c>
      <c r="BD1202" s="69" t="str">
        <f t="shared" si="362"/>
        <v/>
      </c>
      <c r="BF1202" s="69"/>
      <c r="BG1202" s="69"/>
    </row>
    <row r="1203" spans="1:59" x14ac:dyDescent="0.25">
      <c r="A1203" s="70" t="e">
        <f t="shared" si="369"/>
        <v>#REF!</v>
      </c>
      <c r="B1203" s="83" t="str">
        <f>IFERROR(VLOOKUP(A1203,[1]Tổng!$M$2:$AT$200,13,0),"")</f>
        <v/>
      </c>
      <c r="C1203" s="71" t="e">
        <f t="shared" si="364"/>
        <v>#VALUE!</v>
      </c>
      <c r="D1203" s="71">
        <f t="shared" si="365"/>
        <v>1</v>
      </c>
      <c r="E1203" s="221" t="str">
        <f>IFERROR(VLOOKUP(A1203,[1]Tổng!$M$2:$AT$200,14,0),"")</f>
        <v/>
      </c>
      <c r="F1203" s="213" t="str">
        <f>IFERROR(VLOOKUP(A1203,[1]Tổng!$M$2:$AT$200,15,0),"")</f>
        <v/>
      </c>
      <c r="G1203" s="214" t="str">
        <f>IFERROR(VLOOKUP(A1203,[1]Tổng!$M$2:$AT$200,25,0),"")</f>
        <v/>
      </c>
      <c r="H1203" s="83" t="str">
        <f>IFERROR(VLOOKUP(A1203,[1]Tổng!$M$2:$AQ$200,26,0),"")</f>
        <v/>
      </c>
      <c r="I1203" s="77" t="str">
        <f>IFERROR(VLOOKUP(A1203,[1]Tổng!$M$2:$AQ$200,27,0),"")</f>
        <v/>
      </c>
      <c r="J1203" s="77">
        <v>1000000</v>
      </c>
      <c r="K1203" s="78">
        <f t="shared" si="366"/>
        <v>0</v>
      </c>
      <c r="L1203" s="88" t="str">
        <f>IFERROR(VLOOKUP(A1203,[1]Tổng!$M$2:$AQ$200,30,0),"")</f>
        <v/>
      </c>
      <c r="M1203" s="88">
        <f t="shared" si="367"/>
        <v>0</v>
      </c>
      <c r="N1203" s="88" t="str">
        <f>IFERROR(VLOOKUP(A1203,[1]Tổng!$M$2:$AT$200,18,0),"")</f>
        <v/>
      </c>
      <c r="O1203" s="88" t="str">
        <f>IFERROR(VLOOKUP(A1203,[1]Tổng!$M$2:$AT$200,22,0),"")</f>
        <v/>
      </c>
      <c r="P1203" s="217">
        <f t="shared" si="368"/>
        <v>0</v>
      </c>
      <c r="Q1203" s="217">
        <f>IFERROR(VLOOKUP(A1203,[1]Tổng!$M$2:$AQ$200,29,0),0)</f>
        <v>0</v>
      </c>
      <c r="R1203" s="81" t="str">
        <f>IFERROR(VLOOKUP(A1203,[1]Tổng!$M$2:$AQ$200,31,0),"")</f>
        <v/>
      </c>
      <c r="S1203" s="81">
        <f t="shared" si="357"/>
        <v>0</v>
      </c>
      <c r="T1203" s="81">
        <f t="shared" si="358"/>
        <v>0</v>
      </c>
      <c r="U1203" s="81" t="e">
        <f t="shared" si="370"/>
        <v>#REF!</v>
      </c>
      <c r="V1203" s="81"/>
      <c r="W1203" s="81" t="e">
        <f t="shared" si="363"/>
        <v>#REF!</v>
      </c>
      <c r="X1203" s="83">
        <v>44033</v>
      </c>
      <c r="Y1203" s="99">
        <f t="shared" si="354"/>
        <v>0</v>
      </c>
      <c r="AC1203" s="106"/>
      <c r="AE1203" s="106" t="e">
        <f t="shared" si="353"/>
        <v>#VALUE!</v>
      </c>
      <c r="AF1203" s="69"/>
      <c r="AG1203" s="218"/>
      <c r="AH1203" s="219"/>
      <c r="AI1203" s="218"/>
      <c r="AR1203" s="225" t="str">
        <f t="shared" si="371"/>
        <v/>
      </c>
      <c r="AS1203" s="35">
        <f t="shared" si="372"/>
        <v>2</v>
      </c>
      <c r="AU1203" s="69" t="e">
        <f t="shared" si="356"/>
        <v>#N/A</v>
      </c>
      <c r="AV1203" s="69" t="e">
        <f t="shared" si="359"/>
        <v>#N/A</v>
      </c>
      <c r="AW1203" s="69">
        <f>IF(I1203&gt;0,COUNTIF($AV$32:AV1203,AV1203),0)</f>
        <v>1171</v>
      </c>
      <c r="AX1203" s="69">
        <f>IF(AND(AW1203&gt;1,SUMIF($AV$32:AV1202,AV1203,$AX$32:AX1202)-SUMIF($AV$32:AV1202,AV1203,$BA$32:BA1202)=0),1,IF(AND(AW1203&gt;1,SUMIF($AV$32:AV1202,AV1203,$AX$32:AX1202)-SUMIF($AV$32:AV1202,AV1203,$BA$32:BA1202)&gt;0),0,AW1203))</f>
        <v>0</v>
      </c>
      <c r="AY1203" s="69">
        <f>IF(AND(Q1203&gt;0,SUMIF($AV$32:AV1203,AV1203,$I$32:I1203)-SUMIF($AV$32:AV1203,AV1203,$Q$32:Q1203)=0),COUNTIF($AV$32:AV1203,AV1203),0)</f>
        <v>0</v>
      </c>
      <c r="AZ1203" s="69">
        <f>IF(Q1203&gt;0,COUNTIF($AV$32:AV1203,AV1203),0)</f>
        <v>0</v>
      </c>
      <c r="BA1203" s="69">
        <f t="shared" si="360"/>
        <v>0</v>
      </c>
      <c r="BC1203" s="69" t="str">
        <f t="shared" si="361"/>
        <v xml:space="preserve">  0</v>
      </c>
      <c r="BD1203" s="69" t="str">
        <f t="shared" si="362"/>
        <v/>
      </c>
      <c r="BF1203" s="69"/>
      <c r="BG1203" s="69"/>
    </row>
    <row r="1204" spans="1:59" x14ac:dyDescent="0.25">
      <c r="A1204" s="70" t="e">
        <f t="shared" si="369"/>
        <v>#REF!</v>
      </c>
      <c r="B1204" s="83" t="str">
        <f>IFERROR(VLOOKUP(A1204,[1]Tổng!$M$2:$AT$200,13,0),"")</f>
        <v/>
      </c>
      <c r="C1204" s="71" t="e">
        <f t="shared" si="364"/>
        <v>#VALUE!</v>
      </c>
      <c r="D1204" s="71">
        <f t="shared" si="365"/>
        <v>1</v>
      </c>
      <c r="E1204" s="221" t="str">
        <f>IFERROR(VLOOKUP(A1204,[1]Tổng!$M$2:$AT$200,14,0),"")</f>
        <v/>
      </c>
      <c r="F1204" s="213" t="str">
        <f>IFERROR(VLOOKUP(A1204,[1]Tổng!$M$2:$AT$200,15,0),"")</f>
        <v/>
      </c>
      <c r="G1204" s="214" t="str">
        <f>IFERROR(VLOOKUP(A1204,[1]Tổng!$M$2:$AT$200,25,0),"")</f>
        <v/>
      </c>
      <c r="H1204" s="83" t="str">
        <f>IFERROR(VLOOKUP(A1204,[1]Tổng!$M$2:$AQ$200,26,0),"")</f>
        <v/>
      </c>
      <c r="I1204" s="77" t="str">
        <f>IFERROR(VLOOKUP(A1204,[1]Tổng!$M$2:$AQ$200,27,0),"")</f>
        <v/>
      </c>
      <c r="J1204" s="77">
        <v>1000000</v>
      </c>
      <c r="K1204" s="78">
        <f t="shared" si="366"/>
        <v>0</v>
      </c>
      <c r="L1204" s="88" t="str">
        <f>IFERROR(VLOOKUP(A1204,[1]Tổng!$M$2:$AQ$200,30,0),"")</f>
        <v/>
      </c>
      <c r="M1204" s="88">
        <f t="shared" si="367"/>
        <v>0</v>
      </c>
      <c r="N1204" s="88" t="str">
        <f>IFERROR(VLOOKUP(A1204,[1]Tổng!$M$2:$AT$200,18,0),"")</f>
        <v/>
      </c>
      <c r="O1204" s="88" t="str">
        <f>IFERROR(VLOOKUP(A1204,[1]Tổng!$M$2:$AT$200,22,0),"")</f>
        <v/>
      </c>
      <c r="P1204" s="217">
        <f t="shared" si="368"/>
        <v>0</v>
      </c>
      <c r="Q1204" s="217">
        <f>IFERROR(VLOOKUP(A1204,[1]Tổng!$M$2:$AQ$200,29,0),0)</f>
        <v>0</v>
      </c>
      <c r="R1204" s="81" t="str">
        <f>IFERROR(VLOOKUP(A1204,[1]Tổng!$M$2:$AQ$200,31,0),"")</f>
        <v/>
      </c>
      <c r="S1204" s="81">
        <f t="shared" si="357"/>
        <v>0</v>
      </c>
      <c r="T1204" s="81">
        <f t="shared" si="358"/>
        <v>0</v>
      </c>
      <c r="U1204" s="81" t="e">
        <f t="shared" si="370"/>
        <v>#REF!</v>
      </c>
      <c r="V1204" s="81"/>
      <c r="W1204" s="81" t="e">
        <f t="shared" si="363"/>
        <v>#REF!</v>
      </c>
      <c r="X1204" s="83">
        <v>44054</v>
      </c>
      <c r="Y1204" s="99">
        <f t="shared" si="354"/>
        <v>0</v>
      </c>
      <c r="AC1204" s="106"/>
      <c r="AE1204" s="106" t="e">
        <f t="shared" si="353"/>
        <v>#VALUE!</v>
      </c>
      <c r="AF1204" s="69"/>
      <c r="AG1204" s="218"/>
      <c r="AH1204" s="219"/>
      <c r="AI1204" s="218"/>
      <c r="AR1204" s="225" t="str">
        <f t="shared" si="371"/>
        <v/>
      </c>
      <c r="AS1204" s="35">
        <f t="shared" si="372"/>
        <v>2</v>
      </c>
      <c r="AU1204" s="69" t="e">
        <f t="shared" si="356"/>
        <v>#N/A</v>
      </c>
      <c r="AV1204" s="69" t="e">
        <f t="shared" si="359"/>
        <v>#N/A</v>
      </c>
      <c r="AW1204" s="69">
        <f>IF(I1204&gt;0,COUNTIF($AV$32:AV1204,AV1204),0)</f>
        <v>1172</v>
      </c>
      <c r="AX1204" s="69">
        <f>IF(AND(AW1204&gt;1,SUMIF($AV$32:AV1203,AV1204,$AX$32:AX1203)-SUMIF($AV$32:AV1203,AV1204,$BA$32:BA1203)=0),1,IF(AND(AW1204&gt;1,SUMIF($AV$32:AV1203,AV1204,$AX$32:AX1203)-SUMIF($AV$32:AV1203,AV1204,$BA$32:BA1203)&gt;0),0,AW1204))</f>
        <v>0</v>
      </c>
      <c r="AY1204" s="69">
        <f>IF(AND(Q1204&gt;0,SUMIF($AV$32:AV1204,AV1204,$I$32:I1204)-SUMIF($AV$32:AV1204,AV1204,$Q$32:Q1204)=0),COUNTIF($AV$32:AV1204,AV1204),0)</f>
        <v>0</v>
      </c>
      <c r="AZ1204" s="69">
        <f>IF(Q1204&gt;0,COUNTIF($AV$32:AV1204,AV1204),0)</f>
        <v>0</v>
      </c>
      <c r="BA1204" s="69">
        <f t="shared" si="360"/>
        <v>0</v>
      </c>
      <c r="BC1204" s="69" t="str">
        <f t="shared" si="361"/>
        <v xml:space="preserve">  0</v>
      </c>
      <c r="BD1204" s="69" t="str">
        <f t="shared" si="362"/>
        <v/>
      </c>
      <c r="BF1204" s="69"/>
      <c r="BG1204" s="69"/>
    </row>
    <row r="1205" spans="1:59" x14ac:dyDescent="0.25">
      <c r="A1205" s="70" t="e">
        <f t="shared" si="369"/>
        <v>#REF!</v>
      </c>
      <c r="B1205" s="83" t="str">
        <f>IFERROR(VLOOKUP(A1205,[1]Tổng!$M$2:$AT$200,13,0),"")</f>
        <v/>
      </c>
      <c r="C1205" s="71" t="e">
        <f t="shared" si="364"/>
        <v>#VALUE!</v>
      </c>
      <c r="D1205" s="71">
        <f t="shared" si="365"/>
        <v>1</v>
      </c>
      <c r="E1205" s="221" t="str">
        <f>IFERROR(VLOOKUP(A1205,[1]Tổng!$M$2:$AT$200,14,0),"")</f>
        <v/>
      </c>
      <c r="F1205" s="213" t="str">
        <f>IFERROR(VLOOKUP(A1205,[1]Tổng!$M$2:$AT$200,15,0),"")</f>
        <v/>
      </c>
      <c r="G1205" s="214" t="str">
        <f>IFERROR(VLOOKUP(A1205,[1]Tổng!$M$2:$AT$200,25,0),"")</f>
        <v/>
      </c>
      <c r="H1205" s="83" t="str">
        <f>IFERROR(VLOOKUP(A1205,[1]Tổng!$M$2:$AQ$200,26,0),"")</f>
        <v/>
      </c>
      <c r="I1205" s="77" t="str">
        <f>IFERROR(VLOOKUP(A1205,[1]Tổng!$M$2:$AQ$200,27,0),"")</f>
        <v/>
      </c>
      <c r="J1205" s="77">
        <v>1000000</v>
      </c>
      <c r="K1205" s="78">
        <f t="shared" si="366"/>
        <v>0</v>
      </c>
      <c r="L1205" s="88" t="str">
        <f>IFERROR(VLOOKUP(A1205,[1]Tổng!$M$2:$AQ$200,30,0),"")</f>
        <v/>
      </c>
      <c r="M1205" s="88">
        <f t="shared" si="367"/>
        <v>0</v>
      </c>
      <c r="N1205" s="88" t="str">
        <f>IFERROR(VLOOKUP(A1205,[1]Tổng!$M$2:$AT$200,18,0),"")</f>
        <v/>
      </c>
      <c r="O1205" s="88" t="str">
        <f>IFERROR(VLOOKUP(A1205,[1]Tổng!$M$2:$AT$200,22,0),"")</f>
        <v/>
      </c>
      <c r="P1205" s="217">
        <f t="shared" si="368"/>
        <v>0</v>
      </c>
      <c r="Q1205" s="217">
        <f>IFERROR(VLOOKUP(A1205,[1]Tổng!$M$2:$AQ$200,29,0),0)</f>
        <v>0</v>
      </c>
      <c r="R1205" s="81" t="str">
        <f>IFERROR(VLOOKUP(A1205,[1]Tổng!$M$2:$AQ$200,31,0),"")</f>
        <v/>
      </c>
      <c r="S1205" s="81">
        <f t="shared" si="357"/>
        <v>0</v>
      </c>
      <c r="T1205" s="81">
        <f t="shared" si="358"/>
        <v>0</v>
      </c>
      <c r="U1205" s="81" t="e">
        <f t="shared" si="370"/>
        <v>#REF!</v>
      </c>
      <c r="V1205" s="81"/>
      <c r="W1205" s="81" t="e">
        <f t="shared" si="363"/>
        <v>#REF!</v>
      </c>
      <c r="X1205" s="83">
        <v>44034</v>
      </c>
      <c r="Y1205" s="99">
        <f t="shared" si="354"/>
        <v>0</v>
      </c>
      <c r="AC1205" s="106"/>
      <c r="AE1205" s="106" t="e">
        <f t="shared" si="353"/>
        <v>#VALUE!</v>
      </c>
      <c r="AF1205" s="69"/>
      <c r="AG1205" s="218"/>
      <c r="AH1205" s="219"/>
      <c r="AI1205" s="218"/>
      <c r="AR1205" s="225" t="str">
        <f t="shared" si="371"/>
        <v/>
      </c>
      <c r="AS1205" s="35">
        <f t="shared" si="372"/>
        <v>2</v>
      </c>
      <c r="AU1205" s="69" t="e">
        <f t="shared" si="356"/>
        <v>#N/A</v>
      </c>
      <c r="AV1205" s="69" t="e">
        <f t="shared" si="359"/>
        <v>#N/A</v>
      </c>
      <c r="AW1205" s="69">
        <f>IF(I1205&gt;0,COUNTIF($AV$32:AV1205,AV1205),0)</f>
        <v>1173</v>
      </c>
      <c r="AX1205" s="69">
        <f>IF(AND(AW1205&gt;1,SUMIF($AV$32:AV1204,AV1205,$AX$32:AX1204)-SUMIF($AV$32:AV1204,AV1205,$BA$32:BA1204)=0),1,IF(AND(AW1205&gt;1,SUMIF($AV$32:AV1204,AV1205,$AX$32:AX1204)-SUMIF($AV$32:AV1204,AV1205,$BA$32:BA1204)&gt;0),0,AW1205))</f>
        <v>0</v>
      </c>
      <c r="AY1205" s="69">
        <f>IF(AND(Q1205&gt;0,SUMIF($AV$32:AV1205,AV1205,$I$32:I1205)-SUMIF($AV$32:AV1205,AV1205,$Q$32:Q1205)=0),COUNTIF($AV$32:AV1205,AV1205),0)</f>
        <v>0</v>
      </c>
      <c r="AZ1205" s="69">
        <f>IF(Q1205&gt;0,COUNTIF($AV$32:AV1205,AV1205),0)</f>
        <v>0</v>
      </c>
      <c r="BA1205" s="69">
        <f t="shared" si="360"/>
        <v>0</v>
      </c>
      <c r="BC1205" s="69" t="str">
        <f t="shared" si="361"/>
        <v xml:space="preserve">  0</v>
      </c>
      <c r="BD1205" s="69" t="str">
        <f t="shared" si="362"/>
        <v/>
      </c>
      <c r="BF1205" s="69"/>
      <c r="BG1205" s="69"/>
    </row>
    <row r="1206" spans="1:59" x14ac:dyDescent="0.25">
      <c r="A1206" s="70" t="e">
        <f t="shared" si="369"/>
        <v>#REF!</v>
      </c>
      <c r="B1206" s="83" t="str">
        <f>IFERROR(VLOOKUP(A1206,[1]Tổng!$M$2:$AT$200,13,0),"")</f>
        <v/>
      </c>
      <c r="C1206" s="71" t="e">
        <f t="shared" si="364"/>
        <v>#VALUE!</v>
      </c>
      <c r="D1206" s="71">
        <f t="shared" si="365"/>
        <v>1</v>
      </c>
      <c r="E1206" s="221" t="str">
        <f>IFERROR(VLOOKUP(A1206,[1]Tổng!$M$2:$AT$200,14,0),"")</f>
        <v/>
      </c>
      <c r="F1206" s="213" t="str">
        <f>IFERROR(VLOOKUP(A1206,[1]Tổng!$M$2:$AT$200,15,0),"")</f>
        <v/>
      </c>
      <c r="G1206" s="214" t="str">
        <f>IFERROR(VLOOKUP(A1206,[1]Tổng!$M$2:$AT$200,25,0),"")</f>
        <v/>
      </c>
      <c r="H1206" s="83" t="str">
        <f>IFERROR(VLOOKUP(A1206,[1]Tổng!$M$2:$AQ$200,26,0),"")</f>
        <v/>
      </c>
      <c r="I1206" s="77" t="str">
        <f>IFERROR(VLOOKUP(A1206,[1]Tổng!$M$2:$AQ$200,27,0),"")</f>
        <v/>
      </c>
      <c r="J1206" s="77">
        <v>1000000</v>
      </c>
      <c r="K1206" s="78">
        <f t="shared" si="366"/>
        <v>0</v>
      </c>
      <c r="L1206" s="88" t="str">
        <f>IFERROR(VLOOKUP(A1206,[1]Tổng!$M$2:$AQ$200,30,0),"")</f>
        <v/>
      </c>
      <c r="M1206" s="88">
        <f t="shared" si="367"/>
        <v>0</v>
      </c>
      <c r="N1206" s="88" t="str">
        <f>IFERROR(VLOOKUP(A1206,[1]Tổng!$M$2:$AT$200,18,0),"")</f>
        <v/>
      </c>
      <c r="O1206" s="88" t="str">
        <f>IFERROR(VLOOKUP(A1206,[1]Tổng!$M$2:$AT$200,22,0),"")</f>
        <v/>
      </c>
      <c r="P1206" s="217">
        <f t="shared" si="368"/>
        <v>0</v>
      </c>
      <c r="Q1206" s="217">
        <f>IFERROR(VLOOKUP(A1206,[1]Tổng!$M$2:$AQ$200,29,0),0)</f>
        <v>0</v>
      </c>
      <c r="R1206" s="81" t="str">
        <f>IFERROR(VLOOKUP(A1206,[1]Tổng!$M$2:$AQ$200,31,0),"")</f>
        <v/>
      </c>
      <c r="S1206" s="81">
        <f t="shared" si="357"/>
        <v>0</v>
      </c>
      <c r="T1206" s="81">
        <f t="shared" si="358"/>
        <v>0</v>
      </c>
      <c r="U1206" s="81" t="e">
        <f t="shared" si="370"/>
        <v>#REF!</v>
      </c>
      <c r="V1206" s="81"/>
      <c r="W1206" s="81" t="e">
        <f t="shared" si="363"/>
        <v>#REF!</v>
      </c>
      <c r="X1206" s="83">
        <v>44035</v>
      </c>
      <c r="Y1206" s="99">
        <f t="shared" si="354"/>
        <v>0</v>
      </c>
      <c r="AC1206" s="106"/>
      <c r="AE1206" s="106" t="e">
        <f t="shared" si="353"/>
        <v>#VALUE!</v>
      </c>
      <c r="AF1206" s="69"/>
      <c r="AG1206" s="218"/>
      <c r="AH1206" s="219"/>
      <c r="AI1206" s="218"/>
      <c r="AR1206" s="225" t="str">
        <f t="shared" si="371"/>
        <v/>
      </c>
      <c r="AS1206" s="35">
        <f t="shared" si="372"/>
        <v>2</v>
      </c>
      <c r="AU1206" s="69" t="e">
        <f t="shared" si="356"/>
        <v>#N/A</v>
      </c>
      <c r="AV1206" s="69" t="e">
        <f t="shared" si="359"/>
        <v>#N/A</v>
      </c>
      <c r="AW1206" s="69">
        <f>IF(I1206&gt;0,COUNTIF($AV$32:AV1206,AV1206),0)</f>
        <v>1174</v>
      </c>
      <c r="AX1206" s="69">
        <f>IF(AND(AW1206&gt;1,SUMIF($AV$32:AV1205,AV1206,$AX$32:AX1205)-SUMIF($AV$32:AV1205,AV1206,$BA$32:BA1205)=0),1,IF(AND(AW1206&gt;1,SUMIF($AV$32:AV1205,AV1206,$AX$32:AX1205)-SUMIF($AV$32:AV1205,AV1206,$BA$32:BA1205)&gt;0),0,AW1206))</f>
        <v>0</v>
      </c>
      <c r="AY1206" s="69">
        <f>IF(AND(Q1206&gt;0,SUMIF($AV$32:AV1206,AV1206,$I$32:I1206)-SUMIF($AV$32:AV1206,AV1206,$Q$32:Q1206)=0),COUNTIF($AV$32:AV1206,AV1206),0)</f>
        <v>0</v>
      </c>
      <c r="AZ1206" s="69">
        <f>IF(Q1206&gt;0,COUNTIF($AV$32:AV1206,AV1206),0)</f>
        <v>0</v>
      </c>
      <c r="BA1206" s="69">
        <f t="shared" si="360"/>
        <v>0</v>
      </c>
      <c r="BC1206" s="69" t="str">
        <f t="shared" si="361"/>
        <v xml:space="preserve">  0</v>
      </c>
      <c r="BD1206" s="69" t="str">
        <f t="shared" si="362"/>
        <v/>
      </c>
      <c r="BF1206" s="69"/>
      <c r="BG1206" s="69"/>
    </row>
    <row r="1207" spans="1:59" x14ac:dyDescent="0.25">
      <c r="A1207" s="70" t="e">
        <f t="shared" si="369"/>
        <v>#REF!</v>
      </c>
      <c r="B1207" s="83" t="str">
        <f>IFERROR(VLOOKUP(A1207,[1]Tổng!$M$2:$AT$200,13,0),"")</f>
        <v/>
      </c>
      <c r="C1207" s="71" t="e">
        <f t="shared" si="364"/>
        <v>#VALUE!</v>
      </c>
      <c r="D1207" s="71">
        <f t="shared" si="365"/>
        <v>1</v>
      </c>
      <c r="E1207" s="221" t="str">
        <f>IFERROR(VLOOKUP(A1207,[1]Tổng!$M$2:$AT$200,14,0),"")</f>
        <v/>
      </c>
      <c r="F1207" s="213" t="str">
        <f>IFERROR(VLOOKUP(A1207,[1]Tổng!$M$2:$AT$200,15,0),"")</f>
        <v/>
      </c>
      <c r="G1207" s="214" t="str">
        <f>IFERROR(VLOOKUP(A1207,[1]Tổng!$M$2:$AT$200,25,0),"")</f>
        <v/>
      </c>
      <c r="H1207" s="83" t="str">
        <f>IFERROR(VLOOKUP(A1207,[1]Tổng!$M$2:$AQ$200,26,0),"")</f>
        <v/>
      </c>
      <c r="I1207" s="77" t="str">
        <f>IFERROR(VLOOKUP(A1207,[1]Tổng!$M$2:$AQ$200,27,0),"")</f>
        <v/>
      </c>
      <c r="J1207" s="77">
        <v>1000000</v>
      </c>
      <c r="K1207" s="78">
        <f t="shared" si="366"/>
        <v>0</v>
      </c>
      <c r="L1207" s="88" t="str">
        <f>IFERROR(VLOOKUP(A1207,[1]Tổng!$M$2:$AQ$200,30,0),"")</f>
        <v/>
      </c>
      <c r="M1207" s="88">
        <f t="shared" si="367"/>
        <v>0</v>
      </c>
      <c r="N1207" s="88" t="str">
        <f>IFERROR(VLOOKUP(A1207,[1]Tổng!$M$2:$AT$200,18,0),"")</f>
        <v/>
      </c>
      <c r="O1207" s="88" t="str">
        <f>IFERROR(VLOOKUP(A1207,[1]Tổng!$M$2:$AT$200,22,0),"")</f>
        <v/>
      </c>
      <c r="P1207" s="217">
        <f t="shared" si="368"/>
        <v>0</v>
      </c>
      <c r="Q1207" s="217">
        <f>IFERROR(VLOOKUP(A1207,[1]Tổng!$M$2:$AQ$200,29,0),0)</f>
        <v>0</v>
      </c>
      <c r="R1207" s="81" t="str">
        <f>IFERROR(VLOOKUP(A1207,[1]Tổng!$M$2:$AQ$200,31,0),"")</f>
        <v/>
      </c>
      <c r="S1207" s="81">
        <f t="shared" si="357"/>
        <v>0</v>
      </c>
      <c r="T1207" s="81">
        <f t="shared" si="358"/>
        <v>0</v>
      </c>
      <c r="U1207" s="81" t="e">
        <f t="shared" si="370"/>
        <v>#REF!</v>
      </c>
      <c r="V1207" s="81"/>
      <c r="W1207" s="81" t="e">
        <f t="shared" si="363"/>
        <v>#REF!</v>
      </c>
      <c r="X1207" s="83">
        <v>44022</v>
      </c>
      <c r="Y1207" s="99">
        <f t="shared" si="354"/>
        <v>0</v>
      </c>
      <c r="AC1207" s="106"/>
      <c r="AE1207" s="106" t="e">
        <f t="shared" si="353"/>
        <v>#VALUE!</v>
      </c>
      <c r="AF1207" s="69"/>
      <c r="AG1207" s="218"/>
      <c r="AH1207" s="219"/>
      <c r="AI1207" s="218"/>
      <c r="AR1207" s="225" t="str">
        <f t="shared" si="371"/>
        <v/>
      </c>
      <c r="AS1207" s="35">
        <f t="shared" si="372"/>
        <v>2</v>
      </c>
      <c r="AU1207" s="69" t="e">
        <f t="shared" si="356"/>
        <v>#N/A</v>
      </c>
      <c r="AV1207" s="69" t="e">
        <f t="shared" si="359"/>
        <v>#N/A</v>
      </c>
      <c r="AW1207" s="69">
        <f>IF(I1207&gt;0,COUNTIF($AV$32:AV1207,AV1207),0)</f>
        <v>1175</v>
      </c>
      <c r="AX1207" s="69">
        <f>IF(AND(AW1207&gt;1,SUMIF($AV$32:AV1206,AV1207,$AX$32:AX1206)-SUMIF($AV$32:AV1206,AV1207,$BA$32:BA1206)=0),1,IF(AND(AW1207&gt;1,SUMIF($AV$32:AV1206,AV1207,$AX$32:AX1206)-SUMIF($AV$32:AV1206,AV1207,$BA$32:BA1206)&gt;0),0,AW1207))</f>
        <v>0</v>
      </c>
      <c r="AY1207" s="69">
        <f>IF(AND(Q1207&gt;0,SUMIF($AV$32:AV1207,AV1207,$I$32:I1207)-SUMIF($AV$32:AV1207,AV1207,$Q$32:Q1207)=0),COUNTIF($AV$32:AV1207,AV1207),0)</f>
        <v>0</v>
      </c>
      <c r="AZ1207" s="69">
        <f>IF(Q1207&gt;0,COUNTIF($AV$32:AV1207,AV1207),0)</f>
        <v>0</v>
      </c>
      <c r="BA1207" s="69">
        <f t="shared" si="360"/>
        <v>0</v>
      </c>
      <c r="BC1207" s="69" t="str">
        <f t="shared" si="361"/>
        <v xml:space="preserve">  0</v>
      </c>
      <c r="BD1207" s="69" t="str">
        <f t="shared" si="362"/>
        <v/>
      </c>
      <c r="BF1207" s="69"/>
      <c r="BG1207" s="69"/>
    </row>
    <row r="1208" spans="1:59" x14ac:dyDescent="0.25">
      <c r="A1208" s="70" t="e">
        <f t="shared" si="369"/>
        <v>#REF!</v>
      </c>
      <c r="B1208" s="83" t="str">
        <f>IFERROR(VLOOKUP(A1208,[1]Tổng!$M$2:$AT$200,13,0),"")</f>
        <v/>
      </c>
      <c r="C1208" s="71" t="e">
        <f t="shared" si="364"/>
        <v>#VALUE!</v>
      </c>
      <c r="D1208" s="71">
        <f t="shared" si="365"/>
        <v>1</v>
      </c>
      <c r="E1208" s="221" t="str">
        <f>IFERROR(VLOOKUP(A1208,[1]Tổng!$M$2:$AT$200,14,0),"")</f>
        <v/>
      </c>
      <c r="F1208" s="213" t="str">
        <f>IFERROR(VLOOKUP(A1208,[1]Tổng!$M$2:$AT$200,15,0),"")</f>
        <v/>
      </c>
      <c r="G1208" s="214" t="str">
        <f>IFERROR(VLOOKUP(A1208,[1]Tổng!$M$2:$AT$200,25,0),"")</f>
        <v/>
      </c>
      <c r="H1208" s="83" t="str">
        <f>IFERROR(VLOOKUP(A1208,[1]Tổng!$M$2:$AQ$200,26,0),"")</f>
        <v/>
      </c>
      <c r="I1208" s="77" t="str">
        <f>IFERROR(VLOOKUP(A1208,[1]Tổng!$M$2:$AQ$200,27,0),"")</f>
        <v/>
      </c>
      <c r="J1208" s="77">
        <v>1000000</v>
      </c>
      <c r="K1208" s="78">
        <f t="shared" si="366"/>
        <v>0</v>
      </c>
      <c r="L1208" s="88" t="str">
        <f>IFERROR(VLOOKUP(A1208,[1]Tổng!$M$2:$AQ$200,30,0),"")</f>
        <v/>
      </c>
      <c r="M1208" s="88">
        <f t="shared" si="367"/>
        <v>0</v>
      </c>
      <c r="N1208" s="88" t="str">
        <f>IFERROR(VLOOKUP(A1208,[1]Tổng!$M$2:$AT$200,18,0),"")</f>
        <v/>
      </c>
      <c r="O1208" s="88" t="str">
        <f>IFERROR(VLOOKUP(A1208,[1]Tổng!$M$2:$AT$200,22,0),"")</f>
        <v/>
      </c>
      <c r="P1208" s="217">
        <f t="shared" si="368"/>
        <v>0</v>
      </c>
      <c r="Q1208" s="217">
        <f>IFERROR(VLOOKUP(A1208,[1]Tổng!$M$2:$AQ$200,29,0),0)</f>
        <v>0</v>
      </c>
      <c r="R1208" s="81" t="str">
        <f>IFERROR(VLOOKUP(A1208,[1]Tổng!$M$2:$AQ$200,31,0),"")</f>
        <v/>
      </c>
      <c r="S1208" s="81">
        <f t="shared" si="357"/>
        <v>0</v>
      </c>
      <c r="T1208" s="81">
        <f t="shared" si="358"/>
        <v>0</v>
      </c>
      <c r="U1208" s="81" t="e">
        <f t="shared" si="370"/>
        <v>#REF!</v>
      </c>
      <c r="V1208" s="81"/>
      <c r="W1208" s="81" t="e">
        <f t="shared" si="363"/>
        <v>#REF!</v>
      </c>
      <c r="X1208" s="83">
        <v>44049</v>
      </c>
      <c r="Y1208" s="99">
        <f t="shared" si="354"/>
        <v>0</v>
      </c>
      <c r="AC1208" s="106"/>
      <c r="AE1208" s="106" t="e">
        <f t="shared" si="353"/>
        <v>#VALUE!</v>
      </c>
      <c r="AF1208" s="69"/>
      <c r="AG1208" s="218"/>
      <c r="AH1208" s="219"/>
      <c r="AI1208" s="218"/>
      <c r="AR1208" s="225" t="str">
        <f t="shared" si="371"/>
        <v/>
      </c>
      <c r="AS1208" s="35">
        <f t="shared" si="372"/>
        <v>2</v>
      </c>
      <c r="AU1208" s="69" t="e">
        <f t="shared" si="356"/>
        <v>#N/A</v>
      </c>
      <c r="AV1208" s="69" t="e">
        <f t="shared" si="359"/>
        <v>#N/A</v>
      </c>
      <c r="AW1208" s="69">
        <f>IF(I1208&gt;0,COUNTIF($AV$32:AV1208,AV1208),0)</f>
        <v>1176</v>
      </c>
      <c r="AX1208" s="69">
        <f>IF(AND(AW1208&gt;1,SUMIF($AV$32:AV1207,AV1208,$AX$32:AX1207)-SUMIF($AV$32:AV1207,AV1208,$BA$32:BA1207)=0),1,IF(AND(AW1208&gt;1,SUMIF($AV$32:AV1207,AV1208,$AX$32:AX1207)-SUMIF($AV$32:AV1207,AV1208,$BA$32:BA1207)&gt;0),0,AW1208))</f>
        <v>0</v>
      </c>
      <c r="AY1208" s="69">
        <f>IF(AND(Q1208&gt;0,SUMIF($AV$32:AV1208,AV1208,$I$32:I1208)-SUMIF($AV$32:AV1208,AV1208,$Q$32:Q1208)=0),COUNTIF($AV$32:AV1208,AV1208),0)</f>
        <v>0</v>
      </c>
      <c r="AZ1208" s="69">
        <f>IF(Q1208&gt;0,COUNTIF($AV$32:AV1208,AV1208),0)</f>
        <v>0</v>
      </c>
      <c r="BA1208" s="69">
        <f t="shared" si="360"/>
        <v>0</v>
      </c>
      <c r="BC1208" s="69" t="str">
        <f t="shared" si="361"/>
        <v xml:space="preserve">  0</v>
      </c>
      <c r="BD1208" s="69" t="str">
        <f t="shared" si="362"/>
        <v/>
      </c>
      <c r="BF1208" s="69"/>
      <c r="BG1208" s="69"/>
    </row>
    <row r="1209" spans="1:59" x14ac:dyDescent="0.25">
      <c r="A1209" s="70" t="e">
        <f t="shared" si="369"/>
        <v>#REF!</v>
      </c>
      <c r="B1209" s="83" t="str">
        <f>IFERROR(VLOOKUP(A1209,[1]Tổng!$M$2:$AT$200,13,0),"")</f>
        <v/>
      </c>
      <c r="C1209" s="71" t="e">
        <f t="shared" si="364"/>
        <v>#VALUE!</v>
      </c>
      <c r="D1209" s="71">
        <f t="shared" si="365"/>
        <v>1</v>
      </c>
      <c r="E1209" s="221" t="str">
        <f>IFERROR(VLOOKUP(A1209,[1]Tổng!$M$2:$AT$200,14,0),"")</f>
        <v/>
      </c>
      <c r="F1209" s="213" t="str">
        <f>IFERROR(VLOOKUP(A1209,[1]Tổng!$M$2:$AT$200,15,0),"")</f>
        <v/>
      </c>
      <c r="G1209" s="214" t="str">
        <f>IFERROR(VLOOKUP(A1209,[1]Tổng!$M$2:$AT$200,25,0),"")</f>
        <v/>
      </c>
      <c r="H1209" s="83" t="str">
        <f>IFERROR(VLOOKUP(A1209,[1]Tổng!$M$2:$AQ$200,26,0),"")</f>
        <v/>
      </c>
      <c r="I1209" s="77" t="str">
        <f>IFERROR(VLOOKUP(A1209,[1]Tổng!$M$2:$AQ$200,27,0),"")</f>
        <v/>
      </c>
      <c r="J1209" s="77">
        <v>1000000</v>
      </c>
      <c r="K1209" s="78">
        <f t="shared" si="366"/>
        <v>0</v>
      </c>
      <c r="L1209" s="88" t="str">
        <f>IFERROR(VLOOKUP(A1209,[1]Tổng!$M$2:$AQ$200,30,0),"")</f>
        <v/>
      </c>
      <c r="M1209" s="88">
        <f t="shared" si="367"/>
        <v>0</v>
      </c>
      <c r="N1209" s="88" t="str">
        <f>IFERROR(VLOOKUP(A1209,[1]Tổng!$M$2:$AT$200,18,0),"")</f>
        <v/>
      </c>
      <c r="O1209" s="88" t="str">
        <f>IFERROR(VLOOKUP(A1209,[1]Tổng!$M$2:$AT$200,22,0),"")</f>
        <v/>
      </c>
      <c r="P1209" s="217">
        <f t="shared" si="368"/>
        <v>0</v>
      </c>
      <c r="Q1209" s="217">
        <f>IFERROR(VLOOKUP(A1209,[1]Tổng!$M$2:$AQ$200,29,0),0)</f>
        <v>0</v>
      </c>
      <c r="R1209" s="81" t="str">
        <f>IFERROR(VLOOKUP(A1209,[1]Tổng!$M$2:$AQ$200,31,0),"")</f>
        <v/>
      </c>
      <c r="S1209" s="81">
        <f t="shared" si="357"/>
        <v>0</v>
      </c>
      <c r="T1209" s="81">
        <f t="shared" si="358"/>
        <v>0</v>
      </c>
      <c r="U1209" s="81" t="e">
        <f t="shared" si="370"/>
        <v>#REF!</v>
      </c>
      <c r="V1209" s="81"/>
      <c r="W1209" s="81" t="e">
        <f t="shared" si="363"/>
        <v>#REF!</v>
      </c>
      <c r="X1209" s="83">
        <v>0</v>
      </c>
      <c r="Y1209" s="99">
        <f t="shared" si="354"/>
        <v>0</v>
      </c>
      <c r="AC1209" s="106"/>
      <c r="AE1209" s="106" t="e">
        <f t="shared" si="353"/>
        <v>#VALUE!</v>
      </c>
      <c r="AF1209" s="69"/>
      <c r="AG1209" s="218"/>
      <c r="AH1209" s="219"/>
      <c r="AI1209" s="218"/>
      <c r="AR1209" s="225" t="str">
        <f t="shared" si="371"/>
        <v/>
      </c>
      <c r="AS1209" s="35">
        <f t="shared" si="372"/>
        <v>2</v>
      </c>
      <c r="AU1209" s="69" t="e">
        <f t="shared" si="356"/>
        <v>#N/A</v>
      </c>
      <c r="AV1209" s="69" t="e">
        <f t="shared" si="359"/>
        <v>#N/A</v>
      </c>
      <c r="AW1209" s="69">
        <f>IF(I1209&gt;0,COUNTIF($AV$32:AV1209,AV1209),0)</f>
        <v>1177</v>
      </c>
      <c r="AX1209" s="69">
        <f>IF(AND(AW1209&gt;1,SUMIF($AV$32:AV1208,AV1209,$AX$32:AX1208)-SUMIF($AV$32:AV1208,AV1209,$BA$32:BA1208)=0),1,IF(AND(AW1209&gt;1,SUMIF($AV$32:AV1208,AV1209,$AX$32:AX1208)-SUMIF($AV$32:AV1208,AV1209,$BA$32:BA1208)&gt;0),0,AW1209))</f>
        <v>0</v>
      </c>
      <c r="AY1209" s="69">
        <f>IF(AND(Q1209&gt;0,SUMIF($AV$32:AV1209,AV1209,$I$32:I1209)-SUMIF($AV$32:AV1209,AV1209,$Q$32:Q1209)=0),COUNTIF($AV$32:AV1209,AV1209),0)</f>
        <v>0</v>
      </c>
      <c r="AZ1209" s="69">
        <f>IF(Q1209&gt;0,COUNTIF($AV$32:AV1209,AV1209),0)</f>
        <v>0</v>
      </c>
      <c r="BA1209" s="69">
        <f t="shared" si="360"/>
        <v>0</v>
      </c>
      <c r="BC1209" s="69" t="str">
        <f t="shared" si="361"/>
        <v xml:space="preserve">  0</v>
      </c>
      <c r="BD1209" s="69" t="str">
        <f t="shared" si="362"/>
        <v/>
      </c>
      <c r="BF1209" s="69"/>
      <c r="BG1209" s="69"/>
    </row>
    <row r="1210" spans="1:59" x14ac:dyDescent="0.25">
      <c r="A1210" s="70" t="e">
        <f t="shared" si="369"/>
        <v>#REF!</v>
      </c>
      <c r="B1210" s="83" t="str">
        <f>IFERROR(VLOOKUP(A1210,[1]Tổng!$M$2:$AT$200,13,0),"")</f>
        <v/>
      </c>
      <c r="C1210" s="71" t="e">
        <f t="shared" si="364"/>
        <v>#VALUE!</v>
      </c>
      <c r="D1210" s="71">
        <f t="shared" si="365"/>
        <v>1</v>
      </c>
      <c r="E1210" s="221" t="str">
        <f>IFERROR(VLOOKUP(A1210,[1]Tổng!$M$2:$AT$200,14,0),"")</f>
        <v/>
      </c>
      <c r="F1210" s="213" t="str">
        <f>IFERROR(VLOOKUP(A1210,[1]Tổng!$M$2:$AT$200,15,0),"")</f>
        <v/>
      </c>
      <c r="G1210" s="214" t="str">
        <f>IFERROR(VLOOKUP(A1210,[1]Tổng!$M$2:$AT$200,25,0),"")</f>
        <v/>
      </c>
      <c r="H1210" s="83" t="str">
        <f>IFERROR(VLOOKUP(A1210,[1]Tổng!$M$2:$AQ$200,26,0),"")</f>
        <v/>
      </c>
      <c r="I1210" s="77" t="str">
        <f>IFERROR(VLOOKUP(A1210,[1]Tổng!$M$2:$AQ$200,27,0),"")</f>
        <v/>
      </c>
      <c r="J1210" s="77">
        <v>1000000</v>
      </c>
      <c r="K1210" s="78">
        <f t="shared" si="366"/>
        <v>0</v>
      </c>
      <c r="L1210" s="88" t="str">
        <f>IFERROR(VLOOKUP(A1210,[1]Tổng!$M$2:$AQ$200,30,0),"")</f>
        <v/>
      </c>
      <c r="M1210" s="88">
        <f t="shared" si="367"/>
        <v>0</v>
      </c>
      <c r="N1210" s="88" t="str">
        <f>IFERROR(VLOOKUP(A1210,[1]Tổng!$M$2:$AT$200,18,0),"")</f>
        <v/>
      </c>
      <c r="O1210" s="88" t="str">
        <f>IFERROR(VLOOKUP(A1210,[1]Tổng!$M$2:$AT$200,22,0),"")</f>
        <v/>
      </c>
      <c r="P1210" s="217">
        <f t="shared" si="368"/>
        <v>0</v>
      </c>
      <c r="Q1210" s="217">
        <f>IFERROR(VLOOKUP(A1210,[1]Tổng!$M$2:$AQ$200,29,0),0)</f>
        <v>0</v>
      </c>
      <c r="R1210" s="81" t="str">
        <f>IFERROR(VLOOKUP(A1210,[1]Tổng!$M$2:$AQ$200,31,0),"")</f>
        <v/>
      </c>
      <c r="S1210" s="81">
        <f t="shared" si="357"/>
        <v>0</v>
      </c>
      <c r="T1210" s="81">
        <f t="shared" si="358"/>
        <v>0</v>
      </c>
      <c r="U1210" s="81" t="e">
        <f t="shared" si="370"/>
        <v>#REF!</v>
      </c>
      <c r="V1210" s="81"/>
      <c r="W1210" s="81" t="e">
        <f t="shared" si="363"/>
        <v>#REF!</v>
      </c>
      <c r="X1210" s="83">
        <v>0</v>
      </c>
      <c r="Y1210" s="99">
        <f t="shared" si="354"/>
        <v>0</v>
      </c>
      <c r="AC1210" s="106"/>
      <c r="AE1210" s="106" t="e">
        <f t="shared" si="353"/>
        <v>#VALUE!</v>
      </c>
      <c r="AF1210" s="69"/>
      <c r="AG1210" s="218"/>
      <c r="AH1210" s="219"/>
      <c r="AI1210" s="218"/>
      <c r="AR1210" s="225" t="str">
        <f t="shared" si="371"/>
        <v/>
      </c>
      <c r="AS1210" s="35">
        <f t="shared" si="372"/>
        <v>2</v>
      </c>
      <c r="AU1210" s="69" t="e">
        <f t="shared" si="356"/>
        <v>#N/A</v>
      </c>
      <c r="AV1210" s="69" t="e">
        <f t="shared" si="359"/>
        <v>#N/A</v>
      </c>
      <c r="AW1210" s="69">
        <f>IF(I1210&gt;0,COUNTIF($AV$32:AV1210,AV1210),0)</f>
        <v>1178</v>
      </c>
      <c r="AX1210" s="69">
        <f>IF(AND(AW1210&gt;1,SUMIF($AV$32:AV1209,AV1210,$AX$32:AX1209)-SUMIF($AV$32:AV1209,AV1210,$BA$32:BA1209)=0),1,IF(AND(AW1210&gt;1,SUMIF($AV$32:AV1209,AV1210,$AX$32:AX1209)-SUMIF($AV$32:AV1209,AV1210,$BA$32:BA1209)&gt;0),0,AW1210))</f>
        <v>0</v>
      </c>
      <c r="AY1210" s="69">
        <f>IF(AND(Q1210&gt;0,SUMIF($AV$32:AV1210,AV1210,$I$32:I1210)-SUMIF($AV$32:AV1210,AV1210,$Q$32:Q1210)=0),COUNTIF($AV$32:AV1210,AV1210),0)</f>
        <v>0</v>
      </c>
      <c r="AZ1210" s="69">
        <f>IF(Q1210&gt;0,COUNTIF($AV$32:AV1210,AV1210),0)</f>
        <v>0</v>
      </c>
      <c r="BA1210" s="69">
        <f t="shared" si="360"/>
        <v>0</v>
      </c>
      <c r="BC1210" s="69" t="str">
        <f t="shared" si="361"/>
        <v xml:space="preserve">  0</v>
      </c>
      <c r="BD1210" s="69" t="str">
        <f t="shared" si="362"/>
        <v/>
      </c>
      <c r="BF1210" s="69"/>
      <c r="BG1210" s="69"/>
    </row>
    <row r="1211" spans="1:59" x14ac:dyDescent="0.25">
      <c r="A1211" s="70" t="e">
        <f t="shared" si="369"/>
        <v>#REF!</v>
      </c>
      <c r="B1211" s="83" t="str">
        <f>IFERROR(VLOOKUP(A1211,[1]Tổng!$M$2:$AT$200,13,0),"")</f>
        <v/>
      </c>
      <c r="C1211" s="71" t="e">
        <f t="shared" si="364"/>
        <v>#VALUE!</v>
      </c>
      <c r="D1211" s="71">
        <f t="shared" si="365"/>
        <v>1</v>
      </c>
      <c r="E1211" s="221" t="str">
        <f>IFERROR(VLOOKUP(A1211,[1]Tổng!$M$2:$AT$200,14,0),"")</f>
        <v/>
      </c>
      <c r="F1211" s="213" t="str">
        <f>IFERROR(VLOOKUP(A1211,[1]Tổng!$M$2:$AT$200,15,0),"")</f>
        <v/>
      </c>
      <c r="G1211" s="214" t="str">
        <f>IFERROR(VLOOKUP(A1211,[1]Tổng!$M$2:$AT$200,25,0),"")</f>
        <v/>
      </c>
      <c r="H1211" s="83" t="str">
        <f>IFERROR(VLOOKUP(A1211,[1]Tổng!$M$2:$AQ$200,26,0),"")</f>
        <v/>
      </c>
      <c r="I1211" s="77" t="str">
        <f>IFERROR(VLOOKUP(A1211,[1]Tổng!$M$2:$AQ$200,27,0),"")</f>
        <v/>
      </c>
      <c r="J1211" s="77">
        <v>1000000</v>
      </c>
      <c r="K1211" s="78">
        <f t="shared" si="366"/>
        <v>0</v>
      </c>
      <c r="L1211" s="88" t="str">
        <f>IFERROR(VLOOKUP(A1211,[1]Tổng!$M$2:$AQ$200,30,0),"")</f>
        <v/>
      </c>
      <c r="M1211" s="88">
        <f t="shared" si="367"/>
        <v>0</v>
      </c>
      <c r="N1211" s="88" t="str">
        <f>IFERROR(VLOOKUP(A1211,[1]Tổng!$M$2:$AT$200,18,0),"")</f>
        <v/>
      </c>
      <c r="O1211" s="88" t="str">
        <f>IFERROR(VLOOKUP(A1211,[1]Tổng!$M$2:$AT$200,22,0),"")</f>
        <v/>
      </c>
      <c r="P1211" s="217">
        <f t="shared" si="368"/>
        <v>0</v>
      </c>
      <c r="Q1211" s="217">
        <f>IFERROR(VLOOKUP(A1211,[1]Tổng!$M$2:$AQ$200,29,0),0)</f>
        <v>0</v>
      </c>
      <c r="R1211" s="81" t="str">
        <f>IFERROR(VLOOKUP(A1211,[1]Tổng!$M$2:$AQ$200,31,0),"")</f>
        <v/>
      </c>
      <c r="S1211" s="81">
        <f t="shared" si="357"/>
        <v>0</v>
      </c>
      <c r="T1211" s="81">
        <f t="shared" si="358"/>
        <v>0</v>
      </c>
      <c r="U1211" s="81" t="e">
        <f t="shared" si="370"/>
        <v>#REF!</v>
      </c>
      <c r="V1211" s="81"/>
      <c r="W1211" s="81" t="e">
        <f t="shared" si="363"/>
        <v>#REF!</v>
      </c>
      <c r="X1211" s="83">
        <v>44035</v>
      </c>
      <c r="Y1211" s="99">
        <f t="shared" si="354"/>
        <v>0</v>
      </c>
      <c r="AC1211" s="106"/>
      <c r="AE1211" s="106" t="e">
        <f t="shared" si="353"/>
        <v>#VALUE!</v>
      </c>
      <c r="AF1211" s="69"/>
      <c r="AG1211" s="218"/>
      <c r="AH1211" s="219"/>
      <c r="AI1211" s="218"/>
      <c r="AR1211" s="225" t="str">
        <f t="shared" si="371"/>
        <v/>
      </c>
      <c r="AS1211" s="35">
        <f t="shared" si="372"/>
        <v>2</v>
      </c>
      <c r="AU1211" s="69" t="e">
        <f t="shared" si="356"/>
        <v>#N/A</v>
      </c>
      <c r="AV1211" s="69" t="e">
        <f t="shared" si="359"/>
        <v>#N/A</v>
      </c>
      <c r="AW1211" s="69">
        <f>IF(I1211&gt;0,COUNTIF($AV$32:AV1211,AV1211),0)</f>
        <v>1179</v>
      </c>
      <c r="AX1211" s="69">
        <f>IF(AND(AW1211&gt;1,SUMIF($AV$32:AV1210,AV1211,$AX$32:AX1210)-SUMIF($AV$32:AV1210,AV1211,$BA$32:BA1210)=0),1,IF(AND(AW1211&gt;1,SUMIF($AV$32:AV1210,AV1211,$AX$32:AX1210)-SUMIF($AV$32:AV1210,AV1211,$BA$32:BA1210)&gt;0),0,AW1211))</f>
        <v>0</v>
      </c>
      <c r="AY1211" s="69">
        <f>IF(AND(Q1211&gt;0,SUMIF($AV$32:AV1211,AV1211,$I$32:I1211)-SUMIF($AV$32:AV1211,AV1211,$Q$32:Q1211)=0),COUNTIF($AV$32:AV1211,AV1211),0)</f>
        <v>0</v>
      </c>
      <c r="AZ1211" s="69">
        <f>IF(Q1211&gt;0,COUNTIF($AV$32:AV1211,AV1211),0)</f>
        <v>0</v>
      </c>
      <c r="BA1211" s="69">
        <f t="shared" si="360"/>
        <v>0</v>
      </c>
      <c r="BC1211" s="69" t="str">
        <f t="shared" si="361"/>
        <v xml:space="preserve">  0</v>
      </c>
      <c r="BD1211" s="69" t="str">
        <f t="shared" si="362"/>
        <v/>
      </c>
      <c r="BF1211" s="69"/>
      <c r="BG1211" s="69"/>
    </row>
    <row r="1212" spans="1:59" x14ac:dyDescent="0.25">
      <c r="A1212" s="70" t="e">
        <f t="shared" si="369"/>
        <v>#REF!</v>
      </c>
      <c r="B1212" s="83" t="str">
        <f>IFERROR(VLOOKUP(A1212,[1]Tổng!$M$2:$AT$200,13,0),"")</f>
        <v/>
      </c>
      <c r="C1212" s="71" t="e">
        <f t="shared" si="364"/>
        <v>#VALUE!</v>
      </c>
      <c r="D1212" s="71">
        <f t="shared" si="365"/>
        <v>1</v>
      </c>
      <c r="E1212" s="221" t="str">
        <f>IFERROR(VLOOKUP(A1212,[1]Tổng!$M$2:$AT$200,14,0),"")</f>
        <v/>
      </c>
      <c r="F1212" s="213" t="str">
        <f>IFERROR(VLOOKUP(A1212,[1]Tổng!$M$2:$AT$200,15,0),"")</f>
        <v/>
      </c>
      <c r="G1212" s="214" t="str">
        <f>IFERROR(VLOOKUP(A1212,[1]Tổng!$M$2:$AT$200,25,0),"")</f>
        <v/>
      </c>
      <c r="H1212" s="83" t="str">
        <f>IFERROR(VLOOKUP(A1212,[1]Tổng!$M$2:$AQ$200,26,0),"")</f>
        <v/>
      </c>
      <c r="I1212" s="77" t="str">
        <f>IFERROR(VLOOKUP(A1212,[1]Tổng!$M$2:$AQ$200,27,0),"")</f>
        <v/>
      </c>
      <c r="J1212" s="77">
        <v>1000000</v>
      </c>
      <c r="K1212" s="78">
        <f t="shared" si="366"/>
        <v>0</v>
      </c>
      <c r="L1212" s="88" t="str">
        <f>IFERROR(VLOOKUP(A1212,[1]Tổng!$M$2:$AQ$200,30,0),"")</f>
        <v/>
      </c>
      <c r="M1212" s="88">
        <f t="shared" si="367"/>
        <v>0</v>
      </c>
      <c r="N1212" s="88" t="str">
        <f>IFERROR(VLOOKUP(A1212,[1]Tổng!$M$2:$AT$200,18,0),"")</f>
        <v/>
      </c>
      <c r="O1212" s="88" t="str">
        <f>IFERROR(VLOOKUP(A1212,[1]Tổng!$M$2:$AT$200,22,0),"")</f>
        <v/>
      </c>
      <c r="P1212" s="217">
        <f t="shared" si="368"/>
        <v>0</v>
      </c>
      <c r="Q1212" s="217">
        <f>IFERROR(VLOOKUP(A1212,[1]Tổng!$M$2:$AQ$200,29,0),0)</f>
        <v>0</v>
      </c>
      <c r="R1212" s="81" t="str">
        <f>IFERROR(VLOOKUP(A1212,[1]Tổng!$M$2:$AQ$200,31,0),"")</f>
        <v/>
      </c>
      <c r="S1212" s="81">
        <f t="shared" si="357"/>
        <v>0</v>
      </c>
      <c r="T1212" s="81">
        <f t="shared" si="358"/>
        <v>0</v>
      </c>
      <c r="U1212" s="81" t="e">
        <f t="shared" si="370"/>
        <v>#REF!</v>
      </c>
      <c r="V1212" s="81"/>
      <c r="W1212" s="81" t="e">
        <f t="shared" si="363"/>
        <v>#REF!</v>
      </c>
      <c r="X1212" s="83">
        <v>0</v>
      </c>
      <c r="Y1212" s="99">
        <f t="shared" si="354"/>
        <v>0</v>
      </c>
      <c r="AC1212" s="106"/>
      <c r="AE1212" s="106" t="e">
        <f t="shared" si="353"/>
        <v>#VALUE!</v>
      </c>
      <c r="AF1212" s="69"/>
      <c r="AG1212" s="218"/>
      <c r="AH1212" s="219"/>
      <c r="AI1212" s="218"/>
      <c r="AR1212" s="225" t="str">
        <f t="shared" si="371"/>
        <v/>
      </c>
      <c r="AS1212" s="35">
        <f t="shared" si="372"/>
        <v>2</v>
      </c>
      <c r="AU1212" s="69" t="e">
        <f t="shared" si="356"/>
        <v>#N/A</v>
      </c>
      <c r="AV1212" s="69" t="e">
        <f t="shared" si="359"/>
        <v>#N/A</v>
      </c>
      <c r="AW1212" s="69">
        <f>IF(I1212&gt;0,COUNTIF($AV$32:AV1212,AV1212),0)</f>
        <v>1180</v>
      </c>
      <c r="AX1212" s="69">
        <f>IF(AND(AW1212&gt;1,SUMIF($AV$32:AV1211,AV1212,$AX$32:AX1211)-SUMIF($AV$32:AV1211,AV1212,$BA$32:BA1211)=0),1,IF(AND(AW1212&gt;1,SUMIF($AV$32:AV1211,AV1212,$AX$32:AX1211)-SUMIF($AV$32:AV1211,AV1212,$BA$32:BA1211)&gt;0),0,AW1212))</f>
        <v>0</v>
      </c>
      <c r="AY1212" s="69">
        <f>IF(AND(Q1212&gt;0,SUMIF($AV$32:AV1212,AV1212,$I$32:I1212)-SUMIF($AV$32:AV1212,AV1212,$Q$32:Q1212)=0),COUNTIF($AV$32:AV1212,AV1212),0)</f>
        <v>0</v>
      </c>
      <c r="AZ1212" s="69">
        <f>IF(Q1212&gt;0,COUNTIF($AV$32:AV1212,AV1212),0)</f>
        <v>0</v>
      </c>
      <c r="BA1212" s="69">
        <f t="shared" si="360"/>
        <v>0</v>
      </c>
      <c r="BC1212" s="69" t="str">
        <f t="shared" si="361"/>
        <v xml:space="preserve">  0</v>
      </c>
      <c r="BD1212" s="69" t="str">
        <f t="shared" si="362"/>
        <v/>
      </c>
      <c r="BF1212" s="69"/>
      <c r="BG1212" s="69"/>
    </row>
    <row r="1213" spans="1:59" x14ac:dyDescent="0.25">
      <c r="A1213" s="70" t="e">
        <f t="shared" si="369"/>
        <v>#REF!</v>
      </c>
      <c r="B1213" s="83" t="str">
        <f>IFERROR(VLOOKUP(A1213,[1]Tổng!$M$2:$AT$200,13,0),"")</f>
        <v/>
      </c>
      <c r="C1213" s="71" t="e">
        <f t="shared" si="364"/>
        <v>#VALUE!</v>
      </c>
      <c r="D1213" s="71">
        <f t="shared" si="365"/>
        <v>1</v>
      </c>
      <c r="E1213" s="221" t="str">
        <f>IFERROR(VLOOKUP(A1213,[1]Tổng!$M$2:$AT$200,14,0),"")</f>
        <v/>
      </c>
      <c r="F1213" s="213" t="str">
        <f>IFERROR(VLOOKUP(A1213,[1]Tổng!$M$2:$AT$200,15,0),"")</f>
        <v/>
      </c>
      <c r="G1213" s="214" t="str">
        <f>IFERROR(VLOOKUP(A1213,[1]Tổng!$M$2:$AT$200,25,0),"")</f>
        <v/>
      </c>
      <c r="H1213" s="83" t="str">
        <f>IFERROR(VLOOKUP(A1213,[1]Tổng!$M$2:$AQ$200,26,0),"")</f>
        <v/>
      </c>
      <c r="I1213" s="77" t="str">
        <f>IFERROR(VLOOKUP(A1213,[1]Tổng!$M$2:$AQ$200,27,0),"")</f>
        <v/>
      </c>
      <c r="J1213" s="77">
        <v>1000000</v>
      </c>
      <c r="K1213" s="78">
        <f t="shared" si="366"/>
        <v>0</v>
      </c>
      <c r="L1213" s="88" t="str">
        <f>IFERROR(VLOOKUP(A1213,[1]Tổng!$M$2:$AQ$200,30,0),"")</f>
        <v/>
      </c>
      <c r="M1213" s="88">
        <f t="shared" si="367"/>
        <v>0</v>
      </c>
      <c r="N1213" s="88" t="str">
        <f>IFERROR(VLOOKUP(A1213,[1]Tổng!$M$2:$AT$200,18,0),"")</f>
        <v/>
      </c>
      <c r="O1213" s="88" t="str">
        <f>IFERROR(VLOOKUP(A1213,[1]Tổng!$M$2:$AT$200,22,0),"")</f>
        <v/>
      </c>
      <c r="P1213" s="217">
        <f t="shared" si="368"/>
        <v>0</v>
      </c>
      <c r="Q1213" s="217">
        <f>IFERROR(VLOOKUP(A1213,[1]Tổng!$M$2:$AQ$200,29,0),0)</f>
        <v>0</v>
      </c>
      <c r="R1213" s="81" t="str">
        <f>IFERROR(VLOOKUP(A1213,[1]Tổng!$M$2:$AQ$200,31,0),"")</f>
        <v/>
      </c>
      <c r="S1213" s="81">
        <f t="shared" si="357"/>
        <v>0</v>
      </c>
      <c r="T1213" s="81">
        <f t="shared" si="358"/>
        <v>0</v>
      </c>
      <c r="U1213" s="81" t="e">
        <f t="shared" si="370"/>
        <v>#REF!</v>
      </c>
      <c r="V1213" s="81"/>
      <c r="W1213" s="81" t="e">
        <f t="shared" si="363"/>
        <v>#REF!</v>
      </c>
      <c r="X1213" s="83">
        <v>0</v>
      </c>
      <c r="Y1213" s="99">
        <f t="shared" si="354"/>
        <v>0</v>
      </c>
      <c r="AC1213" s="106"/>
      <c r="AE1213" s="106" t="e">
        <f t="shared" si="353"/>
        <v>#VALUE!</v>
      </c>
      <c r="AF1213" s="69"/>
      <c r="AG1213" s="218"/>
      <c r="AH1213" s="219"/>
      <c r="AI1213" s="218"/>
      <c r="AR1213" s="225" t="str">
        <f t="shared" si="371"/>
        <v/>
      </c>
      <c r="AS1213" s="35">
        <f t="shared" si="372"/>
        <v>2</v>
      </c>
      <c r="AU1213" s="69" t="e">
        <f t="shared" si="356"/>
        <v>#N/A</v>
      </c>
      <c r="AV1213" s="69" t="e">
        <f t="shared" si="359"/>
        <v>#N/A</v>
      </c>
      <c r="AW1213" s="69">
        <f>IF(I1213&gt;0,COUNTIF($AV$32:AV1213,AV1213),0)</f>
        <v>1181</v>
      </c>
      <c r="AX1213" s="69">
        <f>IF(AND(AW1213&gt;1,SUMIF($AV$32:AV1212,AV1213,$AX$32:AX1212)-SUMIF($AV$32:AV1212,AV1213,$BA$32:BA1212)=0),1,IF(AND(AW1213&gt;1,SUMIF($AV$32:AV1212,AV1213,$AX$32:AX1212)-SUMIF($AV$32:AV1212,AV1213,$BA$32:BA1212)&gt;0),0,AW1213))</f>
        <v>0</v>
      </c>
      <c r="AY1213" s="69">
        <f>IF(AND(Q1213&gt;0,SUMIF($AV$32:AV1213,AV1213,$I$32:I1213)-SUMIF($AV$32:AV1213,AV1213,$Q$32:Q1213)=0),COUNTIF($AV$32:AV1213,AV1213),0)</f>
        <v>0</v>
      </c>
      <c r="AZ1213" s="69">
        <f>IF(Q1213&gt;0,COUNTIF($AV$32:AV1213,AV1213),0)</f>
        <v>0</v>
      </c>
      <c r="BA1213" s="69">
        <f t="shared" si="360"/>
        <v>0</v>
      </c>
      <c r="BC1213" s="69" t="str">
        <f t="shared" si="361"/>
        <v xml:space="preserve">  0</v>
      </c>
      <c r="BD1213" s="69" t="str">
        <f t="shared" si="362"/>
        <v/>
      </c>
      <c r="BF1213" s="69"/>
      <c r="BG1213" s="69"/>
    </row>
    <row r="1214" spans="1:59" x14ac:dyDescent="0.25">
      <c r="A1214" s="70" t="e">
        <f t="shared" si="369"/>
        <v>#REF!</v>
      </c>
      <c r="B1214" s="83" t="str">
        <f>IFERROR(VLOOKUP(A1214,[1]Tổng!$M$2:$AT$200,13,0),"")</f>
        <v/>
      </c>
      <c r="C1214" s="71" t="e">
        <f t="shared" si="364"/>
        <v>#VALUE!</v>
      </c>
      <c r="D1214" s="71">
        <f t="shared" si="365"/>
        <v>1</v>
      </c>
      <c r="E1214" s="221" t="str">
        <f>IFERROR(VLOOKUP(A1214,[1]Tổng!$M$2:$AT$200,14,0),"")</f>
        <v/>
      </c>
      <c r="F1214" s="213" t="str">
        <f>IFERROR(VLOOKUP(A1214,[1]Tổng!$M$2:$AT$200,15,0),"")</f>
        <v/>
      </c>
      <c r="G1214" s="214" t="str">
        <f>IFERROR(VLOOKUP(A1214,[1]Tổng!$M$2:$AT$200,25,0),"")</f>
        <v/>
      </c>
      <c r="H1214" s="83" t="str">
        <f>IFERROR(VLOOKUP(A1214,[1]Tổng!$M$2:$AQ$200,26,0),"")</f>
        <v/>
      </c>
      <c r="I1214" s="77" t="str">
        <f>IFERROR(VLOOKUP(A1214,[1]Tổng!$M$2:$AQ$200,27,0),"")</f>
        <v/>
      </c>
      <c r="J1214" s="77">
        <v>1000000</v>
      </c>
      <c r="K1214" s="78">
        <f t="shared" si="366"/>
        <v>0</v>
      </c>
      <c r="L1214" s="88" t="str">
        <f>IFERROR(VLOOKUP(A1214,[1]Tổng!$M$2:$AQ$200,30,0),"")</f>
        <v/>
      </c>
      <c r="M1214" s="88">
        <f t="shared" si="367"/>
        <v>0</v>
      </c>
      <c r="N1214" s="88" t="str">
        <f>IFERROR(VLOOKUP(A1214,[1]Tổng!$M$2:$AT$200,18,0),"")</f>
        <v/>
      </c>
      <c r="O1214" s="88" t="str">
        <f>IFERROR(VLOOKUP(A1214,[1]Tổng!$M$2:$AT$200,22,0),"")</f>
        <v/>
      </c>
      <c r="P1214" s="217">
        <f t="shared" si="368"/>
        <v>0</v>
      </c>
      <c r="Q1214" s="217">
        <f>IFERROR(VLOOKUP(A1214,[1]Tổng!$M$2:$AQ$200,29,0),0)</f>
        <v>0</v>
      </c>
      <c r="R1214" s="81" t="str">
        <f>IFERROR(VLOOKUP(A1214,[1]Tổng!$M$2:$AQ$200,31,0),"")</f>
        <v/>
      </c>
      <c r="S1214" s="81">
        <f t="shared" si="357"/>
        <v>0</v>
      </c>
      <c r="T1214" s="81">
        <f t="shared" si="358"/>
        <v>0</v>
      </c>
      <c r="U1214" s="81" t="e">
        <f t="shared" si="370"/>
        <v>#REF!</v>
      </c>
      <c r="V1214" s="81"/>
      <c r="W1214" s="81" t="e">
        <f t="shared" si="363"/>
        <v>#REF!</v>
      </c>
      <c r="X1214" s="83">
        <v>0</v>
      </c>
      <c r="Y1214" s="99">
        <f t="shared" si="354"/>
        <v>0</v>
      </c>
      <c r="AC1214" s="106"/>
      <c r="AE1214" s="106" t="e">
        <f t="shared" si="353"/>
        <v>#VALUE!</v>
      </c>
      <c r="AF1214" s="69"/>
      <c r="AG1214" s="218"/>
      <c r="AH1214" s="219"/>
      <c r="AI1214" s="218"/>
      <c r="AR1214" s="225" t="str">
        <f t="shared" si="371"/>
        <v/>
      </c>
      <c r="AS1214" s="35">
        <f t="shared" si="372"/>
        <v>2</v>
      </c>
      <c r="AU1214" s="69" t="e">
        <f t="shared" si="356"/>
        <v>#N/A</v>
      </c>
      <c r="AV1214" s="69" t="e">
        <f t="shared" si="359"/>
        <v>#N/A</v>
      </c>
      <c r="AW1214" s="69">
        <f>IF(I1214&gt;0,COUNTIF($AV$32:AV1214,AV1214),0)</f>
        <v>1182</v>
      </c>
      <c r="AX1214" s="69">
        <f>IF(AND(AW1214&gt;1,SUMIF($AV$32:AV1213,AV1214,$AX$32:AX1213)-SUMIF($AV$32:AV1213,AV1214,$BA$32:BA1213)=0),1,IF(AND(AW1214&gt;1,SUMIF($AV$32:AV1213,AV1214,$AX$32:AX1213)-SUMIF($AV$32:AV1213,AV1214,$BA$32:BA1213)&gt;0),0,AW1214))</f>
        <v>0</v>
      </c>
      <c r="AY1214" s="69">
        <f>IF(AND(Q1214&gt;0,SUMIF($AV$32:AV1214,AV1214,$I$32:I1214)-SUMIF($AV$32:AV1214,AV1214,$Q$32:Q1214)=0),COUNTIF($AV$32:AV1214,AV1214),0)</f>
        <v>0</v>
      </c>
      <c r="AZ1214" s="69">
        <f>IF(Q1214&gt;0,COUNTIF($AV$32:AV1214,AV1214),0)</f>
        <v>0</v>
      </c>
      <c r="BA1214" s="69">
        <f t="shared" si="360"/>
        <v>0</v>
      </c>
      <c r="BC1214" s="69" t="str">
        <f t="shared" si="361"/>
        <v xml:space="preserve">  0</v>
      </c>
      <c r="BD1214" s="69" t="str">
        <f t="shared" si="362"/>
        <v/>
      </c>
      <c r="BF1214" s="69"/>
      <c r="BG1214" s="69"/>
    </row>
    <row r="1215" spans="1:59" x14ac:dyDescent="0.25">
      <c r="A1215" s="70" t="e">
        <f t="shared" si="369"/>
        <v>#REF!</v>
      </c>
      <c r="B1215" s="83" t="str">
        <f>IFERROR(VLOOKUP(A1215,[1]Tổng!$M$2:$AT$200,13,0),"")</f>
        <v/>
      </c>
      <c r="C1215" s="71" t="e">
        <f t="shared" si="364"/>
        <v>#VALUE!</v>
      </c>
      <c r="D1215" s="71">
        <f t="shared" si="365"/>
        <v>1</v>
      </c>
      <c r="E1215" s="221" t="str">
        <f>IFERROR(VLOOKUP(A1215,[1]Tổng!$M$2:$AT$200,14,0),"")</f>
        <v/>
      </c>
      <c r="F1215" s="213" t="str">
        <f>IFERROR(VLOOKUP(A1215,[1]Tổng!$M$2:$AT$200,15,0),"")</f>
        <v/>
      </c>
      <c r="G1215" s="214" t="str">
        <f>IFERROR(VLOOKUP(A1215,[1]Tổng!$M$2:$AT$200,25,0),"")</f>
        <v/>
      </c>
      <c r="H1215" s="83" t="str">
        <f>IFERROR(VLOOKUP(A1215,[1]Tổng!$M$2:$AQ$200,26,0),"")</f>
        <v/>
      </c>
      <c r="I1215" s="77" t="str">
        <f>IFERROR(VLOOKUP(A1215,[1]Tổng!$M$2:$AQ$200,27,0),"")</f>
        <v/>
      </c>
      <c r="J1215" s="77">
        <v>1000000</v>
      </c>
      <c r="K1215" s="78">
        <f t="shared" si="366"/>
        <v>0</v>
      </c>
      <c r="L1215" s="88" t="str">
        <f>IFERROR(VLOOKUP(A1215,[1]Tổng!$M$2:$AQ$200,30,0),"")</f>
        <v/>
      </c>
      <c r="M1215" s="88">
        <f t="shared" si="367"/>
        <v>0</v>
      </c>
      <c r="N1215" s="88" t="str">
        <f>IFERROR(VLOOKUP(A1215,[1]Tổng!$M$2:$AT$200,18,0),"")</f>
        <v/>
      </c>
      <c r="O1215" s="88" t="str">
        <f>IFERROR(VLOOKUP(A1215,[1]Tổng!$M$2:$AT$200,22,0),"")</f>
        <v/>
      </c>
      <c r="P1215" s="217">
        <f t="shared" si="368"/>
        <v>0</v>
      </c>
      <c r="Q1215" s="217">
        <f>IFERROR(VLOOKUP(A1215,[1]Tổng!$M$2:$AQ$200,29,0),0)</f>
        <v>0</v>
      </c>
      <c r="R1215" s="81" t="str">
        <f>IFERROR(VLOOKUP(A1215,[1]Tổng!$M$2:$AQ$200,31,0),"")</f>
        <v/>
      </c>
      <c r="S1215" s="81">
        <f t="shared" si="357"/>
        <v>0</v>
      </c>
      <c r="T1215" s="81">
        <f t="shared" si="358"/>
        <v>0</v>
      </c>
      <c r="U1215" s="81" t="e">
        <f t="shared" si="370"/>
        <v>#REF!</v>
      </c>
      <c r="V1215" s="81"/>
      <c r="W1215" s="81" t="e">
        <f t="shared" si="363"/>
        <v>#REF!</v>
      </c>
      <c r="X1215" s="83">
        <v>0</v>
      </c>
      <c r="Y1215" s="99">
        <f t="shared" si="354"/>
        <v>0</v>
      </c>
      <c r="AC1215" s="106"/>
      <c r="AE1215" s="106" t="e">
        <f t="shared" si="353"/>
        <v>#VALUE!</v>
      </c>
      <c r="AF1215" s="69"/>
      <c r="AG1215" s="218"/>
      <c r="AH1215" s="219"/>
      <c r="AI1215" s="218"/>
      <c r="AR1215" s="225" t="str">
        <f t="shared" si="371"/>
        <v/>
      </c>
      <c r="AS1215" s="35">
        <f t="shared" si="372"/>
        <v>2</v>
      </c>
      <c r="AU1215" s="69" t="e">
        <f t="shared" si="356"/>
        <v>#N/A</v>
      </c>
      <c r="AV1215" s="69" t="e">
        <f t="shared" si="359"/>
        <v>#N/A</v>
      </c>
      <c r="AW1215" s="69">
        <f>IF(I1215&gt;0,COUNTIF($AV$32:AV1215,AV1215),0)</f>
        <v>1183</v>
      </c>
      <c r="AX1215" s="69">
        <f>IF(AND(AW1215&gt;1,SUMIF($AV$32:AV1214,AV1215,$AX$32:AX1214)-SUMIF($AV$32:AV1214,AV1215,$BA$32:BA1214)=0),1,IF(AND(AW1215&gt;1,SUMIF($AV$32:AV1214,AV1215,$AX$32:AX1214)-SUMIF($AV$32:AV1214,AV1215,$BA$32:BA1214)&gt;0),0,AW1215))</f>
        <v>0</v>
      </c>
      <c r="AY1215" s="69">
        <f>IF(AND(Q1215&gt;0,SUMIF($AV$32:AV1215,AV1215,$I$32:I1215)-SUMIF($AV$32:AV1215,AV1215,$Q$32:Q1215)=0),COUNTIF($AV$32:AV1215,AV1215),0)</f>
        <v>0</v>
      </c>
      <c r="AZ1215" s="69">
        <f>IF(Q1215&gt;0,COUNTIF($AV$32:AV1215,AV1215),0)</f>
        <v>0</v>
      </c>
      <c r="BA1215" s="69">
        <f t="shared" si="360"/>
        <v>0</v>
      </c>
      <c r="BC1215" s="69" t="str">
        <f t="shared" si="361"/>
        <v xml:space="preserve">  0</v>
      </c>
      <c r="BD1215" s="69" t="str">
        <f t="shared" si="362"/>
        <v/>
      </c>
      <c r="BF1215" s="69"/>
      <c r="BG1215" s="69"/>
    </row>
    <row r="1216" spans="1:59" x14ac:dyDescent="0.25">
      <c r="A1216" s="70" t="e">
        <f t="shared" si="369"/>
        <v>#REF!</v>
      </c>
      <c r="B1216" s="83" t="str">
        <f>IFERROR(VLOOKUP(A1216,[1]Tổng!$M$2:$AT$200,13,0),"")</f>
        <v/>
      </c>
      <c r="C1216" s="71" t="e">
        <f t="shared" si="364"/>
        <v>#VALUE!</v>
      </c>
      <c r="D1216" s="71">
        <f t="shared" si="365"/>
        <v>1</v>
      </c>
      <c r="E1216" s="221" t="str">
        <f>IFERROR(VLOOKUP(A1216,[1]Tổng!$M$2:$AT$200,14,0),"")</f>
        <v/>
      </c>
      <c r="F1216" s="213" t="str">
        <f>IFERROR(VLOOKUP(A1216,[1]Tổng!$M$2:$AT$200,15,0),"")</f>
        <v/>
      </c>
      <c r="G1216" s="214" t="str">
        <f>IFERROR(VLOOKUP(A1216,[1]Tổng!$M$2:$AT$200,25,0),"")</f>
        <v/>
      </c>
      <c r="H1216" s="83" t="str">
        <f>IFERROR(VLOOKUP(A1216,[1]Tổng!$M$2:$AQ$200,26,0),"")</f>
        <v/>
      </c>
      <c r="I1216" s="77" t="str">
        <f>IFERROR(VLOOKUP(A1216,[1]Tổng!$M$2:$AQ$200,27,0),"")</f>
        <v/>
      </c>
      <c r="J1216" s="77">
        <v>1000000</v>
      </c>
      <c r="K1216" s="78">
        <f t="shared" si="366"/>
        <v>0</v>
      </c>
      <c r="L1216" s="88" t="str">
        <f>IFERROR(VLOOKUP(A1216,[1]Tổng!$M$2:$AQ$200,30,0),"")</f>
        <v/>
      </c>
      <c r="M1216" s="88">
        <f t="shared" si="367"/>
        <v>0</v>
      </c>
      <c r="N1216" s="88" t="str">
        <f>IFERROR(VLOOKUP(A1216,[1]Tổng!$M$2:$AT$200,18,0),"")</f>
        <v/>
      </c>
      <c r="O1216" s="88" t="str">
        <f>IFERROR(VLOOKUP(A1216,[1]Tổng!$M$2:$AT$200,22,0),"")</f>
        <v/>
      </c>
      <c r="P1216" s="217">
        <f t="shared" si="368"/>
        <v>0</v>
      </c>
      <c r="Q1216" s="217">
        <f>IFERROR(VLOOKUP(A1216,[1]Tổng!$M$2:$AQ$200,29,0),0)</f>
        <v>0</v>
      </c>
      <c r="R1216" s="81" t="str">
        <f>IFERROR(VLOOKUP(A1216,[1]Tổng!$M$2:$AQ$200,31,0),"")</f>
        <v/>
      </c>
      <c r="S1216" s="81">
        <f t="shared" si="357"/>
        <v>0</v>
      </c>
      <c r="T1216" s="81">
        <f t="shared" si="358"/>
        <v>0</v>
      </c>
      <c r="U1216" s="81" t="e">
        <f t="shared" si="370"/>
        <v>#REF!</v>
      </c>
      <c r="V1216" s="81"/>
      <c r="W1216" s="81" t="e">
        <f t="shared" si="363"/>
        <v>#REF!</v>
      </c>
      <c r="X1216" s="83">
        <v>0</v>
      </c>
      <c r="Y1216" s="99">
        <f t="shared" ref="Y1216:Y1280" si="373">Q1216</f>
        <v>0</v>
      </c>
      <c r="AC1216" s="106"/>
      <c r="AE1216" s="106" t="e">
        <f t="shared" si="353"/>
        <v>#VALUE!</v>
      </c>
      <c r="AF1216" s="69"/>
      <c r="AG1216" s="218"/>
      <c r="AH1216" s="219"/>
      <c r="AI1216" s="218"/>
      <c r="AR1216" s="225" t="str">
        <f t="shared" si="371"/>
        <v/>
      </c>
      <c r="AS1216" s="35">
        <f t="shared" si="372"/>
        <v>2</v>
      </c>
      <c r="AU1216" s="69" t="e">
        <f t="shared" si="356"/>
        <v>#N/A</v>
      </c>
      <c r="AV1216" s="69" t="e">
        <f t="shared" si="359"/>
        <v>#N/A</v>
      </c>
      <c r="AW1216" s="69">
        <f>IF(I1216&gt;0,COUNTIF($AV$32:AV1216,AV1216),0)</f>
        <v>1184</v>
      </c>
      <c r="AX1216" s="69">
        <f>IF(AND(AW1216&gt;1,SUMIF($AV$32:AV1215,AV1216,$AX$32:AX1215)-SUMIF($AV$32:AV1215,AV1216,$BA$32:BA1215)=0),1,IF(AND(AW1216&gt;1,SUMIF($AV$32:AV1215,AV1216,$AX$32:AX1215)-SUMIF($AV$32:AV1215,AV1216,$BA$32:BA1215)&gt;0),0,AW1216))</f>
        <v>0</v>
      </c>
      <c r="AY1216" s="69">
        <f>IF(AND(Q1216&gt;0,SUMIF($AV$32:AV1216,AV1216,$I$32:I1216)-SUMIF($AV$32:AV1216,AV1216,$Q$32:Q1216)=0),COUNTIF($AV$32:AV1216,AV1216),0)</f>
        <v>0</v>
      </c>
      <c r="AZ1216" s="69">
        <f>IF(Q1216&gt;0,COUNTIF($AV$32:AV1216,AV1216),0)</f>
        <v>0</v>
      </c>
      <c r="BA1216" s="69">
        <f t="shared" si="360"/>
        <v>0</v>
      </c>
      <c r="BC1216" s="69" t="str">
        <f t="shared" si="361"/>
        <v xml:space="preserve">  0</v>
      </c>
      <c r="BD1216" s="69" t="str">
        <f t="shared" si="362"/>
        <v/>
      </c>
      <c r="BF1216" s="69"/>
      <c r="BG1216" s="69"/>
    </row>
    <row r="1217" spans="1:59" x14ac:dyDescent="0.25">
      <c r="A1217" s="70" t="e">
        <f t="shared" si="369"/>
        <v>#REF!</v>
      </c>
      <c r="B1217" s="83" t="str">
        <f>IFERROR(VLOOKUP(A1217,[1]Tổng!$M$2:$AT$200,13,0),"")</f>
        <v/>
      </c>
      <c r="C1217" s="71" t="e">
        <f t="shared" si="364"/>
        <v>#VALUE!</v>
      </c>
      <c r="D1217" s="71">
        <f t="shared" si="365"/>
        <v>1</v>
      </c>
      <c r="E1217" s="221" t="str">
        <f>IFERROR(VLOOKUP(A1217,[1]Tổng!$M$2:$AT$200,14,0),"")</f>
        <v/>
      </c>
      <c r="F1217" s="213" t="str">
        <f>IFERROR(VLOOKUP(A1217,[1]Tổng!$M$2:$AT$200,15,0),"")</f>
        <v/>
      </c>
      <c r="G1217" s="214" t="str">
        <f>IFERROR(VLOOKUP(A1217,[1]Tổng!$M$2:$AT$200,25,0),"")</f>
        <v/>
      </c>
      <c r="H1217" s="83" t="str">
        <f>IFERROR(VLOOKUP(A1217,[1]Tổng!$M$2:$AQ$200,26,0),"")</f>
        <v/>
      </c>
      <c r="I1217" s="77" t="str">
        <f>IFERROR(VLOOKUP(A1217,[1]Tổng!$M$2:$AQ$200,27,0),"")</f>
        <v/>
      </c>
      <c r="J1217" s="77">
        <v>1000000</v>
      </c>
      <c r="K1217" s="78">
        <f t="shared" si="366"/>
        <v>0</v>
      </c>
      <c r="L1217" s="88" t="str">
        <f>IFERROR(VLOOKUP(A1217,[1]Tổng!$M$2:$AQ$200,30,0),"")</f>
        <v/>
      </c>
      <c r="M1217" s="88">
        <f t="shared" si="367"/>
        <v>0</v>
      </c>
      <c r="N1217" s="88" t="str">
        <f>IFERROR(VLOOKUP(A1217,[1]Tổng!$M$2:$AT$200,18,0),"")</f>
        <v/>
      </c>
      <c r="O1217" s="88" t="str">
        <f>IFERROR(VLOOKUP(A1217,[1]Tổng!$M$2:$AT$200,22,0),"")</f>
        <v/>
      </c>
      <c r="P1217" s="217">
        <f t="shared" si="368"/>
        <v>0</v>
      </c>
      <c r="Q1217" s="217">
        <f>IFERROR(VLOOKUP(A1217,[1]Tổng!$M$2:$AQ$200,29,0),0)</f>
        <v>0</v>
      </c>
      <c r="R1217" s="81" t="str">
        <f>IFERROR(VLOOKUP(A1217,[1]Tổng!$M$2:$AQ$200,31,0),"")</f>
        <v/>
      </c>
      <c r="S1217" s="81">
        <f t="shared" si="357"/>
        <v>0</v>
      </c>
      <c r="T1217" s="81">
        <f t="shared" si="358"/>
        <v>0</v>
      </c>
      <c r="U1217" s="81" t="e">
        <f t="shared" si="370"/>
        <v>#REF!</v>
      </c>
      <c r="V1217" s="81"/>
      <c r="W1217" s="81" t="e">
        <f t="shared" si="363"/>
        <v>#REF!</v>
      </c>
      <c r="X1217" s="83">
        <v>0</v>
      </c>
      <c r="Y1217" s="99">
        <f t="shared" si="373"/>
        <v>0</v>
      </c>
      <c r="AC1217" s="106"/>
      <c r="AE1217" s="106" t="e">
        <f t="shared" si="353"/>
        <v>#VALUE!</v>
      </c>
      <c r="AF1217" s="69"/>
      <c r="AG1217" s="218"/>
      <c r="AH1217" s="219"/>
      <c r="AI1217" s="218"/>
      <c r="AR1217" s="225" t="str">
        <f t="shared" si="371"/>
        <v/>
      </c>
      <c r="AS1217" s="35">
        <f t="shared" si="372"/>
        <v>2</v>
      </c>
      <c r="AU1217" s="69" t="e">
        <f t="shared" si="356"/>
        <v>#N/A</v>
      </c>
      <c r="AV1217" s="69" t="e">
        <f t="shared" si="359"/>
        <v>#N/A</v>
      </c>
      <c r="AW1217" s="69">
        <f>IF(I1217&gt;0,COUNTIF($AV$32:AV1217,AV1217),0)</f>
        <v>1185</v>
      </c>
      <c r="AX1217" s="69">
        <f>IF(AND(AW1217&gt;1,SUMIF($AV$32:AV1216,AV1217,$AX$32:AX1216)-SUMIF($AV$32:AV1216,AV1217,$BA$32:BA1216)=0),1,IF(AND(AW1217&gt;1,SUMIF($AV$32:AV1216,AV1217,$AX$32:AX1216)-SUMIF($AV$32:AV1216,AV1217,$BA$32:BA1216)&gt;0),0,AW1217))</f>
        <v>0</v>
      </c>
      <c r="AY1217" s="69">
        <f>IF(AND(Q1217&gt;0,SUMIF($AV$32:AV1217,AV1217,$I$32:I1217)-SUMIF($AV$32:AV1217,AV1217,$Q$32:Q1217)=0),COUNTIF($AV$32:AV1217,AV1217),0)</f>
        <v>0</v>
      </c>
      <c r="AZ1217" s="69">
        <f>IF(Q1217&gt;0,COUNTIF($AV$32:AV1217,AV1217),0)</f>
        <v>0</v>
      </c>
      <c r="BA1217" s="69">
        <f t="shared" si="360"/>
        <v>0</v>
      </c>
      <c r="BC1217" s="69" t="str">
        <f t="shared" si="361"/>
        <v xml:space="preserve">  0</v>
      </c>
      <c r="BD1217" s="69" t="str">
        <f t="shared" si="362"/>
        <v/>
      </c>
      <c r="BF1217" s="69"/>
      <c r="BG1217" s="69"/>
    </row>
    <row r="1218" spans="1:59" x14ac:dyDescent="0.25">
      <c r="A1218" s="70" t="e">
        <f t="shared" si="369"/>
        <v>#REF!</v>
      </c>
      <c r="B1218" s="83" t="str">
        <f>IFERROR(VLOOKUP(A1218,[1]Tổng!$M$2:$AT$200,13,0),"")</f>
        <v/>
      </c>
      <c r="C1218" s="71" t="e">
        <f t="shared" si="364"/>
        <v>#VALUE!</v>
      </c>
      <c r="D1218" s="71">
        <f t="shared" si="365"/>
        <v>1</v>
      </c>
      <c r="E1218" s="221" t="str">
        <f>IFERROR(VLOOKUP(A1218,[1]Tổng!$M$2:$AT$200,14,0),"")</f>
        <v/>
      </c>
      <c r="F1218" s="213" t="str">
        <f>IFERROR(VLOOKUP(A1218,[1]Tổng!$M$2:$AT$200,15,0),"")</f>
        <v/>
      </c>
      <c r="G1218" s="214" t="str">
        <f>IFERROR(VLOOKUP(A1218,[1]Tổng!$M$2:$AT$200,25,0),"")</f>
        <v/>
      </c>
      <c r="H1218" s="83" t="str">
        <f>IFERROR(VLOOKUP(A1218,[1]Tổng!$M$2:$AQ$200,26,0),"")</f>
        <v/>
      </c>
      <c r="I1218" s="77" t="str">
        <f>IFERROR(VLOOKUP(A1218,[1]Tổng!$M$2:$AQ$200,27,0),"")</f>
        <v/>
      </c>
      <c r="J1218" s="77">
        <v>1000000</v>
      </c>
      <c r="K1218" s="78">
        <f t="shared" si="366"/>
        <v>0</v>
      </c>
      <c r="L1218" s="88" t="str">
        <f>IFERROR(VLOOKUP(A1218,[1]Tổng!$M$2:$AQ$200,30,0),"")</f>
        <v/>
      </c>
      <c r="M1218" s="88">
        <f t="shared" si="367"/>
        <v>0</v>
      </c>
      <c r="N1218" s="88" t="str">
        <f>IFERROR(VLOOKUP(A1218,[1]Tổng!$M$2:$AT$200,18,0),"")</f>
        <v/>
      </c>
      <c r="O1218" s="88" t="str">
        <f>IFERROR(VLOOKUP(A1218,[1]Tổng!$M$2:$AT$200,22,0),"")</f>
        <v/>
      </c>
      <c r="P1218" s="217">
        <f t="shared" si="368"/>
        <v>0</v>
      </c>
      <c r="Q1218" s="217">
        <f>IFERROR(VLOOKUP(A1218,[1]Tổng!$M$2:$AQ$200,29,0),0)</f>
        <v>0</v>
      </c>
      <c r="R1218" s="81" t="str">
        <f>IFERROR(VLOOKUP(A1218,[1]Tổng!$M$2:$AQ$200,31,0),"")</f>
        <v/>
      </c>
      <c r="S1218" s="81">
        <f t="shared" si="357"/>
        <v>0</v>
      </c>
      <c r="T1218" s="81">
        <f t="shared" si="358"/>
        <v>0</v>
      </c>
      <c r="U1218" s="81" t="e">
        <f t="shared" si="370"/>
        <v>#REF!</v>
      </c>
      <c r="V1218" s="81"/>
      <c r="W1218" s="81" t="e">
        <f t="shared" si="363"/>
        <v>#REF!</v>
      </c>
      <c r="X1218" s="83">
        <v>0</v>
      </c>
      <c r="Y1218" s="99">
        <f t="shared" si="373"/>
        <v>0</v>
      </c>
      <c r="AC1218" s="106"/>
      <c r="AE1218" s="106" t="e">
        <f t="shared" si="353"/>
        <v>#VALUE!</v>
      </c>
      <c r="AF1218" s="69"/>
      <c r="AG1218" s="218"/>
      <c r="AH1218" s="219"/>
      <c r="AI1218" s="218"/>
      <c r="AR1218" s="225" t="str">
        <f t="shared" si="371"/>
        <v/>
      </c>
      <c r="AS1218" s="35">
        <f t="shared" si="372"/>
        <v>2</v>
      </c>
      <c r="AU1218" s="69" t="e">
        <f t="shared" si="356"/>
        <v>#N/A</v>
      </c>
      <c r="AV1218" s="69" t="e">
        <f t="shared" si="359"/>
        <v>#N/A</v>
      </c>
      <c r="AW1218" s="69">
        <f>IF(I1218&gt;0,COUNTIF($AV$32:AV1218,AV1218),0)</f>
        <v>1186</v>
      </c>
      <c r="AX1218" s="69">
        <f>IF(AND(AW1218&gt;1,SUMIF($AV$32:AV1217,AV1218,$AX$32:AX1217)-SUMIF($AV$32:AV1217,AV1218,$BA$32:BA1217)=0),1,IF(AND(AW1218&gt;1,SUMIF($AV$32:AV1217,AV1218,$AX$32:AX1217)-SUMIF($AV$32:AV1217,AV1218,$BA$32:BA1217)&gt;0),0,AW1218))</f>
        <v>0</v>
      </c>
      <c r="AY1218" s="69">
        <f>IF(AND(Q1218&gt;0,SUMIF($AV$32:AV1218,AV1218,$I$32:I1218)-SUMIF($AV$32:AV1218,AV1218,$Q$32:Q1218)=0),COUNTIF($AV$32:AV1218,AV1218),0)</f>
        <v>0</v>
      </c>
      <c r="AZ1218" s="69">
        <f>IF(Q1218&gt;0,COUNTIF($AV$32:AV1218,AV1218),0)</f>
        <v>0</v>
      </c>
      <c r="BA1218" s="69">
        <f t="shared" si="360"/>
        <v>0</v>
      </c>
      <c r="BC1218" s="69" t="str">
        <f t="shared" si="361"/>
        <v xml:space="preserve">  0</v>
      </c>
      <c r="BD1218" s="69" t="str">
        <f t="shared" si="362"/>
        <v/>
      </c>
      <c r="BF1218" s="69"/>
      <c r="BG1218" s="69"/>
    </row>
    <row r="1219" spans="1:59" x14ac:dyDescent="0.25">
      <c r="A1219" s="70" t="e">
        <f t="shared" si="369"/>
        <v>#REF!</v>
      </c>
      <c r="B1219" s="83" t="str">
        <f>IFERROR(VLOOKUP(A1219,[1]Tổng!$M$2:$AT$200,13,0),"")</f>
        <v/>
      </c>
      <c r="C1219" s="71" t="e">
        <f t="shared" si="364"/>
        <v>#VALUE!</v>
      </c>
      <c r="D1219" s="71">
        <f t="shared" si="365"/>
        <v>1</v>
      </c>
      <c r="E1219" s="221" t="str">
        <f>IFERROR(VLOOKUP(A1219,[1]Tổng!$M$2:$AT$200,14,0),"")</f>
        <v/>
      </c>
      <c r="F1219" s="213" t="str">
        <f>IFERROR(VLOOKUP(A1219,[1]Tổng!$M$2:$AT$200,15,0),"")</f>
        <v/>
      </c>
      <c r="G1219" s="214" t="str">
        <f>IFERROR(VLOOKUP(A1219,[1]Tổng!$M$2:$AT$200,25,0),"")</f>
        <v/>
      </c>
      <c r="H1219" s="83" t="str">
        <f>IFERROR(VLOOKUP(A1219,[1]Tổng!$M$2:$AQ$200,26,0),"")</f>
        <v/>
      </c>
      <c r="I1219" s="77" t="str">
        <f>IFERROR(VLOOKUP(A1219,[1]Tổng!$M$2:$AQ$200,27,0),"")</f>
        <v/>
      </c>
      <c r="J1219" s="77">
        <v>1000000</v>
      </c>
      <c r="K1219" s="78">
        <f t="shared" si="366"/>
        <v>0</v>
      </c>
      <c r="L1219" s="88" t="str">
        <f>IFERROR(VLOOKUP(A1219,[1]Tổng!$M$2:$AQ$200,30,0),"")</f>
        <v/>
      </c>
      <c r="M1219" s="88">
        <f t="shared" si="367"/>
        <v>0</v>
      </c>
      <c r="N1219" s="88" t="str">
        <f>IFERROR(VLOOKUP(A1219,[1]Tổng!$M$2:$AT$200,18,0),"")</f>
        <v/>
      </c>
      <c r="O1219" s="88" t="str">
        <f>IFERROR(VLOOKUP(A1219,[1]Tổng!$M$2:$AT$200,22,0),"")</f>
        <v/>
      </c>
      <c r="P1219" s="217">
        <f t="shared" si="368"/>
        <v>0</v>
      </c>
      <c r="Q1219" s="217">
        <f>IFERROR(VLOOKUP(A1219,[1]Tổng!$M$2:$AQ$200,29,0),0)</f>
        <v>0</v>
      </c>
      <c r="R1219" s="81" t="str">
        <f>IFERROR(VLOOKUP(A1219,[1]Tổng!$M$2:$AQ$200,31,0),"")</f>
        <v/>
      </c>
      <c r="S1219" s="81">
        <f t="shared" si="357"/>
        <v>0</v>
      </c>
      <c r="T1219" s="81">
        <f t="shared" si="358"/>
        <v>0</v>
      </c>
      <c r="U1219" s="81" t="e">
        <f t="shared" si="370"/>
        <v>#REF!</v>
      </c>
      <c r="V1219" s="81"/>
      <c r="W1219" s="81" t="e">
        <f t="shared" si="363"/>
        <v>#REF!</v>
      </c>
      <c r="X1219" s="83">
        <v>0</v>
      </c>
      <c r="Y1219" s="99">
        <f t="shared" si="373"/>
        <v>0</v>
      </c>
      <c r="AC1219" s="106"/>
      <c r="AE1219" s="106" t="e">
        <f t="shared" si="353"/>
        <v>#VALUE!</v>
      </c>
      <c r="AF1219" s="69"/>
      <c r="AG1219" s="218"/>
      <c r="AH1219" s="219"/>
      <c r="AI1219" s="218"/>
      <c r="AR1219" s="225" t="str">
        <f t="shared" si="371"/>
        <v/>
      </c>
      <c r="AS1219" s="35">
        <f t="shared" si="372"/>
        <v>2</v>
      </c>
      <c r="AU1219" s="69" t="e">
        <f t="shared" si="356"/>
        <v>#N/A</v>
      </c>
      <c r="AV1219" s="69" t="e">
        <f t="shared" si="359"/>
        <v>#N/A</v>
      </c>
      <c r="AW1219" s="69">
        <f>IF(I1219&gt;0,COUNTIF($AV$32:AV1219,AV1219),0)</f>
        <v>1187</v>
      </c>
      <c r="AX1219" s="69">
        <f>IF(AND(AW1219&gt;1,SUMIF($AV$32:AV1218,AV1219,$AX$32:AX1218)-SUMIF($AV$32:AV1218,AV1219,$BA$32:BA1218)=0),1,IF(AND(AW1219&gt;1,SUMIF($AV$32:AV1218,AV1219,$AX$32:AX1218)-SUMIF($AV$32:AV1218,AV1219,$BA$32:BA1218)&gt;0),0,AW1219))</f>
        <v>0</v>
      </c>
      <c r="AY1219" s="69">
        <f>IF(AND(Q1219&gt;0,SUMIF($AV$32:AV1219,AV1219,$I$32:I1219)-SUMIF($AV$32:AV1219,AV1219,$Q$32:Q1219)=0),COUNTIF($AV$32:AV1219,AV1219),0)</f>
        <v>0</v>
      </c>
      <c r="AZ1219" s="69">
        <f>IF(Q1219&gt;0,COUNTIF($AV$32:AV1219,AV1219),0)</f>
        <v>0</v>
      </c>
      <c r="BA1219" s="69">
        <f t="shared" si="360"/>
        <v>0</v>
      </c>
      <c r="BC1219" s="69" t="str">
        <f t="shared" si="361"/>
        <v xml:space="preserve">  0</v>
      </c>
      <c r="BD1219" s="69" t="str">
        <f t="shared" si="362"/>
        <v/>
      </c>
      <c r="BF1219" s="69"/>
      <c r="BG1219" s="69"/>
    </row>
    <row r="1220" spans="1:59" x14ac:dyDescent="0.25">
      <c r="A1220" s="70" t="e">
        <f t="shared" si="369"/>
        <v>#REF!</v>
      </c>
      <c r="B1220" s="83" t="str">
        <f>IFERROR(VLOOKUP(A1220,[1]Tổng!$M$2:$AT$200,13,0),"")</f>
        <v/>
      </c>
      <c r="C1220" s="71" t="e">
        <f t="shared" si="364"/>
        <v>#VALUE!</v>
      </c>
      <c r="D1220" s="71">
        <f t="shared" si="365"/>
        <v>1</v>
      </c>
      <c r="E1220" s="221" t="str">
        <f>IFERROR(VLOOKUP(A1220,[1]Tổng!$M$2:$AT$200,14,0),"")</f>
        <v/>
      </c>
      <c r="F1220" s="213" t="str">
        <f>IFERROR(VLOOKUP(A1220,[1]Tổng!$M$2:$AT$200,15,0),"")</f>
        <v/>
      </c>
      <c r="G1220" s="214" t="str">
        <f>IFERROR(VLOOKUP(A1220,[1]Tổng!$M$2:$AT$200,25,0),"")</f>
        <v/>
      </c>
      <c r="H1220" s="83" t="str">
        <f>IFERROR(VLOOKUP(A1220,[1]Tổng!$M$2:$AQ$200,26,0),"")</f>
        <v/>
      </c>
      <c r="I1220" s="77" t="str">
        <f>IFERROR(VLOOKUP(A1220,[1]Tổng!$M$2:$AQ$200,27,0),"")</f>
        <v/>
      </c>
      <c r="J1220" s="77">
        <v>1000000</v>
      </c>
      <c r="K1220" s="78">
        <f t="shared" si="366"/>
        <v>0</v>
      </c>
      <c r="L1220" s="88" t="str">
        <f>IFERROR(VLOOKUP(A1220,[1]Tổng!$M$2:$AQ$200,30,0),"")</f>
        <v/>
      </c>
      <c r="M1220" s="88">
        <f t="shared" si="367"/>
        <v>0</v>
      </c>
      <c r="N1220" s="88" t="str">
        <f>IFERROR(VLOOKUP(A1220,[1]Tổng!$M$2:$AT$200,18,0),"")</f>
        <v/>
      </c>
      <c r="O1220" s="88" t="str">
        <f>IFERROR(VLOOKUP(A1220,[1]Tổng!$M$2:$AT$200,22,0),"")</f>
        <v/>
      </c>
      <c r="P1220" s="217">
        <f t="shared" si="368"/>
        <v>0</v>
      </c>
      <c r="Q1220" s="217">
        <f>IFERROR(VLOOKUP(A1220,[1]Tổng!$M$2:$AQ$200,29,0),0)</f>
        <v>0</v>
      </c>
      <c r="R1220" s="81" t="str">
        <f>IFERROR(VLOOKUP(A1220,[1]Tổng!$M$2:$AQ$200,31,0),"")</f>
        <v/>
      </c>
      <c r="S1220" s="81">
        <f t="shared" si="357"/>
        <v>0</v>
      </c>
      <c r="T1220" s="81">
        <f t="shared" si="358"/>
        <v>0</v>
      </c>
      <c r="U1220" s="81" t="e">
        <f t="shared" si="370"/>
        <v>#REF!</v>
      </c>
      <c r="V1220" s="81"/>
      <c r="W1220" s="81" t="e">
        <f t="shared" si="363"/>
        <v>#REF!</v>
      </c>
      <c r="X1220" s="83">
        <v>0</v>
      </c>
      <c r="Y1220" s="99">
        <f t="shared" si="373"/>
        <v>0</v>
      </c>
      <c r="AC1220" s="106"/>
      <c r="AE1220" s="106" t="e">
        <f t="shared" si="353"/>
        <v>#VALUE!</v>
      </c>
      <c r="AF1220" s="69"/>
      <c r="AG1220" s="218"/>
      <c r="AH1220" s="219"/>
      <c r="AI1220" s="218"/>
      <c r="AR1220" s="225" t="str">
        <f t="shared" si="371"/>
        <v/>
      </c>
      <c r="AS1220" s="35">
        <f t="shared" si="372"/>
        <v>2</v>
      </c>
      <c r="AU1220" s="69" t="e">
        <f t="shared" si="356"/>
        <v>#N/A</v>
      </c>
      <c r="AV1220" s="69" t="e">
        <f t="shared" si="359"/>
        <v>#N/A</v>
      </c>
      <c r="AW1220" s="69">
        <f>IF(I1220&gt;0,COUNTIF($AV$32:AV1220,AV1220),0)</f>
        <v>1188</v>
      </c>
      <c r="AX1220" s="69">
        <f>IF(AND(AW1220&gt;1,SUMIF($AV$32:AV1219,AV1220,$AX$32:AX1219)-SUMIF($AV$32:AV1219,AV1220,$BA$32:BA1219)=0),1,IF(AND(AW1220&gt;1,SUMIF($AV$32:AV1219,AV1220,$AX$32:AX1219)-SUMIF($AV$32:AV1219,AV1220,$BA$32:BA1219)&gt;0),0,AW1220))</f>
        <v>0</v>
      </c>
      <c r="AY1220" s="69">
        <f>IF(AND(Q1220&gt;0,SUMIF($AV$32:AV1220,AV1220,$I$32:I1220)-SUMIF($AV$32:AV1220,AV1220,$Q$32:Q1220)=0),COUNTIF($AV$32:AV1220,AV1220),0)</f>
        <v>0</v>
      </c>
      <c r="AZ1220" s="69">
        <f>IF(Q1220&gt;0,COUNTIF($AV$32:AV1220,AV1220),0)</f>
        <v>0</v>
      </c>
      <c r="BA1220" s="69">
        <f t="shared" si="360"/>
        <v>0</v>
      </c>
      <c r="BC1220" s="69" t="str">
        <f t="shared" si="361"/>
        <v xml:space="preserve">  0</v>
      </c>
      <c r="BD1220" s="69" t="str">
        <f t="shared" si="362"/>
        <v/>
      </c>
      <c r="BF1220" s="69"/>
      <c r="BG1220" s="69"/>
    </row>
    <row r="1221" spans="1:59" x14ac:dyDescent="0.25">
      <c r="A1221" s="70" t="e">
        <f t="shared" si="369"/>
        <v>#REF!</v>
      </c>
      <c r="B1221" s="83" t="str">
        <f>IFERROR(VLOOKUP(A1221,[1]Tổng!$M$2:$AT$200,13,0),"")</f>
        <v/>
      </c>
      <c r="C1221" s="71" t="e">
        <f t="shared" si="364"/>
        <v>#VALUE!</v>
      </c>
      <c r="D1221" s="71">
        <f t="shared" si="365"/>
        <v>1</v>
      </c>
      <c r="E1221" s="221" t="str">
        <f>IFERROR(VLOOKUP(A1221,[1]Tổng!$M$2:$AT$200,14,0),"")</f>
        <v/>
      </c>
      <c r="F1221" s="213" t="str">
        <f>IFERROR(VLOOKUP(A1221,[1]Tổng!$M$2:$AT$200,15,0),"")</f>
        <v/>
      </c>
      <c r="G1221" s="214" t="str">
        <f>IFERROR(VLOOKUP(A1221,[1]Tổng!$M$2:$AT$200,25,0),"")</f>
        <v/>
      </c>
      <c r="H1221" s="83" t="str">
        <f>IFERROR(VLOOKUP(A1221,[1]Tổng!$M$2:$AQ$200,26,0),"")</f>
        <v/>
      </c>
      <c r="I1221" s="77" t="str">
        <f>IFERROR(VLOOKUP(A1221,[1]Tổng!$M$2:$AQ$200,27,0),"")</f>
        <v/>
      </c>
      <c r="J1221" s="77">
        <v>1000000</v>
      </c>
      <c r="K1221" s="78">
        <f t="shared" si="366"/>
        <v>0</v>
      </c>
      <c r="L1221" s="88" t="str">
        <f>IFERROR(VLOOKUP(A1221,[1]Tổng!$M$2:$AQ$200,30,0),"")</f>
        <v/>
      </c>
      <c r="M1221" s="88">
        <f t="shared" si="367"/>
        <v>0</v>
      </c>
      <c r="N1221" s="88" t="str">
        <f>IFERROR(VLOOKUP(A1221,[1]Tổng!$M$2:$AT$200,18,0),"")</f>
        <v/>
      </c>
      <c r="O1221" s="88" t="str">
        <f>IFERROR(VLOOKUP(A1221,[1]Tổng!$M$2:$AT$200,22,0),"")</f>
        <v/>
      </c>
      <c r="P1221" s="217">
        <f t="shared" si="368"/>
        <v>0</v>
      </c>
      <c r="Q1221" s="217">
        <f>IFERROR(VLOOKUP(A1221,[1]Tổng!$M$2:$AQ$200,29,0),0)</f>
        <v>0</v>
      </c>
      <c r="R1221" s="81" t="str">
        <f>IFERROR(VLOOKUP(A1221,[1]Tổng!$M$2:$AQ$200,31,0),"")</f>
        <v/>
      </c>
      <c r="S1221" s="81">
        <f t="shared" si="357"/>
        <v>0</v>
      </c>
      <c r="T1221" s="81">
        <f t="shared" si="358"/>
        <v>0</v>
      </c>
      <c r="U1221" s="81" t="e">
        <f t="shared" si="370"/>
        <v>#REF!</v>
      </c>
      <c r="V1221" s="81"/>
      <c r="W1221" s="81" t="e">
        <f t="shared" si="363"/>
        <v>#REF!</v>
      </c>
      <c r="X1221" s="83">
        <v>0</v>
      </c>
      <c r="Y1221" s="99">
        <f t="shared" si="373"/>
        <v>0</v>
      </c>
      <c r="AC1221" s="106"/>
      <c r="AE1221" s="106" t="e">
        <f t="shared" si="353"/>
        <v>#VALUE!</v>
      </c>
      <c r="AF1221" s="69"/>
      <c r="AG1221" s="218"/>
      <c r="AH1221" s="219"/>
      <c r="AI1221" s="218"/>
      <c r="AR1221" s="225" t="str">
        <f t="shared" si="371"/>
        <v/>
      </c>
      <c r="AS1221" s="35">
        <f t="shared" si="372"/>
        <v>2</v>
      </c>
      <c r="AU1221" s="69" t="e">
        <f t="shared" si="356"/>
        <v>#N/A</v>
      </c>
      <c r="AV1221" s="69" t="e">
        <f t="shared" si="359"/>
        <v>#N/A</v>
      </c>
      <c r="AW1221" s="69">
        <f>IF(I1221&gt;0,COUNTIF($AV$32:AV1221,AV1221),0)</f>
        <v>1189</v>
      </c>
      <c r="AX1221" s="69">
        <f>IF(AND(AW1221&gt;1,SUMIF($AV$32:AV1220,AV1221,$AX$32:AX1220)-SUMIF($AV$32:AV1220,AV1221,$BA$32:BA1220)=0),1,IF(AND(AW1221&gt;1,SUMIF($AV$32:AV1220,AV1221,$AX$32:AX1220)-SUMIF($AV$32:AV1220,AV1221,$BA$32:BA1220)&gt;0),0,AW1221))</f>
        <v>0</v>
      </c>
      <c r="AY1221" s="69">
        <f>IF(AND(Q1221&gt;0,SUMIF($AV$32:AV1221,AV1221,$I$32:I1221)-SUMIF($AV$32:AV1221,AV1221,$Q$32:Q1221)=0),COUNTIF($AV$32:AV1221,AV1221),0)</f>
        <v>0</v>
      </c>
      <c r="AZ1221" s="69">
        <f>IF(Q1221&gt;0,COUNTIF($AV$32:AV1221,AV1221),0)</f>
        <v>0</v>
      </c>
      <c r="BA1221" s="69">
        <f t="shared" si="360"/>
        <v>0</v>
      </c>
      <c r="BC1221" s="69" t="str">
        <f t="shared" si="361"/>
        <v xml:space="preserve">  0</v>
      </c>
      <c r="BD1221" s="69" t="str">
        <f t="shared" si="362"/>
        <v/>
      </c>
      <c r="BF1221" s="69"/>
      <c r="BG1221" s="69"/>
    </row>
    <row r="1222" spans="1:59" x14ac:dyDescent="0.25">
      <c r="A1222" s="70" t="e">
        <f t="shared" si="369"/>
        <v>#REF!</v>
      </c>
      <c r="B1222" s="83" t="str">
        <f>IFERROR(VLOOKUP(A1222,[1]Tổng!$M$2:$AT$200,13,0),"")</f>
        <v/>
      </c>
      <c r="C1222" s="71" t="e">
        <f t="shared" si="364"/>
        <v>#VALUE!</v>
      </c>
      <c r="D1222" s="71">
        <f t="shared" si="365"/>
        <v>1</v>
      </c>
      <c r="E1222" s="221" t="str">
        <f>IFERROR(VLOOKUP(A1222,[1]Tổng!$M$2:$AT$200,14,0),"")</f>
        <v/>
      </c>
      <c r="F1222" s="213" t="str">
        <f>IFERROR(VLOOKUP(A1222,[1]Tổng!$M$2:$AT$200,15,0),"")</f>
        <v/>
      </c>
      <c r="G1222" s="214" t="str">
        <f>IFERROR(VLOOKUP(A1222,[1]Tổng!$M$2:$AT$200,25,0),"")</f>
        <v/>
      </c>
      <c r="H1222" s="83" t="str">
        <f>IFERROR(VLOOKUP(A1222,[1]Tổng!$M$2:$AQ$200,26,0),"")</f>
        <v/>
      </c>
      <c r="I1222" s="77" t="str">
        <f>IFERROR(VLOOKUP(A1222,[1]Tổng!$M$2:$AQ$200,27,0),"")</f>
        <v/>
      </c>
      <c r="J1222" s="77">
        <v>1000000</v>
      </c>
      <c r="K1222" s="78">
        <f t="shared" si="366"/>
        <v>0</v>
      </c>
      <c r="L1222" s="88" t="str">
        <f>IFERROR(VLOOKUP(A1222,[1]Tổng!$M$2:$AQ$200,30,0),"")</f>
        <v/>
      </c>
      <c r="M1222" s="88">
        <f t="shared" si="367"/>
        <v>0</v>
      </c>
      <c r="N1222" s="88" t="str">
        <f>IFERROR(VLOOKUP(A1222,[1]Tổng!$M$2:$AT$200,18,0),"")</f>
        <v/>
      </c>
      <c r="O1222" s="88" t="str">
        <f>IFERROR(VLOOKUP(A1222,[1]Tổng!$M$2:$AT$200,22,0),"")</f>
        <v/>
      </c>
      <c r="P1222" s="217">
        <f t="shared" si="368"/>
        <v>0</v>
      </c>
      <c r="Q1222" s="217">
        <f>IFERROR(VLOOKUP(A1222,[1]Tổng!$M$2:$AQ$200,29,0),0)</f>
        <v>0</v>
      </c>
      <c r="R1222" s="81" t="str">
        <f>IFERROR(VLOOKUP(A1222,[1]Tổng!$M$2:$AQ$200,31,0),"")</f>
        <v/>
      </c>
      <c r="S1222" s="81">
        <f t="shared" si="357"/>
        <v>0</v>
      </c>
      <c r="T1222" s="81">
        <f t="shared" si="358"/>
        <v>0</v>
      </c>
      <c r="U1222" s="81" t="e">
        <f t="shared" si="370"/>
        <v>#REF!</v>
      </c>
      <c r="V1222" s="81"/>
      <c r="W1222" s="81" t="e">
        <f t="shared" si="363"/>
        <v>#REF!</v>
      </c>
      <c r="X1222" s="83"/>
      <c r="Y1222" s="99">
        <f t="shared" si="373"/>
        <v>0</v>
      </c>
      <c r="AC1222" s="106"/>
      <c r="AE1222" s="106" t="e">
        <f t="shared" si="353"/>
        <v>#VALUE!</v>
      </c>
      <c r="AF1222" s="69"/>
      <c r="AG1222" s="218"/>
      <c r="AH1222" s="219"/>
      <c r="AI1222" s="218"/>
      <c r="AR1222" s="225" t="str">
        <f t="shared" si="371"/>
        <v/>
      </c>
      <c r="AS1222" s="35">
        <f t="shared" si="372"/>
        <v>2</v>
      </c>
      <c r="AU1222" s="69" t="e">
        <f t="shared" si="356"/>
        <v>#N/A</v>
      </c>
      <c r="AV1222" s="69" t="e">
        <f t="shared" si="359"/>
        <v>#N/A</v>
      </c>
      <c r="AW1222" s="69">
        <f>IF(I1222&gt;0,COUNTIF($AV$32:AV1222,AV1222),0)</f>
        <v>1190</v>
      </c>
      <c r="AX1222" s="69">
        <f>IF(AND(AW1222&gt;1,SUMIF($AV$32:AV1221,AV1222,$AX$32:AX1221)-SUMIF($AV$32:AV1221,AV1222,$BA$32:BA1221)=0),1,IF(AND(AW1222&gt;1,SUMIF($AV$32:AV1221,AV1222,$AX$32:AX1221)-SUMIF($AV$32:AV1221,AV1222,$BA$32:BA1221)&gt;0),0,AW1222))</f>
        <v>0</v>
      </c>
      <c r="AY1222" s="69">
        <f>IF(AND(Q1222&gt;0,SUMIF($AV$32:AV1222,AV1222,$I$32:I1222)-SUMIF($AV$32:AV1222,AV1222,$Q$32:Q1222)=0),COUNTIF($AV$32:AV1222,AV1222),0)</f>
        <v>0</v>
      </c>
      <c r="AZ1222" s="69">
        <f>IF(Q1222&gt;0,COUNTIF($AV$32:AV1222,AV1222),0)</f>
        <v>0</v>
      </c>
      <c r="BA1222" s="69">
        <f t="shared" si="360"/>
        <v>0</v>
      </c>
      <c r="BC1222" s="69" t="str">
        <f t="shared" si="361"/>
        <v xml:space="preserve">  0</v>
      </c>
      <c r="BD1222" s="69" t="str">
        <f t="shared" si="362"/>
        <v/>
      </c>
      <c r="BF1222" s="69"/>
      <c r="BG1222" s="69"/>
    </row>
    <row r="1223" spans="1:59" x14ac:dyDescent="0.25">
      <c r="A1223" s="70" t="e">
        <f t="shared" si="369"/>
        <v>#REF!</v>
      </c>
      <c r="B1223" s="83" t="str">
        <f>IFERROR(VLOOKUP(A1223,[1]Tổng!$M$2:$AT$200,13,0),"")</f>
        <v/>
      </c>
      <c r="C1223" s="71" t="e">
        <f t="shared" si="364"/>
        <v>#VALUE!</v>
      </c>
      <c r="D1223" s="71">
        <f t="shared" si="365"/>
        <v>1</v>
      </c>
      <c r="E1223" s="221" t="str">
        <f>IFERROR(VLOOKUP(A1223,[1]Tổng!$M$2:$AT$200,14,0),"")</f>
        <v/>
      </c>
      <c r="F1223" s="213" t="str">
        <f>IFERROR(VLOOKUP(A1223,[1]Tổng!$M$2:$AT$200,15,0),"")</f>
        <v/>
      </c>
      <c r="G1223" s="214" t="str">
        <f>IFERROR(VLOOKUP(A1223,[1]Tổng!$M$2:$AT$200,25,0),"")</f>
        <v/>
      </c>
      <c r="H1223" s="83" t="str">
        <f>IFERROR(VLOOKUP(A1223,[1]Tổng!$M$2:$AQ$200,26,0),"")</f>
        <v/>
      </c>
      <c r="I1223" s="77" t="str">
        <f>IFERROR(VLOOKUP(A1223,[1]Tổng!$M$2:$AQ$200,27,0),"")</f>
        <v/>
      </c>
      <c r="J1223" s="77">
        <v>1000000</v>
      </c>
      <c r="K1223" s="78">
        <f t="shared" si="366"/>
        <v>0</v>
      </c>
      <c r="L1223" s="88" t="str">
        <f>IFERROR(VLOOKUP(A1223,[1]Tổng!$M$2:$AQ$200,30,0),"")</f>
        <v/>
      </c>
      <c r="M1223" s="88">
        <f t="shared" si="367"/>
        <v>0</v>
      </c>
      <c r="N1223" s="88" t="str">
        <f>IFERROR(VLOOKUP(A1223,[1]Tổng!$M$2:$AT$200,18,0),"")</f>
        <v/>
      </c>
      <c r="O1223" s="88" t="str">
        <f>IFERROR(VLOOKUP(A1223,[1]Tổng!$M$2:$AT$200,22,0),"")</f>
        <v/>
      </c>
      <c r="P1223" s="217">
        <f t="shared" si="368"/>
        <v>0</v>
      </c>
      <c r="Q1223" s="217">
        <f>IFERROR(VLOOKUP(A1223,[1]Tổng!$M$2:$AQ$200,29,0),0)</f>
        <v>0</v>
      </c>
      <c r="R1223" s="81" t="str">
        <f>IFERROR(VLOOKUP(A1223,[1]Tổng!$M$2:$AQ$200,31,0),"")</f>
        <v/>
      </c>
      <c r="S1223" s="81">
        <f t="shared" si="357"/>
        <v>0</v>
      </c>
      <c r="T1223" s="81">
        <f t="shared" si="358"/>
        <v>0</v>
      </c>
      <c r="U1223" s="81" t="e">
        <f t="shared" si="370"/>
        <v>#REF!</v>
      </c>
      <c r="V1223" s="81"/>
      <c r="W1223" s="81" t="e">
        <f t="shared" si="363"/>
        <v>#REF!</v>
      </c>
      <c r="X1223" s="83"/>
      <c r="Y1223" s="99">
        <f t="shared" si="373"/>
        <v>0</v>
      </c>
      <c r="AC1223" s="106"/>
      <c r="AE1223" s="106" t="e">
        <f t="shared" si="353"/>
        <v>#VALUE!</v>
      </c>
      <c r="AF1223" s="69"/>
      <c r="AG1223" s="218"/>
      <c r="AH1223" s="219"/>
      <c r="AI1223" s="218"/>
      <c r="AR1223" s="225" t="str">
        <f t="shared" si="371"/>
        <v/>
      </c>
      <c r="AS1223" s="35">
        <f t="shared" si="372"/>
        <v>2</v>
      </c>
      <c r="AU1223" s="69" t="e">
        <f t="shared" si="356"/>
        <v>#N/A</v>
      </c>
      <c r="AV1223" s="69" t="e">
        <f t="shared" si="359"/>
        <v>#N/A</v>
      </c>
      <c r="AW1223" s="69">
        <f>IF(I1223&gt;0,COUNTIF($AV$32:AV1223,AV1223),0)</f>
        <v>1191</v>
      </c>
      <c r="AX1223" s="69">
        <f>IF(AND(AW1223&gt;1,SUMIF($AV$32:AV1222,AV1223,$AX$32:AX1222)-SUMIF($AV$32:AV1222,AV1223,$BA$32:BA1222)=0),1,IF(AND(AW1223&gt;1,SUMIF($AV$32:AV1222,AV1223,$AX$32:AX1222)-SUMIF($AV$32:AV1222,AV1223,$BA$32:BA1222)&gt;0),0,AW1223))</f>
        <v>0</v>
      </c>
      <c r="AY1223" s="69">
        <f>IF(AND(Q1223&gt;0,SUMIF($AV$32:AV1223,AV1223,$I$32:I1223)-SUMIF($AV$32:AV1223,AV1223,$Q$32:Q1223)=0),COUNTIF($AV$32:AV1223,AV1223),0)</f>
        <v>0</v>
      </c>
      <c r="AZ1223" s="69">
        <f>IF(Q1223&gt;0,COUNTIF($AV$32:AV1223,AV1223),0)</f>
        <v>0</v>
      </c>
      <c r="BA1223" s="69">
        <f t="shared" si="360"/>
        <v>0</v>
      </c>
      <c r="BC1223" s="69" t="str">
        <f t="shared" si="361"/>
        <v xml:space="preserve">  0</v>
      </c>
      <c r="BD1223" s="69" t="str">
        <f t="shared" si="362"/>
        <v/>
      </c>
      <c r="BF1223" s="69"/>
      <c r="BG1223" s="69"/>
    </row>
    <row r="1224" spans="1:59" x14ac:dyDescent="0.25">
      <c r="A1224" s="70" t="e">
        <f t="shared" si="369"/>
        <v>#REF!</v>
      </c>
      <c r="B1224" s="83" t="str">
        <f>IFERROR(VLOOKUP(A1224,[1]Tổng!$M$2:$AT$200,13,0),"")</f>
        <v/>
      </c>
      <c r="C1224" s="71" t="e">
        <f t="shared" si="364"/>
        <v>#VALUE!</v>
      </c>
      <c r="D1224" s="71">
        <f t="shared" si="365"/>
        <v>1</v>
      </c>
      <c r="E1224" s="221" t="str">
        <f>IFERROR(VLOOKUP(A1224,[1]Tổng!$M$2:$AT$200,14,0),"")</f>
        <v/>
      </c>
      <c r="F1224" s="213" t="str">
        <f>IFERROR(VLOOKUP(A1224,[1]Tổng!$M$2:$AT$200,15,0),"")</f>
        <v/>
      </c>
      <c r="G1224" s="214" t="str">
        <f>IFERROR(VLOOKUP(A1224,[1]Tổng!$M$2:$AT$200,25,0),"")</f>
        <v/>
      </c>
      <c r="H1224" s="83" t="str">
        <f>IFERROR(VLOOKUP(A1224,[1]Tổng!$M$2:$AQ$200,26,0),"")</f>
        <v/>
      </c>
      <c r="I1224" s="77" t="str">
        <f>IFERROR(VLOOKUP(A1224,[1]Tổng!$M$2:$AQ$200,27,0),"")</f>
        <v/>
      </c>
      <c r="J1224" s="77">
        <v>1000000</v>
      </c>
      <c r="K1224" s="78">
        <f t="shared" si="366"/>
        <v>0</v>
      </c>
      <c r="L1224" s="88" t="str">
        <f>IFERROR(VLOOKUP(A1224,[1]Tổng!$M$2:$AQ$200,30,0),"")</f>
        <v/>
      </c>
      <c r="M1224" s="88">
        <f t="shared" si="367"/>
        <v>0</v>
      </c>
      <c r="N1224" s="88" t="str">
        <f>IFERROR(VLOOKUP(A1224,[1]Tổng!$M$2:$AT$200,18,0),"")</f>
        <v/>
      </c>
      <c r="O1224" s="88" t="str">
        <f>IFERROR(VLOOKUP(A1224,[1]Tổng!$M$2:$AT$200,22,0),"")</f>
        <v/>
      </c>
      <c r="P1224" s="217">
        <f t="shared" si="368"/>
        <v>0</v>
      </c>
      <c r="Q1224" s="217">
        <f>IFERROR(VLOOKUP(A1224,[1]Tổng!$M$2:$AQ$200,29,0),0)</f>
        <v>0</v>
      </c>
      <c r="R1224" s="81" t="str">
        <f>IFERROR(VLOOKUP(A1224,[1]Tổng!$M$2:$AQ$200,31,0),"")</f>
        <v/>
      </c>
      <c r="S1224" s="81">
        <f t="shared" si="357"/>
        <v>0</v>
      </c>
      <c r="T1224" s="81">
        <f t="shared" si="358"/>
        <v>0</v>
      </c>
      <c r="U1224" s="81" t="e">
        <f t="shared" si="370"/>
        <v>#REF!</v>
      </c>
      <c r="V1224" s="81"/>
      <c r="W1224" s="81" t="e">
        <f t="shared" si="363"/>
        <v>#REF!</v>
      </c>
      <c r="X1224" s="83"/>
      <c r="Y1224" s="99">
        <f t="shared" si="373"/>
        <v>0</v>
      </c>
      <c r="AC1224" s="106"/>
      <c r="AE1224" s="106" t="e">
        <f t="shared" si="353"/>
        <v>#VALUE!</v>
      </c>
      <c r="AF1224" s="69"/>
      <c r="AG1224" s="218"/>
      <c r="AH1224" s="219"/>
      <c r="AI1224" s="218"/>
      <c r="AR1224" s="225" t="str">
        <f t="shared" si="371"/>
        <v/>
      </c>
      <c r="AS1224" s="35">
        <f t="shared" si="372"/>
        <v>2</v>
      </c>
      <c r="AU1224" s="69" t="e">
        <f t="shared" si="356"/>
        <v>#N/A</v>
      </c>
      <c r="AV1224" s="69" t="e">
        <f t="shared" si="359"/>
        <v>#N/A</v>
      </c>
      <c r="AW1224" s="69">
        <f>IF(I1224&gt;0,COUNTIF($AV$32:AV1224,AV1224),0)</f>
        <v>1192</v>
      </c>
      <c r="AX1224" s="69">
        <f>IF(AND(AW1224&gt;1,SUMIF($AV$32:AV1223,AV1224,$AX$32:AX1223)-SUMIF($AV$32:AV1223,AV1224,$BA$32:BA1223)=0),1,IF(AND(AW1224&gt;1,SUMIF($AV$32:AV1223,AV1224,$AX$32:AX1223)-SUMIF($AV$32:AV1223,AV1224,$BA$32:BA1223)&gt;0),0,AW1224))</f>
        <v>0</v>
      </c>
      <c r="AY1224" s="69">
        <f>IF(AND(Q1224&gt;0,SUMIF($AV$32:AV1224,AV1224,$I$32:I1224)-SUMIF($AV$32:AV1224,AV1224,$Q$32:Q1224)=0),COUNTIF($AV$32:AV1224,AV1224),0)</f>
        <v>0</v>
      </c>
      <c r="AZ1224" s="69">
        <f>IF(Q1224&gt;0,COUNTIF($AV$32:AV1224,AV1224),0)</f>
        <v>0</v>
      </c>
      <c r="BA1224" s="69">
        <f t="shared" si="360"/>
        <v>0</v>
      </c>
      <c r="BC1224" s="69" t="str">
        <f t="shared" si="361"/>
        <v xml:space="preserve">  0</v>
      </c>
      <c r="BD1224" s="69" t="str">
        <f t="shared" si="362"/>
        <v/>
      </c>
      <c r="BF1224" s="69"/>
      <c r="BG1224" s="69"/>
    </row>
    <row r="1225" spans="1:59" x14ac:dyDescent="0.25">
      <c r="A1225" s="70" t="e">
        <f t="shared" si="369"/>
        <v>#REF!</v>
      </c>
      <c r="B1225" s="83" t="str">
        <f>IFERROR(VLOOKUP(A1225,[1]Tổng!$M$2:$AT$200,13,0),"")</f>
        <v/>
      </c>
      <c r="C1225" s="71" t="e">
        <f t="shared" si="364"/>
        <v>#VALUE!</v>
      </c>
      <c r="D1225" s="71">
        <f t="shared" si="365"/>
        <v>1</v>
      </c>
      <c r="E1225" s="221" t="str">
        <f>IFERROR(VLOOKUP(A1225,[1]Tổng!$M$2:$AT$200,14,0),"")</f>
        <v/>
      </c>
      <c r="F1225" s="213" t="str">
        <f>IFERROR(VLOOKUP(A1225,[1]Tổng!$M$2:$AT$200,15,0),"")</f>
        <v/>
      </c>
      <c r="G1225" s="214" t="str">
        <f>IFERROR(VLOOKUP(A1225,[1]Tổng!$M$2:$AT$200,25,0),"")</f>
        <v/>
      </c>
      <c r="H1225" s="83" t="str">
        <f>IFERROR(VLOOKUP(A1225,[1]Tổng!$M$2:$AQ$200,26,0),"")</f>
        <v/>
      </c>
      <c r="I1225" s="77" t="str">
        <f>IFERROR(VLOOKUP(A1225,[1]Tổng!$M$2:$AQ$200,27,0),"")</f>
        <v/>
      </c>
      <c r="J1225" s="77">
        <v>1000000</v>
      </c>
      <c r="K1225" s="78">
        <f t="shared" si="366"/>
        <v>0</v>
      </c>
      <c r="L1225" s="88" t="str">
        <f>IFERROR(VLOOKUP(A1225,[1]Tổng!$M$2:$AQ$200,30,0),"")</f>
        <v/>
      </c>
      <c r="M1225" s="88">
        <f t="shared" si="367"/>
        <v>0</v>
      </c>
      <c r="N1225" s="88" t="str">
        <f>IFERROR(VLOOKUP(A1225,[1]Tổng!$M$2:$AT$200,18,0),"")</f>
        <v/>
      </c>
      <c r="O1225" s="88" t="str">
        <f>IFERROR(VLOOKUP(A1225,[1]Tổng!$M$2:$AT$200,22,0),"")</f>
        <v/>
      </c>
      <c r="P1225" s="217">
        <f t="shared" si="368"/>
        <v>0</v>
      </c>
      <c r="Q1225" s="217">
        <f>IFERROR(VLOOKUP(A1225,[1]Tổng!$M$2:$AQ$200,29,0),0)</f>
        <v>0</v>
      </c>
      <c r="R1225" s="81" t="str">
        <f>IFERROR(VLOOKUP(A1225,[1]Tổng!$M$2:$AQ$200,31,0),"")</f>
        <v/>
      </c>
      <c r="S1225" s="81">
        <f t="shared" si="357"/>
        <v>0</v>
      </c>
      <c r="T1225" s="81">
        <f t="shared" si="358"/>
        <v>0</v>
      </c>
      <c r="U1225" s="81" t="e">
        <f t="shared" si="370"/>
        <v>#REF!</v>
      </c>
      <c r="V1225" s="81"/>
      <c r="W1225" s="81" t="e">
        <f t="shared" si="363"/>
        <v>#REF!</v>
      </c>
      <c r="X1225" s="83"/>
      <c r="Y1225" s="99">
        <f t="shared" si="373"/>
        <v>0</v>
      </c>
      <c r="AC1225" s="106"/>
      <c r="AE1225" s="106" t="e">
        <f t="shared" si="353"/>
        <v>#VALUE!</v>
      </c>
      <c r="AF1225" s="69"/>
      <c r="AG1225" s="218"/>
      <c r="AH1225" s="219"/>
      <c r="AI1225" s="218"/>
      <c r="AR1225" s="225" t="str">
        <f t="shared" si="371"/>
        <v/>
      </c>
      <c r="AS1225" s="35">
        <f t="shared" si="372"/>
        <v>2</v>
      </c>
      <c r="AU1225" s="69" t="e">
        <f t="shared" si="356"/>
        <v>#N/A</v>
      </c>
      <c r="AV1225" s="69" t="e">
        <f t="shared" si="359"/>
        <v>#N/A</v>
      </c>
      <c r="AW1225" s="69">
        <f>IF(I1225&gt;0,COUNTIF($AV$32:AV1225,AV1225),0)</f>
        <v>1193</v>
      </c>
      <c r="AX1225" s="69">
        <f>IF(AND(AW1225&gt;1,SUMIF($AV$32:AV1224,AV1225,$AX$32:AX1224)-SUMIF($AV$32:AV1224,AV1225,$BA$32:BA1224)=0),1,IF(AND(AW1225&gt;1,SUMIF($AV$32:AV1224,AV1225,$AX$32:AX1224)-SUMIF($AV$32:AV1224,AV1225,$BA$32:BA1224)&gt;0),0,AW1225))</f>
        <v>0</v>
      </c>
      <c r="AY1225" s="69">
        <f>IF(AND(Q1225&gt;0,SUMIF($AV$32:AV1225,AV1225,$I$32:I1225)-SUMIF($AV$32:AV1225,AV1225,$Q$32:Q1225)=0),COUNTIF($AV$32:AV1225,AV1225),0)</f>
        <v>0</v>
      </c>
      <c r="AZ1225" s="69">
        <f>IF(Q1225&gt;0,COUNTIF($AV$32:AV1225,AV1225),0)</f>
        <v>0</v>
      </c>
      <c r="BA1225" s="69">
        <f t="shared" si="360"/>
        <v>0</v>
      </c>
      <c r="BC1225" s="69" t="str">
        <f t="shared" si="361"/>
        <v xml:space="preserve">  0</v>
      </c>
      <c r="BD1225" s="69" t="str">
        <f t="shared" si="362"/>
        <v/>
      </c>
      <c r="BF1225" s="69"/>
      <c r="BG1225" s="69"/>
    </row>
    <row r="1226" spans="1:59" x14ac:dyDescent="0.25">
      <c r="A1226" s="70" t="e">
        <f t="shared" si="369"/>
        <v>#REF!</v>
      </c>
      <c r="B1226" s="83" t="str">
        <f>IFERROR(VLOOKUP(A1226,[1]Tổng!$M$2:$AT$200,13,0),"")</f>
        <v/>
      </c>
      <c r="C1226" s="71" t="e">
        <f t="shared" si="364"/>
        <v>#VALUE!</v>
      </c>
      <c r="D1226" s="71">
        <f t="shared" si="365"/>
        <v>1</v>
      </c>
      <c r="E1226" s="221" t="str">
        <f>IFERROR(VLOOKUP(A1226,[1]Tổng!$M$2:$AT$200,14,0),"")</f>
        <v/>
      </c>
      <c r="F1226" s="213" t="str">
        <f>IFERROR(VLOOKUP(A1226,[1]Tổng!$M$2:$AT$200,15,0),"")</f>
        <v/>
      </c>
      <c r="G1226" s="214" t="str">
        <f>IFERROR(VLOOKUP(A1226,[1]Tổng!$M$2:$AT$200,25,0),"")</f>
        <v/>
      </c>
      <c r="H1226" s="83" t="str">
        <f>IFERROR(VLOOKUP(A1226,[1]Tổng!$M$2:$AQ$200,26,0),"")</f>
        <v/>
      </c>
      <c r="I1226" s="77" t="str">
        <f>IFERROR(VLOOKUP(A1226,[1]Tổng!$M$2:$AQ$200,27,0),"")</f>
        <v/>
      </c>
      <c r="J1226" s="77">
        <v>1000000</v>
      </c>
      <c r="K1226" s="78">
        <f t="shared" si="366"/>
        <v>0</v>
      </c>
      <c r="L1226" s="88" t="str">
        <f>IFERROR(VLOOKUP(A1226,[1]Tổng!$M$2:$AQ$200,30,0),"")</f>
        <v/>
      </c>
      <c r="M1226" s="88">
        <f t="shared" si="367"/>
        <v>0</v>
      </c>
      <c r="N1226" s="88" t="str">
        <f>IFERROR(VLOOKUP(A1226,[1]Tổng!$M$2:$AT$200,18,0),"")</f>
        <v/>
      </c>
      <c r="O1226" s="88" t="str">
        <f>IFERROR(VLOOKUP(A1226,[1]Tổng!$M$2:$AT$200,22,0),"")</f>
        <v/>
      </c>
      <c r="P1226" s="217">
        <f t="shared" si="368"/>
        <v>0</v>
      </c>
      <c r="Q1226" s="217">
        <f>IFERROR(VLOOKUP(A1226,[1]Tổng!$M$2:$AQ$200,29,0),0)</f>
        <v>0</v>
      </c>
      <c r="R1226" s="81" t="str">
        <f>IFERROR(VLOOKUP(A1226,[1]Tổng!$M$2:$AQ$200,31,0),"")</f>
        <v/>
      </c>
      <c r="S1226" s="81">
        <f t="shared" si="357"/>
        <v>0</v>
      </c>
      <c r="T1226" s="81">
        <f t="shared" si="358"/>
        <v>0</v>
      </c>
      <c r="U1226" s="81" t="e">
        <f t="shared" si="370"/>
        <v>#REF!</v>
      </c>
      <c r="V1226" s="81"/>
      <c r="W1226" s="81" t="e">
        <f t="shared" si="363"/>
        <v>#REF!</v>
      </c>
      <c r="X1226" s="83"/>
      <c r="Y1226" s="99">
        <f t="shared" si="373"/>
        <v>0</v>
      </c>
      <c r="AC1226" s="106"/>
      <c r="AE1226" s="106" t="e">
        <f t="shared" si="353"/>
        <v>#VALUE!</v>
      </c>
      <c r="AF1226" s="69"/>
      <c r="AG1226" s="218"/>
      <c r="AH1226" s="219"/>
      <c r="AI1226" s="218"/>
      <c r="AR1226" s="225" t="str">
        <f t="shared" si="371"/>
        <v/>
      </c>
      <c r="AS1226" s="35">
        <f t="shared" si="372"/>
        <v>2</v>
      </c>
      <c r="AU1226" s="69" t="e">
        <f t="shared" si="356"/>
        <v>#N/A</v>
      </c>
      <c r="AV1226" s="69" t="e">
        <f t="shared" si="359"/>
        <v>#N/A</v>
      </c>
      <c r="AW1226" s="69">
        <f>IF(I1226&gt;0,COUNTIF($AV$32:AV1226,AV1226),0)</f>
        <v>1194</v>
      </c>
      <c r="AX1226" s="69">
        <f>IF(AND(AW1226&gt;1,SUMIF($AV$32:AV1225,AV1226,$AX$32:AX1225)-SUMIF($AV$32:AV1225,AV1226,$BA$32:BA1225)=0),1,IF(AND(AW1226&gt;1,SUMIF($AV$32:AV1225,AV1226,$AX$32:AX1225)-SUMIF($AV$32:AV1225,AV1226,$BA$32:BA1225)&gt;0),0,AW1226))</f>
        <v>0</v>
      </c>
      <c r="AY1226" s="69">
        <f>IF(AND(Q1226&gt;0,SUMIF($AV$32:AV1226,AV1226,$I$32:I1226)-SUMIF($AV$32:AV1226,AV1226,$Q$32:Q1226)=0),COUNTIF($AV$32:AV1226,AV1226),0)</f>
        <v>0</v>
      </c>
      <c r="AZ1226" s="69">
        <f>IF(Q1226&gt;0,COUNTIF($AV$32:AV1226,AV1226),0)</f>
        <v>0</v>
      </c>
      <c r="BA1226" s="69">
        <f t="shared" si="360"/>
        <v>0</v>
      </c>
      <c r="BC1226" s="69" t="str">
        <f t="shared" si="361"/>
        <v xml:space="preserve">  0</v>
      </c>
      <c r="BD1226" s="69" t="str">
        <f t="shared" si="362"/>
        <v/>
      </c>
      <c r="BF1226" s="69"/>
      <c r="BG1226" s="69"/>
    </row>
    <row r="1227" spans="1:59" x14ac:dyDescent="0.25">
      <c r="A1227" s="70" t="e">
        <f t="shared" si="369"/>
        <v>#REF!</v>
      </c>
      <c r="B1227" s="83" t="str">
        <f>IFERROR(VLOOKUP(A1227,[1]Tổng!$M$2:$AT$200,13,0),"")</f>
        <v/>
      </c>
      <c r="C1227" s="71" t="e">
        <f t="shared" si="364"/>
        <v>#VALUE!</v>
      </c>
      <c r="D1227" s="71">
        <f t="shared" si="365"/>
        <v>1</v>
      </c>
      <c r="E1227" s="221" t="str">
        <f>IFERROR(VLOOKUP(A1227,[1]Tổng!$M$2:$AT$200,14,0),"")</f>
        <v/>
      </c>
      <c r="F1227" s="213" t="str">
        <f>IFERROR(VLOOKUP(A1227,[1]Tổng!$M$2:$AT$200,15,0),"")</f>
        <v/>
      </c>
      <c r="G1227" s="214" t="str">
        <f>IFERROR(VLOOKUP(A1227,[1]Tổng!$M$2:$AT$200,25,0),"")</f>
        <v/>
      </c>
      <c r="H1227" s="83" t="str">
        <f>IFERROR(VLOOKUP(A1227,[1]Tổng!$M$2:$AQ$200,26,0),"")</f>
        <v/>
      </c>
      <c r="I1227" s="77" t="str">
        <f>IFERROR(VLOOKUP(A1227,[1]Tổng!$M$2:$AQ$200,27,0),"")</f>
        <v/>
      </c>
      <c r="J1227" s="77">
        <v>1000000</v>
      </c>
      <c r="K1227" s="78">
        <f t="shared" si="366"/>
        <v>0</v>
      </c>
      <c r="L1227" s="88" t="str">
        <f>IFERROR(VLOOKUP(A1227,[1]Tổng!$M$2:$AQ$200,30,0),"")</f>
        <v/>
      </c>
      <c r="M1227" s="88">
        <f t="shared" si="367"/>
        <v>0</v>
      </c>
      <c r="N1227" s="88" t="str">
        <f>IFERROR(VLOOKUP(A1227,[1]Tổng!$M$2:$AT$200,18,0),"")</f>
        <v/>
      </c>
      <c r="O1227" s="88" t="str">
        <f>IFERROR(VLOOKUP(A1227,[1]Tổng!$M$2:$AT$200,22,0),"")</f>
        <v/>
      </c>
      <c r="P1227" s="217">
        <f t="shared" si="368"/>
        <v>0</v>
      </c>
      <c r="Q1227" s="217">
        <f>IFERROR(VLOOKUP(A1227,[1]Tổng!$M$2:$AQ$200,29,0),0)</f>
        <v>0</v>
      </c>
      <c r="R1227" s="81" t="str">
        <f>IFERROR(VLOOKUP(A1227,[1]Tổng!$M$2:$AQ$200,31,0),"")</f>
        <v/>
      </c>
      <c r="S1227" s="81">
        <f t="shared" si="357"/>
        <v>0</v>
      </c>
      <c r="T1227" s="81">
        <f t="shared" si="358"/>
        <v>0</v>
      </c>
      <c r="U1227" s="81" t="e">
        <f t="shared" si="370"/>
        <v>#REF!</v>
      </c>
      <c r="V1227" s="81"/>
      <c r="W1227" s="81" t="e">
        <f t="shared" si="363"/>
        <v>#REF!</v>
      </c>
      <c r="X1227" s="83"/>
      <c r="Y1227" s="99">
        <f t="shared" si="373"/>
        <v>0</v>
      </c>
      <c r="AC1227" s="106"/>
      <c r="AE1227" s="106" t="e">
        <f t="shared" si="353"/>
        <v>#VALUE!</v>
      </c>
      <c r="AF1227" s="69"/>
      <c r="AG1227" s="218"/>
      <c r="AH1227" s="219"/>
      <c r="AI1227" s="218"/>
      <c r="AR1227" s="225" t="str">
        <f t="shared" si="371"/>
        <v/>
      </c>
      <c r="AS1227" s="35">
        <f t="shared" si="372"/>
        <v>2</v>
      </c>
      <c r="AU1227" s="69" t="e">
        <f t="shared" si="356"/>
        <v>#N/A</v>
      </c>
      <c r="AV1227" s="69" t="e">
        <f t="shared" si="359"/>
        <v>#N/A</v>
      </c>
      <c r="AW1227" s="69">
        <f>IF(I1227&gt;0,COUNTIF($AV$32:AV1227,AV1227),0)</f>
        <v>1195</v>
      </c>
      <c r="AX1227" s="69">
        <f>IF(AND(AW1227&gt;1,SUMIF($AV$32:AV1226,AV1227,$AX$32:AX1226)-SUMIF($AV$32:AV1226,AV1227,$BA$32:BA1226)=0),1,IF(AND(AW1227&gt;1,SUMIF($AV$32:AV1226,AV1227,$AX$32:AX1226)-SUMIF($AV$32:AV1226,AV1227,$BA$32:BA1226)&gt;0),0,AW1227))</f>
        <v>0</v>
      </c>
      <c r="AY1227" s="69">
        <f>IF(AND(Q1227&gt;0,SUMIF($AV$32:AV1227,AV1227,$I$32:I1227)-SUMIF($AV$32:AV1227,AV1227,$Q$32:Q1227)=0),COUNTIF($AV$32:AV1227,AV1227),0)</f>
        <v>0</v>
      </c>
      <c r="AZ1227" s="69">
        <f>IF(Q1227&gt;0,COUNTIF($AV$32:AV1227,AV1227),0)</f>
        <v>0</v>
      </c>
      <c r="BA1227" s="69">
        <f t="shared" si="360"/>
        <v>0</v>
      </c>
      <c r="BC1227" s="69" t="str">
        <f t="shared" si="361"/>
        <v xml:space="preserve">  0</v>
      </c>
      <c r="BD1227" s="69" t="str">
        <f t="shared" si="362"/>
        <v/>
      </c>
      <c r="BF1227" s="69"/>
      <c r="BG1227" s="69"/>
    </row>
    <row r="1228" spans="1:59" x14ac:dyDescent="0.25">
      <c r="A1228" s="70" t="e">
        <f t="shared" si="369"/>
        <v>#REF!</v>
      </c>
      <c r="B1228" s="83" t="str">
        <f>IFERROR(VLOOKUP(A1228,[1]Tổng!$M$2:$AT$200,13,0),"")</f>
        <v/>
      </c>
      <c r="C1228" s="71" t="e">
        <f t="shared" si="364"/>
        <v>#VALUE!</v>
      </c>
      <c r="D1228" s="71">
        <f t="shared" si="365"/>
        <v>1</v>
      </c>
      <c r="E1228" s="221" t="str">
        <f>IFERROR(VLOOKUP(A1228,[1]Tổng!$M$2:$AT$200,14,0),"")</f>
        <v/>
      </c>
      <c r="F1228" s="213" t="str">
        <f>IFERROR(VLOOKUP(A1228,[1]Tổng!$M$2:$AT$200,15,0),"")</f>
        <v/>
      </c>
      <c r="G1228" s="214" t="str">
        <f>IFERROR(VLOOKUP(A1228,[1]Tổng!$M$2:$AT$200,25,0),"")</f>
        <v/>
      </c>
      <c r="H1228" s="83" t="str">
        <f>IFERROR(VLOOKUP(A1228,[1]Tổng!$M$2:$AQ$200,26,0),"")</f>
        <v/>
      </c>
      <c r="I1228" s="77" t="str">
        <f>IFERROR(VLOOKUP(A1228,[1]Tổng!$M$2:$AQ$200,27,0),"")</f>
        <v/>
      </c>
      <c r="J1228" s="77">
        <v>1000000</v>
      </c>
      <c r="K1228" s="78">
        <f t="shared" si="366"/>
        <v>0</v>
      </c>
      <c r="L1228" s="88" t="str">
        <f>IFERROR(VLOOKUP(A1228,[1]Tổng!$M$2:$AQ$200,30,0),"")</f>
        <v/>
      </c>
      <c r="M1228" s="88">
        <f t="shared" si="367"/>
        <v>0</v>
      </c>
      <c r="N1228" s="88" t="str">
        <f>IFERROR(VLOOKUP(A1228,[1]Tổng!$M$2:$AT$200,18,0),"")</f>
        <v/>
      </c>
      <c r="O1228" s="88" t="str">
        <f>IFERROR(VLOOKUP(A1228,[1]Tổng!$M$2:$AT$200,22,0),"")</f>
        <v/>
      </c>
      <c r="P1228" s="217">
        <f t="shared" si="368"/>
        <v>0</v>
      </c>
      <c r="Q1228" s="217">
        <f>IFERROR(VLOOKUP(A1228,[1]Tổng!$M$2:$AQ$200,29,0),0)</f>
        <v>0</v>
      </c>
      <c r="R1228" s="81" t="str">
        <f>IFERROR(VLOOKUP(A1228,[1]Tổng!$M$2:$AQ$200,31,0),"")</f>
        <v/>
      </c>
      <c r="S1228" s="81">
        <f t="shared" si="357"/>
        <v>0</v>
      </c>
      <c r="T1228" s="81">
        <f t="shared" si="358"/>
        <v>0</v>
      </c>
      <c r="U1228" s="81" t="e">
        <f t="shared" si="370"/>
        <v>#REF!</v>
      </c>
      <c r="V1228" s="81"/>
      <c r="W1228" s="81" t="e">
        <f t="shared" si="363"/>
        <v>#REF!</v>
      </c>
      <c r="X1228" s="83"/>
      <c r="Y1228" s="99">
        <f t="shared" si="373"/>
        <v>0</v>
      </c>
      <c r="AC1228" s="106"/>
      <c r="AE1228" s="106" t="e">
        <f t="shared" si="353"/>
        <v>#VALUE!</v>
      </c>
      <c r="AF1228" s="69"/>
      <c r="AG1228" s="218"/>
      <c r="AH1228" s="219"/>
      <c r="AI1228" s="218"/>
      <c r="AR1228" s="225" t="str">
        <f t="shared" si="371"/>
        <v/>
      </c>
      <c r="AS1228" s="35">
        <f t="shared" si="372"/>
        <v>2</v>
      </c>
      <c r="AU1228" s="69" t="e">
        <f t="shared" si="356"/>
        <v>#N/A</v>
      </c>
      <c r="AV1228" s="69" t="e">
        <f t="shared" si="359"/>
        <v>#N/A</v>
      </c>
      <c r="AW1228" s="69">
        <f>IF(I1228&gt;0,COUNTIF($AV$32:AV1228,AV1228),0)</f>
        <v>1196</v>
      </c>
      <c r="AX1228" s="69">
        <f>IF(AND(AW1228&gt;1,SUMIF($AV$32:AV1227,AV1228,$AX$32:AX1227)-SUMIF($AV$32:AV1227,AV1228,$BA$32:BA1227)=0),1,IF(AND(AW1228&gt;1,SUMIF($AV$32:AV1227,AV1228,$AX$32:AX1227)-SUMIF($AV$32:AV1227,AV1228,$BA$32:BA1227)&gt;0),0,AW1228))</f>
        <v>0</v>
      </c>
      <c r="AY1228" s="69">
        <f>IF(AND(Q1228&gt;0,SUMIF($AV$32:AV1228,AV1228,$I$32:I1228)-SUMIF($AV$32:AV1228,AV1228,$Q$32:Q1228)=0),COUNTIF($AV$32:AV1228,AV1228),0)</f>
        <v>0</v>
      </c>
      <c r="AZ1228" s="69">
        <f>IF(Q1228&gt;0,COUNTIF($AV$32:AV1228,AV1228),0)</f>
        <v>0</v>
      </c>
      <c r="BA1228" s="69">
        <f t="shared" si="360"/>
        <v>0</v>
      </c>
      <c r="BC1228" s="69" t="str">
        <f t="shared" si="361"/>
        <v xml:space="preserve">  0</v>
      </c>
      <c r="BD1228" s="69" t="str">
        <f t="shared" si="362"/>
        <v/>
      </c>
      <c r="BF1228" s="69"/>
      <c r="BG1228" s="69"/>
    </row>
    <row r="1229" spans="1:59" x14ac:dyDescent="0.25">
      <c r="A1229" s="70" t="e">
        <f t="shared" si="369"/>
        <v>#REF!</v>
      </c>
      <c r="B1229" s="83" t="str">
        <f>IFERROR(VLOOKUP(A1229,[1]Tổng!$M$2:$AT$200,13,0),"")</f>
        <v/>
      </c>
      <c r="C1229" s="71" t="e">
        <f t="shared" si="364"/>
        <v>#VALUE!</v>
      </c>
      <c r="D1229" s="71">
        <f t="shared" si="365"/>
        <v>1</v>
      </c>
      <c r="E1229" s="221" t="str">
        <f>IFERROR(VLOOKUP(A1229,[1]Tổng!$M$2:$AT$200,14,0),"")</f>
        <v/>
      </c>
      <c r="F1229" s="213" t="str">
        <f>IFERROR(VLOOKUP(A1229,[1]Tổng!$M$2:$AT$200,15,0),"")</f>
        <v/>
      </c>
      <c r="G1229" s="214" t="str">
        <f>IFERROR(VLOOKUP(A1229,[1]Tổng!$M$2:$AT$200,25,0),"")</f>
        <v/>
      </c>
      <c r="H1229" s="83" t="str">
        <f>IFERROR(VLOOKUP(A1229,[1]Tổng!$M$2:$AQ$200,26,0),"")</f>
        <v/>
      </c>
      <c r="I1229" s="77" t="str">
        <f>IFERROR(VLOOKUP(A1229,[1]Tổng!$M$2:$AQ$200,27,0),"")</f>
        <v/>
      </c>
      <c r="J1229" s="77">
        <v>1000000</v>
      </c>
      <c r="K1229" s="78">
        <f t="shared" si="366"/>
        <v>0</v>
      </c>
      <c r="L1229" s="88" t="str">
        <f>IFERROR(VLOOKUP(A1229,[1]Tổng!$M$2:$AQ$200,30,0),"")</f>
        <v/>
      </c>
      <c r="M1229" s="88">
        <f t="shared" si="367"/>
        <v>0</v>
      </c>
      <c r="N1229" s="88" t="str">
        <f>IFERROR(VLOOKUP(A1229,[1]Tổng!$M$2:$AT$200,18,0),"")</f>
        <v/>
      </c>
      <c r="O1229" s="88" t="str">
        <f>IFERROR(VLOOKUP(A1229,[1]Tổng!$M$2:$AT$200,22,0),"")</f>
        <v/>
      </c>
      <c r="P1229" s="217">
        <f t="shared" si="368"/>
        <v>0</v>
      </c>
      <c r="Q1229" s="217">
        <f>IFERROR(VLOOKUP(A1229,[1]Tổng!$M$2:$AQ$200,29,0),0)</f>
        <v>0</v>
      </c>
      <c r="R1229" s="81" t="str">
        <f>IFERROR(VLOOKUP(A1229,[1]Tổng!$M$2:$AQ$200,31,0),"")</f>
        <v/>
      </c>
      <c r="S1229" s="81">
        <f t="shared" si="357"/>
        <v>0</v>
      </c>
      <c r="T1229" s="81">
        <f t="shared" si="358"/>
        <v>0</v>
      </c>
      <c r="U1229" s="81" t="e">
        <f t="shared" si="370"/>
        <v>#REF!</v>
      </c>
      <c r="V1229" s="81"/>
      <c r="W1229" s="81" t="e">
        <f t="shared" si="363"/>
        <v>#REF!</v>
      </c>
      <c r="X1229" s="83"/>
      <c r="Y1229" s="99">
        <f t="shared" si="373"/>
        <v>0</v>
      </c>
      <c r="AC1229" s="106"/>
      <c r="AE1229" s="106" t="e">
        <f t="shared" si="353"/>
        <v>#VALUE!</v>
      </c>
      <c r="AF1229" s="69"/>
      <c r="AG1229" s="218"/>
      <c r="AH1229" s="219"/>
      <c r="AI1229" s="218"/>
      <c r="AR1229" s="225" t="str">
        <f t="shared" si="371"/>
        <v/>
      </c>
      <c r="AS1229" s="35">
        <f t="shared" si="372"/>
        <v>2</v>
      </c>
      <c r="AU1229" s="69" t="e">
        <f t="shared" si="356"/>
        <v>#N/A</v>
      </c>
      <c r="AV1229" s="69" t="e">
        <f t="shared" si="359"/>
        <v>#N/A</v>
      </c>
      <c r="AW1229" s="69">
        <f>IF(I1229&gt;0,COUNTIF($AV$32:AV1229,AV1229),0)</f>
        <v>1197</v>
      </c>
      <c r="AX1229" s="69">
        <f>IF(AND(AW1229&gt;1,SUMIF($AV$32:AV1228,AV1229,$AX$32:AX1228)-SUMIF($AV$32:AV1228,AV1229,$BA$32:BA1228)=0),1,IF(AND(AW1229&gt;1,SUMIF($AV$32:AV1228,AV1229,$AX$32:AX1228)-SUMIF($AV$32:AV1228,AV1229,$BA$32:BA1228)&gt;0),0,AW1229))</f>
        <v>0</v>
      </c>
      <c r="AY1229" s="69">
        <f>IF(AND(Q1229&gt;0,SUMIF($AV$32:AV1229,AV1229,$I$32:I1229)-SUMIF($AV$32:AV1229,AV1229,$Q$32:Q1229)=0),COUNTIF($AV$32:AV1229,AV1229),0)</f>
        <v>0</v>
      </c>
      <c r="AZ1229" s="69">
        <f>IF(Q1229&gt;0,COUNTIF($AV$32:AV1229,AV1229),0)</f>
        <v>0</v>
      </c>
      <c r="BA1229" s="69">
        <f t="shared" si="360"/>
        <v>0</v>
      </c>
      <c r="BC1229" s="69" t="str">
        <f t="shared" si="361"/>
        <v xml:space="preserve">  0</v>
      </c>
      <c r="BD1229" s="69" t="str">
        <f t="shared" si="362"/>
        <v/>
      </c>
      <c r="BF1229" s="69"/>
      <c r="BG1229" s="69"/>
    </row>
    <row r="1230" spans="1:59" x14ac:dyDescent="0.25">
      <c r="A1230" s="70" t="e">
        <f t="shared" si="369"/>
        <v>#REF!</v>
      </c>
      <c r="B1230" s="83" t="str">
        <f>IFERROR(VLOOKUP(A1230,[1]Tổng!$M$2:$AT$200,13,0),"")</f>
        <v/>
      </c>
      <c r="C1230" s="71" t="e">
        <f t="shared" si="364"/>
        <v>#VALUE!</v>
      </c>
      <c r="D1230" s="71">
        <f t="shared" si="365"/>
        <v>1</v>
      </c>
      <c r="E1230" s="221" t="str">
        <f>IFERROR(VLOOKUP(A1230,[1]Tổng!$M$2:$AT$200,14,0),"")</f>
        <v/>
      </c>
      <c r="F1230" s="213" t="str">
        <f>IFERROR(VLOOKUP(A1230,[1]Tổng!$M$2:$AT$200,15,0),"")</f>
        <v/>
      </c>
      <c r="G1230" s="214" t="str">
        <f>IFERROR(VLOOKUP(A1230,[1]Tổng!$M$2:$AT$200,25,0),"")</f>
        <v/>
      </c>
      <c r="H1230" s="83" t="str">
        <f>IFERROR(VLOOKUP(A1230,[1]Tổng!$M$2:$AQ$200,26,0),"")</f>
        <v/>
      </c>
      <c r="I1230" s="77" t="str">
        <f>IFERROR(VLOOKUP(A1230,[1]Tổng!$M$2:$AQ$200,27,0),"")</f>
        <v/>
      </c>
      <c r="J1230" s="77">
        <v>1000000</v>
      </c>
      <c r="K1230" s="78">
        <f t="shared" si="366"/>
        <v>0</v>
      </c>
      <c r="L1230" s="88" t="str">
        <f>IFERROR(VLOOKUP(A1230,[1]Tổng!$M$2:$AQ$200,30,0),"")</f>
        <v/>
      </c>
      <c r="M1230" s="88">
        <f t="shared" si="367"/>
        <v>0</v>
      </c>
      <c r="N1230" s="88" t="str">
        <f>IFERROR(VLOOKUP(A1230,[1]Tổng!$M$2:$AT$200,18,0),"")</f>
        <v/>
      </c>
      <c r="O1230" s="88" t="str">
        <f>IFERROR(VLOOKUP(A1230,[1]Tổng!$M$2:$AT$200,22,0),"")</f>
        <v/>
      </c>
      <c r="P1230" s="217">
        <f t="shared" si="368"/>
        <v>0</v>
      </c>
      <c r="Q1230" s="217">
        <f>IFERROR(VLOOKUP(A1230,[1]Tổng!$M$2:$AQ$200,29,0),0)</f>
        <v>0</v>
      </c>
      <c r="R1230" s="81" t="str">
        <f>IFERROR(VLOOKUP(A1230,[1]Tổng!$M$2:$AQ$200,31,0),"")</f>
        <v/>
      </c>
      <c r="S1230" s="81">
        <f t="shared" si="357"/>
        <v>0</v>
      </c>
      <c r="T1230" s="81">
        <f t="shared" si="358"/>
        <v>0</v>
      </c>
      <c r="U1230" s="81" t="e">
        <f t="shared" si="370"/>
        <v>#REF!</v>
      </c>
      <c r="V1230" s="81"/>
      <c r="W1230" s="81" t="e">
        <f t="shared" si="363"/>
        <v>#REF!</v>
      </c>
      <c r="X1230" s="83"/>
      <c r="Y1230" s="99">
        <f t="shared" si="373"/>
        <v>0</v>
      </c>
      <c r="AC1230" s="106"/>
      <c r="AE1230" s="106" t="e">
        <f t="shared" si="353"/>
        <v>#VALUE!</v>
      </c>
      <c r="AF1230" s="69"/>
      <c r="AG1230" s="218"/>
      <c r="AH1230" s="219"/>
      <c r="AI1230" s="218"/>
      <c r="AR1230" s="225" t="str">
        <f t="shared" si="371"/>
        <v/>
      </c>
      <c r="AS1230" s="35">
        <f t="shared" si="372"/>
        <v>2</v>
      </c>
      <c r="AU1230" s="69" t="e">
        <f t="shared" si="356"/>
        <v>#N/A</v>
      </c>
      <c r="AV1230" s="69" t="e">
        <f t="shared" si="359"/>
        <v>#N/A</v>
      </c>
      <c r="AW1230" s="69">
        <f>IF(I1230&gt;0,COUNTIF($AV$32:AV1230,AV1230),0)</f>
        <v>1198</v>
      </c>
      <c r="AX1230" s="69">
        <f>IF(AND(AW1230&gt;1,SUMIF($AV$32:AV1229,AV1230,$AX$32:AX1229)-SUMIF($AV$32:AV1229,AV1230,$BA$32:BA1229)=0),1,IF(AND(AW1230&gt;1,SUMIF($AV$32:AV1229,AV1230,$AX$32:AX1229)-SUMIF($AV$32:AV1229,AV1230,$BA$32:BA1229)&gt;0),0,AW1230))</f>
        <v>0</v>
      </c>
      <c r="AY1230" s="69">
        <f>IF(AND(Q1230&gt;0,SUMIF($AV$32:AV1230,AV1230,$I$32:I1230)-SUMIF($AV$32:AV1230,AV1230,$Q$32:Q1230)=0),COUNTIF($AV$32:AV1230,AV1230),0)</f>
        <v>0</v>
      </c>
      <c r="AZ1230" s="69">
        <f>IF(Q1230&gt;0,COUNTIF($AV$32:AV1230,AV1230),0)</f>
        <v>0</v>
      </c>
      <c r="BA1230" s="69">
        <f t="shared" si="360"/>
        <v>0</v>
      </c>
      <c r="BC1230" s="69" t="str">
        <f t="shared" si="361"/>
        <v xml:space="preserve">  0</v>
      </c>
      <c r="BD1230" s="69" t="str">
        <f t="shared" si="362"/>
        <v/>
      </c>
      <c r="BF1230" s="69"/>
      <c r="BG1230" s="69"/>
    </row>
    <row r="1231" spans="1:59" x14ac:dyDescent="0.25">
      <c r="A1231" s="70" t="e">
        <f t="shared" si="369"/>
        <v>#REF!</v>
      </c>
      <c r="B1231" s="83" t="str">
        <f>IFERROR(VLOOKUP(A1231,[1]Tổng!$M$2:$AT$200,13,0),"")</f>
        <v/>
      </c>
      <c r="C1231" s="71" t="e">
        <f t="shared" si="364"/>
        <v>#VALUE!</v>
      </c>
      <c r="D1231" s="71">
        <f t="shared" si="365"/>
        <v>1</v>
      </c>
      <c r="E1231" s="221" t="str">
        <f>IFERROR(VLOOKUP(A1231,[1]Tổng!$M$2:$AT$200,14,0),"")</f>
        <v/>
      </c>
      <c r="F1231" s="213" t="str">
        <f>IFERROR(VLOOKUP(A1231,[1]Tổng!$M$2:$AT$200,15,0),"")</f>
        <v/>
      </c>
      <c r="G1231" s="214" t="str">
        <f>IFERROR(VLOOKUP(A1231,[1]Tổng!$M$2:$AT$200,25,0),"")</f>
        <v/>
      </c>
      <c r="H1231" s="83" t="str">
        <f>IFERROR(VLOOKUP(A1231,[1]Tổng!$M$2:$AQ$200,26,0),"")</f>
        <v/>
      </c>
      <c r="I1231" s="77" t="str">
        <f>IFERROR(VLOOKUP(A1231,[1]Tổng!$M$2:$AQ$200,27,0),"")</f>
        <v/>
      </c>
      <c r="J1231" s="77">
        <v>1000000</v>
      </c>
      <c r="K1231" s="78">
        <f t="shared" si="366"/>
        <v>0</v>
      </c>
      <c r="L1231" s="88" t="str">
        <f>IFERROR(VLOOKUP(A1231,[1]Tổng!$M$2:$AQ$200,30,0),"")</f>
        <v/>
      </c>
      <c r="M1231" s="88">
        <f t="shared" si="367"/>
        <v>0</v>
      </c>
      <c r="N1231" s="88" t="str">
        <f>IFERROR(VLOOKUP(A1231,[1]Tổng!$M$2:$AT$200,18,0),"")</f>
        <v/>
      </c>
      <c r="O1231" s="88" t="str">
        <f>IFERROR(VLOOKUP(A1231,[1]Tổng!$M$2:$AT$200,22,0),"")</f>
        <v/>
      </c>
      <c r="P1231" s="217">
        <f t="shared" si="368"/>
        <v>0</v>
      </c>
      <c r="Q1231" s="217">
        <f>IFERROR(VLOOKUP(A1231,[1]Tổng!$M$2:$AQ$200,29,0),0)</f>
        <v>0</v>
      </c>
      <c r="R1231" s="81" t="str">
        <f>IFERROR(VLOOKUP(A1231,[1]Tổng!$M$2:$AQ$200,31,0),"")</f>
        <v/>
      </c>
      <c r="S1231" s="81">
        <f t="shared" si="357"/>
        <v>0</v>
      </c>
      <c r="T1231" s="81">
        <f t="shared" si="358"/>
        <v>0</v>
      </c>
      <c r="U1231" s="81" t="e">
        <f t="shared" si="370"/>
        <v>#REF!</v>
      </c>
      <c r="V1231" s="81"/>
      <c r="W1231" s="81" t="e">
        <f t="shared" si="363"/>
        <v>#REF!</v>
      </c>
      <c r="X1231" s="83"/>
      <c r="Y1231" s="99">
        <f t="shared" si="373"/>
        <v>0</v>
      </c>
      <c r="AC1231" s="106"/>
      <c r="AE1231" s="106" t="e">
        <f t="shared" si="353"/>
        <v>#VALUE!</v>
      </c>
      <c r="AF1231" s="69"/>
      <c r="AG1231" s="218"/>
      <c r="AH1231" s="219"/>
      <c r="AI1231" s="218"/>
      <c r="AR1231" s="225" t="str">
        <f t="shared" si="371"/>
        <v/>
      </c>
      <c r="AS1231" s="35">
        <f t="shared" si="372"/>
        <v>2</v>
      </c>
      <c r="AU1231" s="69" t="e">
        <f t="shared" si="356"/>
        <v>#N/A</v>
      </c>
      <c r="AV1231" s="69" t="e">
        <f t="shared" si="359"/>
        <v>#N/A</v>
      </c>
      <c r="AW1231" s="69">
        <f>IF(I1231&gt;0,COUNTIF($AV$32:AV1231,AV1231),0)</f>
        <v>1199</v>
      </c>
      <c r="AX1231" s="69">
        <f>IF(AND(AW1231&gt;1,SUMIF($AV$32:AV1230,AV1231,$AX$32:AX1230)-SUMIF($AV$32:AV1230,AV1231,$BA$32:BA1230)=0),1,IF(AND(AW1231&gt;1,SUMIF($AV$32:AV1230,AV1231,$AX$32:AX1230)-SUMIF($AV$32:AV1230,AV1231,$BA$32:BA1230)&gt;0),0,AW1231))</f>
        <v>0</v>
      </c>
      <c r="AY1231" s="69">
        <f>IF(AND(Q1231&gt;0,SUMIF($AV$32:AV1231,AV1231,$I$32:I1231)-SUMIF($AV$32:AV1231,AV1231,$Q$32:Q1231)=0),COUNTIF($AV$32:AV1231,AV1231),0)</f>
        <v>0</v>
      </c>
      <c r="AZ1231" s="69">
        <f>IF(Q1231&gt;0,COUNTIF($AV$32:AV1231,AV1231),0)</f>
        <v>0</v>
      </c>
      <c r="BA1231" s="69">
        <f t="shared" si="360"/>
        <v>0</v>
      </c>
      <c r="BC1231" s="69" t="str">
        <f t="shared" si="361"/>
        <v xml:space="preserve">  0</v>
      </c>
      <c r="BD1231" s="69" t="str">
        <f t="shared" si="362"/>
        <v/>
      </c>
      <c r="BF1231" s="69"/>
      <c r="BG1231" s="69"/>
    </row>
    <row r="1232" spans="1:59" x14ac:dyDescent="0.25">
      <c r="A1232" s="70" t="e">
        <f t="shared" si="369"/>
        <v>#REF!</v>
      </c>
      <c r="B1232" s="83" t="str">
        <f>IFERROR(VLOOKUP(A1232,[1]Tổng!$M$2:$AT$200,13,0),"")</f>
        <v/>
      </c>
      <c r="C1232" s="71" t="e">
        <f t="shared" si="364"/>
        <v>#VALUE!</v>
      </c>
      <c r="D1232" s="71">
        <f t="shared" si="365"/>
        <v>1</v>
      </c>
      <c r="E1232" s="221" t="str">
        <f>IFERROR(VLOOKUP(A1232,[1]Tổng!$M$2:$AT$200,14,0),"")</f>
        <v/>
      </c>
      <c r="F1232" s="213" t="str">
        <f>IFERROR(VLOOKUP(A1232,[1]Tổng!$M$2:$AT$200,15,0),"")</f>
        <v/>
      </c>
      <c r="G1232" s="214" t="str">
        <f>IFERROR(VLOOKUP(A1232,[1]Tổng!$M$2:$AT$200,25,0),"")</f>
        <v/>
      </c>
      <c r="H1232" s="83" t="str">
        <f>IFERROR(VLOOKUP(A1232,[1]Tổng!$M$2:$AQ$200,26,0),"")</f>
        <v/>
      </c>
      <c r="I1232" s="77" t="str">
        <f>IFERROR(VLOOKUP(A1232,[1]Tổng!$M$2:$AQ$200,27,0),"")</f>
        <v/>
      </c>
      <c r="J1232" s="77">
        <v>1000000</v>
      </c>
      <c r="K1232" s="78">
        <f t="shared" si="366"/>
        <v>0</v>
      </c>
      <c r="L1232" s="88" t="str">
        <f>IFERROR(VLOOKUP(A1232,[1]Tổng!$M$2:$AQ$200,30,0),"")</f>
        <v/>
      </c>
      <c r="M1232" s="88">
        <f t="shared" si="367"/>
        <v>0</v>
      </c>
      <c r="N1232" s="88" t="str">
        <f>IFERROR(VLOOKUP(A1232,[1]Tổng!$M$2:$AT$200,18,0),"")</f>
        <v/>
      </c>
      <c r="O1232" s="88" t="str">
        <f>IFERROR(VLOOKUP(A1232,[1]Tổng!$M$2:$AT$200,22,0),"")</f>
        <v/>
      </c>
      <c r="P1232" s="217">
        <f t="shared" si="368"/>
        <v>0</v>
      </c>
      <c r="Q1232" s="217">
        <f>IFERROR(VLOOKUP(A1232,[1]Tổng!$M$2:$AQ$200,29,0),0)</f>
        <v>0</v>
      </c>
      <c r="R1232" s="81" t="str">
        <f>IFERROR(VLOOKUP(A1232,[1]Tổng!$M$2:$AQ$200,31,0),"")</f>
        <v/>
      </c>
      <c r="S1232" s="81">
        <f t="shared" si="357"/>
        <v>0</v>
      </c>
      <c r="T1232" s="81">
        <f t="shared" si="358"/>
        <v>0</v>
      </c>
      <c r="U1232" s="81" t="e">
        <f t="shared" si="370"/>
        <v>#REF!</v>
      </c>
      <c r="V1232" s="81"/>
      <c r="W1232" s="81" t="e">
        <f t="shared" si="363"/>
        <v>#REF!</v>
      </c>
      <c r="X1232" s="83"/>
      <c r="Y1232" s="99">
        <f t="shared" si="373"/>
        <v>0</v>
      </c>
      <c r="AC1232" s="106"/>
      <c r="AE1232" s="106" t="e">
        <f t="shared" si="353"/>
        <v>#VALUE!</v>
      </c>
      <c r="AF1232" s="69"/>
      <c r="AG1232" s="218"/>
      <c r="AH1232" s="219"/>
      <c r="AI1232" s="218"/>
      <c r="AR1232" s="225" t="str">
        <f t="shared" si="371"/>
        <v/>
      </c>
      <c r="AS1232" s="35">
        <f t="shared" si="372"/>
        <v>2</v>
      </c>
      <c r="AU1232" s="69" t="e">
        <f t="shared" si="356"/>
        <v>#N/A</v>
      </c>
      <c r="AV1232" s="69" t="e">
        <f t="shared" si="359"/>
        <v>#N/A</v>
      </c>
      <c r="AW1232" s="69">
        <f>IF(I1232&gt;0,COUNTIF($AV$32:AV1232,AV1232),0)</f>
        <v>1200</v>
      </c>
      <c r="AX1232" s="69">
        <f>IF(AND(AW1232&gt;1,SUMIF($AV$32:AV1231,AV1232,$AX$32:AX1231)-SUMIF($AV$32:AV1231,AV1232,$BA$32:BA1231)=0),1,IF(AND(AW1232&gt;1,SUMIF($AV$32:AV1231,AV1232,$AX$32:AX1231)-SUMIF($AV$32:AV1231,AV1232,$BA$32:BA1231)&gt;0),0,AW1232))</f>
        <v>0</v>
      </c>
      <c r="AY1232" s="69">
        <f>IF(AND(Q1232&gt;0,SUMIF($AV$32:AV1232,AV1232,$I$32:I1232)-SUMIF($AV$32:AV1232,AV1232,$Q$32:Q1232)=0),COUNTIF($AV$32:AV1232,AV1232),0)</f>
        <v>0</v>
      </c>
      <c r="AZ1232" s="69">
        <f>IF(Q1232&gt;0,COUNTIF($AV$32:AV1232,AV1232),0)</f>
        <v>0</v>
      </c>
      <c r="BA1232" s="69">
        <f t="shared" si="360"/>
        <v>0</v>
      </c>
      <c r="BC1232" s="69" t="str">
        <f t="shared" si="361"/>
        <v xml:space="preserve">  0</v>
      </c>
      <c r="BD1232" s="69" t="str">
        <f t="shared" si="362"/>
        <v/>
      </c>
      <c r="BF1232" s="69"/>
      <c r="BG1232" s="69"/>
    </row>
    <row r="1233" spans="1:59" x14ac:dyDescent="0.25">
      <c r="A1233" s="70" t="e">
        <f t="shared" si="369"/>
        <v>#REF!</v>
      </c>
      <c r="B1233" s="83" t="str">
        <f>IFERROR(VLOOKUP(A1233,[1]Tổng!$M$2:$AT$200,13,0),"")</f>
        <v/>
      </c>
      <c r="C1233" s="71" t="e">
        <f t="shared" si="364"/>
        <v>#VALUE!</v>
      </c>
      <c r="D1233" s="71">
        <f t="shared" si="365"/>
        <v>1</v>
      </c>
      <c r="E1233" s="221" t="str">
        <f>IFERROR(VLOOKUP(A1233,[1]Tổng!$M$2:$AT$200,14,0),"")</f>
        <v/>
      </c>
      <c r="F1233" s="213" t="str">
        <f>IFERROR(VLOOKUP(A1233,[1]Tổng!$M$2:$AT$200,15,0),"")</f>
        <v/>
      </c>
      <c r="G1233" s="214" t="str">
        <f>IFERROR(VLOOKUP(A1233,[1]Tổng!$M$2:$AT$200,25,0),"")</f>
        <v/>
      </c>
      <c r="H1233" s="83" t="str">
        <f>IFERROR(VLOOKUP(A1233,[1]Tổng!$M$2:$AQ$200,26,0),"")</f>
        <v/>
      </c>
      <c r="I1233" s="77" t="str">
        <f>IFERROR(VLOOKUP(A1233,[1]Tổng!$M$2:$AQ$200,27,0),"")</f>
        <v/>
      </c>
      <c r="J1233" s="77">
        <v>1000000</v>
      </c>
      <c r="K1233" s="78">
        <f t="shared" si="366"/>
        <v>0</v>
      </c>
      <c r="L1233" s="88" t="str">
        <f>IFERROR(VLOOKUP(A1233,[1]Tổng!$M$2:$AQ$200,30,0),"")</f>
        <v/>
      </c>
      <c r="M1233" s="88">
        <f t="shared" si="367"/>
        <v>0</v>
      </c>
      <c r="N1233" s="88" t="str">
        <f>IFERROR(VLOOKUP(A1233,[1]Tổng!$M$2:$AT$200,18,0),"")</f>
        <v/>
      </c>
      <c r="O1233" s="88" t="str">
        <f>IFERROR(VLOOKUP(A1233,[1]Tổng!$M$2:$AT$200,22,0),"")</f>
        <v/>
      </c>
      <c r="P1233" s="217">
        <f t="shared" si="368"/>
        <v>0</v>
      </c>
      <c r="Q1233" s="217">
        <f>IFERROR(VLOOKUP(A1233,[1]Tổng!$M$2:$AQ$200,29,0),0)</f>
        <v>0</v>
      </c>
      <c r="R1233" s="81" t="str">
        <f>IFERROR(VLOOKUP(A1233,[1]Tổng!$M$2:$AQ$200,31,0),"")</f>
        <v/>
      </c>
      <c r="S1233" s="81">
        <f t="shared" si="357"/>
        <v>0</v>
      </c>
      <c r="T1233" s="81">
        <f t="shared" si="358"/>
        <v>0</v>
      </c>
      <c r="U1233" s="81" t="e">
        <f t="shared" si="370"/>
        <v>#REF!</v>
      </c>
      <c r="V1233" s="81"/>
      <c r="W1233" s="81" t="e">
        <f t="shared" si="363"/>
        <v>#REF!</v>
      </c>
      <c r="X1233" s="83"/>
      <c r="Y1233" s="99">
        <f t="shared" si="373"/>
        <v>0</v>
      </c>
      <c r="AC1233" s="106"/>
      <c r="AE1233" s="106" t="e">
        <f t="shared" si="353"/>
        <v>#VALUE!</v>
      </c>
      <c r="AF1233" s="69"/>
      <c r="AG1233" s="218"/>
      <c r="AH1233" s="219"/>
      <c r="AI1233" s="218"/>
      <c r="AR1233" s="225" t="str">
        <f t="shared" si="371"/>
        <v/>
      </c>
      <c r="AS1233" s="35">
        <f t="shared" si="372"/>
        <v>2</v>
      </c>
      <c r="AU1233" s="69" t="e">
        <f t="shared" si="356"/>
        <v>#N/A</v>
      </c>
      <c r="AV1233" s="69" t="e">
        <f t="shared" si="359"/>
        <v>#N/A</v>
      </c>
      <c r="AW1233" s="69">
        <f>IF(I1233&gt;0,COUNTIF($AV$32:AV1233,AV1233),0)</f>
        <v>1201</v>
      </c>
      <c r="AX1233" s="69">
        <f>IF(AND(AW1233&gt;1,SUMIF($AV$32:AV1232,AV1233,$AX$32:AX1232)-SUMIF($AV$32:AV1232,AV1233,$BA$32:BA1232)=0),1,IF(AND(AW1233&gt;1,SUMIF($AV$32:AV1232,AV1233,$AX$32:AX1232)-SUMIF($AV$32:AV1232,AV1233,$BA$32:BA1232)&gt;0),0,AW1233))</f>
        <v>0</v>
      </c>
      <c r="AY1233" s="69">
        <f>IF(AND(Q1233&gt;0,SUMIF($AV$32:AV1233,AV1233,$I$32:I1233)-SUMIF($AV$32:AV1233,AV1233,$Q$32:Q1233)=0),COUNTIF($AV$32:AV1233,AV1233),0)</f>
        <v>0</v>
      </c>
      <c r="AZ1233" s="69">
        <f>IF(Q1233&gt;0,COUNTIF($AV$32:AV1233,AV1233),0)</f>
        <v>0</v>
      </c>
      <c r="BA1233" s="69">
        <f t="shared" si="360"/>
        <v>0</v>
      </c>
      <c r="BC1233" s="69" t="str">
        <f t="shared" si="361"/>
        <v xml:space="preserve">  0</v>
      </c>
      <c r="BD1233" s="69" t="str">
        <f t="shared" si="362"/>
        <v/>
      </c>
      <c r="BF1233" s="69"/>
      <c r="BG1233" s="69"/>
    </row>
    <row r="1234" spans="1:59" x14ac:dyDescent="0.25">
      <c r="A1234" s="70" t="e">
        <f t="shared" si="369"/>
        <v>#REF!</v>
      </c>
      <c r="B1234" s="83" t="str">
        <f>IFERROR(VLOOKUP(A1234,[1]Tổng!$M$2:$AT$200,13,0),"")</f>
        <v/>
      </c>
      <c r="C1234" s="71" t="e">
        <f t="shared" si="364"/>
        <v>#VALUE!</v>
      </c>
      <c r="D1234" s="71">
        <f t="shared" si="365"/>
        <v>1</v>
      </c>
      <c r="E1234" s="221" t="str">
        <f>IFERROR(VLOOKUP(A1234,[1]Tổng!$M$2:$AT$200,14,0),"")</f>
        <v/>
      </c>
      <c r="F1234" s="213" t="str">
        <f>IFERROR(VLOOKUP(A1234,[1]Tổng!$M$2:$AT$200,15,0),"")</f>
        <v/>
      </c>
      <c r="G1234" s="214" t="str">
        <f>IFERROR(VLOOKUP(A1234,[1]Tổng!$M$2:$AT$200,25,0),"")</f>
        <v/>
      </c>
      <c r="H1234" s="83" t="str">
        <f>IFERROR(VLOOKUP(A1234,[1]Tổng!$M$2:$AQ$200,26,0),"")</f>
        <v/>
      </c>
      <c r="I1234" s="77" t="str">
        <f>IFERROR(VLOOKUP(A1234,[1]Tổng!$M$2:$AQ$200,27,0),"")</f>
        <v/>
      </c>
      <c r="J1234" s="77">
        <v>1000000</v>
      </c>
      <c r="K1234" s="78">
        <f t="shared" si="366"/>
        <v>0</v>
      </c>
      <c r="L1234" s="88" t="str">
        <f>IFERROR(VLOOKUP(A1234,[1]Tổng!$M$2:$AQ$200,30,0),"")</f>
        <v/>
      </c>
      <c r="M1234" s="88">
        <f t="shared" si="367"/>
        <v>0</v>
      </c>
      <c r="N1234" s="88" t="str">
        <f>IFERROR(VLOOKUP(A1234,[1]Tổng!$M$2:$AT$200,18,0),"")</f>
        <v/>
      </c>
      <c r="O1234" s="88" t="str">
        <f>IFERROR(VLOOKUP(A1234,[1]Tổng!$M$2:$AT$200,22,0),"")</f>
        <v/>
      </c>
      <c r="P1234" s="217">
        <f t="shared" si="368"/>
        <v>0</v>
      </c>
      <c r="Q1234" s="217">
        <f>IFERROR(VLOOKUP(A1234,[1]Tổng!$M$2:$AQ$200,29,0),0)</f>
        <v>0</v>
      </c>
      <c r="R1234" s="81" t="str">
        <f>IFERROR(VLOOKUP(A1234,[1]Tổng!$M$2:$AQ$200,31,0),"")</f>
        <v/>
      </c>
      <c r="S1234" s="81">
        <f t="shared" si="357"/>
        <v>0</v>
      </c>
      <c r="T1234" s="81">
        <f t="shared" si="358"/>
        <v>0</v>
      </c>
      <c r="U1234" s="81" t="e">
        <f t="shared" si="370"/>
        <v>#REF!</v>
      </c>
      <c r="V1234" s="81"/>
      <c r="W1234" s="81" t="e">
        <f t="shared" si="363"/>
        <v>#REF!</v>
      </c>
      <c r="X1234" s="83"/>
      <c r="Y1234" s="99">
        <f t="shared" si="373"/>
        <v>0</v>
      </c>
      <c r="AC1234" s="106"/>
      <c r="AE1234" s="106" t="e">
        <f t="shared" si="353"/>
        <v>#VALUE!</v>
      </c>
      <c r="AF1234" s="69"/>
      <c r="AG1234" s="218"/>
      <c r="AH1234" s="219"/>
      <c r="AI1234" s="218"/>
      <c r="AR1234" s="225" t="str">
        <f t="shared" si="371"/>
        <v/>
      </c>
      <c r="AS1234" s="35">
        <f t="shared" si="372"/>
        <v>2</v>
      </c>
      <c r="AU1234" s="69" t="e">
        <f t="shared" si="356"/>
        <v>#N/A</v>
      </c>
      <c r="AV1234" s="69" t="e">
        <f t="shared" si="359"/>
        <v>#N/A</v>
      </c>
      <c r="AW1234" s="69">
        <f>IF(I1234&gt;0,COUNTIF($AV$32:AV1234,AV1234),0)</f>
        <v>1202</v>
      </c>
      <c r="AX1234" s="69">
        <f>IF(AND(AW1234&gt;1,SUMIF($AV$32:AV1233,AV1234,$AX$32:AX1233)-SUMIF($AV$32:AV1233,AV1234,$BA$32:BA1233)=0),1,IF(AND(AW1234&gt;1,SUMIF($AV$32:AV1233,AV1234,$AX$32:AX1233)-SUMIF($AV$32:AV1233,AV1234,$BA$32:BA1233)&gt;0),0,AW1234))</f>
        <v>0</v>
      </c>
      <c r="AY1234" s="69">
        <f>IF(AND(Q1234&gt;0,SUMIF($AV$32:AV1234,AV1234,$I$32:I1234)-SUMIF($AV$32:AV1234,AV1234,$Q$32:Q1234)=0),COUNTIF($AV$32:AV1234,AV1234),0)</f>
        <v>0</v>
      </c>
      <c r="AZ1234" s="69">
        <f>IF(Q1234&gt;0,COUNTIF($AV$32:AV1234,AV1234),0)</f>
        <v>0</v>
      </c>
      <c r="BA1234" s="69">
        <f t="shared" si="360"/>
        <v>0</v>
      </c>
      <c r="BC1234" s="69" t="str">
        <f t="shared" si="361"/>
        <v xml:space="preserve">  0</v>
      </c>
      <c r="BD1234" s="69" t="str">
        <f t="shared" si="362"/>
        <v/>
      </c>
      <c r="BF1234" s="69"/>
      <c r="BG1234" s="69"/>
    </row>
    <row r="1235" spans="1:59" x14ac:dyDescent="0.25">
      <c r="A1235" s="70" t="e">
        <f t="shared" si="369"/>
        <v>#REF!</v>
      </c>
      <c r="B1235" s="83" t="str">
        <f>IFERROR(VLOOKUP(A1235,[1]Tổng!$M$2:$AT$200,13,0),"")</f>
        <v/>
      </c>
      <c r="C1235" s="71" t="e">
        <f t="shared" si="364"/>
        <v>#VALUE!</v>
      </c>
      <c r="D1235" s="71">
        <f t="shared" si="365"/>
        <v>1</v>
      </c>
      <c r="E1235" s="221" t="str">
        <f>IFERROR(VLOOKUP(A1235,[1]Tổng!$M$2:$AT$200,14,0),"")</f>
        <v/>
      </c>
      <c r="F1235" s="213" t="str">
        <f>IFERROR(VLOOKUP(A1235,[1]Tổng!$M$2:$AT$200,15,0),"")</f>
        <v/>
      </c>
      <c r="G1235" s="214" t="str">
        <f>IFERROR(VLOOKUP(A1235,[1]Tổng!$M$2:$AT$200,25,0),"")</f>
        <v/>
      </c>
      <c r="H1235" s="83" t="str">
        <f>IFERROR(VLOOKUP(A1235,[1]Tổng!$M$2:$AQ$200,26,0),"")</f>
        <v/>
      </c>
      <c r="I1235" s="77" t="str">
        <f>IFERROR(VLOOKUP(A1235,[1]Tổng!$M$2:$AQ$200,27,0),"")</f>
        <v/>
      </c>
      <c r="J1235" s="77">
        <v>1000000</v>
      </c>
      <c r="K1235" s="78">
        <f t="shared" si="366"/>
        <v>0</v>
      </c>
      <c r="L1235" s="88" t="str">
        <f>IFERROR(VLOOKUP(A1235,[1]Tổng!$M$2:$AQ$200,30,0),"")</f>
        <v/>
      </c>
      <c r="M1235" s="88">
        <f t="shared" si="367"/>
        <v>0</v>
      </c>
      <c r="N1235" s="88" t="str">
        <f>IFERROR(VLOOKUP(A1235,[1]Tổng!$M$2:$AT$200,18,0),"")</f>
        <v/>
      </c>
      <c r="O1235" s="88" t="str">
        <f>IFERROR(VLOOKUP(A1235,[1]Tổng!$M$2:$AT$200,22,0),"")</f>
        <v/>
      </c>
      <c r="P1235" s="217">
        <f t="shared" si="368"/>
        <v>0</v>
      </c>
      <c r="Q1235" s="217">
        <f>IFERROR(VLOOKUP(A1235,[1]Tổng!$M$2:$AQ$200,29,0),0)</f>
        <v>0</v>
      </c>
      <c r="R1235" s="81" t="str">
        <f>IFERROR(VLOOKUP(A1235,[1]Tổng!$M$2:$AQ$200,31,0),"")</f>
        <v/>
      </c>
      <c r="S1235" s="81">
        <f t="shared" si="357"/>
        <v>0</v>
      </c>
      <c r="T1235" s="81">
        <f t="shared" si="358"/>
        <v>0</v>
      </c>
      <c r="U1235" s="81" t="e">
        <f t="shared" si="370"/>
        <v>#REF!</v>
      </c>
      <c r="V1235" s="81"/>
      <c r="W1235" s="81" t="e">
        <f t="shared" si="363"/>
        <v>#REF!</v>
      </c>
      <c r="X1235" s="83"/>
      <c r="Y1235" s="99">
        <f t="shared" si="373"/>
        <v>0</v>
      </c>
      <c r="AC1235" s="106"/>
      <c r="AE1235" s="106" t="e">
        <f t="shared" si="353"/>
        <v>#VALUE!</v>
      </c>
      <c r="AF1235" s="69"/>
      <c r="AG1235" s="218"/>
      <c r="AH1235" s="219"/>
      <c r="AI1235" s="218"/>
      <c r="AR1235" s="225" t="str">
        <f t="shared" si="371"/>
        <v/>
      </c>
      <c r="AS1235" s="35">
        <f t="shared" si="372"/>
        <v>2</v>
      </c>
      <c r="AU1235" s="69" t="e">
        <f t="shared" si="356"/>
        <v>#N/A</v>
      </c>
      <c r="AV1235" s="69" t="e">
        <f t="shared" si="359"/>
        <v>#N/A</v>
      </c>
      <c r="AW1235" s="69">
        <f>IF(I1235&gt;0,COUNTIF($AV$32:AV1235,AV1235),0)</f>
        <v>1203</v>
      </c>
      <c r="AX1235" s="69">
        <f>IF(AND(AW1235&gt;1,SUMIF($AV$32:AV1234,AV1235,$AX$32:AX1234)-SUMIF($AV$32:AV1234,AV1235,$BA$32:BA1234)=0),1,IF(AND(AW1235&gt;1,SUMIF($AV$32:AV1234,AV1235,$AX$32:AX1234)-SUMIF($AV$32:AV1234,AV1235,$BA$32:BA1234)&gt;0),0,AW1235))</f>
        <v>0</v>
      </c>
      <c r="AY1235" s="69">
        <f>IF(AND(Q1235&gt;0,SUMIF($AV$32:AV1235,AV1235,$I$32:I1235)-SUMIF($AV$32:AV1235,AV1235,$Q$32:Q1235)=0),COUNTIF($AV$32:AV1235,AV1235),0)</f>
        <v>0</v>
      </c>
      <c r="AZ1235" s="69">
        <f>IF(Q1235&gt;0,COUNTIF($AV$32:AV1235,AV1235),0)</f>
        <v>0</v>
      </c>
      <c r="BA1235" s="69">
        <f t="shared" si="360"/>
        <v>0</v>
      </c>
      <c r="BC1235" s="69" t="str">
        <f t="shared" si="361"/>
        <v xml:space="preserve">  0</v>
      </c>
      <c r="BD1235" s="69" t="str">
        <f t="shared" si="362"/>
        <v/>
      </c>
      <c r="BF1235" s="69"/>
      <c r="BG1235" s="69"/>
    </row>
    <row r="1236" spans="1:59" x14ac:dyDescent="0.25">
      <c r="A1236" s="70" t="e">
        <f t="shared" si="369"/>
        <v>#REF!</v>
      </c>
      <c r="B1236" s="83" t="str">
        <f>IFERROR(VLOOKUP(A1236,[1]Tổng!$M$2:$AT$200,13,0),"")</f>
        <v/>
      </c>
      <c r="C1236" s="71" t="e">
        <f t="shared" si="364"/>
        <v>#VALUE!</v>
      </c>
      <c r="D1236" s="71">
        <f t="shared" si="365"/>
        <v>1</v>
      </c>
      <c r="E1236" s="221" t="str">
        <f>IFERROR(VLOOKUP(A1236,[1]Tổng!$M$2:$AT$200,14,0),"")</f>
        <v/>
      </c>
      <c r="F1236" s="213" t="str">
        <f>IFERROR(VLOOKUP(A1236,[1]Tổng!$M$2:$AT$200,15,0),"")</f>
        <v/>
      </c>
      <c r="G1236" s="214" t="str">
        <f>IFERROR(VLOOKUP(A1236,[1]Tổng!$M$2:$AT$200,25,0),"")</f>
        <v/>
      </c>
      <c r="H1236" s="83" t="str">
        <f>IFERROR(VLOOKUP(A1236,[1]Tổng!$M$2:$AQ$200,26,0),"")</f>
        <v/>
      </c>
      <c r="I1236" s="77" t="str">
        <f>IFERROR(VLOOKUP(A1236,[1]Tổng!$M$2:$AQ$200,27,0),"")</f>
        <v/>
      </c>
      <c r="J1236" s="77">
        <v>1000000</v>
      </c>
      <c r="K1236" s="78">
        <f t="shared" si="366"/>
        <v>0</v>
      </c>
      <c r="L1236" s="88" t="str">
        <f>IFERROR(VLOOKUP(A1236,[1]Tổng!$M$2:$AQ$200,30,0),"")</f>
        <v/>
      </c>
      <c r="M1236" s="88">
        <f t="shared" si="367"/>
        <v>0</v>
      </c>
      <c r="N1236" s="88" t="str">
        <f>IFERROR(VLOOKUP(A1236,[1]Tổng!$M$2:$AT$200,18,0),"")</f>
        <v/>
      </c>
      <c r="O1236" s="88" t="str">
        <f>IFERROR(VLOOKUP(A1236,[1]Tổng!$M$2:$AT$200,22,0),"")</f>
        <v/>
      </c>
      <c r="P1236" s="217">
        <f t="shared" si="368"/>
        <v>0</v>
      </c>
      <c r="Q1236" s="217">
        <f>IFERROR(VLOOKUP(A1236,[1]Tổng!$M$2:$AQ$200,29,0),0)</f>
        <v>0</v>
      </c>
      <c r="R1236" s="81" t="str">
        <f>IFERROR(VLOOKUP(A1236,[1]Tổng!$M$2:$AQ$200,31,0),"")</f>
        <v/>
      </c>
      <c r="S1236" s="81">
        <f t="shared" si="357"/>
        <v>0</v>
      </c>
      <c r="T1236" s="81">
        <f t="shared" si="358"/>
        <v>0</v>
      </c>
      <c r="U1236" s="81" t="e">
        <f t="shared" si="370"/>
        <v>#REF!</v>
      </c>
      <c r="V1236" s="81"/>
      <c r="W1236" s="81" t="e">
        <f t="shared" si="363"/>
        <v>#REF!</v>
      </c>
      <c r="X1236" s="83">
        <v>44027</v>
      </c>
      <c r="Y1236" s="99">
        <f t="shared" si="373"/>
        <v>0</v>
      </c>
      <c r="AC1236" s="106"/>
      <c r="AE1236" s="106" t="e">
        <f t="shared" si="353"/>
        <v>#VALUE!</v>
      </c>
      <c r="AF1236" s="69"/>
      <c r="AG1236" s="218"/>
      <c r="AH1236" s="219"/>
      <c r="AI1236" s="218"/>
      <c r="AR1236" s="225" t="str">
        <f t="shared" si="371"/>
        <v/>
      </c>
      <c r="AS1236" s="35">
        <f t="shared" si="372"/>
        <v>2</v>
      </c>
      <c r="AU1236" s="69" t="e">
        <f t="shared" si="356"/>
        <v>#N/A</v>
      </c>
      <c r="AV1236" s="69" t="e">
        <f t="shared" si="359"/>
        <v>#N/A</v>
      </c>
      <c r="AW1236" s="69">
        <f>IF(I1236&gt;0,COUNTIF($AV$32:AV1236,AV1236),0)</f>
        <v>1204</v>
      </c>
      <c r="AX1236" s="69">
        <f>IF(AND(AW1236&gt;1,SUMIF($AV$32:AV1235,AV1236,$AX$32:AX1235)-SUMIF($AV$32:AV1235,AV1236,$BA$32:BA1235)=0),1,IF(AND(AW1236&gt;1,SUMIF($AV$32:AV1235,AV1236,$AX$32:AX1235)-SUMIF($AV$32:AV1235,AV1236,$BA$32:BA1235)&gt;0),0,AW1236))</f>
        <v>0</v>
      </c>
      <c r="AY1236" s="69">
        <f>IF(AND(Q1236&gt;0,SUMIF($AV$32:AV1236,AV1236,$I$32:I1236)-SUMIF($AV$32:AV1236,AV1236,$Q$32:Q1236)=0),COUNTIF($AV$32:AV1236,AV1236),0)</f>
        <v>0</v>
      </c>
      <c r="AZ1236" s="69">
        <f>IF(Q1236&gt;0,COUNTIF($AV$32:AV1236,AV1236),0)</f>
        <v>0</v>
      </c>
      <c r="BA1236" s="69">
        <f t="shared" si="360"/>
        <v>0</v>
      </c>
      <c r="BC1236" s="69" t="str">
        <f t="shared" si="361"/>
        <v xml:space="preserve">  0</v>
      </c>
      <c r="BD1236" s="69" t="str">
        <f t="shared" si="362"/>
        <v/>
      </c>
      <c r="BF1236" s="69"/>
      <c r="BG1236" s="69"/>
    </row>
    <row r="1237" spans="1:59" x14ac:dyDescent="0.25">
      <c r="A1237" s="70" t="e">
        <f t="shared" si="369"/>
        <v>#REF!</v>
      </c>
      <c r="B1237" s="83" t="str">
        <f>IFERROR(VLOOKUP(A1237,[1]Tổng!$M$2:$AT$200,13,0),"")</f>
        <v/>
      </c>
      <c r="C1237" s="71" t="e">
        <f t="shared" si="364"/>
        <v>#VALUE!</v>
      </c>
      <c r="D1237" s="71">
        <f t="shared" si="365"/>
        <v>1</v>
      </c>
      <c r="E1237" s="221" t="str">
        <f>IFERROR(VLOOKUP(A1237,[1]Tổng!$M$2:$AT$200,14,0),"")</f>
        <v/>
      </c>
      <c r="F1237" s="213" t="str">
        <f>IFERROR(VLOOKUP(A1237,[1]Tổng!$M$2:$AT$200,15,0),"")</f>
        <v/>
      </c>
      <c r="G1237" s="214" t="str">
        <f>IFERROR(VLOOKUP(A1237,[1]Tổng!$M$2:$AT$200,25,0),"")</f>
        <v/>
      </c>
      <c r="H1237" s="83" t="str">
        <f>IFERROR(VLOOKUP(A1237,[1]Tổng!$M$2:$AQ$200,26,0),"")</f>
        <v/>
      </c>
      <c r="I1237" s="77" t="str">
        <f>IFERROR(VLOOKUP(A1237,[1]Tổng!$M$2:$AQ$200,27,0),"")</f>
        <v/>
      </c>
      <c r="J1237" s="77">
        <v>1000000</v>
      </c>
      <c r="K1237" s="78">
        <f t="shared" si="366"/>
        <v>0</v>
      </c>
      <c r="L1237" s="88" t="str">
        <f>IFERROR(VLOOKUP(A1237,[1]Tổng!$M$2:$AQ$200,30,0),"")</f>
        <v/>
      </c>
      <c r="M1237" s="88">
        <f t="shared" si="367"/>
        <v>0</v>
      </c>
      <c r="N1237" s="88" t="str">
        <f>IFERROR(VLOOKUP(A1237,[1]Tổng!$M$2:$AT$200,18,0),"")</f>
        <v/>
      </c>
      <c r="O1237" s="88" t="str">
        <f>IFERROR(VLOOKUP(A1237,[1]Tổng!$M$2:$AT$200,22,0),"")</f>
        <v/>
      </c>
      <c r="P1237" s="217">
        <f t="shared" si="368"/>
        <v>0</v>
      </c>
      <c r="Q1237" s="217">
        <f>IFERROR(VLOOKUP(A1237,[1]Tổng!$M$2:$AQ$200,29,0),0)</f>
        <v>0</v>
      </c>
      <c r="R1237" s="81" t="str">
        <f>IFERROR(VLOOKUP(A1237,[1]Tổng!$M$2:$AQ$200,31,0),"")</f>
        <v/>
      </c>
      <c r="S1237" s="81">
        <f t="shared" si="357"/>
        <v>0</v>
      </c>
      <c r="T1237" s="81">
        <f t="shared" si="358"/>
        <v>0</v>
      </c>
      <c r="U1237" s="81" t="e">
        <f t="shared" si="370"/>
        <v>#REF!</v>
      </c>
      <c r="V1237" s="81"/>
      <c r="W1237" s="81" t="e">
        <f t="shared" si="363"/>
        <v>#REF!</v>
      </c>
      <c r="X1237" s="83" t="str">
        <f>IFERROR(VLOOKUP(A1237,[1]Tổng!$H$2:$AT$200,39,0),".")</f>
        <v>.</v>
      </c>
      <c r="Y1237" s="99">
        <f t="shared" si="373"/>
        <v>0</v>
      </c>
      <c r="AC1237" s="106"/>
      <c r="AE1237" s="106" t="e">
        <f t="shared" si="353"/>
        <v>#VALUE!</v>
      </c>
      <c r="AF1237" s="69"/>
      <c r="AG1237" s="218"/>
      <c r="AH1237" s="219"/>
      <c r="AI1237" s="218"/>
      <c r="AR1237" s="225" t="str">
        <f t="shared" si="371"/>
        <v/>
      </c>
      <c r="AS1237" s="35">
        <f t="shared" si="372"/>
        <v>2</v>
      </c>
      <c r="AU1237" s="69" t="e">
        <f t="shared" si="356"/>
        <v>#N/A</v>
      </c>
      <c r="AV1237" s="69" t="e">
        <f t="shared" si="359"/>
        <v>#N/A</v>
      </c>
      <c r="AW1237" s="69">
        <f>IF(I1237&gt;0,COUNTIF($AV$32:AV1237,AV1237),0)</f>
        <v>1205</v>
      </c>
      <c r="AX1237" s="69">
        <f>IF(AND(AW1237&gt;1,SUMIF($AV$32:AV1236,AV1237,$AX$32:AX1236)-SUMIF($AV$32:AV1236,AV1237,$BA$32:BA1236)=0),1,IF(AND(AW1237&gt;1,SUMIF($AV$32:AV1236,AV1237,$AX$32:AX1236)-SUMIF($AV$32:AV1236,AV1237,$BA$32:BA1236)&gt;0),0,AW1237))</f>
        <v>0</v>
      </c>
      <c r="AY1237" s="69">
        <f>IF(AND(Q1237&gt;0,SUMIF($AV$32:AV1237,AV1237,$I$32:I1237)-SUMIF($AV$32:AV1237,AV1237,$Q$32:Q1237)=0),COUNTIF($AV$32:AV1237,AV1237),0)</f>
        <v>0</v>
      </c>
      <c r="AZ1237" s="69">
        <f>IF(Q1237&gt;0,COUNTIF($AV$32:AV1237,AV1237),0)</f>
        <v>0</v>
      </c>
      <c r="BA1237" s="69">
        <f t="shared" si="360"/>
        <v>0</v>
      </c>
      <c r="BC1237" s="69" t="str">
        <f t="shared" si="361"/>
        <v xml:space="preserve">  0</v>
      </c>
      <c r="BD1237" s="69" t="str">
        <f t="shared" si="362"/>
        <v/>
      </c>
      <c r="BF1237" s="69"/>
      <c r="BG1237" s="69"/>
    </row>
    <row r="1238" spans="1:59" x14ac:dyDescent="0.25">
      <c r="A1238" s="70" t="e">
        <f t="shared" si="369"/>
        <v>#REF!</v>
      </c>
      <c r="B1238" s="83" t="str">
        <f>IFERROR(VLOOKUP(A1238,[1]Tổng!$M$2:$AT$200,13,0),"")</f>
        <v/>
      </c>
      <c r="C1238" s="71" t="e">
        <f t="shared" si="364"/>
        <v>#VALUE!</v>
      </c>
      <c r="D1238" s="71">
        <f t="shared" si="365"/>
        <v>1</v>
      </c>
      <c r="E1238" s="221" t="str">
        <f>IFERROR(VLOOKUP(A1238,[1]Tổng!$M$2:$AT$200,14,0),"")</f>
        <v/>
      </c>
      <c r="F1238" s="213" t="str">
        <f>IFERROR(VLOOKUP(A1238,[1]Tổng!$M$2:$AT$200,15,0),"")</f>
        <v/>
      </c>
      <c r="G1238" s="214" t="str">
        <f>IFERROR(VLOOKUP(A1238,[1]Tổng!$M$2:$AT$200,25,0),"")</f>
        <v/>
      </c>
      <c r="H1238" s="83" t="str">
        <f>IFERROR(VLOOKUP(A1238,[1]Tổng!$M$2:$AQ$200,26,0),"")</f>
        <v/>
      </c>
      <c r="I1238" s="77" t="str">
        <f>IFERROR(VLOOKUP(A1238,[1]Tổng!$M$2:$AQ$200,27,0),"")</f>
        <v/>
      </c>
      <c r="J1238" s="77">
        <v>1000000</v>
      </c>
      <c r="K1238" s="78">
        <f t="shared" si="366"/>
        <v>0</v>
      </c>
      <c r="L1238" s="88" t="str">
        <f>IFERROR(VLOOKUP(A1238,[1]Tổng!$M$2:$AQ$200,30,0),"")</f>
        <v/>
      </c>
      <c r="M1238" s="88">
        <f t="shared" si="367"/>
        <v>0</v>
      </c>
      <c r="N1238" s="88" t="str">
        <f>IFERROR(VLOOKUP(A1238,[1]Tổng!$M$2:$AT$200,18,0),"")</f>
        <v/>
      </c>
      <c r="O1238" s="88" t="str">
        <f>IFERROR(VLOOKUP(A1238,[1]Tổng!$M$2:$AT$200,22,0),"")</f>
        <v/>
      </c>
      <c r="P1238" s="217">
        <f t="shared" si="368"/>
        <v>0</v>
      </c>
      <c r="Q1238" s="217">
        <f>IFERROR(VLOOKUP(A1238,[1]Tổng!$M$2:$AQ$200,29,0),0)</f>
        <v>0</v>
      </c>
      <c r="R1238" s="81" t="str">
        <f>IFERROR(VLOOKUP(A1238,[1]Tổng!$M$2:$AQ$200,31,0),"")</f>
        <v/>
      </c>
      <c r="S1238" s="81">
        <f t="shared" si="357"/>
        <v>0</v>
      </c>
      <c r="T1238" s="81">
        <f t="shared" si="358"/>
        <v>0</v>
      </c>
      <c r="U1238" s="81" t="e">
        <f t="shared" si="370"/>
        <v>#REF!</v>
      </c>
      <c r="V1238" s="81"/>
      <c r="W1238" s="81" t="e">
        <f t="shared" si="363"/>
        <v>#REF!</v>
      </c>
      <c r="X1238" s="83" t="str">
        <f>IFERROR(VLOOKUP(A1238,[1]Tổng!$H$2:$AT$200,39,0),".")</f>
        <v>.</v>
      </c>
      <c r="Y1238" s="99">
        <f t="shared" si="373"/>
        <v>0</v>
      </c>
      <c r="AC1238" s="106"/>
      <c r="AE1238" s="106" t="e">
        <f t="shared" si="353"/>
        <v>#VALUE!</v>
      </c>
      <c r="AF1238" s="69"/>
      <c r="AG1238" s="218"/>
      <c r="AH1238" s="219"/>
      <c r="AI1238" s="218"/>
      <c r="AR1238" s="225" t="str">
        <f t="shared" si="371"/>
        <v/>
      </c>
      <c r="AS1238" s="35">
        <f t="shared" si="372"/>
        <v>2</v>
      </c>
      <c r="AU1238" s="69" t="e">
        <f t="shared" si="356"/>
        <v>#N/A</v>
      </c>
      <c r="AV1238" s="69" t="e">
        <f t="shared" si="359"/>
        <v>#N/A</v>
      </c>
      <c r="AW1238" s="69">
        <f>IF(I1238&gt;0,COUNTIF($AV$32:AV1238,AV1238),0)</f>
        <v>1206</v>
      </c>
      <c r="AX1238" s="69">
        <f>IF(AND(AW1238&gt;1,SUMIF($AV$32:AV1237,AV1238,$AX$32:AX1237)-SUMIF($AV$32:AV1237,AV1238,$BA$32:BA1237)=0),1,IF(AND(AW1238&gt;1,SUMIF($AV$32:AV1237,AV1238,$AX$32:AX1237)-SUMIF($AV$32:AV1237,AV1238,$BA$32:BA1237)&gt;0),0,AW1238))</f>
        <v>0</v>
      </c>
      <c r="AY1238" s="69">
        <f>IF(AND(Q1238&gt;0,SUMIF($AV$32:AV1238,AV1238,$I$32:I1238)-SUMIF($AV$32:AV1238,AV1238,$Q$32:Q1238)=0),COUNTIF($AV$32:AV1238,AV1238),0)</f>
        <v>0</v>
      </c>
      <c r="AZ1238" s="69">
        <f>IF(Q1238&gt;0,COUNTIF($AV$32:AV1238,AV1238),0)</f>
        <v>0</v>
      </c>
      <c r="BA1238" s="69">
        <f t="shared" si="360"/>
        <v>0</v>
      </c>
      <c r="BC1238" s="69" t="str">
        <f t="shared" si="361"/>
        <v xml:space="preserve">  0</v>
      </c>
      <c r="BD1238" s="69" t="str">
        <f t="shared" si="362"/>
        <v/>
      </c>
      <c r="BF1238" s="69"/>
      <c r="BG1238" s="69"/>
    </row>
    <row r="1239" spans="1:59" x14ac:dyDescent="0.25">
      <c r="A1239" s="70" t="e">
        <f t="shared" si="369"/>
        <v>#REF!</v>
      </c>
      <c r="B1239" s="83" t="str">
        <f>IFERROR(VLOOKUP(A1239,[1]Tổng!$M$2:$AT$200,13,0),"")</f>
        <v/>
      </c>
      <c r="C1239" s="71" t="e">
        <f t="shared" si="364"/>
        <v>#VALUE!</v>
      </c>
      <c r="D1239" s="71">
        <f t="shared" si="365"/>
        <v>1</v>
      </c>
      <c r="E1239" s="221" t="str">
        <f>IFERROR(VLOOKUP(A1239,[1]Tổng!$M$2:$AT$200,14,0),"")</f>
        <v/>
      </c>
      <c r="F1239" s="213" t="str">
        <f>IFERROR(VLOOKUP(A1239,[1]Tổng!$M$2:$AT$200,15,0),"")</f>
        <v/>
      </c>
      <c r="G1239" s="214" t="str">
        <f>IFERROR(VLOOKUP(A1239,[1]Tổng!$M$2:$AT$200,25,0),"")</f>
        <v/>
      </c>
      <c r="H1239" s="83" t="str">
        <f>IFERROR(VLOOKUP(A1239,[1]Tổng!$M$2:$AQ$200,26,0),"")</f>
        <v/>
      </c>
      <c r="I1239" s="77" t="str">
        <f>IFERROR(VLOOKUP(A1239,[1]Tổng!$M$2:$AQ$200,27,0),"")</f>
        <v/>
      </c>
      <c r="J1239" s="77">
        <v>1000000</v>
      </c>
      <c r="K1239" s="78">
        <f t="shared" si="366"/>
        <v>0</v>
      </c>
      <c r="L1239" s="88" t="str">
        <f>IFERROR(VLOOKUP(A1239,[1]Tổng!$M$2:$AQ$200,30,0),"")</f>
        <v/>
      </c>
      <c r="M1239" s="88">
        <f t="shared" si="367"/>
        <v>0</v>
      </c>
      <c r="N1239" s="88" t="str">
        <f>IFERROR(VLOOKUP(A1239,[1]Tổng!$M$2:$AT$200,18,0),"")</f>
        <v/>
      </c>
      <c r="O1239" s="88" t="str">
        <f>IFERROR(VLOOKUP(A1239,[1]Tổng!$M$2:$AT$200,22,0),"")</f>
        <v/>
      </c>
      <c r="P1239" s="217">
        <f t="shared" si="368"/>
        <v>0</v>
      </c>
      <c r="Q1239" s="217">
        <f>IFERROR(VLOOKUP(A1239,[1]Tổng!$M$2:$AQ$200,29,0),0)</f>
        <v>0</v>
      </c>
      <c r="R1239" s="81" t="str">
        <f>IFERROR(VLOOKUP(A1239,[1]Tổng!$M$2:$AQ$200,31,0),"")</f>
        <v/>
      </c>
      <c r="S1239" s="81">
        <f t="shared" si="357"/>
        <v>0</v>
      </c>
      <c r="T1239" s="81">
        <f t="shared" si="358"/>
        <v>0</v>
      </c>
      <c r="U1239" s="81" t="e">
        <f t="shared" si="370"/>
        <v>#REF!</v>
      </c>
      <c r="V1239" s="81"/>
      <c r="W1239" s="81" t="e">
        <f t="shared" si="363"/>
        <v>#REF!</v>
      </c>
      <c r="X1239" s="83" t="str">
        <f>IFERROR(VLOOKUP(A1239,[1]Tổng!$H$2:$AT$200,39,0),".")</f>
        <v>.</v>
      </c>
      <c r="Y1239" s="99">
        <f t="shared" si="373"/>
        <v>0</v>
      </c>
      <c r="AC1239" s="106"/>
      <c r="AE1239" s="106" t="e">
        <f t="shared" si="353"/>
        <v>#VALUE!</v>
      </c>
      <c r="AF1239" s="69"/>
      <c r="AG1239" s="218"/>
      <c r="AH1239" s="219"/>
      <c r="AI1239" s="218"/>
      <c r="AR1239" s="225" t="str">
        <f t="shared" si="371"/>
        <v/>
      </c>
      <c r="AS1239" s="35">
        <f t="shared" si="372"/>
        <v>2</v>
      </c>
      <c r="AU1239" s="69" t="e">
        <f t="shared" si="356"/>
        <v>#N/A</v>
      </c>
      <c r="AV1239" s="69" t="e">
        <f t="shared" si="359"/>
        <v>#N/A</v>
      </c>
      <c r="AW1239" s="69">
        <f>IF(I1239&gt;0,COUNTIF($AV$32:AV1239,AV1239),0)</f>
        <v>1207</v>
      </c>
      <c r="AX1239" s="69">
        <f>IF(AND(AW1239&gt;1,SUMIF($AV$32:AV1238,AV1239,$AX$32:AX1238)-SUMIF($AV$32:AV1238,AV1239,$BA$32:BA1238)=0),1,IF(AND(AW1239&gt;1,SUMIF($AV$32:AV1238,AV1239,$AX$32:AX1238)-SUMIF($AV$32:AV1238,AV1239,$BA$32:BA1238)&gt;0),0,AW1239))</f>
        <v>0</v>
      </c>
      <c r="AY1239" s="69">
        <f>IF(AND(Q1239&gt;0,SUMIF($AV$32:AV1239,AV1239,$I$32:I1239)-SUMIF($AV$32:AV1239,AV1239,$Q$32:Q1239)=0),COUNTIF($AV$32:AV1239,AV1239),0)</f>
        <v>0</v>
      </c>
      <c r="AZ1239" s="69">
        <f>IF(Q1239&gt;0,COUNTIF($AV$32:AV1239,AV1239),0)</f>
        <v>0</v>
      </c>
      <c r="BA1239" s="69">
        <f t="shared" si="360"/>
        <v>0</v>
      </c>
      <c r="BC1239" s="69" t="str">
        <f t="shared" si="361"/>
        <v xml:space="preserve">  0</v>
      </c>
      <c r="BD1239" s="69" t="str">
        <f t="shared" si="362"/>
        <v/>
      </c>
      <c r="BF1239" s="69"/>
      <c r="BG1239" s="69"/>
    </row>
    <row r="1240" spans="1:59" x14ac:dyDescent="0.25">
      <c r="A1240" s="70" t="e">
        <f t="shared" si="369"/>
        <v>#REF!</v>
      </c>
      <c r="B1240" s="83" t="str">
        <f>IFERROR(VLOOKUP(A1240,[1]Tổng!$M$2:$AT$200,13,0),"")</f>
        <v/>
      </c>
      <c r="C1240" s="71" t="e">
        <f t="shared" si="364"/>
        <v>#VALUE!</v>
      </c>
      <c r="D1240" s="71">
        <f t="shared" si="365"/>
        <v>1</v>
      </c>
      <c r="E1240" s="221" t="str">
        <f>IFERROR(VLOOKUP(A1240,[1]Tổng!$M$2:$AT$200,14,0),"")</f>
        <v/>
      </c>
      <c r="F1240" s="213" t="str">
        <f>IFERROR(VLOOKUP(A1240,[1]Tổng!$M$2:$AT$200,15,0),"")</f>
        <v/>
      </c>
      <c r="G1240" s="214" t="str">
        <f>IFERROR(VLOOKUP(A1240,[1]Tổng!$M$2:$AT$200,25,0),"")</f>
        <v/>
      </c>
      <c r="H1240" s="83" t="str">
        <f>IFERROR(VLOOKUP(A1240,[1]Tổng!$M$2:$AQ$200,26,0),"")</f>
        <v/>
      </c>
      <c r="I1240" s="77" t="str">
        <f>IFERROR(VLOOKUP(A1240,[1]Tổng!$M$2:$AQ$200,27,0),"")</f>
        <v/>
      </c>
      <c r="J1240" s="77">
        <v>1000000</v>
      </c>
      <c r="K1240" s="78">
        <f t="shared" si="366"/>
        <v>0</v>
      </c>
      <c r="L1240" s="88" t="str">
        <f>IFERROR(VLOOKUP(A1240,[1]Tổng!$M$2:$AQ$200,30,0),"")</f>
        <v/>
      </c>
      <c r="M1240" s="88">
        <f t="shared" si="367"/>
        <v>0</v>
      </c>
      <c r="N1240" s="88" t="str">
        <f>IFERROR(VLOOKUP(A1240,[1]Tổng!$M$2:$AT$200,18,0),"")</f>
        <v/>
      </c>
      <c r="O1240" s="88" t="str">
        <f>IFERROR(VLOOKUP(A1240,[1]Tổng!$M$2:$AT$200,22,0),"")</f>
        <v/>
      </c>
      <c r="P1240" s="217">
        <f t="shared" si="368"/>
        <v>0</v>
      </c>
      <c r="Q1240" s="217">
        <f>IFERROR(VLOOKUP(A1240,[1]Tổng!$M$2:$AQ$200,29,0),0)</f>
        <v>0</v>
      </c>
      <c r="R1240" s="81" t="str">
        <f>IFERROR(VLOOKUP(A1240,[1]Tổng!$M$2:$AQ$200,31,0),"")</f>
        <v/>
      </c>
      <c r="S1240" s="81">
        <f t="shared" si="357"/>
        <v>0</v>
      </c>
      <c r="T1240" s="81">
        <f t="shared" si="358"/>
        <v>0</v>
      </c>
      <c r="U1240" s="81" t="e">
        <f t="shared" si="370"/>
        <v>#REF!</v>
      </c>
      <c r="V1240" s="81">
        <v>0</v>
      </c>
      <c r="W1240" s="81" t="e">
        <f t="shared" si="363"/>
        <v>#REF!</v>
      </c>
      <c r="X1240" s="83">
        <v>0</v>
      </c>
      <c r="Y1240" s="99">
        <f>Q1240</f>
        <v>0</v>
      </c>
      <c r="Z1240" s="224"/>
      <c r="AA1240" s="224"/>
      <c r="AB1240" s="224"/>
      <c r="AC1240" s="224"/>
      <c r="AE1240" s="106" t="e">
        <f>I1240-SUM(Z1240:AD1240)</f>
        <v>#VALUE!</v>
      </c>
      <c r="AF1240" s="69"/>
      <c r="AG1240" s="218"/>
      <c r="AH1240" s="219"/>
      <c r="AI1240" s="218"/>
      <c r="AJ1240" s="63"/>
      <c r="AK1240" s="63"/>
      <c r="AL1240" s="63"/>
      <c r="AR1240" s="225" t="str">
        <f t="shared" si="371"/>
        <v/>
      </c>
      <c r="AS1240" s="35">
        <f t="shared" si="372"/>
        <v>2</v>
      </c>
      <c r="AU1240" s="69" t="e">
        <f t="shared" si="356"/>
        <v>#N/A</v>
      </c>
      <c r="AV1240" s="69" t="e">
        <f t="shared" si="359"/>
        <v>#N/A</v>
      </c>
      <c r="AW1240" s="69">
        <f>IF(I1240&gt;0,COUNTIF($AV$32:AV1240,AV1240),0)</f>
        <v>1208</v>
      </c>
      <c r="AX1240" s="69">
        <f>IF(AND(AW1240&gt;1,SUMIF($AV$32:AV1239,AV1240,$AX$32:AX1239)-SUMIF($AV$32:AV1239,AV1240,$BA$32:BA1239)=0),1,IF(AND(AW1240&gt;1,SUMIF($AV$32:AV1239,AV1240,$AX$32:AX1239)-SUMIF($AV$32:AV1239,AV1240,$BA$32:BA1239)&gt;0),0,AW1240))</f>
        <v>0</v>
      </c>
      <c r="AY1240" s="69">
        <f>IF(AND(Q1240&gt;0,SUMIF($AV$32:AV1240,AV1240,$I$32:I1240)-SUMIF($AV$32:AV1240,AV1240,$Q$32:Q1240)=0),COUNTIF($AV$32:AV1240,AV1240),0)</f>
        <v>0</v>
      </c>
      <c r="AZ1240" s="69">
        <f>IF(Q1240&gt;0,COUNTIF($AV$32:AV1240,AV1240),0)</f>
        <v>0</v>
      </c>
      <c r="BA1240" s="69">
        <f t="shared" si="360"/>
        <v>0</v>
      </c>
      <c r="BC1240" s="69" t="str">
        <f t="shared" si="361"/>
        <v xml:space="preserve">  0</v>
      </c>
      <c r="BD1240" s="69" t="str">
        <f t="shared" si="362"/>
        <v/>
      </c>
      <c r="BF1240" s="69"/>
      <c r="BG1240" s="69"/>
    </row>
    <row r="1241" spans="1:59" x14ac:dyDescent="0.25">
      <c r="A1241" s="70" t="e">
        <f t="shared" si="369"/>
        <v>#REF!</v>
      </c>
      <c r="B1241" s="83" t="str">
        <f>IFERROR(VLOOKUP(A1241,[1]Tổng!$M$2:$AT$200,13,0),"")</f>
        <v/>
      </c>
      <c r="C1241" s="71" t="e">
        <f t="shared" si="364"/>
        <v>#VALUE!</v>
      </c>
      <c r="D1241" s="71">
        <f t="shared" si="365"/>
        <v>1</v>
      </c>
      <c r="E1241" s="221" t="str">
        <f>IFERROR(VLOOKUP(A1241,[1]Tổng!$M$2:$AT$200,14,0),"")</f>
        <v/>
      </c>
      <c r="F1241" s="213" t="str">
        <f>IFERROR(VLOOKUP(A1241,[1]Tổng!$M$2:$AT$200,15,0),"")</f>
        <v/>
      </c>
      <c r="G1241" s="214" t="str">
        <f>IFERROR(VLOOKUP(A1241,[1]Tổng!$M$2:$AT$200,25,0),"")</f>
        <v/>
      </c>
      <c r="H1241" s="83" t="str">
        <f>IFERROR(VLOOKUP(A1241,[1]Tổng!$M$2:$AQ$200,26,0),"")</f>
        <v/>
      </c>
      <c r="I1241" s="77" t="str">
        <f>IFERROR(VLOOKUP(A1241,[1]Tổng!$M$2:$AQ$200,27,0),"")</f>
        <v/>
      </c>
      <c r="J1241" s="77">
        <v>1000000</v>
      </c>
      <c r="K1241" s="78">
        <f t="shared" si="366"/>
        <v>0</v>
      </c>
      <c r="L1241" s="88" t="str">
        <f>IFERROR(VLOOKUP(A1241,[1]Tổng!$M$2:$AQ$200,30,0),"")</f>
        <v/>
      </c>
      <c r="M1241" s="88">
        <f t="shared" si="367"/>
        <v>0</v>
      </c>
      <c r="N1241" s="88" t="str">
        <f>IFERROR(VLOOKUP(A1241,[1]Tổng!$M$2:$AT$200,18,0),"")</f>
        <v/>
      </c>
      <c r="O1241" s="88" t="str">
        <f>IFERROR(VLOOKUP(A1241,[1]Tổng!$M$2:$AT$200,22,0),"")</f>
        <v/>
      </c>
      <c r="P1241" s="217">
        <f t="shared" si="368"/>
        <v>0</v>
      </c>
      <c r="Q1241" s="217">
        <f>IFERROR(VLOOKUP(A1241,[1]Tổng!$M$2:$AQ$200,29,0),0)</f>
        <v>0</v>
      </c>
      <c r="R1241" s="81" t="str">
        <f>IFERROR(VLOOKUP(A1241,[1]Tổng!$M$2:$AQ$200,31,0),"")</f>
        <v/>
      </c>
      <c r="S1241" s="81">
        <f t="shared" si="357"/>
        <v>0</v>
      </c>
      <c r="T1241" s="81">
        <f t="shared" si="358"/>
        <v>0</v>
      </c>
      <c r="U1241" s="81" t="e">
        <f t="shared" si="370"/>
        <v>#REF!</v>
      </c>
      <c r="V1241" s="81"/>
      <c r="W1241" s="81" t="e">
        <f t="shared" si="363"/>
        <v>#REF!</v>
      </c>
      <c r="X1241" s="83">
        <v>44025</v>
      </c>
      <c r="Y1241" s="99">
        <f t="shared" si="373"/>
        <v>0</v>
      </c>
      <c r="AC1241" s="106"/>
      <c r="AE1241" s="106" t="e">
        <f t="shared" si="353"/>
        <v>#VALUE!</v>
      </c>
      <c r="AF1241" s="69"/>
      <c r="AG1241" s="218"/>
      <c r="AH1241" s="219"/>
      <c r="AI1241" s="218"/>
      <c r="AR1241" s="225" t="str">
        <f t="shared" si="371"/>
        <v/>
      </c>
      <c r="AS1241" s="35">
        <f t="shared" si="372"/>
        <v>2</v>
      </c>
      <c r="AU1241" s="69" t="e">
        <f t="shared" si="356"/>
        <v>#N/A</v>
      </c>
      <c r="AV1241" s="69" t="e">
        <f t="shared" si="359"/>
        <v>#N/A</v>
      </c>
      <c r="AW1241" s="69">
        <f>IF(I1241&gt;0,COUNTIF($AV$32:AV1241,AV1241),0)</f>
        <v>1209</v>
      </c>
      <c r="AX1241" s="69">
        <f>IF(AND(AW1241&gt;1,SUMIF($AV$32:AV1240,AV1241,$AX$32:AX1240)-SUMIF($AV$32:AV1240,AV1241,$BA$32:BA1240)=0),1,IF(AND(AW1241&gt;1,SUMIF($AV$32:AV1240,AV1241,$AX$32:AX1240)-SUMIF($AV$32:AV1240,AV1241,$BA$32:BA1240)&gt;0),0,AW1241))</f>
        <v>0</v>
      </c>
      <c r="AY1241" s="69">
        <f>IF(AND(Q1241&gt;0,SUMIF($AV$32:AV1241,AV1241,$I$32:I1241)-SUMIF($AV$32:AV1241,AV1241,$Q$32:Q1241)=0),COUNTIF($AV$32:AV1241,AV1241),0)</f>
        <v>0</v>
      </c>
      <c r="AZ1241" s="69">
        <f>IF(Q1241&gt;0,COUNTIF($AV$32:AV1241,AV1241),0)</f>
        <v>0</v>
      </c>
      <c r="BA1241" s="69">
        <f t="shared" si="360"/>
        <v>0</v>
      </c>
      <c r="BC1241" s="69" t="str">
        <f t="shared" si="361"/>
        <v xml:space="preserve">  0</v>
      </c>
      <c r="BD1241" s="69" t="str">
        <f t="shared" si="362"/>
        <v/>
      </c>
      <c r="BF1241" s="69"/>
      <c r="BG1241" s="69"/>
    </row>
    <row r="1242" spans="1:59" x14ac:dyDescent="0.25">
      <c r="A1242" s="70" t="e">
        <f t="shared" si="369"/>
        <v>#REF!</v>
      </c>
      <c r="B1242" s="83" t="str">
        <f>IFERROR(VLOOKUP(A1242,[1]Tổng!$M$2:$AT$200,13,0),"")</f>
        <v/>
      </c>
      <c r="C1242" s="71" t="e">
        <f t="shared" si="364"/>
        <v>#VALUE!</v>
      </c>
      <c r="D1242" s="71">
        <f t="shared" si="365"/>
        <v>1</v>
      </c>
      <c r="E1242" s="221" t="str">
        <f>IFERROR(VLOOKUP(A1242,[1]Tổng!$M$2:$AT$200,14,0),"")</f>
        <v/>
      </c>
      <c r="F1242" s="213" t="str">
        <f>IFERROR(VLOOKUP(A1242,[1]Tổng!$M$2:$AT$200,15,0),"")</f>
        <v/>
      </c>
      <c r="G1242" s="214" t="str">
        <f>IFERROR(VLOOKUP(A1242,[1]Tổng!$M$2:$AT$200,25,0),"")</f>
        <v/>
      </c>
      <c r="H1242" s="83" t="str">
        <f>IFERROR(VLOOKUP(A1242,[1]Tổng!$M$2:$AQ$200,26,0),"")</f>
        <v/>
      </c>
      <c r="I1242" s="77" t="str">
        <f>IFERROR(VLOOKUP(A1242,[1]Tổng!$M$2:$AQ$200,27,0),"")</f>
        <v/>
      </c>
      <c r="J1242" s="77">
        <v>1000000</v>
      </c>
      <c r="K1242" s="78">
        <f t="shared" si="366"/>
        <v>0</v>
      </c>
      <c r="L1242" s="88" t="str">
        <f>IFERROR(VLOOKUP(A1242,[1]Tổng!$M$2:$AQ$200,30,0),"")</f>
        <v/>
      </c>
      <c r="M1242" s="88">
        <f t="shared" si="367"/>
        <v>0</v>
      </c>
      <c r="N1242" s="88" t="str">
        <f>IFERROR(VLOOKUP(A1242,[1]Tổng!$M$2:$AT$200,18,0),"")</f>
        <v/>
      </c>
      <c r="O1242" s="88" t="str">
        <f>IFERROR(VLOOKUP(A1242,[1]Tổng!$M$2:$AT$200,22,0),"")</f>
        <v/>
      </c>
      <c r="P1242" s="217">
        <f t="shared" si="368"/>
        <v>0</v>
      </c>
      <c r="Q1242" s="217">
        <f>IFERROR(VLOOKUP(A1242,[1]Tổng!$M$2:$AQ$200,29,0),0)</f>
        <v>0</v>
      </c>
      <c r="R1242" s="81" t="str">
        <f>IFERROR(VLOOKUP(A1242,[1]Tổng!$M$2:$AQ$200,31,0),"")</f>
        <v/>
      </c>
      <c r="S1242" s="81">
        <f t="shared" si="357"/>
        <v>0</v>
      </c>
      <c r="T1242" s="81">
        <f t="shared" si="358"/>
        <v>0</v>
      </c>
      <c r="U1242" s="81" t="e">
        <f t="shared" si="370"/>
        <v>#REF!</v>
      </c>
      <c r="V1242" s="81"/>
      <c r="W1242" s="81" t="e">
        <f t="shared" si="363"/>
        <v>#REF!</v>
      </c>
      <c r="X1242" s="83"/>
      <c r="Y1242" s="99">
        <f t="shared" si="373"/>
        <v>0</v>
      </c>
      <c r="AC1242" s="106"/>
      <c r="AE1242" s="106" t="e">
        <f t="shared" si="353"/>
        <v>#VALUE!</v>
      </c>
      <c r="AF1242" s="69"/>
      <c r="AG1242" s="218"/>
      <c r="AH1242" s="219"/>
      <c r="AI1242" s="218"/>
      <c r="AR1242" s="225" t="str">
        <f t="shared" si="371"/>
        <v/>
      </c>
      <c r="AS1242" s="35">
        <f t="shared" si="372"/>
        <v>2</v>
      </c>
      <c r="AU1242" s="69" t="e">
        <f t="shared" si="356"/>
        <v>#N/A</v>
      </c>
      <c r="AV1242" s="69" t="e">
        <f t="shared" si="359"/>
        <v>#N/A</v>
      </c>
      <c r="AW1242" s="69">
        <f>IF(I1242&gt;0,COUNTIF($AV$32:AV1242,AV1242),0)</f>
        <v>1210</v>
      </c>
      <c r="AX1242" s="69">
        <f>IF(AND(AW1242&gt;1,SUMIF($AV$32:AV1241,AV1242,$AX$32:AX1241)-SUMIF($AV$32:AV1241,AV1242,$BA$32:BA1241)=0),1,IF(AND(AW1242&gt;1,SUMIF($AV$32:AV1241,AV1242,$AX$32:AX1241)-SUMIF($AV$32:AV1241,AV1242,$BA$32:BA1241)&gt;0),0,AW1242))</f>
        <v>0</v>
      </c>
      <c r="AY1242" s="69">
        <f>IF(AND(Q1242&gt;0,SUMIF($AV$32:AV1242,AV1242,$I$32:I1242)-SUMIF($AV$32:AV1242,AV1242,$Q$32:Q1242)=0),COUNTIF($AV$32:AV1242,AV1242),0)</f>
        <v>0</v>
      </c>
      <c r="AZ1242" s="69">
        <f>IF(Q1242&gt;0,COUNTIF($AV$32:AV1242,AV1242),0)</f>
        <v>0</v>
      </c>
      <c r="BA1242" s="69">
        <f t="shared" si="360"/>
        <v>0</v>
      </c>
      <c r="BC1242" s="69" t="str">
        <f t="shared" si="361"/>
        <v xml:space="preserve">  0</v>
      </c>
      <c r="BD1242" s="69" t="str">
        <f t="shared" si="362"/>
        <v/>
      </c>
      <c r="BF1242" s="69"/>
      <c r="BG1242" s="69"/>
    </row>
    <row r="1243" spans="1:59" x14ac:dyDescent="0.25">
      <c r="A1243" s="70" t="e">
        <f t="shared" si="369"/>
        <v>#REF!</v>
      </c>
      <c r="B1243" s="83" t="str">
        <f>IFERROR(VLOOKUP(A1243,[1]Tổng!$M$2:$AT$200,13,0),"")</f>
        <v/>
      </c>
      <c r="C1243" s="71" t="e">
        <f t="shared" si="364"/>
        <v>#VALUE!</v>
      </c>
      <c r="D1243" s="71">
        <f t="shared" si="365"/>
        <v>1</v>
      </c>
      <c r="E1243" s="221" t="str">
        <f>IFERROR(VLOOKUP(A1243,[1]Tổng!$M$2:$AT$200,14,0),"")</f>
        <v/>
      </c>
      <c r="F1243" s="213" t="str">
        <f>IFERROR(VLOOKUP(A1243,[1]Tổng!$M$2:$AT$200,15,0),"")</f>
        <v/>
      </c>
      <c r="G1243" s="214" t="str">
        <f>IFERROR(VLOOKUP(A1243,[1]Tổng!$M$2:$AT$200,25,0),"")</f>
        <v/>
      </c>
      <c r="H1243" s="83" t="str">
        <f>IFERROR(VLOOKUP(A1243,[1]Tổng!$M$2:$AQ$200,26,0),"")</f>
        <v/>
      </c>
      <c r="I1243" s="77" t="str">
        <f>IFERROR(VLOOKUP(A1243,[1]Tổng!$M$2:$AQ$200,27,0),"")</f>
        <v/>
      </c>
      <c r="J1243" s="77">
        <v>1000000</v>
      </c>
      <c r="K1243" s="78">
        <f t="shared" si="366"/>
        <v>0</v>
      </c>
      <c r="L1243" s="88" t="str">
        <f>IFERROR(VLOOKUP(A1243,[1]Tổng!$M$2:$AQ$200,30,0),"")</f>
        <v/>
      </c>
      <c r="M1243" s="88">
        <f t="shared" si="367"/>
        <v>0</v>
      </c>
      <c r="N1243" s="88" t="str">
        <f>IFERROR(VLOOKUP(A1243,[1]Tổng!$M$2:$AT$200,18,0),"")</f>
        <v/>
      </c>
      <c r="O1243" s="88" t="str">
        <f>IFERROR(VLOOKUP(A1243,[1]Tổng!$M$2:$AT$200,22,0),"")</f>
        <v/>
      </c>
      <c r="P1243" s="217">
        <f t="shared" si="368"/>
        <v>0</v>
      </c>
      <c r="Q1243" s="217">
        <f>IFERROR(VLOOKUP(A1243,[1]Tổng!$M$2:$AQ$200,29,0),0)</f>
        <v>0</v>
      </c>
      <c r="R1243" s="81" t="str">
        <f>IFERROR(VLOOKUP(A1243,[1]Tổng!$M$2:$AQ$200,31,0),"")</f>
        <v/>
      </c>
      <c r="S1243" s="81">
        <f t="shared" si="357"/>
        <v>0</v>
      </c>
      <c r="T1243" s="81">
        <f t="shared" si="358"/>
        <v>0</v>
      </c>
      <c r="U1243" s="81" t="e">
        <f t="shared" si="370"/>
        <v>#REF!</v>
      </c>
      <c r="V1243" s="81"/>
      <c r="W1243" s="81" t="e">
        <f t="shared" si="363"/>
        <v>#REF!</v>
      </c>
      <c r="X1243" s="83"/>
      <c r="Y1243" s="99">
        <f t="shared" si="373"/>
        <v>0</v>
      </c>
      <c r="AC1243" s="106"/>
      <c r="AE1243" s="106" t="e">
        <f t="shared" si="353"/>
        <v>#VALUE!</v>
      </c>
      <c r="AF1243" s="69"/>
      <c r="AG1243" s="218"/>
      <c r="AH1243" s="219"/>
      <c r="AI1243" s="218"/>
      <c r="AR1243" s="225" t="str">
        <f t="shared" si="371"/>
        <v/>
      </c>
      <c r="AS1243" s="35">
        <f t="shared" si="372"/>
        <v>2</v>
      </c>
      <c r="AU1243" s="69" t="e">
        <f t="shared" si="356"/>
        <v>#N/A</v>
      </c>
      <c r="AV1243" s="69" t="e">
        <f t="shared" si="359"/>
        <v>#N/A</v>
      </c>
      <c r="AW1243" s="69">
        <f>IF(I1243&gt;0,COUNTIF($AV$32:AV1243,AV1243),0)</f>
        <v>1211</v>
      </c>
      <c r="AX1243" s="69">
        <f>IF(AND(AW1243&gt;1,SUMIF($AV$32:AV1242,AV1243,$AX$32:AX1242)-SUMIF($AV$32:AV1242,AV1243,$BA$32:BA1242)=0),1,IF(AND(AW1243&gt;1,SUMIF($AV$32:AV1242,AV1243,$AX$32:AX1242)-SUMIF($AV$32:AV1242,AV1243,$BA$32:BA1242)&gt;0),0,AW1243))</f>
        <v>0</v>
      </c>
      <c r="AY1243" s="69">
        <f>IF(AND(Q1243&gt;0,SUMIF($AV$32:AV1243,AV1243,$I$32:I1243)-SUMIF($AV$32:AV1243,AV1243,$Q$32:Q1243)=0),COUNTIF($AV$32:AV1243,AV1243),0)</f>
        <v>0</v>
      </c>
      <c r="AZ1243" s="69">
        <f>IF(Q1243&gt;0,COUNTIF($AV$32:AV1243,AV1243),0)</f>
        <v>0</v>
      </c>
      <c r="BA1243" s="69">
        <f t="shared" si="360"/>
        <v>0</v>
      </c>
      <c r="BC1243" s="69" t="str">
        <f t="shared" si="361"/>
        <v xml:space="preserve">  0</v>
      </c>
      <c r="BD1243" s="69" t="str">
        <f t="shared" si="362"/>
        <v/>
      </c>
      <c r="BF1243" s="69"/>
      <c r="BG1243" s="69"/>
    </row>
    <row r="1244" spans="1:59" x14ac:dyDescent="0.25">
      <c r="A1244" s="70" t="e">
        <f t="shared" si="369"/>
        <v>#REF!</v>
      </c>
      <c r="B1244" s="83" t="str">
        <f>IFERROR(VLOOKUP(A1244,[1]Tổng!$M$2:$AT$200,13,0),"")</f>
        <v/>
      </c>
      <c r="C1244" s="71" t="e">
        <f t="shared" si="364"/>
        <v>#VALUE!</v>
      </c>
      <c r="D1244" s="71">
        <f t="shared" si="365"/>
        <v>1</v>
      </c>
      <c r="E1244" s="221" t="str">
        <f>IFERROR(VLOOKUP(A1244,[1]Tổng!$M$2:$AT$200,14,0),"")</f>
        <v/>
      </c>
      <c r="F1244" s="213" t="str">
        <f>IFERROR(VLOOKUP(A1244,[1]Tổng!$M$2:$AT$200,15,0),"")</f>
        <v/>
      </c>
      <c r="G1244" s="214" t="str">
        <f>IFERROR(VLOOKUP(A1244,[1]Tổng!$M$2:$AT$200,25,0),"")</f>
        <v/>
      </c>
      <c r="H1244" s="83" t="str">
        <f>IFERROR(VLOOKUP(A1244,[1]Tổng!$M$2:$AQ$200,26,0),"")</f>
        <v/>
      </c>
      <c r="I1244" s="77" t="str">
        <f>IFERROR(VLOOKUP(A1244,[1]Tổng!$M$2:$AQ$200,27,0),"")</f>
        <v/>
      </c>
      <c r="J1244" s="77">
        <v>1000000</v>
      </c>
      <c r="K1244" s="78">
        <f t="shared" si="366"/>
        <v>0</v>
      </c>
      <c r="L1244" s="88" t="str">
        <f>IFERROR(VLOOKUP(A1244,[1]Tổng!$M$2:$AQ$200,30,0),"")</f>
        <v/>
      </c>
      <c r="M1244" s="88">
        <f t="shared" si="367"/>
        <v>0</v>
      </c>
      <c r="N1244" s="88" t="str">
        <f>IFERROR(VLOOKUP(A1244,[1]Tổng!$M$2:$AT$200,18,0),"")</f>
        <v/>
      </c>
      <c r="O1244" s="88" t="str">
        <f>IFERROR(VLOOKUP(A1244,[1]Tổng!$M$2:$AT$200,22,0),"")</f>
        <v/>
      </c>
      <c r="P1244" s="217">
        <f t="shared" si="368"/>
        <v>0</v>
      </c>
      <c r="Q1244" s="217">
        <f>IFERROR(VLOOKUP(A1244,[1]Tổng!$M$2:$AQ$200,29,0),0)</f>
        <v>0</v>
      </c>
      <c r="R1244" s="81" t="str">
        <f>IFERROR(VLOOKUP(A1244,[1]Tổng!$M$2:$AQ$200,31,0),"")</f>
        <v/>
      </c>
      <c r="S1244" s="81">
        <f t="shared" si="357"/>
        <v>0</v>
      </c>
      <c r="T1244" s="81">
        <f t="shared" si="358"/>
        <v>0</v>
      </c>
      <c r="U1244" s="81" t="e">
        <f t="shared" si="370"/>
        <v>#REF!</v>
      </c>
      <c r="V1244" s="81"/>
      <c r="W1244" s="81" t="e">
        <f t="shared" si="363"/>
        <v>#REF!</v>
      </c>
      <c r="X1244" s="83"/>
      <c r="Y1244" s="99">
        <f t="shared" si="373"/>
        <v>0</v>
      </c>
      <c r="AC1244" s="106"/>
      <c r="AE1244" s="106" t="e">
        <f t="shared" si="353"/>
        <v>#VALUE!</v>
      </c>
      <c r="AF1244" s="69"/>
      <c r="AG1244" s="218"/>
      <c r="AH1244" s="219"/>
      <c r="AI1244" s="218"/>
      <c r="AR1244" s="225" t="str">
        <f t="shared" si="371"/>
        <v/>
      </c>
      <c r="AS1244" s="35">
        <f t="shared" si="372"/>
        <v>2</v>
      </c>
      <c r="AU1244" s="69" t="e">
        <f t="shared" si="356"/>
        <v>#N/A</v>
      </c>
      <c r="AV1244" s="69" t="e">
        <f t="shared" si="359"/>
        <v>#N/A</v>
      </c>
      <c r="AW1244" s="69">
        <f>IF(I1244&gt;0,COUNTIF($AV$32:AV1244,AV1244),0)</f>
        <v>1212</v>
      </c>
      <c r="AX1244" s="69">
        <f>IF(AND(AW1244&gt;1,SUMIF($AV$32:AV1243,AV1244,$AX$32:AX1243)-SUMIF($AV$32:AV1243,AV1244,$BA$32:BA1243)=0),1,IF(AND(AW1244&gt;1,SUMIF($AV$32:AV1243,AV1244,$AX$32:AX1243)-SUMIF($AV$32:AV1243,AV1244,$BA$32:BA1243)&gt;0),0,AW1244))</f>
        <v>0</v>
      </c>
      <c r="AY1244" s="69">
        <f>IF(AND(Q1244&gt;0,SUMIF($AV$32:AV1244,AV1244,$I$32:I1244)-SUMIF($AV$32:AV1244,AV1244,$Q$32:Q1244)=0),COUNTIF($AV$32:AV1244,AV1244),0)</f>
        <v>0</v>
      </c>
      <c r="AZ1244" s="69">
        <f>IF(Q1244&gt;0,COUNTIF($AV$32:AV1244,AV1244),0)</f>
        <v>0</v>
      </c>
      <c r="BA1244" s="69">
        <f t="shared" si="360"/>
        <v>0</v>
      </c>
      <c r="BC1244" s="69" t="str">
        <f t="shared" si="361"/>
        <v xml:space="preserve">  0</v>
      </c>
      <c r="BD1244" s="69" t="str">
        <f t="shared" si="362"/>
        <v/>
      </c>
      <c r="BF1244" s="69"/>
      <c r="BG1244" s="69"/>
    </row>
    <row r="1245" spans="1:59" x14ac:dyDescent="0.25">
      <c r="A1245" s="70" t="e">
        <f t="shared" si="369"/>
        <v>#REF!</v>
      </c>
      <c r="B1245" s="83" t="str">
        <f>IFERROR(VLOOKUP(A1245,[1]Tổng!$M$2:$AT$200,13,0),"")</f>
        <v/>
      </c>
      <c r="C1245" s="71" t="e">
        <f t="shared" si="364"/>
        <v>#VALUE!</v>
      </c>
      <c r="D1245" s="71">
        <f t="shared" si="365"/>
        <v>1</v>
      </c>
      <c r="E1245" s="221" t="str">
        <f>IFERROR(VLOOKUP(A1245,[1]Tổng!$M$2:$AT$200,14,0),"")</f>
        <v/>
      </c>
      <c r="F1245" s="213" t="str">
        <f>IFERROR(VLOOKUP(A1245,[1]Tổng!$M$2:$AT$200,15,0),"")</f>
        <v/>
      </c>
      <c r="G1245" s="214" t="str">
        <f>IFERROR(VLOOKUP(A1245,[1]Tổng!$M$2:$AT$200,25,0),"")</f>
        <v/>
      </c>
      <c r="H1245" s="83" t="str">
        <f>IFERROR(VLOOKUP(A1245,[1]Tổng!$M$2:$AQ$200,26,0),"")</f>
        <v/>
      </c>
      <c r="I1245" s="77" t="str">
        <f>IFERROR(VLOOKUP(A1245,[1]Tổng!$M$2:$AQ$200,27,0),"")</f>
        <v/>
      </c>
      <c r="J1245" s="77">
        <v>1000000</v>
      </c>
      <c r="K1245" s="78">
        <f t="shared" si="366"/>
        <v>0</v>
      </c>
      <c r="L1245" s="88" t="str">
        <f>IFERROR(VLOOKUP(A1245,[1]Tổng!$M$2:$AQ$200,30,0),"")</f>
        <v/>
      </c>
      <c r="M1245" s="88">
        <f t="shared" si="367"/>
        <v>0</v>
      </c>
      <c r="N1245" s="88" t="str">
        <f>IFERROR(VLOOKUP(A1245,[1]Tổng!$M$2:$AT$200,18,0),"")</f>
        <v/>
      </c>
      <c r="O1245" s="88" t="str">
        <f>IFERROR(VLOOKUP(A1245,[1]Tổng!$M$2:$AT$200,22,0),"")</f>
        <v/>
      </c>
      <c r="P1245" s="217">
        <f t="shared" si="368"/>
        <v>0</v>
      </c>
      <c r="Q1245" s="217">
        <f>IFERROR(VLOOKUP(A1245,[1]Tổng!$M$2:$AQ$200,29,0),0)</f>
        <v>0</v>
      </c>
      <c r="R1245" s="81" t="str">
        <f>IFERROR(VLOOKUP(A1245,[1]Tổng!$M$2:$AQ$200,31,0),"")</f>
        <v/>
      </c>
      <c r="S1245" s="81">
        <f t="shared" si="357"/>
        <v>0</v>
      </c>
      <c r="T1245" s="81">
        <f t="shared" si="358"/>
        <v>0</v>
      </c>
      <c r="U1245" s="81" t="e">
        <f t="shared" si="370"/>
        <v>#REF!</v>
      </c>
      <c r="V1245" s="81"/>
      <c r="W1245" s="81" t="e">
        <f t="shared" si="363"/>
        <v>#REF!</v>
      </c>
      <c r="X1245" s="83" t="str">
        <f>IFERROR(VLOOKUP(A1245,[1]Tổng!$H$2:$AT$200,39,0),".")</f>
        <v>.</v>
      </c>
      <c r="Y1245" s="99">
        <f t="shared" si="373"/>
        <v>0</v>
      </c>
      <c r="AC1245" s="106"/>
      <c r="AE1245" s="106" t="e">
        <f t="shared" si="353"/>
        <v>#VALUE!</v>
      </c>
      <c r="AF1245" s="69"/>
      <c r="AG1245" s="218"/>
      <c r="AH1245" s="219"/>
      <c r="AI1245" s="218"/>
      <c r="AR1245" s="225" t="str">
        <f t="shared" si="371"/>
        <v/>
      </c>
      <c r="AS1245" s="35">
        <f t="shared" si="372"/>
        <v>2</v>
      </c>
      <c r="AU1245" s="69" t="e">
        <f t="shared" si="356"/>
        <v>#N/A</v>
      </c>
      <c r="AV1245" s="69" t="e">
        <f t="shared" si="359"/>
        <v>#N/A</v>
      </c>
      <c r="AW1245" s="69">
        <f>IF(I1245&gt;0,COUNTIF($AV$32:AV1245,AV1245),0)</f>
        <v>1213</v>
      </c>
      <c r="AX1245" s="69">
        <f>IF(AND(AW1245&gt;1,SUMIF($AV$32:AV1244,AV1245,$AX$32:AX1244)-SUMIF($AV$32:AV1244,AV1245,$BA$32:BA1244)=0),1,IF(AND(AW1245&gt;1,SUMIF($AV$32:AV1244,AV1245,$AX$32:AX1244)-SUMIF($AV$32:AV1244,AV1245,$BA$32:BA1244)&gt;0),0,AW1245))</f>
        <v>0</v>
      </c>
      <c r="AY1245" s="69">
        <f>IF(AND(Q1245&gt;0,SUMIF($AV$32:AV1245,AV1245,$I$32:I1245)-SUMIF($AV$32:AV1245,AV1245,$Q$32:Q1245)=0),COUNTIF($AV$32:AV1245,AV1245),0)</f>
        <v>0</v>
      </c>
      <c r="AZ1245" s="69">
        <f>IF(Q1245&gt;0,COUNTIF($AV$32:AV1245,AV1245),0)</f>
        <v>0</v>
      </c>
      <c r="BA1245" s="69">
        <f t="shared" si="360"/>
        <v>0</v>
      </c>
      <c r="BC1245" s="69" t="str">
        <f t="shared" si="361"/>
        <v xml:space="preserve">  0</v>
      </c>
      <c r="BD1245" s="69" t="str">
        <f t="shared" si="362"/>
        <v/>
      </c>
      <c r="BF1245" s="69"/>
      <c r="BG1245" s="69"/>
    </row>
    <row r="1246" spans="1:59" x14ac:dyDescent="0.25">
      <c r="A1246" s="70" t="e">
        <f t="shared" si="369"/>
        <v>#REF!</v>
      </c>
      <c r="B1246" s="83" t="str">
        <f>IFERROR(VLOOKUP(A1246,[1]Tổng!$M$2:$AT$200,13,0),"")</f>
        <v/>
      </c>
      <c r="C1246" s="71" t="e">
        <f t="shared" si="364"/>
        <v>#VALUE!</v>
      </c>
      <c r="D1246" s="71">
        <f t="shared" si="365"/>
        <v>1</v>
      </c>
      <c r="E1246" s="221" t="str">
        <f>IFERROR(VLOOKUP(A1246,[1]Tổng!$M$2:$AT$200,14,0),"")</f>
        <v/>
      </c>
      <c r="F1246" s="213" t="str">
        <f>IFERROR(VLOOKUP(A1246,[1]Tổng!$M$2:$AT$200,15,0),"")</f>
        <v/>
      </c>
      <c r="G1246" s="214" t="str">
        <f>IFERROR(VLOOKUP(A1246,[1]Tổng!$M$2:$AT$200,25,0),"")</f>
        <v/>
      </c>
      <c r="H1246" s="83" t="str">
        <f>IFERROR(VLOOKUP(A1246,[1]Tổng!$M$2:$AQ$200,26,0),"")</f>
        <v/>
      </c>
      <c r="I1246" s="77" t="str">
        <f>IFERROR(VLOOKUP(A1246,[1]Tổng!$M$2:$AQ$200,27,0),"")</f>
        <v/>
      </c>
      <c r="J1246" s="77">
        <v>1000000</v>
      </c>
      <c r="K1246" s="78">
        <f t="shared" si="366"/>
        <v>0</v>
      </c>
      <c r="L1246" s="88" t="str">
        <f>IFERROR(VLOOKUP(A1246,[1]Tổng!$M$2:$AQ$200,30,0),"")</f>
        <v/>
      </c>
      <c r="M1246" s="88">
        <f t="shared" si="367"/>
        <v>0</v>
      </c>
      <c r="N1246" s="88" t="str">
        <f>IFERROR(VLOOKUP(A1246,[1]Tổng!$M$2:$AT$200,18,0),"")</f>
        <v/>
      </c>
      <c r="O1246" s="88" t="str">
        <f>IFERROR(VLOOKUP(A1246,[1]Tổng!$M$2:$AT$200,22,0),"")</f>
        <v/>
      </c>
      <c r="P1246" s="217">
        <f t="shared" si="368"/>
        <v>0</v>
      </c>
      <c r="Q1246" s="217">
        <f>IFERROR(VLOOKUP(A1246,[1]Tổng!$M$2:$AQ$200,29,0),0)</f>
        <v>0</v>
      </c>
      <c r="R1246" s="81" t="str">
        <f>IFERROR(VLOOKUP(A1246,[1]Tổng!$M$2:$AQ$200,31,0),"")</f>
        <v/>
      </c>
      <c r="S1246" s="81">
        <f t="shared" si="357"/>
        <v>0</v>
      </c>
      <c r="T1246" s="81">
        <f t="shared" si="358"/>
        <v>0</v>
      </c>
      <c r="U1246" s="81" t="e">
        <f t="shared" si="370"/>
        <v>#REF!</v>
      </c>
      <c r="V1246" s="81"/>
      <c r="W1246" s="81" t="e">
        <f t="shared" si="363"/>
        <v>#REF!</v>
      </c>
      <c r="X1246" s="83" t="str">
        <f>IFERROR(VLOOKUP(A1246,[1]Tổng!$H$2:$AT$200,39,0),".")</f>
        <v>.</v>
      </c>
      <c r="Y1246" s="99">
        <f t="shared" si="373"/>
        <v>0</v>
      </c>
      <c r="AC1246" s="106"/>
      <c r="AE1246" s="106" t="e">
        <f t="shared" si="353"/>
        <v>#VALUE!</v>
      </c>
      <c r="AF1246" s="69"/>
      <c r="AG1246" s="218"/>
      <c r="AH1246" s="219"/>
      <c r="AI1246" s="218"/>
      <c r="AR1246" s="225" t="str">
        <f t="shared" si="371"/>
        <v/>
      </c>
      <c r="AS1246" s="35">
        <f t="shared" si="372"/>
        <v>2</v>
      </c>
      <c r="AU1246" s="69" t="e">
        <f t="shared" si="356"/>
        <v>#N/A</v>
      </c>
      <c r="AV1246" s="69" t="e">
        <f t="shared" si="359"/>
        <v>#N/A</v>
      </c>
      <c r="AW1246" s="69">
        <f>IF(I1246&gt;0,COUNTIF($AV$32:AV1246,AV1246),0)</f>
        <v>1214</v>
      </c>
      <c r="AX1246" s="69">
        <f>IF(AND(AW1246&gt;1,SUMIF($AV$32:AV1245,AV1246,$AX$32:AX1245)-SUMIF($AV$32:AV1245,AV1246,$BA$32:BA1245)=0),1,IF(AND(AW1246&gt;1,SUMIF($AV$32:AV1245,AV1246,$AX$32:AX1245)-SUMIF($AV$32:AV1245,AV1246,$BA$32:BA1245)&gt;0),0,AW1246))</f>
        <v>0</v>
      </c>
      <c r="AY1246" s="69">
        <f>IF(AND(Q1246&gt;0,SUMIF($AV$32:AV1246,AV1246,$I$32:I1246)-SUMIF($AV$32:AV1246,AV1246,$Q$32:Q1246)=0),COUNTIF($AV$32:AV1246,AV1246),0)</f>
        <v>0</v>
      </c>
      <c r="AZ1246" s="69">
        <f>IF(Q1246&gt;0,COUNTIF($AV$32:AV1246,AV1246),0)</f>
        <v>0</v>
      </c>
      <c r="BA1246" s="69">
        <f t="shared" si="360"/>
        <v>0</v>
      </c>
      <c r="BC1246" s="69" t="str">
        <f t="shared" si="361"/>
        <v xml:space="preserve">  0</v>
      </c>
      <c r="BD1246" s="69" t="str">
        <f t="shared" si="362"/>
        <v/>
      </c>
      <c r="BF1246" s="69"/>
      <c r="BG1246" s="69"/>
    </row>
    <row r="1247" spans="1:59" x14ac:dyDescent="0.25">
      <c r="A1247" s="70" t="e">
        <f t="shared" si="369"/>
        <v>#REF!</v>
      </c>
      <c r="B1247" s="83" t="str">
        <f>IFERROR(VLOOKUP(A1247,[1]Tổng!$M$2:$AT$200,13,0),"")</f>
        <v/>
      </c>
      <c r="C1247" s="71" t="e">
        <f t="shared" si="364"/>
        <v>#VALUE!</v>
      </c>
      <c r="D1247" s="71">
        <f t="shared" si="365"/>
        <v>1</v>
      </c>
      <c r="E1247" s="221" t="str">
        <f>IFERROR(VLOOKUP(A1247,[1]Tổng!$M$2:$AT$200,14,0),"")</f>
        <v/>
      </c>
      <c r="F1247" s="213" t="str">
        <f>IFERROR(VLOOKUP(A1247,[1]Tổng!$M$2:$AT$200,15,0),"")</f>
        <v/>
      </c>
      <c r="G1247" s="214" t="str">
        <f>IFERROR(VLOOKUP(A1247,[1]Tổng!$M$2:$AT$200,25,0),"")</f>
        <v/>
      </c>
      <c r="H1247" s="83" t="str">
        <f>IFERROR(VLOOKUP(A1247,[1]Tổng!$M$2:$AQ$200,26,0),"")</f>
        <v/>
      </c>
      <c r="I1247" s="77" t="str">
        <f>IFERROR(VLOOKUP(A1247,[1]Tổng!$M$2:$AQ$200,27,0),"")</f>
        <v/>
      </c>
      <c r="J1247" s="77">
        <v>1000000</v>
      </c>
      <c r="K1247" s="78">
        <f t="shared" si="366"/>
        <v>0</v>
      </c>
      <c r="L1247" s="88" t="str">
        <f>IFERROR(VLOOKUP(A1247,[1]Tổng!$M$2:$AQ$200,30,0),"")</f>
        <v/>
      </c>
      <c r="M1247" s="88">
        <f t="shared" si="367"/>
        <v>0</v>
      </c>
      <c r="N1247" s="88" t="str">
        <f>IFERROR(VLOOKUP(A1247,[1]Tổng!$M$2:$AT$200,18,0),"")</f>
        <v/>
      </c>
      <c r="O1247" s="88" t="str">
        <f>IFERROR(VLOOKUP(A1247,[1]Tổng!$M$2:$AT$200,22,0),"")</f>
        <v/>
      </c>
      <c r="P1247" s="217">
        <f t="shared" si="368"/>
        <v>0</v>
      </c>
      <c r="Q1247" s="217">
        <f>IFERROR(VLOOKUP(A1247,[1]Tổng!$M$2:$AQ$200,29,0),0)</f>
        <v>0</v>
      </c>
      <c r="R1247" s="81" t="str">
        <f>IFERROR(VLOOKUP(A1247,[1]Tổng!$M$2:$AQ$200,31,0),"")</f>
        <v/>
      </c>
      <c r="S1247" s="81">
        <f t="shared" si="357"/>
        <v>0</v>
      </c>
      <c r="T1247" s="81">
        <f t="shared" si="358"/>
        <v>0</v>
      </c>
      <c r="U1247" s="81" t="e">
        <f t="shared" si="370"/>
        <v>#REF!</v>
      </c>
      <c r="V1247" s="81"/>
      <c r="W1247" s="81" t="e">
        <f t="shared" si="363"/>
        <v>#REF!</v>
      </c>
      <c r="X1247" s="83" t="str">
        <f>IFERROR(VLOOKUP(A1247,[1]Tổng!$H$2:$AT$200,39,0),".")</f>
        <v>.</v>
      </c>
      <c r="Y1247" s="99">
        <f t="shared" si="373"/>
        <v>0</v>
      </c>
      <c r="AC1247" s="106"/>
      <c r="AE1247" s="106" t="e">
        <f t="shared" si="353"/>
        <v>#VALUE!</v>
      </c>
      <c r="AF1247" s="69"/>
      <c r="AG1247" s="218"/>
      <c r="AH1247" s="219"/>
      <c r="AI1247" s="218"/>
      <c r="AR1247" s="225" t="str">
        <f t="shared" si="371"/>
        <v/>
      </c>
      <c r="AS1247" s="35">
        <f t="shared" si="372"/>
        <v>2</v>
      </c>
      <c r="AU1247" s="69" t="e">
        <f t="shared" si="356"/>
        <v>#N/A</v>
      </c>
      <c r="AV1247" s="69" t="e">
        <f t="shared" si="359"/>
        <v>#N/A</v>
      </c>
      <c r="AW1247" s="69">
        <f>IF(I1247&gt;0,COUNTIF($AV$32:AV1247,AV1247),0)</f>
        <v>1215</v>
      </c>
      <c r="AX1247" s="69">
        <f>IF(AND(AW1247&gt;1,SUMIF($AV$32:AV1246,AV1247,$AX$32:AX1246)-SUMIF($AV$32:AV1246,AV1247,$BA$32:BA1246)=0),1,IF(AND(AW1247&gt;1,SUMIF($AV$32:AV1246,AV1247,$AX$32:AX1246)-SUMIF($AV$32:AV1246,AV1247,$BA$32:BA1246)&gt;0),0,AW1247))</f>
        <v>0</v>
      </c>
      <c r="AY1247" s="69">
        <f>IF(AND(Q1247&gt;0,SUMIF($AV$32:AV1247,AV1247,$I$32:I1247)-SUMIF($AV$32:AV1247,AV1247,$Q$32:Q1247)=0),COUNTIF($AV$32:AV1247,AV1247),0)</f>
        <v>0</v>
      </c>
      <c r="AZ1247" s="69">
        <f>IF(Q1247&gt;0,COUNTIF($AV$32:AV1247,AV1247),0)</f>
        <v>0</v>
      </c>
      <c r="BA1247" s="69">
        <f t="shared" si="360"/>
        <v>0</v>
      </c>
      <c r="BC1247" s="69" t="str">
        <f t="shared" si="361"/>
        <v xml:space="preserve">  0</v>
      </c>
      <c r="BD1247" s="69" t="str">
        <f t="shared" si="362"/>
        <v/>
      </c>
      <c r="BF1247" s="69"/>
      <c r="BG1247" s="69"/>
    </row>
    <row r="1248" spans="1:59" x14ac:dyDescent="0.25">
      <c r="A1248" s="70" t="e">
        <f t="shared" si="369"/>
        <v>#REF!</v>
      </c>
      <c r="B1248" s="83" t="str">
        <f>IFERROR(VLOOKUP(A1248,[1]Tổng!$M$2:$AT$200,13,0),"")</f>
        <v/>
      </c>
      <c r="C1248" s="71" t="e">
        <f t="shared" si="364"/>
        <v>#VALUE!</v>
      </c>
      <c r="D1248" s="71">
        <f t="shared" si="365"/>
        <v>1</v>
      </c>
      <c r="E1248" s="221" t="str">
        <f>IFERROR(VLOOKUP(A1248,[1]Tổng!$M$2:$AT$200,14,0),"")</f>
        <v/>
      </c>
      <c r="F1248" s="213" t="str">
        <f>IFERROR(VLOOKUP(A1248,[1]Tổng!$M$2:$AT$200,15,0),"")</f>
        <v/>
      </c>
      <c r="G1248" s="214" t="str">
        <f>IFERROR(VLOOKUP(A1248,[1]Tổng!$M$2:$AT$200,25,0),"")</f>
        <v/>
      </c>
      <c r="H1248" s="83" t="str">
        <f>IFERROR(VLOOKUP(A1248,[1]Tổng!$M$2:$AQ$200,26,0),"")</f>
        <v/>
      </c>
      <c r="I1248" s="77" t="str">
        <f>IFERROR(VLOOKUP(A1248,[1]Tổng!$M$2:$AQ$200,27,0),"")</f>
        <v/>
      </c>
      <c r="J1248" s="77">
        <v>1000000</v>
      </c>
      <c r="K1248" s="78">
        <f t="shared" si="366"/>
        <v>0</v>
      </c>
      <c r="L1248" s="88" t="str">
        <f>IFERROR(VLOOKUP(A1248,[1]Tổng!$M$2:$AQ$200,30,0),"")</f>
        <v/>
      </c>
      <c r="M1248" s="88">
        <f t="shared" si="367"/>
        <v>0</v>
      </c>
      <c r="N1248" s="88" t="str">
        <f>IFERROR(VLOOKUP(A1248,[1]Tổng!$M$2:$AT$200,18,0),"")</f>
        <v/>
      </c>
      <c r="O1248" s="88" t="str">
        <f>IFERROR(VLOOKUP(A1248,[1]Tổng!$M$2:$AT$200,22,0),"")</f>
        <v/>
      </c>
      <c r="P1248" s="217">
        <f t="shared" si="368"/>
        <v>0</v>
      </c>
      <c r="Q1248" s="217">
        <f>IFERROR(VLOOKUP(A1248,[1]Tổng!$M$2:$AQ$200,29,0),0)</f>
        <v>0</v>
      </c>
      <c r="R1248" s="81" t="str">
        <f>IFERROR(VLOOKUP(A1248,[1]Tổng!$M$2:$AQ$200,31,0),"")</f>
        <v/>
      </c>
      <c r="S1248" s="81">
        <f t="shared" si="357"/>
        <v>0</v>
      </c>
      <c r="T1248" s="81">
        <f t="shared" si="358"/>
        <v>0</v>
      </c>
      <c r="U1248" s="81" t="e">
        <f t="shared" si="370"/>
        <v>#REF!</v>
      </c>
      <c r="V1248" s="81"/>
      <c r="W1248" s="81" t="e">
        <f t="shared" si="363"/>
        <v>#REF!</v>
      </c>
      <c r="X1248" s="83" t="str">
        <f>IFERROR(VLOOKUP(A1248,[1]Tổng!$H$2:$AT$200,39,0),".")</f>
        <v>.</v>
      </c>
      <c r="Y1248" s="99">
        <f t="shared" si="373"/>
        <v>0</v>
      </c>
      <c r="AC1248" s="106"/>
      <c r="AE1248" s="106" t="e">
        <f t="shared" si="353"/>
        <v>#VALUE!</v>
      </c>
      <c r="AF1248" s="69"/>
      <c r="AG1248" s="218"/>
      <c r="AH1248" s="219"/>
      <c r="AI1248" s="218"/>
      <c r="AR1248" s="225" t="str">
        <f t="shared" si="371"/>
        <v/>
      </c>
      <c r="AS1248" s="35">
        <f t="shared" si="372"/>
        <v>2</v>
      </c>
      <c r="AU1248" s="69" t="e">
        <f t="shared" ref="AU1248:AU1311" si="374">VLOOKUP(G1248,$AO$32:$AP$37,2,0)</f>
        <v>#N/A</v>
      </c>
      <c r="AV1248" s="69" t="e">
        <f t="shared" si="359"/>
        <v>#N/A</v>
      </c>
      <c r="AW1248" s="69">
        <f>IF(I1248&gt;0,COUNTIF($AV$32:AV1248,AV1248),0)</f>
        <v>1216</v>
      </c>
      <c r="AX1248" s="69">
        <f>IF(AND(AW1248&gt;1,SUMIF($AV$32:AV1247,AV1248,$AX$32:AX1247)-SUMIF($AV$32:AV1247,AV1248,$BA$32:BA1247)=0),1,IF(AND(AW1248&gt;1,SUMIF($AV$32:AV1247,AV1248,$AX$32:AX1247)-SUMIF($AV$32:AV1247,AV1248,$BA$32:BA1247)&gt;0),0,AW1248))</f>
        <v>0</v>
      </c>
      <c r="AY1248" s="69">
        <f>IF(AND(Q1248&gt;0,SUMIF($AV$32:AV1248,AV1248,$I$32:I1248)-SUMIF($AV$32:AV1248,AV1248,$Q$32:Q1248)=0),COUNTIF($AV$32:AV1248,AV1248),0)</f>
        <v>0</v>
      </c>
      <c r="AZ1248" s="69">
        <f>IF(Q1248&gt;0,COUNTIF($AV$32:AV1248,AV1248),0)</f>
        <v>0</v>
      </c>
      <c r="BA1248" s="69">
        <f t="shared" si="360"/>
        <v>0</v>
      </c>
      <c r="BC1248" s="69" t="str">
        <f t="shared" si="361"/>
        <v xml:space="preserve">  0</v>
      </c>
      <c r="BD1248" s="69" t="str">
        <f t="shared" si="362"/>
        <v/>
      </c>
      <c r="BF1248" s="69"/>
      <c r="BG1248" s="69"/>
    </row>
    <row r="1249" spans="1:59" x14ac:dyDescent="0.25">
      <c r="A1249" s="70" t="e">
        <f t="shared" si="369"/>
        <v>#REF!</v>
      </c>
      <c r="B1249" s="83" t="str">
        <f>IFERROR(VLOOKUP(A1249,[1]Tổng!$M$2:$AT$200,13,0),"")</f>
        <v/>
      </c>
      <c r="C1249" s="71" t="e">
        <f t="shared" si="364"/>
        <v>#VALUE!</v>
      </c>
      <c r="D1249" s="71">
        <f t="shared" si="365"/>
        <v>1</v>
      </c>
      <c r="E1249" s="221" t="str">
        <f>IFERROR(VLOOKUP(A1249,[1]Tổng!$M$2:$AT$200,14,0),"")</f>
        <v/>
      </c>
      <c r="F1249" s="213" t="str">
        <f>IFERROR(VLOOKUP(A1249,[1]Tổng!$M$2:$AT$200,15,0),"")</f>
        <v/>
      </c>
      <c r="G1249" s="214" t="str">
        <f>IFERROR(VLOOKUP(A1249,[1]Tổng!$M$2:$AT$200,25,0),"")</f>
        <v/>
      </c>
      <c r="H1249" s="83" t="str">
        <f>IFERROR(VLOOKUP(A1249,[1]Tổng!$M$2:$AQ$200,26,0),"")</f>
        <v/>
      </c>
      <c r="I1249" s="77" t="str">
        <f>IFERROR(VLOOKUP(A1249,[1]Tổng!$M$2:$AQ$200,27,0),"")</f>
        <v/>
      </c>
      <c r="J1249" s="77">
        <v>1000000</v>
      </c>
      <c r="K1249" s="78">
        <f t="shared" si="366"/>
        <v>0</v>
      </c>
      <c r="L1249" s="88" t="str">
        <f>IFERROR(VLOOKUP(A1249,[1]Tổng!$M$2:$AQ$200,30,0),"")</f>
        <v/>
      </c>
      <c r="M1249" s="88">
        <f t="shared" si="367"/>
        <v>0</v>
      </c>
      <c r="N1249" s="88" t="str">
        <f>IFERROR(VLOOKUP(A1249,[1]Tổng!$M$2:$AT$200,18,0),"")</f>
        <v/>
      </c>
      <c r="O1249" s="88" t="str">
        <f>IFERROR(VLOOKUP(A1249,[1]Tổng!$M$2:$AT$200,22,0),"")</f>
        <v/>
      </c>
      <c r="P1249" s="217">
        <f t="shared" si="368"/>
        <v>0</v>
      </c>
      <c r="Q1249" s="217">
        <f>IFERROR(VLOOKUP(A1249,[1]Tổng!$M$2:$AQ$200,29,0),0)</f>
        <v>0</v>
      </c>
      <c r="R1249" s="81" t="str">
        <f>IFERROR(VLOOKUP(A1249,[1]Tổng!$M$2:$AQ$200,31,0),"")</f>
        <v/>
      </c>
      <c r="S1249" s="81">
        <f t="shared" ref="S1249:S1312" si="375">Q1249*J1249</f>
        <v>0</v>
      </c>
      <c r="T1249" s="81">
        <f t="shared" ref="T1249:T1312" si="376">IFERROR(Q1249*R1249,0)</f>
        <v>0</v>
      </c>
      <c r="U1249" s="81" t="e">
        <f t="shared" si="370"/>
        <v>#REF!</v>
      </c>
      <c r="V1249" s="81"/>
      <c r="W1249" s="81" t="e">
        <f t="shared" si="363"/>
        <v>#REF!</v>
      </c>
      <c r="X1249" s="83" t="str">
        <f>IFERROR(VLOOKUP(A1249,[1]Tổng!$H$2:$AT$200,39,0),".")</f>
        <v>.</v>
      </c>
      <c r="Y1249" s="99">
        <f t="shared" si="373"/>
        <v>0</v>
      </c>
      <c r="AC1249" s="106"/>
      <c r="AE1249" s="106" t="e">
        <f t="shared" si="353"/>
        <v>#VALUE!</v>
      </c>
      <c r="AF1249" s="69"/>
      <c r="AG1249" s="218"/>
      <c r="AH1249" s="219"/>
      <c r="AI1249" s="218"/>
      <c r="AR1249" s="225" t="str">
        <f t="shared" si="371"/>
        <v/>
      </c>
      <c r="AS1249" s="35">
        <f t="shared" si="372"/>
        <v>2</v>
      </c>
      <c r="AU1249" s="69" t="e">
        <f t="shared" si="374"/>
        <v>#N/A</v>
      </c>
      <c r="AV1249" s="69" t="e">
        <f t="shared" ref="AV1249:AV1312" si="377">AU1249&amp;" "&amp;F1249</f>
        <v>#N/A</v>
      </c>
      <c r="AW1249" s="69">
        <f>IF(I1249&gt;0,COUNTIF($AV$32:AV1249,AV1249),0)</f>
        <v>1217</v>
      </c>
      <c r="AX1249" s="69">
        <f>IF(AND(AW1249&gt;1,SUMIF($AV$32:AV1248,AV1249,$AX$32:AX1248)-SUMIF($AV$32:AV1248,AV1249,$BA$32:BA1248)=0),1,IF(AND(AW1249&gt;1,SUMIF($AV$32:AV1248,AV1249,$AX$32:AX1248)-SUMIF($AV$32:AV1248,AV1249,$BA$32:BA1248)&gt;0),0,AW1249))</f>
        <v>0</v>
      </c>
      <c r="AY1249" s="69">
        <f>IF(AND(Q1249&gt;0,SUMIF($AV$32:AV1249,AV1249,$I$32:I1249)-SUMIF($AV$32:AV1249,AV1249,$Q$32:Q1249)=0),COUNTIF($AV$32:AV1249,AV1249),0)</f>
        <v>0</v>
      </c>
      <c r="AZ1249" s="69">
        <f>IF(Q1249&gt;0,COUNTIF($AV$32:AV1249,AV1249),0)</f>
        <v>0</v>
      </c>
      <c r="BA1249" s="69">
        <f t="shared" ref="BA1249:BA1312" si="378">IF(AY1249&gt;0,1,0)</f>
        <v>0</v>
      </c>
      <c r="BC1249" s="69" t="str">
        <f t="shared" ref="BC1249:BC1312" si="379">E1249&amp;" "&amp;H1249&amp;" "&amp;Q1249</f>
        <v xml:space="preserve">  0</v>
      </c>
      <c r="BD1249" s="69" t="str">
        <f t="shared" ref="BD1249:BD1312" si="380">B1249</f>
        <v/>
      </c>
      <c r="BF1249" s="69"/>
      <c r="BG1249" s="69"/>
    </row>
    <row r="1250" spans="1:59" x14ac:dyDescent="0.25">
      <c r="A1250" s="70" t="e">
        <f t="shared" si="369"/>
        <v>#REF!</v>
      </c>
      <c r="B1250" s="83" t="str">
        <f>IFERROR(VLOOKUP(A1250,[1]Tổng!$M$2:$AT$200,13,0),"")</f>
        <v/>
      </c>
      <c r="C1250" s="71" t="e">
        <f t="shared" si="364"/>
        <v>#VALUE!</v>
      </c>
      <c r="D1250" s="71">
        <f t="shared" si="365"/>
        <v>1</v>
      </c>
      <c r="E1250" s="221" t="str">
        <f>IFERROR(VLOOKUP(A1250,[1]Tổng!$M$2:$AT$200,14,0),"")</f>
        <v/>
      </c>
      <c r="F1250" s="213" t="str">
        <f>IFERROR(VLOOKUP(A1250,[1]Tổng!$M$2:$AT$200,15,0),"")</f>
        <v/>
      </c>
      <c r="G1250" s="214" t="str">
        <f>IFERROR(VLOOKUP(A1250,[1]Tổng!$M$2:$AT$200,25,0),"")</f>
        <v/>
      </c>
      <c r="H1250" s="83" t="str">
        <f>IFERROR(VLOOKUP(A1250,[1]Tổng!$M$2:$AQ$200,26,0),"")</f>
        <v/>
      </c>
      <c r="I1250" s="77" t="str">
        <f>IFERROR(VLOOKUP(A1250,[1]Tổng!$M$2:$AQ$200,27,0),"")</f>
        <v/>
      </c>
      <c r="J1250" s="77">
        <v>1000000</v>
      </c>
      <c r="K1250" s="78">
        <f t="shared" si="366"/>
        <v>0</v>
      </c>
      <c r="L1250" s="88" t="str">
        <f>IFERROR(VLOOKUP(A1250,[1]Tổng!$M$2:$AQ$200,30,0),"")</f>
        <v/>
      </c>
      <c r="M1250" s="88">
        <f t="shared" si="367"/>
        <v>0</v>
      </c>
      <c r="N1250" s="88" t="str">
        <f>IFERROR(VLOOKUP(A1250,[1]Tổng!$M$2:$AT$200,18,0),"")</f>
        <v/>
      </c>
      <c r="O1250" s="88" t="str">
        <f>IFERROR(VLOOKUP(A1250,[1]Tổng!$M$2:$AT$200,22,0),"")</f>
        <v/>
      </c>
      <c r="P1250" s="217">
        <f t="shared" si="368"/>
        <v>0</v>
      </c>
      <c r="Q1250" s="217">
        <f>IFERROR(VLOOKUP(A1250,[1]Tổng!$M$2:$AQ$200,29,0),0)</f>
        <v>0</v>
      </c>
      <c r="R1250" s="81" t="str">
        <f>IFERROR(VLOOKUP(A1250,[1]Tổng!$M$2:$AQ$200,31,0),"")</f>
        <v/>
      </c>
      <c r="S1250" s="81">
        <f t="shared" si="375"/>
        <v>0</v>
      </c>
      <c r="T1250" s="81">
        <f t="shared" si="376"/>
        <v>0</v>
      </c>
      <c r="U1250" s="81" t="e">
        <f t="shared" si="370"/>
        <v>#REF!</v>
      </c>
      <c r="V1250" s="81"/>
      <c r="W1250" s="81" t="e">
        <f t="shared" si="363"/>
        <v>#REF!</v>
      </c>
      <c r="X1250" s="83" t="str">
        <f>IFERROR(VLOOKUP(A1250,[1]Tổng!$H$2:$AT$200,39,0),".")</f>
        <v>.</v>
      </c>
      <c r="Y1250" s="99">
        <f t="shared" si="373"/>
        <v>0</v>
      </c>
      <c r="AC1250" s="106"/>
      <c r="AE1250" s="106" t="e">
        <f t="shared" si="353"/>
        <v>#VALUE!</v>
      </c>
      <c r="AF1250" s="69"/>
      <c r="AG1250" s="218"/>
      <c r="AH1250" s="219"/>
      <c r="AI1250" s="218"/>
      <c r="AR1250" s="225" t="str">
        <f t="shared" si="371"/>
        <v/>
      </c>
      <c r="AS1250" s="35">
        <f t="shared" si="372"/>
        <v>2</v>
      </c>
      <c r="AU1250" s="69" t="e">
        <f t="shared" si="374"/>
        <v>#N/A</v>
      </c>
      <c r="AV1250" s="69" t="e">
        <f t="shared" si="377"/>
        <v>#N/A</v>
      </c>
      <c r="AW1250" s="69">
        <f>IF(I1250&gt;0,COUNTIF($AV$32:AV1250,AV1250),0)</f>
        <v>1218</v>
      </c>
      <c r="AX1250" s="69">
        <f>IF(AND(AW1250&gt;1,SUMIF($AV$32:AV1249,AV1250,$AX$32:AX1249)-SUMIF($AV$32:AV1249,AV1250,$BA$32:BA1249)=0),1,IF(AND(AW1250&gt;1,SUMIF($AV$32:AV1249,AV1250,$AX$32:AX1249)-SUMIF($AV$32:AV1249,AV1250,$BA$32:BA1249)&gt;0),0,AW1250))</f>
        <v>0</v>
      </c>
      <c r="AY1250" s="69">
        <f>IF(AND(Q1250&gt;0,SUMIF($AV$32:AV1250,AV1250,$I$32:I1250)-SUMIF($AV$32:AV1250,AV1250,$Q$32:Q1250)=0),COUNTIF($AV$32:AV1250,AV1250),0)</f>
        <v>0</v>
      </c>
      <c r="AZ1250" s="69">
        <f>IF(Q1250&gt;0,COUNTIF($AV$32:AV1250,AV1250),0)</f>
        <v>0</v>
      </c>
      <c r="BA1250" s="69">
        <f t="shared" si="378"/>
        <v>0</v>
      </c>
      <c r="BC1250" s="69" t="str">
        <f t="shared" si="379"/>
        <v xml:space="preserve">  0</v>
      </c>
      <c r="BD1250" s="69" t="str">
        <f t="shared" si="380"/>
        <v/>
      </c>
      <c r="BF1250" s="69"/>
      <c r="BG1250" s="69"/>
    </row>
    <row r="1251" spans="1:59" x14ac:dyDescent="0.25">
      <c r="A1251" s="70" t="e">
        <f t="shared" si="369"/>
        <v>#REF!</v>
      </c>
      <c r="B1251" s="83" t="str">
        <f>IFERROR(VLOOKUP(A1251,[1]Tổng!$M$2:$AT$200,13,0),"")</f>
        <v/>
      </c>
      <c r="C1251" s="71" t="e">
        <f t="shared" si="364"/>
        <v>#VALUE!</v>
      </c>
      <c r="D1251" s="71">
        <f t="shared" si="365"/>
        <v>1</v>
      </c>
      <c r="E1251" s="221" t="str">
        <f>IFERROR(VLOOKUP(A1251,[1]Tổng!$M$2:$AT$200,14,0),"")</f>
        <v/>
      </c>
      <c r="F1251" s="213" t="str">
        <f>IFERROR(VLOOKUP(A1251,[1]Tổng!$M$2:$AT$200,15,0),"")</f>
        <v/>
      </c>
      <c r="G1251" s="214" t="str">
        <f>IFERROR(VLOOKUP(A1251,[1]Tổng!$M$2:$AT$200,25,0),"")</f>
        <v/>
      </c>
      <c r="H1251" s="83" t="str">
        <f>IFERROR(VLOOKUP(A1251,[1]Tổng!$M$2:$AQ$200,26,0),"")</f>
        <v/>
      </c>
      <c r="I1251" s="77" t="str">
        <f>IFERROR(VLOOKUP(A1251,[1]Tổng!$M$2:$AQ$200,27,0),"")</f>
        <v/>
      </c>
      <c r="J1251" s="77">
        <v>1000000</v>
      </c>
      <c r="K1251" s="78">
        <f t="shared" si="366"/>
        <v>0</v>
      </c>
      <c r="L1251" s="88" t="str">
        <f>IFERROR(VLOOKUP(A1251,[1]Tổng!$M$2:$AQ$200,30,0),"")</f>
        <v/>
      </c>
      <c r="M1251" s="88">
        <f t="shared" si="367"/>
        <v>0</v>
      </c>
      <c r="N1251" s="88" t="str">
        <f>IFERROR(VLOOKUP(A1251,[1]Tổng!$M$2:$AT$200,18,0),"")</f>
        <v/>
      </c>
      <c r="O1251" s="88" t="str">
        <f>IFERROR(VLOOKUP(A1251,[1]Tổng!$M$2:$AT$200,22,0),"")</f>
        <v/>
      </c>
      <c r="P1251" s="217">
        <f t="shared" si="368"/>
        <v>0</v>
      </c>
      <c r="Q1251" s="217">
        <f>IFERROR(VLOOKUP(A1251,[1]Tổng!$M$2:$AQ$200,29,0),0)</f>
        <v>0</v>
      </c>
      <c r="R1251" s="81" t="str">
        <f>IFERROR(VLOOKUP(A1251,[1]Tổng!$M$2:$AQ$200,31,0),"")</f>
        <v/>
      </c>
      <c r="S1251" s="81">
        <f t="shared" si="375"/>
        <v>0</v>
      </c>
      <c r="T1251" s="81">
        <f t="shared" si="376"/>
        <v>0</v>
      </c>
      <c r="U1251" s="81" t="e">
        <f t="shared" si="370"/>
        <v>#REF!</v>
      </c>
      <c r="V1251" s="81"/>
      <c r="W1251" s="81" t="e">
        <f t="shared" ref="W1251:W1314" si="381">IF((U1251-T1251+V1251)&gt;$U$32,$U$32,(U1251-T1251+V1251))</f>
        <v>#REF!</v>
      </c>
      <c r="X1251" s="83" t="str">
        <f>IFERROR(VLOOKUP(A1251,[1]Tổng!$H$2:$AT$200,39,0),".")</f>
        <v>.</v>
      </c>
      <c r="Y1251" s="99">
        <f t="shared" si="373"/>
        <v>0</v>
      </c>
      <c r="AC1251" s="106"/>
      <c r="AE1251" s="106" t="e">
        <f t="shared" si="353"/>
        <v>#VALUE!</v>
      </c>
      <c r="AF1251" s="69"/>
      <c r="AG1251" s="218"/>
      <c r="AH1251" s="219"/>
      <c r="AI1251" s="218"/>
      <c r="AR1251" s="225" t="str">
        <f t="shared" si="371"/>
        <v/>
      </c>
      <c r="AS1251" s="35">
        <f t="shared" si="372"/>
        <v>2</v>
      </c>
      <c r="AU1251" s="69" t="e">
        <f t="shared" si="374"/>
        <v>#N/A</v>
      </c>
      <c r="AV1251" s="69" t="e">
        <f t="shared" si="377"/>
        <v>#N/A</v>
      </c>
      <c r="AW1251" s="69">
        <f>IF(I1251&gt;0,COUNTIF($AV$32:AV1251,AV1251),0)</f>
        <v>1219</v>
      </c>
      <c r="AX1251" s="69">
        <f>IF(AND(AW1251&gt;1,SUMIF($AV$32:AV1250,AV1251,$AX$32:AX1250)-SUMIF($AV$32:AV1250,AV1251,$BA$32:BA1250)=0),1,IF(AND(AW1251&gt;1,SUMIF($AV$32:AV1250,AV1251,$AX$32:AX1250)-SUMIF($AV$32:AV1250,AV1251,$BA$32:BA1250)&gt;0),0,AW1251))</f>
        <v>0</v>
      </c>
      <c r="AY1251" s="69">
        <f>IF(AND(Q1251&gt;0,SUMIF($AV$32:AV1251,AV1251,$I$32:I1251)-SUMIF($AV$32:AV1251,AV1251,$Q$32:Q1251)=0),COUNTIF($AV$32:AV1251,AV1251),0)</f>
        <v>0</v>
      </c>
      <c r="AZ1251" s="69">
        <f>IF(Q1251&gt;0,COUNTIF($AV$32:AV1251,AV1251),0)</f>
        <v>0</v>
      </c>
      <c r="BA1251" s="69">
        <f t="shared" si="378"/>
        <v>0</v>
      </c>
      <c r="BC1251" s="69" t="str">
        <f t="shared" si="379"/>
        <v xml:space="preserve">  0</v>
      </c>
      <c r="BD1251" s="69" t="str">
        <f t="shared" si="380"/>
        <v/>
      </c>
      <c r="BF1251" s="69"/>
      <c r="BG1251" s="69"/>
    </row>
    <row r="1252" spans="1:59" x14ac:dyDescent="0.25">
      <c r="A1252" s="70" t="e">
        <f t="shared" si="369"/>
        <v>#REF!</v>
      </c>
      <c r="B1252" s="83" t="str">
        <f>IFERROR(VLOOKUP(A1252,[1]Tổng!$M$2:$AT$200,13,0),"")</f>
        <v/>
      </c>
      <c r="C1252" s="71" t="e">
        <f t="shared" si="364"/>
        <v>#VALUE!</v>
      </c>
      <c r="D1252" s="71">
        <f t="shared" si="365"/>
        <v>1</v>
      </c>
      <c r="E1252" s="221" t="str">
        <f>IFERROR(VLOOKUP(A1252,[1]Tổng!$M$2:$AT$200,14,0),"")</f>
        <v/>
      </c>
      <c r="F1252" s="213" t="str">
        <f>IFERROR(VLOOKUP(A1252,[1]Tổng!$M$2:$AT$200,15,0),"")</f>
        <v/>
      </c>
      <c r="G1252" s="214" t="str">
        <f>IFERROR(VLOOKUP(A1252,[1]Tổng!$M$2:$AT$200,25,0),"")</f>
        <v/>
      </c>
      <c r="H1252" s="83" t="str">
        <f>IFERROR(VLOOKUP(A1252,[1]Tổng!$M$2:$AQ$200,26,0),"")</f>
        <v/>
      </c>
      <c r="I1252" s="77" t="str">
        <f>IFERROR(VLOOKUP(A1252,[1]Tổng!$M$2:$AQ$200,27,0),"")</f>
        <v/>
      </c>
      <c r="J1252" s="77">
        <v>1000000</v>
      </c>
      <c r="K1252" s="78">
        <f t="shared" si="366"/>
        <v>0</v>
      </c>
      <c r="L1252" s="88" t="str">
        <f>IFERROR(VLOOKUP(A1252,[1]Tổng!$M$2:$AQ$200,30,0),"")</f>
        <v/>
      </c>
      <c r="M1252" s="88">
        <f t="shared" si="367"/>
        <v>0</v>
      </c>
      <c r="N1252" s="88" t="str">
        <f>IFERROR(VLOOKUP(A1252,[1]Tổng!$M$2:$AT$200,18,0),"")</f>
        <v/>
      </c>
      <c r="O1252" s="88" t="str">
        <f>IFERROR(VLOOKUP(A1252,[1]Tổng!$M$2:$AT$200,22,0),"")</f>
        <v/>
      </c>
      <c r="P1252" s="217">
        <f t="shared" si="368"/>
        <v>0</v>
      </c>
      <c r="Q1252" s="217">
        <f>IFERROR(VLOOKUP(A1252,[1]Tổng!$M$2:$AQ$200,29,0),0)</f>
        <v>0</v>
      </c>
      <c r="R1252" s="81" t="str">
        <f>IFERROR(VLOOKUP(A1252,[1]Tổng!$M$2:$AQ$200,31,0),"")</f>
        <v/>
      </c>
      <c r="S1252" s="81">
        <f t="shared" si="375"/>
        <v>0</v>
      </c>
      <c r="T1252" s="81">
        <f t="shared" si="376"/>
        <v>0</v>
      </c>
      <c r="U1252" s="81" t="e">
        <f t="shared" si="370"/>
        <v>#REF!</v>
      </c>
      <c r="V1252" s="81"/>
      <c r="W1252" s="81" t="e">
        <f t="shared" si="381"/>
        <v>#REF!</v>
      </c>
      <c r="X1252" s="83" t="str">
        <f>IFERROR(VLOOKUP(A1252,[1]Tổng!$H$2:$AT$200,39,0),".")</f>
        <v>.</v>
      </c>
      <c r="Y1252" s="99">
        <f t="shared" si="373"/>
        <v>0</v>
      </c>
      <c r="AC1252" s="106"/>
      <c r="AE1252" s="106" t="e">
        <f t="shared" si="353"/>
        <v>#VALUE!</v>
      </c>
      <c r="AF1252" s="69"/>
      <c r="AG1252" s="218"/>
      <c r="AH1252" s="219"/>
      <c r="AI1252" s="218"/>
      <c r="AR1252" s="225" t="str">
        <f t="shared" si="371"/>
        <v/>
      </c>
      <c r="AS1252" s="35">
        <f t="shared" si="372"/>
        <v>2</v>
      </c>
      <c r="AU1252" s="69" t="e">
        <f t="shared" si="374"/>
        <v>#N/A</v>
      </c>
      <c r="AV1252" s="69" t="e">
        <f t="shared" si="377"/>
        <v>#N/A</v>
      </c>
      <c r="AW1252" s="69">
        <f>IF(I1252&gt;0,COUNTIF($AV$32:AV1252,AV1252),0)</f>
        <v>1220</v>
      </c>
      <c r="AX1252" s="69">
        <f>IF(AND(AW1252&gt;1,SUMIF($AV$32:AV1251,AV1252,$AX$32:AX1251)-SUMIF($AV$32:AV1251,AV1252,$BA$32:BA1251)=0),1,IF(AND(AW1252&gt;1,SUMIF($AV$32:AV1251,AV1252,$AX$32:AX1251)-SUMIF($AV$32:AV1251,AV1252,$BA$32:BA1251)&gt;0),0,AW1252))</f>
        <v>0</v>
      </c>
      <c r="AY1252" s="69">
        <f>IF(AND(Q1252&gt;0,SUMIF($AV$32:AV1252,AV1252,$I$32:I1252)-SUMIF($AV$32:AV1252,AV1252,$Q$32:Q1252)=0),COUNTIF($AV$32:AV1252,AV1252),0)</f>
        <v>0</v>
      </c>
      <c r="AZ1252" s="69">
        <f>IF(Q1252&gt;0,COUNTIF($AV$32:AV1252,AV1252),0)</f>
        <v>0</v>
      </c>
      <c r="BA1252" s="69">
        <f t="shared" si="378"/>
        <v>0</v>
      </c>
      <c r="BC1252" s="69" t="str">
        <f t="shared" si="379"/>
        <v xml:space="preserve">  0</v>
      </c>
      <c r="BD1252" s="69" t="str">
        <f t="shared" si="380"/>
        <v/>
      </c>
      <c r="BF1252" s="69"/>
      <c r="BG1252" s="69"/>
    </row>
    <row r="1253" spans="1:59" x14ac:dyDescent="0.25">
      <c r="A1253" s="70" t="e">
        <f t="shared" si="369"/>
        <v>#REF!</v>
      </c>
      <c r="B1253" s="83" t="str">
        <f>IFERROR(VLOOKUP(A1253,[1]Tổng!$M$2:$AT$200,13,0),"")</f>
        <v/>
      </c>
      <c r="C1253" s="71" t="e">
        <f t="shared" si="364"/>
        <v>#VALUE!</v>
      </c>
      <c r="D1253" s="71">
        <f t="shared" si="365"/>
        <v>1</v>
      </c>
      <c r="E1253" s="221" t="str">
        <f>IFERROR(VLOOKUP(A1253,[1]Tổng!$M$2:$AT$200,14,0),"")</f>
        <v/>
      </c>
      <c r="F1253" s="213" t="str">
        <f>IFERROR(VLOOKUP(A1253,[1]Tổng!$M$2:$AT$200,15,0),"")</f>
        <v/>
      </c>
      <c r="G1253" s="214" t="str">
        <f>IFERROR(VLOOKUP(A1253,[1]Tổng!$M$2:$AT$200,25,0),"")</f>
        <v/>
      </c>
      <c r="H1253" s="83" t="str">
        <f>IFERROR(VLOOKUP(A1253,[1]Tổng!$M$2:$AQ$200,26,0),"")</f>
        <v/>
      </c>
      <c r="I1253" s="77" t="str">
        <f>IFERROR(VLOOKUP(A1253,[1]Tổng!$M$2:$AQ$200,27,0),"")</f>
        <v/>
      </c>
      <c r="J1253" s="77">
        <v>1000000</v>
      </c>
      <c r="K1253" s="78">
        <f t="shared" si="366"/>
        <v>0</v>
      </c>
      <c r="L1253" s="88" t="str">
        <f>IFERROR(VLOOKUP(A1253,[1]Tổng!$M$2:$AQ$200,30,0),"")</f>
        <v/>
      </c>
      <c r="M1253" s="88">
        <f t="shared" si="367"/>
        <v>0</v>
      </c>
      <c r="N1253" s="88" t="str">
        <f>IFERROR(VLOOKUP(A1253,[1]Tổng!$M$2:$AT$200,18,0),"")</f>
        <v/>
      </c>
      <c r="O1253" s="88" t="str">
        <f>IFERROR(VLOOKUP(A1253,[1]Tổng!$M$2:$AT$200,22,0),"")</f>
        <v/>
      </c>
      <c r="P1253" s="217">
        <f t="shared" si="368"/>
        <v>0</v>
      </c>
      <c r="Q1253" s="217">
        <f>IFERROR(VLOOKUP(A1253,[1]Tổng!$M$2:$AQ$200,29,0),0)</f>
        <v>0</v>
      </c>
      <c r="R1253" s="81" t="str">
        <f>IFERROR(VLOOKUP(A1253,[1]Tổng!$M$2:$AQ$200,31,0),"")</f>
        <v/>
      </c>
      <c r="S1253" s="81">
        <f t="shared" si="375"/>
        <v>0</v>
      </c>
      <c r="T1253" s="81">
        <f t="shared" si="376"/>
        <v>0</v>
      </c>
      <c r="U1253" s="81" t="e">
        <f t="shared" si="370"/>
        <v>#REF!</v>
      </c>
      <c r="V1253" s="81"/>
      <c r="W1253" s="81" t="e">
        <f t="shared" si="381"/>
        <v>#REF!</v>
      </c>
      <c r="X1253" s="83" t="str">
        <f>IFERROR(VLOOKUP(A1253,[1]Tổng!$H$2:$AT$200,39,0),".")</f>
        <v>.</v>
      </c>
      <c r="Y1253" s="99">
        <f t="shared" si="373"/>
        <v>0</v>
      </c>
      <c r="AC1253" s="106"/>
      <c r="AE1253" s="106" t="e">
        <f t="shared" si="353"/>
        <v>#VALUE!</v>
      </c>
      <c r="AF1253" s="69"/>
      <c r="AG1253" s="218"/>
      <c r="AH1253" s="219"/>
      <c r="AI1253" s="218"/>
      <c r="AR1253" s="225" t="str">
        <f t="shared" si="371"/>
        <v/>
      </c>
      <c r="AS1253" s="35">
        <f t="shared" si="372"/>
        <v>2</v>
      </c>
      <c r="AU1253" s="69" t="e">
        <f t="shared" si="374"/>
        <v>#N/A</v>
      </c>
      <c r="AV1253" s="69" t="e">
        <f t="shared" si="377"/>
        <v>#N/A</v>
      </c>
      <c r="AW1253" s="69">
        <f>IF(I1253&gt;0,COUNTIF($AV$32:AV1253,AV1253),0)</f>
        <v>1221</v>
      </c>
      <c r="AX1253" s="69">
        <f>IF(AND(AW1253&gt;1,SUMIF($AV$32:AV1252,AV1253,$AX$32:AX1252)-SUMIF($AV$32:AV1252,AV1253,$BA$32:BA1252)=0),1,IF(AND(AW1253&gt;1,SUMIF($AV$32:AV1252,AV1253,$AX$32:AX1252)-SUMIF($AV$32:AV1252,AV1253,$BA$32:BA1252)&gt;0),0,AW1253))</f>
        <v>0</v>
      </c>
      <c r="AY1253" s="69">
        <f>IF(AND(Q1253&gt;0,SUMIF($AV$32:AV1253,AV1253,$I$32:I1253)-SUMIF($AV$32:AV1253,AV1253,$Q$32:Q1253)=0),COUNTIF($AV$32:AV1253,AV1253),0)</f>
        <v>0</v>
      </c>
      <c r="AZ1253" s="69">
        <f>IF(Q1253&gt;0,COUNTIF($AV$32:AV1253,AV1253),0)</f>
        <v>0</v>
      </c>
      <c r="BA1253" s="69">
        <f t="shared" si="378"/>
        <v>0</v>
      </c>
      <c r="BC1253" s="69" t="str">
        <f t="shared" si="379"/>
        <v xml:space="preserve">  0</v>
      </c>
      <c r="BD1253" s="69" t="str">
        <f t="shared" si="380"/>
        <v/>
      </c>
      <c r="BF1253" s="69"/>
      <c r="BG1253" s="69"/>
    </row>
    <row r="1254" spans="1:59" x14ac:dyDescent="0.25">
      <c r="A1254" s="70" t="e">
        <f t="shared" si="369"/>
        <v>#REF!</v>
      </c>
      <c r="B1254" s="83" t="str">
        <f>IFERROR(VLOOKUP(A1254,[1]Tổng!$M$2:$AT$200,13,0),"")</f>
        <v/>
      </c>
      <c r="C1254" s="71" t="e">
        <f t="shared" ref="C1254:C1317" si="382">IF(I1254&gt;0,MID(B1254,SEARCH(".",B1254,SEARCH(".",B1254,SEARCH(".",B1254)+1)+1)+1,SEARCH(".",B1254,(SEARCH(".",B1254,SEARCH(".",B1254,SEARCH(".",B1254)+1)+1))+1)-SEARCH(".",B1254,SEARCH(".",B1254,SEARCH(".",B1254)+1)+1)-1),0)</f>
        <v>#VALUE!</v>
      </c>
      <c r="D1254" s="71">
        <f t="shared" ref="D1254:D1317" si="383">IF(Q1254&gt;0,MID(B1254,SEARCH("-",B1254,SEARCH("-",B1254)+1)+1,SEARCH("/",B1254,SEARCH("/",B1254)+1)-SEARCH("-",B1254,SEARCH("-",B1254)+1)-1),1)</f>
        <v>1</v>
      </c>
      <c r="E1254" s="221" t="str">
        <f>IFERROR(VLOOKUP(A1254,[1]Tổng!$M$2:$AT$200,14,0),"")</f>
        <v/>
      </c>
      <c r="F1254" s="213" t="str">
        <f>IFERROR(VLOOKUP(A1254,[1]Tổng!$M$2:$AT$200,15,0),"")</f>
        <v/>
      </c>
      <c r="G1254" s="214" t="str">
        <f>IFERROR(VLOOKUP(A1254,[1]Tổng!$M$2:$AT$200,25,0),"")</f>
        <v/>
      </c>
      <c r="H1254" s="83" t="str">
        <f>IFERROR(VLOOKUP(A1254,[1]Tổng!$M$2:$AQ$200,26,0),"")</f>
        <v/>
      </c>
      <c r="I1254" s="77" t="str">
        <f>IFERROR(VLOOKUP(A1254,[1]Tổng!$M$2:$AQ$200,27,0),"")</f>
        <v/>
      </c>
      <c r="J1254" s="77">
        <v>1000000</v>
      </c>
      <c r="K1254" s="78">
        <f t="shared" ref="K1254:K1317" si="384">IFERROR(I1254*J1254,0)</f>
        <v>0</v>
      </c>
      <c r="L1254" s="88" t="str">
        <f>IFERROR(VLOOKUP(A1254,[1]Tổng!$M$2:$AQ$200,30,0),"")</f>
        <v/>
      </c>
      <c r="M1254" s="88">
        <f t="shared" ref="M1254:M1317" si="385">IFERROR(I1254*L1254,0)</f>
        <v>0</v>
      </c>
      <c r="N1254" s="88" t="str">
        <f>IFERROR(VLOOKUP(A1254,[1]Tổng!$M$2:$AT$200,18,0),"")</f>
        <v/>
      </c>
      <c r="O1254" s="88" t="str">
        <f>IFERROR(VLOOKUP(A1254,[1]Tổng!$M$2:$AT$200,22,0),"")</f>
        <v/>
      </c>
      <c r="P1254" s="217">
        <f t="shared" ref="P1254:P1317" si="386">IF(Q1254&gt;0,VLOOKUP(D1254,$C$32:$M$1452,7,0),0)</f>
        <v>0</v>
      </c>
      <c r="Q1254" s="217">
        <f>IFERROR(VLOOKUP(A1254,[1]Tổng!$M$2:$AQ$200,29,0),0)</f>
        <v>0</v>
      </c>
      <c r="R1254" s="81" t="str">
        <f>IFERROR(VLOOKUP(A1254,[1]Tổng!$M$2:$AQ$200,31,0),"")</f>
        <v/>
      </c>
      <c r="S1254" s="81">
        <f t="shared" si="375"/>
        <v>0</v>
      </c>
      <c r="T1254" s="81">
        <f t="shared" si="376"/>
        <v>0</v>
      </c>
      <c r="U1254" s="81" t="e">
        <f t="shared" si="370"/>
        <v>#REF!</v>
      </c>
      <c r="V1254" s="81"/>
      <c r="W1254" s="81" t="e">
        <f t="shared" si="381"/>
        <v>#REF!</v>
      </c>
      <c r="X1254" s="83" t="str">
        <f>IFERROR(VLOOKUP(A1254,[1]Tổng!$H$2:$AT$200,39,0),".")</f>
        <v>.</v>
      </c>
      <c r="Y1254" s="99">
        <f t="shared" si="373"/>
        <v>0</v>
      </c>
      <c r="AC1254" s="106"/>
      <c r="AE1254" s="106" t="e">
        <f t="shared" si="353"/>
        <v>#VALUE!</v>
      </c>
      <c r="AF1254" s="69"/>
      <c r="AG1254" s="218"/>
      <c r="AH1254" s="219"/>
      <c r="AI1254" s="218"/>
      <c r="AR1254" s="225" t="str">
        <f t="shared" si="371"/>
        <v/>
      </c>
      <c r="AS1254" s="35">
        <f t="shared" si="372"/>
        <v>2</v>
      </c>
      <c r="AU1254" s="69" t="e">
        <f t="shared" si="374"/>
        <v>#N/A</v>
      </c>
      <c r="AV1254" s="69" t="e">
        <f t="shared" si="377"/>
        <v>#N/A</v>
      </c>
      <c r="AW1254" s="69">
        <f>IF(I1254&gt;0,COUNTIF($AV$32:AV1254,AV1254),0)</f>
        <v>1222</v>
      </c>
      <c r="AX1254" s="69">
        <f>IF(AND(AW1254&gt;1,SUMIF($AV$32:AV1253,AV1254,$AX$32:AX1253)-SUMIF($AV$32:AV1253,AV1254,$BA$32:BA1253)=0),1,IF(AND(AW1254&gt;1,SUMIF($AV$32:AV1253,AV1254,$AX$32:AX1253)-SUMIF($AV$32:AV1253,AV1254,$BA$32:BA1253)&gt;0),0,AW1254))</f>
        <v>0</v>
      </c>
      <c r="AY1254" s="69">
        <f>IF(AND(Q1254&gt;0,SUMIF($AV$32:AV1254,AV1254,$I$32:I1254)-SUMIF($AV$32:AV1254,AV1254,$Q$32:Q1254)=0),COUNTIF($AV$32:AV1254,AV1254),0)</f>
        <v>0</v>
      </c>
      <c r="AZ1254" s="69">
        <f>IF(Q1254&gt;0,COUNTIF($AV$32:AV1254,AV1254),0)</f>
        <v>0</v>
      </c>
      <c r="BA1254" s="69">
        <f t="shared" si="378"/>
        <v>0</v>
      </c>
      <c r="BC1254" s="69" t="str">
        <f t="shared" si="379"/>
        <v xml:space="preserve">  0</v>
      </c>
      <c r="BD1254" s="69" t="str">
        <f t="shared" si="380"/>
        <v/>
      </c>
      <c r="BF1254" s="69"/>
      <c r="BG1254" s="69"/>
    </row>
    <row r="1255" spans="1:59" x14ac:dyDescent="0.25">
      <c r="A1255" s="70" t="e">
        <f t="shared" ref="A1255:A1318" si="387">A1254+1</f>
        <v>#REF!</v>
      </c>
      <c r="B1255" s="83" t="str">
        <f>IFERROR(VLOOKUP(A1255,[1]Tổng!$M$2:$AT$200,13,0),"")</f>
        <v/>
      </c>
      <c r="C1255" s="71" t="e">
        <f t="shared" si="382"/>
        <v>#VALUE!</v>
      </c>
      <c r="D1255" s="71">
        <f t="shared" si="383"/>
        <v>1</v>
      </c>
      <c r="E1255" s="221" t="str">
        <f>IFERROR(VLOOKUP(A1255,[1]Tổng!$M$2:$AT$200,14,0),"")</f>
        <v/>
      </c>
      <c r="F1255" s="213" t="str">
        <f>IFERROR(VLOOKUP(A1255,[1]Tổng!$M$2:$AT$200,15,0),"")</f>
        <v/>
      </c>
      <c r="G1255" s="214" t="str">
        <f>IFERROR(VLOOKUP(A1255,[1]Tổng!$M$2:$AT$200,25,0),"")</f>
        <v/>
      </c>
      <c r="H1255" s="83" t="str">
        <f>IFERROR(VLOOKUP(A1255,[1]Tổng!$M$2:$AQ$200,26,0),"")</f>
        <v/>
      </c>
      <c r="I1255" s="77" t="str">
        <f>IFERROR(VLOOKUP(A1255,[1]Tổng!$M$2:$AQ$200,27,0),"")</f>
        <v/>
      </c>
      <c r="J1255" s="77">
        <v>1000000</v>
      </c>
      <c r="K1255" s="78">
        <f t="shared" si="384"/>
        <v>0</v>
      </c>
      <c r="L1255" s="88" t="str">
        <f>IFERROR(VLOOKUP(A1255,[1]Tổng!$M$2:$AQ$200,30,0),"")</f>
        <v/>
      </c>
      <c r="M1255" s="88">
        <f t="shared" si="385"/>
        <v>0</v>
      </c>
      <c r="N1255" s="88" t="str">
        <f>IFERROR(VLOOKUP(A1255,[1]Tổng!$M$2:$AT$200,18,0),"")</f>
        <v/>
      </c>
      <c r="O1255" s="88" t="str">
        <f>IFERROR(VLOOKUP(A1255,[1]Tổng!$M$2:$AT$200,22,0),"")</f>
        <v/>
      </c>
      <c r="P1255" s="217">
        <f t="shared" si="386"/>
        <v>0</v>
      </c>
      <c r="Q1255" s="217">
        <f>IFERROR(VLOOKUP(A1255,[1]Tổng!$M$2:$AQ$200,29,0),0)</f>
        <v>0</v>
      </c>
      <c r="R1255" s="81" t="str">
        <f>IFERROR(VLOOKUP(A1255,[1]Tổng!$M$2:$AQ$200,31,0),"")</f>
        <v/>
      </c>
      <c r="S1255" s="81">
        <f t="shared" si="375"/>
        <v>0</v>
      </c>
      <c r="T1255" s="81">
        <f t="shared" si="376"/>
        <v>0</v>
      </c>
      <c r="U1255" s="81" t="e">
        <f t="shared" ref="U1255:U1318" si="388">W1254</f>
        <v>#REF!</v>
      </c>
      <c r="V1255" s="81"/>
      <c r="W1255" s="81" t="e">
        <f t="shared" si="381"/>
        <v>#REF!</v>
      </c>
      <c r="X1255" s="83" t="str">
        <f>IFERROR(VLOOKUP(A1255,[1]Tổng!$H$2:$AT$200,39,0),".")</f>
        <v>.</v>
      </c>
      <c r="Y1255" s="99">
        <f t="shared" si="373"/>
        <v>0</v>
      </c>
      <c r="AC1255" s="106"/>
      <c r="AE1255" s="106" t="e">
        <f t="shared" si="353"/>
        <v>#VALUE!</v>
      </c>
      <c r="AF1255" s="69"/>
      <c r="AG1255" s="218"/>
      <c r="AH1255" s="219"/>
      <c r="AI1255" s="218"/>
      <c r="AR1255" s="225" t="str">
        <f t="shared" si="371"/>
        <v/>
      </c>
      <c r="AS1255" s="35">
        <f t="shared" si="372"/>
        <v>2</v>
      </c>
      <c r="AU1255" s="69" t="e">
        <f t="shared" si="374"/>
        <v>#N/A</v>
      </c>
      <c r="AV1255" s="69" t="e">
        <f t="shared" si="377"/>
        <v>#N/A</v>
      </c>
      <c r="AW1255" s="69">
        <f>IF(I1255&gt;0,COUNTIF($AV$32:AV1255,AV1255),0)</f>
        <v>1223</v>
      </c>
      <c r="AX1255" s="69">
        <f>IF(AND(AW1255&gt;1,SUMIF($AV$32:AV1254,AV1255,$AX$32:AX1254)-SUMIF($AV$32:AV1254,AV1255,$BA$32:BA1254)=0),1,IF(AND(AW1255&gt;1,SUMIF($AV$32:AV1254,AV1255,$AX$32:AX1254)-SUMIF($AV$32:AV1254,AV1255,$BA$32:BA1254)&gt;0),0,AW1255))</f>
        <v>0</v>
      </c>
      <c r="AY1255" s="69">
        <f>IF(AND(Q1255&gt;0,SUMIF($AV$32:AV1255,AV1255,$I$32:I1255)-SUMIF($AV$32:AV1255,AV1255,$Q$32:Q1255)=0),COUNTIF($AV$32:AV1255,AV1255),0)</f>
        <v>0</v>
      </c>
      <c r="AZ1255" s="69">
        <f>IF(Q1255&gt;0,COUNTIF($AV$32:AV1255,AV1255),0)</f>
        <v>0</v>
      </c>
      <c r="BA1255" s="69">
        <f t="shared" si="378"/>
        <v>0</v>
      </c>
      <c r="BC1255" s="69" t="str">
        <f t="shared" si="379"/>
        <v xml:space="preserve">  0</v>
      </c>
      <c r="BD1255" s="69" t="str">
        <f t="shared" si="380"/>
        <v/>
      </c>
      <c r="BF1255" s="69"/>
      <c r="BG1255" s="69"/>
    </row>
    <row r="1256" spans="1:59" x14ac:dyDescent="0.25">
      <c r="A1256" s="70" t="e">
        <f t="shared" si="387"/>
        <v>#REF!</v>
      </c>
      <c r="B1256" s="83" t="str">
        <f>IFERROR(VLOOKUP(A1256,[1]Tổng!$M$2:$AT$200,13,0),"")</f>
        <v/>
      </c>
      <c r="C1256" s="71" t="e">
        <f t="shared" si="382"/>
        <v>#VALUE!</v>
      </c>
      <c r="D1256" s="71">
        <f t="shared" si="383"/>
        <v>1</v>
      </c>
      <c r="E1256" s="221" t="str">
        <f>IFERROR(VLOOKUP(A1256,[1]Tổng!$M$2:$AT$200,14,0),"")</f>
        <v/>
      </c>
      <c r="F1256" s="213" t="str">
        <f>IFERROR(VLOOKUP(A1256,[1]Tổng!$M$2:$AT$200,15,0),"")</f>
        <v/>
      </c>
      <c r="G1256" s="214" t="str">
        <f>IFERROR(VLOOKUP(A1256,[1]Tổng!$M$2:$AT$200,25,0),"")</f>
        <v/>
      </c>
      <c r="H1256" s="83" t="str">
        <f>IFERROR(VLOOKUP(A1256,[1]Tổng!$M$2:$AQ$200,26,0),"")</f>
        <v/>
      </c>
      <c r="I1256" s="77" t="str">
        <f>IFERROR(VLOOKUP(A1256,[1]Tổng!$M$2:$AQ$200,27,0),"")</f>
        <v/>
      </c>
      <c r="J1256" s="77">
        <v>1000000</v>
      </c>
      <c r="K1256" s="78">
        <f t="shared" si="384"/>
        <v>0</v>
      </c>
      <c r="L1256" s="88" t="str">
        <f>IFERROR(VLOOKUP(A1256,[1]Tổng!$M$2:$AQ$200,30,0),"")</f>
        <v/>
      </c>
      <c r="M1256" s="88">
        <f t="shared" si="385"/>
        <v>0</v>
      </c>
      <c r="N1256" s="88" t="str">
        <f>IFERROR(VLOOKUP(A1256,[1]Tổng!$M$2:$AT$200,18,0),"")</f>
        <v/>
      </c>
      <c r="O1256" s="88" t="str">
        <f>IFERROR(VLOOKUP(A1256,[1]Tổng!$M$2:$AT$200,22,0),"")</f>
        <v/>
      </c>
      <c r="P1256" s="217">
        <f t="shared" si="386"/>
        <v>0</v>
      </c>
      <c r="Q1256" s="217">
        <f>IFERROR(VLOOKUP(A1256,[1]Tổng!$M$2:$AQ$200,29,0),0)</f>
        <v>0</v>
      </c>
      <c r="R1256" s="81" t="str">
        <f>IFERROR(VLOOKUP(A1256,[1]Tổng!$M$2:$AQ$200,31,0),"")</f>
        <v/>
      </c>
      <c r="S1256" s="81">
        <f t="shared" si="375"/>
        <v>0</v>
      </c>
      <c r="T1256" s="81">
        <f t="shared" si="376"/>
        <v>0</v>
      </c>
      <c r="U1256" s="81" t="e">
        <f t="shared" si="388"/>
        <v>#REF!</v>
      </c>
      <c r="V1256" s="81"/>
      <c r="W1256" s="81" t="e">
        <f t="shared" si="381"/>
        <v>#REF!</v>
      </c>
      <c r="X1256" s="83" t="str">
        <f>IFERROR(VLOOKUP(A1256,[1]Tổng!$H$2:$AT$200,39,0),".")</f>
        <v>.</v>
      </c>
      <c r="Y1256" s="99">
        <f t="shared" si="373"/>
        <v>0</v>
      </c>
      <c r="AC1256" s="106"/>
      <c r="AE1256" s="106" t="e">
        <f t="shared" si="353"/>
        <v>#VALUE!</v>
      </c>
      <c r="AF1256" s="69"/>
      <c r="AG1256" s="218"/>
      <c r="AH1256" s="219"/>
      <c r="AI1256" s="218"/>
      <c r="AR1256" s="225" t="str">
        <f t="shared" si="371"/>
        <v/>
      </c>
      <c r="AS1256" s="35">
        <f t="shared" si="372"/>
        <v>2</v>
      </c>
      <c r="AU1256" s="69" t="e">
        <f t="shared" si="374"/>
        <v>#N/A</v>
      </c>
      <c r="AV1256" s="69" t="e">
        <f t="shared" si="377"/>
        <v>#N/A</v>
      </c>
      <c r="AW1256" s="69">
        <f>IF(I1256&gt;0,COUNTIF($AV$32:AV1256,AV1256),0)</f>
        <v>1224</v>
      </c>
      <c r="AX1256" s="69">
        <f>IF(AND(AW1256&gt;1,SUMIF($AV$32:AV1255,AV1256,$AX$32:AX1255)-SUMIF($AV$32:AV1255,AV1256,$BA$32:BA1255)=0),1,IF(AND(AW1256&gt;1,SUMIF($AV$32:AV1255,AV1256,$AX$32:AX1255)-SUMIF($AV$32:AV1255,AV1256,$BA$32:BA1255)&gt;0),0,AW1256))</f>
        <v>0</v>
      </c>
      <c r="AY1256" s="69">
        <f>IF(AND(Q1256&gt;0,SUMIF($AV$32:AV1256,AV1256,$I$32:I1256)-SUMIF($AV$32:AV1256,AV1256,$Q$32:Q1256)=0),COUNTIF($AV$32:AV1256,AV1256),0)</f>
        <v>0</v>
      </c>
      <c r="AZ1256" s="69">
        <f>IF(Q1256&gt;0,COUNTIF($AV$32:AV1256,AV1256),0)</f>
        <v>0</v>
      </c>
      <c r="BA1256" s="69">
        <f t="shared" si="378"/>
        <v>0</v>
      </c>
      <c r="BC1256" s="69" t="str">
        <f t="shared" si="379"/>
        <v xml:space="preserve">  0</v>
      </c>
      <c r="BD1256" s="69" t="str">
        <f t="shared" si="380"/>
        <v/>
      </c>
      <c r="BF1256" s="69"/>
      <c r="BG1256" s="69"/>
    </row>
    <row r="1257" spans="1:59" x14ac:dyDescent="0.25">
      <c r="A1257" s="70" t="e">
        <f t="shared" si="387"/>
        <v>#REF!</v>
      </c>
      <c r="B1257" s="83" t="str">
        <f>IFERROR(VLOOKUP(A1257,[1]Tổng!$M$2:$AT$200,13,0),"")</f>
        <v/>
      </c>
      <c r="C1257" s="71" t="e">
        <f t="shared" si="382"/>
        <v>#VALUE!</v>
      </c>
      <c r="D1257" s="71">
        <f t="shared" si="383"/>
        <v>1</v>
      </c>
      <c r="E1257" s="221" t="str">
        <f>IFERROR(VLOOKUP(A1257,[1]Tổng!$M$2:$AT$200,14,0),"")</f>
        <v/>
      </c>
      <c r="F1257" s="213" t="str">
        <f>IFERROR(VLOOKUP(A1257,[1]Tổng!$M$2:$AT$200,15,0),"")</f>
        <v/>
      </c>
      <c r="G1257" s="214" t="str">
        <f>IFERROR(VLOOKUP(A1257,[1]Tổng!$M$2:$AT$200,25,0),"")</f>
        <v/>
      </c>
      <c r="H1257" s="83" t="str">
        <f>IFERROR(VLOOKUP(A1257,[1]Tổng!$M$2:$AQ$200,26,0),"")</f>
        <v/>
      </c>
      <c r="I1257" s="77" t="str">
        <f>IFERROR(VLOOKUP(A1257,[1]Tổng!$M$2:$AQ$200,27,0),"")</f>
        <v/>
      </c>
      <c r="J1257" s="77">
        <v>1000000</v>
      </c>
      <c r="K1257" s="78">
        <f t="shared" si="384"/>
        <v>0</v>
      </c>
      <c r="L1257" s="88" t="str">
        <f>IFERROR(VLOOKUP(A1257,[1]Tổng!$M$2:$AQ$200,30,0),"")</f>
        <v/>
      </c>
      <c r="M1257" s="88">
        <f t="shared" si="385"/>
        <v>0</v>
      </c>
      <c r="N1257" s="88" t="str">
        <f>IFERROR(VLOOKUP(A1257,[1]Tổng!$M$2:$AT$200,18,0),"")</f>
        <v/>
      </c>
      <c r="O1257" s="88" t="str">
        <f>IFERROR(VLOOKUP(A1257,[1]Tổng!$M$2:$AT$200,22,0),"")</f>
        <v/>
      </c>
      <c r="P1257" s="217">
        <f t="shared" si="386"/>
        <v>0</v>
      </c>
      <c r="Q1257" s="217">
        <f>IFERROR(VLOOKUP(A1257,[1]Tổng!$M$2:$AQ$200,29,0),0)</f>
        <v>0</v>
      </c>
      <c r="R1257" s="81" t="str">
        <f>IFERROR(VLOOKUP(A1257,[1]Tổng!$M$2:$AQ$200,31,0),"")</f>
        <v/>
      </c>
      <c r="S1257" s="81">
        <f t="shared" si="375"/>
        <v>0</v>
      </c>
      <c r="T1257" s="81">
        <f t="shared" si="376"/>
        <v>0</v>
      </c>
      <c r="U1257" s="81" t="e">
        <f t="shared" si="388"/>
        <v>#REF!</v>
      </c>
      <c r="V1257" s="81"/>
      <c r="W1257" s="81" t="e">
        <f t="shared" si="381"/>
        <v>#REF!</v>
      </c>
      <c r="X1257" s="83" t="str">
        <f>IFERROR(VLOOKUP(A1257,[1]Tổng!$H$2:$AT$200,39,0),".")</f>
        <v>.</v>
      </c>
      <c r="Y1257" s="99">
        <f t="shared" si="373"/>
        <v>0</v>
      </c>
      <c r="AC1257" s="106"/>
      <c r="AE1257" s="106" t="e">
        <f t="shared" si="353"/>
        <v>#VALUE!</v>
      </c>
      <c r="AF1257" s="69"/>
      <c r="AG1257" s="218"/>
      <c r="AH1257" s="219"/>
      <c r="AI1257" s="218"/>
      <c r="AR1257" s="225" t="str">
        <f t="shared" si="371"/>
        <v/>
      </c>
      <c r="AS1257" s="35">
        <f t="shared" si="372"/>
        <v>2</v>
      </c>
      <c r="AU1257" s="69" t="e">
        <f t="shared" si="374"/>
        <v>#N/A</v>
      </c>
      <c r="AV1257" s="69" t="e">
        <f t="shared" si="377"/>
        <v>#N/A</v>
      </c>
      <c r="AW1257" s="69">
        <f>IF(I1257&gt;0,COUNTIF($AV$32:AV1257,AV1257),0)</f>
        <v>1225</v>
      </c>
      <c r="AX1257" s="69">
        <f>IF(AND(AW1257&gt;1,SUMIF($AV$32:AV1256,AV1257,$AX$32:AX1256)-SUMIF($AV$32:AV1256,AV1257,$BA$32:BA1256)=0),1,IF(AND(AW1257&gt;1,SUMIF($AV$32:AV1256,AV1257,$AX$32:AX1256)-SUMIF($AV$32:AV1256,AV1257,$BA$32:BA1256)&gt;0),0,AW1257))</f>
        <v>0</v>
      </c>
      <c r="AY1257" s="69">
        <f>IF(AND(Q1257&gt;0,SUMIF($AV$32:AV1257,AV1257,$I$32:I1257)-SUMIF($AV$32:AV1257,AV1257,$Q$32:Q1257)=0),COUNTIF($AV$32:AV1257,AV1257),0)</f>
        <v>0</v>
      </c>
      <c r="AZ1257" s="69">
        <f>IF(Q1257&gt;0,COUNTIF($AV$32:AV1257,AV1257),0)</f>
        <v>0</v>
      </c>
      <c r="BA1257" s="69">
        <f t="shared" si="378"/>
        <v>0</v>
      </c>
      <c r="BC1257" s="69" t="str">
        <f t="shared" si="379"/>
        <v xml:space="preserve">  0</v>
      </c>
      <c r="BD1257" s="69" t="str">
        <f t="shared" si="380"/>
        <v/>
      </c>
      <c r="BF1257" s="69"/>
      <c r="BG1257" s="69"/>
    </row>
    <row r="1258" spans="1:59" x14ac:dyDescent="0.25">
      <c r="A1258" s="70" t="e">
        <f t="shared" si="387"/>
        <v>#REF!</v>
      </c>
      <c r="B1258" s="83" t="str">
        <f>IFERROR(VLOOKUP(A1258,[1]Tổng!$M$2:$AT$200,13,0),"")</f>
        <v/>
      </c>
      <c r="C1258" s="71" t="e">
        <f t="shared" si="382"/>
        <v>#VALUE!</v>
      </c>
      <c r="D1258" s="71">
        <f t="shared" si="383"/>
        <v>1</v>
      </c>
      <c r="E1258" s="221" t="str">
        <f>IFERROR(VLOOKUP(A1258,[1]Tổng!$M$2:$AT$200,14,0),"")</f>
        <v/>
      </c>
      <c r="F1258" s="213" t="str">
        <f>IFERROR(VLOOKUP(A1258,[1]Tổng!$M$2:$AT$200,15,0),"")</f>
        <v/>
      </c>
      <c r="G1258" s="214" t="str">
        <f>IFERROR(VLOOKUP(A1258,[1]Tổng!$M$2:$AT$200,25,0),"")</f>
        <v/>
      </c>
      <c r="H1258" s="83" t="str">
        <f>IFERROR(VLOOKUP(A1258,[1]Tổng!$M$2:$AQ$200,26,0),"")</f>
        <v/>
      </c>
      <c r="I1258" s="77" t="str">
        <f>IFERROR(VLOOKUP(A1258,[1]Tổng!$M$2:$AQ$200,27,0),"")</f>
        <v/>
      </c>
      <c r="J1258" s="77">
        <v>1000000</v>
      </c>
      <c r="K1258" s="78">
        <f t="shared" si="384"/>
        <v>0</v>
      </c>
      <c r="L1258" s="88" t="str">
        <f>IFERROR(VLOOKUP(A1258,[1]Tổng!$M$2:$AQ$200,30,0),"")</f>
        <v/>
      </c>
      <c r="M1258" s="88">
        <f t="shared" si="385"/>
        <v>0</v>
      </c>
      <c r="N1258" s="88" t="str">
        <f>IFERROR(VLOOKUP(A1258,[1]Tổng!$M$2:$AT$200,18,0),"")</f>
        <v/>
      </c>
      <c r="O1258" s="88" t="str">
        <f>IFERROR(VLOOKUP(A1258,[1]Tổng!$M$2:$AT$200,22,0),"")</f>
        <v/>
      </c>
      <c r="P1258" s="217">
        <f t="shared" si="386"/>
        <v>0</v>
      </c>
      <c r="Q1258" s="217">
        <f>IFERROR(VLOOKUP(A1258,[1]Tổng!$M$2:$AQ$200,29,0),0)</f>
        <v>0</v>
      </c>
      <c r="R1258" s="81" t="str">
        <f>IFERROR(VLOOKUP(A1258,[1]Tổng!$M$2:$AQ$200,31,0),"")</f>
        <v/>
      </c>
      <c r="S1258" s="81">
        <f t="shared" si="375"/>
        <v>0</v>
      </c>
      <c r="T1258" s="81">
        <f t="shared" si="376"/>
        <v>0</v>
      </c>
      <c r="U1258" s="81" t="e">
        <f t="shared" si="388"/>
        <v>#REF!</v>
      </c>
      <c r="V1258" s="81"/>
      <c r="W1258" s="81" t="e">
        <f t="shared" si="381"/>
        <v>#REF!</v>
      </c>
      <c r="X1258" s="83" t="str">
        <f>IFERROR(VLOOKUP(A1258,[1]Tổng!$H$2:$AT$200,39,0),".")</f>
        <v>.</v>
      </c>
      <c r="Y1258" s="99">
        <f t="shared" si="373"/>
        <v>0</v>
      </c>
      <c r="AC1258" s="106"/>
      <c r="AE1258" s="106" t="e">
        <f t="shared" si="353"/>
        <v>#VALUE!</v>
      </c>
      <c r="AF1258" s="69"/>
      <c r="AG1258" s="218"/>
      <c r="AH1258" s="219"/>
      <c r="AI1258" s="218"/>
      <c r="AR1258" s="225" t="str">
        <f t="shared" si="371"/>
        <v/>
      </c>
      <c r="AS1258" s="35">
        <f t="shared" si="372"/>
        <v>2</v>
      </c>
      <c r="AU1258" s="69" t="e">
        <f t="shared" si="374"/>
        <v>#N/A</v>
      </c>
      <c r="AV1258" s="69" t="e">
        <f t="shared" si="377"/>
        <v>#N/A</v>
      </c>
      <c r="AW1258" s="69">
        <f>IF(I1258&gt;0,COUNTIF($AV$32:AV1258,AV1258),0)</f>
        <v>1226</v>
      </c>
      <c r="AX1258" s="69">
        <f>IF(AND(AW1258&gt;1,SUMIF($AV$32:AV1257,AV1258,$AX$32:AX1257)-SUMIF($AV$32:AV1257,AV1258,$BA$32:BA1257)=0),1,IF(AND(AW1258&gt;1,SUMIF($AV$32:AV1257,AV1258,$AX$32:AX1257)-SUMIF($AV$32:AV1257,AV1258,$BA$32:BA1257)&gt;0),0,AW1258))</f>
        <v>0</v>
      </c>
      <c r="AY1258" s="69">
        <f>IF(AND(Q1258&gt;0,SUMIF($AV$32:AV1258,AV1258,$I$32:I1258)-SUMIF($AV$32:AV1258,AV1258,$Q$32:Q1258)=0),COUNTIF($AV$32:AV1258,AV1258),0)</f>
        <v>0</v>
      </c>
      <c r="AZ1258" s="69">
        <f>IF(Q1258&gt;0,COUNTIF($AV$32:AV1258,AV1258),0)</f>
        <v>0</v>
      </c>
      <c r="BA1258" s="69">
        <f t="shared" si="378"/>
        <v>0</v>
      </c>
      <c r="BC1258" s="69" t="str">
        <f t="shared" si="379"/>
        <v xml:space="preserve">  0</v>
      </c>
      <c r="BD1258" s="69" t="str">
        <f t="shared" si="380"/>
        <v/>
      </c>
      <c r="BF1258" s="69"/>
      <c r="BG1258" s="69"/>
    </row>
    <row r="1259" spans="1:59" x14ac:dyDescent="0.25">
      <c r="A1259" s="70" t="e">
        <f t="shared" si="387"/>
        <v>#REF!</v>
      </c>
      <c r="B1259" s="83" t="str">
        <f>IFERROR(VLOOKUP(A1259,[1]Tổng!$M$2:$AT$200,13,0),"")</f>
        <v/>
      </c>
      <c r="C1259" s="71" t="e">
        <f t="shared" si="382"/>
        <v>#VALUE!</v>
      </c>
      <c r="D1259" s="71">
        <f t="shared" si="383"/>
        <v>1</v>
      </c>
      <c r="E1259" s="221" t="str">
        <f>IFERROR(VLOOKUP(A1259,[1]Tổng!$M$2:$AT$200,14,0),"")</f>
        <v/>
      </c>
      <c r="F1259" s="213" t="str">
        <f>IFERROR(VLOOKUP(A1259,[1]Tổng!$M$2:$AT$200,15,0),"")</f>
        <v/>
      </c>
      <c r="G1259" s="214" t="str">
        <f>IFERROR(VLOOKUP(A1259,[1]Tổng!$M$2:$AT$200,25,0),"")</f>
        <v/>
      </c>
      <c r="H1259" s="83" t="str">
        <f>IFERROR(VLOOKUP(A1259,[1]Tổng!$M$2:$AQ$200,26,0),"")</f>
        <v/>
      </c>
      <c r="I1259" s="77" t="str">
        <f>IFERROR(VLOOKUP(A1259,[1]Tổng!$M$2:$AQ$200,27,0),"")</f>
        <v/>
      </c>
      <c r="J1259" s="77">
        <v>1000000</v>
      </c>
      <c r="K1259" s="78">
        <f t="shared" si="384"/>
        <v>0</v>
      </c>
      <c r="L1259" s="88" t="str">
        <f>IFERROR(VLOOKUP(A1259,[1]Tổng!$M$2:$AQ$200,30,0),"")</f>
        <v/>
      </c>
      <c r="M1259" s="88">
        <f t="shared" si="385"/>
        <v>0</v>
      </c>
      <c r="N1259" s="88" t="str">
        <f>IFERROR(VLOOKUP(A1259,[1]Tổng!$M$2:$AT$200,18,0),"")</f>
        <v/>
      </c>
      <c r="O1259" s="88" t="str">
        <f>IFERROR(VLOOKUP(A1259,[1]Tổng!$M$2:$AT$200,22,0),"")</f>
        <v/>
      </c>
      <c r="P1259" s="217">
        <f t="shared" si="386"/>
        <v>0</v>
      </c>
      <c r="Q1259" s="217">
        <f>IFERROR(VLOOKUP(A1259,[1]Tổng!$M$2:$AQ$200,29,0),0)</f>
        <v>0</v>
      </c>
      <c r="R1259" s="81" t="str">
        <f>IFERROR(VLOOKUP(A1259,[1]Tổng!$M$2:$AQ$200,31,0),"")</f>
        <v/>
      </c>
      <c r="S1259" s="81">
        <f t="shared" si="375"/>
        <v>0</v>
      </c>
      <c r="T1259" s="81">
        <f t="shared" si="376"/>
        <v>0</v>
      </c>
      <c r="U1259" s="81" t="e">
        <f t="shared" si="388"/>
        <v>#REF!</v>
      </c>
      <c r="V1259" s="81"/>
      <c r="W1259" s="81" t="e">
        <f t="shared" si="381"/>
        <v>#REF!</v>
      </c>
      <c r="X1259" s="83" t="str">
        <f>IFERROR(VLOOKUP(A1259,[1]Tổng!$H$2:$AT$200,39,0),".")</f>
        <v>.</v>
      </c>
      <c r="Y1259" s="99">
        <f t="shared" si="373"/>
        <v>0</v>
      </c>
      <c r="AC1259" s="106"/>
      <c r="AE1259" s="106" t="e">
        <f t="shared" si="353"/>
        <v>#VALUE!</v>
      </c>
      <c r="AF1259" s="69"/>
      <c r="AG1259" s="218"/>
      <c r="AH1259" s="219"/>
      <c r="AI1259" s="218"/>
      <c r="AR1259" s="225" t="str">
        <f t="shared" ref="AR1259:AR1323" si="389">IF(AS1259&gt;1,H1259,IF(AS1259=1,H1258+1,0))</f>
        <v/>
      </c>
      <c r="AS1259" s="35">
        <f t="shared" ref="AS1259:AS1323" si="390">IF(H1259=0,H1258+1,2)</f>
        <v>2</v>
      </c>
      <c r="AU1259" s="69" t="e">
        <f t="shared" si="374"/>
        <v>#N/A</v>
      </c>
      <c r="AV1259" s="69" t="e">
        <f t="shared" si="377"/>
        <v>#N/A</v>
      </c>
      <c r="AW1259" s="69">
        <f>IF(I1259&gt;0,COUNTIF($AV$32:AV1259,AV1259),0)</f>
        <v>1227</v>
      </c>
      <c r="AX1259" s="69">
        <f>IF(AND(AW1259&gt;1,SUMIF($AV$32:AV1258,AV1259,$AX$32:AX1258)-SUMIF($AV$32:AV1258,AV1259,$BA$32:BA1258)=0),1,IF(AND(AW1259&gt;1,SUMIF($AV$32:AV1258,AV1259,$AX$32:AX1258)-SUMIF($AV$32:AV1258,AV1259,$BA$32:BA1258)&gt;0),0,AW1259))</f>
        <v>0</v>
      </c>
      <c r="AY1259" s="69">
        <f>IF(AND(Q1259&gt;0,SUMIF($AV$32:AV1259,AV1259,$I$32:I1259)-SUMIF($AV$32:AV1259,AV1259,$Q$32:Q1259)=0),COUNTIF($AV$32:AV1259,AV1259),0)</f>
        <v>0</v>
      </c>
      <c r="AZ1259" s="69">
        <f>IF(Q1259&gt;0,COUNTIF($AV$32:AV1259,AV1259),0)</f>
        <v>0</v>
      </c>
      <c r="BA1259" s="69">
        <f t="shared" si="378"/>
        <v>0</v>
      </c>
      <c r="BC1259" s="69" t="str">
        <f t="shared" si="379"/>
        <v xml:space="preserve">  0</v>
      </c>
      <c r="BD1259" s="69" t="str">
        <f t="shared" si="380"/>
        <v/>
      </c>
      <c r="BF1259" s="69"/>
      <c r="BG1259" s="69"/>
    </row>
    <row r="1260" spans="1:59" x14ac:dyDescent="0.25">
      <c r="A1260" s="70" t="e">
        <f t="shared" si="387"/>
        <v>#REF!</v>
      </c>
      <c r="B1260" s="83" t="str">
        <f>IFERROR(VLOOKUP(A1260,[1]Tổng!$M$2:$AT$200,13,0),"")</f>
        <v/>
      </c>
      <c r="C1260" s="71" t="e">
        <f t="shared" si="382"/>
        <v>#VALUE!</v>
      </c>
      <c r="D1260" s="71">
        <f t="shared" si="383"/>
        <v>1</v>
      </c>
      <c r="E1260" s="221" t="str">
        <f>IFERROR(VLOOKUP(A1260,[1]Tổng!$M$2:$AT$200,14,0),"")</f>
        <v/>
      </c>
      <c r="F1260" s="213" t="str">
        <f>IFERROR(VLOOKUP(A1260,[1]Tổng!$M$2:$AT$200,15,0),"")</f>
        <v/>
      </c>
      <c r="G1260" s="214" t="str">
        <f>IFERROR(VLOOKUP(A1260,[1]Tổng!$M$2:$AT$200,25,0),"")</f>
        <v/>
      </c>
      <c r="H1260" s="83" t="str">
        <f>IFERROR(VLOOKUP(A1260,[1]Tổng!$M$2:$AQ$200,26,0),"")</f>
        <v/>
      </c>
      <c r="I1260" s="77" t="str">
        <f>IFERROR(VLOOKUP(A1260,[1]Tổng!$M$2:$AQ$200,27,0),"")</f>
        <v/>
      </c>
      <c r="J1260" s="77">
        <v>1000000</v>
      </c>
      <c r="K1260" s="78">
        <f t="shared" si="384"/>
        <v>0</v>
      </c>
      <c r="L1260" s="88" t="str">
        <f>IFERROR(VLOOKUP(A1260,[1]Tổng!$M$2:$AQ$200,30,0),"")</f>
        <v/>
      </c>
      <c r="M1260" s="88">
        <f t="shared" si="385"/>
        <v>0</v>
      </c>
      <c r="N1260" s="88" t="str">
        <f>IFERROR(VLOOKUP(A1260,[1]Tổng!$M$2:$AT$200,18,0),"")</f>
        <v/>
      </c>
      <c r="O1260" s="88" t="str">
        <f>IFERROR(VLOOKUP(A1260,[1]Tổng!$M$2:$AT$200,22,0),"")</f>
        <v/>
      </c>
      <c r="P1260" s="217">
        <f t="shared" si="386"/>
        <v>0</v>
      </c>
      <c r="Q1260" s="217">
        <f>IFERROR(VLOOKUP(A1260,[1]Tổng!$M$2:$AQ$200,29,0),0)</f>
        <v>0</v>
      </c>
      <c r="R1260" s="81" t="str">
        <f>IFERROR(VLOOKUP(A1260,[1]Tổng!$M$2:$AQ$200,31,0),"")</f>
        <v/>
      </c>
      <c r="S1260" s="81">
        <f t="shared" si="375"/>
        <v>0</v>
      </c>
      <c r="T1260" s="81">
        <f t="shared" si="376"/>
        <v>0</v>
      </c>
      <c r="U1260" s="81" t="e">
        <f t="shared" si="388"/>
        <v>#REF!</v>
      </c>
      <c r="V1260" s="81"/>
      <c r="W1260" s="81" t="e">
        <f t="shared" si="381"/>
        <v>#REF!</v>
      </c>
      <c r="X1260" s="83" t="str">
        <f>IFERROR(VLOOKUP(A1260,[1]Tổng!$H$2:$AT$200,39,0),".")</f>
        <v>.</v>
      </c>
      <c r="Y1260" s="99">
        <f t="shared" si="373"/>
        <v>0</v>
      </c>
      <c r="AC1260" s="106"/>
      <c r="AE1260" s="106" t="e">
        <f t="shared" si="353"/>
        <v>#VALUE!</v>
      </c>
      <c r="AF1260" s="69"/>
      <c r="AG1260" s="218"/>
      <c r="AH1260" s="219"/>
      <c r="AI1260" s="218"/>
      <c r="AR1260" s="225" t="str">
        <f t="shared" si="389"/>
        <v/>
      </c>
      <c r="AS1260" s="35">
        <f t="shared" si="390"/>
        <v>2</v>
      </c>
      <c r="AU1260" s="69" t="e">
        <f t="shared" si="374"/>
        <v>#N/A</v>
      </c>
      <c r="AV1260" s="69" t="e">
        <f t="shared" si="377"/>
        <v>#N/A</v>
      </c>
      <c r="AW1260" s="69">
        <f>IF(I1260&gt;0,COUNTIF($AV$32:AV1260,AV1260),0)</f>
        <v>1228</v>
      </c>
      <c r="AX1260" s="69">
        <f>IF(AND(AW1260&gt;1,SUMIF($AV$32:AV1259,AV1260,$AX$32:AX1259)-SUMIF($AV$32:AV1259,AV1260,$BA$32:BA1259)=0),1,IF(AND(AW1260&gt;1,SUMIF($AV$32:AV1259,AV1260,$AX$32:AX1259)-SUMIF($AV$32:AV1259,AV1260,$BA$32:BA1259)&gt;0),0,AW1260))</f>
        <v>0</v>
      </c>
      <c r="AY1260" s="69">
        <f>IF(AND(Q1260&gt;0,SUMIF($AV$32:AV1260,AV1260,$I$32:I1260)-SUMIF($AV$32:AV1260,AV1260,$Q$32:Q1260)=0),COUNTIF($AV$32:AV1260,AV1260),0)</f>
        <v>0</v>
      </c>
      <c r="AZ1260" s="69">
        <f>IF(Q1260&gt;0,COUNTIF($AV$32:AV1260,AV1260),0)</f>
        <v>0</v>
      </c>
      <c r="BA1260" s="69">
        <f t="shared" si="378"/>
        <v>0</v>
      </c>
      <c r="BC1260" s="69" t="str">
        <f t="shared" si="379"/>
        <v xml:space="preserve">  0</v>
      </c>
      <c r="BD1260" s="69" t="str">
        <f t="shared" si="380"/>
        <v/>
      </c>
      <c r="BF1260" s="69"/>
      <c r="BG1260" s="69"/>
    </row>
    <row r="1261" spans="1:59" x14ac:dyDescent="0.25">
      <c r="A1261" s="70" t="e">
        <f t="shared" si="387"/>
        <v>#REF!</v>
      </c>
      <c r="B1261" s="83" t="str">
        <f>IFERROR(VLOOKUP(A1261,[1]Tổng!$M$2:$AT$200,13,0),"")</f>
        <v/>
      </c>
      <c r="C1261" s="71" t="e">
        <f t="shared" si="382"/>
        <v>#VALUE!</v>
      </c>
      <c r="D1261" s="71">
        <f t="shared" si="383"/>
        <v>1</v>
      </c>
      <c r="E1261" s="221" t="str">
        <f>IFERROR(VLOOKUP(A1261,[1]Tổng!$M$2:$AT$200,14,0),"")</f>
        <v/>
      </c>
      <c r="F1261" s="213" t="str">
        <f>IFERROR(VLOOKUP(A1261,[1]Tổng!$M$2:$AT$200,15,0),"")</f>
        <v/>
      </c>
      <c r="G1261" s="214" t="str">
        <f>IFERROR(VLOOKUP(A1261,[1]Tổng!$M$2:$AT$200,25,0),"")</f>
        <v/>
      </c>
      <c r="H1261" s="83" t="str">
        <f>IFERROR(VLOOKUP(A1261,[1]Tổng!$M$2:$AQ$200,26,0),"")</f>
        <v/>
      </c>
      <c r="I1261" s="77" t="str">
        <f>IFERROR(VLOOKUP(A1261,[1]Tổng!$M$2:$AQ$200,27,0),"")</f>
        <v/>
      </c>
      <c r="J1261" s="77">
        <v>1000000</v>
      </c>
      <c r="K1261" s="78">
        <f t="shared" si="384"/>
        <v>0</v>
      </c>
      <c r="L1261" s="88" t="str">
        <f>IFERROR(VLOOKUP(A1261,[1]Tổng!$M$2:$AQ$200,30,0),"")</f>
        <v/>
      </c>
      <c r="M1261" s="88">
        <f t="shared" si="385"/>
        <v>0</v>
      </c>
      <c r="N1261" s="88" t="str">
        <f>IFERROR(VLOOKUP(A1261,[1]Tổng!$M$2:$AT$200,18,0),"")</f>
        <v/>
      </c>
      <c r="O1261" s="88" t="str">
        <f>IFERROR(VLOOKUP(A1261,[1]Tổng!$M$2:$AT$200,22,0),"")</f>
        <v/>
      </c>
      <c r="P1261" s="217">
        <f t="shared" si="386"/>
        <v>0</v>
      </c>
      <c r="Q1261" s="217">
        <f>IFERROR(VLOOKUP(A1261,[1]Tổng!$M$2:$AQ$200,29,0),0)</f>
        <v>0</v>
      </c>
      <c r="R1261" s="81" t="str">
        <f>IFERROR(VLOOKUP(A1261,[1]Tổng!$M$2:$AQ$200,31,0),"")</f>
        <v/>
      </c>
      <c r="S1261" s="81">
        <f t="shared" si="375"/>
        <v>0</v>
      </c>
      <c r="T1261" s="81">
        <f t="shared" si="376"/>
        <v>0</v>
      </c>
      <c r="U1261" s="81" t="e">
        <f t="shared" si="388"/>
        <v>#REF!</v>
      </c>
      <c r="V1261" s="81"/>
      <c r="W1261" s="81" t="e">
        <f t="shared" si="381"/>
        <v>#REF!</v>
      </c>
      <c r="X1261" s="83" t="str">
        <f>IFERROR(VLOOKUP(A1261,[1]Tổng!$H$2:$AT$200,39,0),".")</f>
        <v>.</v>
      </c>
      <c r="Y1261" s="99">
        <f t="shared" si="373"/>
        <v>0</v>
      </c>
      <c r="AC1261" s="106"/>
      <c r="AE1261" s="106" t="e">
        <f t="shared" si="353"/>
        <v>#VALUE!</v>
      </c>
      <c r="AF1261" s="69"/>
      <c r="AG1261" s="218"/>
      <c r="AH1261" s="219"/>
      <c r="AI1261" s="218"/>
      <c r="AR1261" s="225" t="str">
        <f t="shared" si="389"/>
        <v/>
      </c>
      <c r="AS1261" s="35">
        <f t="shared" si="390"/>
        <v>2</v>
      </c>
      <c r="AU1261" s="69" t="e">
        <f t="shared" si="374"/>
        <v>#N/A</v>
      </c>
      <c r="AV1261" s="69" t="e">
        <f t="shared" si="377"/>
        <v>#N/A</v>
      </c>
      <c r="AW1261" s="69">
        <f>IF(I1261&gt;0,COUNTIF($AV$32:AV1261,AV1261),0)</f>
        <v>1229</v>
      </c>
      <c r="AX1261" s="69">
        <f>IF(AND(AW1261&gt;1,SUMIF($AV$32:AV1260,AV1261,$AX$32:AX1260)-SUMIF($AV$32:AV1260,AV1261,$BA$32:BA1260)=0),1,IF(AND(AW1261&gt;1,SUMIF($AV$32:AV1260,AV1261,$AX$32:AX1260)-SUMIF($AV$32:AV1260,AV1261,$BA$32:BA1260)&gt;0),0,AW1261))</f>
        <v>0</v>
      </c>
      <c r="AY1261" s="69">
        <f>IF(AND(Q1261&gt;0,SUMIF($AV$32:AV1261,AV1261,$I$32:I1261)-SUMIF($AV$32:AV1261,AV1261,$Q$32:Q1261)=0),COUNTIF($AV$32:AV1261,AV1261),0)</f>
        <v>0</v>
      </c>
      <c r="AZ1261" s="69">
        <f>IF(Q1261&gt;0,COUNTIF($AV$32:AV1261,AV1261),0)</f>
        <v>0</v>
      </c>
      <c r="BA1261" s="69">
        <f t="shared" si="378"/>
        <v>0</v>
      </c>
      <c r="BC1261" s="69" t="str">
        <f t="shared" si="379"/>
        <v xml:space="preserve">  0</v>
      </c>
      <c r="BD1261" s="69" t="str">
        <f t="shared" si="380"/>
        <v/>
      </c>
      <c r="BF1261" s="69"/>
      <c r="BG1261" s="69"/>
    </row>
    <row r="1262" spans="1:59" x14ac:dyDescent="0.25">
      <c r="A1262" s="70" t="e">
        <f t="shared" si="387"/>
        <v>#REF!</v>
      </c>
      <c r="B1262" s="83" t="str">
        <f>IFERROR(VLOOKUP(A1262,[1]Tổng!$M$2:$AT$200,13,0),"")</f>
        <v/>
      </c>
      <c r="C1262" s="71" t="e">
        <f t="shared" si="382"/>
        <v>#VALUE!</v>
      </c>
      <c r="D1262" s="71">
        <f t="shared" si="383"/>
        <v>1</v>
      </c>
      <c r="E1262" s="221" t="str">
        <f>IFERROR(VLOOKUP(A1262,[1]Tổng!$M$2:$AT$200,14,0),"")</f>
        <v/>
      </c>
      <c r="F1262" s="213" t="str">
        <f>IFERROR(VLOOKUP(A1262,[1]Tổng!$M$2:$AT$200,15,0),"")</f>
        <v/>
      </c>
      <c r="G1262" s="214" t="str">
        <f>IFERROR(VLOOKUP(A1262,[1]Tổng!$M$2:$AT$200,25,0),"")</f>
        <v/>
      </c>
      <c r="H1262" s="83" t="str">
        <f>IFERROR(VLOOKUP(A1262,[1]Tổng!$M$2:$AQ$200,26,0),"")</f>
        <v/>
      </c>
      <c r="I1262" s="77" t="str">
        <f>IFERROR(VLOOKUP(A1262,[1]Tổng!$M$2:$AQ$200,27,0),"")</f>
        <v/>
      </c>
      <c r="J1262" s="77">
        <v>1000000</v>
      </c>
      <c r="K1262" s="78">
        <f t="shared" si="384"/>
        <v>0</v>
      </c>
      <c r="L1262" s="88" t="str">
        <f>IFERROR(VLOOKUP(A1262,[1]Tổng!$M$2:$AQ$200,30,0),"")</f>
        <v/>
      </c>
      <c r="M1262" s="88">
        <f t="shared" si="385"/>
        <v>0</v>
      </c>
      <c r="N1262" s="88" t="str">
        <f>IFERROR(VLOOKUP(A1262,[1]Tổng!$M$2:$AT$200,18,0),"")</f>
        <v/>
      </c>
      <c r="O1262" s="88" t="str">
        <f>IFERROR(VLOOKUP(A1262,[1]Tổng!$M$2:$AT$200,22,0),"")</f>
        <v/>
      </c>
      <c r="P1262" s="217">
        <f t="shared" si="386"/>
        <v>0</v>
      </c>
      <c r="Q1262" s="217">
        <f>IFERROR(VLOOKUP(A1262,[1]Tổng!$M$2:$AQ$200,29,0),0)</f>
        <v>0</v>
      </c>
      <c r="R1262" s="81" t="str">
        <f>IFERROR(VLOOKUP(A1262,[1]Tổng!$M$2:$AQ$200,31,0),"")</f>
        <v/>
      </c>
      <c r="S1262" s="81">
        <f t="shared" si="375"/>
        <v>0</v>
      </c>
      <c r="T1262" s="81">
        <f t="shared" si="376"/>
        <v>0</v>
      </c>
      <c r="U1262" s="81" t="e">
        <f t="shared" si="388"/>
        <v>#REF!</v>
      </c>
      <c r="V1262" s="81"/>
      <c r="W1262" s="81" t="e">
        <f t="shared" si="381"/>
        <v>#REF!</v>
      </c>
      <c r="X1262" s="83" t="str">
        <f>IFERROR(VLOOKUP(A1262,[1]Tổng!$H$2:$AT$200,39,0),".")</f>
        <v>.</v>
      </c>
      <c r="Y1262" s="99">
        <f t="shared" si="373"/>
        <v>0</v>
      </c>
      <c r="AC1262" s="106"/>
      <c r="AE1262" s="106" t="e">
        <f t="shared" si="353"/>
        <v>#VALUE!</v>
      </c>
      <c r="AF1262" s="69"/>
      <c r="AG1262" s="218"/>
      <c r="AH1262" s="219"/>
      <c r="AI1262" s="218"/>
      <c r="AR1262" s="225" t="str">
        <f t="shared" si="389"/>
        <v/>
      </c>
      <c r="AS1262" s="35">
        <f t="shared" si="390"/>
        <v>2</v>
      </c>
      <c r="AU1262" s="69" t="e">
        <f t="shared" si="374"/>
        <v>#N/A</v>
      </c>
      <c r="AV1262" s="69" t="e">
        <f t="shared" si="377"/>
        <v>#N/A</v>
      </c>
      <c r="AW1262" s="69">
        <f>IF(I1262&gt;0,COUNTIF($AV$32:AV1262,AV1262),0)</f>
        <v>1230</v>
      </c>
      <c r="AX1262" s="69">
        <f>IF(AND(AW1262&gt;1,SUMIF($AV$32:AV1261,AV1262,$AX$32:AX1261)-SUMIF($AV$32:AV1261,AV1262,$BA$32:BA1261)=0),1,IF(AND(AW1262&gt;1,SUMIF($AV$32:AV1261,AV1262,$AX$32:AX1261)-SUMIF($AV$32:AV1261,AV1262,$BA$32:BA1261)&gt;0),0,AW1262))</f>
        <v>0</v>
      </c>
      <c r="AY1262" s="69">
        <f>IF(AND(Q1262&gt;0,SUMIF($AV$32:AV1262,AV1262,$I$32:I1262)-SUMIF($AV$32:AV1262,AV1262,$Q$32:Q1262)=0),COUNTIF($AV$32:AV1262,AV1262),0)</f>
        <v>0</v>
      </c>
      <c r="AZ1262" s="69">
        <f>IF(Q1262&gt;0,COUNTIF($AV$32:AV1262,AV1262),0)</f>
        <v>0</v>
      </c>
      <c r="BA1262" s="69">
        <f t="shared" si="378"/>
        <v>0</v>
      </c>
      <c r="BC1262" s="69" t="str">
        <f t="shared" si="379"/>
        <v xml:space="preserve">  0</v>
      </c>
      <c r="BD1262" s="69" t="str">
        <f t="shared" si="380"/>
        <v/>
      </c>
      <c r="BF1262" s="69"/>
      <c r="BG1262" s="69"/>
    </row>
    <row r="1263" spans="1:59" x14ac:dyDescent="0.25">
      <c r="A1263" s="70" t="e">
        <f t="shared" si="387"/>
        <v>#REF!</v>
      </c>
      <c r="B1263" s="83" t="str">
        <f>IFERROR(VLOOKUP(A1263,[1]Tổng!$M$2:$AT$200,13,0),"")</f>
        <v/>
      </c>
      <c r="C1263" s="71" t="e">
        <f t="shared" si="382"/>
        <v>#VALUE!</v>
      </c>
      <c r="D1263" s="71">
        <f t="shared" si="383"/>
        <v>1</v>
      </c>
      <c r="E1263" s="221" t="str">
        <f>IFERROR(VLOOKUP(A1263,[1]Tổng!$M$2:$AT$200,14,0),"")</f>
        <v/>
      </c>
      <c r="F1263" s="213" t="str">
        <f>IFERROR(VLOOKUP(A1263,[1]Tổng!$M$2:$AT$200,15,0),"")</f>
        <v/>
      </c>
      <c r="G1263" s="214" t="str">
        <f>IFERROR(VLOOKUP(A1263,[1]Tổng!$M$2:$AT$200,25,0),"")</f>
        <v/>
      </c>
      <c r="H1263" s="83" t="str">
        <f>IFERROR(VLOOKUP(A1263,[1]Tổng!$M$2:$AQ$200,26,0),"")</f>
        <v/>
      </c>
      <c r="I1263" s="77" t="str">
        <f>IFERROR(VLOOKUP(A1263,[1]Tổng!$M$2:$AQ$200,27,0),"")</f>
        <v/>
      </c>
      <c r="J1263" s="77">
        <v>1000000</v>
      </c>
      <c r="K1263" s="78">
        <f t="shared" si="384"/>
        <v>0</v>
      </c>
      <c r="L1263" s="88" t="str">
        <f>IFERROR(VLOOKUP(A1263,[1]Tổng!$M$2:$AQ$200,30,0),"")</f>
        <v/>
      </c>
      <c r="M1263" s="88">
        <f t="shared" si="385"/>
        <v>0</v>
      </c>
      <c r="N1263" s="88" t="str">
        <f>IFERROR(VLOOKUP(A1263,[1]Tổng!$M$2:$AT$200,18,0),"")</f>
        <v/>
      </c>
      <c r="O1263" s="88" t="str">
        <f>IFERROR(VLOOKUP(A1263,[1]Tổng!$M$2:$AT$200,22,0),"")</f>
        <v/>
      </c>
      <c r="P1263" s="217">
        <f t="shared" si="386"/>
        <v>0</v>
      </c>
      <c r="Q1263" s="217">
        <f>IFERROR(VLOOKUP(A1263,[1]Tổng!$M$2:$AQ$200,29,0),0)</f>
        <v>0</v>
      </c>
      <c r="R1263" s="81" t="str">
        <f>IFERROR(VLOOKUP(A1263,[1]Tổng!$M$2:$AQ$200,31,0),"")</f>
        <v/>
      </c>
      <c r="S1263" s="81">
        <f t="shared" si="375"/>
        <v>0</v>
      </c>
      <c r="T1263" s="81">
        <f t="shared" si="376"/>
        <v>0</v>
      </c>
      <c r="U1263" s="81" t="e">
        <f t="shared" si="388"/>
        <v>#REF!</v>
      </c>
      <c r="V1263" s="81"/>
      <c r="W1263" s="81" t="e">
        <f t="shared" si="381"/>
        <v>#REF!</v>
      </c>
      <c r="X1263" s="83" t="str">
        <f>IFERROR(VLOOKUP(A1263,[1]Tổng!$H$2:$AT$200,39,0),".")</f>
        <v>.</v>
      </c>
      <c r="Y1263" s="99">
        <f t="shared" si="373"/>
        <v>0</v>
      </c>
      <c r="AC1263" s="106"/>
      <c r="AE1263" s="106" t="e">
        <f t="shared" si="353"/>
        <v>#VALUE!</v>
      </c>
      <c r="AF1263" s="69"/>
      <c r="AG1263" s="218"/>
      <c r="AH1263" s="219"/>
      <c r="AI1263" s="218"/>
      <c r="AR1263" s="225" t="str">
        <f t="shared" si="389"/>
        <v/>
      </c>
      <c r="AS1263" s="35">
        <f t="shared" si="390"/>
        <v>2</v>
      </c>
      <c r="AU1263" s="69" t="e">
        <f t="shared" si="374"/>
        <v>#N/A</v>
      </c>
      <c r="AV1263" s="69" t="e">
        <f t="shared" si="377"/>
        <v>#N/A</v>
      </c>
      <c r="AW1263" s="69">
        <f>IF(I1263&gt;0,COUNTIF($AV$32:AV1263,AV1263),0)</f>
        <v>1231</v>
      </c>
      <c r="AX1263" s="69">
        <f>IF(AND(AW1263&gt;1,SUMIF($AV$32:AV1262,AV1263,$AX$32:AX1262)-SUMIF($AV$32:AV1262,AV1263,$BA$32:BA1262)=0),1,IF(AND(AW1263&gt;1,SUMIF($AV$32:AV1262,AV1263,$AX$32:AX1262)-SUMIF($AV$32:AV1262,AV1263,$BA$32:BA1262)&gt;0),0,AW1263))</f>
        <v>0</v>
      </c>
      <c r="AY1263" s="69">
        <f>IF(AND(Q1263&gt;0,SUMIF($AV$32:AV1263,AV1263,$I$32:I1263)-SUMIF($AV$32:AV1263,AV1263,$Q$32:Q1263)=0),COUNTIF($AV$32:AV1263,AV1263),0)</f>
        <v>0</v>
      </c>
      <c r="AZ1263" s="69">
        <f>IF(Q1263&gt;0,COUNTIF($AV$32:AV1263,AV1263),0)</f>
        <v>0</v>
      </c>
      <c r="BA1263" s="69">
        <f t="shared" si="378"/>
        <v>0</v>
      </c>
      <c r="BC1263" s="69" t="str">
        <f t="shared" si="379"/>
        <v xml:space="preserve">  0</v>
      </c>
      <c r="BD1263" s="69" t="str">
        <f t="shared" si="380"/>
        <v/>
      </c>
      <c r="BF1263" s="69"/>
      <c r="BG1263" s="69"/>
    </row>
    <row r="1264" spans="1:59" x14ac:dyDescent="0.25">
      <c r="A1264" s="70" t="e">
        <f t="shared" si="387"/>
        <v>#REF!</v>
      </c>
      <c r="B1264" s="83" t="str">
        <f>IFERROR(VLOOKUP(A1264,[1]Tổng!$M$2:$AT$200,13,0),"")</f>
        <v/>
      </c>
      <c r="C1264" s="71" t="e">
        <f t="shared" si="382"/>
        <v>#VALUE!</v>
      </c>
      <c r="D1264" s="71">
        <f t="shared" si="383"/>
        <v>1</v>
      </c>
      <c r="E1264" s="221" t="str">
        <f>IFERROR(VLOOKUP(A1264,[1]Tổng!$M$2:$AT$200,14,0),"")</f>
        <v/>
      </c>
      <c r="F1264" s="213" t="str">
        <f>IFERROR(VLOOKUP(A1264,[1]Tổng!$M$2:$AT$200,15,0),"")</f>
        <v/>
      </c>
      <c r="G1264" s="214" t="str">
        <f>IFERROR(VLOOKUP(A1264,[1]Tổng!$M$2:$AT$200,25,0),"")</f>
        <v/>
      </c>
      <c r="H1264" s="83" t="str">
        <f>IFERROR(VLOOKUP(A1264,[1]Tổng!$M$2:$AQ$200,26,0),"")</f>
        <v/>
      </c>
      <c r="I1264" s="77" t="str">
        <f>IFERROR(VLOOKUP(A1264,[1]Tổng!$M$2:$AQ$200,27,0),"")</f>
        <v/>
      </c>
      <c r="J1264" s="77">
        <v>1000000</v>
      </c>
      <c r="K1264" s="78">
        <f t="shared" si="384"/>
        <v>0</v>
      </c>
      <c r="L1264" s="88" t="str">
        <f>IFERROR(VLOOKUP(A1264,[1]Tổng!$M$2:$AQ$200,30,0),"")</f>
        <v/>
      </c>
      <c r="M1264" s="88">
        <f t="shared" si="385"/>
        <v>0</v>
      </c>
      <c r="N1264" s="88" t="str">
        <f>IFERROR(VLOOKUP(A1264,[1]Tổng!$M$2:$AT$200,18,0),"")</f>
        <v/>
      </c>
      <c r="O1264" s="88" t="str">
        <f>IFERROR(VLOOKUP(A1264,[1]Tổng!$M$2:$AT$200,22,0),"")</f>
        <v/>
      </c>
      <c r="P1264" s="217">
        <f t="shared" si="386"/>
        <v>0</v>
      </c>
      <c r="Q1264" s="217">
        <f>IFERROR(VLOOKUP(A1264,[1]Tổng!$M$2:$AQ$200,29,0),0)</f>
        <v>0</v>
      </c>
      <c r="R1264" s="81" t="str">
        <f>IFERROR(VLOOKUP(A1264,[1]Tổng!$M$2:$AQ$200,31,0),"")</f>
        <v/>
      </c>
      <c r="S1264" s="81">
        <f t="shared" si="375"/>
        <v>0</v>
      </c>
      <c r="T1264" s="81">
        <f t="shared" si="376"/>
        <v>0</v>
      </c>
      <c r="U1264" s="81" t="e">
        <f t="shared" si="388"/>
        <v>#REF!</v>
      </c>
      <c r="V1264" s="81"/>
      <c r="W1264" s="81" t="e">
        <f t="shared" si="381"/>
        <v>#REF!</v>
      </c>
      <c r="X1264" s="83">
        <v>44029</v>
      </c>
      <c r="Y1264" s="99">
        <f t="shared" si="373"/>
        <v>0</v>
      </c>
      <c r="AC1264" s="106"/>
      <c r="AE1264" s="106" t="e">
        <f t="shared" si="353"/>
        <v>#VALUE!</v>
      </c>
      <c r="AF1264" s="69"/>
      <c r="AG1264" s="218"/>
      <c r="AH1264" s="219"/>
      <c r="AI1264" s="218"/>
      <c r="AR1264" s="225" t="str">
        <f t="shared" si="389"/>
        <v/>
      </c>
      <c r="AS1264" s="35">
        <f t="shared" si="390"/>
        <v>2</v>
      </c>
      <c r="AU1264" s="69" t="e">
        <f t="shared" si="374"/>
        <v>#N/A</v>
      </c>
      <c r="AV1264" s="69" t="e">
        <f t="shared" si="377"/>
        <v>#N/A</v>
      </c>
      <c r="AW1264" s="69">
        <f>IF(I1264&gt;0,COUNTIF($AV$32:AV1264,AV1264),0)</f>
        <v>1232</v>
      </c>
      <c r="AX1264" s="69">
        <f>IF(AND(AW1264&gt;1,SUMIF($AV$32:AV1263,AV1264,$AX$32:AX1263)-SUMIF($AV$32:AV1263,AV1264,$BA$32:BA1263)=0),1,IF(AND(AW1264&gt;1,SUMIF($AV$32:AV1263,AV1264,$AX$32:AX1263)-SUMIF($AV$32:AV1263,AV1264,$BA$32:BA1263)&gt;0),0,AW1264))</f>
        <v>0</v>
      </c>
      <c r="AY1264" s="69">
        <f>IF(AND(Q1264&gt;0,SUMIF($AV$32:AV1264,AV1264,$I$32:I1264)-SUMIF($AV$32:AV1264,AV1264,$Q$32:Q1264)=0),COUNTIF($AV$32:AV1264,AV1264),0)</f>
        <v>0</v>
      </c>
      <c r="AZ1264" s="69">
        <f>IF(Q1264&gt;0,COUNTIF($AV$32:AV1264,AV1264),0)</f>
        <v>0</v>
      </c>
      <c r="BA1264" s="69">
        <f t="shared" si="378"/>
        <v>0</v>
      </c>
      <c r="BC1264" s="69" t="str">
        <f t="shared" si="379"/>
        <v xml:space="preserve">  0</v>
      </c>
      <c r="BD1264" s="69" t="str">
        <f t="shared" si="380"/>
        <v/>
      </c>
      <c r="BF1264" s="69"/>
      <c r="BG1264" s="69"/>
    </row>
    <row r="1265" spans="1:59" x14ac:dyDescent="0.25">
      <c r="A1265" s="70" t="e">
        <f t="shared" si="387"/>
        <v>#REF!</v>
      </c>
      <c r="B1265" s="83" t="str">
        <f>IFERROR(VLOOKUP(A1265,[1]Tổng!$M$2:$AT$200,13,0),"")</f>
        <v/>
      </c>
      <c r="C1265" s="71" t="e">
        <f t="shared" si="382"/>
        <v>#VALUE!</v>
      </c>
      <c r="D1265" s="71">
        <f t="shared" si="383"/>
        <v>1</v>
      </c>
      <c r="E1265" s="221" t="str">
        <f>IFERROR(VLOOKUP(A1265,[1]Tổng!$M$2:$AT$200,14,0),"")</f>
        <v/>
      </c>
      <c r="F1265" s="213" t="str">
        <f>IFERROR(VLOOKUP(A1265,[1]Tổng!$M$2:$AT$200,15,0),"")</f>
        <v/>
      </c>
      <c r="G1265" s="214" t="str">
        <f>IFERROR(VLOOKUP(A1265,[1]Tổng!$M$2:$AT$200,25,0),"")</f>
        <v/>
      </c>
      <c r="H1265" s="83" t="str">
        <f>IFERROR(VLOOKUP(A1265,[1]Tổng!$M$2:$AQ$200,26,0),"")</f>
        <v/>
      </c>
      <c r="I1265" s="77" t="str">
        <f>IFERROR(VLOOKUP(A1265,[1]Tổng!$M$2:$AQ$200,27,0),"")</f>
        <v/>
      </c>
      <c r="J1265" s="77">
        <v>1000000</v>
      </c>
      <c r="K1265" s="78">
        <f t="shared" si="384"/>
        <v>0</v>
      </c>
      <c r="L1265" s="88" t="str">
        <f>IFERROR(VLOOKUP(A1265,[1]Tổng!$M$2:$AQ$200,30,0),"")</f>
        <v/>
      </c>
      <c r="M1265" s="88">
        <f t="shared" si="385"/>
        <v>0</v>
      </c>
      <c r="N1265" s="88" t="str">
        <f>IFERROR(VLOOKUP(A1265,[1]Tổng!$M$2:$AT$200,18,0),"")</f>
        <v/>
      </c>
      <c r="O1265" s="88" t="str">
        <f>IFERROR(VLOOKUP(A1265,[1]Tổng!$M$2:$AT$200,22,0),"")</f>
        <v/>
      </c>
      <c r="P1265" s="217">
        <f t="shared" si="386"/>
        <v>0</v>
      </c>
      <c r="Q1265" s="217">
        <f>IFERROR(VLOOKUP(A1265,[1]Tổng!$M$2:$AQ$200,29,0),0)</f>
        <v>0</v>
      </c>
      <c r="R1265" s="81" t="str">
        <f>IFERROR(VLOOKUP(A1265,[1]Tổng!$M$2:$AQ$200,31,0),"")</f>
        <v/>
      </c>
      <c r="S1265" s="81">
        <f t="shared" si="375"/>
        <v>0</v>
      </c>
      <c r="T1265" s="81">
        <f t="shared" si="376"/>
        <v>0</v>
      </c>
      <c r="U1265" s="81" t="e">
        <f t="shared" si="388"/>
        <v>#REF!</v>
      </c>
      <c r="V1265" s="81"/>
      <c r="W1265" s="81" t="e">
        <f t="shared" si="381"/>
        <v>#REF!</v>
      </c>
      <c r="X1265" s="83">
        <v>44091</v>
      </c>
      <c r="Y1265" s="99">
        <f t="shared" si="373"/>
        <v>0</v>
      </c>
      <c r="AC1265" s="106"/>
      <c r="AE1265" s="106" t="e">
        <f t="shared" si="353"/>
        <v>#VALUE!</v>
      </c>
      <c r="AF1265" s="69"/>
      <c r="AG1265" s="218"/>
      <c r="AH1265" s="219"/>
      <c r="AI1265" s="218"/>
      <c r="AR1265" s="225" t="str">
        <f t="shared" si="389"/>
        <v/>
      </c>
      <c r="AS1265" s="35">
        <f t="shared" si="390"/>
        <v>2</v>
      </c>
      <c r="AU1265" s="69" t="e">
        <f t="shared" si="374"/>
        <v>#N/A</v>
      </c>
      <c r="AV1265" s="69" t="e">
        <f t="shared" si="377"/>
        <v>#N/A</v>
      </c>
      <c r="AW1265" s="69">
        <f>IF(I1265&gt;0,COUNTIF($AV$32:AV1265,AV1265),0)</f>
        <v>1233</v>
      </c>
      <c r="AX1265" s="69">
        <f>IF(AND(AW1265&gt;1,SUMIF($AV$32:AV1264,AV1265,$AX$32:AX1264)-SUMIF($AV$32:AV1264,AV1265,$BA$32:BA1264)=0),1,IF(AND(AW1265&gt;1,SUMIF($AV$32:AV1264,AV1265,$AX$32:AX1264)-SUMIF($AV$32:AV1264,AV1265,$BA$32:BA1264)&gt;0),0,AW1265))</f>
        <v>0</v>
      </c>
      <c r="AY1265" s="69">
        <f>IF(AND(Q1265&gt;0,SUMIF($AV$32:AV1265,AV1265,$I$32:I1265)-SUMIF($AV$32:AV1265,AV1265,$Q$32:Q1265)=0),COUNTIF($AV$32:AV1265,AV1265),0)</f>
        <v>0</v>
      </c>
      <c r="AZ1265" s="69">
        <f>IF(Q1265&gt;0,COUNTIF($AV$32:AV1265,AV1265),0)</f>
        <v>0</v>
      </c>
      <c r="BA1265" s="69">
        <f t="shared" si="378"/>
        <v>0</v>
      </c>
      <c r="BC1265" s="69" t="str">
        <f t="shared" si="379"/>
        <v xml:space="preserve">  0</v>
      </c>
      <c r="BD1265" s="69" t="str">
        <f t="shared" si="380"/>
        <v/>
      </c>
      <c r="BF1265" s="69"/>
      <c r="BG1265" s="69"/>
    </row>
    <row r="1266" spans="1:59" x14ac:dyDescent="0.25">
      <c r="A1266" s="70" t="e">
        <f t="shared" si="387"/>
        <v>#REF!</v>
      </c>
      <c r="B1266" s="83" t="str">
        <f>IFERROR(VLOOKUP(A1266,[1]Tổng!$M$2:$AT$200,13,0),"")</f>
        <v/>
      </c>
      <c r="C1266" s="71" t="e">
        <f t="shared" si="382"/>
        <v>#VALUE!</v>
      </c>
      <c r="D1266" s="71">
        <f t="shared" si="383"/>
        <v>1</v>
      </c>
      <c r="E1266" s="221" t="str">
        <f>IFERROR(VLOOKUP(A1266,[1]Tổng!$M$2:$AT$200,14,0),"")</f>
        <v/>
      </c>
      <c r="F1266" s="213" t="str">
        <f>IFERROR(VLOOKUP(A1266,[1]Tổng!$M$2:$AT$200,15,0),"")</f>
        <v/>
      </c>
      <c r="G1266" s="214" t="str">
        <f>IFERROR(VLOOKUP(A1266,[1]Tổng!$M$2:$AT$200,25,0),"")</f>
        <v/>
      </c>
      <c r="H1266" s="83" t="str">
        <f>IFERROR(VLOOKUP(A1266,[1]Tổng!$M$2:$AQ$200,26,0),"")</f>
        <v/>
      </c>
      <c r="I1266" s="77" t="str">
        <f>IFERROR(VLOOKUP(A1266,[1]Tổng!$M$2:$AQ$200,27,0),"")</f>
        <v/>
      </c>
      <c r="J1266" s="77">
        <v>1000000</v>
      </c>
      <c r="K1266" s="78">
        <f t="shared" si="384"/>
        <v>0</v>
      </c>
      <c r="L1266" s="88" t="str">
        <f>IFERROR(VLOOKUP(A1266,[1]Tổng!$M$2:$AQ$200,30,0),"")</f>
        <v/>
      </c>
      <c r="M1266" s="88">
        <f t="shared" si="385"/>
        <v>0</v>
      </c>
      <c r="N1266" s="88" t="str">
        <f>IFERROR(VLOOKUP(A1266,[1]Tổng!$M$2:$AT$200,18,0),"")</f>
        <v/>
      </c>
      <c r="O1266" s="88" t="str">
        <f>IFERROR(VLOOKUP(A1266,[1]Tổng!$M$2:$AT$200,22,0),"")</f>
        <v/>
      </c>
      <c r="P1266" s="217">
        <f t="shared" si="386"/>
        <v>0</v>
      </c>
      <c r="Q1266" s="217">
        <f>IFERROR(VLOOKUP(A1266,[1]Tổng!$M$2:$AQ$200,29,0),0)</f>
        <v>0</v>
      </c>
      <c r="R1266" s="81" t="str">
        <f>IFERROR(VLOOKUP(A1266,[1]Tổng!$M$2:$AQ$200,31,0),"")</f>
        <v/>
      </c>
      <c r="S1266" s="81">
        <f t="shared" si="375"/>
        <v>0</v>
      </c>
      <c r="T1266" s="81">
        <f t="shared" si="376"/>
        <v>0</v>
      </c>
      <c r="U1266" s="81" t="e">
        <f t="shared" si="388"/>
        <v>#REF!</v>
      </c>
      <c r="V1266" s="81"/>
      <c r="W1266" s="81" t="e">
        <f t="shared" si="381"/>
        <v>#REF!</v>
      </c>
      <c r="X1266" s="83">
        <v>44026</v>
      </c>
      <c r="Y1266" s="99">
        <f t="shared" si="373"/>
        <v>0</v>
      </c>
      <c r="AC1266" s="106"/>
      <c r="AE1266" s="106" t="e">
        <f t="shared" si="353"/>
        <v>#VALUE!</v>
      </c>
      <c r="AF1266" s="69"/>
      <c r="AG1266" s="218"/>
      <c r="AH1266" s="219"/>
      <c r="AI1266" s="218"/>
      <c r="AR1266" s="225" t="str">
        <f t="shared" si="389"/>
        <v/>
      </c>
      <c r="AS1266" s="35">
        <f t="shared" si="390"/>
        <v>2</v>
      </c>
      <c r="AU1266" s="69" t="e">
        <f t="shared" si="374"/>
        <v>#N/A</v>
      </c>
      <c r="AV1266" s="69" t="e">
        <f t="shared" si="377"/>
        <v>#N/A</v>
      </c>
      <c r="AW1266" s="69">
        <f>IF(I1266&gt;0,COUNTIF($AV$32:AV1266,AV1266),0)</f>
        <v>1234</v>
      </c>
      <c r="AX1266" s="69">
        <f>IF(AND(AW1266&gt;1,SUMIF($AV$32:AV1265,AV1266,$AX$32:AX1265)-SUMIF($AV$32:AV1265,AV1266,$BA$32:BA1265)=0),1,IF(AND(AW1266&gt;1,SUMIF($AV$32:AV1265,AV1266,$AX$32:AX1265)-SUMIF($AV$32:AV1265,AV1266,$BA$32:BA1265)&gt;0),0,AW1266))</f>
        <v>0</v>
      </c>
      <c r="AY1266" s="69">
        <f>IF(AND(Q1266&gt;0,SUMIF($AV$32:AV1266,AV1266,$I$32:I1266)-SUMIF($AV$32:AV1266,AV1266,$Q$32:Q1266)=0),COUNTIF($AV$32:AV1266,AV1266),0)</f>
        <v>0</v>
      </c>
      <c r="AZ1266" s="69">
        <f>IF(Q1266&gt;0,COUNTIF($AV$32:AV1266,AV1266),0)</f>
        <v>0</v>
      </c>
      <c r="BA1266" s="69">
        <f t="shared" si="378"/>
        <v>0</v>
      </c>
      <c r="BC1266" s="69" t="str">
        <f t="shared" si="379"/>
        <v xml:space="preserve">  0</v>
      </c>
      <c r="BD1266" s="69" t="str">
        <f t="shared" si="380"/>
        <v/>
      </c>
      <c r="BF1266" s="69"/>
      <c r="BG1266" s="69"/>
    </row>
    <row r="1267" spans="1:59" x14ac:dyDescent="0.25">
      <c r="A1267" s="70" t="e">
        <f t="shared" si="387"/>
        <v>#REF!</v>
      </c>
      <c r="B1267" s="83" t="str">
        <f>IFERROR(VLOOKUP(A1267,[1]Tổng!$M$2:$AT$200,13,0),"")</f>
        <v/>
      </c>
      <c r="C1267" s="71" t="e">
        <f t="shared" si="382"/>
        <v>#VALUE!</v>
      </c>
      <c r="D1267" s="71">
        <f t="shared" si="383"/>
        <v>1</v>
      </c>
      <c r="E1267" s="221" t="str">
        <f>IFERROR(VLOOKUP(A1267,[1]Tổng!$M$2:$AT$200,14,0),"")</f>
        <v/>
      </c>
      <c r="F1267" s="213" t="str">
        <f>IFERROR(VLOOKUP(A1267,[1]Tổng!$M$2:$AT$200,15,0),"")</f>
        <v/>
      </c>
      <c r="G1267" s="214" t="str">
        <f>IFERROR(VLOOKUP(A1267,[1]Tổng!$M$2:$AT$200,25,0),"")</f>
        <v/>
      </c>
      <c r="H1267" s="83" t="str">
        <f>IFERROR(VLOOKUP(A1267,[1]Tổng!$M$2:$AQ$200,26,0),"")</f>
        <v/>
      </c>
      <c r="I1267" s="77" t="str">
        <f>IFERROR(VLOOKUP(A1267,[1]Tổng!$M$2:$AQ$200,27,0),"")</f>
        <v/>
      </c>
      <c r="J1267" s="77">
        <v>1000000</v>
      </c>
      <c r="K1267" s="78">
        <f t="shared" si="384"/>
        <v>0</v>
      </c>
      <c r="L1267" s="88" t="str">
        <f>IFERROR(VLOOKUP(A1267,[1]Tổng!$M$2:$AQ$200,30,0),"")</f>
        <v/>
      </c>
      <c r="M1267" s="88">
        <f t="shared" si="385"/>
        <v>0</v>
      </c>
      <c r="N1267" s="88" t="str">
        <f>IFERROR(VLOOKUP(A1267,[1]Tổng!$M$2:$AT$200,18,0),"")</f>
        <v/>
      </c>
      <c r="O1267" s="88" t="str">
        <f>IFERROR(VLOOKUP(A1267,[1]Tổng!$M$2:$AT$200,22,0),"")</f>
        <v/>
      </c>
      <c r="P1267" s="217">
        <f t="shared" si="386"/>
        <v>0</v>
      </c>
      <c r="Q1267" s="217">
        <f>IFERROR(VLOOKUP(A1267,[1]Tổng!$M$2:$AQ$200,29,0),0)</f>
        <v>0</v>
      </c>
      <c r="R1267" s="81" t="str">
        <f>IFERROR(VLOOKUP(A1267,[1]Tổng!$M$2:$AQ$200,31,0),"")</f>
        <v/>
      </c>
      <c r="S1267" s="81">
        <f t="shared" si="375"/>
        <v>0</v>
      </c>
      <c r="T1267" s="81">
        <f t="shared" si="376"/>
        <v>0</v>
      </c>
      <c r="U1267" s="81" t="e">
        <f t="shared" si="388"/>
        <v>#REF!</v>
      </c>
      <c r="V1267" s="81"/>
      <c r="W1267" s="81" t="e">
        <f t="shared" si="381"/>
        <v>#REF!</v>
      </c>
      <c r="X1267" s="83"/>
      <c r="Y1267" s="99">
        <f t="shared" si="373"/>
        <v>0</v>
      </c>
      <c r="AC1267" s="106"/>
      <c r="AE1267" s="106" t="e">
        <f t="shared" si="353"/>
        <v>#VALUE!</v>
      </c>
      <c r="AF1267" s="69"/>
      <c r="AG1267" s="218"/>
      <c r="AH1267" s="219"/>
      <c r="AI1267" s="218"/>
      <c r="AR1267" s="225" t="str">
        <f t="shared" si="389"/>
        <v/>
      </c>
      <c r="AS1267" s="35">
        <f t="shared" si="390"/>
        <v>2</v>
      </c>
      <c r="AU1267" s="69" t="e">
        <f t="shared" si="374"/>
        <v>#N/A</v>
      </c>
      <c r="AV1267" s="69" t="e">
        <f t="shared" si="377"/>
        <v>#N/A</v>
      </c>
      <c r="AW1267" s="69">
        <f>IF(I1267&gt;0,COUNTIF($AV$32:AV1267,AV1267),0)</f>
        <v>1235</v>
      </c>
      <c r="AX1267" s="69">
        <f>IF(AND(AW1267&gt;1,SUMIF($AV$32:AV1266,AV1267,$AX$32:AX1266)-SUMIF($AV$32:AV1266,AV1267,$BA$32:BA1266)=0),1,IF(AND(AW1267&gt;1,SUMIF($AV$32:AV1266,AV1267,$AX$32:AX1266)-SUMIF($AV$32:AV1266,AV1267,$BA$32:BA1266)&gt;0),0,AW1267))</f>
        <v>0</v>
      </c>
      <c r="AY1267" s="69">
        <f>IF(AND(Q1267&gt;0,SUMIF($AV$32:AV1267,AV1267,$I$32:I1267)-SUMIF($AV$32:AV1267,AV1267,$Q$32:Q1267)=0),COUNTIF($AV$32:AV1267,AV1267),0)</f>
        <v>0</v>
      </c>
      <c r="AZ1267" s="69">
        <f>IF(Q1267&gt;0,COUNTIF($AV$32:AV1267,AV1267),0)</f>
        <v>0</v>
      </c>
      <c r="BA1267" s="69">
        <f t="shared" si="378"/>
        <v>0</v>
      </c>
      <c r="BC1267" s="69" t="str">
        <f t="shared" si="379"/>
        <v xml:space="preserve">  0</v>
      </c>
      <c r="BD1267" s="69" t="str">
        <f t="shared" si="380"/>
        <v/>
      </c>
      <c r="BF1267" s="69"/>
      <c r="BG1267" s="69"/>
    </row>
    <row r="1268" spans="1:59" x14ac:dyDescent="0.25">
      <c r="A1268" s="70" t="e">
        <f t="shared" si="387"/>
        <v>#REF!</v>
      </c>
      <c r="B1268" s="83" t="str">
        <f>IFERROR(VLOOKUP(A1268,[1]Tổng!$M$2:$AT$200,13,0),"")</f>
        <v/>
      </c>
      <c r="C1268" s="71" t="e">
        <f t="shared" si="382"/>
        <v>#VALUE!</v>
      </c>
      <c r="D1268" s="71">
        <f t="shared" si="383"/>
        <v>1</v>
      </c>
      <c r="E1268" s="221" t="str">
        <f>IFERROR(VLOOKUP(A1268,[1]Tổng!$M$2:$AT$200,14,0),"")</f>
        <v/>
      </c>
      <c r="F1268" s="213" t="str">
        <f>IFERROR(VLOOKUP(A1268,[1]Tổng!$M$2:$AT$200,15,0),"")</f>
        <v/>
      </c>
      <c r="G1268" s="214" t="str">
        <f>IFERROR(VLOOKUP(A1268,[1]Tổng!$M$2:$AT$200,25,0),"")</f>
        <v/>
      </c>
      <c r="H1268" s="83" t="str">
        <f>IFERROR(VLOOKUP(A1268,[1]Tổng!$M$2:$AQ$200,26,0),"")</f>
        <v/>
      </c>
      <c r="I1268" s="77" t="str">
        <f>IFERROR(VLOOKUP(A1268,[1]Tổng!$M$2:$AQ$200,27,0),"")</f>
        <v/>
      </c>
      <c r="J1268" s="77">
        <v>1000000</v>
      </c>
      <c r="K1268" s="78">
        <f t="shared" si="384"/>
        <v>0</v>
      </c>
      <c r="L1268" s="88" t="str">
        <f>IFERROR(VLOOKUP(A1268,[1]Tổng!$M$2:$AQ$200,30,0),"")</f>
        <v/>
      </c>
      <c r="M1268" s="88">
        <f t="shared" si="385"/>
        <v>0</v>
      </c>
      <c r="N1268" s="88" t="str">
        <f>IFERROR(VLOOKUP(A1268,[1]Tổng!$M$2:$AT$200,18,0),"")</f>
        <v/>
      </c>
      <c r="O1268" s="88" t="str">
        <f>IFERROR(VLOOKUP(A1268,[1]Tổng!$M$2:$AT$200,22,0),"")</f>
        <v/>
      </c>
      <c r="P1268" s="217">
        <f t="shared" si="386"/>
        <v>0</v>
      </c>
      <c r="Q1268" s="217">
        <f>IFERROR(VLOOKUP(A1268,[1]Tổng!$M$2:$AQ$200,29,0),0)</f>
        <v>0</v>
      </c>
      <c r="R1268" s="81" t="str">
        <f>IFERROR(VLOOKUP(A1268,[1]Tổng!$M$2:$AQ$200,31,0),"")</f>
        <v/>
      </c>
      <c r="S1268" s="81">
        <f t="shared" si="375"/>
        <v>0</v>
      </c>
      <c r="T1268" s="81">
        <f t="shared" si="376"/>
        <v>0</v>
      </c>
      <c r="U1268" s="81" t="e">
        <f t="shared" si="388"/>
        <v>#REF!</v>
      </c>
      <c r="V1268" s="81"/>
      <c r="W1268" s="81" t="e">
        <f t="shared" si="381"/>
        <v>#REF!</v>
      </c>
      <c r="X1268" s="83">
        <v>44026</v>
      </c>
      <c r="Y1268" s="99">
        <f t="shared" si="373"/>
        <v>0</v>
      </c>
      <c r="AC1268" s="106"/>
      <c r="AE1268" s="106" t="e">
        <f t="shared" si="353"/>
        <v>#VALUE!</v>
      </c>
      <c r="AF1268" s="69"/>
      <c r="AG1268" s="218"/>
      <c r="AH1268" s="219"/>
      <c r="AI1268" s="218"/>
      <c r="AR1268" s="225" t="str">
        <f t="shared" si="389"/>
        <v/>
      </c>
      <c r="AS1268" s="35">
        <f t="shared" si="390"/>
        <v>2</v>
      </c>
      <c r="AU1268" s="69" t="e">
        <f t="shared" si="374"/>
        <v>#N/A</v>
      </c>
      <c r="AV1268" s="69" t="e">
        <f t="shared" si="377"/>
        <v>#N/A</v>
      </c>
      <c r="AW1268" s="69">
        <f>IF(I1268&gt;0,COUNTIF($AV$32:AV1268,AV1268),0)</f>
        <v>1236</v>
      </c>
      <c r="AX1268" s="69">
        <f>IF(AND(AW1268&gt;1,SUMIF($AV$32:AV1267,AV1268,$AX$32:AX1267)-SUMIF($AV$32:AV1267,AV1268,$BA$32:BA1267)=0),1,IF(AND(AW1268&gt;1,SUMIF($AV$32:AV1267,AV1268,$AX$32:AX1267)-SUMIF($AV$32:AV1267,AV1268,$BA$32:BA1267)&gt;0),0,AW1268))</f>
        <v>0</v>
      </c>
      <c r="AY1268" s="69">
        <f>IF(AND(Q1268&gt;0,SUMIF($AV$32:AV1268,AV1268,$I$32:I1268)-SUMIF($AV$32:AV1268,AV1268,$Q$32:Q1268)=0),COUNTIF($AV$32:AV1268,AV1268),0)</f>
        <v>0</v>
      </c>
      <c r="AZ1268" s="69">
        <f>IF(Q1268&gt;0,COUNTIF($AV$32:AV1268,AV1268),0)</f>
        <v>0</v>
      </c>
      <c r="BA1268" s="69">
        <f t="shared" si="378"/>
        <v>0</v>
      </c>
      <c r="BC1268" s="69" t="str">
        <f t="shared" si="379"/>
        <v xml:space="preserve">  0</v>
      </c>
      <c r="BD1268" s="69" t="str">
        <f t="shared" si="380"/>
        <v/>
      </c>
      <c r="BF1268" s="69"/>
      <c r="BG1268" s="69"/>
    </row>
    <row r="1269" spans="1:59" x14ac:dyDescent="0.25">
      <c r="A1269" s="70" t="e">
        <f t="shared" si="387"/>
        <v>#REF!</v>
      </c>
      <c r="B1269" s="83" t="str">
        <f>IFERROR(VLOOKUP(A1269,[1]Tổng!$M$2:$AT$200,13,0),"")</f>
        <v/>
      </c>
      <c r="C1269" s="71" t="e">
        <f t="shared" si="382"/>
        <v>#VALUE!</v>
      </c>
      <c r="D1269" s="71">
        <f t="shared" si="383"/>
        <v>1</v>
      </c>
      <c r="E1269" s="221" t="str">
        <f>IFERROR(VLOOKUP(A1269,[1]Tổng!$M$2:$AT$200,14,0),"")</f>
        <v/>
      </c>
      <c r="F1269" s="213" t="str">
        <f>IFERROR(VLOOKUP(A1269,[1]Tổng!$M$2:$AT$200,15,0),"")</f>
        <v/>
      </c>
      <c r="G1269" s="214" t="str">
        <f>IFERROR(VLOOKUP(A1269,[1]Tổng!$M$2:$AT$200,25,0),"")</f>
        <v/>
      </c>
      <c r="H1269" s="83" t="str">
        <f>IFERROR(VLOOKUP(A1269,[1]Tổng!$M$2:$AQ$200,26,0),"")</f>
        <v/>
      </c>
      <c r="I1269" s="77" t="str">
        <f>IFERROR(VLOOKUP(A1269,[1]Tổng!$M$2:$AQ$200,27,0),"")</f>
        <v/>
      </c>
      <c r="J1269" s="77">
        <v>1000000</v>
      </c>
      <c r="K1269" s="78">
        <f t="shared" si="384"/>
        <v>0</v>
      </c>
      <c r="L1269" s="88" t="str">
        <f>IFERROR(VLOOKUP(A1269,[1]Tổng!$M$2:$AQ$200,30,0),"")</f>
        <v/>
      </c>
      <c r="M1269" s="88">
        <f t="shared" si="385"/>
        <v>0</v>
      </c>
      <c r="N1269" s="88" t="str">
        <f>IFERROR(VLOOKUP(A1269,[1]Tổng!$M$2:$AT$200,18,0),"")</f>
        <v/>
      </c>
      <c r="O1269" s="88" t="str">
        <f>IFERROR(VLOOKUP(A1269,[1]Tổng!$M$2:$AT$200,22,0),"")</f>
        <v/>
      </c>
      <c r="P1269" s="217">
        <f t="shared" si="386"/>
        <v>0</v>
      </c>
      <c r="Q1269" s="217">
        <f>IFERROR(VLOOKUP(A1269,[1]Tổng!$M$2:$AQ$200,29,0),0)</f>
        <v>0</v>
      </c>
      <c r="R1269" s="81" t="str">
        <f>IFERROR(VLOOKUP(A1269,[1]Tổng!$M$2:$AQ$200,31,0),"")</f>
        <v/>
      </c>
      <c r="S1269" s="81">
        <f t="shared" si="375"/>
        <v>0</v>
      </c>
      <c r="T1269" s="81">
        <f t="shared" si="376"/>
        <v>0</v>
      </c>
      <c r="U1269" s="81" t="e">
        <f t="shared" si="388"/>
        <v>#REF!</v>
      </c>
      <c r="V1269" s="81"/>
      <c r="W1269" s="81" t="e">
        <f t="shared" si="381"/>
        <v>#REF!</v>
      </c>
      <c r="X1269" s="83">
        <v>44026</v>
      </c>
      <c r="Y1269" s="99">
        <f t="shared" si="373"/>
        <v>0</v>
      </c>
      <c r="AC1269" s="106"/>
      <c r="AE1269" s="106" t="e">
        <f t="shared" si="353"/>
        <v>#VALUE!</v>
      </c>
      <c r="AF1269" s="69"/>
      <c r="AG1269" s="218"/>
      <c r="AH1269" s="219"/>
      <c r="AI1269" s="218"/>
      <c r="AR1269" s="225" t="str">
        <f t="shared" si="389"/>
        <v/>
      </c>
      <c r="AS1269" s="35">
        <f t="shared" si="390"/>
        <v>2</v>
      </c>
      <c r="AU1269" s="69" t="e">
        <f t="shared" si="374"/>
        <v>#N/A</v>
      </c>
      <c r="AV1269" s="69" t="e">
        <f t="shared" si="377"/>
        <v>#N/A</v>
      </c>
      <c r="AW1269" s="69">
        <f>IF(I1269&gt;0,COUNTIF($AV$32:AV1269,AV1269),0)</f>
        <v>1237</v>
      </c>
      <c r="AX1269" s="69">
        <f>IF(AND(AW1269&gt;1,SUMIF($AV$32:AV1268,AV1269,$AX$32:AX1268)-SUMIF($AV$32:AV1268,AV1269,$BA$32:BA1268)=0),1,IF(AND(AW1269&gt;1,SUMIF($AV$32:AV1268,AV1269,$AX$32:AX1268)-SUMIF($AV$32:AV1268,AV1269,$BA$32:BA1268)&gt;0),0,AW1269))</f>
        <v>0</v>
      </c>
      <c r="AY1269" s="69">
        <f>IF(AND(Q1269&gt;0,SUMIF($AV$32:AV1269,AV1269,$I$32:I1269)-SUMIF($AV$32:AV1269,AV1269,$Q$32:Q1269)=0),COUNTIF($AV$32:AV1269,AV1269),0)</f>
        <v>0</v>
      </c>
      <c r="AZ1269" s="69">
        <f>IF(Q1269&gt;0,COUNTIF($AV$32:AV1269,AV1269),0)</f>
        <v>0</v>
      </c>
      <c r="BA1269" s="69">
        <f t="shared" si="378"/>
        <v>0</v>
      </c>
      <c r="BC1269" s="69" t="str">
        <f t="shared" si="379"/>
        <v xml:space="preserve">  0</v>
      </c>
      <c r="BD1269" s="69" t="str">
        <f t="shared" si="380"/>
        <v/>
      </c>
      <c r="BF1269" s="69"/>
      <c r="BG1269" s="69"/>
    </row>
    <row r="1270" spans="1:59" x14ac:dyDescent="0.25">
      <c r="A1270" s="70" t="e">
        <f t="shared" si="387"/>
        <v>#REF!</v>
      </c>
      <c r="B1270" s="83" t="str">
        <f>IFERROR(VLOOKUP(A1270,[1]Tổng!$M$2:$AT$200,13,0),"")</f>
        <v/>
      </c>
      <c r="C1270" s="71" t="e">
        <f t="shared" si="382"/>
        <v>#VALUE!</v>
      </c>
      <c r="D1270" s="71">
        <f t="shared" si="383"/>
        <v>1</v>
      </c>
      <c r="E1270" s="221" t="str">
        <f>IFERROR(VLOOKUP(A1270,[1]Tổng!$M$2:$AT$200,14,0),"")</f>
        <v/>
      </c>
      <c r="F1270" s="213" t="str">
        <f>IFERROR(VLOOKUP(A1270,[1]Tổng!$M$2:$AT$200,15,0),"")</f>
        <v/>
      </c>
      <c r="G1270" s="214" t="str">
        <f>IFERROR(VLOOKUP(A1270,[1]Tổng!$M$2:$AT$200,25,0),"")</f>
        <v/>
      </c>
      <c r="H1270" s="83" t="str">
        <f>IFERROR(VLOOKUP(A1270,[1]Tổng!$M$2:$AQ$200,26,0),"")</f>
        <v/>
      </c>
      <c r="I1270" s="77" t="str">
        <f>IFERROR(VLOOKUP(A1270,[1]Tổng!$M$2:$AQ$200,27,0),"")</f>
        <v/>
      </c>
      <c r="J1270" s="77">
        <v>1000000</v>
      </c>
      <c r="K1270" s="78">
        <f t="shared" si="384"/>
        <v>0</v>
      </c>
      <c r="L1270" s="88" t="str">
        <f>IFERROR(VLOOKUP(A1270,[1]Tổng!$M$2:$AQ$200,30,0),"")</f>
        <v/>
      </c>
      <c r="M1270" s="88">
        <f t="shared" si="385"/>
        <v>0</v>
      </c>
      <c r="N1270" s="88" t="str">
        <f>IFERROR(VLOOKUP(A1270,[1]Tổng!$M$2:$AT$200,18,0),"")</f>
        <v/>
      </c>
      <c r="O1270" s="88" t="str">
        <f>IFERROR(VLOOKUP(A1270,[1]Tổng!$M$2:$AT$200,22,0),"")</f>
        <v/>
      </c>
      <c r="P1270" s="217">
        <f t="shared" si="386"/>
        <v>0</v>
      </c>
      <c r="Q1270" s="217">
        <f>IFERROR(VLOOKUP(A1270,[1]Tổng!$M$2:$AQ$200,29,0),0)</f>
        <v>0</v>
      </c>
      <c r="R1270" s="81" t="str">
        <f>IFERROR(VLOOKUP(A1270,[1]Tổng!$M$2:$AQ$200,31,0),"")</f>
        <v/>
      </c>
      <c r="S1270" s="81">
        <f t="shared" si="375"/>
        <v>0</v>
      </c>
      <c r="T1270" s="81">
        <f t="shared" si="376"/>
        <v>0</v>
      </c>
      <c r="U1270" s="81" t="e">
        <f t="shared" si="388"/>
        <v>#REF!</v>
      </c>
      <c r="V1270" s="81"/>
      <c r="W1270" s="81" t="e">
        <f t="shared" si="381"/>
        <v>#REF!</v>
      </c>
      <c r="X1270" s="83"/>
      <c r="Y1270" s="99">
        <f t="shared" si="373"/>
        <v>0</v>
      </c>
      <c r="AC1270" s="106"/>
      <c r="AE1270" s="106" t="e">
        <f t="shared" si="353"/>
        <v>#VALUE!</v>
      </c>
      <c r="AF1270" s="69"/>
      <c r="AG1270" s="218"/>
      <c r="AH1270" s="219"/>
      <c r="AI1270" s="218"/>
      <c r="AR1270" s="225" t="str">
        <f t="shared" si="389"/>
        <v/>
      </c>
      <c r="AS1270" s="35">
        <f t="shared" si="390"/>
        <v>2</v>
      </c>
      <c r="AU1270" s="69" t="e">
        <f t="shared" si="374"/>
        <v>#N/A</v>
      </c>
      <c r="AV1270" s="69" t="e">
        <f t="shared" si="377"/>
        <v>#N/A</v>
      </c>
      <c r="AW1270" s="69">
        <f>IF(I1270&gt;0,COUNTIF($AV$32:AV1270,AV1270),0)</f>
        <v>1238</v>
      </c>
      <c r="AX1270" s="69">
        <f>IF(AND(AW1270&gt;1,SUMIF($AV$32:AV1269,AV1270,$AX$32:AX1269)-SUMIF($AV$32:AV1269,AV1270,$BA$32:BA1269)=0),1,IF(AND(AW1270&gt;1,SUMIF($AV$32:AV1269,AV1270,$AX$32:AX1269)-SUMIF($AV$32:AV1269,AV1270,$BA$32:BA1269)&gt;0),0,AW1270))</f>
        <v>0</v>
      </c>
      <c r="AY1270" s="69">
        <f>IF(AND(Q1270&gt;0,SUMIF($AV$32:AV1270,AV1270,$I$32:I1270)-SUMIF($AV$32:AV1270,AV1270,$Q$32:Q1270)=0),COUNTIF($AV$32:AV1270,AV1270),0)</f>
        <v>0</v>
      </c>
      <c r="AZ1270" s="69">
        <f>IF(Q1270&gt;0,COUNTIF($AV$32:AV1270,AV1270),0)</f>
        <v>0</v>
      </c>
      <c r="BA1270" s="69">
        <f t="shared" si="378"/>
        <v>0</v>
      </c>
      <c r="BC1270" s="69" t="str">
        <f t="shared" si="379"/>
        <v xml:space="preserve">  0</v>
      </c>
      <c r="BD1270" s="69" t="str">
        <f t="shared" si="380"/>
        <v/>
      </c>
      <c r="BF1270" s="69"/>
      <c r="BG1270" s="69"/>
    </row>
    <row r="1271" spans="1:59" x14ac:dyDescent="0.25">
      <c r="A1271" s="70" t="e">
        <f t="shared" si="387"/>
        <v>#REF!</v>
      </c>
      <c r="B1271" s="83" t="str">
        <f>IFERROR(VLOOKUP(A1271,[1]Tổng!$M$2:$AT$200,13,0),"")</f>
        <v/>
      </c>
      <c r="C1271" s="71" t="e">
        <f t="shared" si="382"/>
        <v>#VALUE!</v>
      </c>
      <c r="D1271" s="71">
        <f t="shared" si="383"/>
        <v>1</v>
      </c>
      <c r="E1271" s="221" t="str">
        <f>IFERROR(VLOOKUP(A1271,[1]Tổng!$M$2:$AT$200,14,0),"")</f>
        <v/>
      </c>
      <c r="F1271" s="213" t="str">
        <f>IFERROR(VLOOKUP(A1271,[1]Tổng!$M$2:$AT$200,15,0),"")</f>
        <v/>
      </c>
      <c r="G1271" s="214" t="str">
        <f>IFERROR(VLOOKUP(A1271,[1]Tổng!$M$2:$AT$200,25,0),"")</f>
        <v/>
      </c>
      <c r="H1271" s="83" t="str">
        <f>IFERROR(VLOOKUP(A1271,[1]Tổng!$M$2:$AQ$200,26,0),"")</f>
        <v/>
      </c>
      <c r="I1271" s="77" t="str">
        <f>IFERROR(VLOOKUP(A1271,[1]Tổng!$M$2:$AQ$200,27,0),"")</f>
        <v/>
      </c>
      <c r="J1271" s="77">
        <v>1000000</v>
      </c>
      <c r="K1271" s="78">
        <f t="shared" si="384"/>
        <v>0</v>
      </c>
      <c r="L1271" s="88" t="str">
        <f>IFERROR(VLOOKUP(A1271,[1]Tổng!$M$2:$AQ$200,30,0),"")</f>
        <v/>
      </c>
      <c r="M1271" s="88">
        <f t="shared" si="385"/>
        <v>0</v>
      </c>
      <c r="N1271" s="88" t="str">
        <f>IFERROR(VLOOKUP(A1271,[1]Tổng!$M$2:$AT$200,18,0),"")</f>
        <v/>
      </c>
      <c r="O1271" s="88" t="str">
        <f>IFERROR(VLOOKUP(A1271,[1]Tổng!$M$2:$AT$200,22,0),"")</f>
        <v/>
      </c>
      <c r="P1271" s="217">
        <f t="shared" si="386"/>
        <v>0</v>
      </c>
      <c r="Q1271" s="217">
        <f>IFERROR(VLOOKUP(A1271,[1]Tổng!$M$2:$AQ$200,29,0),0)</f>
        <v>0</v>
      </c>
      <c r="R1271" s="81" t="str">
        <f>IFERROR(VLOOKUP(A1271,[1]Tổng!$M$2:$AQ$200,31,0),"")</f>
        <v/>
      </c>
      <c r="S1271" s="81">
        <f t="shared" si="375"/>
        <v>0</v>
      </c>
      <c r="T1271" s="81">
        <f t="shared" si="376"/>
        <v>0</v>
      </c>
      <c r="U1271" s="81" t="e">
        <f t="shared" si="388"/>
        <v>#REF!</v>
      </c>
      <c r="V1271" s="81"/>
      <c r="W1271" s="81" t="e">
        <f t="shared" si="381"/>
        <v>#REF!</v>
      </c>
      <c r="X1271" s="83">
        <v>44090</v>
      </c>
      <c r="Y1271" s="99">
        <f t="shared" si="373"/>
        <v>0</v>
      </c>
      <c r="AC1271" s="106"/>
      <c r="AE1271" s="106" t="e">
        <f t="shared" si="353"/>
        <v>#VALUE!</v>
      </c>
      <c r="AF1271" s="69"/>
      <c r="AG1271" s="218"/>
      <c r="AH1271" s="219"/>
      <c r="AI1271" s="218"/>
      <c r="AR1271" s="225" t="str">
        <f t="shared" si="389"/>
        <v/>
      </c>
      <c r="AS1271" s="35">
        <f t="shared" si="390"/>
        <v>2</v>
      </c>
      <c r="AU1271" s="69" t="e">
        <f t="shared" si="374"/>
        <v>#N/A</v>
      </c>
      <c r="AV1271" s="69" t="e">
        <f t="shared" si="377"/>
        <v>#N/A</v>
      </c>
      <c r="AW1271" s="69">
        <f>IF(I1271&gt;0,COUNTIF($AV$32:AV1271,AV1271),0)</f>
        <v>1239</v>
      </c>
      <c r="AX1271" s="69">
        <f>IF(AND(AW1271&gt;1,SUMIF($AV$32:AV1270,AV1271,$AX$32:AX1270)-SUMIF($AV$32:AV1270,AV1271,$BA$32:BA1270)=0),1,IF(AND(AW1271&gt;1,SUMIF($AV$32:AV1270,AV1271,$AX$32:AX1270)-SUMIF($AV$32:AV1270,AV1271,$BA$32:BA1270)&gt;0),0,AW1271))</f>
        <v>0</v>
      </c>
      <c r="AY1271" s="69">
        <f>IF(AND(Q1271&gt;0,SUMIF($AV$32:AV1271,AV1271,$I$32:I1271)-SUMIF($AV$32:AV1271,AV1271,$Q$32:Q1271)=0),COUNTIF($AV$32:AV1271,AV1271),0)</f>
        <v>0</v>
      </c>
      <c r="AZ1271" s="69">
        <f>IF(Q1271&gt;0,COUNTIF($AV$32:AV1271,AV1271),0)</f>
        <v>0</v>
      </c>
      <c r="BA1271" s="69">
        <f t="shared" si="378"/>
        <v>0</v>
      </c>
      <c r="BC1271" s="69" t="str">
        <f t="shared" si="379"/>
        <v xml:space="preserve">  0</v>
      </c>
      <c r="BD1271" s="69" t="str">
        <f t="shared" si="380"/>
        <v/>
      </c>
      <c r="BF1271" s="69"/>
      <c r="BG1271" s="69"/>
    </row>
    <row r="1272" spans="1:59" x14ac:dyDescent="0.25">
      <c r="A1272" s="70" t="e">
        <f t="shared" si="387"/>
        <v>#REF!</v>
      </c>
      <c r="B1272" s="83" t="str">
        <f>IFERROR(VLOOKUP(A1272,[1]Tổng!$M$2:$AT$200,13,0),"")</f>
        <v/>
      </c>
      <c r="C1272" s="71" t="e">
        <f t="shared" si="382"/>
        <v>#VALUE!</v>
      </c>
      <c r="D1272" s="71">
        <f t="shared" si="383"/>
        <v>1</v>
      </c>
      <c r="E1272" s="221" t="str">
        <f>IFERROR(VLOOKUP(A1272,[1]Tổng!$M$2:$AT$200,14,0),"")</f>
        <v/>
      </c>
      <c r="F1272" s="213" t="str">
        <f>IFERROR(VLOOKUP(A1272,[1]Tổng!$M$2:$AT$200,15,0),"")</f>
        <v/>
      </c>
      <c r="G1272" s="214" t="str">
        <f>IFERROR(VLOOKUP(A1272,[1]Tổng!$M$2:$AT$200,25,0),"")</f>
        <v/>
      </c>
      <c r="H1272" s="83" t="str">
        <f>IFERROR(VLOOKUP(A1272,[1]Tổng!$M$2:$AQ$200,26,0),"")</f>
        <v/>
      </c>
      <c r="I1272" s="77" t="str">
        <f>IFERROR(VLOOKUP(A1272,[1]Tổng!$M$2:$AQ$200,27,0),"")</f>
        <v/>
      </c>
      <c r="J1272" s="77">
        <v>1000000</v>
      </c>
      <c r="K1272" s="78">
        <f t="shared" si="384"/>
        <v>0</v>
      </c>
      <c r="L1272" s="88" t="str">
        <f>IFERROR(VLOOKUP(A1272,[1]Tổng!$M$2:$AQ$200,30,0),"")</f>
        <v/>
      </c>
      <c r="M1272" s="88">
        <f t="shared" si="385"/>
        <v>0</v>
      </c>
      <c r="N1272" s="88" t="str">
        <f>IFERROR(VLOOKUP(A1272,[1]Tổng!$M$2:$AT$200,18,0),"")</f>
        <v/>
      </c>
      <c r="O1272" s="88" t="str">
        <f>IFERROR(VLOOKUP(A1272,[1]Tổng!$M$2:$AT$200,22,0),"")</f>
        <v/>
      </c>
      <c r="P1272" s="217">
        <f t="shared" si="386"/>
        <v>0</v>
      </c>
      <c r="Q1272" s="217">
        <f>IFERROR(VLOOKUP(A1272,[1]Tổng!$M$2:$AQ$200,29,0),0)</f>
        <v>0</v>
      </c>
      <c r="R1272" s="81" t="str">
        <f>IFERROR(VLOOKUP(A1272,[1]Tổng!$M$2:$AQ$200,31,0),"")</f>
        <v/>
      </c>
      <c r="S1272" s="81">
        <f t="shared" si="375"/>
        <v>0</v>
      </c>
      <c r="T1272" s="81">
        <f t="shared" si="376"/>
        <v>0</v>
      </c>
      <c r="U1272" s="81" t="e">
        <f t="shared" si="388"/>
        <v>#REF!</v>
      </c>
      <c r="V1272" s="81"/>
      <c r="W1272" s="81" t="e">
        <f t="shared" si="381"/>
        <v>#REF!</v>
      </c>
      <c r="X1272" s="83">
        <v>44027</v>
      </c>
      <c r="Y1272" s="99">
        <f t="shared" si="373"/>
        <v>0</v>
      </c>
      <c r="AC1272" s="106"/>
      <c r="AE1272" s="106" t="e">
        <f t="shared" si="353"/>
        <v>#VALUE!</v>
      </c>
      <c r="AF1272" s="69"/>
      <c r="AG1272" s="218"/>
      <c r="AH1272" s="219"/>
      <c r="AI1272" s="218"/>
      <c r="AR1272" s="225" t="str">
        <f t="shared" si="389"/>
        <v/>
      </c>
      <c r="AS1272" s="35">
        <f t="shared" si="390"/>
        <v>2</v>
      </c>
      <c r="AU1272" s="69" t="e">
        <f t="shared" si="374"/>
        <v>#N/A</v>
      </c>
      <c r="AV1272" s="69" t="e">
        <f t="shared" si="377"/>
        <v>#N/A</v>
      </c>
      <c r="AW1272" s="69">
        <f>IF(I1272&gt;0,COUNTIF($AV$32:AV1272,AV1272),0)</f>
        <v>1240</v>
      </c>
      <c r="AX1272" s="69">
        <f>IF(AND(AW1272&gt;1,SUMIF($AV$32:AV1271,AV1272,$AX$32:AX1271)-SUMIF($AV$32:AV1271,AV1272,$BA$32:BA1271)=0),1,IF(AND(AW1272&gt;1,SUMIF($AV$32:AV1271,AV1272,$AX$32:AX1271)-SUMIF($AV$32:AV1271,AV1272,$BA$32:BA1271)&gt;0),0,AW1272))</f>
        <v>0</v>
      </c>
      <c r="AY1272" s="69">
        <f>IF(AND(Q1272&gt;0,SUMIF($AV$32:AV1272,AV1272,$I$32:I1272)-SUMIF($AV$32:AV1272,AV1272,$Q$32:Q1272)=0),COUNTIF($AV$32:AV1272,AV1272),0)</f>
        <v>0</v>
      </c>
      <c r="AZ1272" s="69">
        <f>IF(Q1272&gt;0,COUNTIF($AV$32:AV1272,AV1272),0)</f>
        <v>0</v>
      </c>
      <c r="BA1272" s="69">
        <f t="shared" si="378"/>
        <v>0</v>
      </c>
      <c r="BC1272" s="69" t="str">
        <f t="shared" si="379"/>
        <v xml:space="preserve">  0</v>
      </c>
      <c r="BD1272" s="69" t="str">
        <f t="shared" si="380"/>
        <v/>
      </c>
      <c r="BF1272" s="69"/>
      <c r="BG1272" s="69"/>
    </row>
    <row r="1273" spans="1:59" x14ac:dyDescent="0.25">
      <c r="A1273" s="70" t="e">
        <f t="shared" si="387"/>
        <v>#REF!</v>
      </c>
      <c r="B1273" s="83" t="str">
        <f>IFERROR(VLOOKUP(A1273,[1]Tổng!$M$2:$AT$200,13,0),"")</f>
        <v/>
      </c>
      <c r="C1273" s="71" t="e">
        <f t="shared" si="382"/>
        <v>#VALUE!</v>
      </c>
      <c r="D1273" s="71">
        <f t="shared" si="383"/>
        <v>1</v>
      </c>
      <c r="E1273" s="221" t="str">
        <f>IFERROR(VLOOKUP(A1273,[1]Tổng!$M$2:$AT$200,14,0),"")</f>
        <v/>
      </c>
      <c r="F1273" s="213" t="str">
        <f>IFERROR(VLOOKUP(A1273,[1]Tổng!$M$2:$AT$200,15,0),"")</f>
        <v/>
      </c>
      <c r="G1273" s="214" t="str">
        <f>IFERROR(VLOOKUP(A1273,[1]Tổng!$M$2:$AT$200,25,0),"")</f>
        <v/>
      </c>
      <c r="H1273" s="83" t="str">
        <f>IFERROR(VLOOKUP(A1273,[1]Tổng!$M$2:$AQ$200,26,0),"")</f>
        <v/>
      </c>
      <c r="I1273" s="77" t="str">
        <f>IFERROR(VLOOKUP(A1273,[1]Tổng!$M$2:$AQ$200,27,0),"")</f>
        <v/>
      </c>
      <c r="J1273" s="77">
        <v>1000000</v>
      </c>
      <c r="K1273" s="78">
        <f t="shared" si="384"/>
        <v>0</v>
      </c>
      <c r="L1273" s="88" t="str">
        <f>IFERROR(VLOOKUP(A1273,[1]Tổng!$M$2:$AQ$200,30,0),"")</f>
        <v/>
      </c>
      <c r="M1273" s="88">
        <f t="shared" si="385"/>
        <v>0</v>
      </c>
      <c r="N1273" s="88" t="str">
        <f>IFERROR(VLOOKUP(A1273,[1]Tổng!$M$2:$AT$200,18,0),"")</f>
        <v/>
      </c>
      <c r="O1273" s="88" t="str">
        <f>IFERROR(VLOOKUP(A1273,[1]Tổng!$M$2:$AT$200,22,0),"")</f>
        <v/>
      </c>
      <c r="P1273" s="217">
        <f t="shared" si="386"/>
        <v>0</v>
      </c>
      <c r="Q1273" s="217">
        <f>IFERROR(VLOOKUP(A1273,[1]Tổng!$M$2:$AQ$200,29,0),0)</f>
        <v>0</v>
      </c>
      <c r="R1273" s="81" t="str">
        <f>IFERROR(VLOOKUP(A1273,[1]Tổng!$M$2:$AQ$200,31,0),"")</f>
        <v/>
      </c>
      <c r="S1273" s="81">
        <f t="shared" si="375"/>
        <v>0</v>
      </c>
      <c r="T1273" s="81">
        <f t="shared" si="376"/>
        <v>0</v>
      </c>
      <c r="U1273" s="81" t="e">
        <f t="shared" si="388"/>
        <v>#REF!</v>
      </c>
      <c r="V1273" s="81"/>
      <c r="W1273" s="81" t="e">
        <f t="shared" si="381"/>
        <v>#REF!</v>
      </c>
      <c r="X1273" s="83"/>
      <c r="Y1273" s="99">
        <f t="shared" si="373"/>
        <v>0</v>
      </c>
      <c r="AC1273" s="106"/>
      <c r="AE1273" s="106" t="e">
        <f t="shared" si="353"/>
        <v>#VALUE!</v>
      </c>
      <c r="AF1273" s="69"/>
      <c r="AG1273" s="218"/>
      <c r="AH1273" s="219"/>
      <c r="AI1273" s="218"/>
      <c r="AR1273" s="225" t="str">
        <f t="shared" si="389"/>
        <v/>
      </c>
      <c r="AS1273" s="35">
        <f t="shared" si="390"/>
        <v>2</v>
      </c>
      <c r="AU1273" s="69" t="e">
        <f t="shared" si="374"/>
        <v>#N/A</v>
      </c>
      <c r="AV1273" s="69" t="e">
        <f t="shared" si="377"/>
        <v>#N/A</v>
      </c>
      <c r="AW1273" s="69">
        <f>IF(I1273&gt;0,COUNTIF($AV$32:AV1273,AV1273),0)</f>
        <v>1241</v>
      </c>
      <c r="AX1273" s="69">
        <f>IF(AND(AW1273&gt;1,SUMIF($AV$32:AV1272,AV1273,$AX$32:AX1272)-SUMIF($AV$32:AV1272,AV1273,$BA$32:BA1272)=0),1,IF(AND(AW1273&gt;1,SUMIF($AV$32:AV1272,AV1273,$AX$32:AX1272)-SUMIF($AV$32:AV1272,AV1273,$BA$32:BA1272)&gt;0),0,AW1273))</f>
        <v>0</v>
      </c>
      <c r="AY1273" s="69">
        <f>IF(AND(Q1273&gt;0,SUMIF($AV$32:AV1273,AV1273,$I$32:I1273)-SUMIF($AV$32:AV1273,AV1273,$Q$32:Q1273)=0),COUNTIF($AV$32:AV1273,AV1273),0)</f>
        <v>0</v>
      </c>
      <c r="AZ1273" s="69">
        <f>IF(Q1273&gt;0,COUNTIF($AV$32:AV1273,AV1273),0)</f>
        <v>0</v>
      </c>
      <c r="BA1273" s="69">
        <f t="shared" si="378"/>
        <v>0</v>
      </c>
      <c r="BC1273" s="69" t="str">
        <f t="shared" si="379"/>
        <v xml:space="preserve">  0</v>
      </c>
      <c r="BD1273" s="69" t="str">
        <f t="shared" si="380"/>
        <v/>
      </c>
      <c r="BF1273" s="69"/>
      <c r="BG1273" s="69"/>
    </row>
    <row r="1274" spans="1:59" x14ac:dyDescent="0.25">
      <c r="A1274" s="70" t="e">
        <f t="shared" si="387"/>
        <v>#REF!</v>
      </c>
      <c r="B1274" s="83" t="str">
        <f>IFERROR(VLOOKUP(A1274,[1]Tổng!$M$2:$AT$200,13,0),"")</f>
        <v/>
      </c>
      <c r="C1274" s="71" t="e">
        <f t="shared" si="382"/>
        <v>#VALUE!</v>
      </c>
      <c r="D1274" s="71">
        <f t="shared" si="383"/>
        <v>1</v>
      </c>
      <c r="E1274" s="221" t="str">
        <f>IFERROR(VLOOKUP(A1274,[1]Tổng!$M$2:$AT$200,14,0),"")</f>
        <v/>
      </c>
      <c r="F1274" s="213" t="str">
        <f>IFERROR(VLOOKUP(A1274,[1]Tổng!$M$2:$AT$200,15,0),"")</f>
        <v/>
      </c>
      <c r="G1274" s="214" t="str">
        <f>IFERROR(VLOOKUP(A1274,[1]Tổng!$M$2:$AT$200,25,0),"")</f>
        <v/>
      </c>
      <c r="H1274" s="83" t="str">
        <f>IFERROR(VLOOKUP(A1274,[1]Tổng!$M$2:$AQ$200,26,0),"")</f>
        <v/>
      </c>
      <c r="I1274" s="77" t="str">
        <f>IFERROR(VLOOKUP(A1274,[1]Tổng!$M$2:$AQ$200,27,0),"")</f>
        <v/>
      </c>
      <c r="J1274" s="77">
        <v>1000000</v>
      </c>
      <c r="K1274" s="78">
        <f t="shared" si="384"/>
        <v>0</v>
      </c>
      <c r="L1274" s="88" t="str">
        <f>IFERROR(VLOOKUP(A1274,[1]Tổng!$M$2:$AQ$200,30,0),"")</f>
        <v/>
      </c>
      <c r="M1274" s="88">
        <f t="shared" si="385"/>
        <v>0</v>
      </c>
      <c r="N1274" s="88" t="str">
        <f>IFERROR(VLOOKUP(A1274,[1]Tổng!$M$2:$AT$200,18,0),"")</f>
        <v/>
      </c>
      <c r="O1274" s="88" t="str">
        <f>IFERROR(VLOOKUP(A1274,[1]Tổng!$M$2:$AT$200,22,0),"")</f>
        <v/>
      </c>
      <c r="P1274" s="217">
        <f t="shared" si="386"/>
        <v>0</v>
      </c>
      <c r="Q1274" s="217">
        <f>IFERROR(VLOOKUP(A1274,[1]Tổng!$M$2:$AQ$200,29,0),0)</f>
        <v>0</v>
      </c>
      <c r="R1274" s="81" t="str">
        <f>IFERROR(VLOOKUP(A1274,[1]Tổng!$M$2:$AQ$200,31,0),"")</f>
        <v/>
      </c>
      <c r="S1274" s="81">
        <f t="shared" si="375"/>
        <v>0</v>
      </c>
      <c r="T1274" s="81">
        <f t="shared" si="376"/>
        <v>0</v>
      </c>
      <c r="U1274" s="81" t="e">
        <f t="shared" si="388"/>
        <v>#REF!</v>
      </c>
      <c r="V1274" s="81"/>
      <c r="W1274" s="81" t="e">
        <f t="shared" si="381"/>
        <v>#REF!</v>
      </c>
      <c r="X1274" s="83"/>
      <c r="Y1274" s="99">
        <f t="shared" si="373"/>
        <v>0</v>
      </c>
      <c r="AC1274" s="106"/>
      <c r="AE1274" s="106" t="e">
        <f t="shared" si="353"/>
        <v>#VALUE!</v>
      </c>
      <c r="AF1274" s="69"/>
      <c r="AG1274" s="218"/>
      <c r="AH1274" s="219"/>
      <c r="AI1274" s="218"/>
      <c r="AR1274" s="225" t="str">
        <f t="shared" si="389"/>
        <v/>
      </c>
      <c r="AS1274" s="35">
        <f t="shared" si="390"/>
        <v>2</v>
      </c>
      <c r="AU1274" s="69" t="e">
        <f t="shared" si="374"/>
        <v>#N/A</v>
      </c>
      <c r="AV1274" s="69" t="e">
        <f t="shared" si="377"/>
        <v>#N/A</v>
      </c>
      <c r="AW1274" s="69">
        <f>IF(I1274&gt;0,COUNTIF($AV$32:AV1274,AV1274),0)</f>
        <v>1242</v>
      </c>
      <c r="AX1274" s="69">
        <f>IF(AND(AW1274&gt;1,SUMIF($AV$32:AV1273,AV1274,$AX$32:AX1273)-SUMIF($AV$32:AV1273,AV1274,$BA$32:BA1273)=0),1,IF(AND(AW1274&gt;1,SUMIF($AV$32:AV1273,AV1274,$AX$32:AX1273)-SUMIF($AV$32:AV1273,AV1274,$BA$32:BA1273)&gt;0),0,AW1274))</f>
        <v>0</v>
      </c>
      <c r="AY1274" s="69">
        <f>IF(AND(Q1274&gt;0,SUMIF($AV$32:AV1274,AV1274,$I$32:I1274)-SUMIF($AV$32:AV1274,AV1274,$Q$32:Q1274)=0),COUNTIF($AV$32:AV1274,AV1274),0)</f>
        <v>0</v>
      </c>
      <c r="AZ1274" s="69">
        <f>IF(Q1274&gt;0,COUNTIF($AV$32:AV1274,AV1274),0)</f>
        <v>0</v>
      </c>
      <c r="BA1274" s="69">
        <f t="shared" si="378"/>
        <v>0</v>
      </c>
      <c r="BC1274" s="69" t="str">
        <f t="shared" si="379"/>
        <v xml:space="preserve">  0</v>
      </c>
      <c r="BD1274" s="69" t="str">
        <f t="shared" si="380"/>
        <v/>
      </c>
      <c r="BF1274" s="69"/>
      <c r="BG1274" s="69"/>
    </row>
    <row r="1275" spans="1:59" x14ac:dyDescent="0.25">
      <c r="A1275" s="70" t="e">
        <f t="shared" si="387"/>
        <v>#REF!</v>
      </c>
      <c r="B1275" s="83" t="str">
        <f>IFERROR(VLOOKUP(A1275,[1]Tổng!$M$2:$AT$200,13,0),"")</f>
        <v/>
      </c>
      <c r="C1275" s="71" t="e">
        <f t="shared" si="382"/>
        <v>#VALUE!</v>
      </c>
      <c r="D1275" s="71">
        <f t="shared" si="383"/>
        <v>1</v>
      </c>
      <c r="E1275" s="221" t="str">
        <f>IFERROR(VLOOKUP(A1275,[1]Tổng!$M$2:$AT$200,14,0),"")</f>
        <v/>
      </c>
      <c r="F1275" s="213" t="str">
        <f>IFERROR(VLOOKUP(A1275,[1]Tổng!$M$2:$AT$200,15,0),"")</f>
        <v/>
      </c>
      <c r="G1275" s="214" t="str">
        <f>IFERROR(VLOOKUP(A1275,[1]Tổng!$M$2:$AT$200,25,0),"")</f>
        <v/>
      </c>
      <c r="H1275" s="83" t="str">
        <f>IFERROR(VLOOKUP(A1275,[1]Tổng!$M$2:$AQ$200,26,0),"")</f>
        <v/>
      </c>
      <c r="I1275" s="77" t="str">
        <f>IFERROR(VLOOKUP(A1275,[1]Tổng!$M$2:$AQ$200,27,0),"")</f>
        <v/>
      </c>
      <c r="J1275" s="77">
        <v>1000000</v>
      </c>
      <c r="K1275" s="78">
        <f t="shared" si="384"/>
        <v>0</v>
      </c>
      <c r="L1275" s="88" t="str">
        <f>IFERROR(VLOOKUP(A1275,[1]Tổng!$M$2:$AQ$200,30,0),"")</f>
        <v/>
      </c>
      <c r="M1275" s="88">
        <f t="shared" si="385"/>
        <v>0</v>
      </c>
      <c r="N1275" s="88" t="str">
        <f>IFERROR(VLOOKUP(A1275,[1]Tổng!$M$2:$AT$200,18,0),"")</f>
        <v/>
      </c>
      <c r="O1275" s="88" t="str">
        <f>IFERROR(VLOOKUP(A1275,[1]Tổng!$M$2:$AT$200,22,0),"")</f>
        <v/>
      </c>
      <c r="P1275" s="217">
        <f t="shared" si="386"/>
        <v>0</v>
      </c>
      <c r="Q1275" s="217">
        <f>IFERROR(VLOOKUP(A1275,[1]Tổng!$M$2:$AQ$200,29,0),0)</f>
        <v>0</v>
      </c>
      <c r="R1275" s="81" t="str">
        <f>IFERROR(VLOOKUP(A1275,[1]Tổng!$M$2:$AQ$200,31,0),"")</f>
        <v/>
      </c>
      <c r="S1275" s="81">
        <f t="shared" si="375"/>
        <v>0</v>
      </c>
      <c r="T1275" s="81">
        <f t="shared" si="376"/>
        <v>0</v>
      </c>
      <c r="U1275" s="81" t="e">
        <f t="shared" si="388"/>
        <v>#REF!</v>
      </c>
      <c r="V1275" s="81"/>
      <c r="W1275" s="81" t="e">
        <f t="shared" si="381"/>
        <v>#REF!</v>
      </c>
      <c r="X1275" s="83"/>
      <c r="Y1275" s="99">
        <f t="shared" si="373"/>
        <v>0</v>
      </c>
      <c r="AC1275" s="106"/>
      <c r="AE1275" s="106" t="e">
        <f t="shared" si="353"/>
        <v>#VALUE!</v>
      </c>
      <c r="AF1275" s="69"/>
      <c r="AG1275" s="218"/>
      <c r="AH1275" s="219"/>
      <c r="AI1275" s="218"/>
      <c r="AR1275" s="225" t="str">
        <f t="shared" si="389"/>
        <v/>
      </c>
      <c r="AS1275" s="35">
        <f t="shared" si="390"/>
        <v>2</v>
      </c>
      <c r="AU1275" s="69" t="e">
        <f t="shared" si="374"/>
        <v>#N/A</v>
      </c>
      <c r="AV1275" s="69" t="e">
        <f t="shared" si="377"/>
        <v>#N/A</v>
      </c>
      <c r="AW1275" s="69">
        <f>IF(I1275&gt;0,COUNTIF($AV$32:AV1275,AV1275),0)</f>
        <v>1243</v>
      </c>
      <c r="AX1275" s="69">
        <f>IF(AND(AW1275&gt;1,SUMIF($AV$32:AV1274,AV1275,$AX$32:AX1274)-SUMIF($AV$32:AV1274,AV1275,$BA$32:BA1274)=0),1,IF(AND(AW1275&gt;1,SUMIF($AV$32:AV1274,AV1275,$AX$32:AX1274)-SUMIF($AV$32:AV1274,AV1275,$BA$32:BA1274)&gt;0),0,AW1275))</f>
        <v>0</v>
      </c>
      <c r="AY1275" s="69">
        <f>IF(AND(Q1275&gt;0,SUMIF($AV$32:AV1275,AV1275,$I$32:I1275)-SUMIF($AV$32:AV1275,AV1275,$Q$32:Q1275)=0),COUNTIF($AV$32:AV1275,AV1275),0)</f>
        <v>0</v>
      </c>
      <c r="AZ1275" s="69">
        <f>IF(Q1275&gt;0,COUNTIF($AV$32:AV1275,AV1275),0)</f>
        <v>0</v>
      </c>
      <c r="BA1275" s="69">
        <f t="shared" si="378"/>
        <v>0</v>
      </c>
      <c r="BC1275" s="69" t="str">
        <f t="shared" si="379"/>
        <v xml:space="preserve">  0</v>
      </c>
      <c r="BD1275" s="69" t="str">
        <f t="shared" si="380"/>
        <v/>
      </c>
      <c r="BF1275" s="69"/>
      <c r="BG1275" s="69"/>
    </row>
    <row r="1276" spans="1:59" x14ac:dyDescent="0.25">
      <c r="A1276" s="70" t="e">
        <f t="shared" si="387"/>
        <v>#REF!</v>
      </c>
      <c r="B1276" s="83" t="str">
        <f>IFERROR(VLOOKUP(A1276,[1]Tổng!$M$2:$AT$200,13,0),"")</f>
        <v/>
      </c>
      <c r="C1276" s="71" t="e">
        <f t="shared" si="382"/>
        <v>#VALUE!</v>
      </c>
      <c r="D1276" s="71">
        <f t="shared" si="383"/>
        <v>1</v>
      </c>
      <c r="E1276" s="221" t="str">
        <f>IFERROR(VLOOKUP(A1276,[1]Tổng!$M$2:$AT$200,14,0),"")</f>
        <v/>
      </c>
      <c r="F1276" s="213" t="str">
        <f>IFERROR(VLOOKUP(A1276,[1]Tổng!$M$2:$AT$200,15,0),"")</f>
        <v/>
      </c>
      <c r="G1276" s="214" t="str">
        <f>IFERROR(VLOOKUP(A1276,[1]Tổng!$M$2:$AT$200,25,0),"")</f>
        <v/>
      </c>
      <c r="H1276" s="83" t="str">
        <f>IFERROR(VLOOKUP(A1276,[1]Tổng!$M$2:$AQ$200,26,0),"")</f>
        <v/>
      </c>
      <c r="I1276" s="77" t="str">
        <f>IFERROR(VLOOKUP(A1276,[1]Tổng!$M$2:$AQ$200,27,0),"")</f>
        <v/>
      </c>
      <c r="J1276" s="77">
        <v>1000000</v>
      </c>
      <c r="K1276" s="78">
        <f t="shared" si="384"/>
        <v>0</v>
      </c>
      <c r="L1276" s="88" t="str">
        <f>IFERROR(VLOOKUP(A1276,[1]Tổng!$M$2:$AQ$200,30,0),"")</f>
        <v/>
      </c>
      <c r="M1276" s="88">
        <f t="shared" si="385"/>
        <v>0</v>
      </c>
      <c r="N1276" s="88" t="str">
        <f>IFERROR(VLOOKUP(A1276,[1]Tổng!$M$2:$AT$200,18,0),"")</f>
        <v/>
      </c>
      <c r="O1276" s="88" t="str">
        <f>IFERROR(VLOOKUP(A1276,[1]Tổng!$M$2:$AT$200,22,0),"")</f>
        <v/>
      </c>
      <c r="P1276" s="217">
        <f t="shared" si="386"/>
        <v>0</v>
      </c>
      <c r="Q1276" s="217">
        <f>IFERROR(VLOOKUP(A1276,[1]Tổng!$M$2:$AQ$200,29,0),0)</f>
        <v>0</v>
      </c>
      <c r="R1276" s="81" t="str">
        <f>IFERROR(VLOOKUP(A1276,[1]Tổng!$M$2:$AQ$200,31,0),"")</f>
        <v/>
      </c>
      <c r="S1276" s="81">
        <f t="shared" si="375"/>
        <v>0</v>
      </c>
      <c r="T1276" s="81">
        <f t="shared" si="376"/>
        <v>0</v>
      </c>
      <c r="U1276" s="81" t="e">
        <f t="shared" si="388"/>
        <v>#REF!</v>
      </c>
      <c r="V1276" s="81"/>
      <c r="W1276" s="81" t="e">
        <f t="shared" si="381"/>
        <v>#REF!</v>
      </c>
      <c r="X1276" s="83"/>
      <c r="Y1276" s="99">
        <f t="shared" si="373"/>
        <v>0</v>
      </c>
      <c r="AC1276" s="106"/>
      <c r="AE1276" s="106" t="e">
        <f t="shared" si="353"/>
        <v>#VALUE!</v>
      </c>
      <c r="AF1276" s="69"/>
      <c r="AG1276" s="218"/>
      <c r="AH1276" s="219"/>
      <c r="AI1276" s="218"/>
      <c r="AR1276" s="225" t="str">
        <f t="shared" si="389"/>
        <v/>
      </c>
      <c r="AS1276" s="35">
        <f t="shared" si="390"/>
        <v>2</v>
      </c>
      <c r="AU1276" s="69" t="e">
        <f t="shared" si="374"/>
        <v>#N/A</v>
      </c>
      <c r="AV1276" s="69" t="e">
        <f t="shared" si="377"/>
        <v>#N/A</v>
      </c>
      <c r="AW1276" s="69">
        <f>IF(I1276&gt;0,COUNTIF($AV$32:AV1276,AV1276),0)</f>
        <v>1244</v>
      </c>
      <c r="AX1276" s="69">
        <f>IF(AND(AW1276&gt;1,SUMIF($AV$32:AV1275,AV1276,$AX$32:AX1275)-SUMIF($AV$32:AV1275,AV1276,$BA$32:BA1275)=0),1,IF(AND(AW1276&gt;1,SUMIF($AV$32:AV1275,AV1276,$AX$32:AX1275)-SUMIF($AV$32:AV1275,AV1276,$BA$32:BA1275)&gt;0),0,AW1276))</f>
        <v>0</v>
      </c>
      <c r="AY1276" s="69">
        <f>IF(AND(Q1276&gt;0,SUMIF($AV$32:AV1276,AV1276,$I$32:I1276)-SUMIF($AV$32:AV1276,AV1276,$Q$32:Q1276)=0),COUNTIF($AV$32:AV1276,AV1276),0)</f>
        <v>0</v>
      </c>
      <c r="AZ1276" s="69">
        <f>IF(Q1276&gt;0,COUNTIF($AV$32:AV1276,AV1276),0)</f>
        <v>0</v>
      </c>
      <c r="BA1276" s="69">
        <f t="shared" si="378"/>
        <v>0</v>
      </c>
      <c r="BC1276" s="69" t="str">
        <f t="shared" si="379"/>
        <v xml:space="preserve">  0</v>
      </c>
      <c r="BD1276" s="69" t="str">
        <f t="shared" si="380"/>
        <v/>
      </c>
      <c r="BF1276" s="69"/>
      <c r="BG1276" s="69"/>
    </row>
    <row r="1277" spans="1:59" x14ac:dyDescent="0.25">
      <c r="A1277" s="70" t="e">
        <f t="shared" si="387"/>
        <v>#REF!</v>
      </c>
      <c r="B1277" s="83" t="str">
        <f>IFERROR(VLOOKUP(A1277,[1]Tổng!$M$2:$AT$200,13,0),"")</f>
        <v/>
      </c>
      <c r="C1277" s="71" t="e">
        <f t="shared" si="382"/>
        <v>#VALUE!</v>
      </c>
      <c r="D1277" s="71">
        <f t="shared" si="383"/>
        <v>1</v>
      </c>
      <c r="E1277" s="221" t="str">
        <f>IFERROR(VLOOKUP(A1277,[1]Tổng!$M$2:$AT$200,14,0),"")</f>
        <v/>
      </c>
      <c r="F1277" s="213" t="str">
        <f>IFERROR(VLOOKUP(A1277,[1]Tổng!$M$2:$AT$200,15,0),"")</f>
        <v/>
      </c>
      <c r="G1277" s="214" t="str">
        <f>IFERROR(VLOOKUP(A1277,[1]Tổng!$M$2:$AT$200,25,0),"")</f>
        <v/>
      </c>
      <c r="H1277" s="83" t="str">
        <f>IFERROR(VLOOKUP(A1277,[1]Tổng!$M$2:$AQ$200,26,0),"")</f>
        <v/>
      </c>
      <c r="I1277" s="77" t="str">
        <f>IFERROR(VLOOKUP(A1277,[1]Tổng!$M$2:$AQ$200,27,0),"")</f>
        <v/>
      </c>
      <c r="J1277" s="77">
        <v>1000000</v>
      </c>
      <c r="K1277" s="78">
        <f t="shared" si="384"/>
        <v>0</v>
      </c>
      <c r="L1277" s="88" t="str">
        <f>IFERROR(VLOOKUP(A1277,[1]Tổng!$M$2:$AQ$200,30,0),"")</f>
        <v/>
      </c>
      <c r="M1277" s="88">
        <f t="shared" si="385"/>
        <v>0</v>
      </c>
      <c r="N1277" s="88" t="str">
        <f>IFERROR(VLOOKUP(A1277,[1]Tổng!$M$2:$AT$200,18,0),"")</f>
        <v/>
      </c>
      <c r="O1277" s="88" t="str">
        <f>IFERROR(VLOOKUP(A1277,[1]Tổng!$M$2:$AT$200,22,0),"")</f>
        <v/>
      </c>
      <c r="P1277" s="217">
        <f t="shared" si="386"/>
        <v>0</v>
      </c>
      <c r="Q1277" s="217">
        <f>IFERROR(VLOOKUP(A1277,[1]Tổng!$M$2:$AQ$200,29,0),0)</f>
        <v>0</v>
      </c>
      <c r="R1277" s="81" t="str">
        <f>IFERROR(VLOOKUP(A1277,[1]Tổng!$M$2:$AQ$200,31,0),"")</f>
        <v/>
      </c>
      <c r="S1277" s="81">
        <f t="shared" si="375"/>
        <v>0</v>
      </c>
      <c r="T1277" s="81">
        <f t="shared" si="376"/>
        <v>0</v>
      </c>
      <c r="U1277" s="81" t="e">
        <f t="shared" si="388"/>
        <v>#REF!</v>
      </c>
      <c r="V1277" s="81"/>
      <c r="W1277" s="81" t="e">
        <f t="shared" si="381"/>
        <v>#REF!</v>
      </c>
      <c r="X1277" s="83"/>
      <c r="Y1277" s="99">
        <f t="shared" si="373"/>
        <v>0</v>
      </c>
      <c r="AC1277" s="106"/>
      <c r="AE1277" s="106" t="e">
        <f t="shared" si="353"/>
        <v>#VALUE!</v>
      </c>
      <c r="AF1277" s="69"/>
      <c r="AG1277" s="218"/>
      <c r="AH1277" s="219"/>
      <c r="AI1277" s="218"/>
      <c r="AR1277" s="225" t="str">
        <f t="shared" si="389"/>
        <v/>
      </c>
      <c r="AS1277" s="35">
        <f t="shared" si="390"/>
        <v>2</v>
      </c>
      <c r="AU1277" s="69" t="e">
        <f t="shared" si="374"/>
        <v>#N/A</v>
      </c>
      <c r="AV1277" s="69" t="e">
        <f t="shared" si="377"/>
        <v>#N/A</v>
      </c>
      <c r="AW1277" s="69">
        <f>IF(I1277&gt;0,COUNTIF($AV$32:AV1277,AV1277),0)</f>
        <v>1245</v>
      </c>
      <c r="AX1277" s="69">
        <f>IF(AND(AW1277&gt;1,SUMIF($AV$32:AV1276,AV1277,$AX$32:AX1276)-SUMIF($AV$32:AV1276,AV1277,$BA$32:BA1276)=0),1,IF(AND(AW1277&gt;1,SUMIF($AV$32:AV1276,AV1277,$AX$32:AX1276)-SUMIF($AV$32:AV1276,AV1277,$BA$32:BA1276)&gt;0),0,AW1277))</f>
        <v>0</v>
      </c>
      <c r="AY1277" s="69">
        <f>IF(AND(Q1277&gt;0,SUMIF($AV$32:AV1277,AV1277,$I$32:I1277)-SUMIF($AV$32:AV1277,AV1277,$Q$32:Q1277)=0),COUNTIF($AV$32:AV1277,AV1277),0)</f>
        <v>0</v>
      </c>
      <c r="AZ1277" s="69">
        <f>IF(Q1277&gt;0,COUNTIF($AV$32:AV1277,AV1277),0)</f>
        <v>0</v>
      </c>
      <c r="BA1277" s="69">
        <f t="shared" si="378"/>
        <v>0</v>
      </c>
      <c r="BC1277" s="69" t="str">
        <f t="shared" si="379"/>
        <v xml:space="preserve">  0</v>
      </c>
      <c r="BD1277" s="69" t="str">
        <f t="shared" si="380"/>
        <v/>
      </c>
      <c r="BF1277" s="69"/>
      <c r="BG1277" s="69"/>
    </row>
    <row r="1278" spans="1:59" x14ac:dyDescent="0.25">
      <c r="A1278" s="70" t="e">
        <f t="shared" si="387"/>
        <v>#REF!</v>
      </c>
      <c r="B1278" s="83" t="str">
        <f>IFERROR(VLOOKUP(A1278,[1]Tổng!$M$2:$AT$200,13,0),"")</f>
        <v/>
      </c>
      <c r="C1278" s="71" t="e">
        <f t="shared" si="382"/>
        <v>#VALUE!</v>
      </c>
      <c r="D1278" s="71">
        <f t="shared" si="383"/>
        <v>1</v>
      </c>
      <c r="E1278" s="221" t="str">
        <f>IFERROR(VLOOKUP(A1278,[1]Tổng!$M$2:$AT$200,14,0),"")</f>
        <v/>
      </c>
      <c r="F1278" s="213" t="str">
        <f>IFERROR(VLOOKUP(A1278,[1]Tổng!$M$2:$AT$200,15,0),"")</f>
        <v/>
      </c>
      <c r="G1278" s="214" t="str">
        <f>IFERROR(VLOOKUP(A1278,[1]Tổng!$M$2:$AT$200,25,0),"")</f>
        <v/>
      </c>
      <c r="H1278" s="83" t="str">
        <f>IFERROR(VLOOKUP(A1278,[1]Tổng!$M$2:$AQ$200,26,0),"")</f>
        <v/>
      </c>
      <c r="I1278" s="77" t="str">
        <f>IFERROR(VLOOKUP(A1278,[1]Tổng!$M$2:$AQ$200,27,0),"")</f>
        <v/>
      </c>
      <c r="J1278" s="77">
        <v>1000000</v>
      </c>
      <c r="K1278" s="78">
        <f t="shared" si="384"/>
        <v>0</v>
      </c>
      <c r="L1278" s="88" t="str">
        <f>IFERROR(VLOOKUP(A1278,[1]Tổng!$M$2:$AQ$200,30,0),"")</f>
        <v/>
      </c>
      <c r="M1278" s="88">
        <f t="shared" si="385"/>
        <v>0</v>
      </c>
      <c r="N1278" s="88" t="str">
        <f>IFERROR(VLOOKUP(A1278,[1]Tổng!$M$2:$AT$200,18,0),"")</f>
        <v/>
      </c>
      <c r="O1278" s="88" t="str">
        <f>IFERROR(VLOOKUP(A1278,[1]Tổng!$M$2:$AT$200,22,0),"")</f>
        <v/>
      </c>
      <c r="P1278" s="217">
        <f t="shared" si="386"/>
        <v>0</v>
      </c>
      <c r="Q1278" s="217">
        <f>IFERROR(VLOOKUP(A1278,[1]Tổng!$M$2:$AQ$200,29,0),0)</f>
        <v>0</v>
      </c>
      <c r="R1278" s="81" t="str">
        <f>IFERROR(VLOOKUP(A1278,[1]Tổng!$M$2:$AQ$200,31,0),"")</f>
        <v/>
      </c>
      <c r="S1278" s="81">
        <f t="shared" si="375"/>
        <v>0</v>
      </c>
      <c r="T1278" s="81">
        <f t="shared" si="376"/>
        <v>0</v>
      </c>
      <c r="U1278" s="81" t="e">
        <f t="shared" si="388"/>
        <v>#REF!</v>
      </c>
      <c r="V1278" s="81"/>
      <c r="W1278" s="81" t="e">
        <f t="shared" si="381"/>
        <v>#REF!</v>
      </c>
      <c r="X1278" s="83"/>
      <c r="Y1278" s="99">
        <f t="shared" si="373"/>
        <v>0</v>
      </c>
      <c r="AC1278" s="106"/>
      <c r="AE1278" s="106" t="e">
        <f t="shared" si="353"/>
        <v>#VALUE!</v>
      </c>
      <c r="AF1278" s="69"/>
      <c r="AG1278" s="218"/>
      <c r="AH1278" s="219"/>
      <c r="AI1278" s="218"/>
      <c r="AR1278" s="225" t="str">
        <f t="shared" si="389"/>
        <v/>
      </c>
      <c r="AS1278" s="35">
        <f t="shared" si="390"/>
        <v>2</v>
      </c>
      <c r="AU1278" s="69" t="e">
        <f t="shared" si="374"/>
        <v>#N/A</v>
      </c>
      <c r="AV1278" s="69" t="e">
        <f t="shared" si="377"/>
        <v>#N/A</v>
      </c>
      <c r="AW1278" s="69">
        <f>IF(I1278&gt;0,COUNTIF($AV$32:AV1278,AV1278),0)</f>
        <v>1246</v>
      </c>
      <c r="AX1278" s="69">
        <f>IF(AND(AW1278&gt;1,SUMIF($AV$32:AV1277,AV1278,$AX$32:AX1277)-SUMIF($AV$32:AV1277,AV1278,$BA$32:BA1277)=0),1,IF(AND(AW1278&gt;1,SUMIF($AV$32:AV1277,AV1278,$AX$32:AX1277)-SUMIF($AV$32:AV1277,AV1278,$BA$32:BA1277)&gt;0),0,AW1278))</f>
        <v>0</v>
      </c>
      <c r="AY1278" s="69">
        <f>IF(AND(Q1278&gt;0,SUMIF($AV$32:AV1278,AV1278,$I$32:I1278)-SUMIF($AV$32:AV1278,AV1278,$Q$32:Q1278)=0),COUNTIF($AV$32:AV1278,AV1278),0)</f>
        <v>0</v>
      </c>
      <c r="AZ1278" s="69">
        <f>IF(Q1278&gt;0,COUNTIF($AV$32:AV1278,AV1278),0)</f>
        <v>0</v>
      </c>
      <c r="BA1278" s="69">
        <f t="shared" si="378"/>
        <v>0</v>
      </c>
      <c r="BC1278" s="69" t="str">
        <f t="shared" si="379"/>
        <v xml:space="preserve">  0</v>
      </c>
      <c r="BD1278" s="69" t="str">
        <f t="shared" si="380"/>
        <v/>
      </c>
      <c r="BF1278" s="69"/>
      <c r="BG1278" s="69"/>
    </row>
    <row r="1279" spans="1:59" x14ac:dyDescent="0.25">
      <c r="A1279" s="70" t="e">
        <f t="shared" si="387"/>
        <v>#REF!</v>
      </c>
      <c r="B1279" s="83" t="str">
        <f>IFERROR(VLOOKUP(A1279,[1]Tổng!$M$2:$AT$200,13,0),"")</f>
        <v/>
      </c>
      <c r="C1279" s="71" t="e">
        <f t="shared" si="382"/>
        <v>#VALUE!</v>
      </c>
      <c r="D1279" s="71">
        <f t="shared" si="383"/>
        <v>1</v>
      </c>
      <c r="E1279" s="221" t="str">
        <f>IFERROR(VLOOKUP(A1279,[1]Tổng!$M$2:$AT$200,14,0),"")</f>
        <v/>
      </c>
      <c r="F1279" s="213" t="str">
        <f>IFERROR(VLOOKUP(A1279,[1]Tổng!$M$2:$AT$200,15,0),"")</f>
        <v/>
      </c>
      <c r="G1279" s="214" t="str">
        <f>IFERROR(VLOOKUP(A1279,[1]Tổng!$M$2:$AT$200,25,0),"")</f>
        <v/>
      </c>
      <c r="H1279" s="83" t="str">
        <f>IFERROR(VLOOKUP(A1279,[1]Tổng!$M$2:$AQ$200,26,0),"")</f>
        <v/>
      </c>
      <c r="I1279" s="77" t="str">
        <f>IFERROR(VLOOKUP(A1279,[1]Tổng!$M$2:$AQ$200,27,0),"")</f>
        <v/>
      </c>
      <c r="J1279" s="77">
        <v>1000000</v>
      </c>
      <c r="K1279" s="78">
        <f t="shared" si="384"/>
        <v>0</v>
      </c>
      <c r="L1279" s="88" t="str">
        <f>IFERROR(VLOOKUP(A1279,[1]Tổng!$M$2:$AQ$200,30,0),"")</f>
        <v/>
      </c>
      <c r="M1279" s="88">
        <f t="shared" si="385"/>
        <v>0</v>
      </c>
      <c r="N1279" s="88" t="str">
        <f>IFERROR(VLOOKUP(A1279,[1]Tổng!$M$2:$AT$200,18,0),"")</f>
        <v/>
      </c>
      <c r="O1279" s="88" t="str">
        <f>IFERROR(VLOOKUP(A1279,[1]Tổng!$M$2:$AT$200,22,0),"")</f>
        <v/>
      </c>
      <c r="P1279" s="217">
        <f t="shared" si="386"/>
        <v>0</v>
      </c>
      <c r="Q1279" s="217">
        <f>IFERROR(VLOOKUP(A1279,[1]Tổng!$M$2:$AQ$200,29,0),0)</f>
        <v>0</v>
      </c>
      <c r="R1279" s="81" t="str">
        <f>IFERROR(VLOOKUP(A1279,[1]Tổng!$M$2:$AQ$200,31,0),"")</f>
        <v/>
      </c>
      <c r="S1279" s="81">
        <f t="shared" si="375"/>
        <v>0</v>
      </c>
      <c r="T1279" s="81">
        <f t="shared" si="376"/>
        <v>0</v>
      </c>
      <c r="U1279" s="81" t="e">
        <f t="shared" si="388"/>
        <v>#REF!</v>
      </c>
      <c r="V1279" s="81"/>
      <c r="W1279" s="81" t="e">
        <f t="shared" si="381"/>
        <v>#REF!</v>
      </c>
      <c r="X1279" s="83"/>
      <c r="Y1279" s="99">
        <f t="shared" si="373"/>
        <v>0</v>
      </c>
      <c r="AC1279" s="106"/>
      <c r="AE1279" s="106" t="e">
        <f t="shared" si="353"/>
        <v>#VALUE!</v>
      </c>
      <c r="AF1279" s="69"/>
      <c r="AG1279" s="218"/>
      <c r="AH1279" s="219"/>
      <c r="AI1279" s="218"/>
      <c r="AR1279" s="225" t="str">
        <f t="shared" si="389"/>
        <v/>
      </c>
      <c r="AS1279" s="35">
        <f t="shared" si="390"/>
        <v>2</v>
      </c>
      <c r="AU1279" s="69" t="e">
        <f t="shared" si="374"/>
        <v>#N/A</v>
      </c>
      <c r="AV1279" s="69" t="e">
        <f t="shared" si="377"/>
        <v>#N/A</v>
      </c>
      <c r="AW1279" s="69">
        <f>IF(I1279&gt;0,COUNTIF($AV$32:AV1279,AV1279),0)</f>
        <v>1247</v>
      </c>
      <c r="AX1279" s="69">
        <f>IF(AND(AW1279&gt;1,SUMIF($AV$32:AV1278,AV1279,$AX$32:AX1278)-SUMIF($AV$32:AV1278,AV1279,$BA$32:BA1278)=0),1,IF(AND(AW1279&gt;1,SUMIF($AV$32:AV1278,AV1279,$AX$32:AX1278)-SUMIF($AV$32:AV1278,AV1279,$BA$32:BA1278)&gt;0),0,AW1279))</f>
        <v>0</v>
      </c>
      <c r="AY1279" s="69">
        <f>IF(AND(Q1279&gt;0,SUMIF($AV$32:AV1279,AV1279,$I$32:I1279)-SUMIF($AV$32:AV1279,AV1279,$Q$32:Q1279)=0),COUNTIF($AV$32:AV1279,AV1279),0)</f>
        <v>0</v>
      </c>
      <c r="AZ1279" s="69">
        <f>IF(Q1279&gt;0,COUNTIF($AV$32:AV1279,AV1279),0)</f>
        <v>0</v>
      </c>
      <c r="BA1279" s="69">
        <f t="shared" si="378"/>
        <v>0</v>
      </c>
      <c r="BC1279" s="69" t="str">
        <f t="shared" si="379"/>
        <v xml:space="preserve">  0</v>
      </c>
      <c r="BD1279" s="69" t="str">
        <f t="shared" si="380"/>
        <v/>
      </c>
      <c r="BF1279" s="69"/>
      <c r="BG1279" s="69"/>
    </row>
    <row r="1280" spans="1:59" x14ac:dyDescent="0.25">
      <c r="A1280" s="70" t="e">
        <f t="shared" si="387"/>
        <v>#REF!</v>
      </c>
      <c r="B1280" s="83" t="str">
        <f>IFERROR(VLOOKUP(A1280,[1]Tổng!$M$2:$AT$200,13,0),"")</f>
        <v/>
      </c>
      <c r="C1280" s="71" t="e">
        <f t="shared" si="382"/>
        <v>#VALUE!</v>
      </c>
      <c r="D1280" s="71">
        <f t="shared" si="383"/>
        <v>1</v>
      </c>
      <c r="E1280" s="221" t="str">
        <f>IFERROR(VLOOKUP(A1280,[1]Tổng!$M$2:$AT$200,14,0),"")</f>
        <v/>
      </c>
      <c r="F1280" s="213" t="str">
        <f>IFERROR(VLOOKUP(A1280,[1]Tổng!$M$2:$AT$200,15,0),"")</f>
        <v/>
      </c>
      <c r="G1280" s="214" t="str">
        <f>IFERROR(VLOOKUP(A1280,[1]Tổng!$M$2:$AT$200,25,0),"")</f>
        <v/>
      </c>
      <c r="H1280" s="83" t="str">
        <f>IFERROR(VLOOKUP(A1280,[1]Tổng!$M$2:$AQ$200,26,0),"")</f>
        <v/>
      </c>
      <c r="I1280" s="77" t="str">
        <f>IFERROR(VLOOKUP(A1280,[1]Tổng!$M$2:$AQ$200,27,0),"")</f>
        <v/>
      </c>
      <c r="J1280" s="77">
        <v>1000000</v>
      </c>
      <c r="K1280" s="78">
        <f t="shared" si="384"/>
        <v>0</v>
      </c>
      <c r="L1280" s="88" t="str">
        <f>IFERROR(VLOOKUP(A1280,[1]Tổng!$M$2:$AQ$200,30,0),"")</f>
        <v/>
      </c>
      <c r="M1280" s="88">
        <f t="shared" si="385"/>
        <v>0</v>
      </c>
      <c r="N1280" s="88" t="str">
        <f>IFERROR(VLOOKUP(A1280,[1]Tổng!$M$2:$AT$200,18,0),"")</f>
        <v/>
      </c>
      <c r="O1280" s="88" t="str">
        <f>IFERROR(VLOOKUP(A1280,[1]Tổng!$M$2:$AT$200,22,0),"")</f>
        <v/>
      </c>
      <c r="P1280" s="217">
        <f t="shared" si="386"/>
        <v>0</v>
      </c>
      <c r="Q1280" s="217">
        <f>IFERROR(VLOOKUP(A1280,[1]Tổng!$M$2:$AQ$200,29,0),0)</f>
        <v>0</v>
      </c>
      <c r="R1280" s="81" t="str">
        <f>IFERROR(VLOOKUP(A1280,[1]Tổng!$M$2:$AQ$200,31,0),"")</f>
        <v/>
      </c>
      <c r="S1280" s="81">
        <f t="shared" si="375"/>
        <v>0</v>
      </c>
      <c r="T1280" s="81">
        <f t="shared" si="376"/>
        <v>0</v>
      </c>
      <c r="U1280" s="81" t="e">
        <f t="shared" si="388"/>
        <v>#REF!</v>
      </c>
      <c r="V1280" s="81"/>
      <c r="W1280" s="81" t="e">
        <f t="shared" si="381"/>
        <v>#REF!</v>
      </c>
      <c r="X1280" s="83"/>
      <c r="Y1280" s="99">
        <f t="shared" si="373"/>
        <v>0</v>
      </c>
      <c r="AC1280" s="106"/>
      <c r="AE1280" s="106" t="e">
        <f t="shared" si="353"/>
        <v>#VALUE!</v>
      </c>
      <c r="AF1280" s="69"/>
      <c r="AG1280" s="218"/>
      <c r="AH1280" s="219"/>
      <c r="AI1280" s="218"/>
      <c r="AR1280" s="225" t="str">
        <f t="shared" si="389"/>
        <v/>
      </c>
      <c r="AS1280" s="35">
        <f t="shared" si="390"/>
        <v>2</v>
      </c>
      <c r="AU1280" s="69" t="e">
        <f t="shared" si="374"/>
        <v>#N/A</v>
      </c>
      <c r="AV1280" s="69" t="e">
        <f t="shared" si="377"/>
        <v>#N/A</v>
      </c>
      <c r="AW1280" s="69">
        <f>IF(I1280&gt;0,COUNTIF($AV$32:AV1280,AV1280),0)</f>
        <v>1248</v>
      </c>
      <c r="AX1280" s="69">
        <f>IF(AND(AW1280&gt;1,SUMIF($AV$32:AV1279,AV1280,$AX$32:AX1279)-SUMIF($AV$32:AV1279,AV1280,$BA$32:BA1279)=0),1,IF(AND(AW1280&gt;1,SUMIF($AV$32:AV1279,AV1280,$AX$32:AX1279)-SUMIF($AV$32:AV1279,AV1280,$BA$32:BA1279)&gt;0),0,AW1280))</f>
        <v>0</v>
      </c>
      <c r="AY1280" s="69">
        <f>IF(AND(Q1280&gt;0,SUMIF($AV$32:AV1280,AV1280,$I$32:I1280)-SUMIF($AV$32:AV1280,AV1280,$Q$32:Q1280)=0),COUNTIF($AV$32:AV1280,AV1280),0)</f>
        <v>0</v>
      </c>
      <c r="AZ1280" s="69">
        <f>IF(Q1280&gt;0,COUNTIF($AV$32:AV1280,AV1280),0)</f>
        <v>0</v>
      </c>
      <c r="BA1280" s="69">
        <f t="shared" si="378"/>
        <v>0</v>
      </c>
      <c r="BC1280" s="69" t="str">
        <f t="shared" si="379"/>
        <v xml:space="preserve">  0</v>
      </c>
      <c r="BD1280" s="69" t="str">
        <f t="shared" si="380"/>
        <v/>
      </c>
      <c r="BF1280" s="69"/>
      <c r="BG1280" s="69"/>
    </row>
    <row r="1281" spans="1:59" x14ac:dyDescent="0.25">
      <c r="A1281" s="70" t="e">
        <f t="shared" si="387"/>
        <v>#REF!</v>
      </c>
      <c r="B1281" s="83" t="str">
        <f>IFERROR(VLOOKUP(A1281,[1]Tổng!$M$2:$AT$200,13,0),"")</f>
        <v/>
      </c>
      <c r="C1281" s="71" t="e">
        <f t="shared" si="382"/>
        <v>#VALUE!</v>
      </c>
      <c r="D1281" s="71">
        <f t="shared" si="383"/>
        <v>1</v>
      </c>
      <c r="E1281" s="221" t="str">
        <f>IFERROR(VLOOKUP(A1281,[1]Tổng!$M$2:$AT$200,14,0),"")</f>
        <v/>
      </c>
      <c r="F1281" s="213" t="str">
        <f>IFERROR(VLOOKUP(A1281,[1]Tổng!$M$2:$AT$200,15,0),"")</f>
        <v/>
      </c>
      <c r="G1281" s="214" t="str">
        <f>IFERROR(VLOOKUP(A1281,[1]Tổng!$M$2:$AT$200,25,0),"")</f>
        <v/>
      </c>
      <c r="H1281" s="83" t="str">
        <f>IFERROR(VLOOKUP(A1281,[1]Tổng!$M$2:$AQ$200,26,0),"")</f>
        <v/>
      </c>
      <c r="I1281" s="77" t="str">
        <f>IFERROR(VLOOKUP(A1281,[1]Tổng!$M$2:$AQ$200,27,0),"")</f>
        <v/>
      </c>
      <c r="J1281" s="77">
        <v>1000000</v>
      </c>
      <c r="K1281" s="78">
        <f t="shared" si="384"/>
        <v>0</v>
      </c>
      <c r="L1281" s="88" t="str">
        <f>IFERROR(VLOOKUP(A1281,[1]Tổng!$M$2:$AQ$200,30,0),"")</f>
        <v/>
      </c>
      <c r="M1281" s="88">
        <f t="shared" si="385"/>
        <v>0</v>
      </c>
      <c r="N1281" s="88" t="str">
        <f>IFERROR(VLOOKUP(A1281,[1]Tổng!$M$2:$AT$200,18,0),"")</f>
        <v/>
      </c>
      <c r="O1281" s="88" t="str">
        <f>IFERROR(VLOOKUP(A1281,[1]Tổng!$M$2:$AT$200,22,0),"")</f>
        <v/>
      </c>
      <c r="P1281" s="217">
        <f t="shared" si="386"/>
        <v>0</v>
      </c>
      <c r="Q1281" s="217">
        <f>IFERROR(VLOOKUP(A1281,[1]Tổng!$M$2:$AQ$200,29,0),0)</f>
        <v>0</v>
      </c>
      <c r="R1281" s="81" t="str">
        <f>IFERROR(VLOOKUP(A1281,[1]Tổng!$M$2:$AQ$200,31,0),"")</f>
        <v/>
      </c>
      <c r="S1281" s="81">
        <f t="shared" si="375"/>
        <v>0</v>
      </c>
      <c r="T1281" s="81">
        <f t="shared" si="376"/>
        <v>0</v>
      </c>
      <c r="U1281" s="81" t="e">
        <f t="shared" si="388"/>
        <v>#REF!</v>
      </c>
      <c r="V1281" s="81"/>
      <c r="W1281" s="81" t="e">
        <f t="shared" si="381"/>
        <v>#REF!</v>
      </c>
      <c r="X1281" s="83"/>
      <c r="Y1281" s="99">
        <f t="shared" ref="Y1281:Y1344" si="391">Q1281</f>
        <v>0</v>
      </c>
      <c r="AC1281" s="106"/>
      <c r="AE1281" s="106" t="e">
        <f t="shared" si="353"/>
        <v>#VALUE!</v>
      </c>
      <c r="AF1281" s="69"/>
      <c r="AG1281" s="218"/>
      <c r="AH1281" s="219"/>
      <c r="AI1281" s="218"/>
      <c r="AR1281" s="225" t="str">
        <f t="shared" si="389"/>
        <v/>
      </c>
      <c r="AS1281" s="35">
        <f t="shared" si="390"/>
        <v>2</v>
      </c>
      <c r="AU1281" s="69" t="e">
        <f t="shared" si="374"/>
        <v>#N/A</v>
      </c>
      <c r="AV1281" s="69" t="e">
        <f t="shared" si="377"/>
        <v>#N/A</v>
      </c>
      <c r="AW1281" s="69">
        <f>IF(I1281&gt;0,COUNTIF($AV$32:AV1281,AV1281),0)</f>
        <v>1249</v>
      </c>
      <c r="AX1281" s="69">
        <f>IF(AND(AW1281&gt;1,SUMIF($AV$32:AV1280,AV1281,$AX$32:AX1280)-SUMIF($AV$32:AV1280,AV1281,$BA$32:BA1280)=0),1,IF(AND(AW1281&gt;1,SUMIF($AV$32:AV1280,AV1281,$AX$32:AX1280)-SUMIF($AV$32:AV1280,AV1281,$BA$32:BA1280)&gt;0),0,AW1281))</f>
        <v>0</v>
      </c>
      <c r="AY1281" s="69">
        <f>IF(AND(Q1281&gt;0,SUMIF($AV$32:AV1281,AV1281,$I$32:I1281)-SUMIF($AV$32:AV1281,AV1281,$Q$32:Q1281)=0),COUNTIF($AV$32:AV1281,AV1281),0)</f>
        <v>0</v>
      </c>
      <c r="AZ1281" s="69">
        <f>IF(Q1281&gt;0,COUNTIF($AV$32:AV1281,AV1281),0)</f>
        <v>0</v>
      </c>
      <c r="BA1281" s="69">
        <f t="shared" si="378"/>
        <v>0</v>
      </c>
      <c r="BC1281" s="69" t="str">
        <f t="shared" si="379"/>
        <v xml:space="preserve">  0</v>
      </c>
      <c r="BD1281" s="69" t="str">
        <f t="shared" si="380"/>
        <v/>
      </c>
      <c r="BF1281" s="69"/>
      <c r="BG1281" s="69"/>
    </row>
    <row r="1282" spans="1:59" x14ac:dyDescent="0.25">
      <c r="A1282" s="70" t="e">
        <f t="shared" si="387"/>
        <v>#REF!</v>
      </c>
      <c r="B1282" s="83" t="str">
        <f>IFERROR(VLOOKUP(A1282,[1]Tổng!$M$2:$AT$200,13,0),"")</f>
        <v/>
      </c>
      <c r="C1282" s="71" t="e">
        <f t="shared" si="382"/>
        <v>#VALUE!</v>
      </c>
      <c r="D1282" s="71">
        <f t="shared" si="383"/>
        <v>1</v>
      </c>
      <c r="E1282" s="221" t="str">
        <f>IFERROR(VLOOKUP(A1282,[1]Tổng!$M$2:$AT$200,14,0),"")</f>
        <v/>
      </c>
      <c r="F1282" s="213" t="str">
        <f>IFERROR(VLOOKUP(A1282,[1]Tổng!$M$2:$AT$200,15,0),"")</f>
        <v/>
      </c>
      <c r="G1282" s="214" t="str">
        <f>IFERROR(VLOOKUP(A1282,[1]Tổng!$M$2:$AT$200,25,0),"")</f>
        <v/>
      </c>
      <c r="H1282" s="83" t="str">
        <f>IFERROR(VLOOKUP(A1282,[1]Tổng!$M$2:$AQ$200,26,0),"")</f>
        <v/>
      </c>
      <c r="I1282" s="77" t="str">
        <f>IFERROR(VLOOKUP(A1282,[1]Tổng!$M$2:$AQ$200,27,0),"")</f>
        <v/>
      </c>
      <c r="J1282" s="77">
        <v>1000000</v>
      </c>
      <c r="K1282" s="78">
        <f t="shared" si="384"/>
        <v>0</v>
      </c>
      <c r="L1282" s="88" t="str">
        <f>IFERROR(VLOOKUP(A1282,[1]Tổng!$M$2:$AQ$200,30,0),"")</f>
        <v/>
      </c>
      <c r="M1282" s="88">
        <f t="shared" si="385"/>
        <v>0</v>
      </c>
      <c r="N1282" s="88" t="str">
        <f>IFERROR(VLOOKUP(A1282,[1]Tổng!$M$2:$AT$200,18,0),"")</f>
        <v/>
      </c>
      <c r="O1282" s="88" t="str">
        <f>IFERROR(VLOOKUP(A1282,[1]Tổng!$M$2:$AT$200,22,0),"")</f>
        <v/>
      </c>
      <c r="P1282" s="217">
        <f t="shared" si="386"/>
        <v>0</v>
      </c>
      <c r="Q1282" s="217">
        <f>IFERROR(VLOOKUP(A1282,[1]Tổng!$M$2:$AQ$200,29,0),0)</f>
        <v>0</v>
      </c>
      <c r="R1282" s="81" t="str">
        <f>IFERROR(VLOOKUP(A1282,[1]Tổng!$M$2:$AQ$200,31,0),"")</f>
        <v/>
      </c>
      <c r="S1282" s="81">
        <f t="shared" si="375"/>
        <v>0</v>
      </c>
      <c r="T1282" s="81">
        <f t="shared" si="376"/>
        <v>0</v>
      </c>
      <c r="U1282" s="81" t="e">
        <f t="shared" si="388"/>
        <v>#REF!</v>
      </c>
      <c r="V1282" s="81"/>
      <c r="W1282" s="81" t="e">
        <f t="shared" si="381"/>
        <v>#REF!</v>
      </c>
      <c r="X1282" s="83"/>
      <c r="Y1282" s="99">
        <f t="shared" si="391"/>
        <v>0</v>
      </c>
      <c r="AC1282" s="106"/>
      <c r="AE1282" s="106" t="e">
        <f t="shared" si="353"/>
        <v>#VALUE!</v>
      </c>
      <c r="AF1282" s="69"/>
      <c r="AG1282" s="218"/>
      <c r="AH1282" s="219"/>
      <c r="AI1282" s="218"/>
      <c r="AR1282" s="225" t="str">
        <f t="shared" si="389"/>
        <v/>
      </c>
      <c r="AS1282" s="35">
        <f t="shared" si="390"/>
        <v>2</v>
      </c>
      <c r="AU1282" s="69" t="e">
        <f t="shared" si="374"/>
        <v>#N/A</v>
      </c>
      <c r="AV1282" s="69" t="e">
        <f t="shared" si="377"/>
        <v>#N/A</v>
      </c>
      <c r="AW1282" s="69">
        <f>IF(I1282&gt;0,COUNTIF($AV$32:AV1282,AV1282),0)</f>
        <v>1250</v>
      </c>
      <c r="AX1282" s="69">
        <f>IF(AND(AW1282&gt;1,SUMIF($AV$32:AV1281,AV1282,$AX$32:AX1281)-SUMIF($AV$32:AV1281,AV1282,$BA$32:BA1281)=0),1,IF(AND(AW1282&gt;1,SUMIF($AV$32:AV1281,AV1282,$AX$32:AX1281)-SUMIF($AV$32:AV1281,AV1282,$BA$32:BA1281)&gt;0),0,AW1282))</f>
        <v>0</v>
      </c>
      <c r="AY1282" s="69">
        <f>IF(AND(Q1282&gt;0,SUMIF($AV$32:AV1282,AV1282,$I$32:I1282)-SUMIF($AV$32:AV1282,AV1282,$Q$32:Q1282)=0),COUNTIF($AV$32:AV1282,AV1282),0)</f>
        <v>0</v>
      </c>
      <c r="AZ1282" s="69">
        <f>IF(Q1282&gt;0,COUNTIF($AV$32:AV1282,AV1282),0)</f>
        <v>0</v>
      </c>
      <c r="BA1282" s="69">
        <f t="shared" si="378"/>
        <v>0</v>
      </c>
      <c r="BC1282" s="69" t="str">
        <f t="shared" si="379"/>
        <v xml:space="preserve">  0</v>
      </c>
      <c r="BD1282" s="69" t="str">
        <f t="shared" si="380"/>
        <v/>
      </c>
      <c r="BF1282" s="69"/>
      <c r="BG1282" s="69"/>
    </row>
    <row r="1283" spans="1:59" x14ac:dyDescent="0.25">
      <c r="A1283" s="70" t="e">
        <f t="shared" si="387"/>
        <v>#REF!</v>
      </c>
      <c r="B1283" s="83" t="str">
        <f>IFERROR(VLOOKUP(A1283,[1]Tổng!$M$2:$AT$200,13,0),"")</f>
        <v/>
      </c>
      <c r="C1283" s="71" t="e">
        <f t="shared" si="382"/>
        <v>#VALUE!</v>
      </c>
      <c r="D1283" s="71">
        <f t="shared" si="383"/>
        <v>1</v>
      </c>
      <c r="E1283" s="221" t="str">
        <f>IFERROR(VLOOKUP(A1283,[1]Tổng!$M$2:$AT$200,14,0),"")</f>
        <v/>
      </c>
      <c r="F1283" s="213" t="str">
        <f>IFERROR(VLOOKUP(A1283,[1]Tổng!$M$2:$AT$200,15,0),"")</f>
        <v/>
      </c>
      <c r="G1283" s="214" t="str">
        <f>IFERROR(VLOOKUP(A1283,[1]Tổng!$M$2:$AT$200,25,0),"")</f>
        <v/>
      </c>
      <c r="H1283" s="83" t="str">
        <f>IFERROR(VLOOKUP(A1283,[1]Tổng!$M$2:$AQ$200,26,0),"")</f>
        <v/>
      </c>
      <c r="I1283" s="77" t="str">
        <f>IFERROR(VLOOKUP(A1283,[1]Tổng!$M$2:$AQ$200,27,0),"")</f>
        <v/>
      </c>
      <c r="J1283" s="77">
        <v>1000000</v>
      </c>
      <c r="K1283" s="78">
        <f t="shared" si="384"/>
        <v>0</v>
      </c>
      <c r="L1283" s="88" t="str">
        <f>IFERROR(VLOOKUP(A1283,[1]Tổng!$M$2:$AQ$200,30,0),"")</f>
        <v/>
      </c>
      <c r="M1283" s="88">
        <f t="shared" si="385"/>
        <v>0</v>
      </c>
      <c r="N1283" s="88" t="str">
        <f>IFERROR(VLOOKUP(A1283,[1]Tổng!$M$2:$AT$200,18,0),"")</f>
        <v/>
      </c>
      <c r="O1283" s="88" t="str">
        <f>IFERROR(VLOOKUP(A1283,[1]Tổng!$M$2:$AT$200,22,0),"")</f>
        <v/>
      </c>
      <c r="P1283" s="217">
        <f t="shared" si="386"/>
        <v>0</v>
      </c>
      <c r="Q1283" s="217">
        <f>IFERROR(VLOOKUP(A1283,[1]Tổng!$M$2:$AQ$200,29,0),0)</f>
        <v>0</v>
      </c>
      <c r="R1283" s="81" t="str">
        <f>IFERROR(VLOOKUP(A1283,[1]Tổng!$M$2:$AQ$200,31,0),"")</f>
        <v/>
      </c>
      <c r="S1283" s="81">
        <f t="shared" si="375"/>
        <v>0</v>
      </c>
      <c r="T1283" s="81">
        <f t="shared" si="376"/>
        <v>0</v>
      </c>
      <c r="U1283" s="81" t="e">
        <f t="shared" si="388"/>
        <v>#REF!</v>
      </c>
      <c r="V1283" s="81"/>
      <c r="W1283" s="81" t="e">
        <f t="shared" si="381"/>
        <v>#REF!</v>
      </c>
      <c r="X1283" s="83"/>
      <c r="Y1283" s="99">
        <f t="shared" si="391"/>
        <v>0</v>
      </c>
      <c r="AC1283" s="106"/>
      <c r="AE1283" s="106" t="e">
        <f t="shared" si="353"/>
        <v>#VALUE!</v>
      </c>
      <c r="AF1283" s="69"/>
      <c r="AG1283" s="218"/>
      <c r="AH1283" s="219"/>
      <c r="AI1283" s="218"/>
      <c r="AR1283" s="225" t="str">
        <f t="shared" si="389"/>
        <v/>
      </c>
      <c r="AS1283" s="35">
        <f t="shared" si="390"/>
        <v>2</v>
      </c>
      <c r="AU1283" s="69" t="e">
        <f t="shared" si="374"/>
        <v>#N/A</v>
      </c>
      <c r="AV1283" s="69" t="e">
        <f t="shared" si="377"/>
        <v>#N/A</v>
      </c>
      <c r="AW1283" s="69">
        <f>IF(I1283&gt;0,COUNTIF($AV$32:AV1283,AV1283),0)</f>
        <v>1251</v>
      </c>
      <c r="AX1283" s="69">
        <f>IF(AND(AW1283&gt;1,SUMIF($AV$32:AV1282,AV1283,$AX$32:AX1282)-SUMIF($AV$32:AV1282,AV1283,$BA$32:BA1282)=0),1,IF(AND(AW1283&gt;1,SUMIF($AV$32:AV1282,AV1283,$AX$32:AX1282)-SUMIF($AV$32:AV1282,AV1283,$BA$32:BA1282)&gt;0),0,AW1283))</f>
        <v>0</v>
      </c>
      <c r="AY1283" s="69">
        <f>IF(AND(Q1283&gt;0,SUMIF($AV$32:AV1283,AV1283,$I$32:I1283)-SUMIF($AV$32:AV1283,AV1283,$Q$32:Q1283)=0),COUNTIF($AV$32:AV1283,AV1283),0)</f>
        <v>0</v>
      </c>
      <c r="AZ1283" s="69">
        <f>IF(Q1283&gt;0,COUNTIF($AV$32:AV1283,AV1283),0)</f>
        <v>0</v>
      </c>
      <c r="BA1283" s="69">
        <f t="shared" si="378"/>
        <v>0</v>
      </c>
      <c r="BC1283" s="69" t="str">
        <f t="shared" si="379"/>
        <v xml:space="preserve">  0</v>
      </c>
      <c r="BD1283" s="69" t="str">
        <f t="shared" si="380"/>
        <v/>
      </c>
      <c r="BF1283" s="69"/>
      <c r="BG1283" s="69"/>
    </row>
    <row r="1284" spans="1:59" x14ac:dyDescent="0.25">
      <c r="A1284" s="70" t="e">
        <f t="shared" si="387"/>
        <v>#REF!</v>
      </c>
      <c r="B1284" s="83" t="str">
        <f>IFERROR(VLOOKUP(A1284,[1]Tổng!$M$2:$AT$200,13,0),"")</f>
        <v/>
      </c>
      <c r="C1284" s="71" t="e">
        <f t="shared" si="382"/>
        <v>#VALUE!</v>
      </c>
      <c r="D1284" s="71">
        <f t="shared" si="383"/>
        <v>1</v>
      </c>
      <c r="E1284" s="221" t="str">
        <f>IFERROR(VLOOKUP(A1284,[1]Tổng!$M$2:$AT$200,14,0),"")</f>
        <v/>
      </c>
      <c r="F1284" s="213" t="str">
        <f>IFERROR(VLOOKUP(A1284,[1]Tổng!$M$2:$AT$200,15,0),"")</f>
        <v/>
      </c>
      <c r="G1284" s="214" t="str">
        <f>IFERROR(VLOOKUP(A1284,[1]Tổng!$M$2:$AT$200,25,0),"")</f>
        <v/>
      </c>
      <c r="H1284" s="83" t="str">
        <f>IFERROR(VLOOKUP(A1284,[1]Tổng!$M$2:$AQ$200,26,0),"")</f>
        <v/>
      </c>
      <c r="I1284" s="77" t="str">
        <f>IFERROR(VLOOKUP(A1284,[1]Tổng!$M$2:$AQ$200,27,0),"")</f>
        <v/>
      </c>
      <c r="J1284" s="77">
        <v>1000000</v>
      </c>
      <c r="K1284" s="78">
        <f t="shared" si="384"/>
        <v>0</v>
      </c>
      <c r="L1284" s="88" t="str">
        <f>IFERROR(VLOOKUP(A1284,[1]Tổng!$M$2:$AQ$200,30,0),"")</f>
        <v/>
      </c>
      <c r="M1284" s="88">
        <f t="shared" si="385"/>
        <v>0</v>
      </c>
      <c r="N1284" s="88" t="str">
        <f>IFERROR(VLOOKUP(A1284,[1]Tổng!$M$2:$AT$200,18,0),"")</f>
        <v/>
      </c>
      <c r="O1284" s="88" t="str">
        <f>IFERROR(VLOOKUP(A1284,[1]Tổng!$M$2:$AT$200,22,0),"")</f>
        <v/>
      </c>
      <c r="P1284" s="217">
        <f t="shared" si="386"/>
        <v>0</v>
      </c>
      <c r="Q1284" s="217">
        <f>IFERROR(VLOOKUP(A1284,[1]Tổng!$M$2:$AQ$200,29,0),0)</f>
        <v>0</v>
      </c>
      <c r="R1284" s="81" t="str">
        <f>IFERROR(VLOOKUP(A1284,[1]Tổng!$M$2:$AQ$200,31,0),"")</f>
        <v/>
      </c>
      <c r="S1284" s="81">
        <f t="shared" si="375"/>
        <v>0</v>
      </c>
      <c r="T1284" s="81">
        <f t="shared" si="376"/>
        <v>0</v>
      </c>
      <c r="U1284" s="81" t="e">
        <f t="shared" si="388"/>
        <v>#REF!</v>
      </c>
      <c r="V1284" s="81"/>
      <c r="W1284" s="81" t="e">
        <f t="shared" si="381"/>
        <v>#REF!</v>
      </c>
      <c r="X1284" s="83" t="str">
        <f>IFERROR(VLOOKUP(A1284,[1]Tổng!$H$2:$AT$200,39,0),".")</f>
        <v>.</v>
      </c>
      <c r="Y1284" s="99">
        <f t="shared" si="391"/>
        <v>0</v>
      </c>
      <c r="AC1284" s="106"/>
      <c r="AE1284" s="106" t="e">
        <f t="shared" si="353"/>
        <v>#VALUE!</v>
      </c>
      <c r="AF1284" s="69"/>
      <c r="AG1284" s="218"/>
      <c r="AH1284" s="219"/>
      <c r="AI1284" s="218"/>
      <c r="AR1284" s="225" t="str">
        <f t="shared" si="389"/>
        <v/>
      </c>
      <c r="AS1284" s="35">
        <f t="shared" si="390"/>
        <v>2</v>
      </c>
      <c r="AU1284" s="69" t="e">
        <f t="shared" si="374"/>
        <v>#N/A</v>
      </c>
      <c r="AV1284" s="69" t="e">
        <f t="shared" si="377"/>
        <v>#N/A</v>
      </c>
      <c r="AW1284" s="69">
        <f>IF(I1284&gt;0,COUNTIF($AV$32:AV1284,AV1284),0)</f>
        <v>1252</v>
      </c>
      <c r="AX1284" s="69">
        <f>IF(AND(AW1284&gt;1,SUMIF($AV$32:AV1283,AV1284,$AX$32:AX1283)-SUMIF($AV$32:AV1283,AV1284,$BA$32:BA1283)=0),1,IF(AND(AW1284&gt;1,SUMIF($AV$32:AV1283,AV1284,$AX$32:AX1283)-SUMIF($AV$32:AV1283,AV1284,$BA$32:BA1283)&gt;0),0,AW1284))</f>
        <v>0</v>
      </c>
      <c r="AY1284" s="69">
        <f>IF(AND(Q1284&gt;0,SUMIF($AV$32:AV1284,AV1284,$I$32:I1284)-SUMIF($AV$32:AV1284,AV1284,$Q$32:Q1284)=0),COUNTIF($AV$32:AV1284,AV1284),0)</f>
        <v>0</v>
      </c>
      <c r="AZ1284" s="69">
        <f>IF(Q1284&gt;0,COUNTIF($AV$32:AV1284,AV1284),0)</f>
        <v>0</v>
      </c>
      <c r="BA1284" s="69">
        <f t="shared" si="378"/>
        <v>0</v>
      </c>
      <c r="BC1284" s="69" t="str">
        <f t="shared" si="379"/>
        <v xml:space="preserve">  0</v>
      </c>
      <c r="BD1284" s="69" t="str">
        <f t="shared" si="380"/>
        <v/>
      </c>
      <c r="BF1284" s="69"/>
      <c r="BG1284" s="69"/>
    </row>
    <row r="1285" spans="1:59" x14ac:dyDescent="0.25">
      <c r="A1285" s="70" t="e">
        <f t="shared" si="387"/>
        <v>#REF!</v>
      </c>
      <c r="B1285" s="83" t="str">
        <f>IFERROR(VLOOKUP(A1285,[1]Tổng!$M$2:$AT$200,13,0),"")</f>
        <v/>
      </c>
      <c r="C1285" s="71" t="e">
        <f t="shared" si="382"/>
        <v>#VALUE!</v>
      </c>
      <c r="D1285" s="71">
        <f t="shared" si="383"/>
        <v>1</v>
      </c>
      <c r="E1285" s="221" t="str">
        <f>IFERROR(VLOOKUP(A1285,[1]Tổng!$M$2:$AT$200,14,0),"")</f>
        <v/>
      </c>
      <c r="F1285" s="213" t="str">
        <f>IFERROR(VLOOKUP(A1285,[1]Tổng!$M$2:$AT$200,15,0),"")</f>
        <v/>
      </c>
      <c r="G1285" s="214" t="str">
        <f>IFERROR(VLOOKUP(A1285,[1]Tổng!$M$2:$AT$200,25,0),"")</f>
        <v/>
      </c>
      <c r="H1285" s="83" t="str">
        <f>IFERROR(VLOOKUP(A1285,[1]Tổng!$M$2:$AQ$200,26,0),"")</f>
        <v/>
      </c>
      <c r="I1285" s="77" t="str">
        <f>IFERROR(VLOOKUP(A1285,[1]Tổng!$M$2:$AQ$200,27,0),"")</f>
        <v/>
      </c>
      <c r="J1285" s="77">
        <v>1000000</v>
      </c>
      <c r="K1285" s="78">
        <f t="shared" si="384"/>
        <v>0</v>
      </c>
      <c r="L1285" s="88" t="str">
        <f>IFERROR(VLOOKUP(A1285,[1]Tổng!$M$2:$AQ$200,30,0),"")</f>
        <v/>
      </c>
      <c r="M1285" s="88">
        <f t="shared" si="385"/>
        <v>0</v>
      </c>
      <c r="N1285" s="88" t="str">
        <f>IFERROR(VLOOKUP(A1285,[1]Tổng!$M$2:$AT$200,18,0),"")</f>
        <v/>
      </c>
      <c r="O1285" s="88" t="str">
        <f>IFERROR(VLOOKUP(A1285,[1]Tổng!$M$2:$AT$200,22,0),"")</f>
        <v/>
      </c>
      <c r="P1285" s="217">
        <f t="shared" si="386"/>
        <v>0</v>
      </c>
      <c r="Q1285" s="217">
        <f>IFERROR(VLOOKUP(A1285,[1]Tổng!$M$2:$AQ$200,29,0),0)</f>
        <v>0</v>
      </c>
      <c r="R1285" s="81" t="str">
        <f>IFERROR(VLOOKUP(A1285,[1]Tổng!$M$2:$AQ$200,31,0),"")</f>
        <v/>
      </c>
      <c r="S1285" s="81">
        <f t="shared" si="375"/>
        <v>0</v>
      </c>
      <c r="T1285" s="81">
        <f t="shared" si="376"/>
        <v>0</v>
      </c>
      <c r="U1285" s="81" t="e">
        <f t="shared" si="388"/>
        <v>#REF!</v>
      </c>
      <c r="V1285" s="81"/>
      <c r="W1285" s="81" t="e">
        <f t="shared" si="381"/>
        <v>#REF!</v>
      </c>
      <c r="X1285" s="83" t="str">
        <f>IFERROR(VLOOKUP(A1285,[1]Tổng!$H$2:$AT$200,39,0),".")</f>
        <v>.</v>
      </c>
      <c r="Y1285" s="99">
        <f t="shared" si="391"/>
        <v>0</v>
      </c>
      <c r="AC1285" s="106"/>
      <c r="AE1285" s="106" t="e">
        <f t="shared" si="353"/>
        <v>#VALUE!</v>
      </c>
      <c r="AF1285" s="69"/>
      <c r="AG1285" s="218"/>
      <c r="AH1285" s="219"/>
      <c r="AI1285" s="218"/>
      <c r="AR1285" s="225" t="str">
        <f t="shared" si="389"/>
        <v/>
      </c>
      <c r="AS1285" s="35">
        <f t="shared" si="390"/>
        <v>2</v>
      </c>
      <c r="AU1285" s="69" t="e">
        <f t="shared" si="374"/>
        <v>#N/A</v>
      </c>
      <c r="AV1285" s="69" t="e">
        <f t="shared" si="377"/>
        <v>#N/A</v>
      </c>
      <c r="AW1285" s="69">
        <f>IF(I1285&gt;0,COUNTIF($AV$32:AV1285,AV1285),0)</f>
        <v>1253</v>
      </c>
      <c r="AX1285" s="69">
        <f>IF(AND(AW1285&gt;1,SUMIF($AV$32:AV1284,AV1285,$AX$32:AX1284)-SUMIF($AV$32:AV1284,AV1285,$BA$32:BA1284)=0),1,IF(AND(AW1285&gt;1,SUMIF($AV$32:AV1284,AV1285,$AX$32:AX1284)-SUMIF($AV$32:AV1284,AV1285,$BA$32:BA1284)&gt;0),0,AW1285))</f>
        <v>0</v>
      </c>
      <c r="AY1285" s="69">
        <f>IF(AND(Q1285&gt;0,SUMIF($AV$32:AV1285,AV1285,$I$32:I1285)-SUMIF($AV$32:AV1285,AV1285,$Q$32:Q1285)=0),COUNTIF($AV$32:AV1285,AV1285),0)</f>
        <v>0</v>
      </c>
      <c r="AZ1285" s="69">
        <f>IF(Q1285&gt;0,COUNTIF($AV$32:AV1285,AV1285),0)</f>
        <v>0</v>
      </c>
      <c r="BA1285" s="69">
        <f t="shared" si="378"/>
        <v>0</v>
      </c>
      <c r="BC1285" s="69" t="str">
        <f t="shared" si="379"/>
        <v xml:space="preserve">  0</v>
      </c>
      <c r="BD1285" s="69" t="str">
        <f t="shared" si="380"/>
        <v/>
      </c>
      <c r="BF1285" s="69"/>
      <c r="BG1285" s="69"/>
    </row>
    <row r="1286" spans="1:59" x14ac:dyDescent="0.25">
      <c r="A1286" s="70" t="e">
        <f t="shared" si="387"/>
        <v>#REF!</v>
      </c>
      <c r="B1286" s="83" t="str">
        <f>IFERROR(VLOOKUP(A1286,[1]Tổng!$M$2:$AT$200,13,0),"")</f>
        <v/>
      </c>
      <c r="C1286" s="71" t="e">
        <f t="shared" si="382"/>
        <v>#VALUE!</v>
      </c>
      <c r="D1286" s="71">
        <f t="shared" si="383"/>
        <v>1</v>
      </c>
      <c r="E1286" s="221" t="str">
        <f>IFERROR(VLOOKUP(A1286,[1]Tổng!$M$2:$AT$200,14,0),"")</f>
        <v/>
      </c>
      <c r="F1286" s="213" t="str">
        <f>IFERROR(VLOOKUP(A1286,[1]Tổng!$M$2:$AT$200,15,0),"")</f>
        <v/>
      </c>
      <c r="G1286" s="214" t="str">
        <f>IFERROR(VLOOKUP(A1286,[1]Tổng!$M$2:$AT$200,25,0),"")</f>
        <v/>
      </c>
      <c r="H1286" s="83" t="str">
        <f>IFERROR(VLOOKUP(A1286,[1]Tổng!$M$2:$AQ$200,26,0),"")</f>
        <v/>
      </c>
      <c r="I1286" s="77" t="str">
        <f>IFERROR(VLOOKUP(A1286,[1]Tổng!$M$2:$AQ$200,27,0),"")</f>
        <v/>
      </c>
      <c r="J1286" s="77">
        <v>1000000</v>
      </c>
      <c r="K1286" s="78">
        <f t="shared" si="384"/>
        <v>0</v>
      </c>
      <c r="L1286" s="88" t="str">
        <f>IFERROR(VLOOKUP(A1286,[1]Tổng!$M$2:$AQ$200,30,0),"")</f>
        <v/>
      </c>
      <c r="M1286" s="88">
        <f t="shared" si="385"/>
        <v>0</v>
      </c>
      <c r="N1286" s="88" t="str">
        <f>IFERROR(VLOOKUP(A1286,[1]Tổng!$M$2:$AT$200,18,0),"")</f>
        <v/>
      </c>
      <c r="O1286" s="88" t="str">
        <f>IFERROR(VLOOKUP(A1286,[1]Tổng!$M$2:$AT$200,22,0),"")</f>
        <v/>
      </c>
      <c r="P1286" s="217">
        <f t="shared" si="386"/>
        <v>0</v>
      </c>
      <c r="Q1286" s="217">
        <f>IFERROR(VLOOKUP(A1286,[1]Tổng!$M$2:$AQ$200,29,0),0)</f>
        <v>0</v>
      </c>
      <c r="R1286" s="81" t="str">
        <f>IFERROR(VLOOKUP(A1286,[1]Tổng!$M$2:$AQ$200,31,0),"")</f>
        <v/>
      </c>
      <c r="S1286" s="81">
        <f t="shared" si="375"/>
        <v>0</v>
      </c>
      <c r="T1286" s="81">
        <f t="shared" si="376"/>
        <v>0</v>
      </c>
      <c r="U1286" s="81" t="e">
        <f t="shared" si="388"/>
        <v>#REF!</v>
      </c>
      <c r="V1286" s="81"/>
      <c r="W1286" s="81" t="e">
        <f t="shared" si="381"/>
        <v>#REF!</v>
      </c>
      <c r="X1286" s="83" t="str">
        <f>IFERROR(VLOOKUP(A1286,[1]Tổng!$H$2:$AT$200,39,0),".")</f>
        <v>.</v>
      </c>
      <c r="Y1286" s="99">
        <f t="shared" si="391"/>
        <v>0</v>
      </c>
      <c r="AC1286" s="106"/>
      <c r="AE1286" s="106" t="e">
        <f t="shared" si="353"/>
        <v>#VALUE!</v>
      </c>
      <c r="AF1286" s="69"/>
      <c r="AG1286" s="218"/>
      <c r="AH1286" s="219"/>
      <c r="AI1286" s="218"/>
      <c r="AR1286" s="225" t="str">
        <f t="shared" si="389"/>
        <v/>
      </c>
      <c r="AS1286" s="35">
        <f t="shared" si="390"/>
        <v>2</v>
      </c>
      <c r="AU1286" s="69" t="e">
        <f t="shared" si="374"/>
        <v>#N/A</v>
      </c>
      <c r="AV1286" s="69" t="e">
        <f t="shared" si="377"/>
        <v>#N/A</v>
      </c>
      <c r="AW1286" s="69">
        <f>IF(I1286&gt;0,COUNTIF($AV$32:AV1286,AV1286),0)</f>
        <v>1254</v>
      </c>
      <c r="AX1286" s="69">
        <f>IF(AND(AW1286&gt;1,SUMIF($AV$32:AV1285,AV1286,$AX$32:AX1285)-SUMIF($AV$32:AV1285,AV1286,$BA$32:BA1285)=0),1,IF(AND(AW1286&gt;1,SUMIF($AV$32:AV1285,AV1286,$AX$32:AX1285)-SUMIF($AV$32:AV1285,AV1286,$BA$32:BA1285)&gt;0),0,AW1286))</f>
        <v>0</v>
      </c>
      <c r="AY1286" s="69">
        <f>IF(AND(Q1286&gt;0,SUMIF($AV$32:AV1286,AV1286,$I$32:I1286)-SUMIF($AV$32:AV1286,AV1286,$Q$32:Q1286)=0),COUNTIF($AV$32:AV1286,AV1286),0)</f>
        <v>0</v>
      </c>
      <c r="AZ1286" s="69">
        <f>IF(Q1286&gt;0,COUNTIF($AV$32:AV1286,AV1286),0)</f>
        <v>0</v>
      </c>
      <c r="BA1286" s="69">
        <f t="shared" si="378"/>
        <v>0</v>
      </c>
      <c r="BC1286" s="69" t="str">
        <f t="shared" si="379"/>
        <v xml:space="preserve">  0</v>
      </c>
      <c r="BD1286" s="69" t="str">
        <f t="shared" si="380"/>
        <v/>
      </c>
      <c r="BF1286" s="69"/>
      <c r="BG1286" s="69"/>
    </row>
    <row r="1287" spans="1:59" x14ac:dyDescent="0.25">
      <c r="A1287" s="70" t="e">
        <f t="shared" si="387"/>
        <v>#REF!</v>
      </c>
      <c r="B1287" s="83" t="str">
        <f>IFERROR(VLOOKUP(A1287,[1]Tổng!$M$2:$AT$200,13,0),"")</f>
        <v/>
      </c>
      <c r="C1287" s="71" t="e">
        <f t="shared" si="382"/>
        <v>#VALUE!</v>
      </c>
      <c r="D1287" s="71">
        <f t="shared" si="383"/>
        <v>1</v>
      </c>
      <c r="E1287" s="221" t="str">
        <f>IFERROR(VLOOKUP(A1287,[1]Tổng!$M$2:$AT$200,14,0),"")</f>
        <v/>
      </c>
      <c r="F1287" s="213" t="str">
        <f>IFERROR(VLOOKUP(A1287,[1]Tổng!$M$2:$AT$200,15,0),"")</f>
        <v/>
      </c>
      <c r="G1287" s="214" t="str">
        <f>IFERROR(VLOOKUP(A1287,[1]Tổng!$M$2:$AT$200,25,0),"")</f>
        <v/>
      </c>
      <c r="H1287" s="83" t="str">
        <f>IFERROR(VLOOKUP(A1287,[1]Tổng!$M$2:$AQ$200,26,0),"")</f>
        <v/>
      </c>
      <c r="I1287" s="77" t="str">
        <f>IFERROR(VLOOKUP(A1287,[1]Tổng!$M$2:$AQ$200,27,0),"")</f>
        <v/>
      </c>
      <c r="J1287" s="77">
        <v>1000000</v>
      </c>
      <c r="K1287" s="78">
        <f t="shared" si="384"/>
        <v>0</v>
      </c>
      <c r="L1287" s="88" t="str">
        <f>IFERROR(VLOOKUP(A1287,[1]Tổng!$M$2:$AQ$200,30,0),"")</f>
        <v/>
      </c>
      <c r="M1287" s="88">
        <f t="shared" si="385"/>
        <v>0</v>
      </c>
      <c r="N1287" s="88" t="str">
        <f>IFERROR(VLOOKUP(A1287,[1]Tổng!$M$2:$AT$200,18,0),"")</f>
        <v/>
      </c>
      <c r="O1287" s="88" t="str">
        <f>IFERROR(VLOOKUP(A1287,[1]Tổng!$M$2:$AT$200,22,0),"")</f>
        <v/>
      </c>
      <c r="P1287" s="217">
        <f t="shared" si="386"/>
        <v>0</v>
      </c>
      <c r="Q1287" s="217">
        <f>IFERROR(VLOOKUP(A1287,[1]Tổng!$M$2:$AQ$200,29,0),0)</f>
        <v>0</v>
      </c>
      <c r="R1287" s="81" t="str">
        <f>IFERROR(VLOOKUP(A1287,[1]Tổng!$M$2:$AQ$200,31,0),"")</f>
        <v/>
      </c>
      <c r="S1287" s="81">
        <f t="shared" si="375"/>
        <v>0</v>
      </c>
      <c r="T1287" s="81">
        <f t="shared" si="376"/>
        <v>0</v>
      </c>
      <c r="U1287" s="81" t="e">
        <f t="shared" si="388"/>
        <v>#REF!</v>
      </c>
      <c r="V1287" s="81"/>
      <c r="W1287" s="81" t="e">
        <f t="shared" si="381"/>
        <v>#REF!</v>
      </c>
      <c r="X1287" s="83" t="str">
        <f>IFERROR(VLOOKUP(A1287,[1]Tổng!$H$2:$AT$200,39,0),".")</f>
        <v>.</v>
      </c>
      <c r="Y1287" s="99">
        <f t="shared" si="391"/>
        <v>0</v>
      </c>
      <c r="AC1287" s="106"/>
      <c r="AE1287" s="106" t="e">
        <f t="shared" si="353"/>
        <v>#VALUE!</v>
      </c>
      <c r="AF1287" s="69"/>
      <c r="AG1287" s="218"/>
      <c r="AH1287" s="219"/>
      <c r="AI1287" s="218"/>
      <c r="AR1287" s="225" t="str">
        <f t="shared" si="389"/>
        <v/>
      </c>
      <c r="AS1287" s="35">
        <f t="shared" si="390"/>
        <v>2</v>
      </c>
      <c r="AU1287" s="69" t="e">
        <f t="shared" si="374"/>
        <v>#N/A</v>
      </c>
      <c r="AV1287" s="69" t="e">
        <f t="shared" si="377"/>
        <v>#N/A</v>
      </c>
      <c r="AW1287" s="69">
        <f>IF(I1287&gt;0,COUNTIF($AV$32:AV1287,AV1287),0)</f>
        <v>1255</v>
      </c>
      <c r="AX1287" s="69">
        <f>IF(AND(AW1287&gt;1,SUMIF($AV$32:AV1286,AV1287,$AX$32:AX1286)-SUMIF($AV$32:AV1286,AV1287,$BA$32:BA1286)=0),1,IF(AND(AW1287&gt;1,SUMIF($AV$32:AV1286,AV1287,$AX$32:AX1286)-SUMIF($AV$32:AV1286,AV1287,$BA$32:BA1286)&gt;0),0,AW1287))</f>
        <v>0</v>
      </c>
      <c r="AY1287" s="69">
        <f>IF(AND(Q1287&gt;0,SUMIF($AV$32:AV1287,AV1287,$I$32:I1287)-SUMIF($AV$32:AV1287,AV1287,$Q$32:Q1287)=0),COUNTIF($AV$32:AV1287,AV1287),0)</f>
        <v>0</v>
      </c>
      <c r="AZ1287" s="69">
        <f>IF(Q1287&gt;0,COUNTIF($AV$32:AV1287,AV1287),0)</f>
        <v>0</v>
      </c>
      <c r="BA1287" s="69">
        <f t="shared" si="378"/>
        <v>0</v>
      </c>
      <c r="BC1287" s="69" t="str">
        <f t="shared" si="379"/>
        <v xml:space="preserve">  0</v>
      </c>
      <c r="BD1287" s="69" t="str">
        <f t="shared" si="380"/>
        <v/>
      </c>
      <c r="BF1287" s="69"/>
      <c r="BG1287" s="69"/>
    </row>
    <row r="1288" spans="1:59" x14ac:dyDescent="0.25">
      <c r="A1288" s="70" t="e">
        <f t="shared" si="387"/>
        <v>#REF!</v>
      </c>
      <c r="B1288" s="83" t="str">
        <f>IFERROR(VLOOKUP(A1288,[1]Tổng!$M$2:$AT$200,13,0),"")</f>
        <v/>
      </c>
      <c r="C1288" s="71" t="e">
        <f t="shared" si="382"/>
        <v>#VALUE!</v>
      </c>
      <c r="D1288" s="71">
        <f t="shared" si="383"/>
        <v>1</v>
      </c>
      <c r="E1288" s="221" t="str">
        <f>IFERROR(VLOOKUP(A1288,[1]Tổng!$M$2:$AT$200,14,0),"")</f>
        <v/>
      </c>
      <c r="F1288" s="213" t="str">
        <f>IFERROR(VLOOKUP(A1288,[1]Tổng!$M$2:$AT$200,15,0),"")</f>
        <v/>
      </c>
      <c r="G1288" s="214" t="str">
        <f>IFERROR(VLOOKUP(A1288,[1]Tổng!$M$2:$AT$200,25,0),"")</f>
        <v/>
      </c>
      <c r="H1288" s="83" t="str">
        <f>IFERROR(VLOOKUP(A1288,[1]Tổng!$M$2:$AQ$200,26,0),"")</f>
        <v/>
      </c>
      <c r="I1288" s="77" t="str">
        <f>IFERROR(VLOOKUP(A1288,[1]Tổng!$M$2:$AQ$200,27,0),"")</f>
        <v/>
      </c>
      <c r="J1288" s="77">
        <v>1000000</v>
      </c>
      <c r="K1288" s="78">
        <f t="shared" si="384"/>
        <v>0</v>
      </c>
      <c r="L1288" s="88" t="str">
        <f>IFERROR(VLOOKUP(A1288,[1]Tổng!$M$2:$AQ$200,30,0),"")</f>
        <v/>
      </c>
      <c r="M1288" s="88">
        <f t="shared" si="385"/>
        <v>0</v>
      </c>
      <c r="N1288" s="88" t="str">
        <f>IFERROR(VLOOKUP(A1288,[1]Tổng!$M$2:$AT$200,18,0),"")</f>
        <v/>
      </c>
      <c r="O1288" s="88" t="str">
        <f>IFERROR(VLOOKUP(A1288,[1]Tổng!$M$2:$AT$200,22,0),"")</f>
        <v/>
      </c>
      <c r="P1288" s="217">
        <f t="shared" si="386"/>
        <v>0</v>
      </c>
      <c r="Q1288" s="217">
        <f>IFERROR(VLOOKUP(A1288,[1]Tổng!$M$2:$AQ$200,29,0),0)</f>
        <v>0</v>
      </c>
      <c r="R1288" s="81" t="str">
        <f>IFERROR(VLOOKUP(A1288,[1]Tổng!$M$2:$AQ$200,31,0),"")</f>
        <v/>
      </c>
      <c r="S1288" s="81">
        <f t="shared" si="375"/>
        <v>0</v>
      </c>
      <c r="T1288" s="81">
        <f t="shared" si="376"/>
        <v>0</v>
      </c>
      <c r="U1288" s="81" t="e">
        <f t="shared" si="388"/>
        <v>#REF!</v>
      </c>
      <c r="V1288" s="81"/>
      <c r="W1288" s="81" t="e">
        <f t="shared" si="381"/>
        <v>#REF!</v>
      </c>
      <c r="X1288" s="83" t="str">
        <f>IFERROR(VLOOKUP(A1288,[1]Tổng!$H$2:$AT$200,39,0),".")</f>
        <v>.</v>
      </c>
      <c r="Y1288" s="99">
        <f t="shared" si="391"/>
        <v>0</v>
      </c>
      <c r="AC1288" s="106"/>
      <c r="AE1288" s="106" t="e">
        <f t="shared" si="353"/>
        <v>#VALUE!</v>
      </c>
      <c r="AF1288" s="69"/>
      <c r="AG1288" s="218"/>
      <c r="AH1288" s="219"/>
      <c r="AI1288" s="218"/>
      <c r="AR1288" s="225" t="str">
        <f t="shared" si="389"/>
        <v/>
      </c>
      <c r="AS1288" s="35">
        <f t="shared" si="390"/>
        <v>2</v>
      </c>
      <c r="AU1288" s="69" t="e">
        <f t="shared" si="374"/>
        <v>#N/A</v>
      </c>
      <c r="AV1288" s="69" t="e">
        <f t="shared" si="377"/>
        <v>#N/A</v>
      </c>
      <c r="AW1288" s="69">
        <f>IF(I1288&gt;0,COUNTIF($AV$32:AV1288,AV1288),0)</f>
        <v>1256</v>
      </c>
      <c r="AX1288" s="69">
        <f>IF(AND(AW1288&gt;1,SUMIF($AV$32:AV1287,AV1288,$AX$32:AX1287)-SUMIF($AV$32:AV1287,AV1288,$BA$32:BA1287)=0),1,IF(AND(AW1288&gt;1,SUMIF($AV$32:AV1287,AV1288,$AX$32:AX1287)-SUMIF($AV$32:AV1287,AV1288,$BA$32:BA1287)&gt;0),0,AW1288))</f>
        <v>0</v>
      </c>
      <c r="AY1288" s="69">
        <f>IF(AND(Q1288&gt;0,SUMIF($AV$32:AV1288,AV1288,$I$32:I1288)-SUMIF($AV$32:AV1288,AV1288,$Q$32:Q1288)=0),COUNTIF($AV$32:AV1288,AV1288),0)</f>
        <v>0</v>
      </c>
      <c r="AZ1288" s="69">
        <f>IF(Q1288&gt;0,COUNTIF($AV$32:AV1288,AV1288),0)</f>
        <v>0</v>
      </c>
      <c r="BA1288" s="69">
        <f t="shared" si="378"/>
        <v>0</v>
      </c>
      <c r="BC1288" s="69" t="str">
        <f t="shared" si="379"/>
        <v xml:space="preserve">  0</v>
      </c>
      <c r="BD1288" s="69" t="str">
        <f t="shared" si="380"/>
        <v/>
      </c>
      <c r="BF1288" s="69"/>
      <c r="BG1288" s="69"/>
    </row>
    <row r="1289" spans="1:59" x14ac:dyDescent="0.25">
      <c r="A1289" s="70" t="e">
        <f t="shared" si="387"/>
        <v>#REF!</v>
      </c>
      <c r="B1289" s="83" t="str">
        <f>IFERROR(VLOOKUP(A1289,[1]Tổng!$M$2:$AT$200,13,0),"")</f>
        <v/>
      </c>
      <c r="C1289" s="71" t="e">
        <f t="shared" si="382"/>
        <v>#VALUE!</v>
      </c>
      <c r="D1289" s="71">
        <f t="shared" si="383"/>
        <v>1</v>
      </c>
      <c r="E1289" s="221" t="str">
        <f>IFERROR(VLOOKUP(A1289,[1]Tổng!$M$2:$AT$200,14,0),"")</f>
        <v/>
      </c>
      <c r="F1289" s="213" t="str">
        <f>IFERROR(VLOOKUP(A1289,[1]Tổng!$M$2:$AT$200,15,0),"")</f>
        <v/>
      </c>
      <c r="G1289" s="214" t="str">
        <f>IFERROR(VLOOKUP(A1289,[1]Tổng!$M$2:$AT$200,25,0),"")</f>
        <v/>
      </c>
      <c r="H1289" s="83" t="str">
        <f>IFERROR(VLOOKUP(A1289,[1]Tổng!$M$2:$AQ$200,26,0),"")</f>
        <v/>
      </c>
      <c r="I1289" s="77" t="str">
        <f>IFERROR(VLOOKUP(A1289,[1]Tổng!$M$2:$AQ$200,27,0),"")</f>
        <v/>
      </c>
      <c r="J1289" s="77">
        <v>1000000</v>
      </c>
      <c r="K1289" s="78">
        <f t="shared" si="384"/>
        <v>0</v>
      </c>
      <c r="L1289" s="88" t="str">
        <f>IFERROR(VLOOKUP(A1289,[1]Tổng!$M$2:$AQ$200,30,0),"")</f>
        <v/>
      </c>
      <c r="M1289" s="88">
        <f t="shared" si="385"/>
        <v>0</v>
      </c>
      <c r="N1289" s="88" t="str">
        <f>IFERROR(VLOOKUP(A1289,[1]Tổng!$M$2:$AT$200,18,0),"")</f>
        <v/>
      </c>
      <c r="O1289" s="88" t="str">
        <f>IFERROR(VLOOKUP(A1289,[1]Tổng!$M$2:$AT$200,22,0),"")</f>
        <v/>
      </c>
      <c r="P1289" s="217">
        <f t="shared" si="386"/>
        <v>0</v>
      </c>
      <c r="Q1289" s="217">
        <f>IFERROR(VLOOKUP(A1289,[1]Tổng!$M$2:$AQ$200,29,0),0)</f>
        <v>0</v>
      </c>
      <c r="R1289" s="81" t="str">
        <f>IFERROR(VLOOKUP(A1289,[1]Tổng!$M$2:$AQ$200,31,0),"")</f>
        <v/>
      </c>
      <c r="S1289" s="81">
        <f t="shared" si="375"/>
        <v>0</v>
      </c>
      <c r="T1289" s="81">
        <f t="shared" si="376"/>
        <v>0</v>
      </c>
      <c r="U1289" s="81" t="e">
        <f t="shared" si="388"/>
        <v>#REF!</v>
      </c>
      <c r="V1289" s="81"/>
      <c r="W1289" s="81" t="e">
        <f t="shared" si="381"/>
        <v>#REF!</v>
      </c>
      <c r="X1289" s="83" t="str">
        <f>IFERROR(VLOOKUP(A1289,[1]Tổng!$H$2:$AT$200,39,0),".")</f>
        <v>.</v>
      </c>
      <c r="Y1289" s="99">
        <f t="shared" si="391"/>
        <v>0</v>
      </c>
      <c r="AC1289" s="106"/>
      <c r="AE1289" s="106" t="e">
        <f t="shared" si="353"/>
        <v>#VALUE!</v>
      </c>
      <c r="AF1289" s="69"/>
      <c r="AG1289" s="218"/>
      <c r="AH1289" s="219"/>
      <c r="AI1289" s="218"/>
      <c r="AR1289" s="225" t="str">
        <f t="shared" si="389"/>
        <v/>
      </c>
      <c r="AS1289" s="35">
        <f t="shared" si="390"/>
        <v>2</v>
      </c>
      <c r="AU1289" s="69" t="e">
        <f t="shared" si="374"/>
        <v>#N/A</v>
      </c>
      <c r="AV1289" s="69" t="e">
        <f t="shared" si="377"/>
        <v>#N/A</v>
      </c>
      <c r="AW1289" s="69">
        <f>IF(I1289&gt;0,COUNTIF($AV$32:AV1289,AV1289),0)</f>
        <v>1257</v>
      </c>
      <c r="AX1289" s="69">
        <f>IF(AND(AW1289&gt;1,SUMIF($AV$32:AV1288,AV1289,$AX$32:AX1288)-SUMIF($AV$32:AV1288,AV1289,$BA$32:BA1288)=0),1,IF(AND(AW1289&gt;1,SUMIF($AV$32:AV1288,AV1289,$AX$32:AX1288)-SUMIF($AV$32:AV1288,AV1289,$BA$32:BA1288)&gt;0),0,AW1289))</f>
        <v>0</v>
      </c>
      <c r="AY1289" s="69">
        <f>IF(AND(Q1289&gt;0,SUMIF($AV$32:AV1289,AV1289,$I$32:I1289)-SUMIF($AV$32:AV1289,AV1289,$Q$32:Q1289)=0),COUNTIF($AV$32:AV1289,AV1289),0)</f>
        <v>0</v>
      </c>
      <c r="AZ1289" s="69">
        <f>IF(Q1289&gt;0,COUNTIF($AV$32:AV1289,AV1289),0)</f>
        <v>0</v>
      </c>
      <c r="BA1289" s="69">
        <f t="shared" si="378"/>
        <v>0</v>
      </c>
      <c r="BC1289" s="69" t="str">
        <f t="shared" si="379"/>
        <v xml:space="preserve">  0</v>
      </c>
      <c r="BD1289" s="69" t="str">
        <f t="shared" si="380"/>
        <v/>
      </c>
      <c r="BF1289" s="69"/>
      <c r="BG1289" s="69"/>
    </row>
    <row r="1290" spans="1:59" x14ac:dyDescent="0.25">
      <c r="A1290" s="70" t="e">
        <f t="shared" si="387"/>
        <v>#REF!</v>
      </c>
      <c r="B1290" s="83" t="str">
        <f>IFERROR(VLOOKUP(A1290,[1]Tổng!$M$2:$AT$200,13,0),"")</f>
        <v/>
      </c>
      <c r="C1290" s="71" t="e">
        <f t="shared" si="382"/>
        <v>#VALUE!</v>
      </c>
      <c r="D1290" s="71">
        <f t="shared" si="383"/>
        <v>1</v>
      </c>
      <c r="E1290" s="221" t="str">
        <f>IFERROR(VLOOKUP(A1290,[1]Tổng!$M$2:$AT$200,14,0),"")</f>
        <v/>
      </c>
      <c r="F1290" s="213" t="str">
        <f>IFERROR(VLOOKUP(A1290,[1]Tổng!$M$2:$AT$200,15,0),"")</f>
        <v/>
      </c>
      <c r="G1290" s="214" t="str">
        <f>IFERROR(VLOOKUP(A1290,[1]Tổng!$M$2:$AT$200,25,0),"")</f>
        <v/>
      </c>
      <c r="H1290" s="83" t="str">
        <f>IFERROR(VLOOKUP(A1290,[1]Tổng!$M$2:$AQ$200,26,0),"")</f>
        <v/>
      </c>
      <c r="I1290" s="77" t="str">
        <f>IFERROR(VLOOKUP(A1290,[1]Tổng!$M$2:$AQ$200,27,0),"")</f>
        <v/>
      </c>
      <c r="J1290" s="77">
        <v>1000000</v>
      </c>
      <c r="K1290" s="78">
        <f t="shared" si="384"/>
        <v>0</v>
      </c>
      <c r="L1290" s="88" t="str">
        <f>IFERROR(VLOOKUP(A1290,[1]Tổng!$M$2:$AQ$200,30,0),"")</f>
        <v/>
      </c>
      <c r="M1290" s="88">
        <f t="shared" si="385"/>
        <v>0</v>
      </c>
      <c r="N1290" s="88" t="str">
        <f>IFERROR(VLOOKUP(A1290,[1]Tổng!$M$2:$AT$200,18,0),"")</f>
        <v/>
      </c>
      <c r="O1290" s="88" t="str">
        <f>IFERROR(VLOOKUP(A1290,[1]Tổng!$M$2:$AT$200,22,0),"")</f>
        <v/>
      </c>
      <c r="P1290" s="217">
        <f t="shared" si="386"/>
        <v>0</v>
      </c>
      <c r="Q1290" s="217">
        <f>IFERROR(VLOOKUP(A1290,[1]Tổng!$M$2:$AQ$200,29,0),0)</f>
        <v>0</v>
      </c>
      <c r="R1290" s="81" t="str">
        <f>IFERROR(VLOOKUP(A1290,[1]Tổng!$M$2:$AQ$200,31,0),"")</f>
        <v/>
      </c>
      <c r="S1290" s="81">
        <f t="shared" si="375"/>
        <v>0</v>
      </c>
      <c r="T1290" s="81">
        <f t="shared" si="376"/>
        <v>0</v>
      </c>
      <c r="U1290" s="81" t="e">
        <f t="shared" si="388"/>
        <v>#REF!</v>
      </c>
      <c r="V1290" s="81"/>
      <c r="W1290" s="81" t="e">
        <f t="shared" si="381"/>
        <v>#REF!</v>
      </c>
      <c r="X1290" s="83" t="str">
        <f>IFERROR(VLOOKUP(A1290,[1]Tổng!$H$2:$AT$200,39,0),".")</f>
        <v>.</v>
      </c>
      <c r="Y1290" s="99">
        <f t="shared" si="391"/>
        <v>0</v>
      </c>
      <c r="AC1290" s="106"/>
      <c r="AE1290" s="106" t="e">
        <f t="shared" si="353"/>
        <v>#VALUE!</v>
      </c>
      <c r="AF1290" s="69"/>
      <c r="AG1290" s="218"/>
      <c r="AH1290" s="219"/>
      <c r="AI1290" s="218"/>
      <c r="AR1290" s="225" t="str">
        <f t="shared" si="389"/>
        <v/>
      </c>
      <c r="AS1290" s="35">
        <f t="shared" si="390"/>
        <v>2</v>
      </c>
      <c r="AU1290" s="69" t="e">
        <f t="shared" si="374"/>
        <v>#N/A</v>
      </c>
      <c r="AV1290" s="69" t="e">
        <f t="shared" si="377"/>
        <v>#N/A</v>
      </c>
      <c r="AW1290" s="69">
        <f>IF(I1290&gt;0,COUNTIF($AV$32:AV1290,AV1290),0)</f>
        <v>1258</v>
      </c>
      <c r="AX1290" s="69">
        <f>IF(AND(AW1290&gt;1,SUMIF($AV$32:AV1289,AV1290,$AX$32:AX1289)-SUMIF($AV$32:AV1289,AV1290,$BA$32:BA1289)=0),1,IF(AND(AW1290&gt;1,SUMIF($AV$32:AV1289,AV1290,$AX$32:AX1289)-SUMIF($AV$32:AV1289,AV1290,$BA$32:BA1289)&gt;0),0,AW1290))</f>
        <v>0</v>
      </c>
      <c r="AY1290" s="69">
        <f>IF(AND(Q1290&gt;0,SUMIF($AV$32:AV1290,AV1290,$I$32:I1290)-SUMIF($AV$32:AV1290,AV1290,$Q$32:Q1290)=0),COUNTIF($AV$32:AV1290,AV1290),0)</f>
        <v>0</v>
      </c>
      <c r="AZ1290" s="69">
        <f>IF(Q1290&gt;0,COUNTIF($AV$32:AV1290,AV1290),0)</f>
        <v>0</v>
      </c>
      <c r="BA1290" s="69">
        <f t="shared" si="378"/>
        <v>0</v>
      </c>
      <c r="BC1290" s="69" t="str">
        <f t="shared" si="379"/>
        <v xml:space="preserve">  0</v>
      </c>
      <c r="BD1290" s="69" t="str">
        <f t="shared" si="380"/>
        <v/>
      </c>
      <c r="BF1290" s="69"/>
      <c r="BG1290" s="69"/>
    </row>
    <row r="1291" spans="1:59" x14ac:dyDescent="0.25">
      <c r="A1291" s="70" t="e">
        <f t="shared" si="387"/>
        <v>#REF!</v>
      </c>
      <c r="B1291" s="83" t="str">
        <f>IFERROR(VLOOKUP(A1291,[1]Tổng!$M$2:$AT$200,13,0),"")</f>
        <v/>
      </c>
      <c r="C1291" s="71" t="e">
        <f t="shared" si="382"/>
        <v>#VALUE!</v>
      </c>
      <c r="D1291" s="71">
        <f t="shared" si="383"/>
        <v>1</v>
      </c>
      <c r="E1291" s="221" t="str">
        <f>IFERROR(VLOOKUP(A1291,[1]Tổng!$M$2:$AT$200,14,0),"")</f>
        <v/>
      </c>
      <c r="F1291" s="213" t="str">
        <f>IFERROR(VLOOKUP(A1291,[1]Tổng!$M$2:$AT$200,15,0),"")</f>
        <v/>
      </c>
      <c r="G1291" s="214" t="str">
        <f>IFERROR(VLOOKUP(A1291,[1]Tổng!$M$2:$AT$200,25,0),"")</f>
        <v/>
      </c>
      <c r="H1291" s="83" t="str">
        <f>IFERROR(VLOOKUP(A1291,[1]Tổng!$M$2:$AQ$200,26,0),"")</f>
        <v/>
      </c>
      <c r="I1291" s="77" t="str">
        <f>IFERROR(VLOOKUP(A1291,[1]Tổng!$M$2:$AQ$200,27,0),"")</f>
        <v/>
      </c>
      <c r="J1291" s="77">
        <v>1000000</v>
      </c>
      <c r="K1291" s="78">
        <f t="shared" si="384"/>
        <v>0</v>
      </c>
      <c r="L1291" s="88" t="str">
        <f>IFERROR(VLOOKUP(A1291,[1]Tổng!$M$2:$AQ$200,30,0),"")</f>
        <v/>
      </c>
      <c r="M1291" s="88">
        <f t="shared" si="385"/>
        <v>0</v>
      </c>
      <c r="N1291" s="88" t="str">
        <f>IFERROR(VLOOKUP(A1291,[1]Tổng!$M$2:$AT$200,18,0),"")</f>
        <v/>
      </c>
      <c r="O1291" s="88" t="str">
        <f>IFERROR(VLOOKUP(A1291,[1]Tổng!$M$2:$AT$200,22,0),"")</f>
        <v/>
      </c>
      <c r="P1291" s="217">
        <f t="shared" si="386"/>
        <v>0</v>
      </c>
      <c r="Q1291" s="217">
        <f>IFERROR(VLOOKUP(A1291,[1]Tổng!$M$2:$AQ$200,29,0),0)</f>
        <v>0</v>
      </c>
      <c r="R1291" s="81" t="str">
        <f>IFERROR(VLOOKUP(A1291,[1]Tổng!$M$2:$AQ$200,31,0),"")</f>
        <v/>
      </c>
      <c r="S1291" s="81">
        <f t="shared" si="375"/>
        <v>0</v>
      </c>
      <c r="T1291" s="81">
        <f t="shared" si="376"/>
        <v>0</v>
      </c>
      <c r="U1291" s="81" t="e">
        <f t="shared" si="388"/>
        <v>#REF!</v>
      </c>
      <c r="V1291" s="81"/>
      <c r="W1291" s="81" t="e">
        <f t="shared" si="381"/>
        <v>#REF!</v>
      </c>
      <c r="X1291" s="83" t="str">
        <f>IFERROR(VLOOKUP(A1291,[1]Tổng!$H$2:$AT$200,39,0),".")</f>
        <v>.</v>
      </c>
      <c r="Y1291" s="99">
        <f t="shared" si="391"/>
        <v>0</v>
      </c>
      <c r="AC1291" s="106"/>
      <c r="AE1291" s="106" t="e">
        <f t="shared" si="353"/>
        <v>#VALUE!</v>
      </c>
      <c r="AF1291" s="69"/>
      <c r="AG1291" s="218"/>
      <c r="AH1291" s="219"/>
      <c r="AI1291" s="218"/>
      <c r="AR1291" s="225" t="str">
        <f t="shared" si="389"/>
        <v/>
      </c>
      <c r="AS1291" s="35">
        <f t="shared" si="390"/>
        <v>2</v>
      </c>
      <c r="AU1291" s="69" t="e">
        <f t="shared" si="374"/>
        <v>#N/A</v>
      </c>
      <c r="AV1291" s="69" t="e">
        <f t="shared" si="377"/>
        <v>#N/A</v>
      </c>
      <c r="AW1291" s="69">
        <f>IF(I1291&gt;0,COUNTIF($AV$32:AV1291,AV1291),0)</f>
        <v>1259</v>
      </c>
      <c r="AX1291" s="69">
        <f>IF(AND(AW1291&gt;1,SUMIF($AV$32:AV1290,AV1291,$AX$32:AX1290)-SUMIF($AV$32:AV1290,AV1291,$BA$32:BA1290)=0),1,IF(AND(AW1291&gt;1,SUMIF($AV$32:AV1290,AV1291,$AX$32:AX1290)-SUMIF($AV$32:AV1290,AV1291,$BA$32:BA1290)&gt;0),0,AW1291))</f>
        <v>0</v>
      </c>
      <c r="AY1291" s="69">
        <f>IF(AND(Q1291&gt;0,SUMIF($AV$32:AV1291,AV1291,$I$32:I1291)-SUMIF($AV$32:AV1291,AV1291,$Q$32:Q1291)=0),COUNTIF($AV$32:AV1291,AV1291),0)</f>
        <v>0</v>
      </c>
      <c r="AZ1291" s="69">
        <f>IF(Q1291&gt;0,COUNTIF($AV$32:AV1291,AV1291),0)</f>
        <v>0</v>
      </c>
      <c r="BA1291" s="69">
        <f t="shared" si="378"/>
        <v>0</v>
      </c>
      <c r="BC1291" s="69" t="str">
        <f t="shared" si="379"/>
        <v xml:space="preserve">  0</v>
      </c>
      <c r="BD1291" s="69" t="str">
        <f t="shared" si="380"/>
        <v/>
      </c>
      <c r="BF1291" s="69"/>
      <c r="BG1291" s="69"/>
    </row>
    <row r="1292" spans="1:59" x14ac:dyDescent="0.25">
      <c r="A1292" s="70" t="e">
        <f t="shared" si="387"/>
        <v>#REF!</v>
      </c>
      <c r="B1292" s="83" t="str">
        <f>IFERROR(VLOOKUP(A1292,[1]Tổng!$M$2:$AT$200,13,0),"")</f>
        <v/>
      </c>
      <c r="C1292" s="71" t="e">
        <f t="shared" si="382"/>
        <v>#VALUE!</v>
      </c>
      <c r="D1292" s="71">
        <f t="shared" si="383"/>
        <v>1</v>
      </c>
      <c r="E1292" s="221" t="str">
        <f>IFERROR(VLOOKUP(A1292,[1]Tổng!$M$2:$AT$200,14,0),"")</f>
        <v/>
      </c>
      <c r="F1292" s="213" t="str">
        <f>IFERROR(VLOOKUP(A1292,[1]Tổng!$M$2:$AT$200,15,0),"")</f>
        <v/>
      </c>
      <c r="G1292" s="214" t="str">
        <f>IFERROR(VLOOKUP(A1292,[1]Tổng!$M$2:$AT$200,25,0),"")</f>
        <v/>
      </c>
      <c r="H1292" s="83" t="str">
        <f>IFERROR(VLOOKUP(A1292,[1]Tổng!$M$2:$AQ$200,26,0),"")</f>
        <v/>
      </c>
      <c r="I1292" s="77" t="str">
        <f>IFERROR(VLOOKUP(A1292,[1]Tổng!$M$2:$AQ$200,27,0),"")</f>
        <v/>
      </c>
      <c r="J1292" s="77">
        <v>1000000</v>
      </c>
      <c r="K1292" s="78">
        <f t="shared" si="384"/>
        <v>0</v>
      </c>
      <c r="L1292" s="88" t="str">
        <f>IFERROR(VLOOKUP(A1292,[1]Tổng!$M$2:$AQ$200,30,0),"")</f>
        <v/>
      </c>
      <c r="M1292" s="88">
        <f t="shared" si="385"/>
        <v>0</v>
      </c>
      <c r="N1292" s="88" t="str">
        <f>IFERROR(VLOOKUP(A1292,[1]Tổng!$M$2:$AT$200,18,0),"")</f>
        <v/>
      </c>
      <c r="O1292" s="88" t="str">
        <f>IFERROR(VLOOKUP(A1292,[1]Tổng!$M$2:$AT$200,22,0),"")</f>
        <v/>
      </c>
      <c r="P1292" s="217">
        <f t="shared" si="386"/>
        <v>0</v>
      </c>
      <c r="Q1292" s="217">
        <f>IFERROR(VLOOKUP(A1292,[1]Tổng!$M$2:$AQ$200,29,0),0)</f>
        <v>0</v>
      </c>
      <c r="R1292" s="81" t="str">
        <f>IFERROR(VLOOKUP(A1292,[1]Tổng!$M$2:$AQ$200,31,0),"")</f>
        <v/>
      </c>
      <c r="S1292" s="81">
        <f t="shared" si="375"/>
        <v>0</v>
      </c>
      <c r="T1292" s="81">
        <f t="shared" si="376"/>
        <v>0</v>
      </c>
      <c r="U1292" s="81" t="e">
        <f t="shared" si="388"/>
        <v>#REF!</v>
      </c>
      <c r="V1292" s="81"/>
      <c r="W1292" s="81" t="e">
        <f t="shared" si="381"/>
        <v>#REF!</v>
      </c>
      <c r="X1292" s="83" t="str">
        <f>IFERROR(VLOOKUP(A1292,[1]Tổng!$H$2:$AT$200,39,0),".")</f>
        <v>.</v>
      </c>
      <c r="Y1292" s="99">
        <f t="shared" si="391"/>
        <v>0</v>
      </c>
      <c r="AC1292" s="106"/>
      <c r="AE1292" s="106" t="e">
        <f t="shared" si="353"/>
        <v>#VALUE!</v>
      </c>
      <c r="AF1292" s="69"/>
      <c r="AG1292" s="218"/>
      <c r="AH1292" s="219"/>
      <c r="AI1292" s="218"/>
      <c r="AR1292" s="225" t="str">
        <f t="shared" si="389"/>
        <v/>
      </c>
      <c r="AS1292" s="35">
        <f t="shared" si="390"/>
        <v>2</v>
      </c>
      <c r="AU1292" s="69" t="e">
        <f t="shared" si="374"/>
        <v>#N/A</v>
      </c>
      <c r="AV1292" s="69" t="e">
        <f t="shared" si="377"/>
        <v>#N/A</v>
      </c>
      <c r="AW1292" s="69">
        <f>IF(I1292&gt;0,COUNTIF($AV$32:AV1292,AV1292),0)</f>
        <v>1260</v>
      </c>
      <c r="AX1292" s="69">
        <f>IF(AND(AW1292&gt;1,SUMIF($AV$32:AV1291,AV1292,$AX$32:AX1291)-SUMIF($AV$32:AV1291,AV1292,$BA$32:BA1291)=0),1,IF(AND(AW1292&gt;1,SUMIF($AV$32:AV1291,AV1292,$AX$32:AX1291)-SUMIF($AV$32:AV1291,AV1292,$BA$32:BA1291)&gt;0),0,AW1292))</f>
        <v>0</v>
      </c>
      <c r="AY1292" s="69">
        <f>IF(AND(Q1292&gt;0,SUMIF($AV$32:AV1292,AV1292,$I$32:I1292)-SUMIF($AV$32:AV1292,AV1292,$Q$32:Q1292)=0),COUNTIF($AV$32:AV1292,AV1292),0)</f>
        <v>0</v>
      </c>
      <c r="AZ1292" s="69">
        <f>IF(Q1292&gt;0,COUNTIF($AV$32:AV1292,AV1292),0)</f>
        <v>0</v>
      </c>
      <c r="BA1292" s="69">
        <f t="shared" si="378"/>
        <v>0</v>
      </c>
      <c r="BC1292" s="69" t="str">
        <f t="shared" si="379"/>
        <v xml:space="preserve">  0</v>
      </c>
      <c r="BD1292" s="69" t="str">
        <f t="shared" si="380"/>
        <v/>
      </c>
      <c r="BF1292" s="69"/>
      <c r="BG1292" s="69"/>
    </row>
    <row r="1293" spans="1:59" x14ac:dyDescent="0.25">
      <c r="A1293" s="70" t="e">
        <f t="shared" si="387"/>
        <v>#REF!</v>
      </c>
      <c r="B1293" s="83" t="str">
        <f>IFERROR(VLOOKUP(A1293,[1]Tổng!$M$2:$AT$200,13,0),"")</f>
        <v/>
      </c>
      <c r="C1293" s="71" t="e">
        <f t="shared" si="382"/>
        <v>#VALUE!</v>
      </c>
      <c r="D1293" s="71">
        <f t="shared" si="383"/>
        <v>1</v>
      </c>
      <c r="E1293" s="221" t="str">
        <f>IFERROR(VLOOKUP(A1293,[1]Tổng!$M$2:$AT$200,14,0),"")</f>
        <v/>
      </c>
      <c r="F1293" s="213" t="str">
        <f>IFERROR(VLOOKUP(A1293,[1]Tổng!$M$2:$AT$200,15,0),"")</f>
        <v/>
      </c>
      <c r="G1293" s="214" t="str">
        <f>IFERROR(VLOOKUP(A1293,[1]Tổng!$M$2:$AT$200,25,0),"")</f>
        <v/>
      </c>
      <c r="H1293" s="83" t="str">
        <f>IFERROR(VLOOKUP(A1293,[1]Tổng!$M$2:$AQ$200,26,0),"")</f>
        <v/>
      </c>
      <c r="I1293" s="77" t="str">
        <f>IFERROR(VLOOKUP(A1293,[1]Tổng!$M$2:$AQ$200,27,0),"")</f>
        <v/>
      </c>
      <c r="J1293" s="77">
        <v>1000000</v>
      </c>
      <c r="K1293" s="78">
        <f t="shared" si="384"/>
        <v>0</v>
      </c>
      <c r="L1293" s="88" t="str">
        <f>IFERROR(VLOOKUP(A1293,[1]Tổng!$M$2:$AQ$200,30,0),"")</f>
        <v/>
      </c>
      <c r="M1293" s="88">
        <f t="shared" si="385"/>
        <v>0</v>
      </c>
      <c r="N1293" s="88" t="str">
        <f>IFERROR(VLOOKUP(A1293,[1]Tổng!$M$2:$AT$200,18,0),"")</f>
        <v/>
      </c>
      <c r="O1293" s="88" t="str">
        <f>IFERROR(VLOOKUP(A1293,[1]Tổng!$M$2:$AT$200,22,0),"")</f>
        <v/>
      </c>
      <c r="P1293" s="217">
        <f t="shared" si="386"/>
        <v>0</v>
      </c>
      <c r="Q1293" s="217">
        <f>IFERROR(VLOOKUP(A1293,[1]Tổng!$M$2:$AQ$200,29,0),0)</f>
        <v>0</v>
      </c>
      <c r="R1293" s="81" t="str">
        <f>IFERROR(VLOOKUP(A1293,[1]Tổng!$M$2:$AQ$200,31,0),"")</f>
        <v/>
      </c>
      <c r="S1293" s="81">
        <f t="shared" si="375"/>
        <v>0</v>
      </c>
      <c r="T1293" s="81">
        <f t="shared" si="376"/>
        <v>0</v>
      </c>
      <c r="U1293" s="81" t="e">
        <f t="shared" si="388"/>
        <v>#REF!</v>
      </c>
      <c r="V1293" s="81"/>
      <c r="W1293" s="81" t="e">
        <f t="shared" si="381"/>
        <v>#REF!</v>
      </c>
      <c r="X1293" s="83" t="str">
        <f>IFERROR(VLOOKUP(A1293,[1]Tổng!$H$2:$AT$200,39,0),".")</f>
        <v>.</v>
      </c>
      <c r="Y1293" s="99">
        <f t="shared" si="391"/>
        <v>0</v>
      </c>
      <c r="AC1293" s="106"/>
      <c r="AE1293" s="106" t="e">
        <f t="shared" si="353"/>
        <v>#VALUE!</v>
      </c>
      <c r="AF1293" s="69"/>
      <c r="AG1293" s="218"/>
      <c r="AH1293" s="219"/>
      <c r="AI1293" s="218"/>
      <c r="AR1293" s="225" t="str">
        <f t="shared" si="389"/>
        <v/>
      </c>
      <c r="AS1293" s="35">
        <f t="shared" si="390"/>
        <v>2</v>
      </c>
      <c r="AU1293" s="69" t="e">
        <f t="shared" si="374"/>
        <v>#N/A</v>
      </c>
      <c r="AV1293" s="69" t="e">
        <f t="shared" si="377"/>
        <v>#N/A</v>
      </c>
      <c r="AW1293" s="69">
        <f>IF(I1293&gt;0,COUNTIF($AV$32:AV1293,AV1293),0)</f>
        <v>1261</v>
      </c>
      <c r="AX1293" s="69">
        <f>IF(AND(AW1293&gt;1,SUMIF($AV$32:AV1292,AV1293,$AX$32:AX1292)-SUMIF($AV$32:AV1292,AV1293,$BA$32:BA1292)=0),1,IF(AND(AW1293&gt;1,SUMIF($AV$32:AV1292,AV1293,$AX$32:AX1292)-SUMIF($AV$32:AV1292,AV1293,$BA$32:BA1292)&gt;0),0,AW1293))</f>
        <v>0</v>
      </c>
      <c r="AY1293" s="69">
        <f>IF(AND(Q1293&gt;0,SUMIF($AV$32:AV1293,AV1293,$I$32:I1293)-SUMIF($AV$32:AV1293,AV1293,$Q$32:Q1293)=0),COUNTIF($AV$32:AV1293,AV1293),0)</f>
        <v>0</v>
      </c>
      <c r="AZ1293" s="69">
        <f>IF(Q1293&gt;0,COUNTIF($AV$32:AV1293,AV1293),0)</f>
        <v>0</v>
      </c>
      <c r="BA1293" s="69">
        <f t="shared" si="378"/>
        <v>0</v>
      </c>
      <c r="BC1293" s="69" t="str">
        <f t="shared" si="379"/>
        <v xml:space="preserve">  0</v>
      </c>
      <c r="BD1293" s="69" t="str">
        <f t="shared" si="380"/>
        <v/>
      </c>
      <c r="BF1293" s="69"/>
      <c r="BG1293" s="69"/>
    </row>
    <row r="1294" spans="1:59" x14ac:dyDescent="0.25">
      <c r="A1294" s="70" t="e">
        <f t="shared" si="387"/>
        <v>#REF!</v>
      </c>
      <c r="B1294" s="83" t="str">
        <f>IFERROR(VLOOKUP(A1294,[1]Tổng!$M$2:$AT$200,13,0),"")</f>
        <v/>
      </c>
      <c r="C1294" s="71" t="e">
        <f t="shared" si="382"/>
        <v>#VALUE!</v>
      </c>
      <c r="D1294" s="71">
        <f t="shared" si="383"/>
        <v>1</v>
      </c>
      <c r="E1294" s="221" t="str">
        <f>IFERROR(VLOOKUP(A1294,[1]Tổng!$M$2:$AT$200,14,0),"")</f>
        <v/>
      </c>
      <c r="F1294" s="213" t="str">
        <f>IFERROR(VLOOKUP(A1294,[1]Tổng!$M$2:$AT$200,15,0),"")</f>
        <v/>
      </c>
      <c r="G1294" s="214" t="str">
        <f>IFERROR(VLOOKUP(A1294,[1]Tổng!$M$2:$AT$200,25,0),"")</f>
        <v/>
      </c>
      <c r="H1294" s="83" t="str">
        <f>IFERROR(VLOOKUP(A1294,[1]Tổng!$M$2:$AQ$200,26,0),"")</f>
        <v/>
      </c>
      <c r="I1294" s="77" t="str">
        <f>IFERROR(VLOOKUP(A1294,[1]Tổng!$M$2:$AQ$200,27,0),"")</f>
        <v/>
      </c>
      <c r="J1294" s="77">
        <v>1000000</v>
      </c>
      <c r="K1294" s="78">
        <f t="shared" si="384"/>
        <v>0</v>
      </c>
      <c r="L1294" s="88" t="str">
        <f>IFERROR(VLOOKUP(A1294,[1]Tổng!$M$2:$AQ$200,30,0),"")</f>
        <v/>
      </c>
      <c r="M1294" s="88">
        <f t="shared" si="385"/>
        <v>0</v>
      </c>
      <c r="N1294" s="88" t="str">
        <f>IFERROR(VLOOKUP(A1294,[1]Tổng!$M$2:$AT$200,18,0),"")</f>
        <v/>
      </c>
      <c r="O1294" s="88" t="str">
        <f>IFERROR(VLOOKUP(A1294,[1]Tổng!$M$2:$AT$200,22,0),"")</f>
        <v/>
      </c>
      <c r="P1294" s="217">
        <f t="shared" si="386"/>
        <v>0</v>
      </c>
      <c r="Q1294" s="217">
        <f>IFERROR(VLOOKUP(A1294,[1]Tổng!$M$2:$AQ$200,29,0),0)</f>
        <v>0</v>
      </c>
      <c r="R1294" s="81" t="str">
        <f>IFERROR(VLOOKUP(A1294,[1]Tổng!$M$2:$AQ$200,31,0),"")</f>
        <v/>
      </c>
      <c r="S1294" s="81">
        <f t="shared" si="375"/>
        <v>0</v>
      </c>
      <c r="T1294" s="81">
        <f t="shared" si="376"/>
        <v>0</v>
      </c>
      <c r="U1294" s="81" t="e">
        <f t="shared" si="388"/>
        <v>#REF!</v>
      </c>
      <c r="V1294" s="81"/>
      <c r="W1294" s="81" t="e">
        <f t="shared" si="381"/>
        <v>#REF!</v>
      </c>
      <c r="X1294" s="83" t="str">
        <f>IFERROR(VLOOKUP(A1294,[1]Tổng!$H$2:$AT$200,39,0),".")</f>
        <v>.</v>
      </c>
      <c r="Y1294" s="99">
        <f t="shared" si="391"/>
        <v>0</v>
      </c>
      <c r="AC1294" s="106"/>
      <c r="AE1294" s="106" t="e">
        <f t="shared" si="353"/>
        <v>#VALUE!</v>
      </c>
      <c r="AF1294" s="69"/>
      <c r="AG1294" s="218"/>
      <c r="AH1294" s="219"/>
      <c r="AI1294" s="218"/>
      <c r="AR1294" s="225" t="str">
        <f t="shared" si="389"/>
        <v/>
      </c>
      <c r="AS1294" s="35">
        <f t="shared" si="390"/>
        <v>2</v>
      </c>
      <c r="AU1294" s="69" t="e">
        <f t="shared" si="374"/>
        <v>#N/A</v>
      </c>
      <c r="AV1294" s="69" t="e">
        <f t="shared" si="377"/>
        <v>#N/A</v>
      </c>
      <c r="AW1294" s="69">
        <f>IF(I1294&gt;0,COUNTIF($AV$32:AV1294,AV1294),0)</f>
        <v>1262</v>
      </c>
      <c r="AX1294" s="69">
        <f>IF(AND(AW1294&gt;1,SUMIF($AV$32:AV1293,AV1294,$AX$32:AX1293)-SUMIF($AV$32:AV1293,AV1294,$BA$32:BA1293)=0),1,IF(AND(AW1294&gt;1,SUMIF($AV$32:AV1293,AV1294,$AX$32:AX1293)-SUMIF($AV$32:AV1293,AV1294,$BA$32:BA1293)&gt;0),0,AW1294))</f>
        <v>0</v>
      </c>
      <c r="AY1294" s="69">
        <f>IF(AND(Q1294&gt;0,SUMIF($AV$32:AV1294,AV1294,$I$32:I1294)-SUMIF($AV$32:AV1294,AV1294,$Q$32:Q1294)=0),COUNTIF($AV$32:AV1294,AV1294),0)</f>
        <v>0</v>
      </c>
      <c r="AZ1294" s="69">
        <f>IF(Q1294&gt;0,COUNTIF($AV$32:AV1294,AV1294),0)</f>
        <v>0</v>
      </c>
      <c r="BA1294" s="69">
        <f t="shared" si="378"/>
        <v>0</v>
      </c>
      <c r="BC1294" s="69" t="str">
        <f t="shared" si="379"/>
        <v xml:space="preserve">  0</v>
      </c>
      <c r="BD1294" s="69" t="str">
        <f t="shared" si="380"/>
        <v/>
      </c>
      <c r="BF1294" s="69"/>
      <c r="BG1294" s="69"/>
    </row>
    <row r="1295" spans="1:59" x14ac:dyDescent="0.25">
      <c r="A1295" s="70" t="e">
        <f t="shared" si="387"/>
        <v>#REF!</v>
      </c>
      <c r="B1295" s="83" t="str">
        <f>IFERROR(VLOOKUP(A1295,[1]Tổng!$M$2:$AT$200,13,0),"")</f>
        <v/>
      </c>
      <c r="C1295" s="71" t="e">
        <f t="shared" si="382"/>
        <v>#VALUE!</v>
      </c>
      <c r="D1295" s="71">
        <f t="shared" si="383"/>
        <v>1</v>
      </c>
      <c r="E1295" s="221" t="str">
        <f>IFERROR(VLOOKUP(A1295,[1]Tổng!$M$2:$AT$200,14,0),"")</f>
        <v/>
      </c>
      <c r="F1295" s="213" t="str">
        <f>IFERROR(VLOOKUP(A1295,[1]Tổng!$M$2:$AT$200,15,0),"")</f>
        <v/>
      </c>
      <c r="G1295" s="214" t="str">
        <f>IFERROR(VLOOKUP(A1295,[1]Tổng!$M$2:$AT$200,25,0),"")</f>
        <v/>
      </c>
      <c r="H1295" s="83" t="str">
        <f>IFERROR(VLOOKUP(A1295,[1]Tổng!$M$2:$AQ$200,26,0),"")</f>
        <v/>
      </c>
      <c r="I1295" s="77" t="str">
        <f>IFERROR(VLOOKUP(A1295,[1]Tổng!$M$2:$AQ$200,27,0),"")</f>
        <v/>
      </c>
      <c r="J1295" s="77">
        <v>1000000</v>
      </c>
      <c r="K1295" s="78">
        <f t="shared" si="384"/>
        <v>0</v>
      </c>
      <c r="L1295" s="88" t="str">
        <f>IFERROR(VLOOKUP(A1295,[1]Tổng!$M$2:$AQ$200,30,0),"")</f>
        <v/>
      </c>
      <c r="M1295" s="88">
        <f t="shared" si="385"/>
        <v>0</v>
      </c>
      <c r="N1295" s="88" t="str">
        <f>IFERROR(VLOOKUP(A1295,[1]Tổng!$M$2:$AT$200,18,0),"")</f>
        <v/>
      </c>
      <c r="O1295" s="88" t="str">
        <f>IFERROR(VLOOKUP(A1295,[1]Tổng!$M$2:$AT$200,22,0),"")</f>
        <v/>
      </c>
      <c r="P1295" s="217">
        <f t="shared" si="386"/>
        <v>0</v>
      </c>
      <c r="Q1295" s="217">
        <f>IFERROR(VLOOKUP(A1295,[1]Tổng!$M$2:$AQ$200,29,0),0)</f>
        <v>0</v>
      </c>
      <c r="R1295" s="81" t="str">
        <f>IFERROR(VLOOKUP(A1295,[1]Tổng!$M$2:$AQ$200,31,0),"")</f>
        <v/>
      </c>
      <c r="S1295" s="81">
        <f t="shared" si="375"/>
        <v>0</v>
      </c>
      <c r="T1295" s="81">
        <f t="shared" si="376"/>
        <v>0</v>
      </c>
      <c r="U1295" s="81" t="e">
        <f t="shared" si="388"/>
        <v>#REF!</v>
      </c>
      <c r="V1295" s="81"/>
      <c r="W1295" s="81" t="e">
        <f t="shared" si="381"/>
        <v>#REF!</v>
      </c>
      <c r="X1295" s="83" t="str">
        <f>IFERROR(VLOOKUP(A1295,[1]Tổng!$H$2:$AT$200,39,0),".")</f>
        <v>.</v>
      </c>
      <c r="Y1295" s="99">
        <f t="shared" si="391"/>
        <v>0</v>
      </c>
      <c r="AC1295" s="106"/>
      <c r="AE1295" s="106" t="e">
        <f t="shared" si="353"/>
        <v>#VALUE!</v>
      </c>
      <c r="AF1295" s="69"/>
      <c r="AG1295" s="218"/>
      <c r="AH1295" s="219"/>
      <c r="AI1295" s="218"/>
      <c r="AR1295" s="225" t="str">
        <f t="shared" si="389"/>
        <v/>
      </c>
      <c r="AS1295" s="35">
        <f t="shared" si="390"/>
        <v>2</v>
      </c>
      <c r="AU1295" s="69" t="e">
        <f t="shared" si="374"/>
        <v>#N/A</v>
      </c>
      <c r="AV1295" s="69" t="e">
        <f t="shared" si="377"/>
        <v>#N/A</v>
      </c>
      <c r="AW1295" s="69">
        <f>IF(I1295&gt;0,COUNTIF($AV$32:AV1295,AV1295),0)</f>
        <v>1263</v>
      </c>
      <c r="AX1295" s="69">
        <f>IF(AND(AW1295&gt;1,SUMIF($AV$32:AV1294,AV1295,$AX$32:AX1294)-SUMIF($AV$32:AV1294,AV1295,$BA$32:BA1294)=0),1,IF(AND(AW1295&gt;1,SUMIF($AV$32:AV1294,AV1295,$AX$32:AX1294)-SUMIF($AV$32:AV1294,AV1295,$BA$32:BA1294)&gt;0),0,AW1295))</f>
        <v>0</v>
      </c>
      <c r="AY1295" s="69">
        <f>IF(AND(Q1295&gt;0,SUMIF($AV$32:AV1295,AV1295,$I$32:I1295)-SUMIF($AV$32:AV1295,AV1295,$Q$32:Q1295)=0),COUNTIF($AV$32:AV1295,AV1295),0)</f>
        <v>0</v>
      </c>
      <c r="AZ1295" s="69">
        <f>IF(Q1295&gt;0,COUNTIF($AV$32:AV1295,AV1295),0)</f>
        <v>0</v>
      </c>
      <c r="BA1295" s="69">
        <f t="shared" si="378"/>
        <v>0</v>
      </c>
      <c r="BC1295" s="69" t="str">
        <f t="shared" si="379"/>
        <v xml:space="preserve">  0</v>
      </c>
      <c r="BD1295" s="69" t="str">
        <f t="shared" si="380"/>
        <v/>
      </c>
      <c r="BF1295" s="69"/>
      <c r="BG1295" s="69"/>
    </row>
    <row r="1296" spans="1:59" x14ac:dyDescent="0.25">
      <c r="A1296" s="70" t="e">
        <f t="shared" si="387"/>
        <v>#REF!</v>
      </c>
      <c r="B1296" s="83" t="str">
        <f>IFERROR(VLOOKUP(A1296,[1]Tổng!$M$2:$AT$200,13,0),"")</f>
        <v/>
      </c>
      <c r="C1296" s="71" t="e">
        <f t="shared" si="382"/>
        <v>#VALUE!</v>
      </c>
      <c r="D1296" s="71">
        <f t="shared" si="383"/>
        <v>1</v>
      </c>
      <c r="E1296" s="221" t="str">
        <f>IFERROR(VLOOKUP(A1296,[1]Tổng!$M$2:$AT$200,14,0),"")</f>
        <v/>
      </c>
      <c r="F1296" s="213" t="str">
        <f>IFERROR(VLOOKUP(A1296,[1]Tổng!$M$2:$AT$200,15,0),"")</f>
        <v/>
      </c>
      <c r="G1296" s="214" t="str">
        <f>IFERROR(VLOOKUP(A1296,[1]Tổng!$M$2:$AT$200,25,0),"")</f>
        <v/>
      </c>
      <c r="H1296" s="83" t="str">
        <f>IFERROR(VLOOKUP(A1296,[1]Tổng!$M$2:$AQ$200,26,0),"")</f>
        <v/>
      </c>
      <c r="I1296" s="77" t="str">
        <f>IFERROR(VLOOKUP(A1296,[1]Tổng!$M$2:$AQ$200,27,0),"")</f>
        <v/>
      </c>
      <c r="J1296" s="77">
        <v>1000000</v>
      </c>
      <c r="K1296" s="78">
        <f t="shared" si="384"/>
        <v>0</v>
      </c>
      <c r="L1296" s="88" t="str">
        <f>IFERROR(VLOOKUP(A1296,[1]Tổng!$M$2:$AQ$200,30,0),"")</f>
        <v/>
      </c>
      <c r="M1296" s="88">
        <f t="shared" si="385"/>
        <v>0</v>
      </c>
      <c r="N1296" s="88" t="str">
        <f>IFERROR(VLOOKUP(A1296,[1]Tổng!$M$2:$AT$200,18,0),"")</f>
        <v/>
      </c>
      <c r="O1296" s="88" t="str">
        <f>IFERROR(VLOOKUP(A1296,[1]Tổng!$M$2:$AT$200,22,0),"")</f>
        <v/>
      </c>
      <c r="P1296" s="217">
        <f t="shared" si="386"/>
        <v>0</v>
      </c>
      <c r="Q1296" s="217">
        <f>IFERROR(VLOOKUP(A1296,[1]Tổng!$M$2:$AQ$200,29,0),0)</f>
        <v>0</v>
      </c>
      <c r="R1296" s="81" t="str">
        <f>IFERROR(VLOOKUP(A1296,[1]Tổng!$M$2:$AQ$200,31,0),"")</f>
        <v/>
      </c>
      <c r="S1296" s="81">
        <f t="shared" si="375"/>
        <v>0</v>
      </c>
      <c r="T1296" s="81">
        <f t="shared" si="376"/>
        <v>0</v>
      </c>
      <c r="U1296" s="81" t="e">
        <f t="shared" si="388"/>
        <v>#REF!</v>
      </c>
      <c r="V1296" s="81"/>
      <c r="W1296" s="81" t="e">
        <f t="shared" si="381"/>
        <v>#REF!</v>
      </c>
      <c r="X1296" s="83" t="str">
        <f>IFERROR(VLOOKUP(A1296,[1]Tổng!$H$2:$AT$200,39,0),".")</f>
        <v>.</v>
      </c>
      <c r="Y1296" s="99">
        <f t="shared" si="391"/>
        <v>0</v>
      </c>
      <c r="AC1296" s="106"/>
      <c r="AE1296" s="106" t="e">
        <f t="shared" si="353"/>
        <v>#VALUE!</v>
      </c>
      <c r="AF1296" s="69"/>
      <c r="AG1296" s="218"/>
      <c r="AH1296" s="219"/>
      <c r="AI1296" s="218"/>
      <c r="AR1296" s="225" t="str">
        <f t="shared" si="389"/>
        <v/>
      </c>
      <c r="AS1296" s="35">
        <f t="shared" si="390"/>
        <v>2</v>
      </c>
      <c r="AU1296" s="69" t="e">
        <f t="shared" si="374"/>
        <v>#N/A</v>
      </c>
      <c r="AV1296" s="69" t="e">
        <f t="shared" si="377"/>
        <v>#N/A</v>
      </c>
      <c r="AW1296" s="69">
        <f>IF(I1296&gt;0,COUNTIF($AV$32:AV1296,AV1296),0)</f>
        <v>1264</v>
      </c>
      <c r="AX1296" s="69">
        <f>IF(AND(AW1296&gt;1,SUMIF($AV$32:AV1295,AV1296,$AX$32:AX1295)-SUMIF($AV$32:AV1295,AV1296,$BA$32:BA1295)=0),1,IF(AND(AW1296&gt;1,SUMIF($AV$32:AV1295,AV1296,$AX$32:AX1295)-SUMIF($AV$32:AV1295,AV1296,$BA$32:BA1295)&gt;0),0,AW1296))</f>
        <v>0</v>
      </c>
      <c r="AY1296" s="69">
        <f>IF(AND(Q1296&gt;0,SUMIF($AV$32:AV1296,AV1296,$I$32:I1296)-SUMIF($AV$32:AV1296,AV1296,$Q$32:Q1296)=0),COUNTIF($AV$32:AV1296,AV1296),0)</f>
        <v>0</v>
      </c>
      <c r="AZ1296" s="69">
        <f>IF(Q1296&gt;0,COUNTIF($AV$32:AV1296,AV1296),0)</f>
        <v>0</v>
      </c>
      <c r="BA1296" s="69">
        <f t="shared" si="378"/>
        <v>0</v>
      </c>
      <c r="BC1296" s="69" t="str">
        <f t="shared" si="379"/>
        <v xml:space="preserve">  0</v>
      </c>
      <c r="BD1296" s="69" t="str">
        <f t="shared" si="380"/>
        <v/>
      </c>
      <c r="BF1296" s="69"/>
      <c r="BG1296" s="69"/>
    </row>
    <row r="1297" spans="1:59" x14ac:dyDescent="0.25">
      <c r="A1297" s="70" t="e">
        <f t="shared" si="387"/>
        <v>#REF!</v>
      </c>
      <c r="B1297" s="83" t="str">
        <f>IFERROR(VLOOKUP(A1297,[1]Tổng!$M$2:$AT$200,13,0),"")</f>
        <v/>
      </c>
      <c r="C1297" s="71" t="e">
        <f t="shared" si="382"/>
        <v>#VALUE!</v>
      </c>
      <c r="D1297" s="71">
        <f t="shared" si="383"/>
        <v>1</v>
      </c>
      <c r="E1297" s="221" t="str">
        <f>IFERROR(VLOOKUP(A1297,[1]Tổng!$M$2:$AT$200,14,0),"")</f>
        <v/>
      </c>
      <c r="F1297" s="213" t="str">
        <f>IFERROR(VLOOKUP(A1297,[1]Tổng!$M$2:$AT$200,15,0),"")</f>
        <v/>
      </c>
      <c r="G1297" s="214" t="str">
        <f>IFERROR(VLOOKUP(A1297,[1]Tổng!$M$2:$AT$200,25,0),"")</f>
        <v/>
      </c>
      <c r="H1297" s="83" t="str">
        <f>IFERROR(VLOOKUP(A1297,[1]Tổng!$M$2:$AQ$200,26,0),"")</f>
        <v/>
      </c>
      <c r="I1297" s="77" t="str">
        <f>IFERROR(VLOOKUP(A1297,[1]Tổng!$M$2:$AQ$200,27,0),"")</f>
        <v/>
      </c>
      <c r="J1297" s="77">
        <v>1000000</v>
      </c>
      <c r="K1297" s="78">
        <f t="shared" si="384"/>
        <v>0</v>
      </c>
      <c r="L1297" s="88" t="str">
        <f>IFERROR(VLOOKUP(A1297,[1]Tổng!$M$2:$AQ$200,30,0),"")</f>
        <v/>
      </c>
      <c r="M1297" s="88">
        <f t="shared" si="385"/>
        <v>0</v>
      </c>
      <c r="N1297" s="88" t="str">
        <f>IFERROR(VLOOKUP(A1297,[1]Tổng!$M$2:$AT$200,18,0),"")</f>
        <v/>
      </c>
      <c r="O1297" s="88" t="str">
        <f>IFERROR(VLOOKUP(A1297,[1]Tổng!$M$2:$AT$200,22,0),"")</f>
        <v/>
      </c>
      <c r="P1297" s="217">
        <f t="shared" si="386"/>
        <v>0</v>
      </c>
      <c r="Q1297" s="217">
        <f>IFERROR(VLOOKUP(A1297,[1]Tổng!$M$2:$AQ$200,29,0),0)</f>
        <v>0</v>
      </c>
      <c r="R1297" s="81" t="str">
        <f>IFERROR(VLOOKUP(A1297,[1]Tổng!$M$2:$AQ$200,31,0),"")</f>
        <v/>
      </c>
      <c r="S1297" s="81">
        <f t="shared" si="375"/>
        <v>0</v>
      </c>
      <c r="T1297" s="81">
        <f t="shared" si="376"/>
        <v>0</v>
      </c>
      <c r="U1297" s="81" t="e">
        <f t="shared" si="388"/>
        <v>#REF!</v>
      </c>
      <c r="V1297" s="81"/>
      <c r="W1297" s="81" t="e">
        <f t="shared" si="381"/>
        <v>#REF!</v>
      </c>
      <c r="X1297" s="83" t="str">
        <f>IFERROR(VLOOKUP(A1297,[1]Tổng!$H$2:$AT$200,39,0),".")</f>
        <v>.</v>
      </c>
      <c r="Y1297" s="99">
        <f t="shared" si="391"/>
        <v>0</v>
      </c>
      <c r="AC1297" s="106"/>
      <c r="AE1297" s="106" t="e">
        <f t="shared" si="353"/>
        <v>#VALUE!</v>
      </c>
      <c r="AF1297" s="69"/>
      <c r="AG1297" s="218"/>
      <c r="AH1297" s="219"/>
      <c r="AI1297" s="218"/>
      <c r="AR1297" s="225" t="str">
        <f t="shared" si="389"/>
        <v/>
      </c>
      <c r="AS1297" s="35">
        <f t="shared" si="390"/>
        <v>2</v>
      </c>
      <c r="AU1297" s="69" t="e">
        <f t="shared" si="374"/>
        <v>#N/A</v>
      </c>
      <c r="AV1297" s="69" t="e">
        <f t="shared" si="377"/>
        <v>#N/A</v>
      </c>
      <c r="AW1297" s="69">
        <f>IF(I1297&gt;0,COUNTIF($AV$32:AV1297,AV1297),0)</f>
        <v>1265</v>
      </c>
      <c r="AX1297" s="69">
        <f>IF(AND(AW1297&gt;1,SUMIF($AV$32:AV1296,AV1297,$AX$32:AX1296)-SUMIF($AV$32:AV1296,AV1297,$BA$32:BA1296)=0),1,IF(AND(AW1297&gt;1,SUMIF($AV$32:AV1296,AV1297,$AX$32:AX1296)-SUMIF($AV$32:AV1296,AV1297,$BA$32:BA1296)&gt;0),0,AW1297))</f>
        <v>0</v>
      </c>
      <c r="AY1297" s="69">
        <f>IF(AND(Q1297&gt;0,SUMIF($AV$32:AV1297,AV1297,$I$32:I1297)-SUMIF($AV$32:AV1297,AV1297,$Q$32:Q1297)=0),COUNTIF($AV$32:AV1297,AV1297),0)</f>
        <v>0</v>
      </c>
      <c r="AZ1297" s="69">
        <f>IF(Q1297&gt;0,COUNTIF($AV$32:AV1297,AV1297),0)</f>
        <v>0</v>
      </c>
      <c r="BA1297" s="69">
        <f t="shared" si="378"/>
        <v>0</v>
      </c>
      <c r="BC1297" s="69" t="str">
        <f t="shared" si="379"/>
        <v xml:space="preserve">  0</v>
      </c>
      <c r="BD1297" s="69" t="str">
        <f t="shared" si="380"/>
        <v/>
      </c>
      <c r="BF1297" s="69"/>
      <c r="BG1297" s="69"/>
    </row>
    <row r="1298" spans="1:59" x14ac:dyDescent="0.25">
      <c r="A1298" s="70" t="e">
        <f t="shared" si="387"/>
        <v>#REF!</v>
      </c>
      <c r="B1298" s="83" t="str">
        <f>IFERROR(VLOOKUP(A1298,[1]Tổng!$M$2:$AT$200,13,0),"")</f>
        <v/>
      </c>
      <c r="C1298" s="71" t="e">
        <f t="shared" si="382"/>
        <v>#VALUE!</v>
      </c>
      <c r="D1298" s="71">
        <f t="shared" si="383"/>
        <v>1</v>
      </c>
      <c r="E1298" s="221" t="str">
        <f>IFERROR(VLOOKUP(A1298,[1]Tổng!$M$2:$AT$200,14,0),"")</f>
        <v/>
      </c>
      <c r="F1298" s="213" t="str">
        <f>IFERROR(VLOOKUP(A1298,[1]Tổng!$M$2:$AT$200,15,0),"")</f>
        <v/>
      </c>
      <c r="G1298" s="214" t="str">
        <f>IFERROR(VLOOKUP(A1298,[1]Tổng!$M$2:$AT$200,25,0),"")</f>
        <v/>
      </c>
      <c r="H1298" s="83" t="str">
        <f>IFERROR(VLOOKUP(A1298,[1]Tổng!$M$2:$AQ$200,26,0),"")</f>
        <v/>
      </c>
      <c r="I1298" s="77" t="str">
        <f>IFERROR(VLOOKUP(A1298,[1]Tổng!$M$2:$AQ$200,27,0),"")</f>
        <v/>
      </c>
      <c r="J1298" s="77">
        <v>1000000</v>
      </c>
      <c r="K1298" s="78">
        <f t="shared" si="384"/>
        <v>0</v>
      </c>
      <c r="L1298" s="88" t="str">
        <f>IFERROR(VLOOKUP(A1298,[1]Tổng!$M$2:$AQ$200,30,0),"")</f>
        <v/>
      </c>
      <c r="M1298" s="88">
        <f t="shared" si="385"/>
        <v>0</v>
      </c>
      <c r="N1298" s="88" t="str">
        <f>IFERROR(VLOOKUP(A1298,[1]Tổng!$M$2:$AT$200,18,0),"")</f>
        <v/>
      </c>
      <c r="O1298" s="88" t="str">
        <f>IFERROR(VLOOKUP(A1298,[1]Tổng!$M$2:$AT$200,22,0),"")</f>
        <v/>
      </c>
      <c r="P1298" s="217">
        <f t="shared" si="386"/>
        <v>0</v>
      </c>
      <c r="Q1298" s="217">
        <f>IFERROR(VLOOKUP(A1298,[1]Tổng!$M$2:$AQ$200,29,0),0)</f>
        <v>0</v>
      </c>
      <c r="R1298" s="81" t="str">
        <f>IFERROR(VLOOKUP(A1298,[1]Tổng!$M$2:$AQ$200,31,0),"")</f>
        <v/>
      </c>
      <c r="S1298" s="81">
        <f t="shared" si="375"/>
        <v>0</v>
      </c>
      <c r="T1298" s="81">
        <f t="shared" si="376"/>
        <v>0</v>
      </c>
      <c r="U1298" s="81" t="e">
        <f t="shared" si="388"/>
        <v>#REF!</v>
      </c>
      <c r="V1298" s="81"/>
      <c r="W1298" s="81" t="e">
        <f t="shared" si="381"/>
        <v>#REF!</v>
      </c>
      <c r="X1298" s="83" t="str">
        <f>IFERROR(VLOOKUP(A1298,[1]Tổng!$H$2:$AT$200,39,0),".")</f>
        <v>.</v>
      </c>
      <c r="Y1298" s="99">
        <f t="shared" si="391"/>
        <v>0</v>
      </c>
      <c r="AC1298" s="106"/>
      <c r="AE1298" s="106" t="e">
        <f t="shared" si="353"/>
        <v>#VALUE!</v>
      </c>
      <c r="AF1298" s="69"/>
      <c r="AG1298" s="218"/>
      <c r="AH1298" s="219"/>
      <c r="AI1298" s="218"/>
      <c r="AR1298" s="225" t="str">
        <f t="shared" si="389"/>
        <v/>
      </c>
      <c r="AS1298" s="35">
        <f t="shared" si="390"/>
        <v>2</v>
      </c>
      <c r="AU1298" s="69" t="e">
        <f t="shared" si="374"/>
        <v>#N/A</v>
      </c>
      <c r="AV1298" s="69" t="e">
        <f t="shared" si="377"/>
        <v>#N/A</v>
      </c>
      <c r="AW1298" s="69">
        <f>IF(I1298&gt;0,COUNTIF($AV$32:AV1298,AV1298),0)</f>
        <v>1266</v>
      </c>
      <c r="AX1298" s="69">
        <f>IF(AND(AW1298&gt;1,SUMIF($AV$32:AV1297,AV1298,$AX$32:AX1297)-SUMIF($AV$32:AV1297,AV1298,$BA$32:BA1297)=0),1,IF(AND(AW1298&gt;1,SUMIF($AV$32:AV1297,AV1298,$AX$32:AX1297)-SUMIF($AV$32:AV1297,AV1298,$BA$32:BA1297)&gt;0),0,AW1298))</f>
        <v>0</v>
      </c>
      <c r="AY1298" s="69">
        <f>IF(AND(Q1298&gt;0,SUMIF($AV$32:AV1298,AV1298,$I$32:I1298)-SUMIF($AV$32:AV1298,AV1298,$Q$32:Q1298)=0),COUNTIF($AV$32:AV1298,AV1298),0)</f>
        <v>0</v>
      </c>
      <c r="AZ1298" s="69">
        <f>IF(Q1298&gt;0,COUNTIF($AV$32:AV1298,AV1298),0)</f>
        <v>0</v>
      </c>
      <c r="BA1298" s="69">
        <f t="shared" si="378"/>
        <v>0</v>
      </c>
      <c r="BC1298" s="69" t="str">
        <f t="shared" si="379"/>
        <v xml:space="preserve">  0</v>
      </c>
      <c r="BD1298" s="69" t="str">
        <f t="shared" si="380"/>
        <v/>
      </c>
      <c r="BF1298" s="69"/>
      <c r="BG1298" s="69"/>
    </row>
    <row r="1299" spans="1:59" x14ac:dyDescent="0.25">
      <c r="A1299" s="70" t="e">
        <f t="shared" si="387"/>
        <v>#REF!</v>
      </c>
      <c r="B1299" s="83" t="str">
        <f>IFERROR(VLOOKUP(A1299,[1]Tổng!$M$2:$AT$200,13,0),"")</f>
        <v/>
      </c>
      <c r="C1299" s="71" t="e">
        <f t="shared" si="382"/>
        <v>#VALUE!</v>
      </c>
      <c r="D1299" s="71">
        <f t="shared" si="383"/>
        <v>1</v>
      </c>
      <c r="E1299" s="221" t="str">
        <f>IFERROR(VLOOKUP(A1299,[1]Tổng!$M$2:$AT$200,14,0),"")</f>
        <v/>
      </c>
      <c r="F1299" s="213" t="str">
        <f>IFERROR(VLOOKUP(A1299,[1]Tổng!$M$2:$AT$200,15,0),"")</f>
        <v/>
      </c>
      <c r="G1299" s="214" t="str">
        <f>IFERROR(VLOOKUP(A1299,[1]Tổng!$M$2:$AT$200,25,0),"")</f>
        <v/>
      </c>
      <c r="H1299" s="83" t="str">
        <f>IFERROR(VLOOKUP(A1299,[1]Tổng!$M$2:$AQ$200,26,0),"")</f>
        <v/>
      </c>
      <c r="I1299" s="77" t="str">
        <f>IFERROR(VLOOKUP(A1299,[1]Tổng!$M$2:$AQ$200,27,0),"")</f>
        <v/>
      </c>
      <c r="J1299" s="77">
        <v>1000000</v>
      </c>
      <c r="K1299" s="78">
        <f t="shared" si="384"/>
        <v>0</v>
      </c>
      <c r="L1299" s="88" t="str">
        <f>IFERROR(VLOOKUP(A1299,[1]Tổng!$M$2:$AQ$200,30,0),"")</f>
        <v/>
      </c>
      <c r="M1299" s="88">
        <f t="shared" si="385"/>
        <v>0</v>
      </c>
      <c r="N1299" s="88" t="str">
        <f>IFERROR(VLOOKUP(A1299,[1]Tổng!$M$2:$AT$200,18,0),"")</f>
        <v/>
      </c>
      <c r="O1299" s="88" t="str">
        <f>IFERROR(VLOOKUP(A1299,[1]Tổng!$M$2:$AT$200,22,0),"")</f>
        <v/>
      </c>
      <c r="P1299" s="217">
        <f t="shared" si="386"/>
        <v>0</v>
      </c>
      <c r="Q1299" s="217">
        <f>IFERROR(VLOOKUP(A1299,[1]Tổng!$M$2:$AQ$200,29,0),0)</f>
        <v>0</v>
      </c>
      <c r="R1299" s="81" t="str">
        <f>IFERROR(VLOOKUP(A1299,[1]Tổng!$M$2:$AQ$200,31,0),"")</f>
        <v/>
      </c>
      <c r="S1299" s="81">
        <f t="shared" si="375"/>
        <v>0</v>
      </c>
      <c r="T1299" s="81">
        <f t="shared" si="376"/>
        <v>0</v>
      </c>
      <c r="U1299" s="81" t="e">
        <f t="shared" si="388"/>
        <v>#REF!</v>
      </c>
      <c r="V1299" s="81"/>
      <c r="W1299" s="81" t="e">
        <f t="shared" si="381"/>
        <v>#REF!</v>
      </c>
      <c r="X1299" s="83" t="str">
        <f>IFERROR(VLOOKUP(A1299,[1]Tổng!$H$2:$AT$200,39,0),".")</f>
        <v>.</v>
      </c>
      <c r="Y1299" s="99">
        <f t="shared" si="391"/>
        <v>0</v>
      </c>
      <c r="AC1299" s="106"/>
      <c r="AE1299" s="106" t="e">
        <f t="shared" si="353"/>
        <v>#VALUE!</v>
      </c>
      <c r="AF1299" s="69"/>
      <c r="AG1299" s="218"/>
      <c r="AH1299" s="219"/>
      <c r="AI1299" s="218"/>
      <c r="AR1299" s="225" t="str">
        <f t="shared" si="389"/>
        <v/>
      </c>
      <c r="AS1299" s="35">
        <f t="shared" si="390"/>
        <v>2</v>
      </c>
      <c r="AU1299" s="69" t="e">
        <f t="shared" si="374"/>
        <v>#N/A</v>
      </c>
      <c r="AV1299" s="69" t="e">
        <f t="shared" si="377"/>
        <v>#N/A</v>
      </c>
      <c r="AW1299" s="69">
        <f>IF(I1299&gt;0,COUNTIF($AV$32:AV1299,AV1299),0)</f>
        <v>1267</v>
      </c>
      <c r="AX1299" s="69">
        <f>IF(AND(AW1299&gt;1,SUMIF($AV$32:AV1298,AV1299,$AX$32:AX1298)-SUMIF($AV$32:AV1298,AV1299,$BA$32:BA1298)=0),1,IF(AND(AW1299&gt;1,SUMIF($AV$32:AV1298,AV1299,$AX$32:AX1298)-SUMIF($AV$32:AV1298,AV1299,$BA$32:BA1298)&gt;0),0,AW1299))</f>
        <v>0</v>
      </c>
      <c r="AY1299" s="69">
        <f>IF(AND(Q1299&gt;0,SUMIF($AV$32:AV1299,AV1299,$I$32:I1299)-SUMIF($AV$32:AV1299,AV1299,$Q$32:Q1299)=0),COUNTIF($AV$32:AV1299,AV1299),0)</f>
        <v>0</v>
      </c>
      <c r="AZ1299" s="69">
        <f>IF(Q1299&gt;0,COUNTIF($AV$32:AV1299,AV1299),0)</f>
        <v>0</v>
      </c>
      <c r="BA1299" s="69">
        <f t="shared" si="378"/>
        <v>0</v>
      </c>
      <c r="BC1299" s="69" t="str">
        <f t="shared" si="379"/>
        <v xml:space="preserve">  0</v>
      </c>
      <c r="BD1299" s="69" t="str">
        <f t="shared" si="380"/>
        <v/>
      </c>
      <c r="BF1299" s="69"/>
      <c r="BG1299" s="69"/>
    </row>
    <row r="1300" spans="1:59" x14ac:dyDescent="0.25">
      <c r="A1300" s="70" t="e">
        <f t="shared" si="387"/>
        <v>#REF!</v>
      </c>
      <c r="B1300" s="83" t="str">
        <f>IFERROR(VLOOKUP(A1300,[1]Tổng!$M$2:$AT$200,13,0),"")</f>
        <v/>
      </c>
      <c r="C1300" s="71" t="e">
        <f t="shared" si="382"/>
        <v>#VALUE!</v>
      </c>
      <c r="D1300" s="71">
        <f t="shared" si="383"/>
        <v>1</v>
      </c>
      <c r="E1300" s="221" t="str">
        <f>IFERROR(VLOOKUP(A1300,[1]Tổng!$M$2:$AT$200,14,0),"")</f>
        <v/>
      </c>
      <c r="F1300" s="213" t="str">
        <f>IFERROR(VLOOKUP(A1300,[1]Tổng!$M$2:$AT$200,15,0),"")</f>
        <v/>
      </c>
      <c r="G1300" s="214" t="str">
        <f>IFERROR(VLOOKUP(A1300,[1]Tổng!$M$2:$AT$200,25,0),"")</f>
        <v/>
      </c>
      <c r="H1300" s="83" t="str">
        <f>IFERROR(VLOOKUP(A1300,[1]Tổng!$M$2:$AQ$200,26,0),"")</f>
        <v/>
      </c>
      <c r="I1300" s="77" t="str">
        <f>IFERROR(VLOOKUP(A1300,[1]Tổng!$M$2:$AQ$200,27,0),"")</f>
        <v/>
      </c>
      <c r="J1300" s="77">
        <v>1000000</v>
      </c>
      <c r="K1300" s="78">
        <f t="shared" si="384"/>
        <v>0</v>
      </c>
      <c r="L1300" s="88" t="str">
        <f>IFERROR(VLOOKUP(A1300,[1]Tổng!$M$2:$AQ$200,30,0),"")</f>
        <v/>
      </c>
      <c r="M1300" s="88">
        <f t="shared" si="385"/>
        <v>0</v>
      </c>
      <c r="N1300" s="88" t="str">
        <f>IFERROR(VLOOKUP(A1300,[1]Tổng!$M$2:$AT$200,18,0),"")</f>
        <v/>
      </c>
      <c r="O1300" s="88" t="str">
        <f>IFERROR(VLOOKUP(A1300,[1]Tổng!$M$2:$AT$200,22,0),"")</f>
        <v/>
      </c>
      <c r="P1300" s="217">
        <f t="shared" si="386"/>
        <v>0</v>
      </c>
      <c r="Q1300" s="217">
        <f>IFERROR(VLOOKUP(A1300,[1]Tổng!$M$2:$AQ$200,29,0),0)</f>
        <v>0</v>
      </c>
      <c r="R1300" s="81" t="str">
        <f>IFERROR(VLOOKUP(A1300,[1]Tổng!$M$2:$AQ$200,31,0),"")</f>
        <v/>
      </c>
      <c r="S1300" s="81">
        <f t="shared" si="375"/>
        <v>0</v>
      </c>
      <c r="T1300" s="81">
        <f t="shared" si="376"/>
        <v>0</v>
      </c>
      <c r="U1300" s="81" t="e">
        <f t="shared" si="388"/>
        <v>#REF!</v>
      </c>
      <c r="V1300" s="81"/>
      <c r="W1300" s="81" t="e">
        <f t="shared" si="381"/>
        <v>#REF!</v>
      </c>
      <c r="X1300" s="83" t="str">
        <f>IFERROR(VLOOKUP(A1300,[1]Tổng!$H$2:$AT$200,39,0),".")</f>
        <v>.</v>
      </c>
      <c r="Y1300" s="99">
        <f t="shared" si="391"/>
        <v>0</v>
      </c>
      <c r="AC1300" s="106"/>
      <c r="AE1300" s="106" t="e">
        <f t="shared" si="353"/>
        <v>#VALUE!</v>
      </c>
      <c r="AF1300" s="69"/>
      <c r="AG1300" s="218"/>
      <c r="AH1300" s="219"/>
      <c r="AI1300" s="218"/>
      <c r="AR1300" s="225" t="str">
        <f t="shared" si="389"/>
        <v/>
      </c>
      <c r="AS1300" s="35">
        <f t="shared" si="390"/>
        <v>2</v>
      </c>
      <c r="AU1300" s="69" t="e">
        <f t="shared" si="374"/>
        <v>#N/A</v>
      </c>
      <c r="AV1300" s="69" t="e">
        <f t="shared" si="377"/>
        <v>#N/A</v>
      </c>
      <c r="AW1300" s="69">
        <f>IF(I1300&gt;0,COUNTIF($AV$32:AV1300,AV1300),0)</f>
        <v>1268</v>
      </c>
      <c r="AX1300" s="69">
        <f>IF(AND(AW1300&gt;1,SUMIF($AV$32:AV1299,AV1300,$AX$32:AX1299)-SUMIF($AV$32:AV1299,AV1300,$BA$32:BA1299)=0),1,IF(AND(AW1300&gt;1,SUMIF($AV$32:AV1299,AV1300,$AX$32:AX1299)-SUMIF($AV$32:AV1299,AV1300,$BA$32:BA1299)&gt;0),0,AW1300))</f>
        <v>0</v>
      </c>
      <c r="AY1300" s="69">
        <f>IF(AND(Q1300&gt;0,SUMIF($AV$32:AV1300,AV1300,$I$32:I1300)-SUMIF($AV$32:AV1300,AV1300,$Q$32:Q1300)=0),COUNTIF($AV$32:AV1300,AV1300),0)</f>
        <v>0</v>
      </c>
      <c r="AZ1300" s="69">
        <f>IF(Q1300&gt;0,COUNTIF($AV$32:AV1300,AV1300),0)</f>
        <v>0</v>
      </c>
      <c r="BA1300" s="69">
        <f t="shared" si="378"/>
        <v>0</v>
      </c>
      <c r="BC1300" s="69" t="str">
        <f t="shared" si="379"/>
        <v xml:space="preserve">  0</v>
      </c>
      <c r="BD1300" s="69" t="str">
        <f t="shared" si="380"/>
        <v/>
      </c>
      <c r="BF1300" s="69"/>
      <c r="BG1300" s="69"/>
    </row>
    <row r="1301" spans="1:59" x14ac:dyDescent="0.25">
      <c r="A1301" s="70" t="e">
        <f t="shared" si="387"/>
        <v>#REF!</v>
      </c>
      <c r="B1301" s="83" t="str">
        <f>IFERROR(VLOOKUP(A1301,[1]Tổng!$M$2:$AT$200,13,0),"")</f>
        <v/>
      </c>
      <c r="C1301" s="71" t="e">
        <f t="shared" si="382"/>
        <v>#VALUE!</v>
      </c>
      <c r="D1301" s="71">
        <f t="shared" si="383"/>
        <v>1</v>
      </c>
      <c r="E1301" s="221" t="str">
        <f>IFERROR(VLOOKUP(A1301,[1]Tổng!$M$2:$AT$200,14,0),"")</f>
        <v/>
      </c>
      <c r="F1301" s="213" t="str">
        <f>IFERROR(VLOOKUP(A1301,[1]Tổng!$M$2:$AT$200,15,0),"")</f>
        <v/>
      </c>
      <c r="G1301" s="214" t="str">
        <f>IFERROR(VLOOKUP(A1301,[1]Tổng!$M$2:$AT$200,25,0),"")</f>
        <v/>
      </c>
      <c r="H1301" s="83" t="str">
        <f>IFERROR(VLOOKUP(A1301,[1]Tổng!$M$2:$AQ$200,26,0),"")</f>
        <v/>
      </c>
      <c r="I1301" s="77" t="str">
        <f>IFERROR(VLOOKUP(A1301,[1]Tổng!$M$2:$AQ$200,27,0),"")</f>
        <v/>
      </c>
      <c r="J1301" s="77">
        <v>1000000</v>
      </c>
      <c r="K1301" s="78">
        <f t="shared" si="384"/>
        <v>0</v>
      </c>
      <c r="L1301" s="88" t="str">
        <f>IFERROR(VLOOKUP(A1301,[1]Tổng!$M$2:$AQ$200,30,0),"")</f>
        <v/>
      </c>
      <c r="M1301" s="88">
        <f t="shared" si="385"/>
        <v>0</v>
      </c>
      <c r="N1301" s="88" t="str">
        <f>IFERROR(VLOOKUP(A1301,[1]Tổng!$M$2:$AT$200,18,0),"")</f>
        <v/>
      </c>
      <c r="O1301" s="88" t="str">
        <f>IFERROR(VLOOKUP(A1301,[1]Tổng!$M$2:$AT$200,22,0),"")</f>
        <v/>
      </c>
      <c r="P1301" s="217">
        <f t="shared" si="386"/>
        <v>0</v>
      </c>
      <c r="Q1301" s="217">
        <f>IFERROR(VLOOKUP(A1301,[1]Tổng!$M$2:$AQ$200,29,0),0)</f>
        <v>0</v>
      </c>
      <c r="R1301" s="81" t="str">
        <f>IFERROR(VLOOKUP(A1301,[1]Tổng!$M$2:$AQ$200,31,0),"")</f>
        <v/>
      </c>
      <c r="S1301" s="81">
        <f t="shared" si="375"/>
        <v>0</v>
      </c>
      <c r="T1301" s="81">
        <f t="shared" si="376"/>
        <v>0</v>
      </c>
      <c r="U1301" s="81" t="e">
        <f t="shared" si="388"/>
        <v>#REF!</v>
      </c>
      <c r="V1301" s="81"/>
      <c r="W1301" s="81" t="e">
        <f t="shared" si="381"/>
        <v>#REF!</v>
      </c>
      <c r="X1301" s="83" t="str">
        <f>IFERROR(VLOOKUP(A1301,[1]Tổng!$H$2:$AT$200,39,0),".")</f>
        <v>.</v>
      </c>
      <c r="Y1301" s="99">
        <f t="shared" si="391"/>
        <v>0</v>
      </c>
      <c r="AC1301" s="106"/>
      <c r="AE1301" s="106" t="e">
        <f t="shared" si="353"/>
        <v>#VALUE!</v>
      </c>
      <c r="AF1301" s="69"/>
      <c r="AG1301" s="218"/>
      <c r="AH1301" s="219"/>
      <c r="AI1301" s="218"/>
      <c r="AR1301" s="225" t="str">
        <f t="shared" si="389"/>
        <v/>
      </c>
      <c r="AS1301" s="35">
        <f t="shared" si="390"/>
        <v>2</v>
      </c>
      <c r="AU1301" s="69" t="e">
        <f t="shared" si="374"/>
        <v>#N/A</v>
      </c>
      <c r="AV1301" s="69" t="e">
        <f t="shared" si="377"/>
        <v>#N/A</v>
      </c>
      <c r="AW1301" s="69">
        <f>IF(I1301&gt;0,COUNTIF($AV$32:AV1301,AV1301),0)</f>
        <v>1269</v>
      </c>
      <c r="AX1301" s="69">
        <f>IF(AND(AW1301&gt;1,SUMIF($AV$32:AV1300,AV1301,$AX$32:AX1300)-SUMIF($AV$32:AV1300,AV1301,$BA$32:BA1300)=0),1,IF(AND(AW1301&gt;1,SUMIF($AV$32:AV1300,AV1301,$AX$32:AX1300)-SUMIF($AV$32:AV1300,AV1301,$BA$32:BA1300)&gt;0),0,AW1301))</f>
        <v>0</v>
      </c>
      <c r="AY1301" s="69">
        <f>IF(AND(Q1301&gt;0,SUMIF($AV$32:AV1301,AV1301,$I$32:I1301)-SUMIF($AV$32:AV1301,AV1301,$Q$32:Q1301)=0),COUNTIF($AV$32:AV1301,AV1301),0)</f>
        <v>0</v>
      </c>
      <c r="AZ1301" s="69">
        <f>IF(Q1301&gt;0,COUNTIF($AV$32:AV1301,AV1301),0)</f>
        <v>0</v>
      </c>
      <c r="BA1301" s="69">
        <f t="shared" si="378"/>
        <v>0</v>
      </c>
      <c r="BC1301" s="69" t="str">
        <f t="shared" si="379"/>
        <v xml:space="preserve">  0</v>
      </c>
      <c r="BD1301" s="69" t="str">
        <f t="shared" si="380"/>
        <v/>
      </c>
      <c r="BF1301" s="69"/>
      <c r="BG1301" s="69"/>
    </row>
    <row r="1302" spans="1:59" x14ac:dyDescent="0.25">
      <c r="A1302" s="70" t="e">
        <f t="shared" si="387"/>
        <v>#REF!</v>
      </c>
      <c r="B1302" s="83" t="str">
        <f>IFERROR(VLOOKUP(A1302,[1]Tổng!$M$2:$AT$200,13,0),"")</f>
        <v/>
      </c>
      <c r="C1302" s="71" t="e">
        <f t="shared" si="382"/>
        <v>#VALUE!</v>
      </c>
      <c r="D1302" s="71">
        <f t="shared" si="383"/>
        <v>1</v>
      </c>
      <c r="E1302" s="221" t="str">
        <f>IFERROR(VLOOKUP(A1302,[1]Tổng!$M$2:$AT$200,14,0),"")</f>
        <v/>
      </c>
      <c r="F1302" s="213" t="str">
        <f>IFERROR(VLOOKUP(A1302,[1]Tổng!$M$2:$AT$200,15,0),"")</f>
        <v/>
      </c>
      <c r="G1302" s="214" t="str">
        <f>IFERROR(VLOOKUP(A1302,[1]Tổng!$M$2:$AT$200,25,0),"")</f>
        <v/>
      </c>
      <c r="H1302" s="83" t="str">
        <f>IFERROR(VLOOKUP(A1302,[1]Tổng!$M$2:$AQ$200,26,0),"")</f>
        <v/>
      </c>
      <c r="I1302" s="77" t="str">
        <f>IFERROR(VLOOKUP(A1302,[1]Tổng!$M$2:$AQ$200,27,0),"")</f>
        <v/>
      </c>
      <c r="J1302" s="77">
        <v>1000000</v>
      </c>
      <c r="K1302" s="78">
        <f t="shared" si="384"/>
        <v>0</v>
      </c>
      <c r="L1302" s="88" t="str">
        <f>IFERROR(VLOOKUP(A1302,[1]Tổng!$M$2:$AQ$200,30,0),"")</f>
        <v/>
      </c>
      <c r="M1302" s="88">
        <f t="shared" si="385"/>
        <v>0</v>
      </c>
      <c r="N1302" s="88" t="str">
        <f>IFERROR(VLOOKUP(A1302,[1]Tổng!$M$2:$AT$200,18,0),"")</f>
        <v/>
      </c>
      <c r="O1302" s="88" t="str">
        <f>IFERROR(VLOOKUP(A1302,[1]Tổng!$M$2:$AT$200,22,0),"")</f>
        <v/>
      </c>
      <c r="P1302" s="217">
        <f t="shared" si="386"/>
        <v>0</v>
      </c>
      <c r="Q1302" s="217">
        <f>IFERROR(VLOOKUP(A1302,[1]Tổng!$M$2:$AQ$200,29,0),0)</f>
        <v>0</v>
      </c>
      <c r="R1302" s="81" t="str">
        <f>IFERROR(VLOOKUP(A1302,[1]Tổng!$M$2:$AQ$200,31,0),"")</f>
        <v/>
      </c>
      <c r="S1302" s="81">
        <f t="shared" si="375"/>
        <v>0</v>
      </c>
      <c r="T1302" s="81">
        <f t="shared" si="376"/>
        <v>0</v>
      </c>
      <c r="U1302" s="81" t="e">
        <f t="shared" si="388"/>
        <v>#REF!</v>
      </c>
      <c r="V1302" s="81"/>
      <c r="W1302" s="81" t="e">
        <f t="shared" si="381"/>
        <v>#REF!</v>
      </c>
      <c r="X1302" s="83" t="str">
        <f>IFERROR(VLOOKUP(A1302,[1]Tổng!$H$2:$AT$200,39,0),".")</f>
        <v>.</v>
      </c>
      <c r="Y1302" s="99">
        <f t="shared" si="391"/>
        <v>0</v>
      </c>
      <c r="AC1302" s="106"/>
      <c r="AE1302" s="106" t="e">
        <f t="shared" si="353"/>
        <v>#VALUE!</v>
      </c>
      <c r="AF1302" s="69"/>
      <c r="AG1302" s="218"/>
      <c r="AH1302" s="219"/>
      <c r="AI1302" s="218"/>
      <c r="AR1302" s="225" t="str">
        <f t="shared" si="389"/>
        <v/>
      </c>
      <c r="AS1302" s="35">
        <f t="shared" si="390"/>
        <v>2</v>
      </c>
      <c r="AU1302" s="69" t="e">
        <f t="shared" si="374"/>
        <v>#N/A</v>
      </c>
      <c r="AV1302" s="69" t="e">
        <f t="shared" si="377"/>
        <v>#N/A</v>
      </c>
      <c r="AW1302" s="69">
        <f>IF(I1302&gt;0,COUNTIF($AV$32:AV1302,AV1302),0)</f>
        <v>1270</v>
      </c>
      <c r="AX1302" s="69">
        <f>IF(AND(AW1302&gt;1,SUMIF($AV$32:AV1301,AV1302,$AX$32:AX1301)-SUMIF($AV$32:AV1301,AV1302,$BA$32:BA1301)=0),1,IF(AND(AW1302&gt;1,SUMIF($AV$32:AV1301,AV1302,$AX$32:AX1301)-SUMIF($AV$32:AV1301,AV1302,$BA$32:BA1301)&gt;0),0,AW1302))</f>
        <v>0</v>
      </c>
      <c r="AY1302" s="69">
        <f>IF(AND(Q1302&gt;0,SUMIF($AV$32:AV1302,AV1302,$I$32:I1302)-SUMIF($AV$32:AV1302,AV1302,$Q$32:Q1302)=0),COUNTIF($AV$32:AV1302,AV1302),0)</f>
        <v>0</v>
      </c>
      <c r="AZ1302" s="69">
        <f>IF(Q1302&gt;0,COUNTIF($AV$32:AV1302,AV1302),0)</f>
        <v>0</v>
      </c>
      <c r="BA1302" s="69">
        <f t="shared" si="378"/>
        <v>0</v>
      </c>
      <c r="BC1302" s="69" t="str">
        <f t="shared" si="379"/>
        <v xml:space="preserve">  0</v>
      </c>
      <c r="BD1302" s="69" t="str">
        <f t="shared" si="380"/>
        <v/>
      </c>
      <c r="BF1302" s="69"/>
      <c r="BG1302" s="69"/>
    </row>
    <row r="1303" spans="1:59" x14ac:dyDescent="0.25">
      <c r="A1303" s="70" t="e">
        <f t="shared" si="387"/>
        <v>#REF!</v>
      </c>
      <c r="B1303" s="83" t="str">
        <f>IFERROR(VLOOKUP(A1303,[1]Tổng!$M$2:$AT$200,13,0),"")</f>
        <v/>
      </c>
      <c r="C1303" s="71" t="e">
        <f t="shared" si="382"/>
        <v>#VALUE!</v>
      </c>
      <c r="D1303" s="71">
        <f t="shared" si="383"/>
        <v>1</v>
      </c>
      <c r="E1303" s="221" t="str">
        <f>IFERROR(VLOOKUP(A1303,[1]Tổng!$M$2:$AT$200,14,0),"")</f>
        <v/>
      </c>
      <c r="F1303" s="213" t="str">
        <f>IFERROR(VLOOKUP(A1303,[1]Tổng!$M$2:$AT$200,15,0),"")</f>
        <v/>
      </c>
      <c r="G1303" s="214" t="str">
        <f>IFERROR(VLOOKUP(A1303,[1]Tổng!$M$2:$AT$200,25,0),"")</f>
        <v/>
      </c>
      <c r="H1303" s="83" t="str">
        <f>IFERROR(VLOOKUP(A1303,[1]Tổng!$M$2:$AQ$200,26,0),"")</f>
        <v/>
      </c>
      <c r="I1303" s="77" t="str">
        <f>IFERROR(VLOOKUP(A1303,[1]Tổng!$M$2:$AQ$200,27,0),"")</f>
        <v/>
      </c>
      <c r="J1303" s="77">
        <v>1000000</v>
      </c>
      <c r="K1303" s="78">
        <f t="shared" si="384"/>
        <v>0</v>
      </c>
      <c r="L1303" s="88" t="str">
        <f>IFERROR(VLOOKUP(A1303,[1]Tổng!$M$2:$AQ$200,30,0),"")</f>
        <v/>
      </c>
      <c r="M1303" s="88">
        <f t="shared" si="385"/>
        <v>0</v>
      </c>
      <c r="N1303" s="88" t="str">
        <f>IFERROR(VLOOKUP(A1303,[1]Tổng!$M$2:$AT$200,18,0),"")</f>
        <v/>
      </c>
      <c r="O1303" s="88" t="str">
        <f>IFERROR(VLOOKUP(A1303,[1]Tổng!$M$2:$AT$200,22,0),"")</f>
        <v/>
      </c>
      <c r="P1303" s="217">
        <f t="shared" si="386"/>
        <v>0</v>
      </c>
      <c r="Q1303" s="217">
        <f>IFERROR(VLOOKUP(A1303,[1]Tổng!$M$2:$AQ$200,29,0),0)</f>
        <v>0</v>
      </c>
      <c r="R1303" s="81" t="str">
        <f>IFERROR(VLOOKUP(A1303,[1]Tổng!$M$2:$AQ$200,31,0),"")</f>
        <v/>
      </c>
      <c r="S1303" s="81">
        <f t="shared" si="375"/>
        <v>0</v>
      </c>
      <c r="T1303" s="81">
        <f t="shared" si="376"/>
        <v>0</v>
      </c>
      <c r="U1303" s="81" t="e">
        <f t="shared" si="388"/>
        <v>#REF!</v>
      </c>
      <c r="V1303" s="81"/>
      <c r="W1303" s="81" t="e">
        <f t="shared" si="381"/>
        <v>#REF!</v>
      </c>
      <c r="X1303" s="83" t="str">
        <f>IFERROR(VLOOKUP(A1303,[1]Tổng!$H$2:$AT$200,39,0),".")</f>
        <v>.</v>
      </c>
      <c r="Y1303" s="99">
        <f t="shared" si="391"/>
        <v>0</v>
      </c>
      <c r="AC1303" s="106"/>
      <c r="AE1303" s="106" t="e">
        <f t="shared" si="353"/>
        <v>#VALUE!</v>
      </c>
      <c r="AF1303" s="69"/>
      <c r="AG1303" s="218"/>
      <c r="AH1303" s="219"/>
      <c r="AI1303" s="218"/>
      <c r="AR1303" s="225" t="str">
        <f t="shared" si="389"/>
        <v/>
      </c>
      <c r="AS1303" s="35">
        <f t="shared" si="390"/>
        <v>2</v>
      </c>
      <c r="AU1303" s="69" t="e">
        <f t="shared" si="374"/>
        <v>#N/A</v>
      </c>
      <c r="AV1303" s="69" t="e">
        <f t="shared" si="377"/>
        <v>#N/A</v>
      </c>
      <c r="AW1303" s="69">
        <f>IF(I1303&gt;0,COUNTIF($AV$32:AV1303,AV1303),0)</f>
        <v>1271</v>
      </c>
      <c r="AX1303" s="69">
        <f>IF(AND(AW1303&gt;1,SUMIF($AV$32:AV1302,AV1303,$AX$32:AX1302)-SUMIF($AV$32:AV1302,AV1303,$BA$32:BA1302)=0),1,IF(AND(AW1303&gt;1,SUMIF($AV$32:AV1302,AV1303,$AX$32:AX1302)-SUMIF($AV$32:AV1302,AV1303,$BA$32:BA1302)&gt;0),0,AW1303))</f>
        <v>0</v>
      </c>
      <c r="AY1303" s="69">
        <f>IF(AND(Q1303&gt;0,SUMIF($AV$32:AV1303,AV1303,$I$32:I1303)-SUMIF($AV$32:AV1303,AV1303,$Q$32:Q1303)=0),COUNTIF($AV$32:AV1303,AV1303),0)</f>
        <v>0</v>
      </c>
      <c r="AZ1303" s="69">
        <f>IF(Q1303&gt;0,COUNTIF($AV$32:AV1303,AV1303),0)</f>
        <v>0</v>
      </c>
      <c r="BA1303" s="69">
        <f t="shared" si="378"/>
        <v>0</v>
      </c>
      <c r="BC1303" s="69" t="str">
        <f t="shared" si="379"/>
        <v xml:space="preserve">  0</v>
      </c>
      <c r="BD1303" s="69" t="str">
        <f t="shared" si="380"/>
        <v/>
      </c>
      <c r="BF1303" s="69"/>
      <c r="BG1303" s="69"/>
    </row>
    <row r="1304" spans="1:59" x14ac:dyDescent="0.25">
      <c r="A1304" s="70" t="e">
        <f t="shared" si="387"/>
        <v>#REF!</v>
      </c>
      <c r="B1304" s="83" t="str">
        <f>IFERROR(VLOOKUP(A1304,[1]Tổng!$M$2:$AT$200,13,0),"")</f>
        <v/>
      </c>
      <c r="C1304" s="71" t="e">
        <f t="shared" si="382"/>
        <v>#VALUE!</v>
      </c>
      <c r="D1304" s="71">
        <f t="shared" si="383"/>
        <v>1</v>
      </c>
      <c r="E1304" s="221" t="str">
        <f>IFERROR(VLOOKUP(A1304,[1]Tổng!$M$2:$AT$200,14,0),"")</f>
        <v/>
      </c>
      <c r="F1304" s="213" t="str">
        <f>IFERROR(VLOOKUP(A1304,[1]Tổng!$M$2:$AT$200,15,0),"")</f>
        <v/>
      </c>
      <c r="G1304" s="214" t="str">
        <f>IFERROR(VLOOKUP(A1304,[1]Tổng!$M$2:$AT$200,25,0),"")</f>
        <v/>
      </c>
      <c r="H1304" s="83" t="str">
        <f>IFERROR(VLOOKUP(A1304,[1]Tổng!$M$2:$AQ$200,26,0),"")</f>
        <v/>
      </c>
      <c r="I1304" s="77" t="str">
        <f>IFERROR(VLOOKUP(A1304,[1]Tổng!$M$2:$AQ$200,27,0),"")</f>
        <v/>
      </c>
      <c r="J1304" s="77">
        <v>1000000</v>
      </c>
      <c r="K1304" s="78">
        <f t="shared" si="384"/>
        <v>0</v>
      </c>
      <c r="L1304" s="88" t="str">
        <f>IFERROR(VLOOKUP(A1304,[1]Tổng!$M$2:$AQ$200,30,0),"")</f>
        <v/>
      </c>
      <c r="M1304" s="88">
        <f t="shared" si="385"/>
        <v>0</v>
      </c>
      <c r="N1304" s="88" t="str">
        <f>IFERROR(VLOOKUP(A1304,[1]Tổng!$M$2:$AT$200,18,0),"")</f>
        <v/>
      </c>
      <c r="O1304" s="88" t="str">
        <f>IFERROR(VLOOKUP(A1304,[1]Tổng!$M$2:$AT$200,22,0),"")</f>
        <v/>
      </c>
      <c r="P1304" s="217">
        <f t="shared" si="386"/>
        <v>0</v>
      </c>
      <c r="Q1304" s="217">
        <f>IFERROR(VLOOKUP(A1304,[1]Tổng!$M$2:$AQ$200,29,0),0)</f>
        <v>0</v>
      </c>
      <c r="R1304" s="81" t="str">
        <f>IFERROR(VLOOKUP(A1304,[1]Tổng!$M$2:$AQ$200,31,0),"")</f>
        <v/>
      </c>
      <c r="S1304" s="81">
        <f t="shared" si="375"/>
        <v>0</v>
      </c>
      <c r="T1304" s="81">
        <f t="shared" si="376"/>
        <v>0</v>
      </c>
      <c r="U1304" s="81" t="e">
        <f t="shared" si="388"/>
        <v>#REF!</v>
      </c>
      <c r="V1304" s="81"/>
      <c r="W1304" s="81" t="e">
        <f t="shared" si="381"/>
        <v>#REF!</v>
      </c>
      <c r="X1304" s="83" t="str">
        <f>IFERROR(VLOOKUP(A1304,[1]Tổng!$H$2:$AT$200,39,0),".")</f>
        <v>.</v>
      </c>
      <c r="Y1304" s="99">
        <f t="shared" si="391"/>
        <v>0</v>
      </c>
      <c r="AC1304" s="106"/>
      <c r="AE1304" s="106" t="e">
        <f t="shared" si="353"/>
        <v>#VALUE!</v>
      </c>
      <c r="AF1304" s="69"/>
      <c r="AG1304" s="218"/>
      <c r="AH1304" s="219"/>
      <c r="AI1304" s="218"/>
      <c r="AR1304" s="225" t="str">
        <f t="shared" si="389"/>
        <v/>
      </c>
      <c r="AS1304" s="35">
        <f t="shared" si="390"/>
        <v>2</v>
      </c>
      <c r="AU1304" s="69" t="e">
        <f t="shared" si="374"/>
        <v>#N/A</v>
      </c>
      <c r="AV1304" s="69" t="e">
        <f t="shared" si="377"/>
        <v>#N/A</v>
      </c>
      <c r="AW1304" s="69">
        <f>IF(I1304&gt;0,COUNTIF($AV$32:AV1304,AV1304),0)</f>
        <v>1272</v>
      </c>
      <c r="AX1304" s="69">
        <f>IF(AND(AW1304&gt;1,SUMIF($AV$32:AV1303,AV1304,$AX$32:AX1303)-SUMIF($AV$32:AV1303,AV1304,$BA$32:BA1303)=0),1,IF(AND(AW1304&gt;1,SUMIF($AV$32:AV1303,AV1304,$AX$32:AX1303)-SUMIF($AV$32:AV1303,AV1304,$BA$32:BA1303)&gt;0),0,AW1304))</f>
        <v>0</v>
      </c>
      <c r="AY1304" s="69">
        <f>IF(AND(Q1304&gt;0,SUMIF($AV$32:AV1304,AV1304,$I$32:I1304)-SUMIF($AV$32:AV1304,AV1304,$Q$32:Q1304)=0),COUNTIF($AV$32:AV1304,AV1304),0)</f>
        <v>0</v>
      </c>
      <c r="AZ1304" s="69">
        <f>IF(Q1304&gt;0,COUNTIF($AV$32:AV1304,AV1304),0)</f>
        <v>0</v>
      </c>
      <c r="BA1304" s="69">
        <f t="shared" si="378"/>
        <v>0</v>
      </c>
      <c r="BC1304" s="69" t="str">
        <f t="shared" si="379"/>
        <v xml:space="preserve">  0</v>
      </c>
      <c r="BD1304" s="69" t="str">
        <f t="shared" si="380"/>
        <v/>
      </c>
      <c r="BF1304" s="69"/>
      <c r="BG1304" s="69"/>
    </row>
    <row r="1305" spans="1:59" x14ac:dyDescent="0.25">
      <c r="A1305" s="70" t="e">
        <f t="shared" si="387"/>
        <v>#REF!</v>
      </c>
      <c r="B1305" s="83" t="str">
        <f>IFERROR(VLOOKUP(A1305,[1]Tổng!$M$2:$AT$200,13,0),"")</f>
        <v/>
      </c>
      <c r="C1305" s="71" t="e">
        <f t="shared" si="382"/>
        <v>#VALUE!</v>
      </c>
      <c r="D1305" s="71">
        <f t="shared" si="383"/>
        <v>1</v>
      </c>
      <c r="E1305" s="221" t="str">
        <f>IFERROR(VLOOKUP(A1305,[1]Tổng!$M$2:$AT$200,14,0),"")</f>
        <v/>
      </c>
      <c r="F1305" s="213" t="str">
        <f>IFERROR(VLOOKUP(A1305,[1]Tổng!$M$2:$AT$200,15,0),"")</f>
        <v/>
      </c>
      <c r="G1305" s="214" t="str">
        <f>IFERROR(VLOOKUP(A1305,[1]Tổng!$M$2:$AT$200,25,0),"")</f>
        <v/>
      </c>
      <c r="H1305" s="83" t="str">
        <f>IFERROR(VLOOKUP(A1305,[1]Tổng!$M$2:$AQ$200,26,0),"")</f>
        <v/>
      </c>
      <c r="I1305" s="77" t="str">
        <f>IFERROR(VLOOKUP(A1305,[1]Tổng!$M$2:$AQ$200,27,0),"")</f>
        <v/>
      </c>
      <c r="J1305" s="77">
        <v>1000000</v>
      </c>
      <c r="K1305" s="78">
        <f t="shared" si="384"/>
        <v>0</v>
      </c>
      <c r="L1305" s="88" t="str">
        <f>IFERROR(VLOOKUP(A1305,[1]Tổng!$M$2:$AQ$200,30,0),"")</f>
        <v/>
      </c>
      <c r="M1305" s="88">
        <f t="shared" si="385"/>
        <v>0</v>
      </c>
      <c r="N1305" s="88" t="str">
        <f>IFERROR(VLOOKUP(A1305,[1]Tổng!$M$2:$AT$200,18,0),"")</f>
        <v/>
      </c>
      <c r="O1305" s="88" t="str">
        <f>IFERROR(VLOOKUP(A1305,[1]Tổng!$M$2:$AT$200,22,0),"")</f>
        <v/>
      </c>
      <c r="P1305" s="217">
        <f t="shared" si="386"/>
        <v>0</v>
      </c>
      <c r="Q1305" s="217">
        <f>IFERROR(VLOOKUP(A1305,[1]Tổng!$M$2:$AQ$200,29,0),0)</f>
        <v>0</v>
      </c>
      <c r="R1305" s="81" t="str">
        <f>IFERROR(VLOOKUP(A1305,[1]Tổng!$M$2:$AQ$200,31,0),"")</f>
        <v/>
      </c>
      <c r="S1305" s="81">
        <f t="shared" si="375"/>
        <v>0</v>
      </c>
      <c r="T1305" s="81">
        <f t="shared" si="376"/>
        <v>0</v>
      </c>
      <c r="U1305" s="81" t="e">
        <f t="shared" si="388"/>
        <v>#REF!</v>
      </c>
      <c r="V1305" s="81"/>
      <c r="W1305" s="81" t="e">
        <f t="shared" si="381"/>
        <v>#REF!</v>
      </c>
      <c r="X1305" s="83" t="str">
        <f>IFERROR(VLOOKUP(A1305,[1]Tổng!$H$2:$AT$200,39,0),".")</f>
        <v>.</v>
      </c>
      <c r="Y1305" s="99">
        <f t="shared" si="391"/>
        <v>0</v>
      </c>
      <c r="AC1305" s="106"/>
      <c r="AE1305" s="106" t="e">
        <f t="shared" si="353"/>
        <v>#VALUE!</v>
      </c>
      <c r="AF1305" s="69"/>
      <c r="AG1305" s="218"/>
      <c r="AH1305" s="219"/>
      <c r="AI1305" s="218"/>
      <c r="AR1305" s="225" t="str">
        <f t="shared" si="389"/>
        <v/>
      </c>
      <c r="AS1305" s="35">
        <f t="shared" si="390"/>
        <v>2</v>
      </c>
      <c r="AU1305" s="69" t="e">
        <f t="shared" si="374"/>
        <v>#N/A</v>
      </c>
      <c r="AV1305" s="69" t="e">
        <f t="shared" si="377"/>
        <v>#N/A</v>
      </c>
      <c r="AW1305" s="69">
        <f>IF(I1305&gt;0,COUNTIF($AV$32:AV1305,AV1305),0)</f>
        <v>1273</v>
      </c>
      <c r="AX1305" s="69">
        <f>IF(AND(AW1305&gt;1,SUMIF($AV$32:AV1304,AV1305,$AX$32:AX1304)-SUMIF($AV$32:AV1304,AV1305,$BA$32:BA1304)=0),1,IF(AND(AW1305&gt;1,SUMIF($AV$32:AV1304,AV1305,$AX$32:AX1304)-SUMIF($AV$32:AV1304,AV1305,$BA$32:BA1304)&gt;0),0,AW1305))</f>
        <v>0</v>
      </c>
      <c r="AY1305" s="69">
        <f>IF(AND(Q1305&gt;0,SUMIF($AV$32:AV1305,AV1305,$I$32:I1305)-SUMIF($AV$32:AV1305,AV1305,$Q$32:Q1305)=0),COUNTIF($AV$32:AV1305,AV1305),0)</f>
        <v>0</v>
      </c>
      <c r="AZ1305" s="69">
        <f>IF(Q1305&gt;0,COUNTIF($AV$32:AV1305,AV1305),0)</f>
        <v>0</v>
      </c>
      <c r="BA1305" s="69">
        <f t="shared" si="378"/>
        <v>0</v>
      </c>
      <c r="BC1305" s="69" t="str">
        <f t="shared" si="379"/>
        <v xml:space="preserve">  0</v>
      </c>
      <c r="BD1305" s="69" t="str">
        <f t="shared" si="380"/>
        <v/>
      </c>
      <c r="BF1305" s="69"/>
      <c r="BG1305" s="69"/>
    </row>
    <row r="1306" spans="1:59" x14ac:dyDescent="0.25">
      <c r="A1306" s="70" t="e">
        <f t="shared" si="387"/>
        <v>#REF!</v>
      </c>
      <c r="B1306" s="83" t="str">
        <f>IFERROR(VLOOKUP(A1306,[1]Tổng!$M$2:$AT$200,13,0),"")</f>
        <v/>
      </c>
      <c r="C1306" s="71" t="e">
        <f t="shared" si="382"/>
        <v>#VALUE!</v>
      </c>
      <c r="D1306" s="71">
        <f t="shared" si="383"/>
        <v>1</v>
      </c>
      <c r="E1306" s="221" t="str">
        <f>IFERROR(VLOOKUP(A1306,[1]Tổng!$M$2:$AT$200,14,0),"")</f>
        <v/>
      </c>
      <c r="F1306" s="213" t="str">
        <f>IFERROR(VLOOKUP(A1306,[1]Tổng!$M$2:$AT$200,15,0),"")</f>
        <v/>
      </c>
      <c r="G1306" s="214" t="str">
        <f>IFERROR(VLOOKUP(A1306,[1]Tổng!$M$2:$AT$200,25,0),"")</f>
        <v/>
      </c>
      <c r="H1306" s="83" t="str">
        <f>IFERROR(VLOOKUP(A1306,[1]Tổng!$M$2:$AQ$200,26,0),"")</f>
        <v/>
      </c>
      <c r="I1306" s="77" t="str">
        <f>IFERROR(VLOOKUP(A1306,[1]Tổng!$M$2:$AQ$200,27,0),"")</f>
        <v/>
      </c>
      <c r="J1306" s="77">
        <v>1000000</v>
      </c>
      <c r="K1306" s="78">
        <f t="shared" si="384"/>
        <v>0</v>
      </c>
      <c r="L1306" s="88" t="str">
        <f>IFERROR(VLOOKUP(A1306,[1]Tổng!$M$2:$AQ$200,30,0),"")</f>
        <v/>
      </c>
      <c r="M1306" s="88">
        <f t="shared" si="385"/>
        <v>0</v>
      </c>
      <c r="N1306" s="88" t="str">
        <f>IFERROR(VLOOKUP(A1306,[1]Tổng!$M$2:$AT$200,18,0),"")</f>
        <v/>
      </c>
      <c r="O1306" s="88" t="str">
        <f>IFERROR(VLOOKUP(A1306,[1]Tổng!$M$2:$AT$200,22,0),"")</f>
        <v/>
      </c>
      <c r="P1306" s="217">
        <f t="shared" si="386"/>
        <v>0</v>
      </c>
      <c r="Q1306" s="217">
        <f>IFERROR(VLOOKUP(A1306,[1]Tổng!$M$2:$AQ$200,29,0),0)</f>
        <v>0</v>
      </c>
      <c r="R1306" s="81" t="str">
        <f>IFERROR(VLOOKUP(A1306,[1]Tổng!$M$2:$AQ$200,31,0),"")</f>
        <v/>
      </c>
      <c r="S1306" s="81">
        <f t="shared" si="375"/>
        <v>0</v>
      </c>
      <c r="T1306" s="81">
        <f t="shared" si="376"/>
        <v>0</v>
      </c>
      <c r="U1306" s="81" t="e">
        <f t="shared" si="388"/>
        <v>#REF!</v>
      </c>
      <c r="V1306" s="81"/>
      <c r="W1306" s="81" t="e">
        <f t="shared" si="381"/>
        <v>#REF!</v>
      </c>
      <c r="X1306" s="83" t="str">
        <f>IFERROR(VLOOKUP(A1306,[1]Tổng!$H$2:$AT$200,39,0),".")</f>
        <v>.</v>
      </c>
      <c r="Y1306" s="99">
        <f t="shared" si="391"/>
        <v>0</v>
      </c>
      <c r="AC1306" s="106"/>
      <c r="AE1306" s="106" t="e">
        <f t="shared" si="353"/>
        <v>#VALUE!</v>
      </c>
      <c r="AF1306" s="69"/>
      <c r="AG1306" s="218"/>
      <c r="AH1306" s="219"/>
      <c r="AI1306" s="218"/>
      <c r="AR1306" s="225" t="str">
        <f t="shared" si="389"/>
        <v/>
      </c>
      <c r="AS1306" s="35">
        <f t="shared" si="390"/>
        <v>2</v>
      </c>
      <c r="AU1306" s="69" t="e">
        <f t="shared" si="374"/>
        <v>#N/A</v>
      </c>
      <c r="AV1306" s="69" t="e">
        <f t="shared" si="377"/>
        <v>#N/A</v>
      </c>
      <c r="AW1306" s="69">
        <f>IF(I1306&gt;0,COUNTIF($AV$32:AV1306,AV1306),0)</f>
        <v>1274</v>
      </c>
      <c r="AX1306" s="69">
        <f>IF(AND(AW1306&gt;1,SUMIF($AV$32:AV1305,AV1306,$AX$32:AX1305)-SUMIF($AV$32:AV1305,AV1306,$BA$32:BA1305)=0),1,IF(AND(AW1306&gt;1,SUMIF($AV$32:AV1305,AV1306,$AX$32:AX1305)-SUMIF($AV$32:AV1305,AV1306,$BA$32:BA1305)&gt;0),0,AW1306))</f>
        <v>0</v>
      </c>
      <c r="AY1306" s="69">
        <f>IF(AND(Q1306&gt;0,SUMIF($AV$32:AV1306,AV1306,$I$32:I1306)-SUMIF($AV$32:AV1306,AV1306,$Q$32:Q1306)=0),COUNTIF($AV$32:AV1306,AV1306),0)</f>
        <v>0</v>
      </c>
      <c r="AZ1306" s="69">
        <f>IF(Q1306&gt;0,COUNTIF($AV$32:AV1306,AV1306),0)</f>
        <v>0</v>
      </c>
      <c r="BA1306" s="69">
        <f t="shared" si="378"/>
        <v>0</v>
      </c>
      <c r="BC1306" s="69" t="str">
        <f t="shared" si="379"/>
        <v xml:space="preserve">  0</v>
      </c>
      <c r="BD1306" s="69" t="str">
        <f t="shared" si="380"/>
        <v/>
      </c>
      <c r="BF1306" s="69"/>
      <c r="BG1306" s="69"/>
    </row>
    <row r="1307" spans="1:59" x14ac:dyDescent="0.25">
      <c r="A1307" s="70" t="e">
        <f t="shared" si="387"/>
        <v>#REF!</v>
      </c>
      <c r="B1307" s="83" t="str">
        <f>IFERROR(VLOOKUP(A1307,[1]Tổng!$M$2:$AT$200,13,0),"")</f>
        <v/>
      </c>
      <c r="C1307" s="71" t="e">
        <f t="shared" si="382"/>
        <v>#VALUE!</v>
      </c>
      <c r="D1307" s="71">
        <f t="shared" si="383"/>
        <v>1</v>
      </c>
      <c r="E1307" s="221" t="str">
        <f>IFERROR(VLOOKUP(A1307,[1]Tổng!$M$2:$AT$200,14,0),"")</f>
        <v/>
      </c>
      <c r="F1307" s="213" t="str">
        <f>IFERROR(VLOOKUP(A1307,[1]Tổng!$M$2:$AT$200,15,0),"")</f>
        <v/>
      </c>
      <c r="G1307" s="214" t="str">
        <f>IFERROR(VLOOKUP(A1307,[1]Tổng!$M$2:$AT$200,25,0),"")</f>
        <v/>
      </c>
      <c r="H1307" s="83" t="str">
        <f>IFERROR(VLOOKUP(A1307,[1]Tổng!$M$2:$AQ$200,26,0),"")</f>
        <v/>
      </c>
      <c r="I1307" s="77" t="str">
        <f>IFERROR(VLOOKUP(A1307,[1]Tổng!$M$2:$AQ$200,27,0),"")</f>
        <v/>
      </c>
      <c r="J1307" s="77">
        <v>1000000</v>
      </c>
      <c r="K1307" s="78">
        <f t="shared" si="384"/>
        <v>0</v>
      </c>
      <c r="L1307" s="88" t="str">
        <f>IFERROR(VLOOKUP(A1307,[1]Tổng!$M$2:$AQ$200,30,0),"")</f>
        <v/>
      </c>
      <c r="M1307" s="88">
        <f t="shared" si="385"/>
        <v>0</v>
      </c>
      <c r="N1307" s="88" t="str">
        <f>IFERROR(VLOOKUP(A1307,[1]Tổng!$M$2:$AT$200,18,0),"")</f>
        <v/>
      </c>
      <c r="O1307" s="88" t="str">
        <f>IFERROR(VLOOKUP(A1307,[1]Tổng!$M$2:$AT$200,22,0),"")</f>
        <v/>
      </c>
      <c r="P1307" s="217">
        <f t="shared" si="386"/>
        <v>0</v>
      </c>
      <c r="Q1307" s="217">
        <f>IFERROR(VLOOKUP(A1307,[1]Tổng!$M$2:$AQ$200,29,0),0)</f>
        <v>0</v>
      </c>
      <c r="R1307" s="81" t="str">
        <f>IFERROR(VLOOKUP(A1307,[1]Tổng!$M$2:$AQ$200,31,0),"")</f>
        <v/>
      </c>
      <c r="S1307" s="81">
        <f t="shared" si="375"/>
        <v>0</v>
      </c>
      <c r="T1307" s="81">
        <f t="shared" si="376"/>
        <v>0</v>
      </c>
      <c r="U1307" s="81" t="e">
        <f t="shared" si="388"/>
        <v>#REF!</v>
      </c>
      <c r="V1307" s="81"/>
      <c r="W1307" s="81" t="e">
        <f t="shared" si="381"/>
        <v>#REF!</v>
      </c>
      <c r="X1307" s="83" t="str">
        <f>IFERROR(VLOOKUP(A1307,[1]Tổng!$H$2:$AT$200,39,0),".")</f>
        <v>.</v>
      </c>
      <c r="Y1307" s="99">
        <f t="shared" si="391"/>
        <v>0</v>
      </c>
      <c r="AC1307" s="106"/>
      <c r="AE1307" s="106" t="e">
        <f t="shared" si="353"/>
        <v>#VALUE!</v>
      </c>
      <c r="AF1307" s="69"/>
      <c r="AG1307" s="218"/>
      <c r="AH1307" s="219"/>
      <c r="AI1307" s="218"/>
      <c r="AR1307" s="225" t="str">
        <f t="shared" si="389"/>
        <v/>
      </c>
      <c r="AS1307" s="35">
        <f t="shared" si="390"/>
        <v>2</v>
      </c>
      <c r="AU1307" s="69" t="e">
        <f t="shared" si="374"/>
        <v>#N/A</v>
      </c>
      <c r="AV1307" s="69" t="e">
        <f t="shared" si="377"/>
        <v>#N/A</v>
      </c>
      <c r="AW1307" s="69">
        <f>IF(I1307&gt;0,COUNTIF($AV$32:AV1307,AV1307),0)</f>
        <v>1275</v>
      </c>
      <c r="AX1307" s="69">
        <f>IF(AND(AW1307&gt;1,SUMIF($AV$32:AV1306,AV1307,$AX$32:AX1306)-SUMIF($AV$32:AV1306,AV1307,$BA$32:BA1306)=0),1,IF(AND(AW1307&gt;1,SUMIF($AV$32:AV1306,AV1307,$AX$32:AX1306)-SUMIF($AV$32:AV1306,AV1307,$BA$32:BA1306)&gt;0),0,AW1307))</f>
        <v>0</v>
      </c>
      <c r="AY1307" s="69">
        <f>IF(AND(Q1307&gt;0,SUMIF($AV$32:AV1307,AV1307,$I$32:I1307)-SUMIF($AV$32:AV1307,AV1307,$Q$32:Q1307)=0),COUNTIF($AV$32:AV1307,AV1307),0)</f>
        <v>0</v>
      </c>
      <c r="AZ1307" s="69">
        <f>IF(Q1307&gt;0,COUNTIF($AV$32:AV1307,AV1307),0)</f>
        <v>0</v>
      </c>
      <c r="BA1307" s="69">
        <f t="shared" si="378"/>
        <v>0</v>
      </c>
      <c r="BC1307" s="69" t="str">
        <f t="shared" si="379"/>
        <v xml:space="preserve">  0</v>
      </c>
      <c r="BD1307" s="69" t="str">
        <f t="shared" si="380"/>
        <v/>
      </c>
      <c r="BF1307" s="69"/>
      <c r="BG1307" s="69"/>
    </row>
    <row r="1308" spans="1:59" x14ac:dyDescent="0.25">
      <c r="A1308" s="70" t="e">
        <f t="shared" si="387"/>
        <v>#REF!</v>
      </c>
      <c r="B1308" s="83" t="str">
        <f>IFERROR(VLOOKUP(A1308,[1]Tổng!$M$2:$AT$200,13,0),"")</f>
        <v/>
      </c>
      <c r="C1308" s="71" t="e">
        <f t="shared" si="382"/>
        <v>#VALUE!</v>
      </c>
      <c r="D1308" s="71">
        <f t="shared" si="383"/>
        <v>1</v>
      </c>
      <c r="E1308" s="221" t="str">
        <f>IFERROR(VLOOKUP(A1308,[1]Tổng!$M$2:$AT$200,14,0),"")</f>
        <v/>
      </c>
      <c r="F1308" s="213" t="str">
        <f>IFERROR(VLOOKUP(A1308,[1]Tổng!$M$2:$AT$200,15,0),"")</f>
        <v/>
      </c>
      <c r="G1308" s="214" t="str">
        <f>IFERROR(VLOOKUP(A1308,[1]Tổng!$M$2:$AT$200,25,0),"")</f>
        <v/>
      </c>
      <c r="H1308" s="83" t="str">
        <f>IFERROR(VLOOKUP(A1308,[1]Tổng!$M$2:$AQ$200,26,0),"")</f>
        <v/>
      </c>
      <c r="I1308" s="77" t="str">
        <f>IFERROR(VLOOKUP(A1308,[1]Tổng!$M$2:$AQ$200,27,0),"")</f>
        <v/>
      </c>
      <c r="J1308" s="77">
        <v>1000000</v>
      </c>
      <c r="K1308" s="78">
        <f t="shared" si="384"/>
        <v>0</v>
      </c>
      <c r="L1308" s="88" t="str">
        <f>IFERROR(VLOOKUP(A1308,[1]Tổng!$M$2:$AQ$200,30,0),"")</f>
        <v/>
      </c>
      <c r="M1308" s="88">
        <f t="shared" si="385"/>
        <v>0</v>
      </c>
      <c r="N1308" s="88" t="str">
        <f>IFERROR(VLOOKUP(A1308,[1]Tổng!$M$2:$AT$200,18,0),"")</f>
        <v/>
      </c>
      <c r="O1308" s="88" t="str">
        <f>IFERROR(VLOOKUP(A1308,[1]Tổng!$M$2:$AT$200,22,0),"")</f>
        <v/>
      </c>
      <c r="P1308" s="217">
        <f t="shared" si="386"/>
        <v>0</v>
      </c>
      <c r="Q1308" s="217">
        <f>IFERROR(VLOOKUP(A1308,[1]Tổng!$M$2:$AQ$200,29,0),0)</f>
        <v>0</v>
      </c>
      <c r="R1308" s="81" t="str">
        <f>IFERROR(VLOOKUP(A1308,[1]Tổng!$M$2:$AQ$200,31,0),"")</f>
        <v/>
      </c>
      <c r="S1308" s="81">
        <f t="shared" si="375"/>
        <v>0</v>
      </c>
      <c r="T1308" s="81">
        <f t="shared" si="376"/>
        <v>0</v>
      </c>
      <c r="U1308" s="81" t="e">
        <f t="shared" si="388"/>
        <v>#REF!</v>
      </c>
      <c r="V1308" s="81"/>
      <c r="W1308" s="81" t="e">
        <f t="shared" si="381"/>
        <v>#REF!</v>
      </c>
      <c r="X1308" s="83" t="str">
        <f>IFERROR(VLOOKUP(A1308,[1]Tổng!$H$2:$AT$200,39,0),".")</f>
        <v>.</v>
      </c>
      <c r="Y1308" s="99">
        <f t="shared" si="391"/>
        <v>0</v>
      </c>
      <c r="AC1308" s="106"/>
      <c r="AE1308" s="106" t="e">
        <f t="shared" si="353"/>
        <v>#VALUE!</v>
      </c>
      <c r="AF1308" s="69"/>
      <c r="AG1308" s="218"/>
      <c r="AH1308" s="219"/>
      <c r="AI1308" s="218"/>
      <c r="AR1308" s="225" t="str">
        <f t="shared" si="389"/>
        <v/>
      </c>
      <c r="AS1308" s="35">
        <f t="shared" si="390"/>
        <v>2</v>
      </c>
      <c r="AU1308" s="69" t="e">
        <f t="shared" si="374"/>
        <v>#N/A</v>
      </c>
      <c r="AV1308" s="69" t="e">
        <f t="shared" si="377"/>
        <v>#N/A</v>
      </c>
      <c r="AW1308" s="69">
        <f>IF(I1308&gt;0,COUNTIF($AV$32:AV1308,AV1308),0)</f>
        <v>1276</v>
      </c>
      <c r="AX1308" s="69">
        <f>IF(AND(AW1308&gt;1,SUMIF($AV$32:AV1307,AV1308,$AX$32:AX1307)-SUMIF($AV$32:AV1307,AV1308,$BA$32:BA1307)=0),1,IF(AND(AW1308&gt;1,SUMIF($AV$32:AV1307,AV1308,$AX$32:AX1307)-SUMIF($AV$32:AV1307,AV1308,$BA$32:BA1307)&gt;0),0,AW1308))</f>
        <v>0</v>
      </c>
      <c r="AY1308" s="69">
        <f>IF(AND(Q1308&gt;0,SUMIF($AV$32:AV1308,AV1308,$I$32:I1308)-SUMIF($AV$32:AV1308,AV1308,$Q$32:Q1308)=0),COUNTIF($AV$32:AV1308,AV1308),0)</f>
        <v>0</v>
      </c>
      <c r="AZ1308" s="69">
        <f>IF(Q1308&gt;0,COUNTIF($AV$32:AV1308,AV1308),0)</f>
        <v>0</v>
      </c>
      <c r="BA1308" s="69">
        <f t="shared" si="378"/>
        <v>0</v>
      </c>
      <c r="BC1308" s="69" t="str">
        <f t="shared" si="379"/>
        <v xml:space="preserve">  0</v>
      </c>
      <c r="BD1308" s="69" t="str">
        <f t="shared" si="380"/>
        <v/>
      </c>
      <c r="BF1308" s="69"/>
      <c r="BG1308" s="69"/>
    </row>
    <row r="1309" spans="1:59" x14ac:dyDescent="0.25">
      <c r="A1309" s="70" t="e">
        <f t="shared" si="387"/>
        <v>#REF!</v>
      </c>
      <c r="B1309" s="83" t="str">
        <f>IFERROR(VLOOKUP(A1309,[1]Tổng!$M$2:$AT$200,13,0),"")</f>
        <v/>
      </c>
      <c r="C1309" s="71" t="e">
        <f t="shared" si="382"/>
        <v>#VALUE!</v>
      </c>
      <c r="D1309" s="71">
        <f t="shared" si="383"/>
        <v>1</v>
      </c>
      <c r="E1309" s="221" t="str">
        <f>IFERROR(VLOOKUP(A1309,[1]Tổng!$M$2:$AT$200,14,0),"")</f>
        <v/>
      </c>
      <c r="F1309" s="213" t="str">
        <f>IFERROR(VLOOKUP(A1309,[1]Tổng!$M$2:$AT$200,15,0),"")</f>
        <v/>
      </c>
      <c r="G1309" s="214" t="str">
        <f>IFERROR(VLOOKUP(A1309,[1]Tổng!$M$2:$AT$200,25,0),"")</f>
        <v/>
      </c>
      <c r="H1309" s="83" t="str">
        <f>IFERROR(VLOOKUP(A1309,[1]Tổng!$M$2:$AQ$200,26,0),"")</f>
        <v/>
      </c>
      <c r="I1309" s="77" t="str">
        <f>IFERROR(VLOOKUP(A1309,[1]Tổng!$M$2:$AQ$200,27,0),"")</f>
        <v/>
      </c>
      <c r="J1309" s="77">
        <v>1000000</v>
      </c>
      <c r="K1309" s="78">
        <f t="shared" si="384"/>
        <v>0</v>
      </c>
      <c r="L1309" s="88" t="str">
        <f>IFERROR(VLOOKUP(A1309,[1]Tổng!$M$2:$AQ$200,30,0),"")</f>
        <v/>
      </c>
      <c r="M1309" s="88">
        <f t="shared" si="385"/>
        <v>0</v>
      </c>
      <c r="N1309" s="88" t="str">
        <f>IFERROR(VLOOKUP(A1309,[1]Tổng!$M$2:$AT$200,18,0),"")</f>
        <v/>
      </c>
      <c r="O1309" s="88" t="str">
        <f>IFERROR(VLOOKUP(A1309,[1]Tổng!$M$2:$AT$200,22,0),"")</f>
        <v/>
      </c>
      <c r="P1309" s="217">
        <f t="shared" si="386"/>
        <v>0</v>
      </c>
      <c r="Q1309" s="217">
        <f>IFERROR(VLOOKUP(A1309,[1]Tổng!$M$2:$AQ$200,29,0),0)</f>
        <v>0</v>
      </c>
      <c r="R1309" s="81" t="str">
        <f>IFERROR(VLOOKUP(A1309,[1]Tổng!$M$2:$AQ$200,31,0),"")</f>
        <v/>
      </c>
      <c r="S1309" s="81">
        <f t="shared" si="375"/>
        <v>0</v>
      </c>
      <c r="T1309" s="81">
        <f t="shared" si="376"/>
        <v>0</v>
      </c>
      <c r="U1309" s="81" t="e">
        <f t="shared" si="388"/>
        <v>#REF!</v>
      </c>
      <c r="V1309" s="81"/>
      <c r="W1309" s="81" t="e">
        <f t="shared" si="381"/>
        <v>#REF!</v>
      </c>
      <c r="X1309" s="83" t="str">
        <f>IFERROR(VLOOKUP(A1309,[1]Tổng!$H$2:$AT$200,39,0),".")</f>
        <v>.</v>
      </c>
      <c r="Y1309" s="99">
        <f t="shared" si="391"/>
        <v>0</v>
      </c>
      <c r="AC1309" s="106"/>
      <c r="AE1309" s="106" t="e">
        <f t="shared" si="353"/>
        <v>#VALUE!</v>
      </c>
      <c r="AF1309" s="69"/>
      <c r="AG1309" s="218"/>
      <c r="AH1309" s="219"/>
      <c r="AI1309" s="218"/>
      <c r="AR1309" s="225" t="str">
        <f t="shared" si="389"/>
        <v/>
      </c>
      <c r="AS1309" s="35">
        <f t="shared" si="390"/>
        <v>2</v>
      </c>
      <c r="AU1309" s="69" t="e">
        <f t="shared" si="374"/>
        <v>#N/A</v>
      </c>
      <c r="AV1309" s="69" t="e">
        <f t="shared" si="377"/>
        <v>#N/A</v>
      </c>
      <c r="AW1309" s="69">
        <f>IF(I1309&gt;0,COUNTIF($AV$32:AV1309,AV1309),0)</f>
        <v>1277</v>
      </c>
      <c r="AX1309" s="69">
        <f>IF(AND(AW1309&gt;1,SUMIF($AV$32:AV1308,AV1309,$AX$32:AX1308)-SUMIF($AV$32:AV1308,AV1309,$BA$32:BA1308)=0),1,IF(AND(AW1309&gt;1,SUMIF($AV$32:AV1308,AV1309,$AX$32:AX1308)-SUMIF($AV$32:AV1308,AV1309,$BA$32:BA1308)&gt;0),0,AW1309))</f>
        <v>0</v>
      </c>
      <c r="AY1309" s="69">
        <f>IF(AND(Q1309&gt;0,SUMIF($AV$32:AV1309,AV1309,$I$32:I1309)-SUMIF($AV$32:AV1309,AV1309,$Q$32:Q1309)=0),COUNTIF($AV$32:AV1309,AV1309),0)</f>
        <v>0</v>
      </c>
      <c r="AZ1309" s="69">
        <f>IF(Q1309&gt;0,COUNTIF($AV$32:AV1309,AV1309),0)</f>
        <v>0</v>
      </c>
      <c r="BA1309" s="69">
        <f t="shared" si="378"/>
        <v>0</v>
      </c>
      <c r="BC1309" s="69" t="str">
        <f t="shared" si="379"/>
        <v xml:space="preserve">  0</v>
      </c>
      <c r="BD1309" s="69" t="str">
        <f t="shared" si="380"/>
        <v/>
      </c>
      <c r="BF1309" s="69"/>
      <c r="BG1309" s="69"/>
    </row>
    <row r="1310" spans="1:59" x14ac:dyDescent="0.25">
      <c r="A1310" s="70" t="e">
        <f t="shared" si="387"/>
        <v>#REF!</v>
      </c>
      <c r="B1310" s="83" t="str">
        <f>IFERROR(VLOOKUP(A1310,[1]Tổng!$M$2:$AT$200,13,0),"")</f>
        <v/>
      </c>
      <c r="C1310" s="71" t="e">
        <f t="shared" si="382"/>
        <v>#VALUE!</v>
      </c>
      <c r="D1310" s="71">
        <f t="shared" si="383"/>
        <v>1</v>
      </c>
      <c r="E1310" s="221" t="str">
        <f>IFERROR(VLOOKUP(A1310,[1]Tổng!$M$2:$AT$200,14,0),"")</f>
        <v/>
      </c>
      <c r="F1310" s="213" t="str">
        <f>IFERROR(VLOOKUP(A1310,[1]Tổng!$M$2:$AT$200,15,0),"")</f>
        <v/>
      </c>
      <c r="G1310" s="214" t="str">
        <f>IFERROR(VLOOKUP(A1310,[1]Tổng!$M$2:$AT$200,25,0),"")</f>
        <v/>
      </c>
      <c r="H1310" s="83" t="str">
        <f>IFERROR(VLOOKUP(A1310,[1]Tổng!$M$2:$AQ$200,26,0),"")</f>
        <v/>
      </c>
      <c r="I1310" s="77" t="str">
        <f>IFERROR(VLOOKUP(A1310,[1]Tổng!$M$2:$AQ$200,27,0),"")</f>
        <v/>
      </c>
      <c r="J1310" s="77">
        <v>1000000</v>
      </c>
      <c r="K1310" s="78">
        <f t="shared" si="384"/>
        <v>0</v>
      </c>
      <c r="L1310" s="88" t="str">
        <f>IFERROR(VLOOKUP(A1310,[1]Tổng!$M$2:$AQ$200,30,0),"")</f>
        <v/>
      </c>
      <c r="M1310" s="88">
        <f t="shared" si="385"/>
        <v>0</v>
      </c>
      <c r="N1310" s="88" t="str">
        <f>IFERROR(VLOOKUP(A1310,[1]Tổng!$M$2:$AT$200,18,0),"")</f>
        <v/>
      </c>
      <c r="O1310" s="88" t="str">
        <f>IFERROR(VLOOKUP(A1310,[1]Tổng!$M$2:$AT$200,22,0),"")</f>
        <v/>
      </c>
      <c r="P1310" s="217">
        <f t="shared" si="386"/>
        <v>0</v>
      </c>
      <c r="Q1310" s="217">
        <f>IFERROR(VLOOKUP(A1310,[1]Tổng!$M$2:$AQ$200,29,0),0)</f>
        <v>0</v>
      </c>
      <c r="R1310" s="81" t="str">
        <f>IFERROR(VLOOKUP(A1310,[1]Tổng!$M$2:$AQ$200,31,0),"")</f>
        <v/>
      </c>
      <c r="S1310" s="81">
        <f t="shared" si="375"/>
        <v>0</v>
      </c>
      <c r="T1310" s="81">
        <f t="shared" si="376"/>
        <v>0</v>
      </c>
      <c r="U1310" s="81" t="e">
        <f t="shared" si="388"/>
        <v>#REF!</v>
      </c>
      <c r="V1310" s="81"/>
      <c r="W1310" s="81" t="e">
        <f t="shared" si="381"/>
        <v>#REF!</v>
      </c>
      <c r="X1310" s="83" t="str">
        <f>IFERROR(VLOOKUP(A1310,[1]Tổng!$H$2:$AT$200,39,0),".")</f>
        <v>.</v>
      </c>
      <c r="Y1310" s="99">
        <f t="shared" si="391"/>
        <v>0</v>
      </c>
      <c r="AC1310" s="106"/>
      <c r="AE1310" s="106" t="e">
        <f t="shared" si="353"/>
        <v>#VALUE!</v>
      </c>
      <c r="AF1310" s="69"/>
      <c r="AG1310" s="218"/>
      <c r="AH1310" s="219"/>
      <c r="AI1310" s="218"/>
      <c r="AR1310" s="225" t="str">
        <f t="shared" si="389"/>
        <v/>
      </c>
      <c r="AS1310" s="35">
        <f t="shared" si="390"/>
        <v>2</v>
      </c>
      <c r="AU1310" s="69" t="e">
        <f t="shared" si="374"/>
        <v>#N/A</v>
      </c>
      <c r="AV1310" s="69" t="e">
        <f t="shared" si="377"/>
        <v>#N/A</v>
      </c>
      <c r="AW1310" s="69">
        <f>IF(I1310&gt;0,COUNTIF($AV$32:AV1310,AV1310),0)</f>
        <v>1278</v>
      </c>
      <c r="AX1310" s="69">
        <f>IF(AND(AW1310&gt;1,SUMIF($AV$32:AV1309,AV1310,$AX$32:AX1309)-SUMIF($AV$32:AV1309,AV1310,$BA$32:BA1309)=0),1,IF(AND(AW1310&gt;1,SUMIF($AV$32:AV1309,AV1310,$AX$32:AX1309)-SUMIF($AV$32:AV1309,AV1310,$BA$32:BA1309)&gt;0),0,AW1310))</f>
        <v>0</v>
      </c>
      <c r="AY1310" s="69">
        <f>IF(AND(Q1310&gt;0,SUMIF($AV$32:AV1310,AV1310,$I$32:I1310)-SUMIF($AV$32:AV1310,AV1310,$Q$32:Q1310)=0),COUNTIF($AV$32:AV1310,AV1310),0)</f>
        <v>0</v>
      </c>
      <c r="AZ1310" s="69">
        <f>IF(Q1310&gt;0,COUNTIF($AV$32:AV1310,AV1310),0)</f>
        <v>0</v>
      </c>
      <c r="BA1310" s="69">
        <f t="shared" si="378"/>
        <v>0</v>
      </c>
      <c r="BC1310" s="69" t="str">
        <f t="shared" si="379"/>
        <v xml:space="preserve">  0</v>
      </c>
      <c r="BD1310" s="69" t="str">
        <f t="shared" si="380"/>
        <v/>
      </c>
      <c r="BF1310" s="69"/>
      <c r="BG1310" s="69"/>
    </row>
    <row r="1311" spans="1:59" x14ac:dyDescent="0.25">
      <c r="A1311" s="70" t="e">
        <f t="shared" si="387"/>
        <v>#REF!</v>
      </c>
      <c r="B1311" s="83" t="str">
        <f>IFERROR(VLOOKUP(A1311,[1]Tổng!$M$2:$AT$200,13,0),"")</f>
        <v/>
      </c>
      <c r="C1311" s="71" t="e">
        <f t="shared" si="382"/>
        <v>#VALUE!</v>
      </c>
      <c r="D1311" s="71">
        <f t="shared" si="383"/>
        <v>1</v>
      </c>
      <c r="E1311" s="221" t="str">
        <f>IFERROR(VLOOKUP(A1311,[1]Tổng!$M$2:$AT$200,14,0),"")</f>
        <v/>
      </c>
      <c r="F1311" s="213" t="str">
        <f>IFERROR(VLOOKUP(A1311,[1]Tổng!$M$2:$AT$200,15,0),"")</f>
        <v/>
      </c>
      <c r="G1311" s="214" t="str">
        <f>IFERROR(VLOOKUP(A1311,[1]Tổng!$M$2:$AT$200,25,0),"")</f>
        <v/>
      </c>
      <c r="H1311" s="83" t="str">
        <f>IFERROR(VLOOKUP(A1311,[1]Tổng!$M$2:$AQ$200,26,0),"")</f>
        <v/>
      </c>
      <c r="I1311" s="77" t="str">
        <f>IFERROR(VLOOKUP(A1311,[1]Tổng!$M$2:$AQ$200,27,0),"")</f>
        <v/>
      </c>
      <c r="J1311" s="77">
        <v>1000000</v>
      </c>
      <c r="K1311" s="78">
        <f t="shared" si="384"/>
        <v>0</v>
      </c>
      <c r="L1311" s="88" t="str">
        <f>IFERROR(VLOOKUP(A1311,[1]Tổng!$M$2:$AQ$200,30,0),"")</f>
        <v/>
      </c>
      <c r="M1311" s="88">
        <f t="shared" si="385"/>
        <v>0</v>
      </c>
      <c r="N1311" s="88" t="str">
        <f>IFERROR(VLOOKUP(A1311,[1]Tổng!$M$2:$AT$200,18,0),"")</f>
        <v/>
      </c>
      <c r="O1311" s="88" t="str">
        <f>IFERROR(VLOOKUP(A1311,[1]Tổng!$M$2:$AT$200,22,0),"")</f>
        <v/>
      </c>
      <c r="P1311" s="217">
        <f t="shared" si="386"/>
        <v>0</v>
      </c>
      <c r="Q1311" s="217">
        <f>IFERROR(VLOOKUP(A1311,[1]Tổng!$M$2:$AQ$200,29,0),0)</f>
        <v>0</v>
      </c>
      <c r="R1311" s="81" t="str">
        <f>IFERROR(VLOOKUP(A1311,[1]Tổng!$M$2:$AQ$200,31,0),"")</f>
        <v/>
      </c>
      <c r="S1311" s="81">
        <f t="shared" si="375"/>
        <v>0</v>
      </c>
      <c r="T1311" s="81">
        <f t="shared" si="376"/>
        <v>0</v>
      </c>
      <c r="U1311" s="81" t="e">
        <f t="shared" si="388"/>
        <v>#REF!</v>
      </c>
      <c r="V1311" s="81"/>
      <c r="W1311" s="81" t="e">
        <f t="shared" si="381"/>
        <v>#REF!</v>
      </c>
      <c r="X1311" s="83" t="str">
        <f>IFERROR(VLOOKUP(A1311,[1]Tổng!$H$2:$AT$200,39,0),".")</f>
        <v>.</v>
      </c>
      <c r="Y1311" s="99">
        <f t="shared" si="391"/>
        <v>0</v>
      </c>
      <c r="AC1311" s="106"/>
      <c r="AE1311" s="106" t="e">
        <f t="shared" si="353"/>
        <v>#VALUE!</v>
      </c>
      <c r="AF1311" s="69"/>
      <c r="AG1311" s="218"/>
      <c r="AH1311" s="219"/>
      <c r="AI1311" s="218"/>
      <c r="AR1311" s="225" t="str">
        <f t="shared" si="389"/>
        <v/>
      </c>
      <c r="AS1311" s="35">
        <f t="shared" si="390"/>
        <v>2</v>
      </c>
      <c r="AU1311" s="69" t="e">
        <f t="shared" si="374"/>
        <v>#N/A</v>
      </c>
      <c r="AV1311" s="69" t="e">
        <f t="shared" si="377"/>
        <v>#N/A</v>
      </c>
      <c r="AW1311" s="69">
        <f>IF(I1311&gt;0,COUNTIF($AV$32:AV1311,AV1311),0)</f>
        <v>1279</v>
      </c>
      <c r="AX1311" s="69">
        <f>IF(AND(AW1311&gt;1,SUMIF($AV$32:AV1310,AV1311,$AX$32:AX1310)-SUMIF($AV$32:AV1310,AV1311,$BA$32:BA1310)=0),1,IF(AND(AW1311&gt;1,SUMIF($AV$32:AV1310,AV1311,$AX$32:AX1310)-SUMIF($AV$32:AV1310,AV1311,$BA$32:BA1310)&gt;0),0,AW1311))</f>
        <v>0</v>
      </c>
      <c r="AY1311" s="69">
        <f>IF(AND(Q1311&gt;0,SUMIF($AV$32:AV1311,AV1311,$I$32:I1311)-SUMIF($AV$32:AV1311,AV1311,$Q$32:Q1311)=0),COUNTIF($AV$32:AV1311,AV1311),0)</f>
        <v>0</v>
      </c>
      <c r="AZ1311" s="69">
        <f>IF(Q1311&gt;0,COUNTIF($AV$32:AV1311,AV1311),0)</f>
        <v>0</v>
      </c>
      <c r="BA1311" s="69">
        <f t="shared" si="378"/>
        <v>0</v>
      </c>
      <c r="BC1311" s="69" t="str">
        <f t="shared" si="379"/>
        <v xml:space="preserve">  0</v>
      </c>
      <c r="BD1311" s="69" t="str">
        <f t="shared" si="380"/>
        <v/>
      </c>
      <c r="BF1311" s="69"/>
      <c r="BG1311" s="69"/>
    </row>
    <row r="1312" spans="1:59" x14ac:dyDescent="0.25">
      <c r="A1312" s="70" t="e">
        <f t="shared" si="387"/>
        <v>#REF!</v>
      </c>
      <c r="B1312" s="83" t="str">
        <f>IFERROR(VLOOKUP(A1312,[1]Tổng!$M$2:$AT$200,13,0),"")</f>
        <v/>
      </c>
      <c r="C1312" s="71" t="e">
        <f t="shared" si="382"/>
        <v>#VALUE!</v>
      </c>
      <c r="D1312" s="71">
        <f t="shared" si="383"/>
        <v>1</v>
      </c>
      <c r="E1312" s="221" t="str">
        <f>IFERROR(VLOOKUP(A1312,[1]Tổng!$M$2:$AT$200,14,0),"")</f>
        <v/>
      </c>
      <c r="F1312" s="213" t="str">
        <f>IFERROR(VLOOKUP(A1312,[1]Tổng!$M$2:$AT$200,15,0),"")</f>
        <v/>
      </c>
      <c r="G1312" s="214" t="str">
        <f>IFERROR(VLOOKUP(A1312,[1]Tổng!$M$2:$AT$200,25,0),"")</f>
        <v/>
      </c>
      <c r="H1312" s="83" t="str">
        <f>IFERROR(VLOOKUP(A1312,[1]Tổng!$M$2:$AQ$200,26,0),"")</f>
        <v/>
      </c>
      <c r="I1312" s="77" t="str">
        <f>IFERROR(VLOOKUP(A1312,[1]Tổng!$M$2:$AQ$200,27,0),"")</f>
        <v/>
      </c>
      <c r="J1312" s="77">
        <v>1000000</v>
      </c>
      <c r="K1312" s="78">
        <f t="shared" si="384"/>
        <v>0</v>
      </c>
      <c r="L1312" s="88" t="str">
        <f>IFERROR(VLOOKUP(A1312,[1]Tổng!$M$2:$AQ$200,30,0),"")</f>
        <v/>
      </c>
      <c r="M1312" s="88">
        <f t="shared" si="385"/>
        <v>0</v>
      </c>
      <c r="N1312" s="88" t="str">
        <f>IFERROR(VLOOKUP(A1312,[1]Tổng!$M$2:$AT$200,18,0),"")</f>
        <v/>
      </c>
      <c r="O1312" s="88" t="str">
        <f>IFERROR(VLOOKUP(A1312,[1]Tổng!$M$2:$AT$200,22,0),"")</f>
        <v/>
      </c>
      <c r="P1312" s="217">
        <f t="shared" si="386"/>
        <v>0</v>
      </c>
      <c r="Q1312" s="217">
        <f>IFERROR(VLOOKUP(A1312,[1]Tổng!$M$2:$AQ$200,29,0),0)</f>
        <v>0</v>
      </c>
      <c r="R1312" s="81" t="str">
        <f>IFERROR(VLOOKUP(A1312,[1]Tổng!$M$2:$AQ$200,31,0),"")</f>
        <v/>
      </c>
      <c r="S1312" s="81">
        <f t="shared" si="375"/>
        <v>0</v>
      </c>
      <c r="T1312" s="81">
        <f t="shared" si="376"/>
        <v>0</v>
      </c>
      <c r="U1312" s="81" t="e">
        <f t="shared" si="388"/>
        <v>#REF!</v>
      </c>
      <c r="V1312" s="81"/>
      <c r="W1312" s="81" t="e">
        <f t="shared" si="381"/>
        <v>#REF!</v>
      </c>
      <c r="X1312" s="83" t="str">
        <f>IFERROR(VLOOKUP(A1312,[1]Tổng!$H$2:$AT$200,39,0),".")</f>
        <v>.</v>
      </c>
      <c r="Y1312" s="99">
        <f t="shared" si="391"/>
        <v>0</v>
      </c>
      <c r="AC1312" s="106"/>
      <c r="AE1312" s="106" t="e">
        <f t="shared" si="353"/>
        <v>#VALUE!</v>
      </c>
      <c r="AF1312" s="69"/>
      <c r="AG1312" s="218"/>
      <c r="AH1312" s="219"/>
      <c r="AI1312" s="218"/>
      <c r="AR1312" s="225" t="str">
        <f t="shared" si="389"/>
        <v/>
      </c>
      <c r="AS1312" s="35">
        <f t="shared" si="390"/>
        <v>2</v>
      </c>
      <c r="AU1312" s="69" t="e">
        <f t="shared" ref="AU1312:AU1375" si="392">VLOOKUP(G1312,$AO$32:$AP$37,2,0)</f>
        <v>#N/A</v>
      </c>
      <c r="AV1312" s="69" t="e">
        <f t="shared" si="377"/>
        <v>#N/A</v>
      </c>
      <c r="AW1312" s="69">
        <f>IF(I1312&gt;0,COUNTIF($AV$32:AV1312,AV1312),0)</f>
        <v>1280</v>
      </c>
      <c r="AX1312" s="69">
        <f>IF(AND(AW1312&gt;1,SUMIF($AV$32:AV1311,AV1312,$AX$32:AX1311)-SUMIF($AV$32:AV1311,AV1312,$BA$32:BA1311)=0),1,IF(AND(AW1312&gt;1,SUMIF($AV$32:AV1311,AV1312,$AX$32:AX1311)-SUMIF($AV$32:AV1311,AV1312,$BA$32:BA1311)&gt;0),0,AW1312))</f>
        <v>0</v>
      </c>
      <c r="AY1312" s="69">
        <f>IF(AND(Q1312&gt;0,SUMIF($AV$32:AV1312,AV1312,$I$32:I1312)-SUMIF($AV$32:AV1312,AV1312,$Q$32:Q1312)=0),COUNTIF($AV$32:AV1312,AV1312),0)</f>
        <v>0</v>
      </c>
      <c r="AZ1312" s="69">
        <f>IF(Q1312&gt;0,COUNTIF($AV$32:AV1312,AV1312),0)</f>
        <v>0</v>
      </c>
      <c r="BA1312" s="69">
        <f t="shared" si="378"/>
        <v>0</v>
      </c>
      <c r="BC1312" s="69" t="str">
        <f t="shared" si="379"/>
        <v xml:space="preserve">  0</v>
      </c>
      <c r="BD1312" s="69" t="str">
        <f t="shared" si="380"/>
        <v/>
      </c>
      <c r="BF1312" s="69"/>
      <c r="BG1312" s="69"/>
    </row>
    <row r="1313" spans="1:59" x14ac:dyDescent="0.25">
      <c r="A1313" s="70" t="e">
        <f t="shared" si="387"/>
        <v>#REF!</v>
      </c>
      <c r="B1313" s="83" t="str">
        <f>IFERROR(VLOOKUP(A1313,[1]Tổng!$M$2:$AT$200,13,0),"")</f>
        <v/>
      </c>
      <c r="C1313" s="71" t="e">
        <f t="shared" si="382"/>
        <v>#VALUE!</v>
      </c>
      <c r="D1313" s="71">
        <f t="shared" si="383"/>
        <v>1</v>
      </c>
      <c r="E1313" s="221" t="str">
        <f>IFERROR(VLOOKUP(A1313,[1]Tổng!$M$2:$AT$200,14,0),"")</f>
        <v/>
      </c>
      <c r="F1313" s="213" t="str">
        <f>IFERROR(VLOOKUP(A1313,[1]Tổng!$M$2:$AT$200,15,0),"")</f>
        <v/>
      </c>
      <c r="G1313" s="214" t="str">
        <f>IFERROR(VLOOKUP(A1313,[1]Tổng!$M$2:$AT$200,25,0),"")</f>
        <v/>
      </c>
      <c r="H1313" s="83" t="str">
        <f>IFERROR(VLOOKUP(A1313,[1]Tổng!$M$2:$AQ$200,26,0),"")</f>
        <v/>
      </c>
      <c r="I1313" s="77" t="str">
        <f>IFERROR(VLOOKUP(A1313,[1]Tổng!$M$2:$AQ$200,27,0),"")</f>
        <v/>
      </c>
      <c r="J1313" s="77">
        <v>1000000</v>
      </c>
      <c r="K1313" s="78">
        <f t="shared" si="384"/>
        <v>0</v>
      </c>
      <c r="L1313" s="88" t="str">
        <f>IFERROR(VLOOKUP(A1313,[1]Tổng!$M$2:$AQ$200,30,0),"")</f>
        <v/>
      </c>
      <c r="M1313" s="88">
        <f t="shared" si="385"/>
        <v>0</v>
      </c>
      <c r="N1313" s="88" t="str">
        <f>IFERROR(VLOOKUP(A1313,[1]Tổng!$M$2:$AT$200,18,0),"")</f>
        <v/>
      </c>
      <c r="O1313" s="88" t="str">
        <f>IFERROR(VLOOKUP(A1313,[1]Tổng!$M$2:$AT$200,22,0),"")</f>
        <v/>
      </c>
      <c r="P1313" s="217">
        <f t="shared" si="386"/>
        <v>0</v>
      </c>
      <c r="Q1313" s="217">
        <f>IFERROR(VLOOKUP(A1313,[1]Tổng!$M$2:$AQ$200,29,0),0)</f>
        <v>0</v>
      </c>
      <c r="R1313" s="81" t="str">
        <f>IFERROR(VLOOKUP(A1313,[1]Tổng!$M$2:$AQ$200,31,0),"")</f>
        <v/>
      </c>
      <c r="S1313" s="81">
        <f t="shared" ref="S1313:S1376" si="393">Q1313*J1313</f>
        <v>0</v>
      </c>
      <c r="T1313" s="81">
        <f t="shared" ref="T1313:T1376" si="394">IFERROR(Q1313*R1313,0)</f>
        <v>0</v>
      </c>
      <c r="U1313" s="81" t="e">
        <f t="shared" si="388"/>
        <v>#REF!</v>
      </c>
      <c r="V1313" s="81"/>
      <c r="W1313" s="81" t="e">
        <f t="shared" si="381"/>
        <v>#REF!</v>
      </c>
      <c r="X1313" s="83" t="str">
        <f>IFERROR(VLOOKUP(A1313,[1]Tổng!$H$2:$AT$200,39,0),".")</f>
        <v>.</v>
      </c>
      <c r="Y1313" s="99">
        <f t="shared" si="391"/>
        <v>0</v>
      </c>
      <c r="AC1313" s="106"/>
      <c r="AE1313" s="106" t="e">
        <f t="shared" si="353"/>
        <v>#VALUE!</v>
      </c>
      <c r="AF1313" s="69"/>
      <c r="AG1313" s="218"/>
      <c r="AH1313" s="219"/>
      <c r="AI1313" s="218"/>
      <c r="AR1313" s="225" t="str">
        <f t="shared" si="389"/>
        <v/>
      </c>
      <c r="AS1313" s="35">
        <f t="shared" si="390"/>
        <v>2</v>
      </c>
      <c r="AU1313" s="69" t="e">
        <f t="shared" si="392"/>
        <v>#N/A</v>
      </c>
      <c r="AV1313" s="69" t="e">
        <f t="shared" ref="AV1313:AV1376" si="395">AU1313&amp;" "&amp;F1313</f>
        <v>#N/A</v>
      </c>
      <c r="AW1313" s="69">
        <f>IF(I1313&gt;0,COUNTIF($AV$32:AV1313,AV1313),0)</f>
        <v>1281</v>
      </c>
      <c r="AX1313" s="69">
        <f>IF(AND(AW1313&gt;1,SUMIF($AV$32:AV1312,AV1313,$AX$32:AX1312)-SUMIF($AV$32:AV1312,AV1313,$BA$32:BA1312)=0),1,IF(AND(AW1313&gt;1,SUMIF($AV$32:AV1312,AV1313,$AX$32:AX1312)-SUMIF($AV$32:AV1312,AV1313,$BA$32:BA1312)&gt;0),0,AW1313))</f>
        <v>0</v>
      </c>
      <c r="AY1313" s="69">
        <f>IF(AND(Q1313&gt;0,SUMIF($AV$32:AV1313,AV1313,$I$32:I1313)-SUMIF($AV$32:AV1313,AV1313,$Q$32:Q1313)=0),COUNTIF($AV$32:AV1313,AV1313),0)</f>
        <v>0</v>
      </c>
      <c r="AZ1313" s="69">
        <f>IF(Q1313&gt;0,COUNTIF($AV$32:AV1313,AV1313),0)</f>
        <v>0</v>
      </c>
      <c r="BA1313" s="69">
        <f t="shared" ref="BA1313:BA1376" si="396">IF(AY1313&gt;0,1,0)</f>
        <v>0</v>
      </c>
      <c r="BC1313" s="69" t="str">
        <f t="shared" ref="BC1313:BC1376" si="397">E1313&amp;" "&amp;H1313&amp;" "&amp;Q1313</f>
        <v xml:space="preserve">  0</v>
      </c>
      <c r="BD1313" s="69" t="str">
        <f t="shared" ref="BD1313:BD1376" si="398">B1313</f>
        <v/>
      </c>
      <c r="BF1313" s="69"/>
      <c r="BG1313" s="69"/>
    </row>
    <row r="1314" spans="1:59" x14ac:dyDescent="0.25">
      <c r="A1314" s="70" t="e">
        <f t="shared" si="387"/>
        <v>#REF!</v>
      </c>
      <c r="B1314" s="83" t="str">
        <f>IFERROR(VLOOKUP(A1314,[1]Tổng!$M$2:$AT$200,13,0),"")</f>
        <v/>
      </c>
      <c r="C1314" s="71" t="e">
        <f t="shared" si="382"/>
        <v>#VALUE!</v>
      </c>
      <c r="D1314" s="71">
        <f t="shared" si="383"/>
        <v>1</v>
      </c>
      <c r="E1314" s="221" t="str">
        <f>IFERROR(VLOOKUP(A1314,[1]Tổng!$M$2:$AT$200,14,0),"")</f>
        <v/>
      </c>
      <c r="F1314" s="213" t="str">
        <f>IFERROR(VLOOKUP(A1314,[1]Tổng!$M$2:$AT$200,15,0),"")</f>
        <v/>
      </c>
      <c r="G1314" s="214" t="str">
        <f>IFERROR(VLOOKUP(A1314,[1]Tổng!$M$2:$AT$200,25,0),"")</f>
        <v/>
      </c>
      <c r="H1314" s="83" t="str">
        <f>IFERROR(VLOOKUP(A1314,[1]Tổng!$M$2:$AQ$200,26,0),"")</f>
        <v/>
      </c>
      <c r="I1314" s="77" t="str">
        <f>IFERROR(VLOOKUP(A1314,[1]Tổng!$M$2:$AQ$200,27,0),"")</f>
        <v/>
      </c>
      <c r="J1314" s="77">
        <v>1000000</v>
      </c>
      <c r="K1314" s="78">
        <f t="shared" si="384"/>
        <v>0</v>
      </c>
      <c r="L1314" s="88" t="str">
        <f>IFERROR(VLOOKUP(A1314,[1]Tổng!$M$2:$AQ$200,30,0),"")</f>
        <v/>
      </c>
      <c r="M1314" s="88">
        <f t="shared" si="385"/>
        <v>0</v>
      </c>
      <c r="N1314" s="88" t="str">
        <f>IFERROR(VLOOKUP(A1314,[1]Tổng!$M$2:$AT$200,18,0),"")</f>
        <v/>
      </c>
      <c r="O1314" s="88" t="str">
        <f>IFERROR(VLOOKUP(A1314,[1]Tổng!$M$2:$AT$200,22,0),"")</f>
        <v/>
      </c>
      <c r="P1314" s="217">
        <f t="shared" si="386"/>
        <v>0</v>
      </c>
      <c r="Q1314" s="217">
        <f>IFERROR(VLOOKUP(A1314,[1]Tổng!$M$2:$AQ$200,29,0),0)</f>
        <v>0</v>
      </c>
      <c r="R1314" s="81" t="str">
        <f>IFERROR(VLOOKUP(A1314,[1]Tổng!$M$2:$AQ$200,31,0),"")</f>
        <v/>
      </c>
      <c r="S1314" s="81">
        <f t="shared" si="393"/>
        <v>0</v>
      </c>
      <c r="T1314" s="81">
        <f t="shared" si="394"/>
        <v>0</v>
      </c>
      <c r="U1314" s="81" t="e">
        <f t="shared" si="388"/>
        <v>#REF!</v>
      </c>
      <c r="V1314" s="81"/>
      <c r="W1314" s="81" t="e">
        <f t="shared" si="381"/>
        <v>#REF!</v>
      </c>
      <c r="X1314" s="83" t="str">
        <f>IFERROR(VLOOKUP(A1314,[1]Tổng!$H$2:$AT$200,39,0),".")</f>
        <v>.</v>
      </c>
      <c r="Y1314" s="99">
        <f t="shared" si="391"/>
        <v>0</v>
      </c>
      <c r="AC1314" s="106"/>
      <c r="AE1314" s="106" t="e">
        <f t="shared" si="353"/>
        <v>#VALUE!</v>
      </c>
      <c r="AF1314" s="69"/>
      <c r="AG1314" s="218"/>
      <c r="AH1314" s="219"/>
      <c r="AI1314" s="218"/>
      <c r="AR1314" s="225" t="str">
        <f t="shared" si="389"/>
        <v/>
      </c>
      <c r="AS1314" s="35">
        <f t="shared" si="390"/>
        <v>2</v>
      </c>
      <c r="AU1314" s="69" t="e">
        <f t="shared" si="392"/>
        <v>#N/A</v>
      </c>
      <c r="AV1314" s="69" t="e">
        <f t="shared" si="395"/>
        <v>#N/A</v>
      </c>
      <c r="AW1314" s="69">
        <f>IF(I1314&gt;0,COUNTIF($AV$32:AV1314,AV1314),0)</f>
        <v>1282</v>
      </c>
      <c r="AX1314" s="69">
        <f>IF(AND(AW1314&gt;1,SUMIF($AV$32:AV1313,AV1314,$AX$32:AX1313)-SUMIF($AV$32:AV1313,AV1314,$BA$32:BA1313)=0),1,IF(AND(AW1314&gt;1,SUMIF($AV$32:AV1313,AV1314,$AX$32:AX1313)-SUMIF($AV$32:AV1313,AV1314,$BA$32:BA1313)&gt;0),0,AW1314))</f>
        <v>0</v>
      </c>
      <c r="AY1314" s="69">
        <f>IF(AND(Q1314&gt;0,SUMIF($AV$32:AV1314,AV1314,$I$32:I1314)-SUMIF($AV$32:AV1314,AV1314,$Q$32:Q1314)=0),COUNTIF($AV$32:AV1314,AV1314),0)</f>
        <v>0</v>
      </c>
      <c r="AZ1314" s="69">
        <f>IF(Q1314&gt;0,COUNTIF($AV$32:AV1314,AV1314),0)</f>
        <v>0</v>
      </c>
      <c r="BA1314" s="69">
        <f t="shared" si="396"/>
        <v>0</v>
      </c>
      <c r="BC1314" s="69" t="str">
        <f t="shared" si="397"/>
        <v xml:space="preserve">  0</v>
      </c>
      <c r="BD1314" s="69" t="str">
        <f t="shared" si="398"/>
        <v/>
      </c>
      <c r="BF1314" s="69"/>
      <c r="BG1314" s="69"/>
    </row>
    <row r="1315" spans="1:59" x14ac:dyDescent="0.25">
      <c r="A1315" s="70" t="e">
        <f t="shared" si="387"/>
        <v>#REF!</v>
      </c>
      <c r="B1315" s="83" t="str">
        <f>IFERROR(VLOOKUP(A1315,[1]Tổng!$M$2:$AT$200,13,0),"")</f>
        <v/>
      </c>
      <c r="C1315" s="71" t="e">
        <f t="shared" si="382"/>
        <v>#VALUE!</v>
      </c>
      <c r="D1315" s="71">
        <f t="shared" si="383"/>
        <v>1</v>
      </c>
      <c r="E1315" s="221" t="str">
        <f>IFERROR(VLOOKUP(A1315,[1]Tổng!$M$2:$AT$200,14,0),"")</f>
        <v/>
      </c>
      <c r="F1315" s="213" t="str">
        <f>IFERROR(VLOOKUP(A1315,[1]Tổng!$M$2:$AT$200,15,0),"")</f>
        <v/>
      </c>
      <c r="G1315" s="214" t="str">
        <f>IFERROR(VLOOKUP(A1315,[1]Tổng!$M$2:$AT$200,25,0),"")</f>
        <v/>
      </c>
      <c r="H1315" s="83" t="str">
        <f>IFERROR(VLOOKUP(A1315,[1]Tổng!$M$2:$AQ$200,26,0),"")</f>
        <v/>
      </c>
      <c r="I1315" s="77" t="str">
        <f>IFERROR(VLOOKUP(A1315,[1]Tổng!$M$2:$AQ$200,27,0),"")</f>
        <v/>
      </c>
      <c r="J1315" s="77">
        <v>1000000</v>
      </c>
      <c r="K1315" s="78">
        <f t="shared" si="384"/>
        <v>0</v>
      </c>
      <c r="L1315" s="88" t="str">
        <f>IFERROR(VLOOKUP(A1315,[1]Tổng!$M$2:$AQ$200,30,0),"")</f>
        <v/>
      </c>
      <c r="M1315" s="88">
        <f t="shared" si="385"/>
        <v>0</v>
      </c>
      <c r="N1315" s="88" t="str">
        <f>IFERROR(VLOOKUP(A1315,[1]Tổng!$M$2:$AT$200,18,0),"")</f>
        <v/>
      </c>
      <c r="O1315" s="88" t="str">
        <f>IFERROR(VLOOKUP(A1315,[1]Tổng!$M$2:$AT$200,22,0),"")</f>
        <v/>
      </c>
      <c r="P1315" s="217">
        <f t="shared" si="386"/>
        <v>0</v>
      </c>
      <c r="Q1315" s="217">
        <f>IFERROR(VLOOKUP(A1315,[1]Tổng!$M$2:$AQ$200,29,0),0)</f>
        <v>0</v>
      </c>
      <c r="R1315" s="81" t="str">
        <f>IFERROR(VLOOKUP(A1315,[1]Tổng!$M$2:$AQ$200,31,0),"")</f>
        <v/>
      </c>
      <c r="S1315" s="81">
        <f t="shared" si="393"/>
        <v>0</v>
      </c>
      <c r="T1315" s="81">
        <f t="shared" si="394"/>
        <v>0</v>
      </c>
      <c r="U1315" s="81" t="e">
        <f t="shared" si="388"/>
        <v>#REF!</v>
      </c>
      <c r="V1315" s="81"/>
      <c r="W1315" s="81" t="e">
        <f t="shared" ref="W1315:W1378" si="399">IF((U1315-T1315+V1315)&gt;$U$32,$U$32,(U1315-T1315+V1315))</f>
        <v>#REF!</v>
      </c>
      <c r="X1315" s="83" t="str">
        <f>IFERROR(VLOOKUP(A1315,[1]Tổng!$H$2:$AT$200,39,0),".")</f>
        <v>.</v>
      </c>
      <c r="Y1315" s="99">
        <f t="shared" si="391"/>
        <v>0</v>
      </c>
      <c r="AC1315" s="106"/>
      <c r="AE1315" s="106" t="e">
        <f t="shared" si="353"/>
        <v>#VALUE!</v>
      </c>
      <c r="AF1315" s="69"/>
      <c r="AG1315" s="218"/>
      <c r="AH1315" s="219"/>
      <c r="AI1315" s="218"/>
      <c r="AR1315" s="225" t="str">
        <f t="shared" si="389"/>
        <v/>
      </c>
      <c r="AS1315" s="35">
        <f t="shared" si="390"/>
        <v>2</v>
      </c>
      <c r="AU1315" s="69" t="e">
        <f t="shared" si="392"/>
        <v>#N/A</v>
      </c>
      <c r="AV1315" s="69" t="e">
        <f t="shared" si="395"/>
        <v>#N/A</v>
      </c>
      <c r="AW1315" s="69">
        <f>IF(I1315&gt;0,COUNTIF($AV$32:AV1315,AV1315),0)</f>
        <v>1283</v>
      </c>
      <c r="AX1315" s="69">
        <f>IF(AND(AW1315&gt;1,SUMIF($AV$32:AV1314,AV1315,$AX$32:AX1314)-SUMIF($AV$32:AV1314,AV1315,$BA$32:BA1314)=0),1,IF(AND(AW1315&gt;1,SUMIF($AV$32:AV1314,AV1315,$AX$32:AX1314)-SUMIF($AV$32:AV1314,AV1315,$BA$32:BA1314)&gt;0),0,AW1315))</f>
        <v>0</v>
      </c>
      <c r="AY1315" s="69">
        <f>IF(AND(Q1315&gt;0,SUMIF($AV$32:AV1315,AV1315,$I$32:I1315)-SUMIF($AV$32:AV1315,AV1315,$Q$32:Q1315)=0),COUNTIF($AV$32:AV1315,AV1315),0)</f>
        <v>0</v>
      </c>
      <c r="AZ1315" s="69">
        <f>IF(Q1315&gt;0,COUNTIF($AV$32:AV1315,AV1315),0)</f>
        <v>0</v>
      </c>
      <c r="BA1315" s="69">
        <f t="shared" si="396"/>
        <v>0</v>
      </c>
      <c r="BC1315" s="69" t="str">
        <f t="shared" si="397"/>
        <v xml:space="preserve">  0</v>
      </c>
      <c r="BD1315" s="69" t="str">
        <f t="shared" si="398"/>
        <v/>
      </c>
      <c r="BF1315" s="69"/>
      <c r="BG1315" s="69"/>
    </row>
    <row r="1316" spans="1:59" x14ac:dyDescent="0.25">
      <c r="A1316" s="70" t="e">
        <f t="shared" si="387"/>
        <v>#REF!</v>
      </c>
      <c r="B1316" s="83" t="str">
        <f>IFERROR(VLOOKUP(A1316,[1]Tổng!$M$2:$AT$200,13,0),"")</f>
        <v/>
      </c>
      <c r="C1316" s="71" t="e">
        <f t="shared" si="382"/>
        <v>#VALUE!</v>
      </c>
      <c r="D1316" s="71">
        <f t="shared" si="383"/>
        <v>1</v>
      </c>
      <c r="E1316" s="221" t="str">
        <f>IFERROR(VLOOKUP(A1316,[1]Tổng!$M$2:$AT$200,14,0),"")</f>
        <v/>
      </c>
      <c r="F1316" s="213" t="str">
        <f>IFERROR(VLOOKUP(A1316,[1]Tổng!$M$2:$AT$200,15,0),"")</f>
        <v/>
      </c>
      <c r="G1316" s="214" t="str">
        <f>IFERROR(VLOOKUP(A1316,[1]Tổng!$M$2:$AT$200,25,0),"")</f>
        <v/>
      </c>
      <c r="H1316" s="83" t="str">
        <f>IFERROR(VLOOKUP(A1316,[1]Tổng!$M$2:$AQ$200,26,0),"")</f>
        <v/>
      </c>
      <c r="I1316" s="77" t="str">
        <f>IFERROR(VLOOKUP(A1316,[1]Tổng!$M$2:$AQ$200,27,0),"")</f>
        <v/>
      </c>
      <c r="J1316" s="77">
        <v>1000000</v>
      </c>
      <c r="K1316" s="78">
        <f t="shared" si="384"/>
        <v>0</v>
      </c>
      <c r="L1316" s="88" t="str">
        <f>IFERROR(VLOOKUP(A1316,[1]Tổng!$M$2:$AQ$200,30,0),"")</f>
        <v/>
      </c>
      <c r="M1316" s="88">
        <f t="shared" si="385"/>
        <v>0</v>
      </c>
      <c r="N1316" s="88" t="str">
        <f>IFERROR(VLOOKUP(A1316,[1]Tổng!$M$2:$AT$200,18,0),"")</f>
        <v/>
      </c>
      <c r="O1316" s="88" t="str">
        <f>IFERROR(VLOOKUP(A1316,[1]Tổng!$M$2:$AT$200,22,0),"")</f>
        <v/>
      </c>
      <c r="P1316" s="217">
        <f t="shared" si="386"/>
        <v>0</v>
      </c>
      <c r="Q1316" s="217">
        <f>IFERROR(VLOOKUP(A1316,[1]Tổng!$M$2:$AQ$200,29,0),0)</f>
        <v>0</v>
      </c>
      <c r="R1316" s="81" t="str">
        <f>IFERROR(VLOOKUP(A1316,[1]Tổng!$M$2:$AQ$200,31,0),"")</f>
        <v/>
      </c>
      <c r="S1316" s="81">
        <f t="shared" si="393"/>
        <v>0</v>
      </c>
      <c r="T1316" s="81">
        <f t="shared" si="394"/>
        <v>0</v>
      </c>
      <c r="U1316" s="81" t="e">
        <f t="shared" si="388"/>
        <v>#REF!</v>
      </c>
      <c r="V1316" s="81"/>
      <c r="W1316" s="81" t="e">
        <f t="shared" si="399"/>
        <v>#REF!</v>
      </c>
      <c r="X1316" s="83" t="str">
        <f>IFERROR(VLOOKUP(A1316,[1]Tổng!$H$2:$AT$200,39,0),".")</f>
        <v>.</v>
      </c>
      <c r="Y1316" s="99">
        <f t="shared" si="391"/>
        <v>0</v>
      </c>
      <c r="AC1316" s="106"/>
      <c r="AE1316" s="106" t="e">
        <f t="shared" si="353"/>
        <v>#VALUE!</v>
      </c>
      <c r="AF1316" s="69"/>
      <c r="AG1316" s="218"/>
      <c r="AH1316" s="219"/>
      <c r="AI1316" s="218"/>
      <c r="AR1316" s="225" t="str">
        <f t="shared" si="389"/>
        <v/>
      </c>
      <c r="AS1316" s="35">
        <f t="shared" si="390"/>
        <v>2</v>
      </c>
      <c r="AU1316" s="69" t="e">
        <f t="shared" si="392"/>
        <v>#N/A</v>
      </c>
      <c r="AV1316" s="69" t="e">
        <f t="shared" si="395"/>
        <v>#N/A</v>
      </c>
      <c r="AW1316" s="69">
        <f>IF(I1316&gt;0,COUNTIF($AV$32:AV1316,AV1316),0)</f>
        <v>1284</v>
      </c>
      <c r="AX1316" s="69">
        <f>IF(AND(AW1316&gt;1,SUMIF($AV$32:AV1315,AV1316,$AX$32:AX1315)-SUMIF($AV$32:AV1315,AV1316,$BA$32:BA1315)=0),1,IF(AND(AW1316&gt;1,SUMIF($AV$32:AV1315,AV1316,$AX$32:AX1315)-SUMIF($AV$32:AV1315,AV1316,$BA$32:BA1315)&gt;0),0,AW1316))</f>
        <v>0</v>
      </c>
      <c r="AY1316" s="69">
        <f>IF(AND(Q1316&gt;0,SUMIF($AV$32:AV1316,AV1316,$I$32:I1316)-SUMIF($AV$32:AV1316,AV1316,$Q$32:Q1316)=0),COUNTIF($AV$32:AV1316,AV1316),0)</f>
        <v>0</v>
      </c>
      <c r="AZ1316" s="69">
        <f>IF(Q1316&gt;0,COUNTIF($AV$32:AV1316,AV1316),0)</f>
        <v>0</v>
      </c>
      <c r="BA1316" s="69">
        <f t="shared" si="396"/>
        <v>0</v>
      </c>
      <c r="BC1316" s="69" t="str">
        <f t="shared" si="397"/>
        <v xml:space="preserve">  0</v>
      </c>
      <c r="BD1316" s="69" t="str">
        <f t="shared" si="398"/>
        <v/>
      </c>
      <c r="BF1316" s="69"/>
      <c r="BG1316" s="69"/>
    </row>
    <row r="1317" spans="1:59" x14ac:dyDescent="0.25">
      <c r="A1317" s="70" t="e">
        <f t="shared" si="387"/>
        <v>#REF!</v>
      </c>
      <c r="B1317" s="83" t="str">
        <f>IFERROR(VLOOKUP(A1317,[1]Tổng!$M$2:$AT$200,13,0),"")</f>
        <v/>
      </c>
      <c r="C1317" s="71" t="e">
        <f t="shared" si="382"/>
        <v>#VALUE!</v>
      </c>
      <c r="D1317" s="71">
        <f t="shared" si="383"/>
        <v>1</v>
      </c>
      <c r="E1317" s="221" t="str">
        <f>IFERROR(VLOOKUP(A1317,[1]Tổng!$M$2:$AT$200,14,0),"")</f>
        <v/>
      </c>
      <c r="F1317" s="213" t="str">
        <f>IFERROR(VLOOKUP(A1317,[1]Tổng!$M$2:$AT$200,15,0),"")</f>
        <v/>
      </c>
      <c r="G1317" s="214" t="str">
        <f>IFERROR(VLOOKUP(A1317,[1]Tổng!$M$2:$AT$200,25,0),"")</f>
        <v/>
      </c>
      <c r="H1317" s="83" t="str">
        <f>IFERROR(VLOOKUP(A1317,[1]Tổng!$M$2:$AQ$200,26,0),"")</f>
        <v/>
      </c>
      <c r="I1317" s="77" t="str">
        <f>IFERROR(VLOOKUP(A1317,[1]Tổng!$M$2:$AQ$200,27,0),"")</f>
        <v/>
      </c>
      <c r="J1317" s="77">
        <v>1000000</v>
      </c>
      <c r="K1317" s="78">
        <f t="shared" si="384"/>
        <v>0</v>
      </c>
      <c r="L1317" s="88" t="str">
        <f>IFERROR(VLOOKUP(A1317,[1]Tổng!$M$2:$AQ$200,30,0),"")</f>
        <v/>
      </c>
      <c r="M1317" s="88">
        <f t="shared" si="385"/>
        <v>0</v>
      </c>
      <c r="N1317" s="88" t="str">
        <f>IFERROR(VLOOKUP(A1317,[1]Tổng!$M$2:$AT$200,18,0),"")</f>
        <v/>
      </c>
      <c r="O1317" s="88" t="str">
        <f>IFERROR(VLOOKUP(A1317,[1]Tổng!$M$2:$AT$200,22,0),"")</f>
        <v/>
      </c>
      <c r="P1317" s="217">
        <f t="shared" si="386"/>
        <v>0</v>
      </c>
      <c r="Q1317" s="217">
        <f>IFERROR(VLOOKUP(A1317,[1]Tổng!$M$2:$AQ$200,29,0),0)</f>
        <v>0</v>
      </c>
      <c r="R1317" s="81" t="str">
        <f>IFERROR(VLOOKUP(A1317,[1]Tổng!$M$2:$AQ$200,31,0),"")</f>
        <v/>
      </c>
      <c r="S1317" s="81">
        <f t="shared" si="393"/>
        <v>0</v>
      </c>
      <c r="T1317" s="81">
        <f t="shared" si="394"/>
        <v>0</v>
      </c>
      <c r="U1317" s="81" t="e">
        <f t="shared" si="388"/>
        <v>#REF!</v>
      </c>
      <c r="V1317" s="81"/>
      <c r="W1317" s="81" t="e">
        <f t="shared" si="399"/>
        <v>#REF!</v>
      </c>
      <c r="X1317" s="83" t="str">
        <f>IFERROR(VLOOKUP(A1317,[1]Tổng!$H$2:$AT$200,39,0),".")</f>
        <v>.</v>
      </c>
      <c r="Y1317" s="99">
        <f t="shared" si="391"/>
        <v>0</v>
      </c>
      <c r="AC1317" s="106"/>
      <c r="AE1317" s="106" t="e">
        <f t="shared" si="353"/>
        <v>#VALUE!</v>
      </c>
      <c r="AF1317" s="69"/>
      <c r="AG1317" s="218"/>
      <c r="AH1317" s="219"/>
      <c r="AI1317" s="218"/>
      <c r="AR1317" s="225" t="str">
        <f t="shared" si="389"/>
        <v/>
      </c>
      <c r="AS1317" s="35">
        <f t="shared" si="390"/>
        <v>2</v>
      </c>
      <c r="AU1317" s="69" t="e">
        <f t="shared" si="392"/>
        <v>#N/A</v>
      </c>
      <c r="AV1317" s="69" t="e">
        <f t="shared" si="395"/>
        <v>#N/A</v>
      </c>
      <c r="AW1317" s="69">
        <f>IF(I1317&gt;0,COUNTIF($AV$32:AV1317,AV1317),0)</f>
        <v>1285</v>
      </c>
      <c r="AX1317" s="69">
        <f>IF(AND(AW1317&gt;1,SUMIF($AV$32:AV1316,AV1317,$AX$32:AX1316)-SUMIF($AV$32:AV1316,AV1317,$BA$32:BA1316)=0),1,IF(AND(AW1317&gt;1,SUMIF($AV$32:AV1316,AV1317,$AX$32:AX1316)-SUMIF($AV$32:AV1316,AV1317,$BA$32:BA1316)&gt;0),0,AW1317))</f>
        <v>0</v>
      </c>
      <c r="AY1317" s="69">
        <f>IF(AND(Q1317&gt;0,SUMIF($AV$32:AV1317,AV1317,$I$32:I1317)-SUMIF($AV$32:AV1317,AV1317,$Q$32:Q1317)=0),COUNTIF($AV$32:AV1317,AV1317),0)</f>
        <v>0</v>
      </c>
      <c r="AZ1317" s="69">
        <f>IF(Q1317&gt;0,COUNTIF($AV$32:AV1317,AV1317),0)</f>
        <v>0</v>
      </c>
      <c r="BA1317" s="69">
        <f t="shared" si="396"/>
        <v>0</v>
      </c>
      <c r="BC1317" s="69" t="str">
        <f t="shared" si="397"/>
        <v xml:space="preserve">  0</v>
      </c>
      <c r="BD1317" s="69" t="str">
        <f t="shared" si="398"/>
        <v/>
      </c>
      <c r="BF1317" s="69"/>
      <c r="BG1317" s="69"/>
    </row>
    <row r="1318" spans="1:59" x14ac:dyDescent="0.25">
      <c r="A1318" s="70" t="e">
        <f t="shared" si="387"/>
        <v>#REF!</v>
      </c>
      <c r="B1318" s="83" t="str">
        <f>IFERROR(VLOOKUP(A1318,[1]Tổng!$M$2:$AT$200,13,0),"")</f>
        <v/>
      </c>
      <c r="C1318" s="71" t="e">
        <f t="shared" ref="C1318:C1381" si="400">IF(I1318&gt;0,MID(B1318,SEARCH(".",B1318,SEARCH(".",B1318,SEARCH(".",B1318)+1)+1)+1,SEARCH(".",B1318,(SEARCH(".",B1318,SEARCH(".",B1318,SEARCH(".",B1318)+1)+1))+1)-SEARCH(".",B1318,SEARCH(".",B1318,SEARCH(".",B1318)+1)+1)-1),0)</f>
        <v>#VALUE!</v>
      </c>
      <c r="D1318" s="71">
        <f t="shared" ref="D1318:D1381" si="401">IF(Q1318&gt;0,MID(B1318,SEARCH("-",B1318,SEARCH("-",B1318)+1)+1,SEARCH("/",B1318,SEARCH("/",B1318)+1)-SEARCH("-",B1318,SEARCH("-",B1318)+1)-1),1)</f>
        <v>1</v>
      </c>
      <c r="E1318" s="221" t="str">
        <f>IFERROR(VLOOKUP(A1318,[1]Tổng!$M$2:$AT$200,14,0),"")</f>
        <v/>
      </c>
      <c r="F1318" s="213" t="str">
        <f>IFERROR(VLOOKUP(A1318,[1]Tổng!$M$2:$AT$200,15,0),"")</f>
        <v/>
      </c>
      <c r="G1318" s="214" t="str">
        <f>IFERROR(VLOOKUP(A1318,[1]Tổng!$M$2:$AT$200,25,0),"")</f>
        <v/>
      </c>
      <c r="H1318" s="83" t="str">
        <f>IFERROR(VLOOKUP(A1318,[1]Tổng!$M$2:$AQ$200,26,0),"")</f>
        <v/>
      </c>
      <c r="I1318" s="77" t="str">
        <f>IFERROR(VLOOKUP(A1318,[1]Tổng!$M$2:$AQ$200,27,0),"")</f>
        <v/>
      </c>
      <c r="J1318" s="77">
        <v>1000000</v>
      </c>
      <c r="K1318" s="78">
        <f t="shared" ref="K1318:K1381" si="402">IFERROR(I1318*J1318,0)</f>
        <v>0</v>
      </c>
      <c r="L1318" s="88" t="str">
        <f>IFERROR(VLOOKUP(A1318,[1]Tổng!$M$2:$AQ$200,30,0),"")</f>
        <v/>
      </c>
      <c r="M1318" s="88">
        <f t="shared" ref="M1318:M1381" si="403">IFERROR(I1318*L1318,0)</f>
        <v>0</v>
      </c>
      <c r="N1318" s="88" t="str">
        <f>IFERROR(VLOOKUP(A1318,[1]Tổng!$M$2:$AT$200,18,0),"")</f>
        <v/>
      </c>
      <c r="O1318" s="88" t="str">
        <f>IFERROR(VLOOKUP(A1318,[1]Tổng!$M$2:$AT$200,22,0),"")</f>
        <v/>
      </c>
      <c r="P1318" s="217">
        <f t="shared" ref="P1318:P1381" si="404">IF(Q1318&gt;0,VLOOKUP(D1318,$C$32:$M$1452,7,0),0)</f>
        <v>0</v>
      </c>
      <c r="Q1318" s="217">
        <f>IFERROR(VLOOKUP(A1318,[1]Tổng!$M$2:$AQ$200,29,0),0)</f>
        <v>0</v>
      </c>
      <c r="R1318" s="81" t="str">
        <f>IFERROR(VLOOKUP(A1318,[1]Tổng!$M$2:$AQ$200,31,0),"")</f>
        <v/>
      </c>
      <c r="S1318" s="81">
        <f t="shared" si="393"/>
        <v>0</v>
      </c>
      <c r="T1318" s="81">
        <f t="shared" si="394"/>
        <v>0</v>
      </c>
      <c r="U1318" s="81" t="e">
        <f t="shared" si="388"/>
        <v>#REF!</v>
      </c>
      <c r="V1318" s="81"/>
      <c r="W1318" s="81" t="e">
        <f t="shared" si="399"/>
        <v>#REF!</v>
      </c>
      <c r="X1318" s="83" t="str">
        <f>IFERROR(VLOOKUP(A1318,[1]Tổng!$H$2:$AT$200,39,0),".")</f>
        <v>.</v>
      </c>
      <c r="Y1318" s="99">
        <f t="shared" si="391"/>
        <v>0</v>
      </c>
      <c r="AC1318" s="106"/>
      <c r="AE1318" s="106" t="e">
        <f t="shared" si="353"/>
        <v>#VALUE!</v>
      </c>
      <c r="AF1318" s="69"/>
      <c r="AG1318" s="218"/>
      <c r="AH1318" s="219"/>
      <c r="AI1318" s="218"/>
      <c r="AR1318" s="225" t="str">
        <f t="shared" si="389"/>
        <v/>
      </c>
      <c r="AS1318" s="35">
        <f t="shared" si="390"/>
        <v>2</v>
      </c>
      <c r="AU1318" s="69" t="e">
        <f t="shared" si="392"/>
        <v>#N/A</v>
      </c>
      <c r="AV1318" s="69" t="e">
        <f t="shared" si="395"/>
        <v>#N/A</v>
      </c>
      <c r="AW1318" s="69">
        <f>IF(I1318&gt;0,COUNTIF($AV$32:AV1318,AV1318),0)</f>
        <v>1286</v>
      </c>
      <c r="AX1318" s="69">
        <f>IF(AND(AW1318&gt;1,SUMIF($AV$32:AV1317,AV1318,$AX$32:AX1317)-SUMIF($AV$32:AV1317,AV1318,$BA$32:BA1317)=0),1,IF(AND(AW1318&gt;1,SUMIF($AV$32:AV1317,AV1318,$AX$32:AX1317)-SUMIF($AV$32:AV1317,AV1318,$BA$32:BA1317)&gt;0),0,AW1318))</f>
        <v>0</v>
      </c>
      <c r="AY1318" s="69">
        <f>IF(AND(Q1318&gt;0,SUMIF($AV$32:AV1318,AV1318,$I$32:I1318)-SUMIF($AV$32:AV1318,AV1318,$Q$32:Q1318)=0),COUNTIF($AV$32:AV1318,AV1318),0)</f>
        <v>0</v>
      </c>
      <c r="AZ1318" s="69">
        <f>IF(Q1318&gt;0,COUNTIF($AV$32:AV1318,AV1318),0)</f>
        <v>0</v>
      </c>
      <c r="BA1318" s="69">
        <f t="shared" si="396"/>
        <v>0</v>
      </c>
      <c r="BC1318" s="69" t="str">
        <f t="shared" si="397"/>
        <v xml:space="preserve">  0</v>
      </c>
      <c r="BD1318" s="69" t="str">
        <f t="shared" si="398"/>
        <v/>
      </c>
      <c r="BF1318" s="69"/>
      <c r="BG1318" s="69"/>
    </row>
    <row r="1319" spans="1:59" x14ac:dyDescent="0.25">
      <c r="A1319" s="70" t="e">
        <f t="shared" ref="A1319:A1382" si="405">A1318+1</f>
        <v>#REF!</v>
      </c>
      <c r="B1319" s="83" t="str">
        <f>IFERROR(VLOOKUP(A1319,[1]Tổng!$M$2:$AT$200,13,0),"")</f>
        <v/>
      </c>
      <c r="C1319" s="71" t="e">
        <f t="shared" si="400"/>
        <v>#VALUE!</v>
      </c>
      <c r="D1319" s="71">
        <f t="shared" si="401"/>
        <v>1</v>
      </c>
      <c r="E1319" s="221" t="str">
        <f>IFERROR(VLOOKUP(A1319,[1]Tổng!$M$2:$AT$200,14,0),"")</f>
        <v/>
      </c>
      <c r="F1319" s="213" t="str">
        <f>IFERROR(VLOOKUP(A1319,[1]Tổng!$M$2:$AT$200,15,0),"")</f>
        <v/>
      </c>
      <c r="G1319" s="214" t="str">
        <f>IFERROR(VLOOKUP(A1319,[1]Tổng!$M$2:$AT$200,25,0),"")</f>
        <v/>
      </c>
      <c r="H1319" s="83" t="str">
        <f>IFERROR(VLOOKUP(A1319,[1]Tổng!$M$2:$AQ$200,26,0),"")</f>
        <v/>
      </c>
      <c r="I1319" s="77" t="str">
        <f>IFERROR(VLOOKUP(A1319,[1]Tổng!$M$2:$AQ$200,27,0),"")</f>
        <v/>
      </c>
      <c r="J1319" s="77">
        <v>1000000</v>
      </c>
      <c r="K1319" s="78">
        <f t="shared" si="402"/>
        <v>0</v>
      </c>
      <c r="L1319" s="88" t="str">
        <f>IFERROR(VLOOKUP(A1319,[1]Tổng!$M$2:$AQ$200,30,0),"")</f>
        <v/>
      </c>
      <c r="M1319" s="88">
        <f t="shared" si="403"/>
        <v>0</v>
      </c>
      <c r="N1319" s="88" t="str">
        <f>IFERROR(VLOOKUP(A1319,[1]Tổng!$M$2:$AT$200,18,0),"")</f>
        <v/>
      </c>
      <c r="O1319" s="88" t="str">
        <f>IFERROR(VLOOKUP(A1319,[1]Tổng!$M$2:$AT$200,22,0),"")</f>
        <v/>
      </c>
      <c r="P1319" s="217">
        <f t="shared" si="404"/>
        <v>0</v>
      </c>
      <c r="Q1319" s="217">
        <f>IFERROR(VLOOKUP(A1319,[1]Tổng!$M$2:$AQ$200,29,0),0)</f>
        <v>0</v>
      </c>
      <c r="R1319" s="81" t="str">
        <f>IFERROR(VLOOKUP(A1319,[1]Tổng!$M$2:$AQ$200,31,0),"")</f>
        <v/>
      </c>
      <c r="S1319" s="81">
        <f t="shared" si="393"/>
        <v>0</v>
      </c>
      <c r="T1319" s="81">
        <f t="shared" si="394"/>
        <v>0</v>
      </c>
      <c r="U1319" s="81" t="e">
        <f t="shared" ref="U1319:U1382" si="406">W1318</f>
        <v>#REF!</v>
      </c>
      <c r="V1319" s="81"/>
      <c r="W1319" s="81" t="e">
        <f t="shared" si="399"/>
        <v>#REF!</v>
      </c>
      <c r="X1319" s="83" t="str">
        <f>IFERROR(VLOOKUP(A1319,[1]Tổng!$H$2:$AT$200,39,0),".")</f>
        <v>.</v>
      </c>
      <c r="Y1319" s="99">
        <f t="shared" si="391"/>
        <v>0</v>
      </c>
      <c r="AC1319" s="106"/>
      <c r="AE1319" s="106" t="e">
        <f t="shared" si="353"/>
        <v>#VALUE!</v>
      </c>
      <c r="AF1319" s="69"/>
      <c r="AG1319" s="218"/>
      <c r="AH1319" s="219"/>
      <c r="AI1319" s="218"/>
      <c r="AR1319" s="225" t="str">
        <f t="shared" si="389"/>
        <v/>
      </c>
      <c r="AS1319" s="35">
        <f t="shared" si="390"/>
        <v>2</v>
      </c>
      <c r="AU1319" s="69" t="e">
        <f t="shared" si="392"/>
        <v>#N/A</v>
      </c>
      <c r="AV1319" s="69" t="e">
        <f t="shared" si="395"/>
        <v>#N/A</v>
      </c>
      <c r="AW1319" s="69">
        <f>IF(I1319&gt;0,COUNTIF($AV$32:AV1319,AV1319),0)</f>
        <v>1287</v>
      </c>
      <c r="AX1319" s="69">
        <f>IF(AND(AW1319&gt;1,SUMIF($AV$32:AV1318,AV1319,$AX$32:AX1318)-SUMIF($AV$32:AV1318,AV1319,$BA$32:BA1318)=0),1,IF(AND(AW1319&gt;1,SUMIF($AV$32:AV1318,AV1319,$AX$32:AX1318)-SUMIF($AV$32:AV1318,AV1319,$BA$32:BA1318)&gt;0),0,AW1319))</f>
        <v>0</v>
      </c>
      <c r="AY1319" s="69">
        <f>IF(AND(Q1319&gt;0,SUMIF($AV$32:AV1319,AV1319,$I$32:I1319)-SUMIF($AV$32:AV1319,AV1319,$Q$32:Q1319)=0),COUNTIF($AV$32:AV1319,AV1319),0)</f>
        <v>0</v>
      </c>
      <c r="AZ1319" s="69">
        <f>IF(Q1319&gt;0,COUNTIF($AV$32:AV1319,AV1319),0)</f>
        <v>0</v>
      </c>
      <c r="BA1319" s="69">
        <f t="shared" si="396"/>
        <v>0</v>
      </c>
      <c r="BC1319" s="69" t="str">
        <f t="shared" si="397"/>
        <v xml:space="preserve">  0</v>
      </c>
      <c r="BD1319" s="69" t="str">
        <f t="shared" si="398"/>
        <v/>
      </c>
      <c r="BF1319" s="69"/>
      <c r="BG1319" s="69"/>
    </row>
    <row r="1320" spans="1:59" x14ac:dyDescent="0.25">
      <c r="A1320" s="70" t="e">
        <f t="shared" si="405"/>
        <v>#REF!</v>
      </c>
      <c r="B1320" s="83" t="str">
        <f>IFERROR(VLOOKUP(A1320,[1]Tổng!$M$2:$AT$200,13,0),"")</f>
        <v/>
      </c>
      <c r="C1320" s="71" t="e">
        <f t="shared" si="400"/>
        <v>#VALUE!</v>
      </c>
      <c r="D1320" s="71">
        <f t="shared" si="401"/>
        <v>1</v>
      </c>
      <c r="E1320" s="221" t="str">
        <f>IFERROR(VLOOKUP(A1320,[1]Tổng!$M$2:$AT$200,14,0),"")</f>
        <v/>
      </c>
      <c r="F1320" s="213" t="str">
        <f>IFERROR(VLOOKUP(A1320,[1]Tổng!$M$2:$AT$200,15,0),"")</f>
        <v/>
      </c>
      <c r="G1320" s="214" t="str">
        <f>IFERROR(VLOOKUP(A1320,[1]Tổng!$M$2:$AT$200,25,0),"")</f>
        <v/>
      </c>
      <c r="H1320" s="83" t="str">
        <f>IFERROR(VLOOKUP(A1320,[1]Tổng!$M$2:$AQ$200,26,0),"")</f>
        <v/>
      </c>
      <c r="I1320" s="77" t="str">
        <f>IFERROR(VLOOKUP(A1320,[1]Tổng!$M$2:$AQ$200,27,0),"")</f>
        <v/>
      </c>
      <c r="J1320" s="77">
        <v>1000000</v>
      </c>
      <c r="K1320" s="78">
        <f t="shared" si="402"/>
        <v>0</v>
      </c>
      <c r="L1320" s="88" t="str">
        <f>IFERROR(VLOOKUP(A1320,[1]Tổng!$M$2:$AQ$200,30,0),"")</f>
        <v/>
      </c>
      <c r="M1320" s="88">
        <f t="shared" si="403"/>
        <v>0</v>
      </c>
      <c r="N1320" s="88" t="str">
        <f>IFERROR(VLOOKUP(A1320,[1]Tổng!$M$2:$AT$200,18,0),"")</f>
        <v/>
      </c>
      <c r="O1320" s="88" t="str">
        <f>IFERROR(VLOOKUP(A1320,[1]Tổng!$M$2:$AT$200,22,0),"")</f>
        <v/>
      </c>
      <c r="P1320" s="217">
        <f t="shared" si="404"/>
        <v>0</v>
      </c>
      <c r="Q1320" s="217">
        <f>IFERROR(VLOOKUP(A1320,[1]Tổng!$M$2:$AQ$200,29,0),0)</f>
        <v>0</v>
      </c>
      <c r="R1320" s="81" t="str">
        <f>IFERROR(VLOOKUP(A1320,[1]Tổng!$M$2:$AQ$200,31,0),"")</f>
        <v/>
      </c>
      <c r="S1320" s="81">
        <f t="shared" si="393"/>
        <v>0</v>
      </c>
      <c r="T1320" s="81">
        <f t="shared" si="394"/>
        <v>0</v>
      </c>
      <c r="U1320" s="81" t="e">
        <f t="shared" si="406"/>
        <v>#REF!</v>
      </c>
      <c r="V1320" s="81"/>
      <c r="W1320" s="81" t="e">
        <f t="shared" si="399"/>
        <v>#REF!</v>
      </c>
      <c r="X1320" s="83" t="str">
        <f>IFERROR(VLOOKUP(A1320,[1]Tổng!$H$2:$AT$200,39,0),".")</f>
        <v>.</v>
      </c>
      <c r="Y1320" s="99">
        <f t="shared" si="391"/>
        <v>0</v>
      </c>
      <c r="AC1320" s="106"/>
      <c r="AE1320" s="106" t="e">
        <f t="shared" si="353"/>
        <v>#VALUE!</v>
      </c>
      <c r="AF1320" s="69"/>
      <c r="AG1320" s="218"/>
      <c r="AH1320" s="219"/>
      <c r="AI1320" s="218"/>
      <c r="AR1320" s="225" t="str">
        <f t="shared" si="389"/>
        <v/>
      </c>
      <c r="AS1320" s="35">
        <f t="shared" si="390"/>
        <v>2</v>
      </c>
      <c r="AU1320" s="69" t="e">
        <f t="shared" si="392"/>
        <v>#N/A</v>
      </c>
      <c r="AV1320" s="69" t="e">
        <f t="shared" si="395"/>
        <v>#N/A</v>
      </c>
      <c r="AW1320" s="69">
        <f>IF(I1320&gt;0,COUNTIF($AV$32:AV1320,AV1320),0)</f>
        <v>1288</v>
      </c>
      <c r="AX1320" s="69">
        <f>IF(AND(AW1320&gt;1,SUMIF($AV$32:AV1319,AV1320,$AX$32:AX1319)-SUMIF($AV$32:AV1319,AV1320,$BA$32:BA1319)=0),1,IF(AND(AW1320&gt;1,SUMIF($AV$32:AV1319,AV1320,$AX$32:AX1319)-SUMIF($AV$32:AV1319,AV1320,$BA$32:BA1319)&gt;0),0,AW1320))</f>
        <v>0</v>
      </c>
      <c r="AY1320" s="69">
        <f>IF(AND(Q1320&gt;0,SUMIF($AV$32:AV1320,AV1320,$I$32:I1320)-SUMIF($AV$32:AV1320,AV1320,$Q$32:Q1320)=0),COUNTIF($AV$32:AV1320,AV1320),0)</f>
        <v>0</v>
      </c>
      <c r="AZ1320" s="69">
        <f>IF(Q1320&gt;0,COUNTIF($AV$32:AV1320,AV1320),0)</f>
        <v>0</v>
      </c>
      <c r="BA1320" s="69">
        <f t="shared" si="396"/>
        <v>0</v>
      </c>
      <c r="BC1320" s="69" t="str">
        <f t="shared" si="397"/>
        <v xml:space="preserve">  0</v>
      </c>
      <c r="BD1320" s="69" t="str">
        <f t="shared" si="398"/>
        <v/>
      </c>
      <c r="BF1320" s="69"/>
      <c r="BG1320" s="69"/>
    </row>
    <row r="1321" spans="1:59" x14ac:dyDescent="0.25">
      <c r="A1321" s="70" t="e">
        <f t="shared" si="405"/>
        <v>#REF!</v>
      </c>
      <c r="B1321" s="83" t="str">
        <f>IFERROR(VLOOKUP(A1321,[1]Tổng!$M$2:$AT$200,13,0),"")</f>
        <v/>
      </c>
      <c r="C1321" s="71" t="e">
        <f t="shared" si="400"/>
        <v>#VALUE!</v>
      </c>
      <c r="D1321" s="71">
        <f t="shared" si="401"/>
        <v>1</v>
      </c>
      <c r="E1321" s="221" t="str">
        <f>IFERROR(VLOOKUP(A1321,[1]Tổng!$M$2:$AT$200,14,0),"")</f>
        <v/>
      </c>
      <c r="F1321" s="213" t="str">
        <f>IFERROR(VLOOKUP(A1321,[1]Tổng!$M$2:$AT$200,15,0),"")</f>
        <v/>
      </c>
      <c r="G1321" s="214" t="str">
        <f>IFERROR(VLOOKUP(A1321,[1]Tổng!$M$2:$AT$200,25,0),"")</f>
        <v/>
      </c>
      <c r="H1321" s="83" t="str">
        <f>IFERROR(VLOOKUP(A1321,[1]Tổng!$M$2:$AQ$200,26,0),"")</f>
        <v/>
      </c>
      <c r="I1321" s="77" t="str">
        <f>IFERROR(VLOOKUP(A1321,[1]Tổng!$M$2:$AQ$200,27,0),"")</f>
        <v/>
      </c>
      <c r="J1321" s="77">
        <v>1000000</v>
      </c>
      <c r="K1321" s="78">
        <f t="shared" si="402"/>
        <v>0</v>
      </c>
      <c r="L1321" s="88" t="str">
        <f>IFERROR(VLOOKUP(A1321,[1]Tổng!$M$2:$AQ$200,30,0),"")</f>
        <v/>
      </c>
      <c r="M1321" s="88">
        <f t="shared" si="403"/>
        <v>0</v>
      </c>
      <c r="N1321" s="88" t="str">
        <f>IFERROR(VLOOKUP(A1321,[1]Tổng!$M$2:$AT$200,18,0),"")</f>
        <v/>
      </c>
      <c r="O1321" s="88" t="str">
        <f>IFERROR(VLOOKUP(A1321,[1]Tổng!$M$2:$AT$200,22,0),"")</f>
        <v/>
      </c>
      <c r="P1321" s="217">
        <f t="shared" si="404"/>
        <v>0</v>
      </c>
      <c r="Q1321" s="217">
        <f>IFERROR(VLOOKUP(A1321,[1]Tổng!$M$2:$AQ$200,29,0),0)</f>
        <v>0</v>
      </c>
      <c r="R1321" s="81" t="str">
        <f>IFERROR(VLOOKUP(A1321,[1]Tổng!$M$2:$AQ$200,31,0),"")</f>
        <v/>
      </c>
      <c r="S1321" s="81">
        <f t="shared" si="393"/>
        <v>0</v>
      </c>
      <c r="T1321" s="81">
        <f t="shared" si="394"/>
        <v>0</v>
      </c>
      <c r="U1321" s="81" t="e">
        <f t="shared" si="406"/>
        <v>#REF!</v>
      </c>
      <c r="V1321" s="81"/>
      <c r="W1321" s="81" t="e">
        <f t="shared" si="399"/>
        <v>#REF!</v>
      </c>
      <c r="X1321" s="83" t="str">
        <f>IFERROR(VLOOKUP(A1321,[1]Tổng!$H$2:$AT$200,39,0),".")</f>
        <v>.</v>
      </c>
      <c r="Y1321" s="99">
        <f t="shared" si="391"/>
        <v>0</v>
      </c>
      <c r="AC1321" s="106"/>
      <c r="AE1321" s="106" t="e">
        <f t="shared" si="353"/>
        <v>#VALUE!</v>
      </c>
      <c r="AF1321" s="69"/>
      <c r="AG1321" s="218"/>
      <c r="AH1321" s="219"/>
      <c r="AI1321" s="218"/>
      <c r="AR1321" s="225" t="str">
        <f t="shared" si="389"/>
        <v/>
      </c>
      <c r="AS1321" s="35">
        <f t="shared" si="390"/>
        <v>2</v>
      </c>
      <c r="AU1321" s="69" t="e">
        <f t="shared" si="392"/>
        <v>#N/A</v>
      </c>
      <c r="AV1321" s="69" t="e">
        <f t="shared" si="395"/>
        <v>#N/A</v>
      </c>
      <c r="AW1321" s="69">
        <f>IF(I1321&gt;0,COUNTIF($AV$32:AV1321,AV1321),0)</f>
        <v>1289</v>
      </c>
      <c r="AX1321" s="69">
        <f>IF(AND(AW1321&gt;1,SUMIF($AV$32:AV1320,AV1321,$AX$32:AX1320)-SUMIF($AV$32:AV1320,AV1321,$BA$32:BA1320)=0),1,IF(AND(AW1321&gt;1,SUMIF($AV$32:AV1320,AV1321,$AX$32:AX1320)-SUMIF($AV$32:AV1320,AV1321,$BA$32:BA1320)&gt;0),0,AW1321))</f>
        <v>0</v>
      </c>
      <c r="AY1321" s="69">
        <f>IF(AND(Q1321&gt;0,SUMIF($AV$32:AV1321,AV1321,$I$32:I1321)-SUMIF($AV$32:AV1321,AV1321,$Q$32:Q1321)=0),COUNTIF($AV$32:AV1321,AV1321),0)</f>
        <v>0</v>
      </c>
      <c r="AZ1321" s="69">
        <f>IF(Q1321&gt;0,COUNTIF($AV$32:AV1321,AV1321),0)</f>
        <v>0</v>
      </c>
      <c r="BA1321" s="69">
        <f t="shared" si="396"/>
        <v>0</v>
      </c>
      <c r="BC1321" s="69" t="str">
        <f t="shared" si="397"/>
        <v xml:space="preserve">  0</v>
      </c>
      <c r="BD1321" s="69" t="str">
        <f t="shared" si="398"/>
        <v/>
      </c>
      <c r="BF1321" s="69"/>
      <c r="BG1321" s="69"/>
    </row>
    <row r="1322" spans="1:59" x14ac:dyDescent="0.25">
      <c r="A1322" s="70" t="e">
        <f t="shared" si="405"/>
        <v>#REF!</v>
      </c>
      <c r="B1322" s="83" t="str">
        <f>IFERROR(VLOOKUP(A1322,[1]Tổng!$M$2:$AT$200,13,0),"")</f>
        <v/>
      </c>
      <c r="C1322" s="71" t="e">
        <f t="shared" si="400"/>
        <v>#VALUE!</v>
      </c>
      <c r="D1322" s="71">
        <f t="shared" si="401"/>
        <v>1</v>
      </c>
      <c r="E1322" s="221" t="str">
        <f>IFERROR(VLOOKUP(A1322,[1]Tổng!$M$2:$AT$200,14,0),"")</f>
        <v/>
      </c>
      <c r="F1322" s="213" t="str">
        <f>IFERROR(VLOOKUP(A1322,[1]Tổng!$M$2:$AT$200,15,0),"")</f>
        <v/>
      </c>
      <c r="G1322" s="214" t="str">
        <f>IFERROR(VLOOKUP(A1322,[1]Tổng!$M$2:$AT$200,25,0),"")</f>
        <v/>
      </c>
      <c r="H1322" s="83" t="str">
        <f>IFERROR(VLOOKUP(A1322,[1]Tổng!$M$2:$AQ$200,26,0),"")</f>
        <v/>
      </c>
      <c r="I1322" s="77" t="str">
        <f>IFERROR(VLOOKUP(A1322,[1]Tổng!$M$2:$AQ$200,27,0),"")</f>
        <v/>
      </c>
      <c r="J1322" s="77">
        <v>1000000</v>
      </c>
      <c r="K1322" s="78">
        <f t="shared" si="402"/>
        <v>0</v>
      </c>
      <c r="L1322" s="88" t="str">
        <f>IFERROR(VLOOKUP(A1322,[1]Tổng!$M$2:$AQ$200,30,0),"")</f>
        <v/>
      </c>
      <c r="M1322" s="88">
        <f t="shared" si="403"/>
        <v>0</v>
      </c>
      <c r="N1322" s="88" t="str">
        <f>IFERROR(VLOOKUP(A1322,[1]Tổng!$M$2:$AT$200,18,0),"")</f>
        <v/>
      </c>
      <c r="O1322" s="88" t="str">
        <f>IFERROR(VLOOKUP(A1322,[1]Tổng!$M$2:$AT$200,22,0),"")</f>
        <v/>
      </c>
      <c r="P1322" s="217">
        <f t="shared" si="404"/>
        <v>0</v>
      </c>
      <c r="Q1322" s="217">
        <f>IFERROR(VLOOKUP(A1322,[1]Tổng!$M$2:$AQ$200,29,0),0)</f>
        <v>0</v>
      </c>
      <c r="R1322" s="81" t="str">
        <f>IFERROR(VLOOKUP(A1322,[1]Tổng!$M$2:$AQ$200,31,0),"")</f>
        <v/>
      </c>
      <c r="S1322" s="81">
        <f t="shared" si="393"/>
        <v>0</v>
      </c>
      <c r="T1322" s="81">
        <f t="shared" si="394"/>
        <v>0</v>
      </c>
      <c r="U1322" s="81" t="e">
        <f t="shared" si="406"/>
        <v>#REF!</v>
      </c>
      <c r="V1322" s="81"/>
      <c r="W1322" s="81" t="e">
        <f t="shared" si="399"/>
        <v>#REF!</v>
      </c>
      <c r="X1322" s="83" t="str">
        <f>IFERROR(VLOOKUP(A1322,[1]Tổng!$H$2:$AT$200,39,0),".")</f>
        <v>.</v>
      </c>
      <c r="Y1322" s="99">
        <f t="shared" si="391"/>
        <v>0</v>
      </c>
      <c r="AC1322" s="106"/>
      <c r="AE1322" s="106" t="e">
        <f t="shared" si="353"/>
        <v>#VALUE!</v>
      </c>
      <c r="AF1322" s="69"/>
      <c r="AG1322" s="218"/>
      <c r="AH1322" s="219"/>
      <c r="AI1322" s="218"/>
      <c r="AR1322" s="225" t="str">
        <f t="shared" si="389"/>
        <v/>
      </c>
      <c r="AS1322" s="35">
        <f t="shared" si="390"/>
        <v>2</v>
      </c>
      <c r="AU1322" s="69" t="e">
        <f t="shared" si="392"/>
        <v>#N/A</v>
      </c>
      <c r="AV1322" s="69" t="e">
        <f t="shared" si="395"/>
        <v>#N/A</v>
      </c>
      <c r="AW1322" s="69">
        <f>IF(I1322&gt;0,COUNTIF($AV$32:AV1322,AV1322),0)</f>
        <v>1290</v>
      </c>
      <c r="AX1322" s="69">
        <f>IF(AND(AW1322&gt;1,SUMIF($AV$32:AV1321,AV1322,$AX$32:AX1321)-SUMIF($AV$32:AV1321,AV1322,$BA$32:BA1321)=0),1,IF(AND(AW1322&gt;1,SUMIF($AV$32:AV1321,AV1322,$AX$32:AX1321)-SUMIF($AV$32:AV1321,AV1322,$BA$32:BA1321)&gt;0),0,AW1322))</f>
        <v>0</v>
      </c>
      <c r="AY1322" s="69">
        <f>IF(AND(Q1322&gt;0,SUMIF($AV$32:AV1322,AV1322,$I$32:I1322)-SUMIF($AV$32:AV1322,AV1322,$Q$32:Q1322)=0),COUNTIF($AV$32:AV1322,AV1322),0)</f>
        <v>0</v>
      </c>
      <c r="AZ1322" s="69">
        <f>IF(Q1322&gt;0,COUNTIF($AV$32:AV1322,AV1322),0)</f>
        <v>0</v>
      </c>
      <c r="BA1322" s="69">
        <f t="shared" si="396"/>
        <v>0</v>
      </c>
      <c r="BC1322" s="69" t="str">
        <f t="shared" si="397"/>
        <v xml:space="preserve">  0</v>
      </c>
      <c r="BD1322" s="69" t="str">
        <f t="shared" si="398"/>
        <v/>
      </c>
      <c r="BF1322" s="69"/>
      <c r="BG1322" s="69"/>
    </row>
    <row r="1323" spans="1:59" x14ac:dyDescent="0.25">
      <c r="A1323" s="70" t="e">
        <f t="shared" si="405"/>
        <v>#REF!</v>
      </c>
      <c r="B1323" s="83" t="str">
        <f>IFERROR(VLOOKUP(A1323,[1]Tổng!$M$2:$AT$200,13,0),"")</f>
        <v/>
      </c>
      <c r="C1323" s="71" t="e">
        <f t="shared" si="400"/>
        <v>#VALUE!</v>
      </c>
      <c r="D1323" s="71">
        <f t="shared" si="401"/>
        <v>1</v>
      </c>
      <c r="E1323" s="221" t="str">
        <f>IFERROR(VLOOKUP(A1323,[1]Tổng!$M$2:$AT$200,14,0),"")</f>
        <v/>
      </c>
      <c r="F1323" s="213" t="str">
        <f>IFERROR(VLOOKUP(A1323,[1]Tổng!$M$2:$AT$200,15,0),"")</f>
        <v/>
      </c>
      <c r="G1323" s="214" t="str">
        <f>IFERROR(VLOOKUP(A1323,[1]Tổng!$M$2:$AT$200,25,0),"")</f>
        <v/>
      </c>
      <c r="H1323" s="83" t="str">
        <f>IFERROR(VLOOKUP(A1323,[1]Tổng!$M$2:$AQ$200,26,0),"")</f>
        <v/>
      </c>
      <c r="I1323" s="77" t="str">
        <f>IFERROR(VLOOKUP(A1323,[1]Tổng!$M$2:$AQ$200,27,0),"")</f>
        <v/>
      </c>
      <c r="J1323" s="77">
        <v>1000000</v>
      </c>
      <c r="K1323" s="78">
        <f t="shared" si="402"/>
        <v>0</v>
      </c>
      <c r="L1323" s="88" t="str">
        <f>IFERROR(VLOOKUP(A1323,[1]Tổng!$M$2:$AQ$200,30,0),"")</f>
        <v/>
      </c>
      <c r="M1323" s="88">
        <f t="shared" si="403"/>
        <v>0</v>
      </c>
      <c r="N1323" s="88" t="str">
        <f>IFERROR(VLOOKUP(A1323,[1]Tổng!$M$2:$AT$200,18,0),"")</f>
        <v/>
      </c>
      <c r="O1323" s="88" t="str">
        <f>IFERROR(VLOOKUP(A1323,[1]Tổng!$M$2:$AT$200,22,0),"")</f>
        <v/>
      </c>
      <c r="P1323" s="217">
        <f t="shared" si="404"/>
        <v>0</v>
      </c>
      <c r="Q1323" s="217">
        <f>IFERROR(VLOOKUP(A1323,[1]Tổng!$M$2:$AQ$200,29,0),0)</f>
        <v>0</v>
      </c>
      <c r="R1323" s="81" t="str">
        <f>IFERROR(VLOOKUP(A1323,[1]Tổng!$M$2:$AQ$200,31,0),"")</f>
        <v/>
      </c>
      <c r="S1323" s="81">
        <f t="shared" si="393"/>
        <v>0</v>
      </c>
      <c r="T1323" s="81">
        <f t="shared" si="394"/>
        <v>0</v>
      </c>
      <c r="U1323" s="81" t="e">
        <f t="shared" si="406"/>
        <v>#REF!</v>
      </c>
      <c r="V1323" s="81"/>
      <c r="W1323" s="81" t="e">
        <f t="shared" si="399"/>
        <v>#REF!</v>
      </c>
      <c r="X1323" s="83" t="str">
        <f>IFERROR(VLOOKUP(A1323,[1]Tổng!$H$2:$AT$200,39,0),".")</f>
        <v>.</v>
      </c>
      <c r="Y1323" s="99">
        <f t="shared" si="391"/>
        <v>0</v>
      </c>
      <c r="AC1323" s="106"/>
      <c r="AE1323" s="106" t="e">
        <f t="shared" si="353"/>
        <v>#VALUE!</v>
      </c>
      <c r="AF1323" s="69"/>
      <c r="AG1323" s="218"/>
      <c r="AH1323" s="219"/>
      <c r="AI1323" s="218"/>
      <c r="AR1323" s="225" t="str">
        <f t="shared" si="389"/>
        <v/>
      </c>
      <c r="AS1323" s="35">
        <f t="shared" si="390"/>
        <v>2</v>
      </c>
      <c r="AU1323" s="69" t="e">
        <f t="shared" si="392"/>
        <v>#N/A</v>
      </c>
      <c r="AV1323" s="69" t="e">
        <f t="shared" si="395"/>
        <v>#N/A</v>
      </c>
      <c r="AW1323" s="69">
        <f>IF(I1323&gt;0,COUNTIF($AV$32:AV1323,AV1323),0)</f>
        <v>1291</v>
      </c>
      <c r="AX1323" s="69">
        <f>IF(AND(AW1323&gt;1,SUMIF($AV$32:AV1322,AV1323,$AX$32:AX1322)-SUMIF($AV$32:AV1322,AV1323,$BA$32:BA1322)=0),1,IF(AND(AW1323&gt;1,SUMIF($AV$32:AV1322,AV1323,$AX$32:AX1322)-SUMIF($AV$32:AV1322,AV1323,$BA$32:BA1322)&gt;0),0,AW1323))</f>
        <v>0</v>
      </c>
      <c r="AY1323" s="69">
        <f>IF(AND(Q1323&gt;0,SUMIF($AV$32:AV1323,AV1323,$I$32:I1323)-SUMIF($AV$32:AV1323,AV1323,$Q$32:Q1323)=0),COUNTIF($AV$32:AV1323,AV1323),0)</f>
        <v>0</v>
      </c>
      <c r="AZ1323" s="69">
        <f>IF(Q1323&gt;0,COUNTIF($AV$32:AV1323,AV1323),0)</f>
        <v>0</v>
      </c>
      <c r="BA1323" s="69">
        <f t="shared" si="396"/>
        <v>0</v>
      </c>
      <c r="BC1323" s="69" t="str">
        <f t="shared" si="397"/>
        <v xml:space="preserve">  0</v>
      </c>
      <c r="BD1323" s="69" t="str">
        <f t="shared" si="398"/>
        <v/>
      </c>
      <c r="BF1323" s="69"/>
      <c r="BG1323" s="69"/>
    </row>
    <row r="1324" spans="1:59" x14ac:dyDescent="0.25">
      <c r="A1324" s="70" t="e">
        <f t="shared" si="405"/>
        <v>#REF!</v>
      </c>
      <c r="B1324" s="83" t="str">
        <f>IFERROR(VLOOKUP(A1324,[1]Tổng!$M$2:$AT$200,13,0),"")</f>
        <v/>
      </c>
      <c r="C1324" s="71" t="e">
        <f t="shared" si="400"/>
        <v>#VALUE!</v>
      </c>
      <c r="D1324" s="71">
        <f t="shared" si="401"/>
        <v>1</v>
      </c>
      <c r="E1324" s="221" t="str">
        <f>IFERROR(VLOOKUP(A1324,[1]Tổng!$M$2:$AT$200,14,0),"")</f>
        <v/>
      </c>
      <c r="F1324" s="213" t="str">
        <f>IFERROR(VLOOKUP(A1324,[1]Tổng!$M$2:$AT$200,15,0),"")</f>
        <v/>
      </c>
      <c r="G1324" s="214" t="str">
        <f>IFERROR(VLOOKUP(A1324,[1]Tổng!$M$2:$AT$200,25,0),"")</f>
        <v/>
      </c>
      <c r="H1324" s="83" t="str">
        <f>IFERROR(VLOOKUP(A1324,[1]Tổng!$M$2:$AQ$200,26,0),"")</f>
        <v/>
      </c>
      <c r="I1324" s="77" t="str">
        <f>IFERROR(VLOOKUP(A1324,[1]Tổng!$M$2:$AQ$200,27,0),"")</f>
        <v/>
      </c>
      <c r="J1324" s="77">
        <v>1000000</v>
      </c>
      <c r="K1324" s="78">
        <f t="shared" si="402"/>
        <v>0</v>
      </c>
      <c r="L1324" s="88" t="str">
        <f>IFERROR(VLOOKUP(A1324,[1]Tổng!$M$2:$AQ$200,30,0),"")</f>
        <v/>
      </c>
      <c r="M1324" s="88">
        <f t="shared" si="403"/>
        <v>0</v>
      </c>
      <c r="N1324" s="88" t="str">
        <f>IFERROR(VLOOKUP(A1324,[1]Tổng!$M$2:$AT$200,18,0),"")</f>
        <v/>
      </c>
      <c r="O1324" s="88" t="str">
        <f>IFERROR(VLOOKUP(A1324,[1]Tổng!$M$2:$AT$200,22,0),"")</f>
        <v/>
      </c>
      <c r="P1324" s="217">
        <f t="shared" si="404"/>
        <v>0</v>
      </c>
      <c r="Q1324" s="217">
        <f>IFERROR(VLOOKUP(A1324,[1]Tổng!$M$2:$AQ$200,29,0),0)</f>
        <v>0</v>
      </c>
      <c r="R1324" s="81" t="str">
        <f>IFERROR(VLOOKUP(A1324,[1]Tổng!$M$2:$AQ$200,31,0),"")</f>
        <v/>
      </c>
      <c r="S1324" s="81">
        <f t="shared" si="393"/>
        <v>0</v>
      </c>
      <c r="T1324" s="81">
        <f t="shared" si="394"/>
        <v>0</v>
      </c>
      <c r="U1324" s="81" t="e">
        <f t="shared" si="406"/>
        <v>#REF!</v>
      </c>
      <c r="V1324" s="81"/>
      <c r="W1324" s="81" t="e">
        <f t="shared" si="399"/>
        <v>#REF!</v>
      </c>
      <c r="X1324" s="83" t="str">
        <f>IFERROR(VLOOKUP(A1324,[1]Tổng!$H$2:$AT$200,39,0),".")</f>
        <v>.</v>
      </c>
      <c r="Y1324" s="99">
        <f t="shared" si="391"/>
        <v>0</v>
      </c>
      <c r="AC1324" s="106"/>
      <c r="AE1324" s="106" t="e">
        <f t="shared" si="353"/>
        <v>#VALUE!</v>
      </c>
      <c r="AF1324" s="69"/>
      <c r="AG1324" s="218"/>
      <c r="AH1324" s="219"/>
      <c r="AI1324" s="218"/>
      <c r="AR1324" s="225" t="str">
        <f t="shared" ref="AR1324:AR1387" si="407">IF(AS1324&gt;1,H1324,IF(AS1324=1,H1323+1,0))</f>
        <v/>
      </c>
      <c r="AS1324" s="35">
        <f t="shared" ref="AS1324:AS1387" si="408">IF(H1324=0,H1323+1,2)</f>
        <v>2</v>
      </c>
      <c r="AU1324" s="69" t="e">
        <f t="shared" si="392"/>
        <v>#N/A</v>
      </c>
      <c r="AV1324" s="69" t="e">
        <f t="shared" si="395"/>
        <v>#N/A</v>
      </c>
      <c r="AW1324" s="69">
        <f>IF(I1324&gt;0,COUNTIF($AV$32:AV1324,AV1324),0)</f>
        <v>1292</v>
      </c>
      <c r="AX1324" s="69">
        <f>IF(AND(AW1324&gt;1,SUMIF($AV$32:AV1323,AV1324,$AX$32:AX1323)-SUMIF($AV$32:AV1323,AV1324,$BA$32:BA1323)=0),1,IF(AND(AW1324&gt;1,SUMIF($AV$32:AV1323,AV1324,$AX$32:AX1323)-SUMIF($AV$32:AV1323,AV1324,$BA$32:BA1323)&gt;0),0,AW1324))</f>
        <v>0</v>
      </c>
      <c r="AY1324" s="69">
        <f>IF(AND(Q1324&gt;0,SUMIF($AV$32:AV1324,AV1324,$I$32:I1324)-SUMIF($AV$32:AV1324,AV1324,$Q$32:Q1324)=0),COUNTIF($AV$32:AV1324,AV1324),0)</f>
        <v>0</v>
      </c>
      <c r="AZ1324" s="69">
        <f>IF(Q1324&gt;0,COUNTIF($AV$32:AV1324,AV1324),0)</f>
        <v>0</v>
      </c>
      <c r="BA1324" s="69">
        <f t="shared" si="396"/>
        <v>0</v>
      </c>
      <c r="BC1324" s="69" t="str">
        <f t="shared" si="397"/>
        <v xml:space="preserve">  0</v>
      </c>
      <c r="BD1324" s="69" t="str">
        <f t="shared" si="398"/>
        <v/>
      </c>
      <c r="BF1324" s="69"/>
      <c r="BG1324" s="69"/>
    </row>
    <row r="1325" spans="1:59" x14ac:dyDescent="0.25">
      <c r="A1325" s="70" t="e">
        <f t="shared" si="405"/>
        <v>#REF!</v>
      </c>
      <c r="B1325" s="83" t="str">
        <f>IFERROR(VLOOKUP(A1325,[1]Tổng!$M$2:$AT$200,13,0),"")</f>
        <v/>
      </c>
      <c r="C1325" s="71" t="e">
        <f t="shared" si="400"/>
        <v>#VALUE!</v>
      </c>
      <c r="D1325" s="71">
        <f t="shared" si="401"/>
        <v>1</v>
      </c>
      <c r="E1325" s="221" t="str">
        <f>IFERROR(VLOOKUP(A1325,[1]Tổng!$M$2:$AT$200,14,0),"")</f>
        <v/>
      </c>
      <c r="F1325" s="213" t="str">
        <f>IFERROR(VLOOKUP(A1325,[1]Tổng!$M$2:$AT$200,15,0),"")</f>
        <v/>
      </c>
      <c r="G1325" s="214" t="str">
        <f>IFERROR(VLOOKUP(A1325,[1]Tổng!$M$2:$AT$200,25,0),"")</f>
        <v/>
      </c>
      <c r="H1325" s="83" t="str">
        <f>IFERROR(VLOOKUP(A1325,[1]Tổng!$M$2:$AQ$200,26,0),"")</f>
        <v/>
      </c>
      <c r="I1325" s="77" t="str">
        <f>IFERROR(VLOOKUP(A1325,[1]Tổng!$M$2:$AQ$200,27,0),"")</f>
        <v/>
      </c>
      <c r="J1325" s="77">
        <v>1000000</v>
      </c>
      <c r="K1325" s="78">
        <f t="shared" si="402"/>
        <v>0</v>
      </c>
      <c r="L1325" s="88" t="str">
        <f>IFERROR(VLOOKUP(A1325,[1]Tổng!$M$2:$AQ$200,30,0),"")</f>
        <v/>
      </c>
      <c r="M1325" s="88">
        <f t="shared" si="403"/>
        <v>0</v>
      </c>
      <c r="N1325" s="88" t="str">
        <f>IFERROR(VLOOKUP(A1325,[1]Tổng!$M$2:$AT$200,18,0),"")</f>
        <v/>
      </c>
      <c r="O1325" s="88" t="str">
        <f>IFERROR(VLOOKUP(A1325,[1]Tổng!$M$2:$AT$200,22,0),"")</f>
        <v/>
      </c>
      <c r="P1325" s="217">
        <f t="shared" si="404"/>
        <v>0</v>
      </c>
      <c r="Q1325" s="217">
        <f>IFERROR(VLOOKUP(A1325,[1]Tổng!$M$2:$AQ$200,29,0),0)</f>
        <v>0</v>
      </c>
      <c r="R1325" s="81" t="str">
        <f>IFERROR(VLOOKUP(A1325,[1]Tổng!$M$2:$AQ$200,31,0),"")</f>
        <v/>
      </c>
      <c r="S1325" s="81">
        <f t="shared" si="393"/>
        <v>0</v>
      </c>
      <c r="T1325" s="81">
        <f t="shared" si="394"/>
        <v>0</v>
      </c>
      <c r="U1325" s="81" t="e">
        <f t="shared" si="406"/>
        <v>#REF!</v>
      </c>
      <c r="V1325" s="81"/>
      <c r="W1325" s="81" t="e">
        <f t="shared" si="399"/>
        <v>#REF!</v>
      </c>
      <c r="X1325" s="83" t="str">
        <f>IFERROR(VLOOKUP(A1325,[1]Tổng!$H$2:$AT$200,39,0),".")</f>
        <v>.</v>
      </c>
      <c r="Y1325" s="99">
        <f t="shared" si="391"/>
        <v>0</v>
      </c>
      <c r="AC1325" s="106"/>
      <c r="AE1325" s="106" t="e">
        <f t="shared" si="353"/>
        <v>#VALUE!</v>
      </c>
      <c r="AF1325" s="69"/>
      <c r="AG1325" s="218"/>
      <c r="AH1325" s="219"/>
      <c r="AI1325" s="218"/>
      <c r="AR1325" s="225" t="str">
        <f t="shared" si="407"/>
        <v/>
      </c>
      <c r="AS1325" s="35">
        <f t="shared" si="408"/>
        <v>2</v>
      </c>
      <c r="AU1325" s="69" t="e">
        <f t="shared" si="392"/>
        <v>#N/A</v>
      </c>
      <c r="AV1325" s="69" t="e">
        <f t="shared" si="395"/>
        <v>#N/A</v>
      </c>
      <c r="AW1325" s="69">
        <f>IF(I1325&gt;0,COUNTIF($AV$32:AV1325,AV1325),0)</f>
        <v>1293</v>
      </c>
      <c r="AX1325" s="69">
        <f>IF(AND(AW1325&gt;1,SUMIF($AV$32:AV1324,AV1325,$AX$32:AX1324)-SUMIF($AV$32:AV1324,AV1325,$BA$32:BA1324)=0),1,IF(AND(AW1325&gt;1,SUMIF($AV$32:AV1324,AV1325,$AX$32:AX1324)-SUMIF($AV$32:AV1324,AV1325,$BA$32:BA1324)&gt;0),0,AW1325))</f>
        <v>0</v>
      </c>
      <c r="AY1325" s="69">
        <f>IF(AND(Q1325&gt;0,SUMIF($AV$32:AV1325,AV1325,$I$32:I1325)-SUMIF($AV$32:AV1325,AV1325,$Q$32:Q1325)=0),COUNTIF($AV$32:AV1325,AV1325),0)</f>
        <v>0</v>
      </c>
      <c r="AZ1325" s="69">
        <f>IF(Q1325&gt;0,COUNTIF($AV$32:AV1325,AV1325),0)</f>
        <v>0</v>
      </c>
      <c r="BA1325" s="69">
        <f t="shared" si="396"/>
        <v>0</v>
      </c>
      <c r="BC1325" s="69" t="str">
        <f t="shared" si="397"/>
        <v xml:space="preserve">  0</v>
      </c>
      <c r="BD1325" s="69" t="str">
        <f t="shared" si="398"/>
        <v/>
      </c>
      <c r="BF1325" s="69"/>
      <c r="BG1325" s="69"/>
    </row>
    <row r="1326" spans="1:59" x14ac:dyDescent="0.25">
      <c r="A1326" s="70" t="e">
        <f t="shared" si="405"/>
        <v>#REF!</v>
      </c>
      <c r="B1326" s="83" t="str">
        <f>IFERROR(VLOOKUP(A1326,[1]Tổng!$M$2:$AT$200,13,0),"")</f>
        <v/>
      </c>
      <c r="C1326" s="71" t="e">
        <f t="shared" si="400"/>
        <v>#VALUE!</v>
      </c>
      <c r="D1326" s="71">
        <f t="shared" si="401"/>
        <v>1</v>
      </c>
      <c r="E1326" s="221" t="str">
        <f>IFERROR(VLOOKUP(A1326,[1]Tổng!$M$2:$AT$200,14,0),"")</f>
        <v/>
      </c>
      <c r="F1326" s="213" t="str">
        <f>IFERROR(VLOOKUP(A1326,[1]Tổng!$M$2:$AT$200,15,0),"")</f>
        <v/>
      </c>
      <c r="G1326" s="214" t="str">
        <f>IFERROR(VLOOKUP(A1326,[1]Tổng!$M$2:$AT$200,25,0),"")</f>
        <v/>
      </c>
      <c r="H1326" s="83" t="str">
        <f>IFERROR(VLOOKUP(A1326,[1]Tổng!$M$2:$AQ$200,26,0),"")</f>
        <v/>
      </c>
      <c r="I1326" s="77" t="str">
        <f>IFERROR(VLOOKUP(A1326,[1]Tổng!$M$2:$AQ$200,27,0),"")</f>
        <v/>
      </c>
      <c r="J1326" s="77">
        <v>1000000</v>
      </c>
      <c r="K1326" s="78">
        <f t="shared" si="402"/>
        <v>0</v>
      </c>
      <c r="L1326" s="88" t="str">
        <f>IFERROR(VLOOKUP(A1326,[1]Tổng!$M$2:$AQ$200,30,0),"")</f>
        <v/>
      </c>
      <c r="M1326" s="88">
        <f t="shared" si="403"/>
        <v>0</v>
      </c>
      <c r="N1326" s="88" t="str">
        <f>IFERROR(VLOOKUP(A1326,[1]Tổng!$M$2:$AT$200,18,0),"")</f>
        <v/>
      </c>
      <c r="O1326" s="88" t="str">
        <f>IFERROR(VLOOKUP(A1326,[1]Tổng!$M$2:$AT$200,22,0),"")</f>
        <v/>
      </c>
      <c r="P1326" s="217">
        <f t="shared" si="404"/>
        <v>0</v>
      </c>
      <c r="Q1326" s="217">
        <f>IFERROR(VLOOKUP(A1326,[1]Tổng!$M$2:$AQ$200,29,0),0)</f>
        <v>0</v>
      </c>
      <c r="R1326" s="81" t="str">
        <f>IFERROR(VLOOKUP(A1326,[1]Tổng!$M$2:$AQ$200,31,0),"")</f>
        <v/>
      </c>
      <c r="S1326" s="81">
        <f t="shared" si="393"/>
        <v>0</v>
      </c>
      <c r="T1326" s="81">
        <f t="shared" si="394"/>
        <v>0</v>
      </c>
      <c r="U1326" s="81" t="e">
        <f t="shared" si="406"/>
        <v>#REF!</v>
      </c>
      <c r="V1326" s="81"/>
      <c r="W1326" s="81" t="e">
        <f t="shared" si="399"/>
        <v>#REF!</v>
      </c>
      <c r="X1326" s="83" t="str">
        <f>IFERROR(VLOOKUP(A1326,[1]Tổng!$H$2:$AT$200,39,0),".")</f>
        <v>.</v>
      </c>
      <c r="Y1326" s="99">
        <f t="shared" si="391"/>
        <v>0</v>
      </c>
      <c r="AC1326" s="106"/>
      <c r="AE1326" s="106" t="e">
        <f t="shared" si="353"/>
        <v>#VALUE!</v>
      </c>
      <c r="AF1326" s="69"/>
      <c r="AG1326" s="218"/>
      <c r="AH1326" s="219"/>
      <c r="AI1326" s="218"/>
      <c r="AR1326" s="225" t="str">
        <f t="shared" si="407"/>
        <v/>
      </c>
      <c r="AS1326" s="35">
        <f t="shared" si="408"/>
        <v>2</v>
      </c>
      <c r="AU1326" s="69" t="e">
        <f t="shared" si="392"/>
        <v>#N/A</v>
      </c>
      <c r="AV1326" s="69" t="e">
        <f t="shared" si="395"/>
        <v>#N/A</v>
      </c>
      <c r="AW1326" s="69">
        <f>IF(I1326&gt;0,COUNTIF($AV$32:AV1326,AV1326),0)</f>
        <v>1294</v>
      </c>
      <c r="AX1326" s="69">
        <f>IF(AND(AW1326&gt;1,SUMIF($AV$32:AV1325,AV1326,$AX$32:AX1325)-SUMIF($AV$32:AV1325,AV1326,$BA$32:BA1325)=0),1,IF(AND(AW1326&gt;1,SUMIF($AV$32:AV1325,AV1326,$AX$32:AX1325)-SUMIF($AV$32:AV1325,AV1326,$BA$32:BA1325)&gt;0),0,AW1326))</f>
        <v>0</v>
      </c>
      <c r="AY1326" s="69">
        <f>IF(AND(Q1326&gt;0,SUMIF($AV$32:AV1326,AV1326,$I$32:I1326)-SUMIF($AV$32:AV1326,AV1326,$Q$32:Q1326)=0),COUNTIF($AV$32:AV1326,AV1326),0)</f>
        <v>0</v>
      </c>
      <c r="AZ1326" s="69">
        <f>IF(Q1326&gt;0,COUNTIF($AV$32:AV1326,AV1326),0)</f>
        <v>0</v>
      </c>
      <c r="BA1326" s="69">
        <f t="shared" si="396"/>
        <v>0</v>
      </c>
      <c r="BC1326" s="69" t="str">
        <f t="shared" si="397"/>
        <v xml:space="preserve">  0</v>
      </c>
      <c r="BD1326" s="69" t="str">
        <f t="shared" si="398"/>
        <v/>
      </c>
      <c r="BF1326" s="69"/>
      <c r="BG1326" s="69"/>
    </row>
    <row r="1327" spans="1:59" x14ac:dyDescent="0.25">
      <c r="A1327" s="70" t="e">
        <f t="shared" si="405"/>
        <v>#REF!</v>
      </c>
      <c r="B1327" s="83" t="str">
        <f>IFERROR(VLOOKUP(A1327,[1]Tổng!$M$2:$AT$200,13,0),"")</f>
        <v/>
      </c>
      <c r="C1327" s="71" t="e">
        <f t="shared" si="400"/>
        <v>#VALUE!</v>
      </c>
      <c r="D1327" s="71">
        <f t="shared" si="401"/>
        <v>1</v>
      </c>
      <c r="E1327" s="221" t="str">
        <f>IFERROR(VLOOKUP(A1327,[1]Tổng!$M$2:$AT$200,14,0),"")</f>
        <v/>
      </c>
      <c r="F1327" s="213" t="str">
        <f>IFERROR(VLOOKUP(A1327,[1]Tổng!$M$2:$AT$200,15,0),"")</f>
        <v/>
      </c>
      <c r="G1327" s="214" t="str">
        <f>IFERROR(VLOOKUP(A1327,[1]Tổng!$M$2:$AT$200,25,0),"")</f>
        <v/>
      </c>
      <c r="H1327" s="83" t="str">
        <f>IFERROR(VLOOKUP(A1327,[1]Tổng!$M$2:$AQ$200,26,0),"")</f>
        <v/>
      </c>
      <c r="I1327" s="77" t="str">
        <f>IFERROR(VLOOKUP(A1327,[1]Tổng!$M$2:$AQ$200,27,0),"")</f>
        <v/>
      </c>
      <c r="J1327" s="77">
        <v>1000000</v>
      </c>
      <c r="K1327" s="78">
        <f t="shared" si="402"/>
        <v>0</v>
      </c>
      <c r="L1327" s="88" t="str">
        <f>IFERROR(VLOOKUP(A1327,[1]Tổng!$M$2:$AQ$200,30,0),"")</f>
        <v/>
      </c>
      <c r="M1327" s="88">
        <f t="shared" si="403"/>
        <v>0</v>
      </c>
      <c r="N1327" s="88" t="str">
        <f>IFERROR(VLOOKUP(A1327,[1]Tổng!$M$2:$AT$200,18,0),"")</f>
        <v/>
      </c>
      <c r="O1327" s="88" t="str">
        <f>IFERROR(VLOOKUP(A1327,[1]Tổng!$M$2:$AT$200,22,0),"")</f>
        <v/>
      </c>
      <c r="P1327" s="217">
        <f t="shared" si="404"/>
        <v>0</v>
      </c>
      <c r="Q1327" s="217">
        <f>IFERROR(VLOOKUP(A1327,[1]Tổng!$M$2:$AQ$200,29,0),0)</f>
        <v>0</v>
      </c>
      <c r="R1327" s="81" t="str">
        <f>IFERROR(VLOOKUP(A1327,[1]Tổng!$M$2:$AQ$200,31,0),"")</f>
        <v/>
      </c>
      <c r="S1327" s="81">
        <f t="shared" si="393"/>
        <v>0</v>
      </c>
      <c r="T1327" s="81">
        <f t="shared" si="394"/>
        <v>0</v>
      </c>
      <c r="U1327" s="81" t="e">
        <f t="shared" si="406"/>
        <v>#REF!</v>
      </c>
      <c r="V1327" s="81"/>
      <c r="W1327" s="81" t="e">
        <f t="shared" si="399"/>
        <v>#REF!</v>
      </c>
      <c r="X1327" s="83" t="str">
        <f>IFERROR(VLOOKUP(A1327,[1]Tổng!$H$2:$AT$200,39,0),".")</f>
        <v>.</v>
      </c>
      <c r="Y1327" s="99">
        <f t="shared" si="391"/>
        <v>0</v>
      </c>
      <c r="AC1327" s="106"/>
      <c r="AE1327" s="106" t="e">
        <f t="shared" si="353"/>
        <v>#VALUE!</v>
      </c>
      <c r="AF1327" s="69"/>
      <c r="AG1327" s="218"/>
      <c r="AH1327" s="219"/>
      <c r="AI1327" s="218"/>
      <c r="AR1327" s="225" t="str">
        <f t="shared" si="407"/>
        <v/>
      </c>
      <c r="AS1327" s="35">
        <f t="shared" si="408"/>
        <v>2</v>
      </c>
      <c r="AU1327" s="69" t="e">
        <f t="shared" si="392"/>
        <v>#N/A</v>
      </c>
      <c r="AV1327" s="69" t="e">
        <f t="shared" si="395"/>
        <v>#N/A</v>
      </c>
      <c r="AW1327" s="69">
        <f>IF(I1327&gt;0,COUNTIF($AV$32:AV1327,AV1327),0)</f>
        <v>1295</v>
      </c>
      <c r="AX1327" s="69">
        <f>IF(AND(AW1327&gt;1,SUMIF($AV$32:AV1326,AV1327,$AX$32:AX1326)-SUMIF($AV$32:AV1326,AV1327,$BA$32:BA1326)=0),1,IF(AND(AW1327&gt;1,SUMIF($AV$32:AV1326,AV1327,$AX$32:AX1326)-SUMIF($AV$32:AV1326,AV1327,$BA$32:BA1326)&gt;0),0,AW1327))</f>
        <v>0</v>
      </c>
      <c r="AY1327" s="69">
        <f>IF(AND(Q1327&gt;0,SUMIF($AV$32:AV1327,AV1327,$I$32:I1327)-SUMIF($AV$32:AV1327,AV1327,$Q$32:Q1327)=0),COUNTIF($AV$32:AV1327,AV1327),0)</f>
        <v>0</v>
      </c>
      <c r="AZ1327" s="69">
        <f>IF(Q1327&gt;0,COUNTIF($AV$32:AV1327,AV1327),0)</f>
        <v>0</v>
      </c>
      <c r="BA1327" s="69">
        <f t="shared" si="396"/>
        <v>0</v>
      </c>
      <c r="BC1327" s="69" t="str">
        <f t="shared" si="397"/>
        <v xml:space="preserve">  0</v>
      </c>
      <c r="BD1327" s="69" t="str">
        <f t="shared" si="398"/>
        <v/>
      </c>
      <c r="BF1327" s="69"/>
      <c r="BG1327" s="69"/>
    </row>
    <row r="1328" spans="1:59" x14ac:dyDescent="0.25">
      <c r="A1328" s="70" t="e">
        <f t="shared" si="405"/>
        <v>#REF!</v>
      </c>
      <c r="B1328" s="83" t="str">
        <f>IFERROR(VLOOKUP(A1328,[1]Tổng!$M$2:$AT$200,13,0),"")</f>
        <v/>
      </c>
      <c r="C1328" s="71" t="e">
        <f t="shared" si="400"/>
        <v>#VALUE!</v>
      </c>
      <c r="D1328" s="71">
        <f t="shared" si="401"/>
        <v>1</v>
      </c>
      <c r="E1328" s="221" t="str">
        <f>IFERROR(VLOOKUP(A1328,[1]Tổng!$M$2:$AT$200,14,0),"")</f>
        <v/>
      </c>
      <c r="F1328" s="213" t="str">
        <f>IFERROR(VLOOKUP(A1328,[1]Tổng!$M$2:$AT$200,15,0),"")</f>
        <v/>
      </c>
      <c r="G1328" s="214" t="str">
        <f>IFERROR(VLOOKUP(A1328,[1]Tổng!$M$2:$AT$200,25,0),"")</f>
        <v/>
      </c>
      <c r="H1328" s="83" t="str">
        <f>IFERROR(VLOOKUP(A1328,[1]Tổng!$M$2:$AQ$200,26,0),"")</f>
        <v/>
      </c>
      <c r="I1328" s="77" t="str">
        <f>IFERROR(VLOOKUP(A1328,[1]Tổng!$M$2:$AQ$200,27,0),"")</f>
        <v/>
      </c>
      <c r="J1328" s="77">
        <v>1000000</v>
      </c>
      <c r="K1328" s="78">
        <f t="shared" si="402"/>
        <v>0</v>
      </c>
      <c r="L1328" s="88" t="str">
        <f>IFERROR(VLOOKUP(A1328,[1]Tổng!$M$2:$AQ$200,30,0),"")</f>
        <v/>
      </c>
      <c r="M1328" s="88">
        <f t="shared" si="403"/>
        <v>0</v>
      </c>
      <c r="N1328" s="88" t="str">
        <f>IFERROR(VLOOKUP(A1328,[1]Tổng!$M$2:$AT$200,18,0),"")</f>
        <v/>
      </c>
      <c r="O1328" s="88" t="str">
        <f>IFERROR(VLOOKUP(A1328,[1]Tổng!$M$2:$AT$200,22,0),"")</f>
        <v/>
      </c>
      <c r="P1328" s="217">
        <f t="shared" si="404"/>
        <v>0</v>
      </c>
      <c r="Q1328" s="217">
        <f>IFERROR(VLOOKUP(A1328,[1]Tổng!$M$2:$AQ$200,29,0),0)</f>
        <v>0</v>
      </c>
      <c r="R1328" s="81" t="str">
        <f>IFERROR(VLOOKUP(A1328,[1]Tổng!$M$2:$AQ$200,31,0),"")</f>
        <v/>
      </c>
      <c r="S1328" s="81">
        <f t="shared" si="393"/>
        <v>0</v>
      </c>
      <c r="T1328" s="81">
        <f t="shared" si="394"/>
        <v>0</v>
      </c>
      <c r="U1328" s="81" t="e">
        <f t="shared" si="406"/>
        <v>#REF!</v>
      </c>
      <c r="V1328" s="81"/>
      <c r="W1328" s="81" t="e">
        <f t="shared" si="399"/>
        <v>#REF!</v>
      </c>
      <c r="X1328" s="83" t="str">
        <f>IFERROR(VLOOKUP(A1328,[1]Tổng!$H$2:$AT$200,39,0),".")</f>
        <v>.</v>
      </c>
      <c r="Y1328" s="99">
        <f t="shared" si="391"/>
        <v>0</v>
      </c>
      <c r="AC1328" s="106"/>
      <c r="AE1328" s="106" t="e">
        <f t="shared" si="353"/>
        <v>#VALUE!</v>
      </c>
      <c r="AF1328" s="69"/>
      <c r="AG1328" s="218"/>
      <c r="AH1328" s="219"/>
      <c r="AI1328" s="218"/>
      <c r="AR1328" s="225" t="str">
        <f t="shared" si="407"/>
        <v/>
      </c>
      <c r="AS1328" s="35">
        <f t="shared" si="408"/>
        <v>2</v>
      </c>
      <c r="AU1328" s="69" t="e">
        <f t="shared" si="392"/>
        <v>#N/A</v>
      </c>
      <c r="AV1328" s="69" t="e">
        <f t="shared" si="395"/>
        <v>#N/A</v>
      </c>
      <c r="AW1328" s="69">
        <f>IF(I1328&gt;0,COUNTIF($AV$32:AV1328,AV1328),0)</f>
        <v>1296</v>
      </c>
      <c r="AX1328" s="69">
        <f>IF(AND(AW1328&gt;1,SUMIF($AV$32:AV1327,AV1328,$AX$32:AX1327)-SUMIF($AV$32:AV1327,AV1328,$BA$32:BA1327)=0),1,IF(AND(AW1328&gt;1,SUMIF($AV$32:AV1327,AV1328,$AX$32:AX1327)-SUMIF($AV$32:AV1327,AV1328,$BA$32:BA1327)&gt;0),0,AW1328))</f>
        <v>0</v>
      </c>
      <c r="AY1328" s="69">
        <f>IF(AND(Q1328&gt;0,SUMIF($AV$32:AV1328,AV1328,$I$32:I1328)-SUMIF($AV$32:AV1328,AV1328,$Q$32:Q1328)=0),COUNTIF($AV$32:AV1328,AV1328),0)</f>
        <v>0</v>
      </c>
      <c r="AZ1328" s="69">
        <f>IF(Q1328&gt;0,COUNTIF($AV$32:AV1328,AV1328),0)</f>
        <v>0</v>
      </c>
      <c r="BA1328" s="69">
        <f t="shared" si="396"/>
        <v>0</v>
      </c>
      <c r="BC1328" s="69" t="str">
        <f t="shared" si="397"/>
        <v xml:space="preserve">  0</v>
      </c>
      <c r="BD1328" s="69" t="str">
        <f t="shared" si="398"/>
        <v/>
      </c>
      <c r="BF1328" s="69"/>
      <c r="BG1328" s="69"/>
    </row>
    <row r="1329" spans="1:59" x14ac:dyDescent="0.25">
      <c r="A1329" s="70" t="e">
        <f t="shared" si="405"/>
        <v>#REF!</v>
      </c>
      <c r="B1329" s="83" t="str">
        <f>IFERROR(VLOOKUP(A1329,[1]Tổng!$M$2:$AT$200,13,0),"")</f>
        <v/>
      </c>
      <c r="C1329" s="71" t="e">
        <f t="shared" si="400"/>
        <v>#VALUE!</v>
      </c>
      <c r="D1329" s="71">
        <f t="shared" si="401"/>
        <v>1</v>
      </c>
      <c r="E1329" s="221" t="str">
        <f>IFERROR(VLOOKUP(A1329,[1]Tổng!$M$2:$AT$200,14,0),"")</f>
        <v/>
      </c>
      <c r="F1329" s="213" t="str">
        <f>IFERROR(VLOOKUP(A1329,[1]Tổng!$M$2:$AT$200,15,0),"")</f>
        <v/>
      </c>
      <c r="G1329" s="214" t="str">
        <f>IFERROR(VLOOKUP(A1329,[1]Tổng!$M$2:$AT$200,25,0),"")</f>
        <v/>
      </c>
      <c r="H1329" s="83" t="str">
        <f>IFERROR(VLOOKUP(A1329,[1]Tổng!$M$2:$AQ$200,26,0),"")</f>
        <v/>
      </c>
      <c r="I1329" s="77" t="str">
        <f>IFERROR(VLOOKUP(A1329,[1]Tổng!$M$2:$AQ$200,27,0),"")</f>
        <v/>
      </c>
      <c r="J1329" s="77">
        <v>1000000</v>
      </c>
      <c r="K1329" s="78">
        <f t="shared" si="402"/>
        <v>0</v>
      </c>
      <c r="L1329" s="88" t="str">
        <f>IFERROR(VLOOKUP(A1329,[1]Tổng!$M$2:$AQ$200,30,0),"")</f>
        <v/>
      </c>
      <c r="M1329" s="88">
        <f t="shared" si="403"/>
        <v>0</v>
      </c>
      <c r="N1329" s="88" t="str">
        <f>IFERROR(VLOOKUP(A1329,[1]Tổng!$M$2:$AT$200,18,0),"")</f>
        <v/>
      </c>
      <c r="O1329" s="88" t="str">
        <f>IFERROR(VLOOKUP(A1329,[1]Tổng!$M$2:$AT$200,22,0),"")</f>
        <v/>
      </c>
      <c r="P1329" s="217">
        <f t="shared" si="404"/>
        <v>0</v>
      </c>
      <c r="Q1329" s="217">
        <f>IFERROR(VLOOKUP(A1329,[1]Tổng!$M$2:$AQ$200,29,0),0)</f>
        <v>0</v>
      </c>
      <c r="R1329" s="81" t="str">
        <f>IFERROR(VLOOKUP(A1329,[1]Tổng!$M$2:$AQ$200,31,0),"")</f>
        <v/>
      </c>
      <c r="S1329" s="81">
        <f t="shared" si="393"/>
        <v>0</v>
      </c>
      <c r="T1329" s="81">
        <f t="shared" si="394"/>
        <v>0</v>
      </c>
      <c r="U1329" s="81" t="e">
        <f t="shared" si="406"/>
        <v>#REF!</v>
      </c>
      <c r="V1329" s="81"/>
      <c r="W1329" s="81" t="e">
        <f t="shared" si="399"/>
        <v>#REF!</v>
      </c>
      <c r="X1329" s="83" t="str">
        <f>IFERROR(VLOOKUP(A1329,[1]Tổng!$H$2:$AT$200,39,0),".")</f>
        <v>.</v>
      </c>
      <c r="Y1329" s="99">
        <f t="shared" si="391"/>
        <v>0</v>
      </c>
      <c r="AC1329" s="106"/>
      <c r="AE1329" s="106" t="e">
        <f t="shared" si="353"/>
        <v>#VALUE!</v>
      </c>
      <c r="AF1329" s="69"/>
      <c r="AG1329" s="218"/>
      <c r="AH1329" s="219"/>
      <c r="AI1329" s="218"/>
      <c r="AR1329" s="225" t="str">
        <f t="shared" si="407"/>
        <v/>
      </c>
      <c r="AS1329" s="35">
        <f t="shared" si="408"/>
        <v>2</v>
      </c>
      <c r="AU1329" s="69" t="e">
        <f t="shared" si="392"/>
        <v>#N/A</v>
      </c>
      <c r="AV1329" s="69" t="e">
        <f t="shared" si="395"/>
        <v>#N/A</v>
      </c>
      <c r="AW1329" s="69">
        <f>IF(I1329&gt;0,COUNTIF($AV$32:AV1329,AV1329),0)</f>
        <v>1297</v>
      </c>
      <c r="AX1329" s="69">
        <f>IF(AND(AW1329&gt;1,SUMIF($AV$32:AV1328,AV1329,$AX$32:AX1328)-SUMIF($AV$32:AV1328,AV1329,$BA$32:BA1328)=0),1,IF(AND(AW1329&gt;1,SUMIF($AV$32:AV1328,AV1329,$AX$32:AX1328)-SUMIF($AV$32:AV1328,AV1329,$BA$32:BA1328)&gt;0),0,AW1329))</f>
        <v>0</v>
      </c>
      <c r="AY1329" s="69">
        <f>IF(AND(Q1329&gt;0,SUMIF($AV$32:AV1329,AV1329,$I$32:I1329)-SUMIF($AV$32:AV1329,AV1329,$Q$32:Q1329)=0),COUNTIF($AV$32:AV1329,AV1329),0)</f>
        <v>0</v>
      </c>
      <c r="AZ1329" s="69">
        <f>IF(Q1329&gt;0,COUNTIF($AV$32:AV1329,AV1329),0)</f>
        <v>0</v>
      </c>
      <c r="BA1329" s="69">
        <f t="shared" si="396"/>
        <v>0</v>
      </c>
      <c r="BC1329" s="69" t="str">
        <f t="shared" si="397"/>
        <v xml:space="preserve">  0</v>
      </c>
      <c r="BD1329" s="69" t="str">
        <f t="shared" si="398"/>
        <v/>
      </c>
      <c r="BF1329" s="69"/>
      <c r="BG1329" s="69"/>
    </row>
    <row r="1330" spans="1:59" x14ac:dyDescent="0.25">
      <c r="A1330" s="70" t="e">
        <f t="shared" si="405"/>
        <v>#REF!</v>
      </c>
      <c r="B1330" s="83" t="str">
        <f>IFERROR(VLOOKUP(A1330,[1]Tổng!$M$2:$AT$200,13,0),"")</f>
        <v/>
      </c>
      <c r="C1330" s="71" t="e">
        <f t="shared" si="400"/>
        <v>#VALUE!</v>
      </c>
      <c r="D1330" s="71">
        <f t="shared" si="401"/>
        <v>1</v>
      </c>
      <c r="E1330" s="221" t="str">
        <f>IFERROR(VLOOKUP(A1330,[1]Tổng!$M$2:$AT$200,14,0),"")</f>
        <v/>
      </c>
      <c r="F1330" s="213" t="str">
        <f>IFERROR(VLOOKUP(A1330,[1]Tổng!$M$2:$AT$200,15,0),"")</f>
        <v/>
      </c>
      <c r="G1330" s="214" t="str">
        <f>IFERROR(VLOOKUP(A1330,[1]Tổng!$M$2:$AT$200,25,0),"")</f>
        <v/>
      </c>
      <c r="H1330" s="83" t="str">
        <f>IFERROR(VLOOKUP(A1330,[1]Tổng!$M$2:$AQ$200,26,0),"")</f>
        <v/>
      </c>
      <c r="I1330" s="77" t="str">
        <f>IFERROR(VLOOKUP(A1330,[1]Tổng!$M$2:$AQ$200,27,0),"")</f>
        <v/>
      </c>
      <c r="J1330" s="77">
        <v>1000000</v>
      </c>
      <c r="K1330" s="78">
        <f t="shared" si="402"/>
        <v>0</v>
      </c>
      <c r="L1330" s="88" t="str">
        <f>IFERROR(VLOOKUP(A1330,[1]Tổng!$M$2:$AQ$200,30,0),"")</f>
        <v/>
      </c>
      <c r="M1330" s="88">
        <f t="shared" si="403"/>
        <v>0</v>
      </c>
      <c r="N1330" s="88" t="str">
        <f>IFERROR(VLOOKUP(A1330,[1]Tổng!$M$2:$AT$200,18,0),"")</f>
        <v/>
      </c>
      <c r="O1330" s="88" t="str">
        <f>IFERROR(VLOOKUP(A1330,[1]Tổng!$M$2:$AT$200,22,0),"")</f>
        <v/>
      </c>
      <c r="P1330" s="217">
        <f t="shared" si="404"/>
        <v>0</v>
      </c>
      <c r="Q1330" s="217">
        <f>IFERROR(VLOOKUP(A1330,[1]Tổng!$M$2:$AQ$200,29,0),0)</f>
        <v>0</v>
      </c>
      <c r="R1330" s="81" t="str">
        <f>IFERROR(VLOOKUP(A1330,[1]Tổng!$M$2:$AQ$200,31,0),"")</f>
        <v/>
      </c>
      <c r="S1330" s="81">
        <f t="shared" si="393"/>
        <v>0</v>
      </c>
      <c r="T1330" s="81">
        <f t="shared" si="394"/>
        <v>0</v>
      </c>
      <c r="U1330" s="81" t="e">
        <f t="shared" si="406"/>
        <v>#REF!</v>
      </c>
      <c r="V1330" s="81"/>
      <c r="W1330" s="81" t="e">
        <f t="shared" si="399"/>
        <v>#REF!</v>
      </c>
      <c r="X1330" s="83" t="str">
        <f>IFERROR(VLOOKUP(A1330,[1]Tổng!$H$2:$AT$200,39,0),".")</f>
        <v>.</v>
      </c>
      <c r="Y1330" s="99">
        <f t="shared" si="391"/>
        <v>0</v>
      </c>
      <c r="AC1330" s="106"/>
      <c r="AE1330" s="106" t="e">
        <f t="shared" si="353"/>
        <v>#VALUE!</v>
      </c>
      <c r="AF1330" s="69"/>
      <c r="AG1330" s="218"/>
      <c r="AH1330" s="219"/>
      <c r="AI1330" s="218"/>
      <c r="AR1330" s="225" t="str">
        <f t="shared" si="407"/>
        <v/>
      </c>
      <c r="AS1330" s="35">
        <f t="shared" si="408"/>
        <v>2</v>
      </c>
      <c r="AU1330" s="69" t="e">
        <f t="shared" si="392"/>
        <v>#N/A</v>
      </c>
      <c r="AV1330" s="69" t="e">
        <f t="shared" si="395"/>
        <v>#N/A</v>
      </c>
      <c r="AW1330" s="69">
        <f>IF(I1330&gt;0,COUNTIF($AV$32:AV1330,AV1330),0)</f>
        <v>1298</v>
      </c>
      <c r="AX1330" s="69">
        <f>IF(AND(AW1330&gt;1,SUMIF($AV$32:AV1329,AV1330,$AX$32:AX1329)-SUMIF($AV$32:AV1329,AV1330,$BA$32:BA1329)=0),1,IF(AND(AW1330&gt;1,SUMIF($AV$32:AV1329,AV1330,$AX$32:AX1329)-SUMIF($AV$32:AV1329,AV1330,$BA$32:BA1329)&gt;0),0,AW1330))</f>
        <v>0</v>
      </c>
      <c r="AY1330" s="69">
        <f>IF(AND(Q1330&gt;0,SUMIF($AV$32:AV1330,AV1330,$I$32:I1330)-SUMIF($AV$32:AV1330,AV1330,$Q$32:Q1330)=0),COUNTIF($AV$32:AV1330,AV1330),0)</f>
        <v>0</v>
      </c>
      <c r="AZ1330" s="69">
        <f>IF(Q1330&gt;0,COUNTIF($AV$32:AV1330,AV1330),0)</f>
        <v>0</v>
      </c>
      <c r="BA1330" s="69">
        <f t="shared" si="396"/>
        <v>0</v>
      </c>
      <c r="BC1330" s="69" t="str">
        <f t="shared" si="397"/>
        <v xml:space="preserve">  0</v>
      </c>
      <c r="BD1330" s="69" t="str">
        <f t="shared" si="398"/>
        <v/>
      </c>
      <c r="BF1330" s="69"/>
      <c r="BG1330" s="69"/>
    </row>
    <row r="1331" spans="1:59" x14ac:dyDescent="0.25">
      <c r="A1331" s="70" t="e">
        <f t="shared" si="405"/>
        <v>#REF!</v>
      </c>
      <c r="B1331" s="83" t="str">
        <f>IFERROR(VLOOKUP(A1331,[1]Tổng!$M$2:$AT$200,13,0),"")</f>
        <v/>
      </c>
      <c r="C1331" s="71" t="e">
        <f t="shared" si="400"/>
        <v>#VALUE!</v>
      </c>
      <c r="D1331" s="71">
        <f t="shared" si="401"/>
        <v>1</v>
      </c>
      <c r="E1331" s="221" t="str">
        <f>IFERROR(VLOOKUP(A1331,[1]Tổng!$M$2:$AT$200,14,0),"")</f>
        <v/>
      </c>
      <c r="F1331" s="213" t="str">
        <f>IFERROR(VLOOKUP(A1331,[1]Tổng!$M$2:$AT$200,15,0),"")</f>
        <v/>
      </c>
      <c r="G1331" s="214" t="str">
        <f>IFERROR(VLOOKUP(A1331,[1]Tổng!$M$2:$AT$200,25,0),"")</f>
        <v/>
      </c>
      <c r="H1331" s="83" t="str">
        <f>IFERROR(VLOOKUP(A1331,[1]Tổng!$M$2:$AQ$200,26,0),"")</f>
        <v/>
      </c>
      <c r="I1331" s="77" t="str">
        <f>IFERROR(VLOOKUP(A1331,[1]Tổng!$M$2:$AQ$200,27,0),"")</f>
        <v/>
      </c>
      <c r="J1331" s="77">
        <v>1000000</v>
      </c>
      <c r="K1331" s="78">
        <f t="shared" si="402"/>
        <v>0</v>
      </c>
      <c r="L1331" s="88" t="str">
        <f>IFERROR(VLOOKUP(A1331,[1]Tổng!$M$2:$AQ$200,30,0),"")</f>
        <v/>
      </c>
      <c r="M1331" s="88">
        <f t="shared" si="403"/>
        <v>0</v>
      </c>
      <c r="N1331" s="88" t="str">
        <f>IFERROR(VLOOKUP(A1331,[1]Tổng!$M$2:$AT$200,18,0),"")</f>
        <v/>
      </c>
      <c r="O1331" s="88" t="str">
        <f>IFERROR(VLOOKUP(A1331,[1]Tổng!$M$2:$AT$200,22,0),"")</f>
        <v/>
      </c>
      <c r="P1331" s="217">
        <f t="shared" si="404"/>
        <v>0</v>
      </c>
      <c r="Q1331" s="217">
        <f>IFERROR(VLOOKUP(A1331,[1]Tổng!$M$2:$AQ$200,29,0),0)</f>
        <v>0</v>
      </c>
      <c r="R1331" s="81" t="str">
        <f>IFERROR(VLOOKUP(A1331,[1]Tổng!$M$2:$AQ$200,31,0),"")</f>
        <v/>
      </c>
      <c r="S1331" s="81">
        <f t="shared" si="393"/>
        <v>0</v>
      </c>
      <c r="T1331" s="81">
        <f t="shared" si="394"/>
        <v>0</v>
      </c>
      <c r="U1331" s="81" t="e">
        <f t="shared" si="406"/>
        <v>#REF!</v>
      </c>
      <c r="V1331" s="81"/>
      <c r="W1331" s="81" t="e">
        <f t="shared" si="399"/>
        <v>#REF!</v>
      </c>
      <c r="X1331" s="83" t="str">
        <f>IFERROR(VLOOKUP(A1331,[1]Tổng!$H$2:$AT$200,39,0),".")</f>
        <v>.</v>
      </c>
      <c r="Y1331" s="99">
        <f t="shared" si="391"/>
        <v>0</v>
      </c>
      <c r="AC1331" s="106"/>
      <c r="AE1331" s="106" t="e">
        <f t="shared" si="353"/>
        <v>#VALUE!</v>
      </c>
      <c r="AF1331" s="69"/>
      <c r="AG1331" s="218"/>
      <c r="AH1331" s="219"/>
      <c r="AI1331" s="218"/>
      <c r="AR1331" s="225" t="str">
        <f t="shared" si="407"/>
        <v/>
      </c>
      <c r="AS1331" s="35">
        <f t="shared" si="408"/>
        <v>2</v>
      </c>
      <c r="AU1331" s="69" t="e">
        <f t="shared" si="392"/>
        <v>#N/A</v>
      </c>
      <c r="AV1331" s="69" t="e">
        <f t="shared" si="395"/>
        <v>#N/A</v>
      </c>
      <c r="AW1331" s="69">
        <f>IF(I1331&gt;0,COUNTIF($AV$32:AV1331,AV1331),0)</f>
        <v>1299</v>
      </c>
      <c r="AX1331" s="69">
        <f>IF(AND(AW1331&gt;1,SUMIF($AV$32:AV1330,AV1331,$AX$32:AX1330)-SUMIF($AV$32:AV1330,AV1331,$BA$32:BA1330)=0),1,IF(AND(AW1331&gt;1,SUMIF($AV$32:AV1330,AV1331,$AX$32:AX1330)-SUMIF($AV$32:AV1330,AV1331,$BA$32:BA1330)&gt;0),0,AW1331))</f>
        <v>0</v>
      </c>
      <c r="AY1331" s="69">
        <f>IF(AND(Q1331&gt;0,SUMIF($AV$32:AV1331,AV1331,$I$32:I1331)-SUMIF($AV$32:AV1331,AV1331,$Q$32:Q1331)=0),COUNTIF($AV$32:AV1331,AV1331),0)</f>
        <v>0</v>
      </c>
      <c r="AZ1331" s="69">
        <f>IF(Q1331&gt;0,COUNTIF($AV$32:AV1331,AV1331),0)</f>
        <v>0</v>
      </c>
      <c r="BA1331" s="69">
        <f t="shared" si="396"/>
        <v>0</v>
      </c>
      <c r="BC1331" s="69" t="str">
        <f t="shared" si="397"/>
        <v xml:space="preserve">  0</v>
      </c>
      <c r="BD1331" s="69" t="str">
        <f t="shared" si="398"/>
        <v/>
      </c>
      <c r="BF1331" s="69"/>
      <c r="BG1331" s="69"/>
    </row>
    <row r="1332" spans="1:59" x14ac:dyDescent="0.25">
      <c r="A1332" s="70" t="e">
        <f t="shared" si="405"/>
        <v>#REF!</v>
      </c>
      <c r="B1332" s="83" t="str">
        <f>IFERROR(VLOOKUP(A1332,[1]Tổng!$M$2:$AT$200,13,0),"")</f>
        <v/>
      </c>
      <c r="C1332" s="71" t="e">
        <f t="shared" si="400"/>
        <v>#VALUE!</v>
      </c>
      <c r="D1332" s="71">
        <f t="shared" si="401"/>
        <v>1</v>
      </c>
      <c r="E1332" s="221" t="str">
        <f>IFERROR(VLOOKUP(A1332,[1]Tổng!$M$2:$AT$200,14,0),"")</f>
        <v/>
      </c>
      <c r="F1332" s="213" t="str">
        <f>IFERROR(VLOOKUP(A1332,[1]Tổng!$M$2:$AT$200,15,0),"")</f>
        <v/>
      </c>
      <c r="G1332" s="214" t="str">
        <f>IFERROR(VLOOKUP(A1332,[1]Tổng!$M$2:$AT$200,25,0),"")</f>
        <v/>
      </c>
      <c r="H1332" s="83" t="str">
        <f>IFERROR(VLOOKUP(A1332,[1]Tổng!$M$2:$AQ$200,26,0),"")</f>
        <v/>
      </c>
      <c r="I1332" s="77" t="str">
        <f>IFERROR(VLOOKUP(A1332,[1]Tổng!$M$2:$AQ$200,27,0),"")</f>
        <v/>
      </c>
      <c r="J1332" s="77">
        <v>1000000</v>
      </c>
      <c r="K1332" s="78">
        <f t="shared" si="402"/>
        <v>0</v>
      </c>
      <c r="L1332" s="88" t="str">
        <f>IFERROR(VLOOKUP(A1332,[1]Tổng!$M$2:$AQ$200,30,0),"")</f>
        <v/>
      </c>
      <c r="M1332" s="88">
        <f t="shared" si="403"/>
        <v>0</v>
      </c>
      <c r="N1332" s="88" t="str">
        <f>IFERROR(VLOOKUP(A1332,[1]Tổng!$M$2:$AT$200,18,0),"")</f>
        <v/>
      </c>
      <c r="O1332" s="88" t="str">
        <f>IFERROR(VLOOKUP(A1332,[1]Tổng!$M$2:$AT$200,22,0),"")</f>
        <v/>
      </c>
      <c r="P1332" s="217">
        <f t="shared" si="404"/>
        <v>0</v>
      </c>
      <c r="Q1332" s="217">
        <f>IFERROR(VLOOKUP(A1332,[1]Tổng!$M$2:$AQ$200,29,0),0)</f>
        <v>0</v>
      </c>
      <c r="R1332" s="81" t="str">
        <f>IFERROR(VLOOKUP(A1332,[1]Tổng!$M$2:$AQ$200,31,0),"")</f>
        <v/>
      </c>
      <c r="S1332" s="81">
        <f t="shared" si="393"/>
        <v>0</v>
      </c>
      <c r="T1332" s="81">
        <f t="shared" si="394"/>
        <v>0</v>
      </c>
      <c r="U1332" s="81" t="e">
        <f t="shared" si="406"/>
        <v>#REF!</v>
      </c>
      <c r="V1332" s="81"/>
      <c r="W1332" s="81" t="e">
        <f t="shared" si="399"/>
        <v>#REF!</v>
      </c>
      <c r="X1332" s="83" t="str">
        <f>IFERROR(VLOOKUP(A1332,[1]Tổng!$H$2:$AT$200,39,0),".")</f>
        <v>.</v>
      </c>
      <c r="Y1332" s="99">
        <f t="shared" si="391"/>
        <v>0</v>
      </c>
      <c r="AC1332" s="106"/>
      <c r="AE1332" s="106" t="e">
        <f t="shared" si="353"/>
        <v>#VALUE!</v>
      </c>
      <c r="AF1332" s="69"/>
      <c r="AG1332" s="218"/>
      <c r="AH1332" s="219"/>
      <c r="AI1332" s="218"/>
      <c r="AR1332" s="225" t="str">
        <f t="shared" si="407"/>
        <v/>
      </c>
      <c r="AS1332" s="35">
        <f t="shared" si="408"/>
        <v>2</v>
      </c>
      <c r="AU1332" s="69" t="e">
        <f t="shared" si="392"/>
        <v>#N/A</v>
      </c>
      <c r="AV1332" s="69" t="e">
        <f t="shared" si="395"/>
        <v>#N/A</v>
      </c>
      <c r="AW1332" s="69">
        <f>IF(I1332&gt;0,COUNTIF($AV$32:AV1332,AV1332),0)</f>
        <v>1300</v>
      </c>
      <c r="AX1332" s="69">
        <f>IF(AND(AW1332&gt;1,SUMIF($AV$32:AV1331,AV1332,$AX$32:AX1331)-SUMIF($AV$32:AV1331,AV1332,$BA$32:BA1331)=0),1,IF(AND(AW1332&gt;1,SUMIF($AV$32:AV1331,AV1332,$AX$32:AX1331)-SUMIF($AV$32:AV1331,AV1332,$BA$32:BA1331)&gt;0),0,AW1332))</f>
        <v>0</v>
      </c>
      <c r="AY1332" s="69">
        <f>IF(AND(Q1332&gt;0,SUMIF($AV$32:AV1332,AV1332,$I$32:I1332)-SUMIF($AV$32:AV1332,AV1332,$Q$32:Q1332)=0),COUNTIF($AV$32:AV1332,AV1332),0)</f>
        <v>0</v>
      </c>
      <c r="AZ1332" s="69">
        <f>IF(Q1332&gt;0,COUNTIF($AV$32:AV1332,AV1332),0)</f>
        <v>0</v>
      </c>
      <c r="BA1332" s="69">
        <f t="shared" si="396"/>
        <v>0</v>
      </c>
      <c r="BC1332" s="69" t="str">
        <f t="shared" si="397"/>
        <v xml:space="preserve">  0</v>
      </c>
      <c r="BD1332" s="69" t="str">
        <f t="shared" si="398"/>
        <v/>
      </c>
      <c r="BF1332" s="69"/>
      <c r="BG1332" s="69"/>
    </row>
    <row r="1333" spans="1:59" x14ac:dyDescent="0.25">
      <c r="A1333" s="70" t="e">
        <f t="shared" si="405"/>
        <v>#REF!</v>
      </c>
      <c r="B1333" s="83" t="str">
        <f>IFERROR(VLOOKUP(A1333,[1]Tổng!$M$2:$AT$200,13,0),"")</f>
        <v/>
      </c>
      <c r="C1333" s="71" t="e">
        <f t="shared" si="400"/>
        <v>#VALUE!</v>
      </c>
      <c r="D1333" s="71">
        <f t="shared" si="401"/>
        <v>1</v>
      </c>
      <c r="E1333" s="221" t="str">
        <f>IFERROR(VLOOKUP(A1333,[1]Tổng!$M$2:$AT$200,14,0),"")</f>
        <v/>
      </c>
      <c r="F1333" s="213" t="str">
        <f>IFERROR(VLOOKUP(A1333,[1]Tổng!$M$2:$AT$200,15,0),"")</f>
        <v/>
      </c>
      <c r="G1333" s="214" t="str">
        <f>IFERROR(VLOOKUP(A1333,[1]Tổng!$M$2:$AT$200,25,0),"")</f>
        <v/>
      </c>
      <c r="H1333" s="83" t="str">
        <f>IFERROR(VLOOKUP(A1333,[1]Tổng!$M$2:$AQ$200,26,0),"")</f>
        <v/>
      </c>
      <c r="I1333" s="77" t="str">
        <f>IFERROR(VLOOKUP(A1333,[1]Tổng!$M$2:$AQ$200,27,0),"")</f>
        <v/>
      </c>
      <c r="J1333" s="77">
        <v>1000000</v>
      </c>
      <c r="K1333" s="78">
        <f t="shared" si="402"/>
        <v>0</v>
      </c>
      <c r="L1333" s="88" t="str">
        <f>IFERROR(VLOOKUP(A1333,[1]Tổng!$M$2:$AQ$200,30,0),"")</f>
        <v/>
      </c>
      <c r="M1333" s="88">
        <f t="shared" si="403"/>
        <v>0</v>
      </c>
      <c r="N1333" s="88" t="str">
        <f>IFERROR(VLOOKUP(A1333,[1]Tổng!$M$2:$AT$200,18,0),"")</f>
        <v/>
      </c>
      <c r="O1333" s="88" t="str">
        <f>IFERROR(VLOOKUP(A1333,[1]Tổng!$M$2:$AT$200,22,0),"")</f>
        <v/>
      </c>
      <c r="P1333" s="217">
        <f t="shared" si="404"/>
        <v>0</v>
      </c>
      <c r="Q1333" s="217">
        <f>IFERROR(VLOOKUP(A1333,[1]Tổng!$M$2:$AQ$200,29,0),0)</f>
        <v>0</v>
      </c>
      <c r="R1333" s="81" t="str">
        <f>IFERROR(VLOOKUP(A1333,[1]Tổng!$M$2:$AQ$200,31,0),"")</f>
        <v/>
      </c>
      <c r="S1333" s="81">
        <f t="shared" si="393"/>
        <v>0</v>
      </c>
      <c r="T1333" s="81">
        <f t="shared" si="394"/>
        <v>0</v>
      </c>
      <c r="U1333" s="81" t="e">
        <f t="shared" si="406"/>
        <v>#REF!</v>
      </c>
      <c r="V1333" s="81"/>
      <c r="W1333" s="81" t="e">
        <f t="shared" si="399"/>
        <v>#REF!</v>
      </c>
      <c r="X1333" s="83" t="str">
        <f>IFERROR(VLOOKUP(A1333,[1]Tổng!$H$2:$AT$200,39,0),".")</f>
        <v>.</v>
      </c>
      <c r="Y1333" s="99">
        <f t="shared" si="391"/>
        <v>0</v>
      </c>
      <c r="AC1333" s="106"/>
      <c r="AE1333" s="106" t="e">
        <f t="shared" si="353"/>
        <v>#VALUE!</v>
      </c>
      <c r="AF1333" s="69"/>
      <c r="AG1333" s="218"/>
      <c r="AH1333" s="219"/>
      <c r="AI1333" s="218"/>
      <c r="AR1333" s="225" t="str">
        <f t="shared" si="407"/>
        <v/>
      </c>
      <c r="AS1333" s="35">
        <f t="shared" si="408"/>
        <v>2</v>
      </c>
      <c r="AU1333" s="69" t="e">
        <f t="shared" si="392"/>
        <v>#N/A</v>
      </c>
      <c r="AV1333" s="69" t="e">
        <f t="shared" si="395"/>
        <v>#N/A</v>
      </c>
      <c r="AW1333" s="69">
        <f>IF(I1333&gt;0,COUNTIF($AV$32:AV1333,AV1333),0)</f>
        <v>1301</v>
      </c>
      <c r="AX1333" s="69">
        <f>IF(AND(AW1333&gt;1,SUMIF($AV$32:AV1332,AV1333,$AX$32:AX1332)-SUMIF($AV$32:AV1332,AV1333,$BA$32:BA1332)=0),1,IF(AND(AW1333&gt;1,SUMIF($AV$32:AV1332,AV1333,$AX$32:AX1332)-SUMIF($AV$32:AV1332,AV1333,$BA$32:BA1332)&gt;0),0,AW1333))</f>
        <v>0</v>
      </c>
      <c r="AY1333" s="69">
        <f>IF(AND(Q1333&gt;0,SUMIF($AV$32:AV1333,AV1333,$I$32:I1333)-SUMIF($AV$32:AV1333,AV1333,$Q$32:Q1333)=0),COUNTIF($AV$32:AV1333,AV1333),0)</f>
        <v>0</v>
      </c>
      <c r="AZ1333" s="69">
        <f>IF(Q1333&gt;0,COUNTIF($AV$32:AV1333,AV1333),0)</f>
        <v>0</v>
      </c>
      <c r="BA1333" s="69">
        <f t="shared" si="396"/>
        <v>0</v>
      </c>
      <c r="BC1333" s="69" t="str">
        <f t="shared" si="397"/>
        <v xml:space="preserve">  0</v>
      </c>
      <c r="BD1333" s="69" t="str">
        <f t="shared" si="398"/>
        <v/>
      </c>
      <c r="BF1333" s="69"/>
      <c r="BG1333" s="69"/>
    </row>
    <row r="1334" spans="1:59" x14ac:dyDescent="0.25">
      <c r="A1334" s="70" t="e">
        <f t="shared" si="405"/>
        <v>#REF!</v>
      </c>
      <c r="B1334" s="83" t="str">
        <f>IFERROR(VLOOKUP(A1334,[1]Tổng!$M$2:$AT$200,13,0),"")</f>
        <v/>
      </c>
      <c r="C1334" s="71" t="e">
        <f t="shared" si="400"/>
        <v>#VALUE!</v>
      </c>
      <c r="D1334" s="71">
        <f t="shared" si="401"/>
        <v>1</v>
      </c>
      <c r="E1334" s="221" t="str">
        <f>IFERROR(VLOOKUP(A1334,[1]Tổng!$M$2:$AT$200,14,0),"")</f>
        <v/>
      </c>
      <c r="F1334" s="213" t="str">
        <f>IFERROR(VLOOKUP(A1334,[1]Tổng!$M$2:$AT$200,15,0),"")</f>
        <v/>
      </c>
      <c r="G1334" s="214" t="str">
        <f>IFERROR(VLOOKUP(A1334,[1]Tổng!$M$2:$AT$200,25,0),"")</f>
        <v/>
      </c>
      <c r="H1334" s="83" t="str">
        <f>IFERROR(VLOOKUP(A1334,[1]Tổng!$M$2:$AQ$200,26,0),"")</f>
        <v/>
      </c>
      <c r="I1334" s="77" t="str">
        <f>IFERROR(VLOOKUP(A1334,[1]Tổng!$M$2:$AQ$200,27,0),"")</f>
        <v/>
      </c>
      <c r="J1334" s="77">
        <v>1000000</v>
      </c>
      <c r="K1334" s="78">
        <f t="shared" si="402"/>
        <v>0</v>
      </c>
      <c r="L1334" s="88" t="str">
        <f>IFERROR(VLOOKUP(A1334,[1]Tổng!$M$2:$AQ$200,30,0),"")</f>
        <v/>
      </c>
      <c r="M1334" s="88">
        <f t="shared" si="403"/>
        <v>0</v>
      </c>
      <c r="N1334" s="88" t="str">
        <f>IFERROR(VLOOKUP(A1334,[1]Tổng!$M$2:$AT$200,18,0),"")</f>
        <v/>
      </c>
      <c r="O1334" s="88" t="str">
        <f>IFERROR(VLOOKUP(A1334,[1]Tổng!$M$2:$AT$200,22,0),"")</f>
        <v/>
      </c>
      <c r="P1334" s="217">
        <f t="shared" si="404"/>
        <v>0</v>
      </c>
      <c r="Q1334" s="217">
        <f>IFERROR(VLOOKUP(A1334,[1]Tổng!$M$2:$AQ$200,29,0),0)</f>
        <v>0</v>
      </c>
      <c r="R1334" s="81" t="str">
        <f>IFERROR(VLOOKUP(A1334,[1]Tổng!$M$2:$AQ$200,31,0),"")</f>
        <v/>
      </c>
      <c r="S1334" s="81">
        <f t="shared" si="393"/>
        <v>0</v>
      </c>
      <c r="T1334" s="81">
        <f t="shared" si="394"/>
        <v>0</v>
      </c>
      <c r="U1334" s="81" t="e">
        <f t="shared" si="406"/>
        <v>#REF!</v>
      </c>
      <c r="V1334" s="81"/>
      <c r="W1334" s="81" t="e">
        <f t="shared" si="399"/>
        <v>#REF!</v>
      </c>
      <c r="X1334" s="83" t="str">
        <f>IFERROR(VLOOKUP(A1334,[1]Tổng!$H$2:$AT$200,39,0),".")</f>
        <v>.</v>
      </c>
      <c r="Y1334" s="99">
        <f t="shared" si="391"/>
        <v>0</v>
      </c>
      <c r="AC1334" s="106"/>
      <c r="AE1334" s="106" t="e">
        <f t="shared" si="353"/>
        <v>#VALUE!</v>
      </c>
      <c r="AF1334" s="69"/>
      <c r="AG1334" s="218"/>
      <c r="AH1334" s="219"/>
      <c r="AI1334" s="218"/>
      <c r="AR1334" s="225" t="str">
        <f t="shared" si="407"/>
        <v/>
      </c>
      <c r="AS1334" s="35">
        <f t="shared" si="408"/>
        <v>2</v>
      </c>
      <c r="AU1334" s="69" t="e">
        <f t="shared" si="392"/>
        <v>#N/A</v>
      </c>
      <c r="AV1334" s="69" t="e">
        <f t="shared" si="395"/>
        <v>#N/A</v>
      </c>
      <c r="AW1334" s="69">
        <f>IF(I1334&gt;0,COUNTIF($AV$32:AV1334,AV1334),0)</f>
        <v>1302</v>
      </c>
      <c r="AX1334" s="69">
        <f>IF(AND(AW1334&gt;1,SUMIF($AV$32:AV1333,AV1334,$AX$32:AX1333)-SUMIF($AV$32:AV1333,AV1334,$BA$32:BA1333)=0),1,IF(AND(AW1334&gt;1,SUMIF($AV$32:AV1333,AV1334,$AX$32:AX1333)-SUMIF($AV$32:AV1333,AV1334,$BA$32:BA1333)&gt;0),0,AW1334))</f>
        <v>0</v>
      </c>
      <c r="AY1334" s="69">
        <f>IF(AND(Q1334&gt;0,SUMIF($AV$32:AV1334,AV1334,$I$32:I1334)-SUMIF($AV$32:AV1334,AV1334,$Q$32:Q1334)=0),COUNTIF($AV$32:AV1334,AV1334),0)</f>
        <v>0</v>
      </c>
      <c r="AZ1334" s="69">
        <f>IF(Q1334&gt;0,COUNTIF($AV$32:AV1334,AV1334),0)</f>
        <v>0</v>
      </c>
      <c r="BA1334" s="69">
        <f t="shared" si="396"/>
        <v>0</v>
      </c>
      <c r="BC1334" s="69" t="str">
        <f t="shared" si="397"/>
        <v xml:space="preserve">  0</v>
      </c>
      <c r="BD1334" s="69" t="str">
        <f t="shared" si="398"/>
        <v/>
      </c>
      <c r="BF1334" s="69"/>
      <c r="BG1334" s="69"/>
    </row>
    <row r="1335" spans="1:59" x14ac:dyDescent="0.25">
      <c r="A1335" s="70" t="e">
        <f t="shared" si="405"/>
        <v>#REF!</v>
      </c>
      <c r="B1335" s="83" t="str">
        <f>IFERROR(VLOOKUP(A1335,[1]Tổng!$M$2:$AT$200,13,0),"")</f>
        <v/>
      </c>
      <c r="C1335" s="71" t="e">
        <f t="shared" si="400"/>
        <v>#VALUE!</v>
      </c>
      <c r="D1335" s="71">
        <f t="shared" si="401"/>
        <v>1</v>
      </c>
      <c r="E1335" s="221" t="str">
        <f>IFERROR(VLOOKUP(A1335,[1]Tổng!$M$2:$AT$200,14,0),"")</f>
        <v/>
      </c>
      <c r="F1335" s="213" t="str">
        <f>IFERROR(VLOOKUP(A1335,[1]Tổng!$M$2:$AT$200,15,0),"")</f>
        <v/>
      </c>
      <c r="G1335" s="214" t="str">
        <f>IFERROR(VLOOKUP(A1335,[1]Tổng!$M$2:$AT$200,25,0),"")</f>
        <v/>
      </c>
      <c r="H1335" s="83" t="str">
        <f>IFERROR(VLOOKUP(A1335,[1]Tổng!$M$2:$AQ$200,26,0),"")</f>
        <v/>
      </c>
      <c r="I1335" s="77" t="str">
        <f>IFERROR(VLOOKUP(A1335,[1]Tổng!$M$2:$AQ$200,27,0),"")</f>
        <v/>
      </c>
      <c r="J1335" s="77">
        <v>1000000</v>
      </c>
      <c r="K1335" s="78">
        <f t="shared" si="402"/>
        <v>0</v>
      </c>
      <c r="L1335" s="88" t="str">
        <f>IFERROR(VLOOKUP(A1335,[1]Tổng!$M$2:$AQ$200,30,0),"")</f>
        <v/>
      </c>
      <c r="M1335" s="88">
        <f t="shared" si="403"/>
        <v>0</v>
      </c>
      <c r="N1335" s="88" t="str">
        <f>IFERROR(VLOOKUP(A1335,[1]Tổng!$M$2:$AT$200,18,0),"")</f>
        <v/>
      </c>
      <c r="O1335" s="88" t="str">
        <f>IFERROR(VLOOKUP(A1335,[1]Tổng!$M$2:$AT$200,22,0),"")</f>
        <v/>
      </c>
      <c r="P1335" s="217">
        <f t="shared" si="404"/>
        <v>0</v>
      </c>
      <c r="Q1335" s="217">
        <f>IFERROR(VLOOKUP(A1335,[1]Tổng!$M$2:$AQ$200,29,0),0)</f>
        <v>0</v>
      </c>
      <c r="R1335" s="81" t="str">
        <f>IFERROR(VLOOKUP(A1335,[1]Tổng!$M$2:$AQ$200,31,0),"")</f>
        <v/>
      </c>
      <c r="S1335" s="81">
        <f t="shared" si="393"/>
        <v>0</v>
      </c>
      <c r="T1335" s="81">
        <f t="shared" si="394"/>
        <v>0</v>
      </c>
      <c r="U1335" s="81" t="e">
        <f t="shared" si="406"/>
        <v>#REF!</v>
      </c>
      <c r="V1335" s="81"/>
      <c r="W1335" s="81" t="e">
        <f t="shared" si="399"/>
        <v>#REF!</v>
      </c>
      <c r="X1335" s="83" t="str">
        <f>IFERROR(VLOOKUP(A1335,[1]Tổng!$H$2:$AT$200,39,0),".")</f>
        <v>.</v>
      </c>
      <c r="Y1335" s="99">
        <f t="shared" si="391"/>
        <v>0</v>
      </c>
      <c r="AC1335" s="106"/>
      <c r="AE1335" s="106" t="e">
        <f t="shared" si="353"/>
        <v>#VALUE!</v>
      </c>
      <c r="AF1335" s="69"/>
      <c r="AG1335" s="218"/>
      <c r="AH1335" s="219"/>
      <c r="AI1335" s="218"/>
      <c r="AR1335" s="225" t="str">
        <f t="shared" si="407"/>
        <v/>
      </c>
      <c r="AS1335" s="35">
        <f t="shared" si="408"/>
        <v>2</v>
      </c>
      <c r="AU1335" s="69" t="e">
        <f t="shared" si="392"/>
        <v>#N/A</v>
      </c>
      <c r="AV1335" s="69" t="e">
        <f t="shared" si="395"/>
        <v>#N/A</v>
      </c>
      <c r="AW1335" s="69">
        <f>IF(I1335&gt;0,COUNTIF($AV$32:AV1335,AV1335),0)</f>
        <v>1303</v>
      </c>
      <c r="AX1335" s="69">
        <f>IF(AND(AW1335&gt;1,SUMIF($AV$32:AV1334,AV1335,$AX$32:AX1334)-SUMIF($AV$32:AV1334,AV1335,$BA$32:BA1334)=0),1,IF(AND(AW1335&gt;1,SUMIF($AV$32:AV1334,AV1335,$AX$32:AX1334)-SUMIF($AV$32:AV1334,AV1335,$BA$32:BA1334)&gt;0),0,AW1335))</f>
        <v>0</v>
      </c>
      <c r="AY1335" s="69">
        <f>IF(AND(Q1335&gt;0,SUMIF($AV$32:AV1335,AV1335,$I$32:I1335)-SUMIF($AV$32:AV1335,AV1335,$Q$32:Q1335)=0),COUNTIF($AV$32:AV1335,AV1335),0)</f>
        <v>0</v>
      </c>
      <c r="AZ1335" s="69">
        <f>IF(Q1335&gt;0,COUNTIF($AV$32:AV1335,AV1335),0)</f>
        <v>0</v>
      </c>
      <c r="BA1335" s="69">
        <f t="shared" si="396"/>
        <v>0</v>
      </c>
      <c r="BC1335" s="69" t="str">
        <f t="shared" si="397"/>
        <v xml:space="preserve">  0</v>
      </c>
      <c r="BD1335" s="69" t="str">
        <f t="shared" si="398"/>
        <v/>
      </c>
      <c r="BF1335" s="69"/>
      <c r="BG1335" s="69"/>
    </row>
    <row r="1336" spans="1:59" x14ac:dyDescent="0.25">
      <c r="A1336" s="70" t="e">
        <f t="shared" si="405"/>
        <v>#REF!</v>
      </c>
      <c r="B1336" s="83" t="str">
        <f>IFERROR(VLOOKUP(A1336,[1]Tổng!$M$2:$AT$200,13,0),"")</f>
        <v/>
      </c>
      <c r="C1336" s="71" t="e">
        <f t="shared" si="400"/>
        <v>#VALUE!</v>
      </c>
      <c r="D1336" s="71">
        <f t="shared" si="401"/>
        <v>1</v>
      </c>
      <c r="E1336" s="221" t="str">
        <f>IFERROR(VLOOKUP(A1336,[1]Tổng!$M$2:$AT$200,14,0),"")</f>
        <v/>
      </c>
      <c r="F1336" s="213" t="str">
        <f>IFERROR(VLOOKUP(A1336,[1]Tổng!$M$2:$AT$200,15,0),"")</f>
        <v/>
      </c>
      <c r="G1336" s="214" t="str">
        <f>IFERROR(VLOOKUP(A1336,[1]Tổng!$M$2:$AT$200,25,0),"")</f>
        <v/>
      </c>
      <c r="H1336" s="83" t="str">
        <f>IFERROR(VLOOKUP(A1336,[1]Tổng!$M$2:$AQ$200,26,0),"")</f>
        <v/>
      </c>
      <c r="I1336" s="77" t="str">
        <f>IFERROR(VLOOKUP(A1336,[1]Tổng!$M$2:$AQ$200,27,0),"")</f>
        <v/>
      </c>
      <c r="J1336" s="77">
        <v>1000000</v>
      </c>
      <c r="K1336" s="78">
        <f t="shared" si="402"/>
        <v>0</v>
      </c>
      <c r="L1336" s="88" t="str">
        <f>IFERROR(VLOOKUP(A1336,[1]Tổng!$M$2:$AQ$200,30,0),"")</f>
        <v/>
      </c>
      <c r="M1336" s="88">
        <f t="shared" si="403"/>
        <v>0</v>
      </c>
      <c r="N1336" s="88" t="str">
        <f>IFERROR(VLOOKUP(A1336,[1]Tổng!$M$2:$AT$200,18,0),"")</f>
        <v/>
      </c>
      <c r="O1336" s="88" t="str">
        <f>IFERROR(VLOOKUP(A1336,[1]Tổng!$M$2:$AT$200,22,0),"")</f>
        <v/>
      </c>
      <c r="P1336" s="217">
        <f t="shared" si="404"/>
        <v>0</v>
      </c>
      <c r="Q1336" s="217">
        <f>IFERROR(VLOOKUP(A1336,[1]Tổng!$M$2:$AQ$200,29,0),0)</f>
        <v>0</v>
      </c>
      <c r="R1336" s="81" t="str">
        <f>IFERROR(VLOOKUP(A1336,[1]Tổng!$M$2:$AQ$200,31,0),"")</f>
        <v/>
      </c>
      <c r="S1336" s="81">
        <f t="shared" si="393"/>
        <v>0</v>
      </c>
      <c r="T1336" s="81">
        <f t="shared" si="394"/>
        <v>0</v>
      </c>
      <c r="U1336" s="81" t="e">
        <f t="shared" si="406"/>
        <v>#REF!</v>
      </c>
      <c r="V1336" s="81"/>
      <c r="W1336" s="81" t="e">
        <f t="shared" si="399"/>
        <v>#REF!</v>
      </c>
      <c r="X1336" s="83" t="str">
        <f>IFERROR(VLOOKUP(A1336,[1]Tổng!$H$2:$AT$200,39,0),".")</f>
        <v>.</v>
      </c>
      <c r="Y1336" s="99">
        <f t="shared" si="391"/>
        <v>0</v>
      </c>
      <c r="AC1336" s="106"/>
      <c r="AE1336" s="106" t="e">
        <f t="shared" si="353"/>
        <v>#VALUE!</v>
      </c>
      <c r="AF1336" s="69"/>
      <c r="AG1336" s="218"/>
      <c r="AH1336" s="219"/>
      <c r="AI1336" s="218"/>
      <c r="AR1336" s="225" t="str">
        <f t="shared" si="407"/>
        <v/>
      </c>
      <c r="AS1336" s="35">
        <f t="shared" si="408"/>
        <v>2</v>
      </c>
      <c r="AU1336" s="69" t="e">
        <f t="shared" si="392"/>
        <v>#N/A</v>
      </c>
      <c r="AV1336" s="69" t="e">
        <f t="shared" si="395"/>
        <v>#N/A</v>
      </c>
      <c r="AW1336" s="69">
        <f>IF(I1336&gt;0,COUNTIF($AV$32:AV1336,AV1336),0)</f>
        <v>1304</v>
      </c>
      <c r="AX1336" s="69">
        <f>IF(AND(AW1336&gt;1,SUMIF($AV$32:AV1335,AV1336,$AX$32:AX1335)-SUMIF($AV$32:AV1335,AV1336,$BA$32:BA1335)=0),1,IF(AND(AW1336&gt;1,SUMIF($AV$32:AV1335,AV1336,$AX$32:AX1335)-SUMIF($AV$32:AV1335,AV1336,$BA$32:BA1335)&gt;0),0,AW1336))</f>
        <v>0</v>
      </c>
      <c r="AY1336" s="69">
        <f>IF(AND(Q1336&gt;0,SUMIF($AV$32:AV1336,AV1336,$I$32:I1336)-SUMIF($AV$32:AV1336,AV1336,$Q$32:Q1336)=0),COUNTIF($AV$32:AV1336,AV1336),0)</f>
        <v>0</v>
      </c>
      <c r="AZ1336" s="69">
        <f>IF(Q1336&gt;0,COUNTIF($AV$32:AV1336,AV1336),0)</f>
        <v>0</v>
      </c>
      <c r="BA1336" s="69">
        <f t="shared" si="396"/>
        <v>0</v>
      </c>
      <c r="BC1336" s="69" t="str">
        <f t="shared" si="397"/>
        <v xml:space="preserve">  0</v>
      </c>
      <c r="BD1336" s="69" t="str">
        <f t="shared" si="398"/>
        <v/>
      </c>
      <c r="BF1336" s="69"/>
      <c r="BG1336" s="69"/>
    </row>
    <row r="1337" spans="1:59" x14ac:dyDescent="0.25">
      <c r="A1337" s="70" t="e">
        <f t="shared" si="405"/>
        <v>#REF!</v>
      </c>
      <c r="B1337" s="83" t="str">
        <f>IFERROR(VLOOKUP(A1337,[1]Tổng!$M$2:$AT$200,13,0),"")</f>
        <v/>
      </c>
      <c r="C1337" s="71" t="e">
        <f t="shared" si="400"/>
        <v>#VALUE!</v>
      </c>
      <c r="D1337" s="71">
        <f t="shared" si="401"/>
        <v>1</v>
      </c>
      <c r="E1337" s="221" t="str">
        <f>IFERROR(VLOOKUP(A1337,[1]Tổng!$M$2:$AT$200,14,0),"")</f>
        <v/>
      </c>
      <c r="F1337" s="213" t="str">
        <f>IFERROR(VLOOKUP(A1337,[1]Tổng!$M$2:$AT$200,15,0),"")</f>
        <v/>
      </c>
      <c r="G1337" s="214" t="str">
        <f>IFERROR(VLOOKUP(A1337,[1]Tổng!$M$2:$AT$200,25,0),"")</f>
        <v/>
      </c>
      <c r="H1337" s="83" t="str">
        <f>IFERROR(VLOOKUP(A1337,[1]Tổng!$M$2:$AQ$200,26,0),"")</f>
        <v/>
      </c>
      <c r="I1337" s="77" t="str">
        <f>IFERROR(VLOOKUP(A1337,[1]Tổng!$M$2:$AQ$200,27,0),"")</f>
        <v/>
      </c>
      <c r="J1337" s="77">
        <v>1000000</v>
      </c>
      <c r="K1337" s="78">
        <f t="shared" si="402"/>
        <v>0</v>
      </c>
      <c r="L1337" s="88" t="str">
        <f>IFERROR(VLOOKUP(A1337,[1]Tổng!$M$2:$AQ$200,30,0),"")</f>
        <v/>
      </c>
      <c r="M1337" s="88">
        <f t="shared" si="403"/>
        <v>0</v>
      </c>
      <c r="N1337" s="88" t="str">
        <f>IFERROR(VLOOKUP(A1337,[1]Tổng!$M$2:$AT$200,18,0),"")</f>
        <v/>
      </c>
      <c r="O1337" s="88" t="str">
        <f>IFERROR(VLOOKUP(A1337,[1]Tổng!$M$2:$AT$200,22,0),"")</f>
        <v/>
      </c>
      <c r="P1337" s="217">
        <f t="shared" si="404"/>
        <v>0</v>
      </c>
      <c r="Q1337" s="217">
        <f>IFERROR(VLOOKUP(A1337,[1]Tổng!$M$2:$AQ$200,29,0),0)</f>
        <v>0</v>
      </c>
      <c r="R1337" s="81" t="str">
        <f>IFERROR(VLOOKUP(A1337,[1]Tổng!$M$2:$AQ$200,31,0),"")</f>
        <v/>
      </c>
      <c r="S1337" s="81">
        <f t="shared" si="393"/>
        <v>0</v>
      </c>
      <c r="T1337" s="81">
        <f t="shared" si="394"/>
        <v>0</v>
      </c>
      <c r="U1337" s="81" t="e">
        <f t="shared" si="406"/>
        <v>#REF!</v>
      </c>
      <c r="V1337" s="81"/>
      <c r="W1337" s="81" t="e">
        <f t="shared" si="399"/>
        <v>#REF!</v>
      </c>
      <c r="X1337" s="83" t="str">
        <f>IFERROR(VLOOKUP(A1337,[1]Tổng!$H$2:$AT$200,39,0),".")</f>
        <v>.</v>
      </c>
      <c r="Y1337" s="99">
        <f t="shared" si="391"/>
        <v>0</v>
      </c>
      <c r="AC1337" s="106"/>
      <c r="AE1337" s="106" t="e">
        <f t="shared" si="353"/>
        <v>#VALUE!</v>
      </c>
      <c r="AF1337" s="69"/>
      <c r="AG1337" s="218"/>
      <c r="AH1337" s="219"/>
      <c r="AI1337" s="218"/>
      <c r="AR1337" s="225" t="str">
        <f t="shared" si="407"/>
        <v/>
      </c>
      <c r="AS1337" s="35">
        <f t="shared" si="408"/>
        <v>2</v>
      </c>
      <c r="AU1337" s="69" t="e">
        <f t="shared" si="392"/>
        <v>#N/A</v>
      </c>
      <c r="AV1337" s="69" t="e">
        <f t="shared" si="395"/>
        <v>#N/A</v>
      </c>
      <c r="AW1337" s="69">
        <f>IF(I1337&gt;0,COUNTIF($AV$32:AV1337,AV1337),0)</f>
        <v>1305</v>
      </c>
      <c r="AX1337" s="69">
        <f>IF(AND(AW1337&gt;1,SUMIF($AV$32:AV1336,AV1337,$AX$32:AX1336)-SUMIF($AV$32:AV1336,AV1337,$BA$32:BA1336)=0),1,IF(AND(AW1337&gt;1,SUMIF($AV$32:AV1336,AV1337,$AX$32:AX1336)-SUMIF($AV$32:AV1336,AV1337,$BA$32:BA1336)&gt;0),0,AW1337))</f>
        <v>0</v>
      </c>
      <c r="AY1337" s="69">
        <f>IF(AND(Q1337&gt;0,SUMIF($AV$32:AV1337,AV1337,$I$32:I1337)-SUMIF($AV$32:AV1337,AV1337,$Q$32:Q1337)=0),COUNTIF($AV$32:AV1337,AV1337),0)</f>
        <v>0</v>
      </c>
      <c r="AZ1337" s="69">
        <f>IF(Q1337&gt;0,COUNTIF($AV$32:AV1337,AV1337),0)</f>
        <v>0</v>
      </c>
      <c r="BA1337" s="69">
        <f t="shared" si="396"/>
        <v>0</v>
      </c>
      <c r="BC1337" s="69" t="str">
        <f t="shared" si="397"/>
        <v xml:space="preserve">  0</v>
      </c>
      <c r="BD1337" s="69" t="str">
        <f t="shared" si="398"/>
        <v/>
      </c>
      <c r="BF1337" s="69"/>
      <c r="BG1337" s="69"/>
    </row>
    <row r="1338" spans="1:59" x14ac:dyDescent="0.25">
      <c r="A1338" s="70" t="e">
        <f t="shared" si="405"/>
        <v>#REF!</v>
      </c>
      <c r="B1338" s="83" t="str">
        <f>IFERROR(VLOOKUP(A1338,[1]Tổng!$M$2:$AT$200,13,0),"")</f>
        <v/>
      </c>
      <c r="C1338" s="71" t="e">
        <f t="shared" si="400"/>
        <v>#VALUE!</v>
      </c>
      <c r="D1338" s="71">
        <f t="shared" si="401"/>
        <v>1</v>
      </c>
      <c r="E1338" s="221" t="str">
        <f>IFERROR(VLOOKUP(A1338,[1]Tổng!$M$2:$AT$200,14,0),"")</f>
        <v/>
      </c>
      <c r="F1338" s="213" t="str">
        <f>IFERROR(VLOOKUP(A1338,[1]Tổng!$M$2:$AT$200,15,0),"")</f>
        <v/>
      </c>
      <c r="G1338" s="214" t="str">
        <f>IFERROR(VLOOKUP(A1338,[1]Tổng!$M$2:$AT$200,25,0),"")</f>
        <v/>
      </c>
      <c r="H1338" s="83" t="str">
        <f>IFERROR(VLOOKUP(A1338,[1]Tổng!$M$2:$AQ$200,26,0),"")</f>
        <v/>
      </c>
      <c r="I1338" s="77" t="str">
        <f>IFERROR(VLOOKUP(A1338,[1]Tổng!$M$2:$AQ$200,27,0),"")</f>
        <v/>
      </c>
      <c r="J1338" s="77">
        <v>1000000</v>
      </c>
      <c r="K1338" s="78">
        <f t="shared" si="402"/>
        <v>0</v>
      </c>
      <c r="L1338" s="88" t="str">
        <f>IFERROR(VLOOKUP(A1338,[1]Tổng!$M$2:$AQ$200,30,0),"")</f>
        <v/>
      </c>
      <c r="M1338" s="88">
        <f t="shared" si="403"/>
        <v>0</v>
      </c>
      <c r="N1338" s="88" t="str">
        <f>IFERROR(VLOOKUP(A1338,[1]Tổng!$M$2:$AT$200,18,0),"")</f>
        <v/>
      </c>
      <c r="O1338" s="88" t="str">
        <f>IFERROR(VLOOKUP(A1338,[1]Tổng!$M$2:$AT$200,22,0),"")</f>
        <v/>
      </c>
      <c r="P1338" s="217">
        <f t="shared" si="404"/>
        <v>0</v>
      </c>
      <c r="Q1338" s="217">
        <f>IFERROR(VLOOKUP(A1338,[1]Tổng!$M$2:$AQ$200,29,0),0)</f>
        <v>0</v>
      </c>
      <c r="R1338" s="81" t="str">
        <f>IFERROR(VLOOKUP(A1338,[1]Tổng!$M$2:$AQ$200,31,0),"")</f>
        <v/>
      </c>
      <c r="S1338" s="81">
        <f t="shared" si="393"/>
        <v>0</v>
      </c>
      <c r="T1338" s="81">
        <f t="shared" si="394"/>
        <v>0</v>
      </c>
      <c r="U1338" s="81" t="e">
        <f t="shared" si="406"/>
        <v>#REF!</v>
      </c>
      <c r="V1338" s="81"/>
      <c r="W1338" s="81" t="e">
        <f t="shared" si="399"/>
        <v>#REF!</v>
      </c>
      <c r="X1338" s="83" t="str">
        <f>IFERROR(VLOOKUP(A1338,[1]Tổng!$H$2:$AT$200,39,0),".")</f>
        <v>.</v>
      </c>
      <c r="Y1338" s="99">
        <f t="shared" si="391"/>
        <v>0</v>
      </c>
      <c r="AC1338" s="106"/>
      <c r="AE1338" s="106" t="e">
        <f t="shared" si="353"/>
        <v>#VALUE!</v>
      </c>
      <c r="AF1338" s="69"/>
      <c r="AG1338" s="218"/>
      <c r="AH1338" s="219"/>
      <c r="AI1338" s="218"/>
      <c r="AR1338" s="225" t="str">
        <f t="shared" si="407"/>
        <v/>
      </c>
      <c r="AS1338" s="35">
        <f t="shared" si="408"/>
        <v>2</v>
      </c>
      <c r="AU1338" s="69" t="e">
        <f t="shared" si="392"/>
        <v>#N/A</v>
      </c>
      <c r="AV1338" s="69" t="e">
        <f t="shared" si="395"/>
        <v>#N/A</v>
      </c>
      <c r="AW1338" s="69">
        <f>IF(I1338&gt;0,COUNTIF($AV$32:AV1338,AV1338),0)</f>
        <v>1306</v>
      </c>
      <c r="AX1338" s="69">
        <f>IF(AND(AW1338&gt;1,SUMIF($AV$32:AV1337,AV1338,$AX$32:AX1337)-SUMIF($AV$32:AV1337,AV1338,$BA$32:BA1337)=0),1,IF(AND(AW1338&gt;1,SUMIF($AV$32:AV1337,AV1338,$AX$32:AX1337)-SUMIF($AV$32:AV1337,AV1338,$BA$32:BA1337)&gt;0),0,AW1338))</f>
        <v>0</v>
      </c>
      <c r="AY1338" s="69">
        <f>IF(AND(Q1338&gt;0,SUMIF($AV$32:AV1338,AV1338,$I$32:I1338)-SUMIF($AV$32:AV1338,AV1338,$Q$32:Q1338)=0),COUNTIF($AV$32:AV1338,AV1338),0)</f>
        <v>0</v>
      </c>
      <c r="AZ1338" s="69">
        <f>IF(Q1338&gt;0,COUNTIF($AV$32:AV1338,AV1338),0)</f>
        <v>0</v>
      </c>
      <c r="BA1338" s="69">
        <f t="shared" si="396"/>
        <v>0</v>
      </c>
      <c r="BC1338" s="69" t="str">
        <f t="shared" si="397"/>
        <v xml:space="preserve">  0</v>
      </c>
      <c r="BD1338" s="69" t="str">
        <f t="shared" si="398"/>
        <v/>
      </c>
      <c r="BF1338" s="69"/>
      <c r="BG1338" s="69"/>
    </row>
    <row r="1339" spans="1:59" x14ac:dyDescent="0.25">
      <c r="A1339" s="70" t="e">
        <f t="shared" si="405"/>
        <v>#REF!</v>
      </c>
      <c r="B1339" s="83" t="str">
        <f>IFERROR(VLOOKUP(A1339,[1]Tổng!$M$2:$AT$200,13,0),"")</f>
        <v/>
      </c>
      <c r="C1339" s="71" t="e">
        <f t="shared" si="400"/>
        <v>#VALUE!</v>
      </c>
      <c r="D1339" s="71">
        <f t="shared" si="401"/>
        <v>1</v>
      </c>
      <c r="E1339" s="221" t="str">
        <f>IFERROR(VLOOKUP(A1339,[1]Tổng!$M$2:$AT$200,14,0),"")</f>
        <v/>
      </c>
      <c r="F1339" s="213" t="str">
        <f>IFERROR(VLOOKUP(A1339,[1]Tổng!$M$2:$AT$200,15,0),"")</f>
        <v/>
      </c>
      <c r="G1339" s="214" t="str">
        <f>IFERROR(VLOOKUP(A1339,[1]Tổng!$M$2:$AT$200,25,0),"")</f>
        <v/>
      </c>
      <c r="H1339" s="83" t="str">
        <f>IFERROR(VLOOKUP(A1339,[1]Tổng!$M$2:$AQ$200,26,0),"")</f>
        <v/>
      </c>
      <c r="I1339" s="77" t="str">
        <f>IFERROR(VLOOKUP(A1339,[1]Tổng!$M$2:$AQ$200,27,0),"")</f>
        <v/>
      </c>
      <c r="J1339" s="77">
        <v>1000000</v>
      </c>
      <c r="K1339" s="78">
        <f t="shared" si="402"/>
        <v>0</v>
      </c>
      <c r="L1339" s="88" t="str">
        <f>IFERROR(VLOOKUP(A1339,[1]Tổng!$M$2:$AQ$200,30,0),"")</f>
        <v/>
      </c>
      <c r="M1339" s="88">
        <f t="shared" si="403"/>
        <v>0</v>
      </c>
      <c r="N1339" s="88" t="str">
        <f>IFERROR(VLOOKUP(A1339,[1]Tổng!$M$2:$AT$200,18,0),"")</f>
        <v/>
      </c>
      <c r="O1339" s="88" t="str">
        <f>IFERROR(VLOOKUP(A1339,[1]Tổng!$M$2:$AT$200,22,0),"")</f>
        <v/>
      </c>
      <c r="P1339" s="217">
        <f t="shared" si="404"/>
        <v>0</v>
      </c>
      <c r="Q1339" s="217">
        <f>IFERROR(VLOOKUP(A1339,[1]Tổng!$M$2:$AQ$200,29,0),0)</f>
        <v>0</v>
      </c>
      <c r="R1339" s="81" t="str">
        <f>IFERROR(VLOOKUP(A1339,[1]Tổng!$M$2:$AQ$200,31,0),"")</f>
        <v/>
      </c>
      <c r="S1339" s="81">
        <f t="shared" si="393"/>
        <v>0</v>
      </c>
      <c r="T1339" s="81">
        <f t="shared" si="394"/>
        <v>0</v>
      </c>
      <c r="U1339" s="81" t="e">
        <f t="shared" si="406"/>
        <v>#REF!</v>
      </c>
      <c r="V1339" s="81"/>
      <c r="W1339" s="81" t="e">
        <f t="shared" si="399"/>
        <v>#REF!</v>
      </c>
      <c r="X1339" s="83" t="str">
        <f>IFERROR(VLOOKUP(A1339,[1]Tổng!$H$2:$AT$200,39,0),".")</f>
        <v>.</v>
      </c>
      <c r="Y1339" s="99">
        <f t="shared" si="391"/>
        <v>0</v>
      </c>
      <c r="AC1339" s="106"/>
      <c r="AE1339" s="106" t="e">
        <f t="shared" si="353"/>
        <v>#VALUE!</v>
      </c>
      <c r="AF1339" s="69"/>
      <c r="AG1339" s="218"/>
      <c r="AH1339" s="219"/>
      <c r="AI1339" s="218"/>
      <c r="AR1339" s="225" t="str">
        <f t="shared" si="407"/>
        <v/>
      </c>
      <c r="AS1339" s="35">
        <f t="shared" si="408"/>
        <v>2</v>
      </c>
      <c r="AU1339" s="69" t="e">
        <f t="shared" si="392"/>
        <v>#N/A</v>
      </c>
      <c r="AV1339" s="69" t="e">
        <f t="shared" si="395"/>
        <v>#N/A</v>
      </c>
      <c r="AW1339" s="69">
        <f>IF(I1339&gt;0,COUNTIF($AV$32:AV1339,AV1339),0)</f>
        <v>1307</v>
      </c>
      <c r="AX1339" s="69">
        <f>IF(AND(AW1339&gt;1,SUMIF($AV$32:AV1338,AV1339,$AX$32:AX1338)-SUMIF($AV$32:AV1338,AV1339,$BA$32:BA1338)=0),1,IF(AND(AW1339&gt;1,SUMIF($AV$32:AV1338,AV1339,$AX$32:AX1338)-SUMIF($AV$32:AV1338,AV1339,$BA$32:BA1338)&gt;0),0,AW1339))</f>
        <v>0</v>
      </c>
      <c r="AY1339" s="69">
        <f>IF(AND(Q1339&gt;0,SUMIF($AV$32:AV1339,AV1339,$I$32:I1339)-SUMIF($AV$32:AV1339,AV1339,$Q$32:Q1339)=0),COUNTIF($AV$32:AV1339,AV1339),0)</f>
        <v>0</v>
      </c>
      <c r="AZ1339" s="69">
        <f>IF(Q1339&gt;0,COUNTIF($AV$32:AV1339,AV1339),0)</f>
        <v>0</v>
      </c>
      <c r="BA1339" s="69">
        <f t="shared" si="396"/>
        <v>0</v>
      </c>
      <c r="BC1339" s="69" t="str">
        <f t="shared" si="397"/>
        <v xml:space="preserve">  0</v>
      </c>
      <c r="BD1339" s="69" t="str">
        <f t="shared" si="398"/>
        <v/>
      </c>
      <c r="BF1339" s="69"/>
      <c r="BG1339" s="69"/>
    </row>
    <row r="1340" spans="1:59" x14ac:dyDescent="0.25">
      <c r="A1340" s="70" t="e">
        <f t="shared" si="405"/>
        <v>#REF!</v>
      </c>
      <c r="B1340" s="83" t="str">
        <f>IFERROR(VLOOKUP(A1340,[1]Tổng!$M$2:$AT$200,13,0),"")</f>
        <v/>
      </c>
      <c r="C1340" s="71" t="e">
        <f t="shared" si="400"/>
        <v>#VALUE!</v>
      </c>
      <c r="D1340" s="71">
        <f t="shared" si="401"/>
        <v>1</v>
      </c>
      <c r="E1340" s="221" t="str">
        <f>IFERROR(VLOOKUP(A1340,[1]Tổng!$M$2:$AT$200,14,0),"")</f>
        <v/>
      </c>
      <c r="F1340" s="213" t="str">
        <f>IFERROR(VLOOKUP(A1340,[1]Tổng!$M$2:$AT$200,15,0),"")</f>
        <v/>
      </c>
      <c r="G1340" s="214" t="str">
        <f>IFERROR(VLOOKUP(A1340,[1]Tổng!$M$2:$AT$200,25,0),"")</f>
        <v/>
      </c>
      <c r="H1340" s="83" t="str">
        <f>IFERROR(VLOOKUP(A1340,[1]Tổng!$M$2:$AQ$200,26,0),"")</f>
        <v/>
      </c>
      <c r="I1340" s="77" t="str">
        <f>IFERROR(VLOOKUP(A1340,[1]Tổng!$M$2:$AQ$200,27,0),"")</f>
        <v/>
      </c>
      <c r="J1340" s="77">
        <v>1000000</v>
      </c>
      <c r="K1340" s="78">
        <f t="shared" si="402"/>
        <v>0</v>
      </c>
      <c r="L1340" s="88" t="str">
        <f>IFERROR(VLOOKUP(A1340,[1]Tổng!$M$2:$AQ$200,30,0),"")</f>
        <v/>
      </c>
      <c r="M1340" s="88">
        <f t="shared" si="403"/>
        <v>0</v>
      </c>
      <c r="N1340" s="88" t="str">
        <f>IFERROR(VLOOKUP(A1340,[1]Tổng!$M$2:$AT$200,18,0),"")</f>
        <v/>
      </c>
      <c r="O1340" s="88" t="str">
        <f>IFERROR(VLOOKUP(A1340,[1]Tổng!$M$2:$AT$200,22,0),"")</f>
        <v/>
      </c>
      <c r="P1340" s="217">
        <f t="shared" si="404"/>
        <v>0</v>
      </c>
      <c r="Q1340" s="217">
        <f>IFERROR(VLOOKUP(A1340,[1]Tổng!$M$2:$AQ$200,29,0),0)</f>
        <v>0</v>
      </c>
      <c r="R1340" s="81" t="str">
        <f>IFERROR(VLOOKUP(A1340,[1]Tổng!$M$2:$AQ$200,31,0),"")</f>
        <v/>
      </c>
      <c r="S1340" s="81">
        <f t="shared" si="393"/>
        <v>0</v>
      </c>
      <c r="T1340" s="81">
        <f t="shared" si="394"/>
        <v>0</v>
      </c>
      <c r="U1340" s="81" t="e">
        <f t="shared" si="406"/>
        <v>#REF!</v>
      </c>
      <c r="V1340" s="81"/>
      <c r="W1340" s="81" t="e">
        <f t="shared" si="399"/>
        <v>#REF!</v>
      </c>
      <c r="X1340" s="83" t="str">
        <f>IFERROR(VLOOKUP(A1340,[1]Tổng!$H$2:$AT$200,39,0),".")</f>
        <v>.</v>
      </c>
      <c r="Y1340" s="99">
        <f t="shared" si="391"/>
        <v>0</v>
      </c>
      <c r="AC1340" s="106"/>
      <c r="AE1340" s="106" t="e">
        <f t="shared" si="353"/>
        <v>#VALUE!</v>
      </c>
      <c r="AF1340" s="69"/>
      <c r="AG1340" s="218"/>
      <c r="AH1340" s="219"/>
      <c r="AI1340" s="218"/>
      <c r="AR1340" s="225" t="str">
        <f t="shared" si="407"/>
        <v/>
      </c>
      <c r="AS1340" s="35">
        <f t="shared" si="408"/>
        <v>2</v>
      </c>
      <c r="AU1340" s="69" t="e">
        <f t="shared" si="392"/>
        <v>#N/A</v>
      </c>
      <c r="AV1340" s="69" t="e">
        <f t="shared" si="395"/>
        <v>#N/A</v>
      </c>
      <c r="AW1340" s="69">
        <f>IF(I1340&gt;0,COUNTIF($AV$32:AV1340,AV1340),0)</f>
        <v>1308</v>
      </c>
      <c r="AX1340" s="69">
        <f>IF(AND(AW1340&gt;1,SUMIF($AV$32:AV1339,AV1340,$AX$32:AX1339)-SUMIF($AV$32:AV1339,AV1340,$BA$32:BA1339)=0),1,IF(AND(AW1340&gt;1,SUMIF($AV$32:AV1339,AV1340,$AX$32:AX1339)-SUMIF($AV$32:AV1339,AV1340,$BA$32:BA1339)&gt;0),0,AW1340))</f>
        <v>0</v>
      </c>
      <c r="AY1340" s="69">
        <f>IF(AND(Q1340&gt;0,SUMIF($AV$32:AV1340,AV1340,$I$32:I1340)-SUMIF($AV$32:AV1340,AV1340,$Q$32:Q1340)=0),COUNTIF($AV$32:AV1340,AV1340),0)</f>
        <v>0</v>
      </c>
      <c r="AZ1340" s="69">
        <f>IF(Q1340&gt;0,COUNTIF($AV$32:AV1340,AV1340),0)</f>
        <v>0</v>
      </c>
      <c r="BA1340" s="69">
        <f t="shared" si="396"/>
        <v>0</v>
      </c>
      <c r="BC1340" s="69" t="str">
        <f t="shared" si="397"/>
        <v xml:space="preserve">  0</v>
      </c>
      <c r="BD1340" s="69" t="str">
        <f t="shared" si="398"/>
        <v/>
      </c>
      <c r="BF1340" s="69"/>
      <c r="BG1340" s="69"/>
    </row>
    <row r="1341" spans="1:59" x14ac:dyDescent="0.25">
      <c r="A1341" s="70" t="e">
        <f t="shared" si="405"/>
        <v>#REF!</v>
      </c>
      <c r="B1341" s="83" t="str">
        <f>IFERROR(VLOOKUP(A1341,[1]Tổng!$M$2:$AT$200,13,0),"")</f>
        <v/>
      </c>
      <c r="C1341" s="71" t="e">
        <f t="shared" si="400"/>
        <v>#VALUE!</v>
      </c>
      <c r="D1341" s="71">
        <f t="shared" si="401"/>
        <v>1</v>
      </c>
      <c r="E1341" s="221" t="str">
        <f>IFERROR(VLOOKUP(A1341,[1]Tổng!$M$2:$AT$200,14,0),"")</f>
        <v/>
      </c>
      <c r="F1341" s="213" t="str">
        <f>IFERROR(VLOOKUP(A1341,[1]Tổng!$M$2:$AT$200,15,0),"")</f>
        <v/>
      </c>
      <c r="G1341" s="214" t="str">
        <f>IFERROR(VLOOKUP(A1341,[1]Tổng!$M$2:$AT$200,25,0),"")</f>
        <v/>
      </c>
      <c r="H1341" s="83" t="str">
        <f>IFERROR(VLOOKUP(A1341,[1]Tổng!$M$2:$AQ$200,26,0),"")</f>
        <v/>
      </c>
      <c r="I1341" s="77" t="str">
        <f>IFERROR(VLOOKUP(A1341,[1]Tổng!$M$2:$AQ$200,27,0),"")</f>
        <v/>
      </c>
      <c r="J1341" s="77">
        <v>1000000</v>
      </c>
      <c r="K1341" s="78">
        <f t="shared" si="402"/>
        <v>0</v>
      </c>
      <c r="L1341" s="88" t="str">
        <f>IFERROR(VLOOKUP(A1341,[1]Tổng!$M$2:$AQ$200,30,0),"")</f>
        <v/>
      </c>
      <c r="M1341" s="88">
        <f t="shared" si="403"/>
        <v>0</v>
      </c>
      <c r="N1341" s="88" t="str">
        <f>IFERROR(VLOOKUP(A1341,[1]Tổng!$M$2:$AT$200,18,0),"")</f>
        <v/>
      </c>
      <c r="O1341" s="88" t="str">
        <f>IFERROR(VLOOKUP(A1341,[1]Tổng!$M$2:$AT$200,22,0),"")</f>
        <v/>
      </c>
      <c r="P1341" s="217">
        <f t="shared" si="404"/>
        <v>0</v>
      </c>
      <c r="Q1341" s="217">
        <f>IFERROR(VLOOKUP(A1341,[1]Tổng!$M$2:$AQ$200,29,0),0)</f>
        <v>0</v>
      </c>
      <c r="R1341" s="81" t="str">
        <f>IFERROR(VLOOKUP(A1341,[1]Tổng!$M$2:$AQ$200,31,0),"")</f>
        <v/>
      </c>
      <c r="S1341" s="81">
        <f t="shared" si="393"/>
        <v>0</v>
      </c>
      <c r="T1341" s="81">
        <f t="shared" si="394"/>
        <v>0</v>
      </c>
      <c r="U1341" s="81" t="e">
        <f t="shared" si="406"/>
        <v>#REF!</v>
      </c>
      <c r="V1341" s="81"/>
      <c r="W1341" s="81" t="e">
        <f t="shared" si="399"/>
        <v>#REF!</v>
      </c>
      <c r="X1341" s="83" t="str">
        <f>IFERROR(VLOOKUP(A1341,[1]Tổng!$H$2:$AT$200,39,0),".")</f>
        <v>.</v>
      </c>
      <c r="Y1341" s="99">
        <f t="shared" si="391"/>
        <v>0</v>
      </c>
      <c r="AC1341" s="106"/>
      <c r="AE1341" s="106" t="e">
        <f t="shared" si="353"/>
        <v>#VALUE!</v>
      </c>
      <c r="AF1341" s="69"/>
      <c r="AG1341" s="218"/>
      <c r="AH1341" s="219"/>
      <c r="AI1341" s="218"/>
      <c r="AR1341" s="225" t="str">
        <f t="shared" si="407"/>
        <v/>
      </c>
      <c r="AS1341" s="35">
        <f t="shared" si="408"/>
        <v>2</v>
      </c>
      <c r="AU1341" s="69" t="e">
        <f t="shared" si="392"/>
        <v>#N/A</v>
      </c>
      <c r="AV1341" s="69" t="e">
        <f t="shared" si="395"/>
        <v>#N/A</v>
      </c>
      <c r="AW1341" s="69">
        <f>IF(I1341&gt;0,COUNTIF($AV$32:AV1341,AV1341),0)</f>
        <v>1309</v>
      </c>
      <c r="AX1341" s="69">
        <f>IF(AND(AW1341&gt;1,SUMIF($AV$32:AV1340,AV1341,$AX$32:AX1340)-SUMIF($AV$32:AV1340,AV1341,$BA$32:BA1340)=0),1,IF(AND(AW1341&gt;1,SUMIF($AV$32:AV1340,AV1341,$AX$32:AX1340)-SUMIF($AV$32:AV1340,AV1341,$BA$32:BA1340)&gt;0),0,AW1341))</f>
        <v>0</v>
      </c>
      <c r="AY1341" s="69">
        <f>IF(AND(Q1341&gt;0,SUMIF($AV$32:AV1341,AV1341,$I$32:I1341)-SUMIF($AV$32:AV1341,AV1341,$Q$32:Q1341)=0),COUNTIF($AV$32:AV1341,AV1341),0)</f>
        <v>0</v>
      </c>
      <c r="AZ1341" s="69">
        <f>IF(Q1341&gt;0,COUNTIF($AV$32:AV1341,AV1341),0)</f>
        <v>0</v>
      </c>
      <c r="BA1341" s="69">
        <f t="shared" si="396"/>
        <v>0</v>
      </c>
      <c r="BC1341" s="69" t="str">
        <f t="shared" si="397"/>
        <v xml:space="preserve">  0</v>
      </c>
      <c r="BD1341" s="69" t="str">
        <f t="shared" si="398"/>
        <v/>
      </c>
      <c r="BF1341" s="69"/>
      <c r="BG1341" s="69"/>
    </row>
    <row r="1342" spans="1:59" x14ac:dyDescent="0.25">
      <c r="A1342" s="70" t="e">
        <f t="shared" si="405"/>
        <v>#REF!</v>
      </c>
      <c r="B1342" s="83" t="str">
        <f>IFERROR(VLOOKUP(A1342,[1]Tổng!$M$2:$AT$200,13,0),"")</f>
        <v/>
      </c>
      <c r="C1342" s="71" t="e">
        <f t="shared" si="400"/>
        <v>#VALUE!</v>
      </c>
      <c r="D1342" s="71">
        <f t="shared" si="401"/>
        <v>1</v>
      </c>
      <c r="E1342" s="221" t="str">
        <f>IFERROR(VLOOKUP(A1342,[1]Tổng!$M$2:$AT$200,14,0),"")</f>
        <v/>
      </c>
      <c r="F1342" s="213" t="str">
        <f>IFERROR(VLOOKUP(A1342,[1]Tổng!$M$2:$AT$200,15,0),"")</f>
        <v/>
      </c>
      <c r="G1342" s="214" t="str">
        <f>IFERROR(VLOOKUP(A1342,[1]Tổng!$M$2:$AT$200,25,0),"")</f>
        <v/>
      </c>
      <c r="H1342" s="83" t="str">
        <f>IFERROR(VLOOKUP(A1342,[1]Tổng!$M$2:$AQ$200,26,0),"")</f>
        <v/>
      </c>
      <c r="I1342" s="77" t="str">
        <f>IFERROR(VLOOKUP(A1342,[1]Tổng!$M$2:$AQ$200,27,0),"")</f>
        <v/>
      </c>
      <c r="J1342" s="77">
        <v>1000000</v>
      </c>
      <c r="K1342" s="78">
        <f t="shared" si="402"/>
        <v>0</v>
      </c>
      <c r="L1342" s="88" t="str">
        <f>IFERROR(VLOOKUP(A1342,[1]Tổng!$M$2:$AQ$200,30,0),"")</f>
        <v/>
      </c>
      <c r="M1342" s="88">
        <f t="shared" si="403"/>
        <v>0</v>
      </c>
      <c r="N1342" s="88" t="str">
        <f>IFERROR(VLOOKUP(A1342,[1]Tổng!$M$2:$AT$200,18,0),"")</f>
        <v/>
      </c>
      <c r="O1342" s="88" t="str">
        <f>IFERROR(VLOOKUP(A1342,[1]Tổng!$M$2:$AT$200,22,0),"")</f>
        <v/>
      </c>
      <c r="P1342" s="217">
        <f t="shared" si="404"/>
        <v>0</v>
      </c>
      <c r="Q1342" s="217">
        <f>IFERROR(VLOOKUP(A1342,[1]Tổng!$M$2:$AQ$200,29,0),0)</f>
        <v>0</v>
      </c>
      <c r="R1342" s="81" t="str">
        <f>IFERROR(VLOOKUP(A1342,[1]Tổng!$M$2:$AQ$200,31,0),"")</f>
        <v/>
      </c>
      <c r="S1342" s="81">
        <f t="shared" si="393"/>
        <v>0</v>
      </c>
      <c r="T1342" s="81">
        <f t="shared" si="394"/>
        <v>0</v>
      </c>
      <c r="U1342" s="81" t="e">
        <f t="shared" si="406"/>
        <v>#REF!</v>
      </c>
      <c r="V1342" s="81"/>
      <c r="W1342" s="81" t="e">
        <f t="shared" si="399"/>
        <v>#REF!</v>
      </c>
      <c r="X1342" s="83" t="str">
        <f>IFERROR(VLOOKUP(A1342,[1]Tổng!$H$2:$AT$200,39,0),".")</f>
        <v>.</v>
      </c>
      <c r="Y1342" s="99">
        <f t="shared" si="391"/>
        <v>0</v>
      </c>
      <c r="AC1342" s="106"/>
      <c r="AE1342" s="106" t="e">
        <f t="shared" si="353"/>
        <v>#VALUE!</v>
      </c>
      <c r="AF1342" s="69"/>
      <c r="AG1342" s="218"/>
      <c r="AH1342" s="219"/>
      <c r="AI1342" s="218"/>
      <c r="AR1342" s="225" t="str">
        <f t="shared" si="407"/>
        <v/>
      </c>
      <c r="AS1342" s="35">
        <f t="shared" si="408"/>
        <v>2</v>
      </c>
      <c r="AU1342" s="69" t="e">
        <f t="shared" si="392"/>
        <v>#N/A</v>
      </c>
      <c r="AV1342" s="69" t="e">
        <f t="shared" si="395"/>
        <v>#N/A</v>
      </c>
      <c r="AW1342" s="69">
        <f>IF(I1342&gt;0,COUNTIF($AV$32:AV1342,AV1342),0)</f>
        <v>1310</v>
      </c>
      <c r="AX1342" s="69">
        <f>IF(AND(AW1342&gt;1,SUMIF($AV$32:AV1341,AV1342,$AX$32:AX1341)-SUMIF($AV$32:AV1341,AV1342,$BA$32:BA1341)=0),1,IF(AND(AW1342&gt;1,SUMIF($AV$32:AV1341,AV1342,$AX$32:AX1341)-SUMIF($AV$32:AV1341,AV1342,$BA$32:BA1341)&gt;0),0,AW1342))</f>
        <v>0</v>
      </c>
      <c r="AY1342" s="69">
        <f>IF(AND(Q1342&gt;0,SUMIF($AV$32:AV1342,AV1342,$I$32:I1342)-SUMIF($AV$32:AV1342,AV1342,$Q$32:Q1342)=0),COUNTIF($AV$32:AV1342,AV1342),0)</f>
        <v>0</v>
      </c>
      <c r="AZ1342" s="69">
        <f>IF(Q1342&gt;0,COUNTIF($AV$32:AV1342,AV1342),0)</f>
        <v>0</v>
      </c>
      <c r="BA1342" s="69">
        <f t="shared" si="396"/>
        <v>0</v>
      </c>
      <c r="BC1342" s="69" t="str">
        <f t="shared" si="397"/>
        <v xml:space="preserve">  0</v>
      </c>
      <c r="BD1342" s="69" t="str">
        <f t="shared" si="398"/>
        <v/>
      </c>
      <c r="BF1342" s="69"/>
      <c r="BG1342" s="69"/>
    </row>
    <row r="1343" spans="1:59" x14ac:dyDescent="0.25">
      <c r="A1343" s="70" t="e">
        <f t="shared" si="405"/>
        <v>#REF!</v>
      </c>
      <c r="B1343" s="83" t="str">
        <f>IFERROR(VLOOKUP(A1343,[1]Tổng!$M$2:$AT$200,13,0),"")</f>
        <v/>
      </c>
      <c r="C1343" s="71" t="e">
        <f t="shared" si="400"/>
        <v>#VALUE!</v>
      </c>
      <c r="D1343" s="71">
        <f t="shared" si="401"/>
        <v>1</v>
      </c>
      <c r="E1343" s="221" t="str">
        <f>IFERROR(VLOOKUP(A1343,[1]Tổng!$M$2:$AT$200,14,0),"")</f>
        <v/>
      </c>
      <c r="F1343" s="213" t="str">
        <f>IFERROR(VLOOKUP(A1343,[1]Tổng!$M$2:$AT$200,15,0),"")</f>
        <v/>
      </c>
      <c r="G1343" s="214" t="str">
        <f>IFERROR(VLOOKUP(A1343,[1]Tổng!$M$2:$AT$200,25,0),"")</f>
        <v/>
      </c>
      <c r="H1343" s="83" t="str">
        <f>IFERROR(VLOOKUP(A1343,[1]Tổng!$M$2:$AQ$200,26,0),"")</f>
        <v/>
      </c>
      <c r="I1343" s="77" t="str">
        <f>IFERROR(VLOOKUP(A1343,[1]Tổng!$M$2:$AQ$200,27,0),"")</f>
        <v/>
      </c>
      <c r="J1343" s="77">
        <v>1000000</v>
      </c>
      <c r="K1343" s="78">
        <f t="shared" si="402"/>
        <v>0</v>
      </c>
      <c r="L1343" s="88" t="str">
        <f>IFERROR(VLOOKUP(A1343,[1]Tổng!$M$2:$AQ$200,30,0),"")</f>
        <v/>
      </c>
      <c r="M1343" s="88">
        <f t="shared" si="403"/>
        <v>0</v>
      </c>
      <c r="N1343" s="88" t="str">
        <f>IFERROR(VLOOKUP(A1343,[1]Tổng!$M$2:$AT$200,18,0),"")</f>
        <v/>
      </c>
      <c r="O1343" s="88" t="str">
        <f>IFERROR(VLOOKUP(A1343,[1]Tổng!$M$2:$AT$200,22,0),"")</f>
        <v/>
      </c>
      <c r="P1343" s="217">
        <f t="shared" si="404"/>
        <v>0</v>
      </c>
      <c r="Q1343" s="217">
        <f>IFERROR(VLOOKUP(A1343,[1]Tổng!$M$2:$AQ$200,29,0),0)</f>
        <v>0</v>
      </c>
      <c r="R1343" s="81" t="str">
        <f>IFERROR(VLOOKUP(A1343,[1]Tổng!$M$2:$AQ$200,31,0),"")</f>
        <v/>
      </c>
      <c r="S1343" s="81">
        <f t="shared" si="393"/>
        <v>0</v>
      </c>
      <c r="T1343" s="81">
        <f t="shared" si="394"/>
        <v>0</v>
      </c>
      <c r="U1343" s="81" t="e">
        <f t="shared" si="406"/>
        <v>#REF!</v>
      </c>
      <c r="V1343" s="81"/>
      <c r="W1343" s="81" t="e">
        <f t="shared" si="399"/>
        <v>#REF!</v>
      </c>
      <c r="X1343" s="83" t="str">
        <f>IFERROR(VLOOKUP(A1343,[1]Tổng!$H$2:$AT$200,39,0),".")</f>
        <v>.</v>
      </c>
      <c r="Y1343" s="99">
        <f t="shared" si="391"/>
        <v>0</v>
      </c>
      <c r="AC1343" s="106"/>
      <c r="AE1343" s="106" t="e">
        <f t="shared" si="353"/>
        <v>#VALUE!</v>
      </c>
      <c r="AF1343" s="69"/>
      <c r="AG1343" s="218"/>
      <c r="AH1343" s="219"/>
      <c r="AI1343" s="218"/>
      <c r="AR1343" s="225" t="str">
        <f t="shared" si="407"/>
        <v/>
      </c>
      <c r="AS1343" s="35">
        <f t="shared" si="408"/>
        <v>2</v>
      </c>
      <c r="AU1343" s="69" t="e">
        <f t="shared" si="392"/>
        <v>#N/A</v>
      </c>
      <c r="AV1343" s="69" t="e">
        <f t="shared" si="395"/>
        <v>#N/A</v>
      </c>
      <c r="AW1343" s="69">
        <f>IF(I1343&gt;0,COUNTIF($AV$32:AV1343,AV1343),0)</f>
        <v>1311</v>
      </c>
      <c r="AX1343" s="69">
        <f>IF(AND(AW1343&gt;1,SUMIF($AV$32:AV1342,AV1343,$AX$32:AX1342)-SUMIF($AV$32:AV1342,AV1343,$BA$32:BA1342)=0),1,IF(AND(AW1343&gt;1,SUMIF($AV$32:AV1342,AV1343,$AX$32:AX1342)-SUMIF($AV$32:AV1342,AV1343,$BA$32:BA1342)&gt;0),0,AW1343))</f>
        <v>0</v>
      </c>
      <c r="AY1343" s="69">
        <f>IF(AND(Q1343&gt;0,SUMIF($AV$32:AV1343,AV1343,$I$32:I1343)-SUMIF($AV$32:AV1343,AV1343,$Q$32:Q1343)=0),COUNTIF($AV$32:AV1343,AV1343),0)</f>
        <v>0</v>
      </c>
      <c r="AZ1343" s="69">
        <f>IF(Q1343&gt;0,COUNTIF($AV$32:AV1343,AV1343),0)</f>
        <v>0</v>
      </c>
      <c r="BA1343" s="69">
        <f t="shared" si="396"/>
        <v>0</v>
      </c>
      <c r="BC1343" s="69" t="str">
        <f t="shared" si="397"/>
        <v xml:space="preserve">  0</v>
      </c>
      <c r="BD1343" s="69" t="str">
        <f t="shared" si="398"/>
        <v/>
      </c>
      <c r="BF1343" s="69"/>
      <c r="BG1343" s="69"/>
    </row>
    <row r="1344" spans="1:59" x14ac:dyDescent="0.25">
      <c r="A1344" s="70" t="e">
        <f t="shared" si="405"/>
        <v>#REF!</v>
      </c>
      <c r="B1344" s="83" t="str">
        <f>IFERROR(VLOOKUP(A1344,[1]Tổng!$M$2:$AT$200,13,0),"")</f>
        <v/>
      </c>
      <c r="C1344" s="71" t="e">
        <f t="shared" si="400"/>
        <v>#VALUE!</v>
      </c>
      <c r="D1344" s="71">
        <f t="shared" si="401"/>
        <v>1</v>
      </c>
      <c r="E1344" s="221" t="str">
        <f>IFERROR(VLOOKUP(A1344,[1]Tổng!$M$2:$AT$200,14,0),"")</f>
        <v/>
      </c>
      <c r="F1344" s="213" t="str">
        <f>IFERROR(VLOOKUP(A1344,[1]Tổng!$M$2:$AT$200,15,0),"")</f>
        <v/>
      </c>
      <c r="G1344" s="214" t="str">
        <f>IFERROR(VLOOKUP(A1344,[1]Tổng!$M$2:$AT$200,25,0),"")</f>
        <v/>
      </c>
      <c r="H1344" s="83" t="str">
        <f>IFERROR(VLOOKUP(A1344,[1]Tổng!$M$2:$AQ$200,26,0),"")</f>
        <v/>
      </c>
      <c r="I1344" s="77" t="str">
        <f>IFERROR(VLOOKUP(A1344,[1]Tổng!$M$2:$AQ$200,27,0),"")</f>
        <v/>
      </c>
      <c r="J1344" s="77">
        <v>1000000</v>
      </c>
      <c r="K1344" s="78">
        <f t="shared" si="402"/>
        <v>0</v>
      </c>
      <c r="L1344" s="88" t="str">
        <f>IFERROR(VLOOKUP(A1344,[1]Tổng!$M$2:$AQ$200,30,0),"")</f>
        <v/>
      </c>
      <c r="M1344" s="88">
        <f t="shared" si="403"/>
        <v>0</v>
      </c>
      <c r="N1344" s="88" t="str">
        <f>IFERROR(VLOOKUP(A1344,[1]Tổng!$M$2:$AT$200,18,0),"")</f>
        <v/>
      </c>
      <c r="O1344" s="88" t="str">
        <f>IFERROR(VLOOKUP(A1344,[1]Tổng!$M$2:$AT$200,22,0),"")</f>
        <v/>
      </c>
      <c r="P1344" s="217">
        <f t="shared" si="404"/>
        <v>0</v>
      </c>
      <c r="Q1344" s="217">
        <f>IFERROR(VLOOKUP(A1344,[1]Tổng!$M$2:$AQ$200,29,0),0)</f>
        <v>0</v>
      </c>
      <c r="R1344" s="81" t="str">
        <f>IFERROR(VLOOKUP(A1344,[1]Tổng!$M$2:$AQ$200,31,0),"")</f>
        <v/>
      </c>
      <c r="S1344" s="81">
        <f t="shared" si="393"/>
        <v>0</v>
      </c>
      <c r="T1344" s="81">
        <f t="shared" si="394"/>
        <v>0</v>
      </c>
      <c r="U1344" s="81" t="e">
        <f t="shared" si="406"/>
        <v>#REF!</v>
      </c>
      <c r="V1344" s="81"/>
      <c r="W1344" s="81" t="e">
        <f t="shared" si="399"/>
        <v>#REF!</v>
      </c>
      <c r="X1344" s="83" t="str">
        <f>IFERROR(VLOOKUP(A1344,[1]Tổng!$H$2:$AT$200,39,0),".")</f>
        <v>.</v>
      </c>
      <c r="Y1344" s="99">
        <f t="shared" si="391"/>
        <v>0</v>
      </c>
      <c r="AC1344" s="106"/>
      <c r="AE1344" s="106" t="e">
        <f t="shared" si="353"/>
        <v>#VALUE!</v>
      </c>
      <c r="AF1344" s="69"/>
      <c r="AG1344" s="218"/>
      <c r="AH1344" s="219"/>
      <c r="AI1344" s="218"/>
      <c r="AR1344" s="225" t="str">
        <f t="shared" si="407"/>
        <v/>
      </c>
      <c r="AS1344" s="35">
        <f t="shared" si="408"/>
        <v>2</v>
      </c>
      <c r="AU1344" s="69" t="e">
        <f t="shared" si="392"/>
        <v>#N/A</v>
      </c>
      <c r="AV1344" s="69" t="e">
        <f t="shared" si="395"/>
        <v>#N/A</v>
      </c>
      <c r="AW1344" s="69">
        <f>IF(I1344&gt;0,COUNTIF($AV$32:AV1344,AV1344),0)</f>
        <v>1312</v>
      </c>
      <c r="AX1344" s="69">
        <f>IF(AND(AW1344&gt;1,SUMIF($AV$32:AV1343,AV1344,$AX$32:AX1343)-SUMIF($AV$32:AV1343,AV1344,$BA$32:BA1343)=0),1,IF(AND(AW1344&gt;1,SUMIF($AV$32:AV1343,AV1344,$AX$32:AX1343)-SUMIF($AV$32:AV1343,AV1344,$BA$32:BA1343)&gt;0),0,AW1344))</f>
        <v>0</v>
      </c>
      <c r="AY1344" s="69">
        <f>IF(AND(Q1344&gt;0,SUMIF($AV$32:AV1344,AV1344,$I$32:I1344)-SUMIF($AV$32:AV1344,AV1344,$Q$32:Q1344)=0),COUNTIF($AV$32:AV1344,AV1344),0)</f>
        <v>0</v>
      </c>
      <c r="AZ1344" s="69">
        <f>IF(Q1344&gt;0,COUNTIF($AV$32:AV1344,AV1344),0)</f>
        <v>0</v>
      </c>
      <c r="BA1344" s="69">
        <f t="shared" si="396"/>
        <v>0</v>
      </c>
      <c r="BC1344" s="69" t="str">
        <f t="shared" si="397"/>
        <v xml:space="preserve">  0</v>
      </c>
      <c r="BD1344" s="69" t="str">
        <f t="shared" si="398"/>
        <v/>
      </c>
      <c r="BF1344" s="69"/>
      <c r="BG1344" s="69"/>
    </row>
    <row r="1345" spans="1:59" x14ac:dyDescent="0.25">
      <c r="A1345" s="70" t="e">
        <f t="shared" si="405"/>
        <v>#REF!</v>
      </c>
      <c r="B1345" s="83" t="str">
        <f>IFERROR(VLOOKUP(A1345,[1]Tổng!$M$2:$AT$200,13,0),"")</f>
        <v/>
      </c>
      <c r="C1345" s="71" t="e">
        <f t="shared" si="400"/>
        <v>#VALUE!</v>
      </c>
      <c r="D1345" s="71">
        <f t="shared" si="401"/>
        <v>1</v>
      </c>
      <c r="E1345" s="221" t="str">
        <f>IFERROR(VLOOKUP(A1345,[1]Tổng!$M$2:$AT$200,14,0),"")</f>
        <v/>
      </c>
      <c r="F1345" s="213" t="str">
        <f>IFERROR(VLOOKUP(A1345,[1]Tổng!$M$2:$AT$200,15,0),"")</f>
        <v/>
      </c>
      <c r="G1345" s="214" t="str">
        <f>IFERROR(VLOOKUP(A1345,[1]Tổng!$M$2:$AT$200,25,0),"")</f>
        <v/>
      </c>
      <c r="H1345" s="83" t="str">
        <f>IFERROR(VLOOKUP(A1345,[1]Tổng!$M$2:$AQ$200,26,0),"")</f>
        <v/>
      </c>
      <c r="I1345" s="77" t="str">
        <f>IFERROR(VLOOKUP(A1345,[1]Tổng!$M$2:$AQ$200,27,0),"")</f>
        <v/>
      </c>
      <c r="J1345" s="77">
        <v>1000000</v>
      </c>
      <c r="K1345" s="78">
        <f t="shared" si="402"/>
        <v>0</v>
      </c>
      <c r="L1345" s="88" t="str">
        <f>IFERROR(VLOOKUP(A1345,[1]Tổng!$M$2:$AQ$200,30,0),"")</f>
        <v/>
      </c>
      <c r="M1345" s="88">
        <f t="shared" si="403"/>
        <v>0</v>
      </c>
      <c r="N1345" s="88" t="str">
        <f>IFERROR(VLOOKUP(A1345,[1]Tổng!$M$2:$AT$200,18,0),"")</f>
        <v/>
      </c>
      <c r="O1345" s="88" t="str">
        <f>IFERROR(VLOOKUP(A1345,[1]Tổng!$M$2:$AT$200,22,0),"")</f>
        <v/>
      </c>
      <c r="P1345" s="217">
        <f t="shared" si="404"/>
        <v>0</v>
      </c>
      <c r="Q1345" s="217">
        <f>IFERROR(VLOOKUP(A1345,[1]Tổng!$M$2:$AQ$200,29,0),0)</f>
        <v>0</v>
      </c>
      <c r="R1345" s="81" t="str">
        <f>IFERROR(VLOOKUP(A1345,[1]Tổng!$M$2:$AQ$200,31,0),"")</f>
        <v/>
      </c>
      <c r="S1345" s="81">
        <f t="shared" si="393"/>
        <v>0</v>
      </c>
      <c r="T1345" s="81">
        <f t="shared" si="394"/>
        <v>0</v>
      </c>
      <c r="U1345" s="81" t="e">
        <f t="shared" si="406"/>
        <v>#REF!</v>
      </c>
      <c r="V1345" s="81"/>
      <c r="W1345" s="81" t="e">
        <f t="shared" si="399"/>
        <v>#REF!</v>
      </c>
      <c r="X1345" s="83" t="str">
        <f>IFERROR(VLOOKUP(A1345,[1]Tổng!$H$2:$AT$200,39,0),".")</f>
        <v>.</v>
      </c>
      <c r="Y1345" s="99">
        <f t="shared" ref="Y1345:Y1408" si="409">Q1345</f>
        <v>0</v>
      </c>
      <c r="AC1345" s="106"/>
      <c r="AE1345" s="106" t="e">
        <f t="shared" si="353"/>
        <v>#VALUE!</v>
      </c>
      <c r="AF1345" s="69"/>
      <c r="AG1345" s="218"/>
      <c r="AH1345" s="219"/>
      <c r="AI1345" s="218"/>
      <c r="AR1345" s="225" t="str">
        <f t="shared" si="407"/>
        <v/>
      </c>
      <c r="AS1345" s="35">
        <f t="shared" si="408"/>
        <v>2</v>
      </c>
      <c r="AU1345" s="69" t="e">
        <f t="shared" si="392"/>
        <v>#N/A</v>
      </c>
      <c r="AV1345" s="69" t="e">
        <f t="shared" si="395"/>
        <v>#N/A</v>
      </c>
      <c r="AW1345" s="69">
        <f>IF(I1345&gt;0,COUNTIF($AV$32:AV1345,AV1345),0)</f>
        <v>1313</v>
      </c>
      <c r="AX1345" s="69">
        <f>IF(AND(AW1345&gt;1,SUMIF($AV$32:AV1344,AV1345,$AX$32:AX1344)-SUMIF($AV$32:AV1344,AV1345,$BA$32:BA1344)=0),1,IF(AND(AW1345&gt;1,SUMIF($AV$32:AV1344,AV1345,$AX$32:AX1344)-SUMIF($AV$32:AV1344,AV1345,$BA$32:BA1344)&gt;0),0,AW1345))</f>
        <v>0</v>
      </c>
      <c r="AY1345" s="69">
        <f>IF(AND(Q1345&gt;0,SUMIF($AV$32:AV1345,AV1345,$I$32:I1345)-SUMIF($AV$32:AV1345,AV1345,$Q$32:Q1345)=0),COUNTIF($AV$32:AV1345,AV1345),0)</f>
        <v>0</v>
      </c>
      <c r="AZ1345" s="69">
        <f>IF(Q1345&gt;0,COUNTIF($AV$32:AV1345,AV1345),0)</f>
        <v>0</v>
      </c>
      <c r="BA1345" s="69">
        <f t="shared" si="396"/>
        <v>0</v>
      </c>
      <c r="BC1345" s="69" t="str">
        <f t="shared" si="397"/>
        <v xml:space="preserve">  0</v>
      </c>
      <c r="BD1345" s="69" t="str">
        <f t="shared" si="398"/>
        <v/>
      </c>
      <c r="BF1345" s="69"/>
      <c r="BG1345" s="69"/>
    </row>
    <row r="1346" spans="1:59" x14ac:dyDescent="0.25">
      <c r="A1346" s="70" t="e">
        <f t="shared" si="405"/>
        <v>#REF!</v>
      </c>
      <c r="B1346" s="83" t="str">
        <f>IFERROR(VLOOKUP(A1346,[1]Tổng!$M$2:$AT$200,13,0),"")</f>
        <v/>
      </c>
      <c r="C1346" s="71" t="e">
        <f t="shared" si="400"/>
        <v>#VALUE!</v>
      </c>
      <c r="D1346" s="71">
        <f t="shared" si="401"/>
        <v>1</v>
      </c>
      <c r="E1346" s="221" t="str">
        <f>IFERROR(VLOOKUP(A1346,[1]Tổng!$M$2:$AT$200,14,0),"")</f>
        <v/>
      </c>
      <c r="F1346" s="213" t="str">
        <f>IFERROR(VLOOKUP(A1346,[1]Tổng!$M$2:$AT$200,15,0),"")</f>
        <v/>
      </c>
      <c r="G1346" s="214" t="str">
        <f>IFERROR(VLOOKUP(A1346,[1]Tổng!$M$2:$AT$200,25,0),"")</f>
        <v/>
      </c>
      <c r="H1346" s="83" t="str">
        <f>IFERROR(VLOOKUP(A1346,[1]Tổng!$M$2:$AQ$200,26,0),"")</f>
        <v/>
      </c>
      <c r="I1346" s="77" t="str">
        <f>IFERROR(VLOOKUP(A1346,[1]Tổng!$M$2:$AQ$200,27,0),"")</f>
        <v/>
      </c>
      <c r="J1346" s="77">
        <v>1000000</v>
      </c>
      <c r="K1346" s="78">
        <f t="shared" si="402"/>
        <v>0</v>
      </c>
      <c r="L1346" s="88" t="str">
        <f>IFERROR(VLOOKUP(A1346,[1]Tổng!$M$2:$AQ$200,30,0),"")</f>
        <v/>
      </c>
      <c r="M1346" s="88">
        <f t="shared" si="403"/>
        <v>0</v>
      </c>
      <c r="N1346" s="88" t="str">
        <f>IFERROR(VLOOKUP(A1346,[1]Tổng!$M$2:$AT$200,18,0),"")</f>
        <v/>
      </c>
      <c r="O1346" s="88" t="str">
        <f>IFERROR(VLOOKUP(A1346,[1]Tổng!$M$2:$AT$200,22,0),"")</f>
        <v/>
      </c>
      <c r="P1346" s="217">
        <f t="shared" si="404"/>
        <v>0</v>
      </c>
      <c r="Q1346" s="217">
        <f>IFERROR(VLOOKUP(A1346,[1]Tổng!$M$2:$AQ$200,29,0),0)</f>
        <v>0</v>
      </c>
      <c r="R1346" s="81" t="str">
        <f>IFERROR(VLOOKUP(A1346,[1]Tổng!$M$2:$AQ$200,31,0),"")</f>
        <v/>
      </c>
      <c r="S1346" s="81">
        <f t="shared" si="393"/>
        <v>0</v>
      </c>
      <c r="T1346" s="81">
        <f t="shared" si="394"/>
        <v>0</v>
      </c>
      <c r="U1346" s="81" t="e">
        <f t="shared" si="406"/>
        <v>#REF!</v>
      </c>
      <c r="V1346" s="81"/>
      <c r="W1346" s="81" t="e">
        <f t="shared" si="399"/>
        <v>#REF!</v>
      </c>
      <c r="X1346" s="83" t="str">
        <f>IFERROR(VLOOKUP(A1346,[1]Tổng!$H$2:$AT$200,39,0),".")</f>
        <v>.</v>
      </c>
      <c r="Y1346" s="99">
        <f t="shared" si="409"/>
        <v>0</v>
      </c>
      <c r="AC1346" s="106"/>
      <c r="AE1346" s="106" t="e">
        <f t="shared" si="353"/>
        <v>#VALUE!</v>
      </c>
      <c r="AF1346" s="69"/>
      <c r="AG1346" s="218"/>
      <c r="AH1346" s="219"/>
      <c r="AI1346" s="218"/>
      <c r="AR1346" s="225" t="str">
        <f t="shared" si="407"/>
        <v/>
      </c>
      <c r="AS1346" s="35">
        <f t="shared" si="408"/>
        <v>2</v>
      </c>
      <c r="AU1346" s="69" t="e">
        <f t="shared" si="392"/>
        <v>#N/A</v>
      </c>
      <c r="AV1346" s="69" t="e">
        <f t="shared" si="395"/>
        <v>#N/A</v>
      </c>
      <c r="AW1346" s="69">
        <f>IF(I1346&gt;0,COUNTIF($AV$32:AV1346,AV1346),0)</f>
        <v>1314</v>
      </c>
      <c r="AX1346" s="69">
        <f>IF(AND(AW1346&gt;1,SUMIF($AV$32:AV1345,AV1346,$AX$32:AX1345)-SUMIF($AV$32:AV1345,AV1346,$BA$32:BA1345)=0),1,IF(AND(AW1346&gt;1,SUMIF($AV$32:AV1345,AV1346,$AX$32:AX1345)-SUMIF($AV$32:AV1345,AV1346,$BA$32:BA1345)&gt;0),0,AW1346))</f>
        <v>0</v>
      </c>
      <c r="AY1346" s="69">
        <f>IF(AND(Q1346&gt;0,SUMIF($AV$32:AV1346,AV1346,$I$32:I1346)-SUMIF($AV$32:AV1346,AV1346,$Q$32:Q1346)=0),COUNTIF($AV$32:AV1346,AV1346),0)</f>
        <v>0</v>
      </c>
      <c r="AZ1346" s="69">
        <f>IF(Q1346&gt;0,COUNTIF($AV$32:AV1346,AV1346),0)</f>
        <v>0</v>
      </c>
      <c r="BA1346" s="69">
        <f t="shared" si="396"/>
        <v>0</v>
      </c>
      <c r="BC1346" s="69" t="str">
        <f t="shared" si="397"/>
        <v xml:space="preserve">  0</v>
      </c>
      <c r="BD1346" s="69" t="str">
        <f t="shared" si="398"/>
        <v/>
      </c>
      <c r="BF1346" s="69"/>
      <c r="BG1346" s="69"/>
    </row>
    <row r="1347" spans="1:59" x14ac:dyDescent="0.25">
      <c r="A1347" s="70" t="e">
        <f t="shared" si="405"/>
        <v>#REF!</v>
      </c>
      <c r="B1347" s="83" t="str">
        <f>IFERROR(VLOOKUP(A1347,[1]Tổng!$M$2:$AT$200,13,0),"")</f>
        <v/>
      </c>
      <c r="C1347" s="71" t="e">
        <f t="shared" si="400"/>
        <v>#VALUE!</v>
      </c>
      <c r="D1347" s="71">
        <f t="shared" si="401"/>
        <v>1</v>
      </c>
      <c r="E1347" s="221" t="str">
        <f>IFERROR(VLOOKUP(A1347,[1]Tổng!$M$2:$AT$200,14,0),"")</f>
        <v/>
      </c>
      <c r="F1347" s="213" t="str">
        <f>IFERROR(VLOOKUP(A1347,[1]Tổng!$M$2:$AT$200,15,0),"")</f>
        <v/>
      </c>
      <c r="G1347" s="214" t="str">
        <f>IFERROR(VLOOKUP(A1347,[1]Tổng!$M$2:$AT$200,25,0),"")</f>
        <v/>
      </c>
      <c r="H1347" s="83" t="str">
        <f>IFERROR(VLOOKUP(A1347,[1]Tổng!$M$2:$AQ$200,26,0),"")</f>
        <v/>
      </c>
      <c r="I1347" s="77" t="str">
        <f>IFERROR(VLOOKUP(A1347,[1]Tổng!$M$2:$AQ$200,27,0),"")</f>
        <v/>
      </c>
      <c r="J1347" s="77">
        <v>1000000</v>
      </c>
      <c r="K1347" s="78">
        <f t="shared" si="402"/>
        <v>0</v>
      </c>
      <c r="L1347" s="88" t="str">
        <f>IFERROR(VLOOKUP(A1347,[1]Tổng!$M$2:$AQ$200,30,0),"")</f>
        <v/>
      </c>
      <c r="M1347" s="88">
        <f t="shared" si="403"/>
        <v>0</v>
      </c>
      <c r="N1347" s="88" t="str">
        <f>IFERROR(VLOOKUP(A1347,[1]Tổng!$M$2:$AT$200,18,0),"")</f>
        <v/>
      </c>
      <c r="O1347" s="88" t="str">
        <f>IFERROR(VLOOKUP(A1347,[1]Tổng!$M$2:$AT$200,22,0),"")</f>
        <v/>
      </c>
      <c r="P1347" s="217">
        <f t="shared" si="404"/>
        <v>0</v>
      </c>
      <c r="Q1347" s="217">
        <f>IFERROR(VLOOKUP(A1347,[1]Tổng!$M$2:$AQ$200,29,0),0)</f>
        <v>0</v>
      </c>
      <c r="R1347" s="81" t="str">
        <f>IFERROR(VLOOKUP(A1347,[1]Tổng!$M$2:$AQ$200,31,0),"")</f>
        <v/>
      </c>
      <c r="S1347" s="81">
        <f t="shared" si="393"/>
        <v>0</v>
      </c>
      <c r="T1347" s="81">
        <f t="shared" si="394"/>
        <v>0</v>
      </c>
      <c r="U1347" s="81" t="e">
        <f t="shared" si="406"/>
        <v>#REF!</v>
      </c>
      <c r="V1347" s="81"/>
      <c r="W1347" s="81" t="e">
        <f t="shared" si="399"/>
        <v>#REF!</v>
      </c>
      <c r="X1347" s="83" t="str">
        <f>IFERROR(VLOOKUP(A1347,[1]Tổng!$H$2:$AT$200,39,0),".")</f>
        <v>.</v>
      </c>
      <c r="Y1347" s="99">
        <f t="shared" si="409"/>
        <v>0</v>
      </c>
      <c r="AC1347" s="106"/>
      <c r="AE1347" s="106" t="e">
        <f t="shared" si="353"/>
        <v>#VALUE!</v>
      </c>
      <c r="AF1347" s="69"/>
      <c r="AG1347" s="218"/>
      <c r="AH1347" s="219"/>
      <c r="AI1347" s="218"/>
      <c r="AR1347" s="225" t="str">
        <f t="shared" si="407"/>
        <v/>
      </c>
      <c r="AS1347" s="35">
        <f t="shared" si="408"/>
        <v>2</v>
      </c>
      <c r="AU1347" s="69" t="e">
        <f t="shared" si="392"/>
        <v>#N/A</v>
      </c>
      <c r="AV1347" s="69" t="e">
        <f t="shared" si="395"/>
        <v>#N/A</v>
      </c>
      <c r="AW1347" s="69">
        <f>IF(I1347&gt;0,COUNTIF($AV$32:AV1347,AV1347),0)</f>
        <v>1315</v>
      </c>
      <c r="AX1347" s="69">
        <f>IF(AND(AW1347&gt;1,SUMIF($AV$32:AV1346,AV1347,$AX$32:AX1346)-SUMIF($AV$32:AV1346,AV1347,$BA$32:BA1346)=0),1,IF(AND(AW1347&gt;1,SUMIF($AV$32:AV1346,AV1347,$AX$32:AX1346)-SUMIF($AV$32:AV1346,AV1347,$BA$32:BA1346)&gt;0),0,AW1347))</f>
        <v>0</v>
      </c>
      <c r="AY1347" s="69">
        <f>IF(AND(Q1347&gt;0,SUMIF($AV$32:AV1347,AV1347,$I$32:I1347)-SUMIF($AV$32:AV1347,AV1347,$Q$32:Q1347)=0),COUNTIF($AV$32:AV1347,AV1347),0)</f>
        <v>0</v>
      </c>
      <c r="AZ1347" s="69">
        <f>IF(Q1347&gt;0,COUNTIF($AV$32:AV1347,AV1347),0)</f>
        <v>0</v>
      </c>
      <c r="BA1347" s="69">
        <f t="shared" si="396"/>
        <v>0</v>
      </c>
      <c r="BC1347" s="69" t="str">
        <f t="shared" si="397"/>
        <v xml:space="preserve">  0</v>
      </c>
      <c r="BD1347" s="69" t="str">
        <f t="shared" si="398"/>
        <v/>
      </c>
      <c r="BF1347" s="69"/>
      <c r="BG1347" s="69"/>
    </row>
    <row r="1348" spans="1:59" x14ac:dyDescent="0.25">
      <c r="A1348" s="70" t="e">
        <f t="shared" si="405"/>
        <v>#REF!</v>
      </c>
      <c r="B1348" s="83" t="str">
        <f>IFERROR(VLOOKUP(A1348,[1]Tổng!$M$2:$AT$200,13,0),"")</f>
        <v/>
      </c>
      <c r="C1348" s="71" t="e">
        <f t="shared" si="400"/>
        <v>#VALUE!</v>
      </c>
      <c r="D1348" s="71">
        <f t="shared" si="401"/>
        <v>1</v>
      </c>
      <c r="E1348" s="221" t="str">
        <f>IFERROR(VLOOKUP(A1348,[1]Tổng!$M$2:$AT$200,14,0),"")</f>
        <v/>
      </c>
      <c r="F1348" s="213" t="str">
        <f>IFERROR(VLOOKUP(A1348,[1]Tổng!$M$2:$AT$200,15,0),"")</f>
        <v/>
      </c>
      <c r="G1348" s="214" t="str">
        <f>IFERROR(VLOOKUP(A1348,[1]Tổng!$M$2:$AT$200,25,0),"")</f>
        <v/>
      </c>
      <c r="H1348" s="83" t="str">
        <f>IFERROR(VLOOKUP(A1348,[1]Tổng!$M$2:$AQ$200,26,0),"")</f>
        <v/>
      </c>
      <c r="I1348" s="77" t="str">
        <f>IFERROR(VLOOKUP(A1348,[1]Tổng!$M$2:$AQ$200,27,0),"")</f>
        <v/>
      </c>
      <c r="J1348" s="77">
        <v>1000000</v>
      </c>
      <c r="K1348" s="78">
        <f t="shared" si="402"/>
        <v>0</v>
      </c>
      <c r="L1348" s="88" t="str">
        <f>IFERROR(VLOOKUP(A1348,[1]Tổng!$M$2:$AQ$200,30,0),"")</f>
        <v/>
      </c>
      <c r="M1348" s="88">
        <f t="shared" si="403"/>
        <v>0</v>
      </c>
      <c r="N1348" s="88" t="str">
        <f>IFERROR(VLOOKUP(A1348,[1]Tổng!$M$2:$AT$200,18,0),"")</f>
        <v/>
      </c>
      <c r="O1348" s="88" t="str">
        <f>IFERROR(VLOOKUP(A1348,[1]Tổng!$M$2:$AT$200,22,0),"")</f>
        <v/>
      </c>
      <c r="P1348" s="217">
        <f t="shared" si="404"/>
        <v>0</v>
      </c>
      <c r="Q1348" s="217">
        <f>IFERROR(VLOOKUP(A1348,[1]Tổng!$M$2:$AQ$200,29,0),0)</f>
        <v>0</v>
      </c>
      <c r="R1348" s="81" t="str">
        <f>IFERROR(VLOOKUP(A1348,[1]Tổng!$M$2:$AQ$200,31,0),"")</f>
        <v/>
      </c>
      <c r="S1348" s="81">
        <f t="shared" si="393"/>
        <v>0</v>
      </c>
      <c r="T1348" s="81">
        <f t="shared" si="394"/>
        <v>0</v>
      </c>
      <c r="U1348" s="81" t="e">
        <f t="shared" si="406"/>
        <v>#REF!</v>
      </c>
      <c r="V1348" s="81"/>
      <c r="W1348" s="81" t="e">
        <f t="shared" si="399"/>
        <v>#REF!</v>
      </c>
      <c r="X1348" s="83" t="str">
        <f>IFERROR(VLOOKUP(A1348,[1]Tổng!$H$2:$AT$200,39,0),".")</f>
        <v>.</v>
      </c>
      <c r="Y1348" s="99">
        <f t="shared" si="409"/>
        <v>0</v>
      </c>
      <c r="AC1348" s="106"/>
      <c r="AE1348" s="106" t="e">
        <f t="shared" si="353"/>
        <v>#VALUE!</v>
      </c>
      <c r="AF1348" s="69"/>
      <c r="AG1348" s="218"/>
      <c r="AH1348" s="219"/>
      <c r="AI1348" s="218"/>
      <c r="AR1348" s="225" t="str">
        <f t="shared" si="407"/>
        <v/>
      </c>
      <c r="AS1348" s="35">
        <f t="shared" si="408"/>
        <v>2</v>
      </c>
      <c r="AU1348" s="69" t="e">
        <f t="shared" si="392"/>
        <v>#N/A</v>
      </c>
      <c r="AV1348" s="69" t="e">
        <f t="shared" si="395"/>
        <v>#N/A</v>
      </c>
      <c r="AW1348" s="69">
        <f>IF(I1348&gt;0,COUNTIF($AV$32:AV1348,AV1348),0)</f>
        <v>1316</v>
      </c>
      <c r="AX1348" s="69">
        <f>IF(AND(AW1348&gt;1,SUMIF($AV$32:AV1347,AV1348,$AX$32:AX1347)-SUMIF($AV$32:AV1347,AV1348,$BA$32:BA1347)=0),1,IF(AND(AW1348&gt;1,SUMIF($AV$32:AV1347,AV1348,$AX$32:AX1347)-SUMIF($AV$32:AV1347,AV1348,$BA$32:BA1347)&gt;0),0,AW1348))</f>
        <v>0</v>
      </c>
      <c r="AY1348" s="69">
        <f>IF(AND(Q1348&gt;0,SUMIF($AV$32:AV1348,AV1348,$I$32:I1348)-SUMIF($AV$32:AV1348,AV1348,$Q$32:Q1348)=0),COUNTIF($AV$32:AV1348,AV1348),0)</f>
        <v>0</v>
      </c>
      <c r="AZ1348" s="69">
        <f>IF(Q1348&gt;0,COUNTIF($AV$32:AV1348,AV1348),0)</f>
        <v>0</v>
      </c>
      <c r="BA1348" s="69">
        <f t="shared" si="396"/>
        <v>0</v>
      </c>
      <c r="BC1348" s="69" t="str">
        <f t="shared" si="397"/>
        <v xml:space="preserve">  0</v>
      </c>
      <c r="BD1348" s="69" t="str">
        <f t="shared" si="398"/>
        <v/>
      </c>
      <c r="BF1348" s="69"/>
      <c r="BG1348" s="69"/>
    </row>
    <row r="1349" spans="1:59" x14ac:dyDescent="0.25">
      <c r="A1349" s="70" t="e">
        <f t="shared" si="405"/>
        <v>#REF!</v>
      </c>
      <c r="B1349" s="83" t="str">
        <f>IFERROR(VLOOKUP(A1349,[1]Tổng!$M$2:$AT$200,13,0),"")</f>
        <v/>
      </c>
      <c r="C1349" s="71" t="e">
        <f t="shared" si="400"/>
        <v>#VALUE!</v>
      </c>
      <c r="D1349" s="71">
        <f t="shared" si="401"/>
        <v>1</v>
      </c>
      <c r="E1349" s="221" t="str">
        <f>IFERROR(VLOOKUP(A1349,[1]Tổng!$M$2:$AT$200,14,0),"")</f>
        <v/>
      </c>
      <c r="F1349" s="213" t="str">
        <f>IFERROR(VLOOKUP(A1349,[1]Tổng!$M$2:$AT$200,15,0),"")</f>
        <v/>
      </c>
      <c r="G1349" s="214" t="str">
        <f>IFERROR(VLOOKUP(A1349,[1]Tổng!$M$2:$AT$200,25,0),"")</f>
        <v/>
      </c>
      <c r="H1349" s="83" t="str">
        <f>IFERROR(VLOOKUP(A1349,[1]Tổng!$M$2:$AQ$200,26,0),"")</f>
        <v/>
      </c>
      <c r="I1349" s="77" t="str">
        <f>IFERROR(VLOOKUP(A1349,[1]Tổng!$M$2:$AQ$200,27,0),"")</f>
        <v/>
      </c>
      <c r="J1349" s="77">
        <v>1000000</v>
      </c>
      <c r="K1349" s="78">
        <f t="shared" si="402"/>
        <v>0</v>
      </c>
      <c r="L1349" s="88" t="str">
        <f>IFERROR(VLOOKUP(A1349,[1]Tổng!$M$2:$AQ$200,30,0),"")</f>
        <v/>
      </c>
      <c r="M1349" s="88">
        <f t="shared" si="403"/>
        <v>0</v>
      </c>
      <c r="N1349" s="88" t="str">
        <f>IFERROR(VLOOKUP(A1349,[1]Tổng!$M$2:$AT$200,18,0),"")</f>
        <v/>
      </c>
      <c r="O1349" s="88" t="str">
        <f>IFERROR(VLOOKUP(A1349,[1]Tổng!$M$2:$AT$200,22,0),"")</f>
        <v/>
      </c>
      <c r="P1349" s="217">
        <f t="shared" si="404"/>
        <v>0</v>
      </c>
      <c r="Q1349" s="217">
        <f>IFERROR(VLOOKUP(A1349,[1]Tổng!$M$2:$AQ$200,29,0),0)</f>
        <v>0</v>
      </c>
      <c r="R1349" s="81" t="str">
        <f>IFERROR(VLOOKUP(A1349,[1]Tổng!$M$2:$AQ$200,31,0),"")</f>
        <v/>
      </c>
      <c r="S1349" s="81">
        <f t="shared" si="393"/>
        <v>0</v>
      </c>
      <c r="T1349" s="81">
        <f t="shared" si="394"/>
        <v>0</v>
      </c>
      <c r="U1349" s="81" t="e">
        <f t="shared" si="406"/>
        <v>#REF!</v>
      </c>
      <c r="V1349" s="81"/>
      <c r="W1349" s="81" t="e">
        <f t="shared" si="399"/>
        <v>#REF!</v>
      </c>
      <c r="X1349" s="83" t="str">
        <f>IFERROR(VLOOKUP(A1349,[1]Tổng!$H$2:$AT$200,39,0),".")</f>
        <v>.</v>
      </c>
      <c r="Y1349" s="99">
        <f t="shared" si="409"/>
        <v>0</v>
      </c>
      <c r="AC1349" s="106"/>
      <c r="AE1349" s="106" t="e">
        <f t="shared" si="353"/>
        <v>#VALUE!</v>
      </c>
      <c r="AF1349" s="69"/>
      <c r="AG1349" s="218"/>
      <c r="AH1349" s="219"/>
      <c r="AI1349" s="218"/>
      <c r="AR1349" s="225" t="str">
        <f t="shared" si="407"/>
        <v/>
      </c>
      <c r="AS1349" s="35">
        <f t="shared" si="408"/>
        <v>2</v>
      </c>
      <c r="AU1349" s="69" t="e">
        <f t="shared" si="392"/>
        <v>#N/A</v>
      </c>
      <c r="AV1349" s="69" t="e">
        <f t="shared" si="395"/>
        <v>#N/A</v>
      </c>
      <c r="AW1349" s="69">
        <f>IF(I1349&gt;0,COUNTIF($AV$32:AV1349,AV1349),0)</f>
        <v>1317</v>
      </c>
      <c r="AX1349" s="69">
        <f>IF(AND(AW1349&gt;1,SUMIF($AV$32:AV1348,AV1349,$AX$32:AX1348)-SUMIF($AV$32:AV1348,AV1349,$BA$32:BA1348)=0),1,IF(AND(AW1349&gt;1,SUMIF($AV$32:AV1348,AV1349,$AX$32:AX1348)-SUMIF($AV$32:AV1348,AV1349,$BA$32:BA1348)&gt;0),0,AW1349))</f>
        <v>0</v>
      </c>
      <c r="AY1349" s="69">
        <f>IF(AND(Q1349&gt;0,SUMIF($AV$32:AV1349,AV1349,$I$32:I1349)-SUMIF($AV$32:AV1349,AV1349,$Q$32:Q1349)=0),COUNTIF($AV$32:AV1349,AV1349),0)</f>
        <v>0</v>
      </c>
      <c r="AZ1349" s="69">
        <f>IF(Q1349&gt;0,COUNTIF($AV$32:AV1349,AV1349),0)</f>
        <v>0</v>
      </c>
      <c r="BA1349" s="69">
        <f t="shared" si="396"/>
        <v>0</v>
      </c>
      <c r="BC1349" s="69" t="str">
        <f t="shared" si="397"/>
        <v xml:space="preserve">  0</v>
      </c>
      <c r="BD1349" s="69" t="str">
        <f t="shared" si="398"/>
        <v/>
      </c>
      <c r="BF1349" s="69"/>
      <c r="BG1349" s="69"/>
    </row>
    <row r="1350" spans="1:59" x14ac:dyDescent="0.25">
      <c r="A1350" s="70" t="e">
        <f t="shared" si="405"/>
        <v>#REF!</v>
      </c>
      <c r="B1350" s="83" t="str">
        <f>IFERROR(VLOOKUP(A1350,[1]Tổng!$M$2:$AT$200,13,0),"")</f>
        <v/>
      </c>
      <c r="C1350" s="71" t="e">
        <f t="shared" si="400"/>
        <v>#VALUE!</v>
      </c>
      <c r="D1350" s="71">
        <f t="shared" si="401"/>
        <v>1</v>
      </c>
      <c r="E1350" s="221" t="str">
        <f>IFERROR(VLOOKUP(A1350,[1]Tổng!$M$2:$AT$200,14,0),"")</f>
        <v/>
      </c>
      <c r="F1350" s="213" t="str">
        <f>IFERROR(VLOOKUP(A1350,[1]Tổng!$M$2:$AT$200,15,0),"")</f>
        <v/>
      </c>
      <c r="G1350" s="214" t="str">
        <f>IFERROR(VLOOKUP(A1350,[1]Tổng!$M$2:$AT$200,25,0),"")</f>
        <v/>
      </c>
      <c r="H1350" s="83" t="str">
        <f>IFERROR(VLOOKUP(A1350,[1]Tổng!$M$2:$AQ$200,26,0),"")</f>
        <v/>
      </c>
      <c r="I1350" s="77" t="str">
        <f>IFERROR(VLOOKUP(A1350,[1]Tổng!$M$2:$AQ$200,27,0),"")</f>
        <v/>
      </c>
      <c r="J1350" s="77">
        <v>1000000</v>
      </c>
      <c r="K1350" s="78">
        <f t="shared" si="402"/>
        <v>0</v>
      </c>
      <c r="L1350" s="88" t="str">
        <f>IFERROR(VLOOKUP(A1350,[1]Tổng!$M$2:$AQ$200,30,0),"")</f>
        <v/>
      </c>
      <c r="M1350" s="88">
        <f t="shared" si="403"/>
        <v>0</v>
      </c>
      <c r="N1350" s="88" t="str">
        <f>IFERROR(VLOOKUP(A1350,[1]Tổng!$M$2:$AT$200,18,0),"")</f>
        <v/>
      </c>
      <c r="O1350" s="88" t="str">
        <f>IFERROR(VLOOKUP(A1350,[1]Tổng!$M$2:$AT$200,22,0),"")</f>
        <v/>
      </c>
      <c r="P1350" s="217">
        <f t="shared" si="404"/>
        <v>0</v>
      </c>
      <c r="Q1350" s="217">
        <f>IFERROR(VLOOKUP(A1350,[1]Tổng!$M$2:$AQ$200,29,0),0)</f>
        <v>0</v>
      </c>
      <c r="R1350" s="81" t="str">
        <f>IFERROR(VLOOKUP(A1350,[1]Tổng!$M$2:$AQ$200,31,0),"")</f>
        <v/>
      </c>
      <c r="S1350" s="81">
        <f t="shared" si="393"/>
        <v>0</v>
      </c>
      <c r="T1350" s="81">
        <f t="shared" si="394"/>
        <v>0</v>
      </c>
      <c r="U1350" s="81" t="e">
        <f t="shared" si="406"/>
        <v>#REF!</v>
      </c>
      <c r="V1350" s="81"/>
      <c r="W1350" s="81" t="e">
        <f t="shared" si="399"/>
        <v>#REF!</v>
      </c>
      <c r="X1350" s="83" t="str">
        <f>IFERROR(VLOOKUP(A1350,[1]Tổng!$H$2:$AT$200,39,0),".")</f>
        <v>.</v>
      </c>
      <c r="Y1350" s="99">
        <f t="shared" si="409"/>
        <v>0</v>
      </c>
      <c r="AC1350" s="106"/>
      <c r="AE1350" s="106" t="e">
        <f t="shared" si="353"/>
        <v>#VALUE!</v>
      </c>
      <c r="AF1350" s="69"/>
      <c r="AG1350" s="218"/>
      <c r="AH1350" s="219"/>
      <c r="AI1350" s="218"/>
      <c r="AR1350" s="225" t="str">
        <f t="shared" si="407"/>
        <v/>
      </c>
      <c r="AS1350" s="35">
        <f t="shared" si="408"/>
        <v>2</v>
      </c>
      <c r="AU1350" s="69" t="e">
        <f t="shared" si="392"/>
        <v>#N/A</v>
      </c>
      <c r="AV1350" s="69" t="e">
        <f t="shared" si="395"/>
        <v>#N/A</v>
      </c>
      <c r="AW1350" s="69">
        <f>IF(I1350&gt;0,COUNTIF($AV$32:AV1350,AV1350),0)</f>
        <v>1318</v>
      </c>
      <c r="AX1350" s="69">
        <f>IF(AND(AW1350&gt;1,SUMIF($AV$32:AV1349,AV1350,$AX$32:AX1349)-SUMIF($AV$32:AV1349,AV1350,$BA$32:BA1349)=0),1,IF(AND(AW1350&gt;1,SUMIF($AV$32:AV1349,AV1350,$AX$32:AX1349)-SUMIF($AV$32:AV1349,AV1350,$BA$32:BA1349)&gt;0),0,AW1350))</f>
        <v>0</v>
      </c>
      <c r="AY1350" s="69">
        <f>IF(AND(Q1350&gt;0,SUMIF($AV$32:AV1350,AV1350,$I$32:I1350)-SUMIF($AV$32:AV1350,AV1350,$Q$32:Q1350)=0),COUNTIF($AV$32:AV1350,AV1350),0)</f>
        <v>0</v>
      </c>
      <c r="AZ1350" s="69">
        <f>IF(Q1350&gt;0,COUNTIF($AV$32:AV1350,AV1350),0)</f>
        <v>0</v>
      </c>
      <c r="BA1350" s="69">
        <f t="shared" si="396"/>
        <v>0</v>
      </c>
      <c r="BC1350" s="69" t="str">
        <f t="shared" si="397"/>
        <v xml:space="preserve">  0</v>
      </c>
      <c r="BD1350" s="69" t="str">
        <f t="shared" si="398"/>
        <v/>
      </c>
      <c r="BF1350" s="69"/>
      <c r="BG1350" s="69"/>
    </row>
    <row r="1351" spans="1:59" x14ac:dyDescent="0.25">
      <c r="A1351" s="70" t="e">
        <f t="shared" si="405"/>
        <v>#REF!</v>
      </c>
      <c r="B1351" s="83" t="str">
        <f>IFERROR(VLOOKUP(A1351,[1]Tổng!$M$2:$AT$200,13,0),"")</f>
        <v/>
      </c>
      <c r="C1351" s="71" t="e">
        <f t="shared" si="400"/>
        <v>#VALUE!</v>
      </c>
      <c r="D1351" s="71">
        <f t="shared" si="401"/>
        <v>1</v>
      </c>
      <c r="E1351" s="221" t="str">
        <f>IFERROR(VLOOKUP(A1351,[1]Tổng!$M$2:$AT$200,14,0),"")</f>
        <v/>
      </c>
      <c r="F1351" s="213" t="str">
        <f>IFERROR(VLOOKUP(A1351,[1]Tổng!$M$2:$AT$200,15,0),"")</f>
        <v/>
      </c>
      <c r="G1351" s="214" t="str">
        <f>IFERROR(VLOOKUP(A1351,[1]Tổng!$M$2:$AT$200,25,0),"")</f>
        <v/>
      </c>
      <c r="H1351" s="83" t="str">
        <f>IFERROR(VLOOKUP(A1351,[1]Tổng!$M$2:$AQ$200,26,0),"")</f>
        <v/>
      </c>
      <c r="I1351" s="77" t="str">
        <f>IFERROR(VLOOKUP(A1351,[1]Tổng!$M$2:$AQ$200,27,0),"")</f>
        <v/>
      </c>
      <c r="J1351" s="77">
        <v>1000000</v>
      </c>
      <c r="K1351" s="78">
        <f t="shared" si="402"/>
        <v>0</v>
      </c>
      <c r="L1351" s="88" t="str">
        <f>IFERROR(VLOOKUP(A1351,[1]Tổng!$M$2:$AQ$200,30,0),"")</f>
        <v/>
      </c>
      <c r="M1351" s="88">
        <f t="shared" si="403"/>
        <v>0</v>
      </c>
      <c r="N1351" s="88" t="str">
        <f>IFERROR(VLOOKUP(A1351,[1]Tổng!$M$2:$AT$200,18,0),"")</f>
        <v/>
      </c>
      <c r="O1351" s="88" t="str">
        <f>IFERROR(VLOOKUP(A1351,[1]Tổng!$M$2:$AT$200,22,0),"")</f>
        <v/>
      </c>
      <c r="P1351" s="217">
        <f t="shared" si="404"/>
        <v>0</v>
      </c>
      <c r="Q1351" s="217">
        <f>IFERROR(VLOOKUP(A1351,[1]Tổng!$M$2:$AQ$200,29,0),0)</f>
        <v>0</v>
      </c>
      <c r="R1351" s="81" t="str">
        <f>IFERROR(VLOOKUP(A1351,[1]Tổng!$M$2:$AQ$200,31,0),"")</f>
        <v/>
      </c>
      <c r="S1351" s="81">
        <f t="shared" si="393"/>
        <v>0</v>
      </c>
      <c r="T1351" s="81">
        <f t="shared" si="394"/>
        <v>0</v>
      </c>
      <c r="U1351" s="81" t="e">
        <f t="shared" si="406"/>
        <v>#REF!</v>
      </c>
      <c r="V1351" s="81"/>
      <c r="W1351" s="81" t="e">
        <f t="shared" si="399"/>
        <v>#REF!</v>
      </c>
      <c r="X1351" s="83" t="str">
        <f>IFERROR(VLOOKUP(A1351,[1]Tổng!$H$2:$AT$200,39,0),".")</f>
        <v>.</v>
      </c>
      <c r="Y1351" s="99">
        <f t="shared" si="409"/>
        <v>0</v>
      </c>
      <c r="AC1351" s="106"/>
      <c r="AE1351" s="106" t="e">
        <f t="shared" si="353"/>
        <v>#VALUE!</v>
      </c>
      <c r="AF1351" s="69"/>
      <c r="AG1351" s="218"/>
      <c r="AH1351" s="219"/>
      <c r="AI1351" s="218"/>
      <c r="AR1351" s="225" t="str">
        <f t="shared" si="407"/>
        <v/>
      </c>
      <c r="AS1351" s="35">
        <f t="shared" si="408"/>
        <v>2</v>
      </c>
      <c r="AU1351" s="69" t="e">
        <f t="shared" si="392"/>
        <v>#N/A</v>
      </c>
      <c r="AV1351" s="69" t="e">
        <f t="shared" si="395"/>
        <v>#N/A</v>
      </c>
      <c r="AW1351" s="69">
        <f>IF(I1351&gt;0,COUNTIF($AV$32:AV1351,AV1351),0)</f>
        <v>1319</v>
      </c>
      <c r="AX1351" s="69">
        <f>IF(AND(AW1351&gt;1,SUMIF($AV$32:AV1350,AV1351,$AX$32:AX1350)-SUMIF($AV$32:AV1350,AV1351,$BA$32:BA1350)=0),1,IF(AND(AW1351&gt;1,SUMIF($AV$32:AV1350,AV1351,$AX$32:AX1350)-SUMIF($AV$32:AV1350,AV1351,$BA$32:BA1350)&gt;0),0,AW1351))</f>
        <v>0</v>
      </c>
      <c r="AY1351" s="69">
        <f>IF(AND(Q1351&gt;0,SUMIF($AV$32:AV1351,AV1351,$I$32:I1351)-SUMIF($AV$32:AV1351,AV1351,$Q$32:Q1351)=0),COUNTIF($AV$32:AV1351,AV1351),0)</f>
        <v>0</v>
      </c>
      <c r="AZ1351" s="69">
        <f>IF(Q1351&gt;0,COUNTIF($AV$32:AV1351,AV1351),0)</f>
        <v>0</v>
      </c>
      <c r="BA1351" s="69">
        <f t="shared" si="396"/>
        <v>0</v>
      </c>
      <c r="BC1351" s="69" t="str">
        <f t="shared" si="397"/>
        <v xml:space="preserve">  0</v>
      </c>
      <c r="BD1351" s="69" t="str">
        <f t="shared" si="398"/>
        <v/>
      </c>
      <c r="BF1351" s="69"/>
      <c r="BG1351" s="69"/>
    </row>
    <row r="1352" spans="1:59" x14ac:dyDescent="0.25">
      <c r="A1352" s="70" t="e">
        <f t="shared" si="405"/>
        <v>#REF!</v>
      </c>
      <c r="B1352" s="83" t="str">
        <f>IFERROR(VLOOKUP(A1352,[1]Tổng!$M$2:$AT$200,13,0),"")</f>
        <v/>
      </c>
      <c r="C1352" s="71" t="e">
        <f t="shared" si="400"/>
        <v>#VALUE!</v>
      </c>
      <c r="D1352" s="71">
        <f t="shared" si="401"/>
        <v>1</v>
      </c>
      <c r="E1352" s="221" t="str">
        <f>IFERROR(VLOOKUP(A1352,[1]Tổng!$M$2:$AT$200,14,0),"")</f>
        <v/>
      </c>
      <c r="F1352" s="213" t="str">
        <f>IFERROR(VLOOKUP(A1352,[1]Tổng!$M$2:$AT$200,15,0),"")</f>
        <v/>
      </c>
      <c r="G1352" s="214" t="str">
        <f>IFERROR(VLOOKUP(A1352,[1]Tổng!$M$2:$AT$200,25,0),"")</f>
        <v/>
      </c>
      <c r="H1352" s="83" t="str">
        <f>IFERROR(VLOOKUP(A1352,[1]Tổng!$M$2:$AQ$200,26,0),"")</f>
        <v/>
      </c>
      <c r="I1352" s="77" t="str">
        <f>IFERROR(VLOOKUP(A1352,[1]Tổng!$M$2:$AQ$200,27,0),"")</f>
        <v/>
      </c>
      <c r="J1352" s="77">
        <v>1000000</v>
      </c>
      <c r="K1352" s="78">
        <f t="shared" si="402"/>
        <v>0</v>
      </c>
      <c r="L1352" s="88" t="str">
        <f>IFERROR(VLOOKUP(A1352,[1]Tổng!$M$2:$AQ$200,30,0),"")</f>
        <v/>
      </c>
      <c r="M1352" s="88">
        <f t="shared" si="403"/>
        <v>0</v>
      </c>
      <c r="N1352" s="88" t="str">
        <f>IFERROR(VLOOKUP(A1352,[1]Tổng!$M$2:$AT$200,18,0),"")</f>
        <v/>
      </c>
      <c r="O1352" s="88" t="str">
        <f>IFERROR(VLOOKUP(A1352,[1]Tổng!$M$2:$AT$200,22,0),"")</f>
        <v/>
      </c>
      <c r="P1352" s="217">
        <f t="shared" si="404"/>
        <v>0</v>
      </c>
      <c r="Q1352" s="217">
        <f>IFERROR(VLOOKUP(A1352,[1]Tổng!$M$2:$AQ$200,29,0),0)</f>
        <v>0</v>
      </c>
      <c r="R1352" s="81" t="str">
        <f>IFERROR(VLOOKUP(A1352,[1]Tổng!$M$2:$AQ$200,31,0),"")</f>
        <v/>
      </c>
      <c r="S1352" s="81">
        <f t="shared" si="393"/>
        <v>0</v>
      </c>
      <c r="T1352" s="81">
        <f t="shared" si="394"/>
        <v>0</v>
      </c>
      <c r="U1352" s="81" t="e">
        <f t="shared" si="406"/>
        <v>#REF!</v>
      </c>
      <c r="V1352" s="81"/>
      <c r="W1352" s="81" t="e">
        <f t="shared" si="399"/>
        <v>#REF!</v>
      </c>
      <c r="X1352" s="83" t="str">
        <f>IFERROR(VLOOKUP(A1352,[1]Tổng!$H$2:$AT$200,39,0),".")</f>
        <v>.</v>
      </c>
      <c r="Y1352" s="99">
        <f t="shared" si="409"/>
        <v>0</v>
      </c>
      <c r="AC1352" s="106"/>
      <c r="AE1352" s="106" t="e">
        <f t="shared" si="353"/>
        <v>#VALUE!</v>
      </c>
      <c r="AF1352" s="69"/>
      <c r="AG1352" s="218"/>
      <c r="AH1352" s="219"/>
      <c r="AI1352" s="218"/>
      <c r="AR1352" s="225" t="str">
        <f t="shared" si="407"/>
        <v/>
      </c>
      <c r="AS1352" s="35">
        <f t="shared" si="408"/>
        <v>2</v>
      </c>
      <c r="AU1352" s="69" t="e">
        <f t="shared" si="392"/>
        <v>#N/A</v>
      </c>
      <c r="AV1352" s="69" t="e">
        <f t="shared" si="395"/>
        <v>#N/A</v>
      </c>
      <c r="AW1352" s="69">
        <f>IF(I1352&gt;0,COUNTIF($AV$32:AV1352,AV1352),0)</f>
        <v>1320</v>
      </c>
      <c r="AX1352" s="69">
        <f>IF(AND(AW1352&gt;1,SUMIF($AV$32:AV1351,AV1352,$AX$32:AX1351)-SUMIF($AV$32:AV1351,AV1352,$BA$32:BA1351)=0),1,IF(AND(AW1352&gt;1,SUMIF($AV$32:AV1351,AV1352,$AX$32:AX1351)-SUMIF($AV$32:AV1351,AV1352,$BA$32:BA1351)&gt;0),0,AW1352))</f>
        <v>0</v>
      </c>
      <c r="AY1352" s="69">
        <f>IF(AND(Q1352&gt;0,SUMIF($AV$32:AV1352,AV1352,$I$32:I1352)-SUMIF($AV$32:AV1352,AV1352,$Q$32:Q1352)=0),COUNTIF($AV$32:AV1352,AV1352),0)</f>
        <v>0</v>
      </c>
      <c r="AZ1352" s="69">
        <f>IF(Q1352&gt;0,COUNTIF($AV$32:AV1352,AV1352),0)</f>
        <v>0</v>
      </c>
      <c r="BA1352" s="69">
        <f t="shared" si="396"/>
        <v>0</v>
      </c>
      <c r="BC1352" s="69" t="str">
        <f t="shared" si="397"/>
        <v xml:space="preserve">  0</v>
      </c>
      <c r="BD1352" s="69" t="str">
        <f t="shared" si="398"/>
        <v/>
      </c>
      <c r="BF1352" s="69"/>
      <c r="BG1352" s="69"/>
    </row>
    <row r="1353" spans="1:59" x14ac:dyDescent="0.25">
      <c r="A1353" s="70" t="e">
        <f t="shared" si="405"/>
        <v>#REF!</v>
      </c>
      <c r="B1353" s="83" t="str">
        <f>IFERROR(VLOOKUP(A1353,[1]Tổng!$M$2:$AT$200,13,0),"")</f>
        <v/>
      </c>
      <c r="C1353" s="71" t="e">
        <f t="shared" si="400"/>
        <v>#VALUE!</v>
      </c>
      <c r="D1353" s="71">
        <f t="shared" si="401"/>
        <v>1</v>
      </c>
      <c r="E1353" s="221" t="str">
        <f>IFERROR(VLOOKUP(A1353,[1]Tổng!$M$2:$AT$200,14,0),"")</f>
        <v/>
      </c>
      <c r="F1353" s="213" t="str">
        <f>IFERROR(VLOOKUP(A1353,[1]Tổng!$M$2:$AT$200,15,0),"")</f>
        <v/>
      </c>
      <c r="G1353" s="214" t="str">
        <f>IFERROR(VLOOKUP(A1353,[1]Tổng!$M$2:$AT$200,25,0),"")</f>
        <v/>
      </c>
      <c r="H1353" s="83" t="str">
        <f>IFERROR(VLOOKUP(A1353,[1]Tổng!$M$2:$AQ$200,26,0),"")</f>
        <v/>
      </c>
      <c r="I1353" s="77" t="str">
        <f>IFERROR(VLOOKUP(A1353,[1]Tổng!$M$2:$AQ$200,27,0),"")</f>
        <v/>
      </c>
      <c r="J1353" s="77">
        <v>1000000</v>
      </c>
      <c r="K1353" s="78">
        <f t="shared" si="402"/>
        <v>0</v>
      </c>
      <c r="L1353" s="88" t="str">
        <f>IFERROR(VLOOKUP(A1353,[1]Tổng!$M$2:$AQ$200,30,0),"")</f>
        <v/>
      </c>
      <c r="M1353" s="88">
        <f t="shared" si="403"/>
        <v>0</v>
      </c>
      <c r="N1353" s="88" t="str">
        <f>IFERROR(VLOOKUP(A1353,[1]Tổng!$M$2:$AT$200,18,0),"")</f>
        <v/>
      </c>
      <c r="O1353" s="88" t="str">
        <f>IFERROR(VLOOKUP(A1353,[1]Tổng!$M$2:$AT$200,22,0),"")</f>
        <v/>
      </c>
      <c r="P1353" s="217">
        <f t="shared" si="404"/>
        <v>0</v>
      </c>
      <c r="Q1353" s="217">
        <f>IFERROR(VLOOKUP(A1353,[1]Tổng!$M$2:$AQ$200,29,0),0)</f>
        <v>0</v>
      </c>
      <c r="R1353" s="81" t="str">
        <f>IFERROR(VLOOKUP(A1353,[1]Tổng!$M$2:$AQ$200,31,0),"")</f>
        <v/>
      </c>
      <c r="S1353" s="81">
        <f t="shared" si="393"/>
        <v>0</v>
      </c>
      <c r="T1353" s="81">
        <f t="shared" si="394"/>
        <v>0</v>
      </c>
      <c r="U1353" s="81" t="e">
        <f t="shared" si="406"/>
        <v>#REF!</v>
      </c>
      <c r="V1353" s="81"/>
      <c r="W1353" s="81" t="e">
        <f t="shared" si="399"/>
        <v>#REF!</v>
      </c>
      <c r="X1353" s="83" t="str">
        <f>IFERROR(VLOOKUP(A1353,[1]Tổng!$H$2:$AT$200,39,0),".")</f>
        <v>.</v>
      </c>
      <c r="Y1353" s="99">
        <f t="shared" si="409"/>
        <v>0</v>
      </c>
      <c r="AC1353" s="106"/>
      <c r="AE1353" s="106" t="e">
        <f t="shared" si="353"/>
        <v>#VALUE!</v>
      </c>
      <c r="AF1353" s="69"/>
      <c r="AG1353" s="218"/>
      <c r="AH1353" s="219"/>
      <c r="AI1353" s="218"/>
      <c r="AR1353" s="225" t="str">
        <f t="shared" si="407"/>
        <v/>
      </c>
      <c r="AS1353" s="35">
        <f t="shared" si="408"/>
        <v>2</v>
      </c>
      <c r="AU1353" s="69" t="e">
        <f t="shared" si="392"/>
        <v>#N/A</v>
      </c>
      <c r="AV1353" s="69" t="e">
        <f t="shared" si="395"/>
        <v>#N/A</v>
      </c>
      <c r="AW1353" s="69">
        <f>IF(I1353&gt;0,COUNTIF($AV$32:AV1353,AV1353),0)</f>
        <v>1321</v>
      </c>
      <c r="AX1353" s="69">
        <f>IF(AND(AW1353&gt;1,SUMIF($AV$32:AV1352,AV1353,$AX$32:AX1352)-SUMIF($AV$32:AV1352,AV1353,$BA$32:BA1352)=0),1,IF(AND(AW1353&gt;1,SUMIF($AV$32:AV1352,AV1353,$AX$32:AX1352)-SUMIF($AV$32:AV1352,AV1353,$BA$32:BA1352)&gt;0),0,AW1353))</f>
        <v>0</v>
      </c>
      <c r="AY1353" s="69">
        <f>IF(AND(Q1353&gt;0,SUMIF($AV$32:AV1353,AV1353,$I$32:I1353)-SUMIF($AV$32:AV1353,AV1353,$Q$32:Q1353)=0),COUNTIF($AV$32:AV1353,AV1353),0)</f>
        <v>0</v>
      </c>
      <c r="AZ1353" s="69">
        <f>IF(Q1353&gt;0,COUNTIF($AV$32:AV1353,AV1353),0)</f>
        <v>0</v>
      </c>
      <c r="BA1353" s="69">
        <f t="shared" si="396"/>
        <v>0</v>
      </c>
      <c r="BC1353" s="69" t="str">
        <f t="shared" si="397"/>
        <v xml:space="preserve">  0</v>
      </c>
      <c r="BD1353" s="69" t="str">
        <f t="shared" si="398"/>
        <v/>
      </c>
      <c r="BF1353" s="69"/>
      <c r="BG1353" s="69"/>
    </row>
    <row r="1354" spans="1:59" x14ac:dyDescent="0.25">
      <c r="A1354" s="70" t="e">
        <f t="shared" si="405"/>
        <v>#REF!</v>
      </c>
      <c r="B1354" s="83" t="str">
        <f>IFERROR(VLOOKUP(A1354,[1]Tổng!$M$2:$AT$200,13,0),"")</f>
        <v/>
      </c>
      <c r="C1354" s="71" t="e">
        <f t="shared" si="400"/>
        <v>#VALUE!</v>
      </c>
      <c r="D1354" s="71">
        <f t="shared" si="401"/>
        <v>1</v>
      </c>
      <c r="E1354" s="221" t="str">
        <f>IFERROR(VLOOKUP(A1354,[1]Tổng!$M$2:$AT$200,14,0),"")</f>
        <v/>
      </c>
      <c r="F1354" s="213" t="str">
        <f>IFERROR(VLOOKUP(A1354,[1]Tổng!$M$2:$AT$200,15,0),"")</f>
        <v/>
      </c>
      <c r="G1354" s="214" t="str">
        <f>IFERROR(VLOOKUP(A1354,[1]Tổng!$M$2:$AT$200,25,0),"")</f>
        <v/>
      </c>
      <c r="H1354" s="83" t="str">
        <f>IFERROR(VLOOKUP(A1354,[1]Tổng!$M$2:$AQ$200,26,0),"")</f>
        <v/>
      </c>
      <c r="I1354" s="77" t="str">
        <f>IFERROR(VLOOKUP(A1354,[1]Tổng!$M$2:$AQ$200,27,0),"")</f>
        <v/>
      </c>
      <c r="J1354" s="77">
        <v>1000000</v>
      </c>
      <c r="K1354" s="78">
        <f t="shared" si="402"/>
        <v>0</v>
      </c>
      <c r="L1354" s="88" t="str">
        <f>IFERROR(VLOOKUP(A1354,[1]Tổng!$M$2:$AQ$200,30,0),"")</f>
        <v/>
      </c>
      <c r="M1354" s="88">
        <f t="shared" si="403"/>
        <v>0</v>
      </c>
      <c r="N1354" s="88" t="str">
        <f>IFERROR(VLOOKUP(A1354,[1]Tổng!$M$2:$AT$200,18,0),"")</f>
        <v/>
      </c>
      <c r="O1354" s="88" t="str">
        <f>IFERROR(VLOOKUP(A1354,[1]Tổng!$M$2:$AT$200,22,0),"")</f>
        <v/>
      </c>
      <c r="P1354" s="217">
        <f t="shared" si="404"/>
        <v>0</v>
      </c>
      <c r="Q1354" s="217">
        <f>IFERROR(VLOOKUP(A1354,[1]Tổng!$M$2:$AQ$200,29,0),0)</f>
        <v>0</v>
      </c>
      <c r="R1354" s="81" t="str">
        <f>IFERROR(VLOOKUP(A1354,[1]Tổng!$M$2:$AQ$200,31,0),"")</f>
        <v/>
      </c>
      <c r="S1354" s="81">
        <f t="shared" si="393"/>
        <v>0</v>
      </c>
      <c r="T1354" s="81">
        <f t="shared" si="394"/>
        <v>0</v>
      </c>
      <c r="U1354" s="81" t="e">
        <f t="shared" si="406"/>
        <v>#REF!</v>
      </c>
      <c r="V1354" s="81"/>
      <c r="W1354" s="81" t="e">
        <f t="shared" si="399"/>
        <v>#REF!</v>
      </c>
      <c r="X1354" s="83" t="str">
        <f>IFERROR(VLOOKUP(A1354,[1]Tổng!$H$2:$AT$200,39,0),".")</f>
        <v>.</v>
      </c>
      <c r="Y1354" s="99">
        <f t="shared" si="409"/>
        <v>0</v>
      </c>
      <c r="AC1354" s="106"/>
      <c r="AE1354" s="106" t="e">
        <f t="shared" si="353"/>
        <v>#VALUE!</v>
      </c>
      <c r="AF1354" s="69"/>
      <c r="AG1354" s="218"/>
      <c r="AH1354" s="219"/>
      <c r="AI1354" s="218"/>
      <c r="AR1354" s="225" t="str">
        <f t="shared" si="407"/>
        <v/>
      </c>
      <c r="AS1354" s="35">
        <f t="shared" si="408"/>
        <v>2</v>
      </c>
      <c r="AU1354" s="69" t="e">
        <f t="shared" si="392"/>
        <v>#N/A</v>
      </c>
      <c r="AV1354" s="69" t="e">
        <f t="shared" si="395"/>
        <v>#N/A</v>
      </c>
      <c r="AW1354" s="69">
        <f>IF(I1354&gt;0,COUNTIF($AV$32:AV1354,AV1354),0)</f>
        <v>1322</v>
      </c>
      <c r="AX1354" s="69">
        <f>IF(AND(AW1354&gt;1,SUMIF($AV$32:AV1353,AV1354,$AX$32:AX1353)-SUMIF($AV$32:AV1353,AV1354,$BA$32:BA1353)=0),1,IF(AND(AW1354&gt;1,SUMIF($AV$32:AV1353,AV1354,$AX$32:AX1353)-SUMIF($AV$32:AV1353,AV1354,$BA$32:BA1353)&gt;0),0,AW1354))</f>
        <v>0</v>
      </c>
      <c r="AY1354" s="69">
        <f>IF(AND(Q1354&gt;0,SUMIF($AV$32:AV1354,AV1354,$I$32:I1354)-SUMIF($AV$32:AV1354,AV1354,$Q$32:Q1354)=0),COUNTIF($AV$32:AV1354,AV1354),0)</f>
        <v>0</v>
      </c>
      <c r="AZ1354" s="69">
        <f>IF(Q1354&gt;0,COUNTIF($AV$32:AV1354,AV1354),0)</f>
        <v>0</v>
      </c>
      <c r="BA1354" s="69">
        <f t="shared" si="396"/>
        <v>0</v>
      </c>
      <c r="BC1354" s="69" t="str">
        <f t="shared" si="397"/>
        <v xml:space="preserve">  0</v>
      </c>
      <c r="BD1354" s="69" t="str">
        <f t="shared" si="398"/>
        <v/>
      </c>
      <c r="BF1354" s="69"/>
      <c r="BG1354" s="69"/>
    </row>
    <row r="1355" spans="1:59" x14ac:dyDescent="0.25">
      <c r="A1355" s="70" t="e">
        <f t="shared" si="405"/>
        <v>#REF!</v>
      </c>
      <c r="B1355" s="83" t="str">
        <f>IFERROR(VLOOKUP(A1355,[1]Tổng!$M$2:$AT$200,13,0),"")</f>
        <v/>
      </c>
      <c r="C1355" s="71" t="e">
        <f t="shared" si="400"/>
        <v>#VALUE!</v>
      </c>
      <c r="D1355" s="71">
        <f t="shared" si="401"/>
        <v>1</v>
      </c>
      <c r="E1355" s="221" t="str">
        <f>IFERROR(VLOOKUP(A1355,[1]Tổng!$M$2:$AT$200,14,0),"")</f>
        <v/>
      </c>
      <c r="F1355" s="213" t="str">
        <f>IFERROR(VLOOKUP(A1355,[1]Tổng!$M$2:$AT$200,15,0),"")</f>
        <v/>
      </c>
      <c r="G1355" s="214" t="str">
        <f>IFERROR(VLOOKUP(A1355,[1]Tổng!$M$2:$AT$200,25,0),"")</f>
        <v/>
      </c>
      <c r="H1355" s="83" t="str">
        <f>IFERROR(VLOOKUP(A1355,[1]Tổng!$M$2:$AQ$200,26,0),"")</f>
        <v/>
      </c>
      <c r="I1355" s="77" t="str">
        <f>IFERROR(VLOOKUP(A1355,[1]Tổng!$M$2:$AQ$200,27,0),"")</f>
        <v/>
      </c>
      <c r="J1355" s="77">
        <v>1000000</v>
      </c>
      <c r="K1355" s="78">
        <f t="shared" si="402"/>
        <v>0</v>
      </c>
      <c r="L1355" s="88" t="str">
        <f>IFERROR(VLOOKUP(A1355,[1]Tổng!$M$2:$AQ$200,30,0),"")</f>
        <v/>
      </c>
      <c r="M1355" s="88">
        <f t="shared" si="403"/>
        <v>0</v>
      </c>
      <c r="N1355" s="88" t="str">
        <f>IFERROR(VLOOKUP(A1355,[1]Tổng!$M$2:$AT$200,18,0),"")</f>
        <v/>
      </c>
      <c r="O1355" s="88" t="str">
        <f>IFERROR(VLOOKUP(A1355,[1]Tổng!$M$2:$AT$200,22,0),"")</f>
        <v/>
      </c>
      <c r="P1355" s="217">
        <f t="shared" si="404"/>
        <v>0</v>
      </c>
      <c r="Q1355" s="217">
        <f>IFERROR(VLOOKUP(A1355,[1]Tổng!$M$2:$AQ$200,29,0),0)</f>
        <v>0</v>
      </c>
      <c r="R1355" s="81" t="str">
        <f>IFERROR(VLOOKUP(A1355,[1]Tổng!$M$2:$AQ$200,31,0),"")</f>
        <v/>
      </c>
      <c r="S1355" s="81">
        <f t="shared" si="393"/>
        <v>0</v>
      </c>
      <c r="T1355" s="81">
        <f t="shared" si="394"/>
        <v>0</v>
      </c>
      <c r="U1355" s="81" t="e">
        <f t="shared" si="406"/>
        <v>#REF!</v>
      </c>
      <c r="V1355" s="81"/>
      <c r="W1355" s="81" t="e">
        <f t="shared" si="399"/>
        <v>#REF!</v>
      </c>
      <c r="X1355" s="83" t="str">
        <f>IFERROR(VLOOKUP(A1355,[1]Tổng!$H$2:$AT$200,39,0),".")</f>
        <v>.</v>
      </c>
      <c r="Y1355" s="99">
        <f t="shared" si="409"/>
        <v>0</v>
      </c>
      <c r="AC1355" s="106"/>
      <c r="AE1355" s="106" t="e">
        <f t="shared" si="353"/>
        <v>#VALUE!</v>
      </c>
      <c r="AF1355" s="69"/>
      <c r="AG1355" s="218"/>
      <c r="AH1355" s="219"/>
      <c r="AI1355" s="218"/>
      <c r="AR1355" s="225" t="str">
        <f t="shared" si="407"/>
        <v/>
      </c>
      <c r="AS1355" s="35">
        <f t="shared" si="408"/>
        <v>2</v>
      </c>
      <c r="AU1355" s="69" t="e">
        <f t="shared" si="392"/>
        <v>#N/A</v>
      </c>
      <c r="AV1355" s="69" t="e">
        <f t="shared" si="395"/>
        <v>#N/A</v>
      </c>
      <c r="AW1355" s="69">
        <f>IF(I1355&gt;0,COUNTIF($AV$32:AV1355,AV1355),0)</f>
        <v>1323</v>
      </c>
      <c r="AX1355" s="69">
        <f>IF(AND(AW1355&gt;1,SUMIF($AV$32:AV1354,AV1355,$AX$32:AX1354)-SUMIF($AV$32:AV1354,AV1355,$BA$32:BA1354)=0),1,IF(AND(AW1355&gt;1,SUMIF($AV$32:AV1354,AV1355,$AX$32:AX1354)-SUMIF($AV$32:AV1354,AV1355,$BA$32:BA1354)&gt;0),0,AW1355))</f>
        <v>0</v>
      </c>
      <c r="AY1355" s="69">
        <f>IF(AND(Q1355&gt;0,SUMIF($AV$32:AV1355,AV1355,$I$32:I1355)-SUMIF($AV$32:AV1355,AV1355,$Q$32:Q1355)=0),COUNTIF($AV$32:AV1355,AV1355),0)</f>
        <v>0</v>
      </c>
      <c r="AZ1355" s="69">
        <f>IF(Q1355&gt;0,COUNTIF($AV$32:AV1355,AV1355),0)</f>
        <v>0</v>
      </c>
      <c r="BA1355" s="69">
        <f t="shared" si="396"/>
        <v>0</v>
      </c>
      <c r="BC1355" s="69" t="str">
        <f t="shared" si="397"/>
        <v xml:space="preserve">  0</v>
      </c>
      <c r="BD1355" s="69" t="str">
        <f t="shared" si="398"/>
        <v/>
      </c>
      <c r="BF1355" s="69"/>
      <c r="BG1355" s="69"/>
    </row>
    <row r="1356" spans="1:59" x14ac:dyDescent="0.25">
      <c r="A1356" s="70" t="e">
        <f t="shared" si="405"/>
        <v>#REF!</v>
      </c>
      <c r="B1356" s="83" t="str">
        <f>IFERROR(VLOOKUP(A1356,[1]Tổng!$M$2:$AT$200,13,0),"")</f>
        <v/>
      </c>
      <c r="C1356" s="71" t="e">
        <f t="shared" si="400"/>
        <v>#VALUE!</v>
      </c>
      <c r="D1356" s="71">
        <f t="shared" si="401"/>
        <v>1</v>
      </c>
      <c r="E1356" s="221" t="str">
        <f>IFERROR(VLOOKUP(A1356,[1]Tổng!$M$2:$AT$200,14,0),"")</f>
        <v/>
      </c>
      <c r="F1356" s="213" t="str">
        <f>IFERROR(VLOOKUP(A1356,[1]Tổng!$M$2:$AT$200,15,0),"")</f>
        <v/>
      </c>
      <c r="G1356" s="214" t="str">
        <f>IFERROR(VLOOKUP(A1356,[1]Tổng!$M$2:$AT$200,25,0),"")</f>
        <v/>
      </c>
      <c r="H1356" s="83" t="str">
        <f>IFERROR(VLOOKUP(A1356,[1]Tổng!$M$2:$AQ$200,26,0),"")</f>
        <v/>
      </c>
      <c r="I1356" s="77" t="str">
        <f>IFERROR(VLOOKUP(A1356,[1]Tổng!$M$2:$AQ$200,27,0),"")</f>
        <v/>
      </c>
      <c r="J1356" s="77">
        <v>1000000</v>
      </c>
      <c r="K1356" s="78">
        <f t="shared" si="402"/>
        <v>0</v>
      </c>
      <c r="L1356" s="88" t="str">
        <f>IFERROR(VLOOKUP(A1356,[1]Tổng!$M$2:$AQ$200,30,0),"")</f>
        <v/>
      </c>
      <c r="M1356" s="88">
        <f t="shared" si="403"/>
        <v>0</v>
      </c>
      <c r="N1356" s="88" t="str">
        <f>IFERROR(VLOOKUP(A1356,[1]Tổng!$M$2:$AT$200,18,0),"")</f>
        <v/>
      </c>
      <c r="O1356" s="88" t="str">
        <f>IFERROR(VLOOKUP(A1356,[1]Tổng!$M$2:$AT$200,22,0),"")</f>
        <v/>
      </c>
      <c r="P1356" s="217">
        <f t="shared" si="404"/>
        <v>0</v>
      </c>
      <c r="Q1356" s="217">
        <f>IFERROR(VLOOKUP(A1356,[1]Tổng!$M$2:$AQ$200,29,0),0)</f>
        <v>0</v>
      </c>
      <c r="R1356" s="81" t="str">
        <f>IFERROR(VLOOKUP(A1356,[1]Tổng!$M$2:$AQ$200,31,0),"")</f>
        <v/>
      </c>
      <c r="S1356" s="81">
        <f t="shared" si="393"/>
        <v>0</v>
      </c>
      <c r="T1356" s="81">
        <f t="shared" si="394"/>
        <v>0</v>
      </c>
      <c r="U1356" s="81" t="e">
        <f t="shared" si="406"/>
        <v>#REF!</v>
      </c>
      <c r="V1356" s="81"/>
      <c r="W1356" s="81" t="e">
        <f t="shared" si="399"/>
        <v>#REF!</v>
      </c>
      <c r="X1356" s="83" t="str">
        <f>IFERROR(VLOOKUP(A1356,[1]Tổng!$H$2:$AT$200,39,0),".")</f>
        <v>.</v>
      </c>
      <c r="Y1356" s="99">
        <f t="shared" si="409"/>
        <v>0</v>
      </c>
      <c r="AC1356" s="106"/>
      <c r="AE1356" s="106" t="e">
        <f t="shared" si="353"/>
        <v>#VALUE!</v>
      </c>
      <c r="AF1356" s="69"/>
      <c r="AG1356" s="218"/>
      <c r="AH1356" s="219"/>
      <c r="AI1356" s="218"/>
      <c r="AR1356" s="225" t="str">
        <f t="shared" si="407"/>
        <v/>
      </c>
      <c r="AS1356" s="35">
        <f t="shared" si="408"/>
        <v>2</v>
      </c>
      <c r="AU1356" s="69" t="e">
        <f t="shared" si="392"/>
        <v>#N/A</v>
      </c>
      <c r="AV1356" s="69" t="e">
        <f t="shared" si="395"/>
        <v>#N/A</v>
      </c>
      <c r="AW1356" s="69">
        <f>IF(I1356&gt;0,COUNTIF($AV$32:AV1356,AV1356),0)</f>
        <v>1324</v>
      </c>
      <c r="AX1356" s="69">
        <f>IF(AND(AW1356&gt;1,SUMIF($AV$32:AV1355,AV1356,$AX$32:AX1355)-SUMIF($AV$32:AV1355,AV1356,$BA$32:BA1355)=0),1,IF(AND(AW1356&gt;1,SUMIF($AV$32:AV1355,AV1356,$AX$32:AX1355)-SUMIF($AV$32:AV1355,AV1356,$BA$32:BA1355)&gt;0),0,AW1356))</f>
        <v>0</v>
      </c>
      <c r="AY1356" s="69">
        <f>IF(AND(Q1356&gt;0,SUMIF($AV$32:AV1356,AV1356,$I$32:I1356)-SUMIF($AV$32:AV1356,AV1356,$Q$32:Q1356)=0),COUNTIF($AV$32:AV1356,AV1356),0)</f>
        <v>0</v>
      </c>
      <c r="AZ1356" s="69">
        <f>IF(Q1356&gt;0,COUNTIF($AV$32:AV1356,AV1356),0)</f>
        <v>0</v>
      </c>
      <c r="BA1356" s="69">
        <f t="shared" si="396"/>
        <v>0</v>
      </c>
      <c r="BC1356" s="69" t="str">
        <f t="shared" si="397"/>
        <v xml:space="preserve">  0</v>
      </c>
      <c r="BD1356" s="69" t="str">
        <f t="shared" si="398"/>
        <v/>
      </c>
      <c r="BF1356" s="69"/>
      <c r="BG1356" s="69"/>
    </row>
    <row r="1357" spans="1:59" x14ac:dyDescent="0.25">
      <c r="A1357" s="70" t="e">
        <f t="shared" si="405"/>
        <v>#REF!</v>
      </c>
      <c r="B1357" s="83" t="str">
        <f>IFERROR(VLOOKUP(A1357,[1]Tổng!$M$2:$AT$200,13,0),"")</f>
        <v/>
      </c>
      <c r="C1357" s="71" t="e">
        <f t="shared" si="400"/>
        <v>#VALUE!</v>
      </c>
      <c r="D1357" s="71">
        <f t="shared" si="401"/>
        <v>1</v>
      </c>
      <c r="E1357" s="221" t="str">
        <f>IFERROR(VLOOKUP(A1357,[1]Tổng!$M$2:$AT$200,14,0),"")</f>
        <v/>
      </c>
      <c r="F1357" s="213" t="str">
        <f>IFERROR(VLOOKUP(A1357,[1]Tổng!$M$2:$AT$200,15,0),"")</f>
        <v/>
      </c>
      <c r="G1357" s="214" t="str">
        <f>IFERROR(VLOOKUP(A1357,[1]Tổng!$M$2:$AT$200,25,0),"")</f>
        <v/>
      </c>
      <c r="H1357" s="83" t="str">
        <f>IFERROR(VLOOKUP(A1357,[1]Tổng!$M$2:$AQ$200,26,0),"")</f>
        <v/>
      </c>
      <c r="I1357" s="77" t="str">
        <f>IFERROR(VLOOKUP(A1357,[1]Tổng!$M$2:$AQ$200,27,0),"")</f>
        <v/>
      </c>
      <c r="J1357" s="77">
        <v>1000000</v>
      </c>
      <c r="K1357" s="78">
        <f t="shared" si="402"/>
        <v>0</v>
      </c>
      <c r="L1357" s="88" t="str">
        <f>IFERROR(VLOOKUP(A1357,[1]Tổng!$M$2:$AQ$200,30,0),"")</f>
        <v/>
      </c>
      <c r="M1357" s="88">
        <f t="shared" si="403"/>
        <v>0</v>
      </c>
      <c r="N1357" s="88" t="str">
        <f>IFERROR(VLOOKUP(A1357,[1]Tổng!$M$2:$AT$200,18,0),"")</f>
        <v/>
      </c>
      <c r="O1357" s="88" t="str">
        <f>IFERROR(VLOOKUP(A1357,[1]Tổng!$M$2:$AT$200,22,0),"")</f>
        <v/>
      </c>
      <c r="P1357" s="217">
        <f t="shared" si="404"/>
        <v>0</v>
      </c>
      <c r="Q1357" s="217">
        <f>IFERROR(VLOOKUP(A1357,[1]Tổng!$M$2:$AQ$200,29,0),0)</f>
        <v>0</v>
      </c>
      <c r="R1357" s="81" t="str">
        <f>IFERROR(VLOOKUP(A1357,[1]Tổng!$M$2:$AQ$200,31,0),"")</f>
        <v/>
      </c>
      <c r="S1357" s="81">
        <f t="shared" si="393"/>
        <v>0</v>
      </c>
      <c r="T1357" s="81">
        <f t="shared" si="394"/>
        <v>0</v>
      </c>
      <c r="U1357" s="81" t="e">
        <f t="shared" si="406"/>
        <v>#REF!</v>
      </c>
      <c r="V1357" s="81"/>
      <c r="W1357" s="81" t="e">
        <f t="shared" si="399"/>
        <v>#REF!</v>
      </c>
      <c r="X1357" s="83" t="str">
        <f>IFERROR(VLOOKUP(A1357,[1]Tổng!$H$2:$AT$200,39,0),".")</f>
        <v>.</v>
      </c>
      <c r="Y1357" s="99">
        <f t="shared" si="409"/>
        <v>0</v>
      </c>
      <c r="AC1357" s="106"/>
      <c r="AE1357" s="106" t="e">
        <f t="shared" si="353"/>
        <v>#VALUE!</v>
      </c>
      <c r="AF1357" s="69"/>
      <c r="AG1357" s="218"/>
      <c r="AH1357" s="219"/>
      <c r="AI1357" s="218"/>
      <c r="AR1357" s="225" t="str">
        <f t="shared" si="407"/>
        <v/>
      </c>
      <c r="AS1357" s="35">
        <f t="shared" si="408"/>
        <v>2</v>
      </c>
      <c r="AU1357" s="69" t="e">
        <f t="shared" si="392"/>
        <v>#N/A</v>
      </c>
      <c r="AV1357" s="69" t="e">
        <f t="shared" si="395"/>
        <v>#N/A</v>
      </c>
      <c r="AW1357" s="69">
        <f>IF(I1357&gt;0,COUNTIF($AV$32:AV1357,AV1357),0)</f>
        <v>1325</v>
      </c>
      <c r="AX1357" s="69">
        <f>IF(AND(AW1357&gt;1,SUMIF($AV$32:AV1356,AV1357,$AX$32:AX1356)-SUMIF($AV$32:AV1356,AV1357,$BA$32:BA1356)=0),1,IF(AND(AW1357&gt;1,SUMIF($AV$32:AV1356,AV1357,$AX$32:AX1356)-SUMIF($AV$32:AV1356,AV1357,$BA$32:BA1356)&gt;0),0,AW1357))</f>
        <v>0</v>
      </c>
      <c r="AY1357" s="69">
        <f>IF(AND(Q1357&gt;0,SUMIF($AV$32:AV1357,AV1357,$I$32:I1357)-SUMIF($AV$32:AV1357,AV1357,$Q$32:Q1357)=0),COUNTIF($AV$32:AV1357,AV1357),0)</f>
        <v>0</v>
      </c>
      <c r="AZ1357" s="69">
        <f>IF(Q1357&gt;0,COUNTIF($AV$32:AV1357,AV1357),0)</f>
        <v>0</v>
      </c>
      <c r="BA1357" s="69">
        <f t="shared" si="396"/>
        <v>0</v>
      </c>
      <c r="BC1357" s="69" t="str">
        <f t="shared" si="397"/>
        <v xml:space="preserve">  0</v>
      </c>
      <c r="BD1357" s="69" t="str">
        <f t="shared" si="398"/>
        <v/>
      </c>
      <c r="BF1357" s="69"/>
      <c r="BG1357" s="69"/>
    </row>
    <row r="1358" spans="1:59" x14ac:dyDescent="0.25">
      <c r="A1358" s="70" t="e">
        <f t="shared" si="405"/>
        <v>#REF!</v>
      </c>
      <c r="B1358" s="83" t="str">
        <f>IFERROR(VLOOKUP(A1358,[1]Tổng!$M$2:$AT$200,13,0),"")</f>
        <v/>
      </c>
      <c r="C1358" s="71" t="e">
        <f t="shared" si="400"/>
        <v>#VALUE!</v>
      </c>
      <c r="D1358" s="71">
        <f t="shared" si="401"/>
        <v>1</v>
      </c>
      <c r="E1358" s="221" t="str">
        <f>IFERROR(VLOOKUP(A1358,[1]Tổng!$M$2:$AT$200,14,0),"")</f>
        <v/>
      </c>
      <c r="F1358" s="213" t="str">
        <f>IFERROR(VLOOKUP(A1358,[1]Tổng!$M$2:$AT$200,15,0),"")</f>
        <v/>
      </c>
      <c r="G1358" s="214" t="str">
        <f>IFERROR(VLOOKUP(A1358,[1]Tổng!$M$2:$AT$200,25,0),"")</f>
        <v/>
      </c>
      <c r="H1358" s="83" t="str">
        <f>IFERROR(VLOOKUP(A1358,[1]Tổng!$M$2:$AQ$200,26,0),"")</f>
        <v/>
      </c>
      <c r="I1358" s="77" t="str">
        <f>IFERROR(VLOOKUP(A1358,[1]Tổng!$M$2:$AQ$200,27,0),"")</f>
        <v/>
      </c>
      <c r="J1358" s="77">
        <v>1000000</v>
      </c>
      <c r="K1358" s="78">
        <f t="shared" si="402"/>
        <v>0</v>
      </c>
      <c r="L1358" s="88" t="str">
        <f>IFERROR(VLOOKUP(A1358,[1]Tổng!$M$2:$AQ$200,30,0),"")</f>
        <v/>
      </c>
      <c r="M1358" s="88">
        <f t="shared" si="403"/>
        <v>0</v>
      </c>
      <c r="N1358" s="88" t="str">
        <f>IFERROR(VLOOKUP(A1358,[1]Tổng!$M$2:$AT$200,18,0),"")</f>
        <v/>
      </c>
      <c r="O1358" s="88" t="str">
        <f>IFERROR(VLOOKUP(A1358,[1]Tổng!$M$2:$AT$200,22,0),"")</f>
        <v/>
      </c>
      <c r="P1358" s="217">
        <f t="shared" si="404"/>
        <v>0</v>
      </c>
      <c r="Q1358" s="217">
        <f>IFERROR(VLOOKUP(A1358,[1]Tổng!$M$2:$AQ$200,29,0),0)</f>
        <v>0</v>
      </c>
      <c r="R1358" s="81" t="str">
        <f>IFERROR(VLOOKUP(A1358,[1]Tổng!$M$2:$AQ$200,31,0),"")</f>
        <v/>
      </c>
      <c r="S1358" s="81">
        <f t="shared" si="393"/>
        <v>0</v>
      </c>
      <c r="T1358" s="81">
        <f t="shared" si="394"/>
        <v>0</v>
      </c>
      <c r="U1358" s="81" t="e">
        <f t="shared" si="406"/>
        <v>#REF!</v>
      </c>
      <c r="V1358" s="81"/>
      <c r="W1358" s="81" t="e">
        <f t="shared" si="399"/>
        <v>#REF!</v>
      </c>
      <c r="X1358" s="83" t="str">
        <f>IFERROR(VLOOKUP(A1358,[1]Tổng!$H$2:$AT$200,39,0),".")</f>
        <v>.</v>
      </c>
      <c r="Y1358" s="99">
        <f t="shared" si="409"/>
        <v>0</v>
      </c>
      <c r="AC1358" s="106"/>
      <c r="AE1358" s="106" t="e">
        <f t="shared" si="353"/>
        <v>#VALUE!</v>
      </c>
      <c r="AF1358" s="69"/>
      <c r="AG1358" s="218"/>
      <c r="AH1358" s="219"/>
      <c r="AI1358" s="218"/>
      <c r="AR1358" s="225" t="str">
        <f t="shared" si="407"/>
        <v/>
      </c>
      <c r="AS1358" s="35">
        <f t="shared" si="408"/>
        <v>2</v>
      </c>
      <c r="AU1358" s="69" t="e">
        <f t="shared" si="392"/>
        <v>#N/A</v>
      </c>
      <c r="AV1358" s="69" t="e">
        <f t="shared" si="395"/>
        <v>#N/A</v>
      </c>
      <c r="AW1358" s="69">
        <f>IF(I1358&gt;0,COUNTIF($AV$32:AV1358,AV1358),0)</f>
        <v>1326</v>
      </c>
      <c r="AX1358" s="69">
        <f>IF(AND(AW1358&gt;1,SUMIF($AV$32:AV1357,AV1358,$AX$32:AX1357)-SUMIF($AV$32:AV1357,AV1358,$BA$32:BA1357)=0),1,IF(AND(AW1358&gt;1,SUMIF($AV$32:AV1357,AV1358,$AX$32:AX1357)-SUMIF($AV$32:AV1357,AV1358,$BA$32:BA1357)&gt;0),0,AW1358))</f>
        <v>0</v>
      </c>
      <c r="AY1358" s="69">
        <f>IF(AND(Q1358&gt;0,SUMIF($AV$32:AV1358,AV1358,$I$32:I1358)-SUMIF($AV$32:AV1358,AV1358,$Q$32:Q1358)=0),COUNTIF($AV$32:AV1358,AV1358),0)</f>
        <v>0</v>
      </c>
      <c r="AZ1358" s="69">
        <f>IF(Q1358&gt;0,COUNTIF($AV$32:AV1358,AV1358),0)</f>
        <v>0</v>
      </c>
      <c r="BA1358" s="69">
        <f t="shared" si="396"/>
        <v>0</v>
      </c>
      <c r="BC1358" s="69" t="str">
        <f t="shared" si="397"/>
        <v xml:space="preserve">  0</v>
      </c>
      <c r="BD1358" s="69" t="str">
        <f t="shared" si="398"/>
        <v/>
      </c>
      <c r="BF1358" s="69"/>
      <c r="BG1358" s="69"/>
    </row>
    <row r="1359" spans="1:59" x14ac:dyDescent="0.25">
      <c r="A1359" s="70" t="e">
        <f t="shared" si="405"/>
        <v>#REF!</v>
      </c>
      <c r="B1359" s="83" t="str">
        <f>IFERROR(VLOOKUP(A1359,[1]Tổng!$M$2:$AT$200,13,0),"")</f>
        <v/>
      </c>
      <c r="C1359" s="71" t="e">
        <f t="shared" si="400"/>
        <v>#VALUE!</v>
      </c>
      <c r="D1359" s="71">
        <f t="shared" si="401"/>
        <v>1</v>
      </c>
      <c r="E1359" s="221" t="str">
        <f>IFERROR(VLOOKUP(A1359,[1]Tổng!$M$2:$AT$200,14,0),"")</f>
        <v/>
      </c>
      <c r="F1359" s="213" t="str">
        <f>IFERROR(VLOOKUP(A1359,[1]Tổng!$M$2:$AT$200,15,0),"")</f>
        <v/>
      </c>
      <c r="G1359" s="214" t="str">
        <f>IFERROR(VLOOKUP(A1359,[1]Tổng!$M$2:$AT$200,25,0),"")</f>
        <v/>
      </c>
      <c r="H1359" s="83" t="str">
        <f>IFERROR(VLOOKUP(A1359,[1]Tổng!$M$2:$AQ$200,26,0),"")</f>
        <v/>
      </c>
      <c r="I1359" s="77" t="str">
        <f>IFERROR(VLOOKUP(A1359,[1]Tổng!$M$2:$AQ$200,27,0),"")</f>
        <v/>
      </c>
      <c r="J1359" s="77">
        <v>1000000</v>
      </c>
      <c r="K1359" s="78">
        <f t="shared" si="402"/>
        <v>0</v>
      </c>
      <c r="L1359" s="88" t="str">
        <f>IFERROR(VLOOKUP(A1359,[1]Tổng!$M$2:$AQ$200,30,0),"")</f>
        <v/>
      </c>
      <c r="M1359" s="88">
        <f t="shared" si="403"/>
        <v>0</v>
      </c>
      <c r="N1359" s="88" t="str">
        <f>IFERROR(VLOOKUP(A1359,[1]Tổng!$M$2:$AT$200,18,0),"")</f>
        <v/>
      </c>
      <c r="O1359" s="88" t="str">
        <f>IFERROR(VLOOKUP(A1359,[1]Tổng!$M$2:$AT$200,22,0),"")</f>
        <v/>
      </c>
      <c r="P1359" s="217">
        <f t="shared" si="404"/>
        <v>0</v>
      </c>
      <c r="Q1359" s="217">
        <f>IFERROR(VLOOKUP(A1359,[1]Tổng!$M$2:$AQ$200,29,0),0)</f>
        <v>0</v>
      </c>
      <c r="R1359" s="81" t="str">
        <f>IFERROR(VLOOKUP(A1359,[1]Tổng!$M$2:$AQ$200,31,0),"")</f>
        <v/>
      </c>
      <c r="S1359" s="81">
        <f t="shared" si="393"/>
        <v>0</v>
      </c>
      <c r="T1359" s="81">
        <f t="shared" si="394"/>
        <v>0</v>
      </c>
      <c r="U1359" s="81" t="e">
        <f t="shared" si="406"/>
        <v>#REF!</v>
      </c>
      <c r="V1359" s="81"/>
      <c r="W1359" s="81" t="e">
        <f t="shared" si="399"/>
        <v>#REF!</v>
      </c>
      <c r="X1359" s="83" t="str">
        <f>IFERROR(VLOOKUP(A1359,[1]Tổng!$H$2:$AT$200,39,0),".")</f>
        <v>.</v>
      </c>
      <c r="Y1359" s="99">
        <f t="shared" si="409"/>
        <v>0</v>
      </c>
      <c r="AC1359" s="106"/>
      <c r="AE1359" s="106" t="e">
        <f t="shared" si="353"/>
        <v>#VALUE!</v>
      </c>
      <c r="AF1359" s="69"/>
      <c r="AG1359" s="218"/>
      <c r="AH1359" s="219"/>
      <c r="AI1359" s="218"/>
      <c r="AR1359" s="225" t="str">
        <f t="shared" si="407"/>
        <v/>
      </c>
      <c r="AS1359" s="35">
        <f t="shared" si="408"/>
        <v>2</v>
      </c>
      <c r="AU1359" s="69" t="e">
        <f t="shared" si="392"/>
        <v>#N/A</v>
      </c>
      <c r="AV1359" s="69" t="e">
        <f t="shared" si="395"/>
        <v>#N/A</v>
      </c>
      <c r="AW1359" s="69">
        <f>IF(I1359&gt;0,COUNTIF($AV$32:AV1359,AV1359),0)</f>
        <v>1327</v>
      </c>
      <c r="AX1359" s="69">
        <f>IF(AND(AW1359&gt;1,SUMIF($AV$32:AV1358,AV1359,$AX$32:AX1358)-SUMIF($AV$32:AV1358,AV1359,$BA$32:BA1358)=0),1,IF(AND(AW1359&gt;1,SUMIF($AV$32:AV1358,AV1359,$AX$32:AX1358)-SUMIF($AV$32:AV1358,AV1359,$BA$32:BA1358)&gt;0),0,AW1359))</f>
        <v>0</v>
      </c>
      <c r="AY1359" s="69">
        <f>IF(AND(Q1359&gt;0,SUMIF($AV$32:AV1359,AV1359,$I$32:I1359)-SUMIF($AV$32:AV1359,AV1359,$Q$32:Q1359)=0),COUNTIF($AV$32:AV1359,AV1359),0)</f>
        <v>0</v>
      </c>
      <c r="AZ1359" s="69">
        <f>IF(Q1359&gt;0,COUNTIF($AV$32:AV1359,AV1359),0)</f>
        <v>0</v>
      </c>
      <c r="BA1359" s="69">
        <f t="shared" si="396"/>
        <v>0</v>
      </c>
      <c r="BC1359" s="69" t="str">
        <f t="shared" si="397"/>
        <v xml:space="preserve">  0</v>
      </c>
      <c r="BD1359" s="69" t="str">
        <f t="shared" si="398"/>
        <v/>
      </c>
      <c r="BF1359" s="69"/>
      <c r="BG1359" s="69"/>
    </row>
    <row r="1360" spans="1:59" x14ac:dyDescent="0.25">
      <c r="A1360" s="70" t="e">
        <f t="shared" si="405"/>
        <v>#REF!</v>
      </c>
      <c r="B1360" s="83" t="str">
        <f>IFERROR(VLOOKUP(A1360,[1]Tổng!$M$2:$AT$200,13,0),"")</f>
        <v/>
      </c>
      <c r="C1360" s="71" t="e">
        <f t="shared" si="400"/>
        <v>#VALUE!</v>
      </c>
      <c r="D1360" s="71">
        <f t="shared" si="401"/>
        <v>1</v>
      </c>
      <c r="E1360" s="221" t="str">
        <f>IFERROR(VLOOKUP(A1360,[1]Tổng!$M$2:$AT$200,14,0),"")</f>
        <v/>
      </c>
      <c r="F1360" s="213" t="str">
        <f>IFERROR(VLOOKUP(A1360,[1]Tổng!$M$2:$AT$200,15,0),"")</f>
        <v/>
      </c>
      <c r="G1360" s="214" t="str">
        <f>IFERROR(VLOOKUP(A1360,[1]Tổng!$M$2:$AT$200,25,0),"")</f>
        <v/>
      </c>
      <c r="H1360" s="83" t="str">
        <f>IFERROR(VLOOKUP(A1360,[1]Tổng!$M$2:$AQ$200,26,0),"")</f>
        <v/>
      </c>
      <c r="I1360" s="77" t="str">
        <f>IFERROR(VLOOKUP(A1360,[1]Tổng!$M$2:$AQ$200,27,0),"")</f>
        <v/>
      </c>
      <c r="J1360" s="77">
        <v>1000000</v>
      </c>
      <c r="K1360" s="78">
        <f t="shared" si="402"/>
        <v>0</v>
      </c>
      <c r="L1360" s="88" t="str">
        <f>IFERROR(VLOOKUP(A1360,[1]Tổng!$M$2:$AQ$200,30,0),"")</f>
        <v/>
      </c>
      <c r="M1360" s="88">
        <f t="shared" si="403"/>
        <v>0</v>
      </c>
      <c r="N1360" s="88" t="str">
        <f>IFERROR(VLOOKUP(A1360,[1]Tổng!$M$2:$AT$200,18,0),"")</f>
        <v/>
      </c>
      <c r="O1360" s="88" t="str">
        <f>IFERROR(VLOOKUP(A1360,[1]Tổng!$M$2:$AT$200,22,0),"")</f>
        <v/>
      </c>
      <c r="P1360" s="217">
        <f t="shared" si="404"/>
        <v>0</v>
      </c>
      <c r="Q1360" s="217">
        <f>IFERROR(VLOOKUP(A1360,[1]Tổng!$M$2:$AQ$200,29,0),0)</f>
        <v>0</v>
      </c>
      <c r="R1360" s="81" t="str">
        <f>IFERROR(VLOOKUP(A1360,[1]Tổng!$M$2:$AQ$200,31,0),"")</f>
        <v/>
      </c>
      <c r="S1360" s="81">
        <f t="shared" si="393"/>
        <v>0</v>
      </c>
      <c r="T1360" s="81">
        <f t="shared" si="394"/>
        <v>0</v>
      </c>
      <c r="U1360" s="81" t="e">
        <f t="shared" si="406"/>
        <v>#REF!</v>
      </c>
      <c r="V1360" s="81"/>
      <c r="W1360" s="81" t="e">
        <f t="shared" si="399"/>
        <v>#REF!</v>
      </c>
      <c r="X1360" s="83" t="str">
        <f>IFERROR(VLOOKUP(A1360,[1]Tổng!$H$2:$AT$200,39,0),".")</f>
        <v>.</v>
      </c>
      <c r="Y1360" s="99">
        <f t="shared" si="409"/>
        <v>0</v>
      </c>
      <c r="AC1360" s="106"/>
      <c r="AE1360" s="106" t="e">
        <f t="shared" si="353"/>
        <v>#VALUE!</v>
      </c>
      <c r="AF1360" s="69"/>
      <c r="AG1360" s="218"/>
      <c r="AH1360" s="219"/>
      <c r="AI1360" s="218"/>
      <c r="AR1360" s="225" t="str">
        <f t="shared" si="407"/>
        <v/>
      </c>
      <c r="AS1360" s="35">
        <f t="shared" si="408"/>
        <v>2</v>
      </c>
      <c r="AU1360" s="69" t="e">
        <f t="shared" si="392"/>
        <v>#N/A</v>
      </c>
      <c r="AV1360" s="69" t="e">
        <f t="shared" si="395"/>
        <v>#N/A</v>
      </c>
      <c r="AW1360" s="69">
        <f>IF(I1360&gt;0,COUNTIF($AV$32:AV1360,AV1360),0)</f>
        <v>1328</v>
      </c>
      <c r="AX1360" s="69">
        <f>IF(AND(AW1360&gt;1,SUMIF($AV$32:AV1359,AV1360,$AX$32:AX1359)-SUMIF($AV$32:AV1359,AV1360,$BA$32:BA1359)=0),1,IF(AND(AW1360&gt;1,SUMIF($AV$32:AV1359,AV1360,$AX$32:AX1359)-SUMIF($AV$32:AV1359,AV1360,$BA$32:BA1359)&gt;0),0,AW1360))</f>
        <v>0</v>
      </c>
      <c r="AY1360" s="69">
        <f>IF(AND(Q1360&gt;0,SUMIF($AV$32:AV1360,AV1360,$I$32:I1360)-SUMIF($AV$32:AV1360,AV1360,$Q$32:Q1360)=0),COUNTIF($AV$32:AV1360,AV1360),0)</f>
        <v>0</v>
      </c>
      <c r="AZ1360" s="69">
        <f>IF(Q1360&gt;0,COUNTIF($AV$32:AV1360,AV1360),0)</f>
        <v>0</v>
      </c>
      <c r="BA1360" s="69">
        <f t="shared" si="396"/>
        <v>0</v>
      </c>
      <c r="BC1360" s="69" t="str">
        <f t="shared" si="397"/>
        <v xml:space="preserve">  0</v>
      </c>
      <c r="BD1360" s="69" t="str">
        <f t="shared" si="398"/>
        <v/>
      </c>
      <c r="BF1360" s="69"/>
      <c r="BG1360" s="69"/>
    </row>
    <row r="1361" spans="1:59" x14ac:dyDescent="0.25">
      <c r="A1361" s="70" t="e">
        <f t="shared" si="405"/>
        <v>#REF!</v>
      </c>
      <c r="B1361" s="83" t="str">
        <f>IFERROR(VLOOKUP(A1361,[1]Tổng!$M$2:$AT$200,13,0),"")</f>
        <v/>
      </c>
      <c r="C1361" s="71" t="e">
        <f t="shared" si="400"/>
        <v>#VALUE!</v>
      </c>
      <c r="D1361" s="71">
        <f t="shared" si="401"/>
        <v>1</v>
      </c>
      <c r="E1361" s="221" t="str">
        <f>IFERROR(VLOOKUP(A1361,[1]Tổng!$M$2:$AT$200,14,0),"")</f>
        <v/>
      </c>
      <c r="F1361" s="213" t="str">
        <f>IFERROR(VLOOKUP(A1361,[1]Tổng!$M$2:$AT$200,15,0),"")</f>
        <v/>
      </c>
      <c r="G1361" s="214" t="str">
        <f>IFERROR(VLOOKUP(A1361,[1]Tổng!$M$2:$AT$200,25,0),"")</f>
        <v/>
      </c>
      <c r="H1361" s="83" t="str">
        <f>IFERROR(VLOOKUP(A1361,[1]Tổng!$M$2:$AQ$200,26,0),"")</f>
        <v/>
      </c>
      <c r="I1361" s="77" t="str">
        <f>IFERROR(VLOOKUP(A1361,[1]Tổng!$M$2:$AQ$200,27,0),"")</f>
        <v/>
      </c>
      <c r="J1361" s="77">
        <v>1000000</v>
      </c>
      <c r="K1361" s="78">
        <f t="shared" si="402"/>
        <v>0</v>
      </c>
      <c r="L1361" s="88" t="str">
        <f>IFERROR(VLOOKUP(A1361,[1]Tổng!$M$2:$AQ$200,30,0),"")</f>
        <v/>
      </c>
      <c r="M1361" s="88">
        <f t="shared" si="403"/>
        <v>0</v>
      </c>
      <c r="N1361" s="88" t="str">
        <f>IFERROR(VLOOKUP(A1361,[1]Tổng!$M$2:$AT$200,18,0),"")</f>
        <v/>
      </c>
      <c r="O1361" s="88" t="str">
        <f>IFERROR(VLOOKUP(A1361,[1]Tổng!$M$2:$AT$200,22,0),"")</f>
        <v/>
      </c>
      <c r="P1361" s="217">
        <f t="shared" si="404"/>
        <v>0</v>
      </c>
      <c r="Q1361" s="217">
        <f>IFERROR(VLOOKUP(A1361,[1]Tổng!$M$2:$AQ$200,29,0),0)</f>
        <v>0</v>
      </c>
      <c r="R1361" s="81" t="str">
        <f>IFERROR(VLOOKUP(A1361,[1]Tổng!$M$2:$AQ$200,31,0),"")</f>
        <v/>
      </c>
      <c r="S1361" s="81">
        <f t="shared" si="393"/>
        <v>0</v>
      </c>
      <c r="T1361" s="81">
        <f t="shared" si="394"/>
        <v>0</v>
      </c>
      <c r="U1361" s="81" t="e">
        <f t="shared" si="406"/>
        <v>#REF!</v>
      </c>
      <c r="V1361" s="81"/>
      <c r="W1361" s="81" t="e">
        <f t="shared" si="399"/>
        <v>#REF!</v>
      </c>
      <c r="X1361" s="83" t="str">
        <f>IFERROR(VLOOKUP(A1361,[1]Tổng!$H$2:$AT$200,39,0),".")</f>
        <v>.</v>
      </c>
      <c r="Y1361" s="99">
        <f t="shared" si="409"/>
        <v>0</v>
      </c>
      <c r="AC1361" s="106"/>
      <c r="AE1361" s="106" t="e">
        <f t="shared" si="353"/>
        <v>#VALUE!</v>
      </c>
      <c r="AF1361" s="69"/>
      <c r="AG1361" s="218"/>
      <c r="AH1361" s="219"/>
      <c r="AI1361" s="218"/>
      <c r="AR1361" s="225" t="str">
        <f t="shared" si="407"/>
        <v/>
      </c>
      <c r="AS1361" s="35">
        <f t="shared" si="408"/>
        <v>2</v>
      </c>
      <c r="AU1361" s="69" t="e">
        <f t="shared" si="392"/>
        <v>#N/A</v>
      </c>
      <c r="AV1361" s="69" t="e">
        <f t="shared" si="395"/>
        <v>#N/A</v>
      </c>
      <c r="AW1361" s="69">
        <f>IF(I1361&gt;0,COUNTIF($AV$32:AV1361,AV1361),0)</f>
        <v>1329</v>
      </c>
      <c r="AX1361" s="69">
        <f>IF(AND(AW1361&gt;1,SUMIF($AV$32:AV1360,AV1361,$AX$32:AX1360)-SUMIF($AV$32:AV1360,AV1361,$BA$32:BA1360)=0),1,IF(AND(AW1361&gt;1,SUMIF($AV$32:AV1360,AV1361,$AX$32:AX1360)-SUMIF($AV$32:AV1360,AV1361,$BA$32:BA1360)&gt;0),0,AW1361))</f>
        <v>0</v>
      </c>
      <c r="AY1361" s="69">
        <f>IF(AND(Q1361&gt;0,SUMIF($AV$32:AV1361,AV1361,$I$32:I1361)-SUMIF($AV$32:AV1361,AV1361,$Q$32:Q1361)=0),COUNTIF($AV$32:AV1361,AV1361),0)</f>
        <v>0</v>
      </c>
      <c r="AZ1361" s="69">
        <f>IF(Q1361&gt;0,COUNTIF($AV$32:AV1361,AV1361),0)</f>
        <v>0</v>
      </c>
      <c r="BA1361" s="69">
        <f t="shared" si="396"/>
        <v>0</v>
      </c>
      <c r="BC1361" s="69" t="str">
        <f t="shared" si="397"/>
        <v xml:space="preserve">  0</v>
      </c>
      <c r="BD1361" s="69" t="str">
        <f t="shared" si="398"/>
        <v/>
      </c>
      <c r="BF1361" s="69"/>
      <c r="BG1361" s="69"/>
    </row>
    <row r="1362" spans="1:59" x14ac:dyDescent="0.25">
      <c r="A1362" s="70" t="e">
        <f t="shared" si="405"/>
        <v>#REF!</v>
      </c>
      <c r="B1362" s="83" t="str">
        <f>IFERROR(VLOOKUP(A1362,[1]Tổng!$M$2:$AT$200,13,0),"")</f>
        <v/>
      </c>
      <c r="C1362" s="71" t="e">
        <f t="shared" si="400"/>
        <v>#VALUE!</v>
      </c>
      <c r="D1362" s="71">
        <f t="shared" si="401"/>
        <v>1</v>
      </c>
      <c r="E1362" s="221" t="str">
        <f>IFERROR(VLOOKUP(A1362,[1]Tổng!$M$2:$AT$200,14,0),"")</f>
        <v/>
      </c>
      <c r="F1362" s="213" t="str">
        <f>IFERROR(VLOOKUP(A1362,[1]Tổng!$M$2:$AT$200,15,0),"")</f>
        <v/>
      </c>
      <c r="G1362" s="214" t="str">
        <f>IFERROR(VLOOKUP(A1362,[1]Tổng!$M$2:$AT$200,25,0),"")</f>
        <v/>
      </c>
      <c r="H1362" s="83" t="str">
        <f>IFERROR(VLOOKUP(A1362,[1]Tổng!$M$2:$AQ$200,26,0),"")</f>
        <v/>
      </c>
      <c r="I1362" s="77" t="str">
        <f>IFERROR(VLOOKUP(A1362,[1]Tổng!$M$2:$AQ$200,27,0),"")</f>
        <v/>
      </c>
      <c r="J1362" s="77">
        <v>1000000</v>
      </c>
      <c r="K1362" s="78">
        <f t="shared" si="402"/>
        <v>0</v>
      </c>
      <c r="L1362" s="88" t="str">
        <f>IFERROR(VLOOKUP(A1362,[1]Tổng!$M$2:$AQ$200,30,0),"")</f>
        <v/>
      </c>
      <c r="M1362" s="88">
        <f t="shared" si="403"/>
        <v>0</v>
      </c>
      <c r="N1362" s="88" t="str">
        <f>IFERROR(VLOOKUP(A1362,[1]Tổng!$M$2:$AT$200,18,0),"")</f>
        <v/>
      </c>
      <c r="O1362" s="88" t="str">
        <f>IFERROR(VLOOKUP(A1362,[1]Tổng!$M$2:$AT$200,22,0),"")</f>
        <v/>
      </c>
      <c r="P1362" s="217">
        <f t="shared" si="404"/>
        <v>0</v>
      </c>
      <c r="Q1362" s="217">
        <f>IFERROR(VLOOKUP(A1362,[1]Tổng!$M$2:$AQ$200,29,0),0)</f>
        <v>0</v>
      </c>
      <c r="R1362" s="81" t="str">
        <f>IFERROR(VLOOKUP(A1362,[1]Tổng!$M$2:$AQ$200,31,0),"")</f>
        <v/>
      </c>
      <c r="S1362" s="81">
        <f t="shared" si="393"/>
        <v>0</v>
      </c>
      <c r="T1362" s="81">
        <f t="shared" si="394"/>
        <v>0</v>
      </c>
      <c r="U1362" s="81" t="e">
        <f t="shared" si="406"/>
        <v>#REF!</v>
      </c>
      <c r="V1362" s="81"/>
      <c r="W1362" s="81" t="e">
        <f t="shared" si="399"/>
        <v>#REF!</v>
      </c>
      <c r="X1362" s="83" t="str">
        <f>IFERROR(VLOOKUP(A1362,[1]Tổng!$H$2:$AT$200,39,0),".")</f>
        <v>.</v>
      </c>
      <c r="Y1362" s="99">
        <f t="shared" si="409"/>
        <v>0</v>
      </c>
      <c r="AC1362" s="106"/>
      <c r="AE1362" s="106" t="e">
        <f t="shared" si="353"/>
        <v>#VALUE!</v>
      </c>
      <c r="AF1362" s="69"/>
      <c r="AG1362" s="218"/>
      <c r="AH1362" s="219"/>
      <c r="AI1362" s="218"/>
      <c r="AR1362" s="225" t="str">
        <f t="shared" si="407"/>
        <v/>
      </c>
      <c r="AS1362" s="35">
        <f t="shared" si="408"/>
        <v>2</v>
      </c>
      <c r="AU1362" s="69" t="e">
        <f t="shared" si="392"/>
        <v>#N/A</v>
      </c>
      <c r="AV1362" s="69" t="e">
        <f t="shared" si="395"/>
        <v>#N/A</v>
      </c>
      <c r="AW1362" s="69">
        <f>IF(I1362&gt;0,COUNTIF($AV$32:AV1362,AV1362),0)</f>
        <v>1330</v>
      </c>
      <c r="AX1362" s="69">
        <f>IF(AND(AW1362&gt;1,SUMIF($AV$32:AV1361,AV1362,$AX$32:AX1361)-SUMIF($AV$32:AV1361,AV1362,$BA$32:BA1361)=0),1,IF(AND(AW1362&gt;1,SUMIF($AV$32:AV1361,AV1362,$AX$32:AX1361)-SUMIF($AV$32:AV1361,AV1362,$BA$32:BA1361)&gt;0),0,AW1362))</f>
        <v>0</v>
      </c>
      <c r="AY1362" s="69">
        <f>IF(AND(Q1362&gt;0,SUMIF($AV$32:AV1362,AV1362,$I$32:I1362)-SUMIF($AV$32:AV1362,AV1362,$Q$32:Q1362)=0),COUNTIF($AV$32:AV1362,AV1362),0)</f>
        <v>0</v>
      </c>
      <c r="AZ1362" s="69">
        <f>IF(Q1362&gt;0,COUNTIF($AV$32:AV1362,AV1362),0)</f>
        <v>0</v>
      </c>
      <c r="BA1362" s="69">
        <f t="shared" si="396"/>
        <v>0</v>
      </c>
      <c r="BC1362" s="69" t="str">
        <f t="shared" si="397"/>
        <v xml:space="preserve">  0</v>
      </c>
      <c r="BD1362" s="69" t="str">
        <f t="shared" si="398"/>
        <v/>
      </c>
      <c r="BF1362" s="69"/>
      <c r="BG1362" s="69"/>
    </row>
    <row r="1363" spans="1:59" x14ac:dyDescent="0.25">
      <c r="A1363" s="70" t="e">
        <f t="shared" si="405"/>
        <v>#REF!</v>
      </c>
      <c r="B1363" s="83" t="str">
        <f>IFERROR(VLOOKUP(A1363,[1]Tổng!$M$2:$AT$200,13,0),"")</f>
        <v/>
      </c>
      <c r="C1363" s="71" t="e">
        <f t="shared" si="400"/>
        <v>#VALUE!</v>
      </c>
      <c r="D1363" s="71">
        <f t="shared" si="401"/>
        <v>1</v>
      </c>
      <c r="E1363" s="221" t="str">
        <f>IFERROR(VLOOKUP(A1363,[1]Tổng!$M$2:$AT$200,14,0),"")</f>
        <v/>
      </c>
      <c r="F1363" s="213" t="str">
        <f>IFERROR(VLOOKUP(A1363,[1]Tổng!$M$2:$AT$200,15,0),"")</f>
        <v/>
      </c>
      <c r="G1363" s="214" t="str">
        <f>IFERROR(VLOOKUP(A1363,[1]Tổng!$M$2:$AT$200,25,0),"")</f>
        <v/>
      </c>
      <c r="H1363" s="83" t="str">
        <f>IFERROR(VLOOKUP(A1363,[1]Tổng!$M$2:$AQ$200,26,0),"")</f>
        <v/>
      </c>
      <c r="I1363" s="77" t="str">
        <f>IFERROR(VLOOKUP(A1363,[1]Tổng!$M$2:$AQ$200,27,0),"")</f>
        <v/>
      </c>
      <c r="J1363" s="77">
        <v>1000000</v>
      </c>
      <c r="K1363" s="78">
        <f t="shared" si="402"/>
        <v>0</v>
      </c>
      <c r="L1363" s="88" t="str">
        <f>IFERROR(VLOOKUP(A1363,[1]Tổng!$M$2:$AQ$200,30,0),"")</f>
        <v/>
      </c>
      <c r="M1363" s="88">
        <f t="shared" si="403"/>
        <v>0</v>
      </c>
      <c r="N1363" s="88" t="str">
        <f>IFERROR(VLOOKUP(A1363,[1]Tổng!$M$2:$AT$200,18,0),"")</f>
        <v/>
      </c>
      <c r="O1363" s="88" t="str">
        <f>IFERROR(VLOOKUP(A1363,[1]Tổng!$M$2:$AT$200,22,0),"")</f>
        <v/>
      </c>
      <c r="P1363" s="217">
        <f t="shared" si="404"/>
        <v>0</v>
      </c>
      <c r="Q1363" s="217">
        <f>IFERROR(VLOOKUP(A1363,[1]Tổng!$M$2:$AQ$200,29,0),0)</f>
        <v>0</v>
      </c>
      <c r="R1363" s="81" t="str">
        <f>IFERROR(VLOOKUP(A1363,[1]Tổng!$M$2:$AQ$200,31,0),"")</f>
        <v/>
      </c>
      <c r="S1363" s="81">
        <f t="shared" si="393"/>
        <v>0</v>
      </c>
      <c r="T1363" s="81">
        <f t="shared" si="394"/>
        <v>0</v>
      </c>
      <c r="U1363" s="81" t="e">
        <f t="shared" si="406"/>
        <v>#REF!</v>
      </c>
      <c r="V1363" s="81"/>
      <c r="W1363" s="81" t="e">
        <f t="shared" si="399"/>
        <v>#REF!</v>
      </c>
      <c r="X1363" s="83" t="str">
        <f>IFERROR(VLOOKUP(A1363,[1]Tổng!$H$2:$AT$200,39,0),".")</f>
        <v>.</v>
      </c>
      <c r="Y1363" s="99">
        <f t="shared" si="409"/>
        <v>0</v>
      </c>
      <c r="AC1363" s="106"/>
      <c r="AE1363" s="106" t="e">
        <f t="shared" si="353"/>
        <v>#VALUE!</v>
      </c>
      <c r="AF1363" s="69"/>
      <c r="AG1363" s="218"/>
      <c r="AH1363" s="219"/>
      <c r="AI1363" s="218"/>
      <c r="AR1363" s="225" t="str">
        <f t="shared" si="407"/>
        <v/>
      </c>
      <c r="AS1363" s="35">
        <f t="shared" si="408"/>
        <v>2</v>
      </c>
      <c r="AU1363" s="69" t="e">
        <f t="shared" si="392"/>
        <v>#N/A</v>
      </c>
      <c r="AV1363" s="69" t="e">
        <f t="shared" si="395"/>
        <v>#N/A</v>
      </c>
      <c r="AW1363" s="69">
        <f>IF(I1363&gt;0,COUNTIF($AV$32:AV1363,AV1363),0)</f>
        <v>1331</v>
      </c>
      <c r="AX1363" s="69">
        <f>IF(AND(AW1363&gt;1,SUMIF($AV$32:AV1362,AV1363,$AX$32:AX1362)-SUMIF($AV$32:AV1362,AV1363,$BA$32:BA1362)=0),1,IF(AND(AW1363&gt;1,SUMIF($AV$32:AV1362,AV1363,$AX$32:AX1362)-SUMIF($AV$32:AV1362,AV1363,$BA$32:BA1362)&gt;0),0,AW1363))</f>
        <v>0</v>
      </c>
      <c r="AY1363" s="69">
        <f>IF(AND(Q1363&gt;0,SUMIF($AV$32:AV1363,AV1363,$I$32:I1363)-SUMIF($AV$32:AV1363,AV1363,$Q$32:Q1363)=0),COUNTIF($AV$32:AV1363,AV1363),0)</f>
        <v>0</v>
      </c>
      <c r="AZ1363" s="69">
        <f>IF(Q1363&gt;0,COUNTIF($AV$32:AV1363,AV1363),0)</f>
        <v>0</v>
      </c>
      <c r="BA1363" s="69">
        <f t="shared" si="396"/>
        <v>0</v>
      </c>
      <c r="BC1363" s="69" t="str">
        <f t="shared" si="397"/>
        <v xml:space="preserve">  0</v>
      </c>
      <c r="BD1363" s="69" t="str">
        <f t="shared" si="398"/>
        <v/>
      </c>
      <c r="BF1363" s="69"/>
      <c r="BG1363" s="69"/>
    </row>
    <row r="1364" spans="1:59" x14ac:dyDescent="0.25">
      <c r="A1364" s="70" t="e">
        <f t="shared" si="405"/>
        <v>#REF!</v>
      </c>
      <c r="B1364" s="83" t="str">
        <f>IFERROR(VLOOKUP(A1364,[1]Tổng!$M$2:$AT$200,13,0),"")</f>
        <v/>
      </c>
      <c r="C1364" s="71" t="e">
        <f t="shared" si="400"/>
        <v>#VALUE!</v>
      </c>
      <c r="D1364" s="71">
        <f t="shared" si="401"/>
        <v>1</v>
      </c>
      <c r="E1364" s="221" t="str">
        <f>IFERROR(VLOOKUP(A1364,[1]Tổng!$M$2:$AT$200,14,0),"")</f>
        <v/>
      </c>
      <c r="F1364" s="213" t="str">
        <f>IFERROR(VLOOKUP(A1364,[1]Tổng!$M$2:$AT$200,15,0),"")</f>
        <v/>
      </c>
      <c r="G1364" s="214" t="str">
        <f>IFERROR(VLOOKUP(A1364,[1]Tổng!$M$2:$AT$200,25,0),"")</f>
        <v/>
      </c>
      <c r="H1364" s="83" t="str">
        <f>IFERROR(VLOOKUP(A1364,[1]Tổng!$M$2:$AQ$200,26,0),"")</f>
        <v/>
      </c>
      <c r="I1364" s="77" t="str">
        <f>IFERROR(VLOOKUP(A1364,[1]Tổng!$M$2:$AQ$200,27,0),"")</f>
        <v/>
      </c>
      <c r="J1364" s="77">
        <v>1000000</v>
      </c>
      <c r="K1364" s="78">
        <f t="shared" si="402"/>
        <v>0</v>
      </c>
      <c r="L1364" s="88" t="str">
        <f>IFERROR(VLOOKUP(A1364,[1]Tổng!$M$2:$AQ$200,30,0),"")</f>
        <v/>
      </c>
      <c r="M1364" s="88">
        <f t="shared" si="403"/>
        <v>0</v>
      </c>
      <c r="N1364" s="88" t="str">
        <f>IFERROR(VLOOKUP(A1364,[1]Tổng!$M$2:$AT$200,18,0),"")</f>
        <v/>
      </c>
      <c r="O1364" s="88" t="str">
        <f>IFERROR(VLOOKUP(A1364,[1]Tổng!$M$2:$AT$200,22,0),"")</f>
        <v/>
      </c>
      <c r="P1364" s="217">
        <f t="shared" si="404"/>
        <v>0</v>
      </c>
      <c r="Q1364" s="217">
        <f>IFERROR(VLOOKUP(A1364,[1]Tổng!$M$2:$AQ$200,29,0),0)</f>
        <v>0</v>
      </c>
      <c r="R1364" s="81" t="str">
        <f>IFERROR(VLOOKUP(A1364,[1]Tổng!$M$2:$AQ$200,31,0),"")</f>
        <v/>
      </c>
      <c r="S1364" s="81">
        <f t="shared" si="393"/>
        <v>0</v>
      </c>
      <c r="T1364" s="81">
        <f t="shared" si="394"/>
        <v>0</v>
      </c>
      <c r="U1364" s="81" t="e">
        <f t="shared" si="406"/>
        <v>#REF!</v>
      </c>
      <c r="V1364" s="81"/>
      <c r="W1364" s="81" t="e">
        <f t="shared" si="399"/>
        <v>#REF!</v>
      </c>
      <c r="X1364" s="83" t="str">
        <f>IFERROR(VLOOKUP(A1364,[1]Tổng!$H$2:$AT$200,39,0),".")</f>
        <v>.</v>
      </c>
      <c r="Y1364" s="99">
        <f t="shared" si="409"/>
        <v>0</v>
      </c>
      <c r="AC1364" s="106"/>
      <c r="AE1364" s="106" t="e">
        <f t="shared" si="353"/>
        <v>#VALUE!</v>
      </c>
      <c r="AF1364" s="69"/>
      <c r="AG1364" s="218"/>
      <c r="AH1364" s="219"/>
      <c r="AI1364" s="218"/>
      <c r="AR1364" s="225" t="str">
        <f t="shared" si="407"/>
        <v/>
      </c>
      <c r="AS1364" s="35">
        <f t="shared" si="408"/>
        <v>2</v>
      </c>
      <c r="AU1364" s="69" t="e">
        <f t="shared" si="392"/>
        <v>#N/A</v>
      </c>
      <c r="AV1364" s="69" t="e">
        <f t="shared" si="395"/>
        <v>#N/A</v>
      </c>
      <c r="AW1364" s="69">
        <f>IF(I1364&gt;0,COUNTIF($AV$32:AV1364,AV1364),0)</f>
        <v>1332</v>
      </c>
      <c r="AX1364" s="69">
        <f>IF(AND(AW1364&gt;1,SUMIF($AV$32:AV1363,AV1364,$AX$32:AX1363)-SUMIF($AV$32:AV1363,AV1364,$BA$32:BA1363)=0),1,IF(AND(AW1364&gt;1,SUMIF($AV$32:AV1363,AV1364,$AX$32:AX1363)-SUMIF($AV$32:AV1363,AV1364,$BA$32:BA1363)&gt;0),0,AW1364))</f>
        <v>0</v>
      </c>
      <c r="AY1364" s="69">
        <f>IF(AND(Q1364&gt;0,SUMIF($AV$32:AV1364,AV1364,$I$32:I1364)-SUMIF($AV$32:AV1364,AV1364,$Q$32:Q1364)=0),COUNTIF($AV$32:AV1364,AV1364),0)</f>
        <v>0</v>
      </c>
      <c r="AZ1364" s="69">
        <f>IF(Q1364&gt;0,COUNTIF($AV$32:AV1364,AV1364),0)</f>
        <v>0</v>
      </c>
      <c r="BA1364" s="69">
        <f t="shared" si="396"/>
        <v>0</v>
      </c>
      <c r="BC1364" s="69" t="str">
        <f t="shared" si="397"/>
        <v xml:space="preserve">  0</v>
      </c>
      <c r="BD1364" s="69" t="str">
        <f t="shared" si="398"/>
        <v/>
      </c>
      <c r="BF1364" s="69"/>
      <c r="BG1364" s="69"/>
    </row>
    <row r="1365" spans="1:59" x14ac:dyDescent="0.25">
      <c r="A1365" s="70" t="e">
        <f t="shared" si="405"/>
        <v>#REF!</v>
      </c>
      <c r="B1365" s="83" t="str">
        <f>IFERROR(VLOOKUP(A1365,[1]Tổng!$M$2:$AT$200,13,0),"")</f>
        <v/>
      </c>
      <c r="C1365" s="71" t="e">
        <f t="shared" si="400"/>
        <v>#VALUE!</v>
      </c>
      <c r="D1365" s="71">
        <f t="shared" si="401"/>
        <v>1</v>
      </c>
      <c r="E1365" s="221" t="str">
        <f>IFERROR(VLOOKUP(A1365,[1]Tổng!$M$2:$AT$200,14,0),"")</f>
        <v/>
      </c>
      <c r="F1365" s="213" t="str">
        <f>IFERROR(VLOOKUP(A1365,[1]Tổng!$M$2:$AT$200,15,0),"")</f>
        <v/>
      </c>
      <c r="G1365" s="214" t="str">
        <f>IFERROR(VLOOKUP(A1365,[1]Tổng!$M$2:$AT$200,25,0),"")</f>
        <v/>
      </c>
      <c r="H1365" s="83" t="str">
        <f>IFERROR(VLOOKUP(A1365,[1]Tổng!$M$2:$AQ$200,26,0),"")</f>
        <v/>
      </c>
      <c r="I1365" s="77" t="str">
        <f>IFERROR(VLOOKUP(A1365,[1]Tổng!$M$2:$AQ$200,27,0),"")</f>
        <v/>
      </c>
      <c r="J1365" s="77">
        <v>1000000</v>
      </c>
      <c r="K1365" s="78">
        <f t="shared" si="402"/>
        <v>0</v>
      </c>
      <c r="L1365" s="88" t="str">
        <f>IFERROR(VLOOKUP(A1365,[1]Tổng!$M$2:$AQ$200,30,0),"")</f>
        <v/>
      </c>
      <c r="M1365" s="88">
        <f t="shared" si="403"/>
        <v>0</v>
      </c>
      <c r="N1365" s="88" t="str">
        <f>IFERROR(VLOOKUP(A1365,[1]Tổng!$M$2:$AT$200,18,0),"")</f>
        <v/>
      </c>
      <c r="O1365" s="88" t="str">
        <f>IFERROR(VLOOKUP(A1365,[1]Tổng!$M$2:$AT$200,22,0),"")</f>
        <v/>
      </c>
      <c r="P1365" s="217">
        <f t="shared" si="404"/>
        <v>0</v>
      </c>
      <c r="Q1365" s="217">
        <f>IFERROR(VLOOKUP(A1365,[1]Tổng!$M$2:$AQ$200,29,0),0)</f>
        <v>0</v>
      </c>
      <c r="R1365" s="81" t="str">
        <f>IFERROR(VLOOKUP(A1365,[1]Tổng!$M$2:$AQ$200,31,0),"")</f>
        <v/>
      </c>
      <c r="S1365" s="81">
        <f t="shared" si="393"/>
        <v>0</v>
      </c>
      <c r="T1365" s="81">
        <f t="shared" si="394"/>
        <v>0</v>
      </c>
      <c r="U1365" s="81" t="e">
        <f t="shared" si="406"/>
        <v>#REF!</v>
      </c>
      <c r="V1365" s="81"/>
      <c r="W1365" s="81" t="e">
        <f t="shared" si="399"/>
        <v>#REF!</v>
      </c>
      <c r="X1365" s="83" t="str">
        <f>IFERROR(VLOOKUP(A1365,[1]Tổng!$H$2:$AT$200,39,0),".")</f>
        <v>.</v>
      </c>
      <c r="Y1365" s="99">
        <f t="shared" si="409"/>
        <v>0</v>
      </c>
      <c r="AC1365" s="106"/>
      <c r="AE1365" s="106" t="e">
        <f t="shared" si="353"/>
        <v>#VALUE!</v>
      </c>
      <c r="AF1365" s="69"/>
      <c r="AG1365" s="218"/>
      <c r="AH1365" s="219"/>
      <c r="AI1365" s="218"/>
      <c r="AR1365" s="225" t="str">
        <f t="shared" si="407"/>
        <v/>
      </c>
      <c r="AS1365" s="35">
        <f t="shared" si="408"/>
        <v>2</v>
      </c>
      <c r="AU1365" s="69" t="e">
        <f t="shared" si="392"/>
        <v>#N/A</v>
      </c>
      <c r="AV1365" s="69" t="e">
        <f t="shared" si="395"/>
        <v>#N/A</v>
      </c>
      <c r="AW1365" s="69">
        <f>IF(I1365&gt;0,COUNTIF($AV$32:AV1365,AV1365),0)</f>
        <v>1333</v>
      </c>
      <c r="AX1365" s="69">
        <f>IF(AND(AW1365&gt;1,SUMIF($AV$32:AV1364,AV1365,$AX$32:AX1364)-SUMIF($AV$32:AV1364,AV1365,$BA$32:BA1364)=0),1,IF(AND(AW1365&gt;1,SUMIF($AV$32:AV1364,AV1365,$AX$32:AX1364)-SUMIF($AV$32:AV1364,AV1365,$BA$32:BA1364)&gt;0),0,AW1365))</f>
        <v>0</v>
      </c>
      <c r="AY1365" s="69">
        <f>IF(AND(Q1365&gt;0,SUMIF($AV$32:AV1365,AV1365,$I$32:I1365)-SUMIF($AV$32:AV1365,AV1365,$Q$32:Q1365)=0),COUNTIF($AV$32:AV1365,AV1365),0)</f>
        <v>0</v>
      </c>
      <c r="AZ1365" s="69">
        <f>IF(Q1365&gt;0,COUNTIF($AV$32:AV1365,AV1365),0)</f>
        <v>0</v>
      </c>
      <c r="BA1365" s="69">
        <f t="shared" si="396"/>
        <v>0</v>
      </c>
      <c r="BC1365" s="69" t="str">
        <f t="shared" si="397"/>
        <v xml:space="preserve">  0</v>
      </c>
      <c r="BD1365" s="69" t="str">
        <f t="shared" si="398"/>
        <v/>
      </c>
      <c r="BF1365" s="69"/>
      <c r="BG1365" s="69"/>
    </row>
    <row r="1366" spans="1:59" x14ac:dyDescent="0.25">
      <c r="A1366" s="70" t="e">
        <f t="shared" si="405"/>
        <v>#REF!</v>
      </c>
      <c r="B1366" s="83" t="str">
        <f>IFERROR(VLOOKUP(A1366,[1]Tổng!$M$2:$AT$200,13,0),"")</f>
        <v/>
      </c>
      <c r="C1366" s="71" t="e">
        <f t="shared" si="400"/>
        <v>#VALUE!</v>
      </c>
      <c r="D1366" s="71">
        <f t="shared" si="401"/>
        <v>1</v>
      </c>
      <c r="E1366" s="221" t="str">
        <f>IFERROR(VLOOKUP(A1366,[1]Tổng!$M$2:$AT$200,14,0),"")</f>
        <v/>
      </c>
      <c r="F1366" s="213" t="str">
        <f>IFERROR(VLOOKUP(A1366,[1]Tổng!$M$2:$AT$200,15,0),"")</f>
        <v/>
      </c>
      <c r="G1366" s="214" t="str">
        <f>IFERROR(VLOOKUP(A1366,[1]Tổng!$M$2:$AT$200,25,0),"")</f>
        <v/>
      </c>
      <c r="H1366" s="83" t="str">
        <f>IFERROR(VLOOKUP(A1366,[1]Tổng!$M$2:$AQ$200,26,0),"")</f>
        <v/>
      </c>
      <c r="I1366" s="77" t="str">
        <f>IFERROR(VLOOKUP(A1366,[1]Tổng!$M$2:$AQ$200,27,0),"")</f>
        <v/>
      </c>
      <c r="J1366" s="77">
        <v>1000000</v>
      </c>
      <c r="K1366" s="78">
        <f t="shared" si="402"/>
        <v>0</v>
      </c>
      <c r="L1366" s="88" t="str">
        <f>IFERROR(VLOOKUP(A1366,[1]Tổng!$M$2:$AQ$200,30,0),"")</f>
        <v/>
      </c>
      <c r="M1366" s="88">
        <f t="shared" si="403"/>
        <v>0</v>
      </c>
      <c r="N1366" s="88" t="str">
        <f>IFERROR(VLOOKUP(A1366,[1]Tổng!$M$2:$AT$200,18,0),"")</f>
        <v/>
      </c>
      <c r="O1366" s="88" t="str">
        <f>IFERROR(VLOOKUP(A1366,[1]Tổng!$M$2:$AT$200,22,0),"")</f>
        <v/>
      </c>
      <c r="P1366" s="217">
        <f t="shared" si="404"/>
        <v>0</v>
      </c>
      <c r="Q1366" s="217">
        <f>IFERROR(VLOOKUP(A1366,[1]Tổng!$M$2:$AQ$200,29,0),0)</f>
        <v>0</v>
      </c>
      <c r="R1366" s="81" t="str">
        <f>IFERROR(VLOOKUP(A1366,[1]Tổng!$M$2:$AQ$200,31,0),"")</f>
        <v/>
      </c>
      <c r="S1366" s="81">
        <f t="shared" si="393"/>
        <v>0</v>
      </c>
      <c r="T1366" s="81">
        <f t="shared" si="394"/>
        <v>0</v>
      </c>
      <c r="U1366" s="81" t="e">
        <f t="shared" si="406"/>
        <v>#REF!</v>
      </c>
      <c r="V1366" s="81"/>
      <c r="W1366" s="81" t="e">
        <f t="shared" si="399"/>
        <v>#REF!</v>
      </c>
      <c r="X1366" s="83" t="str">
        <f>IFERROR(VLOOKUP(A1366,[1]Tổng!$H$2:$AT$200,39,0),".")</f>
        <v>.</v>
      </c>
      <c r="Y1366" s="99">
        <f t="shared" si="409"/>
        <v>0</v>
      </c>
      <c r="AC1366" s="106"/>
      <c r="AE1366" s="106" t="e">
        <f t="shared" si="353"/>
        <v>#VALUE!</v>
      </c>
      <c r="AF1366" s="69"/>
      <c r="AG1366" s="218"/>
      <c r="AH1366" s="219"/>
      <c r="AI1366" s="218"/>
      <c r="AR1366" s="225" t="str">
        <f t="shared" si="407"/>
        <v/>
      </c>
      <c r="AS1366" s="35">
        <f t="shared" si="408"/>
        <v>2</v>
      </c>
      <c r="AU1366" s="69" t="e">
        <f t="shared" si="392"/>
        <v>#N/A</v>
      </c>
      <c r="AV1366" s="69" t="e">
        <f t="shared" si="395"/>
        <v>#N/A</v>
      </c>
      <c r="AW1366" s="69">
        <f>IF(I1366&gt;0,COUNTIF($AV$32:AV1366,AV1366),0)</f>
        <v>1334</v>
      </c>
      <c r="AX1366" s="69">
        <f>IF(AND(AW1366&gt;1,SUMIF($AV$32:AV1365,AV1366,$AX$32:AX1365)-SUMIF($AV$32:AV1365,AV1366,$BA$32:BA1365)=0),1,IF(AND(AW1366&gt;1,SUMIF($AV$32:AV1365,AV1366,$AX$32:AX1365)-SUMIF($AV$32:AV1365,AV1366,$BA$32:BA1365)&gt;0),0,AW1366))</f>
        <v>0</v>
      </c>
      <c r="AY1366" s="69">
        <f>IF(AND(Q1366&gt;0,SUMIF($AV$32:AV1366,AV1366,$I$32:I1366)-SUMIF($AV$32:AV1366,AV1366,$Q$32:Q1366)=0),COUNTIF($AV$32:AV1366,AV1366),0)</f>
        <v>0</v>
      </c>
      <c r="AZ1366" s="69">
        <f>IF(Q1366&gt;0,COUNTIF($AV$32:AV1366,AV1366),0)</f>
        <v>0</v>
      </c>
      <c r="BA1366" s="69">
        <f t="shared" si="396"/>
        <v>0</v>
      </c>
      <c r="BC1366" s="69" t="str">
        <f t="shared" si="397"/>
        <v xml:space="preserve">  0</v>
      </c>
      <c r="BD1366" s="69" t="str">
        <f t="shared" si="398"/>
        <v/>
      </c>
      <c r="BF1366" s="69"/>
      <c r="BG1366" s="69"/>
    </row>
    <row r="1367" spans="1:59" x14ac:dyDescent="0.25">
      <c r="A1367" s="70" t="e">
        <f t="shared" si="405"/>
        <v>#REF!</v>
      </c>
      <c r="B1367" s="83" t="str">
        <f>IFERROR(VLOOKUP(A1367,[1]Tổng!$M$2:$AT$200,13,0),"")</f>
        <v/>
      </c>
      <c r="C1367" s="71" t="e">
        <f t="shared" si="400"/>
        <v>#VALUE!</v>
      </c>
      <c r="D1367" s="71">
        <f t="shared" si="401"/>
        <v>1</v>
      </c>
      <c r="E1367" s="221" t="str">
        <f>IFERROR(VLOOKUP(A1367,[1]Tổng!$M$2:$AT$200,14,0),"")</f>
        <v/>
      </c>
      <c r="F1367" s="213" t="str">
        <f>IFERROR(VLOOKUP(A1367,[1]Tổng!$M$2:$AT$200,15,0),"")</f>
        <v/>
      </c>
      <c r="G1367" s="214" t="str">
        <f>IFERROR(VLOOKUP(A1367,[1]Tổng!$M$2:$AT$200,25,0),"")</f>
        <v/>
      </c>
      <c r="H1367" s="83" t="str">
        <f>IFERROR(VLOOKUP(A1367,[1]Tổng!$M$2:$AQ$200,26,0),"")</f>
        <v/>
      </c>
      <c r="I1367" s="77" t="str">
        <f>IFERROR(VLOOKUP(A1367,[1]Tổng!$M$2:$AQ$200,27,0),"")</f>
        <v/>
      </c>
      <c r="J1367" s="77">
        <v>1000000</v>
      </c>
      <c r="K1367" s="78">
        <f t="shared" si="402"/>
        <v>0</v>
      </c>
      <c r="L1367" s="88" t="str">
        <f>IFERROR(VLOOKUP(A1367,[1]Tổng!$M$2:$AQ$200,30,0),"")</f>
        <v/>
      </c>
      <c r="M1367" s="88">
        <f t="shared" si="403"/>
        <v>0</v>
      </c>
      <c r="N1367" s="88" t="str">
        <f>IFERROR(VLOOKUP(A1367,[1]Tổng!$M$2:$AT$200,18,0),"")</f>
        <v/>
      </c>
      <c r="O1367" s="88" t="str">
        <f>IFERROR(VLOOKUP(A1367,[1]Tổng!$M$2:$AT$200,22,0),"")</f>
        <v/>
      </c>
      <c r="P1367" s="217">
        <f t="shared" si="404"/>
        <v>0</v>
      </c>
      <c r="Q1367" s="217">
        <f>IFERROR(VLOOKUP(A1367,[1]Tổng!$M$2:$AQ$200,29,0),0)</f>
        <v>0</v>
      </c>
      <c r="R1367" s="81" t="str">
        <f>IFERROR(VLOOKUP(A1367,[1]Tổng!$M$2:$AQ$200,31,0),"")</f>
        <v/>
      </c>
      <c r="S1367" s="81">
        <f t="shared" si="393"/>
        <v>0</v>
      </c>
      <c r="T1367" s="81">
        <f t="shared" si="394"/>
        <v>0</v>
      </c>
      <c r="U1367" s="81" t="e">
        <f t="shared" si="406"/>
        <v>#REF!</v>
      </c>
      <c r="V1367" s="81"/>
      <c r="W1367" s="81" t="e">
        <f t="shared" si="399"/>
        <v>#REF!</v>
      </c>
      <c r="X1367" s="83" t="str">
        <f>IFERROR(VLOOKUP(A1367,[1]Tổng!$H$2:$AT$200,39,0),".")</f>
        <v>.</v>
      </c>
      <c r="Y1367" s="99">
        <f t="shared" si="409"/>
        <v>0</v>
      </c>
      <c r="AC1367" s="106"/>
      <c r="AE1367" s="106" t="e">
        <f t="shared" si="353"/>
        <v>#VALUE!</v>
      </c>
      <c r="AF1367" s="69"/>
      <c r="AG1367" s="218"/>
      <c r="AH1367" s="219"/>
      <c r="AI1367" s="218"/>
      <c r="AR1367" s="225" t="str">
        <f t="shared" si="407"/>
        <v/>
      </c>
      <c r="AS1367" s="35">
        <f t="shared" si="408"/>
        <v>2</v>
      </c>
      <c r="AU1367" s="69" t="e">
        <f t="shared" si="392"/>
        <v>#N/A</v>
      </c>
      <c r="AV1367" s="69" t="e">
        <f t="shared" si="395"/>
        <v>#N/A</v>
      </c>
      <c r="AW1367" s="69">
        <f>IF(I1367&gt;0,COUNTIF($AV$32:AV1367,AV1367),0)</f>
        <v>1335</v>
      </c>
      <c r="AX1367" s="69">
        <f>IF(AND(AW1367&gt;1,SUMIF($AV$32:AV1366,AV1367,$AX$32:AX1366)-SUMIF($AV$32:AV1366,AV1367,$BA$32:BA1366)=0),1,IF(AND(AW1367&gt;1,SUMIF($AV$32:AV1366,AV1367,$AX$32:AX1366)-SUMIF($AV$32:AV1366,AV1367,$BA$32:BA1366)&gt;0),0,AW1367))</f>
        <v>0</v>
      </c>
      <c r="AY1367" s="69">
        <f>IF(AND(Q1367&gt;0,SUMIF($AV$32:AV1367,AV1367,$I$32:I1367)-SUMIF($AV$32:AV1367,AV1367,$Q$32:Q1367)=0),COUNTIF($AV$32:AV1367,AV1367),0)</f>
        <v>0</v>
      </c>
      <c r="AZ1367" s="69">
        <f>IF(Q1367&gt;0,COUNTIF($AV$32:AV1367,AV1367),0)</f>
        <v>0</v>
      </c>
      <c r="BA1367" s="69">
        <f t="shared" si="396"/>
        <v>0</v>
      </c>
      <c r="BC1367" s="69" t="str">
        <f t="shared" si="397"/>
        <v xml:space="preserve">  0</v>
      </c>
      <c r="BD1367" s="69" t="str">
        <f t="shared" si="398"/>
        <v/>
      </c>
      <c r="BF1367" s="69"/>
      <c r="BG1367" s="69"/>
    </row>
    <row r="1368" spans="1:59" x14ac:dyDescent="0.25">
      <c r="A1368" s="70" t="e">
        <f t="shared" si="405"/>
        <v>#REF!</v>
      </c>
      <c r="B1368" s="83" t="str">
        <f>IFERROR(VLOOKUP(A1368,[1]Tổng!$M$2:$AT$200,13,0),"")</f>
        <v/>
      </c>
      <c r="C1368" s="71" t="e">
        <f t="shared" si="400"/>
        <v>#VALUE!</v>
      </c>
      <c r="D1368" s="71">
        <f t="shared" si="401"/>
        <v>1</v>
      </c>
      <c r="E1368" s="221" t="str">
        <f>IFERROR(VLOOKUP(A1368,[1]Tổng!$M$2:$AT$200,14,0),"")</f>
        <v/>
      </c>
      <c r="F1368" s="213" t="str">
        <f>IFERROR(VLOOKUP(A1368,[1]Tổng!$M$2:$AT$200,15,0),"")</f>
        <v/>
      </c>
      <c r="G1368" s="214" t="str">
        <f>IFERROR(VLOOKUP(A1368,[1]Tổng!$M$2:$AT$200,25,0),"")</f>
        <v/>
      </c>
      <c r="H1368" s="83" t="str">
        <f>IFERROR(VLOOKUP(A1368,[1]Tổng!$M$2:$AQ$200,26,0),"")</f>
        <v/>
      </c>
      <c r="I1368" s="77" t="str">
        <f>IFERROR(VLOOKUP(A1368,[1]Tổng!$M$2:$AQ$200,27,0),"")</f>
        <v/>
      </c>
      <c r="J1368" s="77">
        <v>1000000</v>
      </c>
      <c r="K1368" s="78">
        <f t="shared" si="402"/>
        <v>0</v>
      </c>
      <c r="L1368" s="88" t="str">
        <f>IFERROR(VLOOKUP(A1368,[1]Tổng!$M$2:$AQ$200,30,0),"")</f>
        <v/>
      </c>
      <c r="M1368" s="88">
        <f t="shared" si="403"/>
        <v>0</v>
      </c>
      <c r="N1368" s="88" t="str">
        <f>IFERROR(VLOOKUP(A1368,[1]Tổng!$M$2:$AT$200,18,0),"")</f>
        <v/>
      </c>
      <c r="O1368" s="88" t="str">
        <f>IFERROR(VLOOKUP(A1368,[1]Tổng!$M$2:$AT$200,22,0),"")</f>
        <v/>
      </c>
      <c r="P1368" s="217">
        <f t="shared" si="404"/>
        <v>0</v>
      </c>
      <c r="Q1368" s="217">
        <f>IFERROR(VLOOKUP(A1368,[1]Tổng!$M$2:$AQ$200,29,0),0)</f>
        <v>0</v>
      </c>
      <c r="R1368" s="81" t="str">
        <f>IFERROR(VLOOKUP(A1368,[1]Tổng!$M$2:$AQ$200,31,0),"")</f>
        <v/>
      </c>
      <c r="S1368" s="81">
        <f t="shared" si="393"/>
        <v>0</v>
      </c>
      <c r="T1368" s="81">
        <f t="shared" si="394"/>
        <v>0</v>
      </c>
      <c r="U1368" s="81" t="e">
        <f t="shared" si="406"/>
        <v>#REF!</v>
      </c>
      <c r="V1368" s="81"/>
      <c r="W1368" s="81" t="e">
        <f t="shared" si="399"/>
        <v>#REF!</v>
      </c>
      <c r="X1368" s="83" t="str">
        <f>IFERROR(VLOOKUP(A1368,[1]Tổng!$H$2:$AT$200,39,0),".")</f>
        <v>.</v>
      </c>
      <c r="Y1368" s="99">
        <f t="shared" si="409"/>
        <v>0</v>
      </c>
      <c r="AC1368" s="106"/>
      <c r="AE1368" s="106" t="e">
        <f t="shared" si="353"/>
        <v>#VALUE!</v>
      </c>
      <c r="AF1368" s="69"/>
      <c r="AG1368" s="218"/>
      <c r="AH1368" s="219"/>
      <c r="AI1368" s="218"/>
      <c r="AR1368" s="225" t="str">
        <f t="shared" si="407"/>
        <v/>
      </c>
      <c r="AS1368" s="35">
        <f t="shared" si="408"/>
        <v>2</v>
      </c>
      <c r="AU1368" s="69" t="e">
        <f t="shared" si="392"/>
        <v>#N/A</v>
      </c>
      <c r="AV1368" s="69" t="e">
        <f t="shared" si="395"/>
        <v>#N/A</v>
      </c>
      <c r="AW1368" s="69">
        <f>IF(I1368&gt;0,COUNTIF($AV$32:AV1368,AV1368),0)</f>
        <v>1336</v>
      </c>
      <c r="AX1368" s="69">
        <f>IF(AND(AW1368&gt;1,SUMIF($AV$32:AV1367,AV1368,$AX$32:AX1367)-SUMIF($AV$32:AV1367,AV1368,$BA$32:BA1367)=0),1,IF(AND(AW1368&gt;1,SUMIF($AV$32:AV1367,AV1368,$AX$32:AX1367)-SUMIF($AV$32:AV1367,AV1368,$BA$32:BA1367)&gt;0),0,AW1368))</f>
        <v>0</v>
      </c>
      <c r="AY1368" s="69">
        <f>IF(AND(Q1368&gt;0,SUMIF($AV$32:AV1368,AV1368,$I$32:I1368)-SUMIF($AV$32:AV1368,AV1368,$Q$32:Q1368)=0),COUNTIF($AV$32:AV1368,AV1368),0)</f>
        <v>0</v>
      </c>
      <c r="AZ1368" s="69">
        <f>IF(Q1368&gt;0,COUNTIF($AV$32:AV1368,AV1368),0)</f>
        <v>0</v>
      </c>
      <c r="BA1368" s="69">
        <f t="shared" si="396"/>
        <v>0</v>
      </c>
      <c r="BC1368" s="69" t="str">
        <f t="shared" si="397"/>
        <v xml:space="preserve">  0</v>
      </c>
      <c r="BD1368" s="69" t="str">
        <f t="shared" si="398"/>
        <v/>
      </c>
      <c r="BF1368" s="69"/>
      <c r="BG1368" s="69"/>
    </row>
    <row r="1369" spans="1:59" x14ac:dyDescent="0.25">
      <c r="A1369" s="70" t="e">
        <f t="shared" si="405"/>
        <v>#REF!</v>
      </c>
      <c r="B1369" s="83" t="str">
        <f>IFERROR(VLOOKUP(A1369,[1]Tổng!$M$2:$AT$200,13,0),"")</f>
        <v/>
      </c>
      <c r="C1369" s="71" t="e">
        <f t="shared" si="400"/>
        <v>#VALUE!</v>
      </c>
      <c r="D1369" s="71">
        <f t="shared" si="401"/>
        <v>1</v>
      </c>
      <c r="E1369" s="221" t="str">
        <f>IFERROR(VLOOKUP(A1369,[1]Tổng!$M$2:$AT$200,14,0),"")</f>
        <v/>
      </c>
      <c r="F1369" s="213" t="str">
        <f>IFERROR(VLOOKUP(A1369,[1]Tổng!$M$2:$AT$200,15,0),"")</f>
        <v/>
      </c>
      <c r="G1369" s="214" t="str">
        <f>IFERROR(VLOOKUP(A1369,[1]Tổng!$M$2:$AT$200,25,0),"")</f>
        <v/>
      </c>
      <c r="H1369" s="83" t="str">
        <f>IFERROR(VLOOKUP(A1369,[1]Tổng!$M$2:$AQ$200,26,0),"")</f>
        <v/>
      </c>
      <c r="I1369" s="77" t="str">
        <f>IFERROR(VLOOKUP(A1369,[1]Tổng!$M$2:$AQ$200,27,0),"")</f>
        <v/>
      </c>
      <c r="J1369" s="77">
        <v>1000000</v>
      </c>
      <c r="K1369" s="78">
        <f t="shared" si="402"/>
        <v>0</v>
      </c>
      <c r="L1369" s="88" t="str">
        <f>IFERROR(VLOOKUP(A1369,[1]Tổng!$M$2:$AQ$200,30,0),"")</f>
        <v/>
      </c>
      <c r="M1369" s="88">
        <f t="shared" si="403"/>
        <v>0</v>
      </c>
      <c r="N1369" s="88" t="str">
        <f>IFERROR(VLOOKUP(A1369,[1]Tổng!$M$2:$AT$200,18,0),"")</f>
        <v/>
      </c>
      <c r="O1369" s="88" t="str">
        <f>IFERROR(VLOOKUP(A1369,[1]Tổng!$M$2:$AT$200,22,0),"")</f>
        <v/>
      </c>
      <c r="P1369" s="217">
        <f t="shared" si="404"/>
        <v>0</v>
      </c>
      <c r="Q1369" s="217">
        <f>IFERROR(VLOOKUP(A1369,[1]Tổng!$M$2:$AQ$200,29,0),0)</f>
        <v>0</v>
      </c>
      <c r="R1369" s="81" t="str">
        <f>IFERROR(VLOOKUP(A1369,[1]Tổng!$M$2:$AQ$200,31,0),"")</f>
        <v/>
      </c>
      <c r="S1369" s="81">
        <f t="shared" si="393"/>
        <v>0</v>
      </c>
      <c r="T1369" s="81">
        <f t="shared" si="394"/>
        <v>0</v>
      </c>
      <c r="U1369" s="81" t="e">
        <f t="shared" si="406"/>
        <v>#REF!</v>
      </c>
      <c r="V1369" s="81"/>
      <c r="W1369" s="81" t="e">
        <f t="shared" si="399"/>
        <v>#REF!</v>
      </c>
      <c r="X1369" s="83" t="str">
        <f>IFERROR(VLOOKUP(A1369,[1]Tổng!$H$2:$AT$200,39,0),".")</f>
        <v>.</v>
      </c>
      <c r="Y1369" s="99">
        <f t="shared" si="409"/>
        <v>0</v>
      </c>
      <c r="AC1369" s="106"/>
      <c r="AE1369" s="106" t="e">
        <f t="shared" si="353"/>
        <v>#VALUE!</v>
      </c>
      <c r="AF1369" s="69"/>
      <c r="AG1369" s="218"/>
      <c r="AH1369" s="219"/>
      <c r="AI1369" s="218"/>
      <c r="AR1369" s="225" t="str">
        <f t="shared" si="407"/>
        <v/>
      </c>
      <c r="AS1369" s="35">
        <f t="shared" si="408"/>
        <v>2</v>
      </c>
      <c r="AU1369" s="69" t="e">
        <f t="shared" si="392"/>
        <v>#N/A</v>
      </c>
      <c r="AV1369" s="69" t="e">
        <f t="shared" si="395"/>
        <v>#N/A</v>
      </c>
      <c r="AW1369" s="69">
        <f>IF(I1369&gt;0,COUNTIF($AV$32:AV1369,AV1369),0)</f>
        <v>1337</v>
      </c>
      <c r="AX1369" s="69">
        <f>IF(AND(AW1369&gt;1,SUMIF($AV$32:AV1368,AV1369,$AX$32:AX1368)-SUMIF($AV$32:AV1368,AV1369,$BA$32:BA1368)=0),1,IF(AND(AW1369&gt;1,SUMIF($AV$32:AV1368,AV1369,$AX$32:AX1368)-SUMIF($AV$32:AV1368,AV1369,$BA$32:BA1368)&gt;0),0,AW1369))</f>
        <v>0</v>
      </c>
      <c r="AY1369" s="69">
        <f>IF(AND(Q1369&gt;0,SUMIF($AV$32:AV1369,AV1369,$I$32:I1369)-SUMIF($AV$32:AV1369,AV1369,$Q$32:Q1369)=0),COUNTIF($AV$32:AV1369,AV1369),0)</f>
        <v>0</v>
      </c>
      <c r="AZ1369" s="69">
        <f>IF(Q1369&gt;0,COUNTIF($AV$32:AV1369,AV1369),0)</f>
        <v>0</v>
      </c>
      <c r="BA1369" s="69">
        <f t="shared" si="396"/>
        <v>0</v>
      </c>
      <c r="BC1369" s="69" t="str">
        <f t="shared" si="397"/>
        <v xml:space="preserve">  0</v>
      </c>
      <c r="BD1369" s="69" t="str">
        <f t="shared" si="398"/>
        <v/>
      </c>
      <c r="BF1369" s="69"/>
      <c r="BG1369" s="69"/>
    </row>
    <row r="1370" spans="1:59" x14ac:dyDescent="0.25">
      <c r="A1370" s="70" t="e">
        <f t="shared" si="405"/>
        <v>#REF!</v>
      </c>
      <c r="B1370" s="83" t="str">
        <f>IFERROR(VLOOKUP(A1370,[1]Tổng!$M$2:$AT$200,13,0),"")</f>
        <v/>
      </c>
      <c r="C1370" s="71" t="e">
        <f t="shared" si="400"/>
        <v>#VALUE!</v>
      </c>
      <c r="D1370" s="71">
        <f t="shared" si="401"/>
        <v>1</v>
      </c>
      <c r="E1370" s="221" t="str">
        <f>IFERROR(VLOOKUP(A1370,[1]Tổng!$M$2:$AT$200,14,0),"")</f>
        <v/>
      </c>
      <c r="F1370" s="213" t="str">
        <f>IFERROR(VLOOKUP(A1370,[1]Tổng!$M$2:$AT$200,15,0),"")</f>
        <v/>
      </c>
      <c r="G1370" s="214" t="str">
        <f>IFERROR(VLOOKUP(A1370,[1]Tổng!$M$2:$AT$200,25,0),"")</f>
        <v/>
      </c>
      <c r="H1370" s="83" t="str">
        <f>IFERROR(VLOOKUP(A1370,[1]Tổng!$M$2:$AQ$200,26,0),"")</f>
        <v/>
      </c>
      <c r="I1370" s="77" t="str">
        <f>IFERROR(VLOOKUP(A1370,[1]Tổng!$M$2:$AQ$200,27,0),"")</f>
        <v/>
      </c>
      <c r="J1370" s="77">
        <v>1000000</v>
      </c>
      <c r="K1370" s="78">
        <f t="shared" si="402"/>
        <v>0</v>
      </c>
      <c r="L1370" s="88" t="str">
        <f>IFERROR(VLOOKUP(A1370,[1]Tổng!$M$2:$AQ$200,30,0),"")</f>
        <v/>
      </c>
      <c r="M1370" s="88">
        <f t="shared" si="403"/>
        <v>0</v>
      </c>
      <c r="N1370" s="88" t="str">
        <f>IFERROR(VLOOKUP(A1370,[1]Tổng!$M$2:$AT$200,18,0),"")</f>
        <v/>
      </c>
      <c r="O1370" s="88" t="str">
        <f>IFERROR(VLOOKUP(A1370,[1]Tổng!$M$2:$AT$200,22,0),"")</f>
        <v/>
      </c>
      <c r="P1370" s="217">
        <f t="shared" si="404"/>
        <v>0</v>
      </c>
      <c r="Q1370" s="217">
        <f>IFERROR(VLOOKUP(A1370,[1]Tổng!$M$2:$AQ$200,29,0),0)</f>
        <v>0</v>
      </c>
      <c r="R1370" s="81" t="str">
        <f>IFERROR(VLOOKUP(A1370,[1]Tổng!$M$2:$AQ$200,31,0),"")</f>
        <v/>
      </c>
      <c r="S1370" s="81">
        <f t="shared" si="393"/>
        <v>0</v>
      </c>
      <c r="T1370" s="81">
        <f t="shared" si="394"/>
        <v>0</v>
      </c>
      <c r="U1370" s="81" t="e">
        <f t="shared" si="406"/>
        <v>#REF!</v>
      </c>
      <c r="V1370" s="81"/>
      <c r="W1370" s="81" t="e">
        <f t="shared" si="399"/>
        <v>#REF!</v>
      </c>
      <c r="X1370" s="83" t="str">
        <f>IFERROR(VLOOKUP(A1370,[1]Tổng!$H$2:$AT$200,39,0),".")</f>
        <v>.</v>
      </c>
      <c r="Y1370" s="99">
        <f t="shared" si="409"/>
        <v>0</v>
      </c>
      <c r="AC1370" s="106"/>
      <c r="AE1370" s="106" t="e">
        <f t="shared" si="353"/>
        <v>#VALUE!</v>
      </c>
      <c r="AF1370" s="69"/>
      <c r="AG1370" s="218"/>
      <c r="AH1370" s="219"/>
      <c r="AI1370" s="218"/>
      <c r="AR1370" s="225" t="str">
        <f t="shared" si="407"/>
        <v/>
      </c>
      <c r="AS1370" s="35">
        <f t="shared" si="408"/>
        <v>2</v>
      </c>
      <c r="AU1370" s="69" t="e">
        <f t="shared" si="392"/>
        <v>#N/A</v>
      </c>
      <c r="AV1370" s="69" t="e">
        <f t="shared" si="395"/>
        <v>#N/A</v>
      </c>
      <c r="AW1370" s="69">
        <f>IF(I1370&gt;0,COUNTIF($AV$32:AV1370,AV1370),0)</f>
        <v>1338</v>
      </c>
      <c r="AX1370" s="69">
        <f>IF(AND(AW1370&gt;1,SUMIF($AV$32:AV1369,AV1370,$AX$32:AX1369)-SUMIF($AV$32:AV1369,AV1370,$BA$32:BA1369)=0),1,IF(AND(AW1370&gt;1,SUMIF($AV$32:AV1369,AV1370,$AX$32:AX1369)-SUMIF($AV$32:AV1369,AV1370,$BA$32:BA1369)&gt;0),0,AW1370))</f>
        <v>0</v>
      </c>
      <c r="AY1370" s="69">
        <f>IF(AND(Q1370&gt;0,SUMIF($AV$32:AV1370,AV1370,$I$32:I1370)-SUMIF($AV$32:AV1370,AV1370,$Q$32:Q1370)=0),COUNTIF($AV$32:AV1370,AV1370),0)</f>
        <v>0</v>
      </c>
      <c r="AZ1370" s="69">
        <f>IF(Q1370&gt;0,COUNTIF($AV$32:AV1370,AV1370),0)</f>
        <v>0</v>
      </c>
      <c r="BA1370" s="69">
        <f t="shared" si="396"/>
        <v>0</v>
      </c>
      <c r="BC1370" s="69" t="str">
        <f t="shared" si="397"/>
        <v xml:space="preserve">  0</v>
      </c>
      <c r="BD1370" s="69" t="str">
        <f t="shared" si="398"/>
        <v/>
      </c>
      <c r="BF1370" s="69"/>
      <c r="BG1370" s="69"/>
    </row>
    <row r="1371" spans="1:59" x14ac:dyDescent="0.25">
      <c r="A1371" s="70" t="e">
        <f t="shared" si="405"/>
        <v>#REF!</v>
      </c>
      <c r="B1371" s="83" t="str">
        <f>IFERROR(VLOOKUP(A1371,[1]Tổng!$M$2:$AT$200,13,0),"")</f>
        <v/>
      </c>
      <c r="C1371" s="71" t="e">
        <f t="shared" si="400"/>
        <v>#VALUE!</v>
      </c>
      <c r="D1371" s="71">
        <f t="shared" si="401"/>
        <v>1</v>
      </c>
      <c r="E1371" s="221" t="str">
        <f>IFERROR(VLOOKUP(A1371,[1]Tổng!$M$2:$AT$200,14,0),"")</f>
        <v/>
      </c>
      <c r="F1371" s="213" t="str">
        <f>IFERROR(VLOOKUP(A1371,[1]Tổng!$M$2:$AT$200,15,0),"")</f>
        <v/>
      </c>
      <c r="G1371" s="214" t="str">
        <f>IFERROR(VLOOKUP(A1371,[1]Tổng!$M$2:$AT$200,25,0),"")</f>
        <v/>
      </c>
      <c r="H1371" s="83" t="str">
        <f>IFERROR(VLOOKUP(A1371,[1]Tổng!$M$2:$AQ$200,26,0),"")</f>
        <v/>
      </c>
      <c r="I1371" s="77" t="str">
        <f>IFERROR(VLOOKUP(A1371,[1]Tổng!$M$2:$AQ$200,27,0),"")</f>
        <v/>
      </c>
      <c r="J1371" s="77">
        <v>1000000</v>
      </c>
      <c r="K1371" s="78">
        <f t="shared" si="402"/>
        <v>0</v>
      </c>
      <c r="L1371" s="88" t="str">
        <f>IFERROR(VLOOKUP(A1371,[1]Tổng!$M$2:$AQ$200,30,0),"")</f>
        <v/>
      </c>
      <c r="M1371" s="88">
        <f t="shared" si="403"/>
        <v>0</v>
      </c>
      <c r="N1371" s="88" t="str">
        <f>IFERROR(VLOOKUP(A1371,[1]Tổng!$M$2:$AT$200,18,0),"")</f>
        <v/>
      </c>
      <c r="O1371" s="88" t="str">
        <f>IFERROR(VLOOKUP(A1371,[1]Tổng!$M$2:$AT$200,22,0),"")</f>
        <v/>
      </c>
      <c r="P1371" s="217">
        <f t="shared" si="404"/>
        <v>0</v>
      </c>
      <c r="Q1371" s="217">
        <f>IFERROR(VLOOKUP(A1371,[1]Tổng!$M$2:$AQ$200,29,0),0)</f>
        <v>0</v>
      </c>
      <c r="R1371" s="81" t="str">
        <f>IFERROR(VLOOKUP(A1371,[1]Tổng!$M$2:$AQ$200,31,0),"")</f>
        <v/>
      </c>
      <c r="S1371" s="81">
        <f t="shared" si="393"/>
        <v>0</v>
      </c>
      <c r="T1371" s="81">
        <f t="shared" si="394"/>
        <v>0</v>
      </c>
      <c r="U1371" s="81" t="e">
        <f t="shared" si="406"/>
        <v>#REF!</v>
      </c>
      <c r="V1371" s="81"/>
      <c r="W1371" s="81" t="e">
        <f t="shared" si="399"/>
        <v>#REF!</v>
      </c>
      <c r="X1371" s="83" t="str">
        <f>IFERROR(VLOOKUP(A1371,[1]Tổng!$H$2:$AT$200,39,0),".")</f>
        <v>.</v>
      </c>
      <c r="Y1371" s="99">
        <f t="shared" si="409"/>
        <v>0</v>
      </c>
      <c r="AC1371" s="106"/>
      <c r="AE1371" s="106" t="e">
        <f t="shared" si="353"/>
        <v>#VALUE!</v>
      </c>
      <c r="AF1371" s="69"/>
      <c r="AG1371" s="218"/>
      <c r="AH1371" s="219"/>
      <c r="AI1371" s="218"/>
      <c r="AR1371" s="225" t="str">
        <f t="shared" si="407"/>
        <v/>
      </c>
      <c r="AS1371" s="35">
        <f t="shared" si="408"/>
        <v>2</v>
      </c>
      <c r="AU1371" s="69" t="e">
        <f t="shared" si="392"/>
        <v>#N/A</v>
      </c>
      <c r="AV1371" s="69" t="e">
        <f t="shared" si="395"/>
        <v>#N/A</v>
      </c>
      <c r="AW1371" s="69">
        <f>IF(I1371&gt;0,COUNTIF($AV$32:AV1371,AV1371),0)</f>
        <v>1339</v>
      </c>
      <c r="AX1371" s="69">
        <f>IF(AND(AW1371&gt;1,SUMIF($AV$32:AV1370,AV1371,$AX$32:AX1370)-SUMIF($AV$32:AV1370,AV1371,$BA$32:BA1370)=0),1,IF(AND(AW1371&gt;1,SUMIF($AV$32:AV1370,AV1371,$AX$32:AX1370)-SUMIF($AV$32:AV1370,AV1371,$BA$32:BA1370)&gt;0),0,AW1371))</f>
        <v>0</v>
      </c>
      <c r="AY1371" s="69">
        <f>IF(AND(Q1371&gt;0,SUMIF($AV$32:AV1371,AV1371,$I$32:I1371)-SUMIF($AV$32:AV1371,AV1371,$Q$32:Q1371)=0),COUNTIF($AV$32:AV1371,AV1371),0)</f>
        <v>0</v>
      </c>
      <c r="AZ1371" s="69">
        <f>IF(Q1371&gt;0,COUNTIF($AV$32:AV1371,AV1371),0)</f>
        <v>0</v>
      </c>
      <c r="BA1371" s="69">
        <f t="shared" si="396"/>
        <v>0</v>
      </c>
      <c r="BC1371" s="69" t="str">
        <f t="shared" si="397"/>
        <v xml:space="preserve">  0</v>
      </c>
      <c r="BD1371" s="69" t="str">
        <f t="shared" si="398"/>
        <v/>
      </c>
      <c r="BF1371" s="69"/>
      <c r="BG1371" s="69"/>
    </row>
    <row r="1372" spans="1:59" x14ac:dyDescent="0.25">
      <c r="A1372" s="70" t="e">
        <f t="shared" si="405"/>
        <v>#REF!</v>
      </c>
      <c r="B1372" s="83" t="str">
        <f>IFERROR(VLOOKUP(A1372,[1]Tổng!$M$2:$AT$200,13,0),"")</f>
        <v/>
      </c>
      <c r="C1372" s="71" t="e">
        <f t="shared" si="400"/>
        <v>#VALUE!</v>
      </c>
      <c r="D1372" s="71">
        <f t="shared" si="401"/>
        <v>1</v>
      </c>
      <c r="E1372" s="221" t="str">
        <f>IFERROR(VLOOKUP(A1372,[1]Tổng!$M$2:$AT$200,14,0),"")</f>
        <v/>
      </c>
      <c r="F1372" s="213" t="str">
        <f>IFERROR(VLOOKUP(A1372,[1]Tổng!$M$2:$AT$200,15,0),"")</f>
        <v/>
      </c>
      <c r="G1372" s="214" t="str">
        <f>IFERROR(VLOOKUP(A1372,[1]Tổng!$M$2:$AT$200,25,0),"")</f>
        <v/>
      </c>
      <c r="H1372" s="83" t="str">
        <f>IFERROR(VLOOKUP(A1372,[1]Tổng!$M$2:$AQ$200,26,0),"")</f>
        <v/>
      </c>
      <c r="I1372" s="77" t="str">
        <f>IFERROR(VLOOKUP(A1372,[1]Tổng!$M$2:$AQ$200,27,0),"")</f>
        <v/>
      </c>
      <c r="J1372" s="77">
        <v>1000000</v>
      </c>
      <c r="K1372" s="78">
        <f t="shared" si="402"/>
        <v>0</v>
      </c>
      <c r="L1372" s="88" t="str">
        <f>IFERROR(VLOOKUP(A1372,[1]Tổng!$M$2:$AQ$200,30,0),"")</f>
        <v/>
      </c>
      <c r="M1372" s="88">
        <f t="shared" si="403"/>
        <v>0</v>
      </c>
      <c r="N1372" s="88" t="str">
        <f>IFERROR(VLOOKUP(A1372,[1]Tổng!$M$2:$AT$200,18,0),"")</f>
        <v/>
      </c>
      <c r="O1372" s="88" t="str">
        <f>IFERROR(VLOOKUP(A1372,[1]Tổng!$M$2:$AT$200,22,0),"")</f>
        <v/>
      </c>
      <c r="P1372" s="217">
        <f t="shared" si="404"/>
        <v>0</v>
      </c>
      <c r="Q1372" s="217">
        <f>IFERROR(VLOOKUP(A1372,[1]Tổng!$M$2:$AQ$200,29,0),0)</f>
        <v>0</v>
      </c>
      <c r="R1372" s="81" t="str">
        <f>IFERROR(VLOOKUP(A1372,[1]Tổng!$M$2:$AQ$200,31,0),"")</f>
        <v/>
      </c>
      <c r="S1372" s="81">
        <f t="shared" si="393"/>
        <v>0</v>
      </c>
      <c r="T1372" s="81">
        <f t="shared" si="394"/>
        <v>0</v>
      </c>
      <c r="U1372" s="81" t="e">
        <f t="shared" si="406"/>
        <v>#REF!</v>
      </c>
      <c r="V1372" s="81"/>
      <c r="W1372" s="81" t="e">
        <f t="shared" si="399"/>
        <v>#REF!</v>
      </c>
      <c r="X1372" s="83" t="str">
        <f>IFERROR(VLOOKUP(A1372,[1]Tổng!$H$2:$AT$200,39,0),".")</f>
        <v>.</v>
      </c>
      <c r="Y1372" s="99">
        <f t="shared" si="409"/>
        <v>0</v>
      </c>
      <c r="AC1372" s="106"/>
      <c r="AE1372" s="106" t="e">
        <f t="shared" si="353"/>
        <v>#VALUE!</v>
      </c>
      <c r="AF1372" s="69"/>
      <c r="AG1372" s="218"/>
      <c r="AH1372" s="219"/>
      <c r="AI1372" s="218"/>
      <c r="AR1372" s="225" t="str">
        <f t="shared" si="407"/>
        <v/>
      </c>
      <c r="AS1372" s="35">
        <f t="shared" si="408"/>
        <v>2</v>
      </c>
      <c r="AU1372" s="69" t="e">
        <f t="shared" si="392"/>
        <v>#N/A</v>
      </c>
      <c r="AV1372" s="69" t="e">
        <f t="shared" si="395"/>
        <v>#N/A</v>
      </c>
      <c r="AW1372" s="69">
        <f>IF(I1372&gt;0,COUNTIF($AV$32:AV1372,AV1372),0)</f>
        <v>1340</v>
      </c>
      <c r="AX1372" s="69">
        <f>IF(AND(AW1372&gt;1,SUMIF($AV$32:AV1371,AV1372,$AX$32:AX1371)-SUMIF($AV$32:AV1371,AV1372,$BA$32:BA1371)=0),1,IF(AND(AW1372&gt;1,SUMIF($AV$32:AV1371,AV1372,$AX$32:AX1371)-SUMIF($AV$32:AV1371,AV1372,$BA$32:BA1371)&gt;0),0,AW1372))</f>
        <v>0</v>
      </c>
      <c r="AY1372" s="69">
        <f>IF(AND(Q1372&gt;0,SUMIF($AV$32:AV1372,AV1372,$I$32:I1372)-SUMIF($AV$32:AV1372,AV1372,$Q$32:Q1372)=0),COUNTIF($AV$32:AV1372,AV1372),0)</f>
        <v>0</v>
      </c>
      <c r="AZ1372" s="69">
        <f>IF(Q1372&gt;0,COUNTIF($AV$32:AV1372,AV1372),0)</f>
        <v>0</v>
      </c>
      <c r="BA1372" s="69">
        <f t="shared" si="396"/>
        <v>0</v>
      </c>
      <c r="BC1372" s="69" t="str">
        <f t="shared" si="397"/>
        <v xml:space="preserve">  0</v>
      </c>
      <c r="BD1372" s="69" t="str">
        <f t="shared" si="398"/>
        <v/>
      </c>
      <c r="BF1372" s="69"/>
      <c r="BG1372" s="69"/>
    </row>
    <row r="1373" spans="1:59" x14ac:dyDescent="0.25">
      <c r="A1373" s="70" t="e">
        <f t="shared" si="405"/>
        <v>#REF!</v>
      </c>
      <c r="B1373" s="83" t="str">
        <f>IFERROR(VLOOKUP(A1373,[1]Tổng!$M$2:$AT$200,13,0),"")</f>
        <v/>
      </c>
      <c r="C1373" s="71" t="e">
        <f t="shared" si="400"/>
        <v>#VALUE!</v>
      </c>
      <c r="D1373" s="71">
        <f t="shared" si="401"/>
        <v>1</v>
      </c>
      <c r="E1373" s="221" t="str">
        <f>IFERROR(VLOOKUP(A1373,[1]Tổng!$M$2:$AT$200,14,0),"")</f>
        <v/>
      </c>
      <c r="F1373" s="213" t="str">
        <f>IFERROR(VLOOKUP(A1373,[1]Tổng!$M$2:$AT$200,15,0),"")</f>
        <v/>
      </c>
      <c r="G1373" s="214" t="str">
        <f>IFERROR(VLOOKUP(A1373,[1]Tổng!$M$2:$AT$200,25,0),"")</f>
        <v/>
      </c>
      <c r="H1373" s="83" t="str">
        <f>IFERROR(VLOOKUP(A1373,[1]Tổng!$M$2:$AQ$200,26,0),"")</f>
        <v/>
      </c>
      <c r="I1373" s="77" t="str">
        <f>IFERROR(VLOOKUP(A1373,[1]Tổng!$M$2:$AQ$200,27,0),"")</f>
        <v/>
      </c>
      <c r="J1373" s="77">
        <v>1000000</v>
      </c>
      <c r="K1373" s="78">
        <f t="shared" si="402"/>
        <v>0</v>
      </c>
      <c r="L1373" s="88" t="str">
        <f>IFERROR(VLOOKUP(A1373,[1]Tổng!$M$2:$AQ$200,30,0),"")</f>
        <v/>
      </c>
      <c r="M1373" s="88">
        <f t="shared" si="403"/>
        <v>0</v>
      </c>
      <c r="N1373" s="88" t="str">
        <f>IFERROR(VLOOKUP(A1373,[1]Tổng!$M$2:$AT$200,18,0),"")</f>
        <v/>
      </c>
      <c r="O1373" s="88" t="str">
        <f>IFERROR(VLOOKUP(A1373,[1]Tổng!$M$2:$AT$200,22,0),"")</f>
        <v/>
      </c>
      <c r="P1373" s="217">
        <f t="shared" si="404"/>
        <v>0</v>
      </c>
      <c r="Q1373" s="217">
        <f>IFERROR(VLOOKUP(A1373,[1]Tổng!$M$2:$AQ$200,29,0),0)</f>
        <v>0</v>
      </c>
      <c r="R1373" s="81" t="str">
        <f>IFERROR(VLOOKUP(A1373,[1]Tổng!$M$2:$AQ$200,31,0),"")</f>
        <v/>
      </c>
      <c r="S1373" s="81">
        <f t="shared" si="393"/>
        <v>0</v>
      </c>
      <c r="T1373" s="81">
        <f t="shared" si="394"/>
        <v>0</v>
      </c>
      <c r="U1373" s="81" t="e">
        <f t="shared" si="406"/>
        <v>#REF!</v>
      </c>
      <c r="V1373" s="81"/>
      <c r="W1373" s="81" t="e">
        <f t="shared" si="399"/>
        <v>#REF!</v>
      </c>
      <c r="X1373" s="83" t="str">
        <f>IFERROR(VLOOKUP(A1373,[1]Tổng!$H$2:$AT$200,39,0),".")</f>
        <v>.</v>
      </c>
      <c r="Y1373" s="99">
        <f t="shared" si="409"/>
        <v>0</v>
      </c>
      <c r="AC1373" s="106"/>
      <c r="AE1373" s="106" t="e">
        <f t="shared" si="353"/>
        <v>#VALUE!</v>
      </c>
      <c r="AF1373" s="69"/>
      <c r="AG1373" s="218"/>
      <c r="AH1373" s="219"/>
      <c r="AI1373" s="218"/>
      <c r="AR1373" s="225" t="str">
        <f t="shared" si="407"/>
        <v/>
      </c>
      <c r="AS1373" s="35">
        <f t="shared" si="408"/>
        <v>2</v>
      </c>
      <c r="AU1373" s="69" t="e">
        <f t="shared" si="392"/>
        <v>#N/A</v>
      </c>
      <c r="AV1373" s="69" t="e">
        <f t="shared" si="395"/>
        <v>#N/A</v>
      </c>
      <c r="AW1373" s="69">
        <f>IF(I1373&gt;0,COUNTIF($AV$32:AV1373,AV1373),0)</f>
        <v>1341</v>
      </c>
      <c r="AX1373" s="69">
        <f>IF(AND(AW1373&gt;1,SUMIF($AV$32:AV1372,AV1373,$AX$32:AX1372)-SUMIF($AV$32:AV1372,AV1373,$BA$32:BA1372)=0),1,IF(AND(AW1373&gt;1,SUMIF($AV$32:AV1372,AV1373,$AX$32:AX1372)-SUMIF($AV$32:AV1372,AV1373,$BA$32:BA1372)&gt;0),0,AW1373))</f>
        <v>0</v>
      </c>
      <c r="AY1373" s="69">
        <f>IF(AND(Q1373&gt;0,SUMIF($AV$32:AV1373,AV1373,$I$32:I1373)-SUMIF($AV$32:AV1373,AV1373,$Q$32:Q1373)=0),COUNTIF($AV$32:AV1373,AV1373),0)</f>
        <v>0</v>
      </c>
      <c r="AZ1373" s="69">
        <f>IF(Q1373&gt;0,COUNTIF($AV$32:AV1373,AV1373),0)</f>
        <v>0</v>
      </c>
      <c r="BA1373" s="69">
        <f t="shared" si="396"/>
        <v>0</v>
      </c>
      <c r="BC1373" s="69" t="str">
        <f t="shared" si="397"/>
        <v xml:space="preserve">  0</v>
      </c>
      <c r="BD1373" s="69" t="str">
        <f t="shared" si="398"/>
        <v/>
      </c>
      <c r="BF1373" s="69"/>
      <c r="BG1373" s="69"/>
    </row>
    <row r="1374" spans="1:59" x14ac:dyDescent="0.25">
      <c r="A1374" s="70" t="e">
        <f t="shared" si="405"/>
        <v>#REF!</v>
      </c>
      <c r="B1374" s="83" t="str">
        <f>IFERROR(VLOOKUP(A1374,[1]Tổng!$M$2:$AT$200,13,0),"")</f>
        <v/>
      </c>
      <c r="C1374" s="71" t="e">
        <f t="shared" si="400"/>
        <v>#VALUE!</v>
      </c>
      <c r="D1374" s="71">
        <f t="shared" si="401"/>
        <v>1</v>
      </c>
      <c r="E1374" s="221" t="str">
        <f>IFERROR(VLOOKUP(A1374,[1]Tổng!$M$2:$AT$200,14,0),"")</f>
        <v/>
      </c>
      <c r="F1374" s="213" t="str">
        <f>IFERROR(VLOOKUP(A1374,[1]Tổng!$M$2:$AT$200,15,0),"")</f>
        <v/>
      </c>
      <c r="G1374" s="214" t="str">
        <f>IFERROR(VLOOKUP(A1374,[1]Tổng!$M$2:$AT$200,25,0),"")</f>
        <v/>
      </c>
      <c r="H1374" s="83" t="str">
        <f>IFERROR(VLOOKUP(A1374,[1]Tổng!$M$2:$AQ$200,26,0),"")</f>
        <v/>
      </c>
      <c r="I1374" s="77" t="str">
        <f>IFERROR(VLOOKUP(A1374,[1]Tổng!$M$2:$AQ$200,27,0),"")</f>
        <v/>
      </c>
      <c r="J1374" s="77">
        <v>1000000</v>
      </c>
      <c r="K1374" s="78">
        <f t="shared" si="402"/>
        <v>0</v>
      </c>
      <c r="L1374" s="88" t="str">
        <f>IFERROR(VLOOKUP(A1374,[1]Tổng!$M$2:$AQ$200,30,0),"")</f>
        <v/>
      </c>
      <c r="M1374" s="88">
        <f t="shared" si="403"/>
        <v>0</v>
      </c>
      <c r="N1374" s="88" t="str">
        <f>IFERROR(VLOOKUP(A1374,[1]Tổng!$M$2:$AT$200,18,0),"")</f>
        <v/>
      </c>
      <c r="O1374" s="88" t="str">
        <f>IFERROR(VLOOKUP(A1374,[1]Tổng!$M$2:$AT$200,22,0),"")</f>
        <v/>
      </c>
      <c r="P1374" s="217">
        <f t="shared" si="404"/>
        <v>0</v>
      </c>
      <c r="Q1374" s="217">
        <f>IFERROR(VLOOKUP(A1374,[1]Tổng!$M$2:$AQ$200,29,0),0)</f>
        <v>0</v>
      </c>
      <c r="R1374" s="81" t="str">
        <f>IFERROR(VLOOKUP(A1374,[1]Tổng!$M$2:$AQ$200,31,0),"")</f>
        <v/>
      </c>
      <c r="S1374" s="81">
        <f t="shared" si="393"/>
        <v>0</v>
      </c>
      <c r="T1374" s="81">
        <f t="shared" si="394"/>
        <v>0</v>
      </c>
      <c r="U1374" s="81" t="e">
        <f t="shared" si="406"/>
        <v>#REF!</v>
      </c>
      <c r="V1374" s="81"/>
      <c r="W1374" s="81" t="e">
        <f t="shared" si="399"/>
        <v>#REF!</v>
      </c>
      <c r="X1374" s="83" t="str">
        <f>IFERROR(VLOOKUP(A1374,[1]Tổng!$H$2:$AT$200,39,0),".")</f>
        <v>.</v>
      </c>
      <c r="Y1374" s="99">
        <f t="shared" si="409"/>
        <v>0</v>
      </c>
      <c r="AC1374" s="106"/>
      <c r="AE1374" s="106" t="e">
        <f t="shared" si="353"/>
        <v>#VALUE!</v>
      </c>
      <c r="AF1374" s="69"/>
      <c r="AG1374" s="218"/>
      <c r="AH1374" s="219"/>
      <c r="AI1374" s="218"/>
      <c r="AR1374" s="225" t="str">
        <f t="shared" si="407"/>
        <v/>
      </c>
      <c r="AS1374" s="35">
        <f t="shared" si="408"/>
        <v>2</v>
      </c>
      <c r="AU1374" s="69" t="e">
        <f t="shared" si="392"/>
        <v>#N/A</v>
      </c>
      <c r="AV1374" s="69" t="e">
        <f t="shared" si="395"/>
        <v>#N/A</v>
      </c>
      <c r="AW1374" s="69">
        <f>IF(I1374&gt;0,COUNTIF($AV$32:AV1374,AV1374),0)</f>
        <v>1342</v>
      </c>
      <c r="AX1374" s="69">
        <f>IF(AND(AW1374&gt;1,SUMIF($AV$32:AV1373,AV1374,$AX$32:AX1373)-SUMIF($AV$32:AV1373,AV1374,$BA$32:BA1373)=0),1,IF(AND(AW1374&gt;1,SUMIF($AV$32:AV1373,AV1374,$AX$32:AX1373)-SUMIF($AV$32:AV1373,AV1374,$BA$32:BA1373)&gt;0),0,AW1374))</f>
        <v>0</v>
      </c>
      <c r="AY1374" s="69">
        <f>IF(AND(Q1374&gt;0,SUMIF($AV$32:AV1374,AV1374,$I$32:I1374)-SUMIF($AV$32:AV1374,AV1374,$Q$32:Q1374)=0),COUNTIF($AV$32:AV1374,AV1374),0)</f>
        <v>0</v>
      </c>
      <c r="AZ1374" s="69">
        <f>IF(Q1374&gt;0,COUNTIF($AV$32:AV1374,AV1374),0)</f>
        <v>0</v>
      </c>
      <c r="BA1374" s="69">
        <f t="shared" si="396"/>
        <v>0</v>
      </c>
      <c r="BC1374" s="69" t="str">
        <f t="shared" si="397"/>
        <v xml:space="preserve">  0</v>
      </c>
      <c r="BD1374" s="69" t="str">
        <f t="shared" si="398"/>
        <v/>
      </c>
      <c r="BF1374" s="69"/>
      <c r="BG1374" s="69"/>
    </row>
    <row r="1375" spans="1:59" x14ac:dyDescent="0.25">
      <c r="A1375" s="70" t="e">
        <f t="shared" si="405"/>
        <v>#REF!</v>
      </c>
      <c r="B1375" s="83" t="str">
        <f>IFERROR(VLOOKUP(A1375,[1]Tổng!$M$2:$AT$200,13,0),"")</f>
        <v/>
      </c>
      <c r="C1375" s="71" t="e">
        <f t="shared" si="400"/>
        <v>#VALUE!</v>
      </c>
      <c r="D1375" s="71">
        <f t="shared" si="401"/>
        <v>1</v>
      </c>
      <c r="E1375" s="221" t="str">
        <f>IFERROR(VLOOKUP(A1375,[1]Tổng!$M$2:$AT$200,14,0),"")</f>
        <v/>
      </c>
      <c r="F1375" s="213" t="str">
        <f>IFERROR(VLOOKUP(A1375,[1]Tổng!$M$2:$AT$200,15,0),"")</f>
        <v/>
      </c>
      <c r="G1375" s="214" t="str">
        <f>IFERROR(VLOOKUP(A1375,[1]Tổng!$M$2:$AT$200,25,0),"")</f>
        <v/>
      </c>
      <c r="H1375" s="83" t="str">
        <f>IFERROR(VLOOKUP(A1375,[1]Tổng!$M$2:$AQ$200,26,0),"")</f>
        <v/>
      </c>
      <c r="I1375" s="77" t="str">
        <f>IFERROR(VLOOKUP(A1375,[1]Tổng!$M$2:$AQ$200,27,0),"")</f>
        <v/>
      </c>
      <c r="J1375" s="77">
        <v>1000000</v>
      </c>
      <c r="K1375" s="78">
        <f t="shared" si="402"/>
        <v>0</v>
      </c>
      <c r="L1375" s="88" t="str">
        <f>IFERROR(VLOOKUP(A1375,[1]Tổng!$M$2:$AQ$200,30,0),"")</f>
        <v/>
      </c>
      <c r="M1375" s="88">
        <f t="shared" si="403"/>
        <v>0</v>
      </c>
      <c r="N1375" s="88" t="str">
        <f>IFERROR(VLOOKUP(A1375,[1]Tổng!$M$2:$AT$200,18,0),"")</f>
        <v/>
      </c>
      <c r="O1375" s="88" t="str">
        <f>IFERROR(VLOOKUP(A1375,[1]Tổng!$M$2:$AT$200,22,0),"")</f>
        <v/>
      </c>
      <c r="P1375" s="217">
        <f t="shared" si="404"/>
        <v>0</v>
      </c>
      <c r="Q1375" s="217">
        <f>IFERROR(VLOOKUP(A1375,[1]Tổng!$M$2:$AQ$200,29,0),0)</f>
        <v>0</v>
      </c>
      <c r="R1375" s="81" t="str">
        <f>IFERROR(VLOOKUP(A1375,[1]Tổng!$M$2:$AQ$200,31,0),"")</f>
        <v/>
      </c>
      <c r="S1375" s="81">
        <f t="shared" si="393"/>
        <v>0</v>
      </c>
      <c r="T1375" s="81">
        <f t="shared" si="394"/>
        <v>0</v>
      </c>
      <c r="U1375" s="81" t="e">
        <f t="shared" si="406"/>
        <v>#REF!</v>
      </c>
      <c r="V1375" s="81"/>
      <c r="W1375" s="81" t="e">
        <f t="shared" si="399"/>
        <v>#REF!</v>
      </c>
      <c r="X1375" s="83" t="str">
        <f>IFERROR(VLOOKUP(A1375,[1]Tổng!$H$2:$AT$200,39,0),".")</f>
        <v>.</v>
      </c>
      <c r="Y1375" s="99">
        <f t="shared" si="409"/>
        <v>0</v>
      </c>
      <c r="AC1375" s="106"/>
      <c r="AE1375" s="106" t="e">
        <f t="shared" si="353"/>
        <v>#VALUE!</v>
      </c>
      <c r="AF1375" s="69"/>
      <c r="AG1375" s="218"/>
      <c r="AH1375" s="219"/>
      <c r="AI1375" s="218"/>
      <c r="AR1375" s="225" t="str">
        <f t="shared" si="407"/>
        <v/>
      </c>
      <c r="AS1375" s="35">
        <f t="shared" si="408"/>
        <v>2</v>
      </c>
      <c r="AU1375" s="69" t="e">
        <f t="shared" si="392"/>
        <v>#N/A</v>
      </c>
      <c r="AV1375" s="69" t="e">
        <f t="shared" si="395"/>
        <v>#N/A</v>
      </c>
      <c r="AW1375" s="69">
        <f>IF(I1375&gt;0,COUNTIF($AV$32:AV1375,AV1375),0)</f>
        <v>1343</v>
      </c>
      <c r="AX1375" s="69">
        <f>IF(AND(AW1375&gt;1,SUMIF($AV$32:AV1374,AV1375,$AX$32:AX1374)-SUMIF($AV$32:AV1374,AV1375,$BA$32:BA1374)=0),1,IF(AND(AW1375&gt;1,SUMIF($AV$32:AV1374,AV1375,$AX$32:AX1374)-SUMIF($AV$32:AV1374,AV1375,$BA$32:BA1374)&gt;0),0,AW1375))</f>
        <v>0</v>
      </c>
      <c r="AY1375" s="69">
        <f>IF(AND(Q1375&gt;0,SUMIF($AV$32:AV1375,AV1375,$I$32:I1375)-SUMIF($AV$32:AV1375,AV1375,$Q$32:Q1375)=0),COUNTIF($AV$32:AV1375,AV1375),0)</f>
        <v>0</v>
      </c>
      <c r="AZ1375" s="69">
        <f>IF(Q1375&gt;0,COUNTIF($AV$32:AV1375,AV1375),0)</f>
        <v>0</v>
      </c>
      <c r="BA1375" s="69">
        <f t="shared" si="396"/>
        <v>0</v>
      </c>
      <c r="BC1375" s="69" t="str">
        <f t="shared" si="397"/>
        <v xml:space="preserve">  0</v>
      </c>
      <c r="BD1375" s="69" t="str">
        <f t="shared" si="398"/>
        <v/>
      </c>
      <c r="BF1375" s="69"/>
      <c r="BG1375" s="69"/>
    </row>
    <row r="1376" spans="1:59" x14ac:dyDescent="0.25">
      <c r="A1376" s="70" t="e">
        <f t="shared" si="405"/>
        <v>#REF!</v>
      </c>
      <c r="B1376" s="83" t="str">
        <f>IFERROR(VLOOKUP(A1376,[1]Tổng!$M$2:$AT$200,13,0),"")</f>
        <v/>
      </c>
      <c r="C1376" s="71" t="e">
        <f t="shared" si="400"/>
        <v>#VALUE!</v>
      </c>
      <c r="D1376" s="71">
        <f t="shared" si="401"/>
        <v>1</v>
      </c>
      <c r="E1376" s="221" t="str">
        <f>IFERROR(VLOOKUP(A1376,[1]Tổng!$M$2:$AT$200,14,0),"")</f>
        <v/>
      </c>
      <c r="F1376" s="213" t="str">
        <f>IFERROR(VLOOKUP(A1376,[1]Tổng!$M$2:$AT$200,15,0),"")</f>
        <v/>
      </c>
      <c r="G1376" s="214" t="str">
        <f>IFERROR(VLOOKUP(A1376,[1]Tổng!$M$2:$AT$200,25,0),"")</f>
        <v/>
      </c>
      <c r="H1376" s="83" t="str">
        <f>IFERROR(VLOOKUP(A1376,[1]Tổng!$M$2:$AQ$200,26,0),"")</f>
        <v/>
      </c>
      <c r="I1376" s="77" t="str">
        <f>IFERROR(VLOOKUP(A1376,[1]Tổng!$M$2:$AQ$200,27,0),"")</f>
        <v/>
      </c>
      <c r="J1376" s="77">
        <v>1000000</v>
      </c>
      <c r="K1376" s="78">
        <f t="shared" si="402"/>
        <v>0</v>
      </c>
      <c r="L1376" s="88" t="str">
        <f>IFERROR(VLOOKUP(A1376,[1]Tổng!$M$2:$AQ$200,30,0),"")</f>
        <v/>
      </c>
      <c r="M1376" s="88">
        <f t="shared" si="403"/>
        <v>0</v>
      </c>
      <c r="N1376" s="88" t="str">
        <f>IFERROR(VLOOKUP(A1376,[1]Tổng!$M$2:$AT$200,18,0),"")</f>
        <v/>
      </c>
      <c r="O1376" s="88" t="str">
        <f>IFERROR(VLOOKUP(A1376,[1]Tổng!$M$2:$AT$200,22,0),"")</f>
        <v/>
      </c>
      <c r="P1376" s="217">
        <f t="shared" si="404"/>
        <v>0</v>
      </c>
      <c r="Q1376" s="217">
        <f>IFERROR(VLOOKUP(A1376,[1]Tổng!$M$2:$AQ$200,29,0),0)</f>
        <v>0</v>
      </c>
      <c r="R1376" s="81" t="str">
        <f>IFERROR(VLOOKUP(A1376,[1]Tổng!$M$2:$AQ$200,31,0),"")</f>
        <v/>
      </c>
      <c r="S1376" s="81">
        <f t="shared" si="393"/>
        <v>0</v>
      </c>
      <c r="T1376" s="81">
        <f t="shared" si="394"/>
        <v>0</v>
      </c>
      <c r="U1376" s="81" t="e">
        <f t="shared" si="406"/>
        <v>#REF!</v>
      </c>
      <c r="V1376" s="81"/>
      <c r="W1376" s="81" t="e">
        <f t="shared" si="399"/>
        <v>#REF!</v>
      </c>
      <c r="X1376" s="83" t="str">
        <f>IFERROR(VLOOKUP(A1376,[1]Tổng!$H$2:$AT$200,39,0),".")</f>
        <v>.</v>
      </c>
      <c r="Y1376" s="99">
        <f t="shared" si="409"/>
        <v>0</v>
      </c>
      <c r="AC1376" s="106"/>
      <c r="AE1376" s="106" t="e">
        <f t="shared" si="353"/>
        <v>#VALUE!</v>
      </c>
      <c r="AF1376" s="69"/>
      <c r="AG1376" s="218"/>
      <c r="AH1376" s="219"/>
      <c r="AI1376" s="218"/>
      <c r="AR1376" s="225" t="str">
        <f t="shared" si="407"/>
        <v/>
      </c>
      <c r="AS1376" s="35">
        <f t="shared" si="408"/>
        <v>2</v>
      </c>
      <c r="AU1376" s="69" t="e">
        <f t="shared" ref="AU1376:AU1439" si="410">VLOOKUP(G1376,$AO$32:$AP$37,2,0)</f>
        <v>#N/A</v>
      </c>
      <c r="AV1376" s="69" t="e">
        <f t="shared" si="395"/>
        <v>#N/A</v>
      </c>
      <c r="AW1376" s="69">
        <f>IF(I1376&gt;0,COUNTIF($AV$32:AV1376,AV1376),0)</f>
        <v>1344</v>
      </c>
      <c r="AX1376" s="69">
        <f>IF(AND(AW1376&gt;1,SUMIF($AV$32:AV1375,AV1376,$AX$32:AX1375)-SUMIF($AV$32:AV1375,AV1376,$BA$32:BA1375)=0),1,IF(AND(AW1376&gt;1,SUMIF($AV$32:AV1375,AV1376,$AX$32:AX1375)-SUMIF($AV$32:AV1375,AV1376,$BA$32:BA1375)&gt;0),0,AW1376))</f>
        <v>0</v>
      </c>
      <c r="AY1376" s="69">
        <f>IF(AND(Q1376&gt;0,SUMIF($AV$32:AV1376,AV1376,$I$32:I1376)-SUMIF($AV$32:AV1376,AV1376,$Q$32:Q1376)=0),COUNTIF($AV$32:AV1376,AV1376),0)</f>
        <v>0</v>
      </c>
      <c r="AZ1376" s="69">
        <f>IF(Q1376&gt;0,COUNTIF($AV$32:AV1376,AV1376),0)</f>
        <v>0</v>
      </c>
      <c r="BA1376" s="69">
        <f t="shared" si="396"/>
        <v>0</v>
      </c>
      <c r="BC1376" s="69" t="str">
        <f t="shared" si="397"/>
        <v xml:space="preserve">  0</v>
      </c>
      <c r="BD1376" s="69" t="str">
        <f t="shared" si="398"/>
        <v/>
      </c>
      <c r="BF1376" s="69"/>
      <c r="BG1376" s="69"/>
    </row>
    <row r="1377" spans="1:59" x14ac:dyDescent="0.25">
      <c r="A1377" s="70" t="e">
        <f t="shared" si="405"/>
        <v>#REF!</v>
      </c>
      <c r="B1377" s="83" t="str">
        <f>IFERROR(VLOOKUP(A1377,[1]Tổng!$M$2:$AT$200,13,0),"")</f>
        <v/>
      </c>
      <c r="C1377" s="71" t="e">
        <f t="shared" si="400"/>
        <v>#VALUE!</v>
      </c>
      <c r="D1377" s="71">
        <f t="shared" si="401"/>
        <v>1</v>
      </c>
      <c r="E1377" s="221" t="str">
        <f>IFERROR(VLOOKUP(A1377,[1]Tổng!$M$2:$AT$200,14,0),"")</f>
        <v/>
      </c>
      <c r="F1377" s="213" t="str">
        <f>IFERROR(VLOOKUP(A1377,[1]Tổng!$M$2:$AT$200,15,0),"")</f>
        <v/>
      </c>
      <c r="G1377" s="214" t="str">
        <f>IFERROR(VLOOKUP(A1377,[1]Tổng!$M$2:$AT$200,25,0),"")</f>
        <v/>
      </c>
      <c r="H1377" s="83" t="str">
        <f>IFERROR(VLOOKUP(A1377,[1]Tổng!$M$2:$AQ$200,26,0),"")</f>
        <v/>
      </c>
      <c r="I1377" s="77" t="str">
        <f>IFERROR(VLOOKUP(A1377,[1]Tổng!$M$2:$AQ$200,27,0),"")</f>
        <v/>
      </c>
      <c r="J1377" s="77">
        <v>1000000</v>
      </c>
      <c r="K1377" s="78">
        <f t="shared" si="402"/>
        <v>0</v>
      </c>
      <c r="L1377" s="88" t="str">
        <f>IFERROR(VLOOKUP(A1377,[1]Tổng!$M$2:$AQ$200,30,0),"")</f>
        <v/>
      </c>
      <c r="M1377" s="88">
        <f t="shared" si="403"/>
        <v>0</v>
      </c>
      <c r="N1377" s="88" t="str">
        <f>IFERROR(VLOOKUP(A1377,[1]Tổng!$M$2:$AT$200,18,0),"")</f>
        <v/>
      </c>
      <c r="O1377" s="88" t="str">
        <f>IFERROR(VLOOKUP(A1377,[1]Tổng!$M$2:$AT$200,22,0),"")</f>
        <v/>
      </c>
      <c r="P1377" s="217">
        <f t="shared" si="404"/>
        <v>0</v>
      </c>
      <c r="Q1377" s="217">
        <f>IFERROR(VLOOKUP(A1377,[1]Tổng!$M$2:$AQ$200,29,0),0)</f>
        <v>0</v>
      </c>
      <c r="R1377" s="81" t="str">
        <f>IFERROR(VLOOKUP(A1377,[1]Tổng!$M$2:$AQ$200,31,0),"")</f>
        <v/>
      </c>
      <c r="S1377" s="81">
        <f t="shared" ref="S1377:S1440" si="411">Q1377*J1377</f>
        <v>0</v>
      </c>
      <c r="T1377" s="81">
        <f t="shared" ref="T1377:T1440" si="412">IFERROR(Q1377*R1377,0)</f>
        <v>0</v>
      </c>
      <c r="U1377" s="81" t="e">
        <f t="shared" si="406"/>
        <v>#REF!</v>
      </c>
      <c r="V1377" s="81"/>
      <c r="W1377" s="81" t="e">
        <f t="shared" si="399"/>
        <v>#REF!</v>
      </c>
      <c r="X1377" s="83" t="str">
        <f>IFERROR(VLOOKUP(A1377,[1]Tổng!$H$2:$AT$200,39,0),".")</f>
        <v>.</v>
      </c>
      <c r="Y1377" s="99">
        <f t="shared" si="409"/>
        <v>0</v>
      </c>
      <c r="AC1377" s="106"/>
      <c r="AE1377" s="106" t="e">
        <f t="shared" si="353"/>
        <v>#VALUE!</v>
      </c>
      <c r="AF1377" s="69"/>
      <c r="AG1377" s="218"/>
      <c r="AH1377" s="219"/>
      <c r="AI1377" s="218"/>
      <c r="AR1377" s="225" t="str">
        <f t="shared" si="407"/>
        <v/>
      </c>
      <c r="AS1377" s="35">
        <f t="shared" si="408"/>
        <v>2</v>
      </c>
      <c r="AU1377" s="69" t="e">
        <f t="shared" si="410"/>
        <v>#N/A</v>
      </c>
      <c r="AV1377" s="69" t="e">
        <f t="shared" ref="AV1377:AV1440" si="413">AU1377&amp;" "&amp;F1377</f>
        <v>#N/A</v>
      </c>
      <c r="AW1377" s="69">
        <f>IF(I1377&gt;0,COUNTIF($AV$32:AV1377,AV1377),0)</f>
        <v>1345</v>
      </c>
      <c r="AX1377" s="69">
        <f>IF(AND(AW1377&gt;1,SUMIF($AV$32:AV1376,AV1377,$AX$32:AX1376)-SUMIF($AV$32:AV1376,AV1377,$BA$32:BA1376)=0),1,IF(AND(AW1377&gt;1,SUMIF($AV$32:AV1376,AV1377,$AX$32:AX1376)-SUMIF($AV$32:AV1376,AV1377,$BA$32:BA1376)&gt;0),0,AW1377))</f>
        <v>0</v>
      </c>
      <c r="AY1377" s="69">
        <f>IF(AND(Q1377&gt;0,SUMIF($AV$32:AV1377,AV1377,$I$32:I1377)-SUMIF($AV$32:AV1377,AV1377,$Q$32:Q1377)=0),COUNTIF($AV$32:AV1377,AV1377),0)</f>
        <v>0</v>
      </c>
      <c r="AZ1377" s="69">
        <f>IF(Q1377&gt;0,COUNTIF($AV$32:AV1377,AV1377),0)</f>
        <v>0</v>
      </c>
      <c r="BA1377" s="69">
        <f t="shared" ref="BA1377:BA1440" si="414">IF(AY1377&gt;0,1,0)</f>
        <v>0</v>
      </c>
      <c r="BC1377" s="69" t="str">
        <f t="shared" ref="BC1377:BC1440" si="415">E1377&amp;" "&amp;H1377&amp;" "&amp;Q1377</f>
        <v xml:space="preserve">  0</v>
      </c>
      <c r="BD1377" s="69" t="str">
        <f t="shared" ref="BD1377:BD1440" si="416">B1377</f>
        <v/>
      </c>
      <c r="BF1377" s="69"/>
      <c r="BG1377" s="69"/>
    </row>
    <row r="1378" spans="1:59" x14ac:dyDescent="0.25">
      <c r="A1378" s="70" t="e">
        <f t="shared" si="405"/>
        <v>#REF!</v>
      </c>
      <c r="B1378" s="83" t="str">
        <f>IFERROR(VLOOKUP(A1378,[1]Tổng!$M$2:$AT$200,13,0),"")</f>
        <v/>
      </c>
      <c r="C1378" s="71" t="e">
        <f t="shared" si="400"/>
        <v>#VALUE!</v>
      </c>
      <c r="D1378" s="71">
        <f t="shared" si="401"/>
        <v>1</v>
      </c>
      <c r="E1378" s="221" t="str">
        <f>IFERROR(VLOOKUP(A1378,[1]Tổng!$M$2:$AT$200,14,0),"")</f>
        <v/>
      </c>
      <c r="F1378" s="213" t="str">
        <f>IFERROR(VLOOKUP(A1378,[1]Tổng!$M$2:$AT$200,15,0),"")</f>
        <v/>
      </c>
      <c r="G1378" s="214" t="str">
        <f>IFERROR(VLOOKUP(A1378,[1]Tổng!$M$2:$AT$200,25,0),"")</f>
        <v/>
      </c>
      <c r="H1378" s="83" t="str">
        <f>IFERROR(VLOOKUP(A1378,[1]Tổng!$M$2:$AQ$200,26,0),"")</f>
        <v/>
      </c>
      <c r="I1378" s="77" t="str">
        <f>IFERROR(VLOOKUP(A1378,[1]Tổng!$M$2:$AQ$200,27,0),"")</f>
        <v/>
      </c>
      <c r="J1378" s="77">
        <v>1000000</v>
      </c>
      <c r="K1378" s="78">
        <f t="shared" si="402"/>
        <v>0</v>
      </c>
      <c r="L1378" s="88" t="str">
        <f>IFERROR(VLOOKUP(A1378,[1]Tổng!$M$2:$AQ$200,30,0),"")</f>
        <v/>
      </c>
      <c r="M1378" s="88">
        <f t="shared" si="403"/>
        <v>0</v>
      </c>
      <c r="N1378" s="88" t="str">
        <f>IFERROR(VLOOKUP(A1378,[1]Tổng!$M$2:$AT$200,18,0),"")</f>
        <v/>
      </c>
      <c r="O1378" s="88" t="str">
        <f>IFERROR(VLOOKUP(A1378,[1]Tổng!$M$2:$AT$200,22,0),"")</f>
        <v/>
      </c>
      <c r="P1378" s="217">
        <f t="shared" si="404"/>
        <v>0</v>
      </c>
      <c r="Q1378" s="217">
        <f>IFERROR(VLOOKUP(A1378,[1]Tổng!$M$2:$AQ$200,29,0),0)</f>
        <v>0</v>
      </c>
      <c r="R1378" s="81" t="str">
        <f>IFERROR(VLOOKUP(A1378,[1]Tổng!$M$2:$AQ$200,31,0),"")</f>
        <v/>
      </c>
      <c r="S1378" s="81">
        <f t="shared" si="411"/>
        <v>0</v>
      </c>
      <c r="T1378" s="81">
        <f t="shared" si="412"/>
        <v>0</v>
      </c>
      <c r="U1378" s="81" t="e">
        <f t="shared" si="406"/>
        <v>#REF!</v>
      </c>
      <c r="V1378" s="81"/>
      <c r="W1378" s="81" t="e">
        <f t="shared" si="399"/>
        <v>#REF!</v>
      </c>
      <c r="X1378" s="83" t="str">
        <f>IFERROR(VLOOKUP(A1378,[1]Tổng!$H$2:$AT$200,39,0),".")</f>
        <v>.</v>
      </c>
      <c r="Y1378" s="99">
        <f t="shared" si="409"/>
        <v>0</v>
      </c>
      <c r="AC1378" s="106"/>
      <c r="AE1378" s="106" t="e">
        <f t="shared" si="353"/>
        <v>#VALUE!</v>
      </c>
      <c r="AF1378" s="69"/>
      <c r="AG1378" s="218"/>
      <c r="AH1378" s="219"/>
      <c r="AI1378" s="218"/>
      <c r="AR1378" s="225" t="str">
        <f t="shared" si="407"/>
        <v/>
      </c>
      <c r="AS1378" s="35">
        <f t="shared" si="408"/>
        <v>2</v>
      </c>
      <c r="AU1378" s="69" t="e">
        <f t="shared" si="410"/>
        <v>#N/A</v>
      </c>
      <c r="AV1378" s="69" t="e">
        <f t="shared" si="413"/>
        <v>#N/A</v>
      </c>
      <c r="AW1378" s="69">
        <f>IF(I1378&gt;0,COUNTIF($AV$32:AV1378,AV1378),0)</f>
        <v>1346</v>
      </c>
      <c r="AX1378" s="69">
        <f>IF(AND(AW1378&gt;1,SUMIF($AV$32:AV1377,AV1378,$AX$32:AX1377)-SUMIF($AV$32:AV1377,AV1378,$BA$32:BA1377)=0),1,IF(AND(AW1378&gt;1,SUMIF($AV$32:AV1377,AV1378,$AX$32:AX1377)-SUMIF($AV$32:AV1377,AV1378,$BA$32:BA1377)&gt;0),0,AW1378))</f>
        <v>0</v>
      </c>
      <c r="AY1378" s="69">
        <f>IF(AND(Q1378&gt;0,SUMIF($AV$32:AV1378,AV1378,$I$32:I1378)-SUMIF($AV$32:AV1378,AV1378,$Q$32:Q1378)=0),COUNTIF($AV$32:AV1378,AV1378),0)</f>
        <v>0</v>
      </c>
      <c r="AZ1378" s="69">
        <f>IF(Q1378&gt;0,COUNTIF($AV$32:AV1378,AV1378),0)</f>
        <v>0</v>
      </c>
      <c r="BA1378" s="69">
        <f t="shared" si="414"/>
        <v>0</v>
      </c>
      <c r="BC1378" s="69" t="str">
        <f t="shared" si="415"/>
        <v xml:space="preserve">  0</v>
      </c>
      <c r="BD1378" s="69" t="str">
        <f t="shared" si="416"/>
        <v/>
      </c>
      <c r="BF1378" s="69"/>
      <c r="BG1378" s="69"/>
    </row>
    <row r="1379" spans="1:59" x14ac:dyDescent="0.25">
      <c r="A1379" s="70" t="e">
        <f t="shared" si="405"/>
        <v>#REF!</v>
      </c>
      <c r="B1379" s="83" t="str">
        <f>IFERROR(VLOOKUP(A1379,[1]Tổng!$M$2:$AT$200,13,0),"")</f>
        <v/>
      </c>
      <c r="C1379" s="71" t="e">
        <f t="shared" si="400"/>
        <v>#VALUE!</v>
      </c>
      <c r="D1379" s="71">
        <f t="shared" si="401"/>
        <v>1</v>
      </c>
      <c r="E1379" s="221" t="str">
        <f>IFERROR(VLOOKUP(A1379,[1]Tổng!$M$2:$AT$200,14,0),"")</f>
        <v/>
      </c>
      <c r="F1379" s="213" t="str">
        <f>IFERROR(VLOOKUP(A1379,[1]Tổng!$M$2:$AT$200,15,0),"")</f>
        <v/>
      </c>
      <c r="G1379" s="214" t="str">
        <f>IFERROR(VLOOKUP(A1379,[1]Tổng!$M$2:$AT$200,25,0),"")</f>
        <v/>
      </c>
      <c r="H1379" s="83" t="str">
        <f>IFERROR(VLOOKUP(A1379,[1]Tổng!$M$2:$AQ$200,26,0),"")</f>
        <v/>
      </c>
      <c r="I1379" s="77" t="str">
        <f>IFERROR(VLOOKUP(A1379,[1]Tổng!$M$2:$AQ$200,27,0),"")</f>
        <v/>
      </c>
      <c r="J1379" s="77">
        <v>1000000</v>
      </c>
      <c r="K1379" s="78">
        <f t="shared" si="402"/>
        <v>0</v>
      </c>
      <c r="L1379" s="88" t="str">
        <f>IFERROR(VLOOKUP(A1379,[1]Tổng!$M$2:$AQ$200,30,0),"")</f>
        <v/>
      </c>
      <c r="M1379" s="88">
        <f t="shared" si="403"/>
        <v>0</v>
      </c>
      <c r="N1379" s="88" t="str">
        <f>IFERROR(VLOOKUP(A1379,[1]Tổng!$M$2:$AT$200,18,0),"")</f>
        <v/>
      </c>
      <c r="O1379" s="88" t="str">
        <f>IFERROR(VLOOKUP(A1379,[1]Tổng!$M$2:$AT$200,22,0),"")</f>
        <v/>
      </c>
      <c r="P1379" s="217">
        <f t="shared" si="404"/>
        <v>0</v>
      </c>
      <c r="Q1379" s="217">
        <f>IFERROR(VLOOKUP(A1379,[1]Tổng!$M$2:$AQ$200,29,0),0)</f>
        <v>0</v>
      </c>
      <c r="R1379" s="81" t="str">
        <f>IFERROR(VLOOKUP(A1379,[1]Tổng!$M$2:$AQ$200,31,0),"")</f>
        <v/>
      </c>
      <c r="S1379" s="81">
        <f t="shared" si="411"/>
        <v>0</v>
      </c>
      <c r="T1379" s="81">
        <f t="shared" si="412"/>
        <v>0</v>
      </c>
      <c r="U1379" s="81" t="e">
        <f t="shared" si="406"/>
        <v>#REF!</v>
      </c>
      <c r="V1379" s="81"/>
      <c r="W1379" s="81" t="e">
        <f t="shared" ref="W1379:W1442" si="417">IF((U1379-T1379+V1379)&gt;$U$32,$U$32,(U1379-T1379+V1379))</f>
        <v>#REF!</v>
      </c>
      <c r="X1379" s="83" t="str">
        <f>IFERROR(VLOOKUP(A1379,[1]Tổng!$H$2:$AT$200,39,0),".")</f>
        <v>.</v>
      </c>
      <c r="Y1379" s="99">
        <f t="shared" si="409"/>
        <v>0</v>
      </c>
      <c r="AC1379" s="106"/>
      <c r="AE1379" s="106" t="e">
        <f t="shared" si="353"/>
        <v>#VALUE!</v>
      </c>
      <c r="AF1379" s="69"/>
      <c r="AG1379" s="218"/>
      <c r="AH1379" s="219"/>
      <c r="AI1379" s="218"/>
      <c r="AR1379" s="225" t="str">
        <f t="shared" si="407"/>
        <v/>
      </c>
      <c r="AS1379" s="35">
        <f t="shared" si="408"/>
        <v>2</v>
      </c>
      <c r="AU1379" s="69" t="e">
        <f t="shared" si="410"/>
        <v>#N/A</v>
      </c>
      <c r="AV1379" s="69" t="e">
        <f t="shared" si="413"/>
        <v>#N/A</v>
      </c>
      <c r="AW1379" s="69">
        <f>IF(I1379&gt;0,COUNTIF($AV$32:AV1379,AV1379),0)</f>
        <v>1347</v>
      </c>
      <c r="AX1379" s="69">
        <f>IF(AND(AW1379&gt;1,SUMIF($AV$32:AV1378,AV1379,$AX$32:AX1378)-SUMIF($AV$32:AV1378,AV1379,$BA$32:BA1378)=0),1,IF(AND(AW1379&gt;1,SUMIF($AV$32:AV1378,AV1379,$AX$32:AX1378)-SUMIF($AV$32:AV1378,AV1379,$BA$32:BA1378)&gt;0),0,AW1379))</f>
        <v>0</v>
      </c>
      <c r="AY1379" s="69">
        <f>IF(AND(Q1379&gt;0,SUMIF($AV$32:AV1379,AV1379,$I$32:I1379)-SUMIF($AV$32:AV1379,AV1379,$Q$32:Q1379)=0),COUNTIF($AV$32:AV1379,AV1379),0)</f>
        <v>0</v>
      </c>
      <c r="AZ1379" s="69">
        <f>IF(Q1379&gt;0,COUNTIF($AV$32:AV1379,AV1379),0)</f>
        <v>0</v>
      </c>
      <c r="BA1379" s="69">
        <f t="shared" si="414"/>
        <v>0</v>
      </c>
      <c r="BC1379" s="69" t="str">
        <f t="shared" si="415"/>
        <v xml:space="preserve">  0</v>
      </c>
      <c r="BD1379" s="69" t="str">
        <f t="shared" si="416"/>
        <v/>
      </c>
      <c r="BF1379" s="69"/>
      <c r="BG1379" s="69"/>
    </row>
    <row r="1380" spans="1:59" x14ac:dyDescent="0.25">
      <c r="A1380" s="70" t="e">
        <f t="shared" si="405"/>
        <v>#REF!</v>
      </c>
      <c r="B1380" s="83" t="str">
        <f>IFERROR(VLOOKUP(A1380,[1]Tổng!$M$2:$AT$200,13,0),"")</f>
        <v/>
      </c>
      <c r="C1380" s="71" t="e">
        <f t="shared" si="400"/>
        <v>#VALUE!</v>
      </c>
      <c r="D1380" s="71">
        <f t="shared" si="401"/>
        <v>1</v>
      </c>
      <c r="E1380" s="221" t="str">
        <f>IFERROR(VLOOKUP(A1380,[1]Tổng!$M$2:$AT$200,14,0),"")</f>
        <v/>
      </c>
      <c r="F1380" s="213" t="str">
        <f>IFERROR(VLOOKUP(A1380,[1]Tổng!$M$2:$AT$200,15,0),"")</f>
        <v/>
      </c>
      <c r="G1380" s="214" t="str">
        <f>IFERROR(VLOOKUP(A1380,[1]Tổng!$M$2:$AT$200,25,0),"")</f>
        <v/>
      </c>
      <c r="H1380" s="83" t="str">
        <f>IFERROR(VLOOKUP(A1380,[1]Tổng!$M$2:$AQ$200,26,0),"")</f>
        <v/>
      </c>
      <c r="I1380" s="77" t="str">
        <f>IFERROR(VLOOKUP(A1380,[1]Tổng!$M$2:$AQ$200,27,0),"")</f>
        <v/>
      </c>
      <c r="J1380" s="77">
        <v>1000000</v>
      </c>
      <c r="K1380" s="78">
        <f t="shared" si="402"/>
        <v>0</v>
      </c>
      <c r="L1380" s="88" t="str">
        <f>IFERROR(VLOOKUP(A1380,[1]Tổng!$M$2:$AQ$200,30,0),"")</f>
        <v/>
      </c>
      <c r="M1380" s="88">
        <f t="shared" si="403"/>
        <v>0</v>
      </c>
      <c r="N1380" s="88" t="str">
        <f>IFERROR(VLOOKUP(A1380,[1]Tổng!$M$2:$AT$200,18,0),"")</f>
        <v/>
      </c>
      <c r="O1380" s="88" t="str">
        <f>IFERROR(VLOOKUP(A1380,[1]Tổng!$M$2:$AT$200,22,0),"")</f>
        <v/>
      </c>
      <c r="P1380" s="217">
        <f t="shared" si="404"/>
        <v>0</v>
      </c>
      <c r="Q1380" s="217">
        <f>IFERROR(VLOOKUP(A1380,[1]Tổng!$M$2:$AQ$200,29,0),0)</f>
        <v>0</v>
      </c>
      <c r="R1380" s="81" t="str">
        <f>IFERROR(VLOOKUP(A1380,[1]Tổng!$M$2:$AQ$200,31,0),"")</f>
        <v/>
      </c>
      <c r="S1380" s="81">
        <f t="shared" si="411"/>
        <v>0</v>
      </c>
      <c r="T1380" s="81">
        <f t="shared" si="412"/>
        <v>0</v>
      </c>
      <c r="U1380" s="81" t="e">
        <f t="shared" si="406"/>
        <v>#REF!</v>
      </c>
      <c r="V1380" s="81"/>
      <c r="W1380" s="81" t="e">
        <f t="shared" si="417"/>
        <v>#REF!</v>
      </c>
      <c r="X1380" s="83" t="str">
        <f>IFERROR(VLOOKUP(A1380,[1]Tổng!$H$2:$AT$200,39,0),".")</f>
        <v>.</v>
      </c>
      <c r="Y1380" s="99">
        <f t="shared" si="409"/>
        <v>0</v>
      </c>
      <c r="AC1380" s="106"/>
      <c r="AE1380" s="106" t="e">
        <f t="shared" si="353"/>
        <v>#VALUE!</v>
      </c>
      <c r="AF1380" s="69"/>
      <c r="AG1380" s="218"/>
      <c r="AH1380" s="219"/>
      <c r="AI1380" s="218"/>
      <c r="AR1380" s="225" t="str">
        <f t="shared" si="407"/>
        <v/>
      </c>
      <c r="AS1380" s="35">
        <f t="shared" si="408"/>
        <v>2</v>
      </c>
      <c r="AU1380" s="69" t="e">
        <f t="shared" si="410"/>
        <v>#N/A</v>
      </c>
      <c r="AV1380" s="69" t="e">
        <f t="shared" si="413"/>
        <v>#N/A</v>
      </c>
      <c r="AW1380" s="69">
        <f>IF(I1380&gt;0,COUNTIF($AV$32:AV1380,AV1380),0)</f>
        <v>1348</v>
      </c>
      <c r="AX1380" s="69">
        <f>IF(AND(AW1380&gt;1,SUMIF($AV$32:AV1379,AV1380,$AX$32:AX1379)-SUMIF($AV$32:AV1379,AV1380,$BA$32:BA1379)=0),1,IF(AND(AW1380&gt;1,SUMIF($AV$32:AV1379,AV1380,$AX$32:AX1379)-SUMIF($AV$32:AV1379,AV1380,$BA$32:BA1379)&gt;0),0,AW1380))</f>
        <v>0</v>
      </c>
      <c r="AY1380" s="69">
        <f>IF(AND(Q1380&gt;0,SUMIF($AV$32:AV1380,AV1380,$I$32:I1380)-SUMIF($AV$32:AV1380,AV1380,$Q$32:Q1380)=0),COUNTIF($AV$32:AV1380,AV1380),0)</f>
        <v>0</v>
      </c>
      <c r="AZ1380" s="69">
        <f>IF(Q1380&gt;0,COUNTIF($AV$32:AV1380,AV1380),0)</f>
        <v>0</v>
      </c>
      <c r="BA1380" s="69">
        <f t="shared" si="414"/>
        <v>0</v>
      </c>
      <c r="BC1380" s="69" t="str">
        <f t="shared" si="415"/>
        <v xml:space="preserve">  0</v>
      </c>
      <c r="BD1380" s="69" t="str">
        <f t="shared" si="416"/>
        <v/>
      </c>
      <c r="BF1380" s="69"/>
      <c r="BG1380" s="69"/>
    </row>
    <row r="1381" spans="1:59" x14ac:dyDescent="0.25">
      <c r="A1381" s="70" t="e">
        <f t="shared" si="405"/>
        <v>#REF!</v>
      </c>
      <c r="B1381" s="83" t="str">
        <f>IFERROR(VLOOKUP(A1381,[1]Tổng!$M$2:$AT$200,13,0),"")</f>
        <v/>
      </c>
      <c r="C1381" s="71" t="e">
        <f t="shared" si="400"/>
        <v>#VALUE!</v>
      </c>
      <c r="D1381" s="71">
        <f t="shared" si="401"/>
        <v>1</v>
      </c>
      <c r="E1381" s="221" t="str">
        <f>IFERROR(VLOOKUP(A1381,[1]Tổng!$M$2:$AT$200,14,0),"")</f>
        <v/>
      </c>
      <c r="F1381" s="213" t="str">
        <f>IFERROR(VLOOKUP(A1381,[1]Tổng!$M$2:$AT$200,15,0),"")</f>
        <v/>
      </c>
      <c r="G1381" s="214" t="str">
        <f>IFERROR(VLOOKUP(A1381,[1]Tổng!$M$2:$AT$200,25,0),"")</f>
        <v/>
      </c>
      <c r="H1381" s="83" t="str">
        <f>IFERROR(VLOOKUP(A1381,[1]Tổng!$M$2:$AQ$200,26,0),"")</f>
        <v/>
      </c>
      <c r="I1381" s="77" t="str">
        <f>IFERROR(VLOOKUP(A1381,[1]Tổng!$M$2:$AQ$200,27,0),"")</f>
        <v/>
      </c>
      <c r="J1381" s="77">
        <v>1000000</v>
      </c>
      <c r="K1381" s="78">
        <f t="shared" si="402"/>
        <v>0</v>
      </c>
      <c r="L1381" s="88" t="str">
        <f>IFERROR(VLOOKUP(A1381,[1]Tổng!$M$2:$AQ$200,30,0),"")</f>
        <v/>
      </c>
      <c r="M1381" s="88">
        <f t="shared" si="403"/>
        <v>0</v>
      </c>
      <c r="N1381" s="88" t="str">
        <f>IFERROR(VLOOKUP(A1381,[1]Tổng!$M$2:$AT$200,18,0),"")</f>
        <v/>
      </c>
      <c r="O1381" s="88" t="str">
        <f>IFERROR(VLOOKUP(A1381,[1]Tổng!$M$2:$AT$200,22,0),"")</f>
        <v/>
      </c>
      <c r="P1381" s="217">
        <f t="shared" si="404"/>
        <v>0</v>
      </c>
      <c r="Q1381" s="217">
        <f>IFERROR(VLOOKUP(A1381,[1]Tổng!$M$2:$AQ$200,29,0),0)</f>
        <v>0</v>
      </c>
      <c r="R1381" s="81" t="str">
        <f>IFERROR(VLOOKUP(A1381,[1]Tổng!$M$2:$AQ$200,31,0),"")</f>
        <v/>
      </c>
      <c r="S1381" s="81">
        <f t="shared" si="411"/>
        <v>0</v>
      </c>
      <c r="T1381" s="81">
        <f t="shared" si="412"/>
        <v>0</v>
      </c>
      <c r="U1381" s="81" t="e">
        <f t="shared" si="406"/>
        <v>#REF!</v>
      </c>
      <c r="V1381" s="81"/>
      <c r="W1381" s="81" t="e">
        <f t="shared" si="417"/>
        <v>#REF!</v>
      </c>
      <c r="X1381" s="83" t="str">
        <f>IFERROR(VLOOKUP(A1381,[1]Tổng!$H$2:$AT$200,39,0),".")</f>
        <v>.</v>
      </c>
      <c r="Y1381" s="99">
        <f t="shared" si="409"/>
        <v>0</v>
      </c>
      <c r="AC1381" s="106"/>
      <c r="AE1381" s="106" t="e">
        <f t="shared" si="353"/>
        <v>#VALUE!</v>
      </c>
      <c r="AF1381" s="69"/>
      <c r="AG1381" s="218"/>
      <c r="AH1381" s="219"/>
      <c r="AI1381" s="218"/>
      <c r="AR1381" s="225" t="str">
        <f t="shared" si="407"/>
        <v/>
      </c>
      <c r="AS1381" s="35">
        <f t="shared" si="408"/>
        <v>2</v>
      </c>
      <c r="AU1381" s="69" t="e">
        <f t="shared" si="410"/>
        <v>#N/A</v>
      </c>
      <c r="AV1381" s="69" t="e">
        <f t="shared" si="413"/>
        <v>#N/A</v>
      </c>
      <c r="AW1381" s="69">
        <f>IF(I1381&gt;0,COUNTIF($AV$32:AV1381,AV1381),0)</f>
        <v>1349</v>
      </c>
      <c r="AX1381" s="69">
        <f>IF(AND(AW1381&gt;1,SUMIF($AV$32:AV1380,AV1381,$AX$32:AX1380)-SUMIF($AV$32:AV1380,AV1381,$BA$32:BA1380)=0),1,IF(AND(AW1381&gt;1,SUMIF($AV$32:AV1380,AV1381,$AX$32:AX1380)-SUMIF($AV$32:AV1380,AV1381,$BA$32:BA1380)&gt;0),0,AW1381))</f>
        <v>0</v>
      </c>
      <c r="AY1381" s="69">
        <f>IF(AND(Q1381&gt;0,SUMIF($AV$32:AV1381,AV1381,$I$32:I1381)-SUMIF($AV$32:AV1381,AV1381,$Q$32:Q1381)=0),COUNTIF($AV$32:AV1381,AV1381),0)</f>
        <v>0</v>
      </c>
      <c r="AZ1381" s="69">
        <f>IF(Q1381&gt;0,COUNTIF($AV$32:AV1381,AV1381),0)</f>
        <v>0</v>
      </c>
      <c r="BA1381" s="69">
        <f t="shared" si="414"/>
        <v>0</v>
      </c>
      <c r="BC1381" s="69" t="str">
        <f t="shared" si="415"/>
        <v xml:space="preserve">  0</v>
      </c>
      <c r="BD1381" s="69" t="str">
        <f t="shared" si="416"/>
        <v/>
      </c>
      <c r="BF1381" s="69"/>
      <c r="BG1381" s="69"/>
    </row>
    <row r="1382" spans="1:59" x14ac:dyDescent="0.25">
      <c r="A1382" s="70" t="e">
        <f t="shared" si="405"/>
        <v>#REF!</v>
      </c>
      <c r="B1382" s="83" t="str">
        <f>IFERROR(VLOOKUP(A1382,[1]Tổng!$M$2:$AT$200,13,0),"")</f>
        <v/>
      </c>
      <c r="C1382" s="71" t="e">
        <f t="shared" ref="C1382:C1445" si="418">IF(I1382&gt;0,MID(B1382,SEARCH(".",B1382,SEARCH(".",B1382,SEARCH(".",B1382)+1)+1)+1,SEARCH(".",B1382,(SEARCH(".",B1382,SEARCH(".",B1382,SEARCH(".",B1382)+1)+1))+1)-SEARCH(".",B1382,SEARCH(".",B1382,SEARCH(".",B1382)+1)+1)-1),0)</f>
        <v>#VALUE!</v>
      </c>
      <c r="D1382" s="71">
        <f t="shared" ref="D1382:D1445" si="419">IF(Q1382&gt;0,MID(B1382,SEARCH("-",B1382,SEARCH("-",B1382)+1)+1,SEARCH("/",B1382,SEARCH("/",B1382)+1)-SEARCH("-",B1382,SEARCH("-",B1382)+1)-1),1)</f>
        <v>1</v>
      </c>
      <c r="E1382" s="221" t="str">
        <f>IFERROR(VLOOKUP(A1382,[1]Tổng!$M$2:$AT$200,14,0),"")</f>
        <v/>
      </c>
      <c r="F1382" s="213" t="str">
        <f>IFERROR(VLOOKUP(A1382,[1]Tổng!$M$2:$AT$200,15,0),"")</f>
        <v/>
      </c>
      <c r="G1382" s="214" t="str">
        <f>IFERROR(VLOOKUP(A1382,[1]Tổng!$M$2:$AT$200,25,0),"")</f>
        <v/>
      </c>
      <c r="H1382" s="83" t="str">
        <f>IFERROR(VLOOKUP(A1382,[1]Tổng!$M$2:$AQ$200,26,0),"")</f>
        <v/>
      </c>
      <c r="I1382" s="77" t="str">
        <f>IFERROR(VLOOKUP(A1382,[1]Tổng!$M$2:$AQ$200,27,0),"")</f>
        <v/>
      </c>
      <c r="J1382" s="77">
        <v>1000000</v>
      </c>
      <c r="K1382" s="78">
        <f t="shared" ref="K1382:K1445" si="420">IFERROR(I1382*J1382,0)</f>
        <v>0</v>
      </c>
      <c r="L1382" s="88" t="str">
        <f>IFERROR(VLOOKUP(A1382,[1]Tổng!$M$2:$AQ$200,30,0),"")</f>
        <v/>
      </c>
      <c r="M1382" s="88">
        <f t="shared" ref="M1382:M1445" si="421">IFERROR(I1382*L1382,0)</f>
        <v>0</v>
      </c>
      <c r="N1382" s="88" t="str">
        <f>IFERROR(VLOOKUP(A1382,[1]Tổng!$M$2:$AT$200,18,0),"")</f>
        <v/>
      </c>
      <c r="O1382" s="88" t="str">
        <f>IFERROR(VLOOKUP(A1382,[1]Tổng!$M$2:$AT$200,22,0),"")</f>
        <v/>
      </c>
      <c r="P1382" s="217">
        <f t="shared" ref="P1382:P1445" si="422">IF(Q1382&gt;0,VLOOKUP(D1382,$C$32:$M$1452,7,0),0)</f>
        <v>0</v>
      </c>
      <c r="Q1382" s="217">
        <f>IFERROR(VLOOKUP(A1382,[1]Tổng!$M$2:$AQ$200,29,0),0)</f>
        <v>0</v>
      </c>
      <c r="R1382" s="81" t="str">
        <f>IFERROR(VLOOKUP(A1382,[1]Tổng!$M$2:$AQ$200,31,0),"")</f>
        <v/>
      </c>
      <c r="S1382" s="81">
        <f t="shared" si="411"/>
        <v>0</v>
      </c>
      <c r="T1382" s="81">
        <f t="shared" si="412"/>
        <v>0</v>
      </c>
      <c r="U1382" s="81" t="e">
        <f t="shared" si="406"/>
        <v>#REF!</v>
      </c>
      <c r="V1382" s="81"/>
      <c r="W1382" s="81" t="e">
        <f t="shared" si="417"/>
        <v>#REF!</v>
      </c>
      <c r="X1382" s="83" t="str">
        <f>IFERROR(VLOOKUP(A1382,[1]Tổng!$H$2:$AT$200,39,0),".")</f>
        <v>.</v>
      </c>
      <c r="Y1382" s="99">
        <f t="shared" si="409"/>
        <v>0</v>
      </c>
      <c r="AC1382" s="106"/>
      <c r="AE1382" s="106" t="e">
        <f t="shared" si="353"/>
        <v>#VALUE!</v>
      </c>
      <c r="AF1382" s="69"/>
      <c r="AG1382" s="218"/>
      <c r="AH1382" s="219"/>
      <c r="AI1382" s="218"/>
      <c r="AR1382" s="225" t="str">
        <f t="shared" si="407"/>
        <v/>
      </c>
      <c r="AS1382" s="35">
        <f t="shared" si="408"/>
        <v>2</v>
      </c>
      <c r="AU1382" s="69" t="e">
        <f t="shared" si="410"/>
        <v>#N/A</v>
      </c>
      <c r="AV1382" s="69" t="e">
        <f t="shared" si="413"/>
        <v>#N/A</v>
      </c>
      <c r="AW1382" s="69">
        <f>IF(I1382&gt;0,COUNTIF($AV$32:AV1382,AV1382),0)</f>
        <v>1350</v>
      </c>
      <c r="AX1382" s="69">
        <f>IF(AND(AW1382&gt;1,SUMIF($AV$32:AV1381,AV1382,$AX$32:AX1381)-SUMIF($AV$32:AV1381,AV1382,$BA$32:BA1381)=0),1,IF(AND(AW1382&gt;1,SUMIF($AV$32:AV1381,AV1382,$AX$32:AX1381)-SUMIF($AV$32:AV1381,AV1382,$BA$32:BA1381)&gt;0),0,AW1382))</f>
        <v>0</v>
      </c>
      <c r="AY1382" s="69">
        <f>IF(AND(Q1382&gt;0,SUMIF($AV$32:AV1382,AV1382,$I$32:I1382)-SUMIF($AV$32:AV1382,AV1382,$Q$32:Q1382)=0),COUNTIF($AV$32:AV1382,AV1382),0)</f>
        <v>0</v>
      </c>
      <c r="AZ1382" s="69">
        <f>IF(Q1382&gt;0,COUNTIF($AV$32:AV1382,AV1382),0)</f>
        <v>0</v>
      </c>
      <c r="BA1382" s="69">
        <f t="shared" si="414"/>
        <v>0</v>
      </c>
      <c r="BC1382" s="69" t="str">
        <f t="shared" si="415"/>
        <v xml:space="preserve">  0</v>
      </c>
      <c r="BD1382" s="69" t="str">
        <f t="shared" si="416"/>
        <v/>
      </c>
      <c r="BF1382" s="69"/>
      <c r="BG1382" s="69"/>
    </row>
    <row r="1383" spans="1:59" x14ac:dyDescent="0.25">
      <c r="A1383" s="70" t="e">
        <f t="shared" ref="A1383:A1446" si="423">A1382+1</f>
        <v>#REF!</v>
      </c>
      <c r="B1383" s="83" t="str">
        <f>IFERROR(VLOOKUP(A1383,[1]Tổng!$M$2:$AT$200,13,0),"")</f>
        <v/>
      </c>
      <c r="C1383" s="71" t="e">
        <f t="shared" si="418"/>
        <v>#VALUE!</v>
      </c>
      <c r="D1383" s="71">
        <f t="shared" si="419"/>
        <v>1</v>
      </c>
      <c r="E1383" s="221" t="str">
        <f>IFERROR(VLOOKUP(A1383,[1]Tổng!$M$2:$AT$200,14,0),"")</f>
        <v/>
      </c>
      <c r="F1383" s="213" t="str">
        <f>IFERROR(VLOOKUP(A1383,[1]Tổng!$M$2:$AT$200,15,0),"")</f>
        <v/>
      </c>
      <c r="G1383" s="214" t="str">
        <f>IFERROR(VLOOKUP(A1383,[1]Tổng!$M$2:$AT$200,25,0),"")</f>
        <v/>
      </c>
      <c r="H1383" s="83" t="str">
        <f>IFERROR(VLOOKUP(A1383,[1]Tổng!$M$2:$AQ$200,26,0),"")</f>
        <v/>
      </c>
      <c r="I1383" s="77" t="str">
        <f>IFERROR(VLOOKUP(A1383,[1]Tổng!$M$2:$AQ$200,27,0),"")</f>
        <v/>
      </c>
      <c r="J1383" s="77">
        <v>1000000</v>
      </c>
      <c r="K1383" s="78">
        <f t="shared" si="420"/>
        <v>0</v>
      </c>
      <c r="L1383" s="88" t="str">
        <f>IFERROR(VLOOKUP(A1383,[1]Tổng!$M$2:$AQ$200,30,0),"")</f>
        <v/>
      </c>
      <c r="M1383" s="88">
        <f t="shared" si="421"/>
        <v>0</v>
      </c>
      <c r="N1383" s="88" t="str">
        <f>IFERROR(VLOOKUP(A1383,[1]Tổng!$M$2:$AT$200,18,0),"")</f>
        <v/>
      </c>
      <c r="O1383" s="88" t="str">
        <f>IFERROR(VLOOKUP(A1383,[1]Tổng!$M$2:$AT$200,22,0),"")</f>
        <v/>
      </c>
      <c r="P1383" s="217">
        <f t="shared" si="422"/>
        <v>0</v>
      </c>
      <c r="Q1383" s="217">
        <f>IFERROR(VLOOKUP(A1383,[1]Tổng!$M$2:$AQ$200,29,0),0)</f>
        <v>0</v>
      </c>
      <c r="R1383" s="81" t="str">
        <f>IFERROR(VLOOKUP(A1383,[1]Tổng!$M$2:$AQ$200,31,0),"")</f>
        <v/>
      </c>
      <c r="S1383" s="81">
        <f t="shared" si="411"/>
        <v>0</v>
      </c>
      <c r="T1383" s="81">
        <f t="shared" si="412"/>
        <v>0</v>
      </c>
      <c r="U1383" s="81" t="e">
        <f t="shared" ref="U1383:U1446" si="424">W1382</f>
        <v>#REF!</v>
      </c>
      <c r="V1383" s="81"/>
      <c r="W1383" s="81" t="e">
        <f t="shared" si="417"/>
        <v>#REF!</v>
      </c>
      <c r="X1383" s="83" t="str">
        <f>IFERROR(VLOOKUP(A1383,[1]Tổng!$H$2:$AT$200,39,0),".")</f>
        <v>.</v>
      </c>
      <c r="Y1383" s="99">
        <f t="shared" si="409"/>
        <v>0</v>
      </c>
      <c r="AC1383" s="106"/>
      <c r="AE1383" s="106" t="e">
        <f t="shared" si="353"/>
        <v>#VALUE!</v>
      </c>
      <c r="AF1383" s="69"/>
      <c r="AG1383" s="218"/>
      <c r="AH1383" s="219"/>
      <c r="AI1383" s="218"/>
      <c r="AR1383" s="225" t="str">
        <f t="shared" si="407"/>
        <v/>
      </c>
      <c r="AS1383" s="35">
        <f t="shared" si="408"/>
        <v>2</v>
      </c>
      <c r="AU1383" s="69" t="e">
        <f t="shared" si="410"/>
        <v>#N/A</v>
      </c>
      <c r="AV1383" s="69" t="e">
        <f t="shared" si="413"/>
        <v>#N/A</v>
      </c>
      <c r="AW1383" s="69">
        <f>IF(I1383&gt;0,COUNTIF($AV$32:AV1383,AV1383),0)</f>
        <v>1351</v>
      </c>
      <c r="AX1383" s="69">
        <f>IF(AND(AW1383&gt;1,SUMIF($AV$32:AV1382,AV1383,$AX$32:AX1382)-SUMIF($AV$32:AV1382,AV1383,$BA$32:BA1382)=0),1,IF(AND(AW1383&gt;1,SUMIF($AV$32:AV1382,AV1383,$AX$32:AX1382)-SUMIF($AV$32:AV1382,AV1383,$BA$32:BA1382)&gt;0),0,AW1383))</f>
        <v>0</v>
      </c>
      <c r="AY1383" s="69">
        <f>IF(AND(Q1383&gt;0,SUMIF($AV$32:AV1383,AV1383,$I$32:I1383)-SUMIF($AV$32:AV1383,AV1383,$Q$32:Q1383)=0),COUNTIF($AV$32:AV1383,AV1383),0)</f>
        <v>0</v>
      </c>
      <c r="AZ1383" s="69">
        <f>IF(Q1383&gt;0,COUNTIF($AV$32:AV1383,AV1383),0)</f>
        <v>0</v>
      </c>
      <c r="BA1383" s="69">
        <f t="shared" si="414"/>
        <v>0</v>
      </c>
      <c r="BC1383" s="69" t="str">
        <f t="shared" si="415"/>
        <v xml:space="preserve">  0</v>
      </c>
      <c r="BD1383" s="69" t="str">
        <f t="shared" si="416"/>
        <v/>
      </c>
      <c r="BF1383" s="69"/>
      <c r="BG1383" s="69"/>
    </row>
    <row r="1384" spans="1:59" x14ac:dyDescent="0.25">
      <c r="A1384" s="70" t="e">
        <f t="shared" si="423"/>
        <v>#REF!</v>
      </c>
      <c r="B1384" s="83" t="str">
        <f>IFERROR(VLOOKUP(A1384,[1]Tổng!$M$2:$AT$200,13,0),"")</f>
        <v/>
      </c>
      <c r="C1384" s="71" t="e">
        <f t="shared" si="418"/>
        <v>#VALUE!</v>
      </c>
      <c r="D1384" s="71">
        <f t="shared" si="419"/>
        <v>1</v>
      </c>
      <c r="E1384" s="221" t="str">
        <f>IFERROR(VLOOKUP(A1384,[1]Tổng!$M$2:$AT$200,14,0),"")</f>
        <v/>
      </c>
      <c r="F1384" s="213" t="str">
        <f>IFERROR(VLOOKUP(A1384,[1]Tổng!$M$2:$AT$200,15,0),"")</f>
        <v/>
      </c>
      <c r="G1384" s="214" t="str">
        <f>IFERROR(VLOOKUP(A1384,[1]Tổng!$M$2:$AT$200,25,0),"")</f>
        <v/>
      </c>
      <c r="H1384" s="83" t="str">
        <f>IFERROR(VLOOKUP(A1384,[1]Tổng!$M$2:$AQ$200,26,0),"")</f>
        <v/>
      </c>
      <c r="I1384" s="77" t="str">
        <f>IFERROR(VLOOKUP(A1384,[1]Tổng!$M$2:$AQ$200,27,0),"")</f>
        <v/>
      </c>
      <c r="J1384" s="77">
        <v>1000000</v>
      </c>
      <c r="K1384" s="78">
        <f t="shared" si="420"/>
        <v>0</v>
      </c>
      <c r="L1384" s="88" t="str">
        <f>IFERROR(VLOOKUP(A1384,[1]Tổng!$M$2:$AQ$200,30,0),"")</f>
        <v/>
      </c>
      <c r="M1384" s="88">
        <f t="shared" si="421"/>
        <v>0</v>
      </c>
      <c r="N1384" s="88" t="str">
        <f>IFERROR(VLOOKUP(A1384,[1]Tổng!$M$2:$AT$200,18,0),"")</f>
        <v/>
      </c>
      <c r="O1384" s="88" t="str">
        <f>IFERROR(VLOOKUP(A1384,[1]Tổng!$M$2:$AT$200,22,0),"")</f>
        <v/>
      </c>
      <c r="P1384" s="217">
        <f t="shared" si="422"/>
        <v>0</v>
      </c>
      <c r="Q1384" s="217">
        <f>IFERROR(VLOOKUP(A1384,[1]Tổng!$M$2:$AQ$200,29,0),0)</f>
        <v>0</v>
      </c>
      <c r="R1384" s="81" t="str">
        <f>IFERROR(VLOOKUP(A1384,[1]Tổng!$M$2:$AQ$200,31,0),"")</f>
        <v/>
      </c>
      <c r="S1384" s="81">
        <f t="shared" si="411"/>
        <v>0</v>
      </c>
      <c r="T1384" s="81">
        <f t="shared" si="412"/>
        <v>0</v>
      </c>
      <c r="U1384" s="81" t="e">
        <f t="shared" si="424"/>
        <v>#REF!</v>
      </c>
      <c r="V1384" s="81"/>
      <c r="W1384" s="81" t="e">
        <f t="shared" si="417"/>
        <v>#REF!</v>
      </c>
      <c r="X1384" s="83" t="str">
        <f>IFERROR(VLOOKUP(A1384,[1]Tổng!$H$2:$AT$200,39,0),".")</f>
        <v>.</v>
      </c>
      <c r="Y1384" s="99">
        <f t="shared" si="409"/>
        <v>0</v>
      </c>
      <c r="AC1384" s="106"/>
      <c r="AE1384" s="106" t="e">
        <f t="shared" si="353"/>
        <v>#VALUE!</v>
      </c>
      <c r="AF1384" s="69"/>
      <c r="AG1384" s="218"/>
      <c r="AH1384" s="219"/>
      <c r="AI1384" s="218"/>
      <c r="AR1384" s="225" t="str">
        <f t="shared" si="407"/>
        <v/>
      </c>
      <c r="AS1384" s="35">
        <f t="shared" si="408"/>
        <v>2</v>
      </c>
      <c r="AU1384" s="69" t="e">
        <f t="shared" si="410"/>
        <v>#N/A</v>
      </c>
      <c r="AV1384" s="69" t="e">
        <f t="shared" si="413"/>
        <v>#N/A</v>
      </c>
      <c r="AW1384" s="69">
        <f>IF(I1384&gt;0,COUNTIF($AV$32:AV1384,AV1384),0)</f>
        <v>1352</v>
      </c>
      <c r="AX1384" s="69">
        <f>IF(AND(AW1384&gt;1,SUMIF($AV$32:AV1383,AV1384,$AX$32:AX1383)-SUMIF($AV$32:AV1383,AV1384,$BA$32:BA1383)=0),1,IF(AND(AW1384&gt;1,SUMIF($AV$32:AV1383,AV1384,$AX$32:AX1383)-SUMIF($AV$32:AV1383,AV1384,$BA$32:BA1383)&gt;0),0,AW1384))</f>
        <v>0</v>
      </c>
      <c r="AY1384" s="69">
        <f>IF(AND(Q1384&gt;0,SUMIF($AV$32:AV1384,AV1384,$I$32:I1384)-SUMIF($AV$32:AV1384,AV1384,$Q$32:Q1384)=0),COUNTIF($AV$32:AV1384,AV1384),0)</f>
        <v>0</v>
      </c>
      <c r="AZ1384" s="69">
        <f>IF(Q1384&gt;0,COUNTIF($AV$32:AV1384,AV1384),0)</f>
        <v>0</v>
      </c>
      <c r="BA1384" s="69">
        <f t="shared" si="414"/>
        <v>0</v>
      </c>
      <c r="BC1384" s="69" t="str">
        <f t="shared" si="415"/>
        <v xml:space="preserve">  0</v>
      </c>
      <c r="BD1384" s="69" t="str">
        <f t="shared" si="416"/>
        <v/>
      </c>
      <c r="BF1384" s="69"/>
      <c r="BG1384" s="69"/>
    </row>
    <row r="1385" spans="1:59" x14ac:dyDescent="0.25">
      <c r="A1385" s="70" t="e">
        <f t="shared" si="423"/>
        <v>#REF!</v>
      </c>
      <c r="B1385" s="83" t="str">
        <f>IFERROR(VLOOKUP(A1385,[1]Tổng!$M$2:$AT$200,13,0),"")</f>
        <v/>
      </c>
      <c r="C1385" s="71" t="e">
        <f t="shared" si="418"/>
        <v>#VALUE!</v>
      </c>
      <c r="D1385" s="71">
        <f t="shared" si="419"/>
        <v>1</v>
      </c>
      <c r="E1385" s="221" t="str">
        <f>IFERROR(VLOOKUP(A1385,[1]Tổng!$M$2:$AT$200,14,0),"")</f>
        <v/>
      </c>
      <c r="F1385" s="213" t="str">
        <f>IFERROR(VLOOKUP(A1385,[1]Tổng!$M$2:$AT$200,15,0),"")</f>
        <v/>
      </c>
      <c r="G1385" s="214" t="str">
        <f>IFERROR(VLOOKUP(A1385,[1]Tổng!$M$2:$AT$200,25,0),"")</f>
        <v/>
      </c>
      <c r="H1385" s="83" t="str">
        <f>IFERROR(VLOOKUP(A1385,[1]Tổng!$M$2:$AQ$200,26,0),"")</f>
        <v/>
      </c>
      <c r="I1385" s="77" t="str">
        <f>IFERROR(VLOOKUP(A1385,[1]Tổng!$M$2:$AQ$200,27,0),"")</f>
        <v/>
      </c>
      <c r="J1385" s="77">
        <v>1000000</v>
      </c>
      <c r="K1385" s="78">
        <f t="shared" si="420"/>
        <v>0</v>
      </c>
      <c r="L1385" s="88" t="str">
        <f>IFERROR(VLOOKUP(A1385,[1]Tổng!$M$2:$AQ$200,30,0),"")</f>
        <v/>
      </c>
      <c r="M1385" s="88">
        <f t="shared" si="421"/>
        <v>0</v>
      </c>
      <c r="N1385" s="88" t="str">
        <f>IFERROR(VLOOKUP(A1385,[1]Tổng!$M$2:$AT$200,18,0),"")</f>
        <v/>
      </c>
      <c r="O1385" s="88" t="str">
        <f>IFERROR(VLOOKUP(A1385,[1]Tổng!$M$2:$AT$200,22,0),"")</f>
        <v/>
      </c>
      <c r="P1385" s="217">
        <f t="shared" si="422"/>
        <v>0</v>
      </c>
      <c r="Q1385" s="217">
        <f>IFERROR(VLOOKUP(A1385,[1]Tổng!$M$2:$AQ$200,29,0),0)</f>
        <v>0</v>
      </c>
      <c r="R1385" s="81" t="str">
        <f>IFERROR(VLOOKUP(A1385,[1]Tổng!$M$2:$AQ$200,31,0),"")</f>
        <v/>
      </c>
      <c r="S1385" s="81">
        <f t="shared" si="411"/>
        <v>0</v>
      </c>
      <c r="T1385" s="81">
        <f t="shared" si="412"/>
        <v>0</v>
      </c>
      <c r="U1385" s="81" t="e">
        <f t="shared" si="424"/>
        <v>#REF!</v>
      </c>
      <c r="V1385" s="81"/>
      <c r="W1385" s="81" t="e">
        <f t="shared" si="417"/>
        <v>#REF!</v>
      </c>
      <c r="X1385" s="83" t="str">
        <f>IFERROR(VLOOKUP(A1385,[1]Tổng!$H$2:$AT$200,39,0),".")</f>
        <v>.</v>
      </c>
      <c r="Y1385" s="99">
        <f t="shared" si="409"/>
        <v>0</v>
      </c>
      <c r="AC1385" s="106"/>
      <c r="AE1385" s="106" t="e">
        <f t="shared" si="353"/>
        <v>#VALUE!</v>
      </c>
      <c r="AF1385" s="69"/>
      <c r="AG1385" s="218"/>
      <c r="AH1385" s="219"/>
      <c r="AI1385" s="218"/>
      <c r="AR1385" s="225" t="str">
        <f t="shared" si="407"/>
        <v/>
      </c>
      <c r="AS1385" s="35">
        <f t="shared" si="408"/>
        <v>2</v>
      </c>
      <c r="AU1385" s="69" t="e">
        <f t="shared" si="410"/>
        <v>#N/A</v>
      </c>
      <c r="AV1385" s="69" t="e">
        <f t="shared" si="413"/>
        <v>#N/A</v>
      </c>
      <c r="AW1385" s="69">
        <f>IF(I1385&gt;0,COUNTIF($AV$32:AV1385,AV1385),0)</f>
        <v>1353</v>
      </c>
      <c r="AX1385" s="69">
        <f>IF(AND(AW1385&gt;1,SUMIF($AV$32:AV1384,AV1385,$AX$32:AX1384)-SUMIF($AV$32:AV1384,AV1385,$BA$32:BA1384)=0),1,IF(AND(AW1385&gt;1,SUMIF($AV$32:AV1384,AV1385,$AX$32:AX1384)-SUMIF($AV$32:AV1384,AV1385,$BA$32:BA1384)&gt;0),0,AW1385))</f>
        <v>0</v>
      </c>
      <c r="AY1385" s="69">
        <f>IF(AND(Q1385&gt;0,SUMIF($AV$32:AV1385,AV1385,$I$32:I1385)-SUMIF($AV$32:AV1385,AV1385,$Q$32:Q1385)=0),COUNTIF($AV$32:AV1385,AV1385),0)</f>
        <v>0</v>
      </c>
      <c r="AZ1385" s="69">
        <f>IF(Q1385&gt;0,COUNTIF($AV$32:AV1385,AV1385),0)</f>
        <v>0</v>
      </c>
      <c r="BA1385" s="69">
        <f t="shared" si="414"/>
        <v>0</v>
      </c>
      <c r="BC1385" s="69" t="str">
        <f t="shared" si="415"/>
        <v xml:space="preserve">  0</v>
      </c>
      <c r="BD1385" s="69" t="str">
        <f t="shared" si="416"/>
        <v/>
      </c>
      <c r="BF1385" s="69"/>
      <c r="BG1385" s="69"/>
    </row>
    <row r="1386" spans="1:59" x14ac:dyDescent="0.25">
      <c r="A1386" s="70" t="e">
        <f t="shared" si="423"/>
        <v>#REF!</v>
      </c>
      <c r="B1386" s="83" t="str">
        <f>IFERROR(VLOOKUP(A1386,[1]Tổng!$M$2:$AT$200,13,0),"")</f>
        <v/>
      </c>
      <c r="C1386" s="71" t="e">
        <f t="shared" si="418"/>
        <v>#VALUE!</v>
      </c>
      <c r="D1386" s="71">
        <f t="shared" si="419"/>
        <v>1</v>
      </c>
      <c r="E1386" s="221" t="str">
        <f>IFERROR(VLOOKUP(A1386,[1]Tổng!$M$2:$AT$200,14,0),"")</f>
        <v/>
      </c>
      <c r="F1386" s="213" t="str">
        <f>IFERROR(VLOOKUP(A1386,[1]Tổng!$M$2:$AT$200,15,0),"")</f>
        <v/>
      </c>
      <c r="G1386" s="214" t="str">
        <f>IFERROR(VLOOKUP(A1386,[1]Tổng!$M$2:$AT$200,25,0),"")</f>
        <v/>
      </c>
      <c r="H1386" s="83" t="str">
        <f>IFERROR(VLOOKUP(A1386,[1]Tổng!$M$2:$AQ$200,26,0),"")</f>
        <v/>
      </c>
      <c r="I1386" s="77" t="str">
        <f>IFERROR(VLOOKUP(A1386,[1]Tổng!$M$2:$AQ$200,27,0),"")</f>
        <v/>
      </c>
      <c r="J1386" s="77">
        <v>1000000</v>
      </c>
      <c r="K1386" s="78">
        <f t="shared" si="420"/>
        <v>0</v>
      </c>
      <c r="L1386" s="88" t="str">
        <f>IFERROR(VLOOKUP(A1386,[1]Tổng!$M$2:$AQ$200,30,0),"")</f>
        <v/>
      </c>
      <c r="M1386" s="88">
        <f t="shared" si="421"/>
        <v>0</v>
      </c>
      <c r="N1386" s="88" t="str">
        <f>IFERROR(VLOOKUP(A1386,[1]Tổng!$M$2:$AT$200,18,0),"")</f>
        <v/>
      </c>
      <c r="O1386" s="88" t="str">
        <f>IFERROR(VLOOKUP(A1386,[1]Tổng!$M$2:$AT$200,22,0),"")</f>
        <v/>
      </c>
      <c r="P1386" s="217">
        <f t="shared" si="422"/>
        <v>0</v>
      </c>
      <c r="Q1386" s="217">
        <f>IFERROR(VLOOKUP(A1386,[1]Tổng!$M$2:$AQ$200,29,0),0)</f>
        <v>0</v>
      </c>
      <c r="R1386" s="81" t="str">
        <f>IFERROR(VLOOKUP(A1386,[1]Tổng!$M$2:$AQ$200,31,0),"")</f>
        <v/>
      </c>
      <c r="S1386" s="81">
        <f t="shared" si="411"/>
        <v>0</v>
      </c>
      <c r="T1386" s="81">
        <f t="shared" si="412"/>
        <v>0</v>
      </c>
      <c r="U1386" s="81" t="e">
        <f t="shared" si="424"/>
        <v>#REF!</v>
      </c>
      <c r="V1386" s="81"/>
      <c r="W1386" s="81" t="e">
        <f t="shared" si="417"/>
        <v>#REF!</v>
      </c>
      <c r="X1386" s="83" t="str">
        <f>IFERROR(VLOOKUP(A1386,[1]Tổng!$H$2:$AT$200,39,0),".")</f>
        <v>.</v>
      </c>
      <c r="Y1386" s="99">
        <f t="shared" si="409"/>
        <v>0</v>
      </c>
      <c r="AC1386" s="106"/>
      <c r="AE1386" s="106" t="e">
        <f t="shared" si="353"/>
        <v>#VALUE!</v>
      </c>
      <c r="AF1386" s="69"/>
      <c r="AG1386" s="218"/>
      <c r="AH1386" s="219"/>
      <c r="AI1386" s="218"/>
      <c r="AR1386" s="225" t="str">
        <f t="shared" si="407"/>
        <v/>
      </c>
      <c r="AS1386" s="35">
        <f t="shared" si="408"/>
        <v>2</v>
      </c>
      <c r="AU1386" s="69" t="e">
        <f t="shared" si="410"/>
        <v>#N/A</v>
      </c>
      <c r="AV1386" s="69" t="e">
        <f t="shared" si="413"/>
        <v>#N/A</v>
      </c>
      <c r="AW1386" s="69">
        <f>IF(I1386&gt;0,COUNTIF($AV$32:AV1386,AV1386),0)</f>
        <v>1354</v>
      </c>
      <c r="AX1386" s="69">
        <f>IF(AND(AW1386&gt;1,SUMIF($AV$32:AV1385,AV1386,$AX$32:AX1385)-SUMIF($AV$32:AV1385,AV1386,$BA$32:BA1385)=0),1,IF(AND(AW1386&gt;1,SUMIF($AV$32:AV1385,AV1386,$AX$32:AX1385)-SUMIF($AV$32:AV1385,AV1386,$BA$32:BA1385)&gt;0),0,AW1386))</f>
        <v>0</v>
      </c>
      <c r="AY1386" s="69">
        <f>IF(AND(Q1386&gt;0,SUMIF($AV$32:AV1386,AV1386,$I$32:I1386)-SUMIF($AV$32:AV1386,AV1386,$Q$32:Q1386)=0),COUNTIF($AV$32:AV1386,AV1386),0)</f>
        <v>0</v>
      </c>
      <c r="AZ1386" s="69">
        <f>IF(Q1386&gt;0,COUNTIF($AV$32:AV1386,AV1386),0)</f>
        <v>0</v>
      </c>
      <c r="BA1386" s="69">
        <f t="shared" si="414"/>
        <v>0</v>
      </c>
      <c r="BC1386" s="69" t="str">
        <f t="shared" si="415"/>
        <v xml:space="preserve">  0</v>
      </c>
      <c r="BD1386" s="69" t="str">
        <f t="shared" si="416"/>
        <v/>
      </c>
      <c r="BF1386" s="69"/>
      <c r="BG1386" s="69"/>
    </row>
    <row r="1387" spans="1:59" x14ac:dyDescent="0.25">
      <c r="A1387" s="70" t="e">
        <f t="shared" si="423"/>
        <v>#REF!</v>
      </c>
      <c r="B1387" s="83" t="str">
        <f>IFERROR(VLOOKUP(A1387,[1]Tổng!$M$2:$AT$200,13,0),"")</f>
        <v/>
      </c>
      <c r="C1387" s="71" t="e">
        <f t="shared" si="418"/>
        <v>#VALUE!</v>
      </c>
      <c r="D1387" s="71">
        <f t="shared" si="419"/>
        <v>1</v>
      </c>
      <c r="E1387" s="221" t="str">
        <f>IFERROR(VLOOKUP(A1387,[1]Tổng!$M$2:$AT$200,14,0),"")</f>
        <v/>
      </c>
      <c r="F1387" s="213" t="str">
        <f>IFERROR(VLOOKUP(A1387,[1]Tổng!$M$2:$AT$200,15,0),"")</f>
        <v/>
      </c>
      <c r="G1387" s="214" t="str">
        <f>IFERROR(VLOOKUP(A1387,[1]Tổng!$M$2:$AT$200,25,0),"")</f>
        <v/>
      </c>
      <c r="H1387" s="83" t="str">
        <f>IFERROR(VLOOKUP(A1387,[1]Tổng!$M$2:$AQ$200,26,0),"")</f>
        <v/>
      </c>
      <c r="I1387" s="77" t="str">
        <f>IFERROR(VLOOKUP(A1387,[1]Tổng!$M$2:$AQ$200,27,0),"")</f>
        <v/>
      </c>
      <c r="J1387" s="77">
        <v>1000000</v>
      </c>
      <c r="K1387" s="78">
        <f t="shared" si="420"/>
        <v>0</v>
      </c>
      <c r="L1387" s="88" t="str">
        <f>IFERROR(VLOOKUP(A1387,[1]Tổng!$M$2:$AQ$200,30,0),"")</f>
        <v/>
      </c>
      <c r="M1387" s="88">
        <f t="shared" si="421"/>
        <v>0</v>
      </c>
      <c r="N1387" s="88" t="str">
        <f>IFERROR(VLOOKUP(A1387,[1]Tổng!$M$2:$AT$200,18,0),"")</f>
        <v/>
      </c>
      <c r="O1387" s="88" t="str">
        <f>IFERROR(VLOOKUP(A1387,[1]Tổng!$M$2:$AT$200,22,0),"")</f>
        <v/>
      </c>
      <c r="P1387" s="217">
        <f t="shared" si="422"/>
        <v>0</v>
      </c>
      <c r="Q1387" s="217">
        <f>IFERROR(VLOOKUP(A1387,[1]Tổng!$M$2:$AQ$200,29,0),0)</f>
        <v>0</v>
      </c>
      <c r="R1387" s="81" t="str">
        <f>IFERROR(VLOOKUP(A1387,[1]Tổng!$M$2:$AQ$200,31,0),"")</f>
        <v/>
      </c>
      <c r="S1387" s="81">
        <f t="shared" si="411"/>
        <v>0</v>
      </c>
      <c r="T1387" s="81">
        <f t="shared" si="412"/>
        <v>0</v>
      </c>
      <c r="U1387" s="81" t="e">
        <f t="shared" si="424"/>
        <v>#REF!</v>
      </c>
      <c r="V1387" s="81"/>
      <c r="W1387" s="81" t="e">
        <f t="shared" si="417"/>
        <v>#REF!</v>
      </c>
      <c r="X1387" s="83" t="str">
        <f>IFERROR(VLOOKUP(A1387,[1]Tổng!$H$2:$AT$200,39,0),".")</f>
        <v>.</v>
      </c>
      <c r="Y1387" s="99">
        <f t="shared" si="409"/>
        <v>0</v>
      </c>
      <c r="AC1387" s="106"/>
      <c r="AE1387" s="106" t="e">
        <f t="shared" si="353"/>
        <v>#VALUE!</v>
      </c>
      <c r="AF1387" s="69"/>
      <c r="AG1387" s="218"/>
      <c r="AH1387" s="219"/>
      <c r="AI1387" s="218"/>
      <c r="AR1387" s="225" t="str">
        <f t="shared" si="407"/>
        <v/>
      </c>
      <c r="AS1387" s="35">
        <f t="shared" si="408"/>
        <v>2</v>
      </c>
      <c r="AU1387" s="69" t="e">
        <f t="shared" si="410"/>
        <v>#N/A</v>
      </c>
      <c r="AV1387" s="69" t="e">
        <f t="shared" si="413"/>
        <v>#N/A</v>
      </c>
      <c r="AW1387" s="69">
        <f>IF(I1387&gt;0,COUNTIF($AV$32:AV1387,AV1387),0)</f>
        <v>1355</v>
      </c>
      <c r="AX1387" s="69">
        <f>IF(AND(AW1387&gt;1,SUMIF($AV$32:AV1386,AV1387,$AX$32:AX1386)-SUMIF($AV$32:AV1386,AV1387,$BA$32:BA1386)=0),1,IF(AND(AW1387&gt;1,SUMIF($AV$32:AV1386,AV1387,$AX$32:AX1386)-SUMIF($AV$32:AV1386,AV1387,$BA$32:BA1386)&gt;0),0,AW1387))</f>
        <v>0</v>
      </c>
      <c r="AY1387" s="69">
        <f>IF(AND(Q1387&gt;0,SUMIF($AV$32:AV1387,AV1387,$I$32:I1387)-SUMIF($AV$32:AV1387,AV1387,$Q$32:Q1387)=0),COUNTIF($AV$32:AV1387,AV1387),0)</f>
        <v>0</v>
      </c>
      <c r="AZ1387" s="69">
        <f>IF(Q1387&gt;0,COUNTIF($AV$32:AV1387,AV1387),0)</f>
        <v>0</v>
      </c>
      <c r="BA1387" s="69">
        <f t="shared" si="414"/>
        <v>0</v>
      </c>
      <c r="BC1387" s="69" t="str">
        <f t="shared" si="415"/>
        <v xml:space="preserve">  0</v>
      </c>
      <c r="BD1387" s="69" t="str">
        <f t="shared" si="416"/>
        <v/>
      </c>
      <c r="BF1387" s="69"/>
      <c r="BG1387" s="69"/>
    </row>
    <row r="1388" spans="1:59" x14ac:dyDescent="0.25">
      <c r="A1388" s="70" t="e">
        <f t="shared" si="423"/>
        <v>#REF!</v>
      </c>
      <c r="B1388" s="83" t="str">
        <f>IFERROR(VLOOKUP(A1388,[1]Tổng!$M$2:$AT$200,13,0),"")</f>
        <v/>
      </c>
      <c r="C1388" s="71" t="e">
        <f t="shared" si="418"/>
        <v>#VALUE!</v>
      </c>
      <c r="D1388" s="71">
        <f t="shared" si="419"/>
        <v>1</v>
      </c>
      <c r="E1388" s="221" t="str">
        <f>IFERROR(VLOOKUP(A1388,[1]Tổng!$M$2:$AT$200,14,0),"")</f>
        <v/>
      </c>
      <c r="F1388" s="213" t="str">
        <f>IFERROR(VLOOKUP(A1388,[1]Tổng!$M$2:$AT$200,15,0),"")</f>
        <v/>
      </c>
      <c r="G1388" s="214" t="str">
        <f>IFERROR(VLOOKUP(A1388,[1]Tổng!$M$2:$AT$200,25,0),"")</f>
        <v/>
      </c>
      <c r="H1388" s="83" t="str">
        <f>IFERROR(VLOOKUP(A1388,[1]Tổng!$M$2:$AQ$200,26,0),"")</f>
        <v/>
      </c>
      <c r="I1388" s="77" t="str">
        <f>IFERROR(VLOOKUP(A1388,[1]Tổng!$M$2:$AQ$200,27,0),"")</f>
        <v/>
      </c>
      <c r="J1388" s="77">
        <v>1000000</v>
      </c>
      <c r="K1388" s="78">
        <f t="shared" si="420"/>
        <v>0</v>
      </c>
      <c r="L1388" s="88" t="str">
        <f>IFERROR(VLOOKUP(A1388,[1]Tổng!$M$2:$AQ$200,30,0),"")</f>
        <v/>
      </c>
      <c r="M1388" s="88">
        <f t="shared" si="421"/>
        <v>0</v>
      </c>
      <c r="N1388" s="88" t="str">
        <f>IFERROR(VLOOKUP(A1388,[1]Tổng!$M$2:$AT$200,18,0),"")</f>
        <v/>
      </c>
      <c r="O1388" s="88" t="str">
        <f>IFERROR(VLOOKUP(A1388,[1]Tổng!$M$2:$AT$200,22,0),"")</f>
        <v/>
      </c>
      <c r="P1388" s="217">
        <f t="shared" si="422"/>
        <v>0</v>
      </c>
      <c r="Q1388" s="217">
        <f>IFERROR(VLOOKUP(A1388,[1]Tổng!$M$2:$AQ$200,29,0),0)</f>
        <v>0</v>
      </c>
      <c r="R1388" s="81" t="str">
        <f>IFERROR(VLOOKUP(A1388,[1]Tổng!$M$2:$AQ$200,31,0),"")</f>
        <v/>
      </c>
      <c r="S1388" s="81">
        <f t="shared" si="411"/>
        <v>0</v>
      </c>
      <c r="T1388" s="81">
        <f t="shared" si="412"/>
        <v>0</v>
      </c>
      <c r="U1388" s="81" t="e">
        <f t="shared" si="424"/>
        <v>#REF!</v>
      </c>
      <c r="V1388" s="81"/>
      <c r="W1388" s="81" t="e">
        <f t="shared" si="417"/>
        <v>#REF!</v>
      </c>
      <c r="X1388" s="83" t="str">
        <f>IFERROR(VLOOKUP(A1388,[1]Tổng!$H$2:$AT$200,39,0),".")</f>
        <v>.</v>
      </c>
      <c r="Y1388" s="99">
        <f t="shared" si="409"/>
        <v>0</v>
      </c>
      <c r="AC1388" s="106"/>
      <c r="AE1388" s="106" t="e">
        <f t="shared" si="353"/>
        <v>#VALUE!</v>
      </c>
      <c r="AF1388" s="69"/>
      <c r="AG1388" s="218"/>
      <c r="AH1388" s="219"/>
      <c r="AI1388" s="218"/>
      <c r="AR1388" s="225" t="str">
        <f t="shared" ref="AR1388:AR1451" si="425">IF(AS1388&gt;1,H1388,IF(AS1388=1,H1387+1,0))</f>
        <v/>
      </c>
      <c r="AS1388" s="35">
        <f t="shared" ref="AS1388:AS1451" si="426">IF(H1388=0,H1387+1,2)</f>
        <v>2</v>
      </c>
      <c r="AU1388" s="69" t="e">
        <f t="shared" si="410"/>
        <v>#N/A</v>
      </c>
      <c r="AV1388" s="69" t="e">
        <f t="shared" si="413"/>
        <v>#N/A</v>
      </c>
      <c r="AW1388" s="69">
        <f>IF(I1388&gt;0,COUNTIF($AV$32:AV1388,AV1388),0)</f>
        <v>1356</v>
      </c>
      <c r="AX1388" s="69">
        <f>IF(AND(AW1388&gt;1,SUMIF($AV$32:AV1387,AV1388,$AX$32:AX1387)-SUMIF($AV$32:AV1387,AV1388,$BA$32:BA1387)=0),1,IF(AND(AW1388&gt;1,SUMIF($AV$32:AV1387,AV1388,$AX$32:AX1387)-SUMIF($AV$32:AV1387,AV1388,$BA$32:BA1387)&gt;0),0,AW1388))</f>
        <v>0</v>
      </c>
      <c r="AY1388" s="69">
        <f>IF(AND(Q1388&gt;0,SUMIF($AV$32:AV1388,AV1388,$I$32:I1388)-SUMIF($AV$32:AV1388,AV1388,$Q$32:Q1388)=0),COUNTIF($AV$32:AV1388,AV1388),0)</f>
        <v>0</v>
      </c>
      <c r="AZ1388" s="69">
        <f>IF(Q1388&gt;0,COUNTIF($AV$32:AV1388,AV1388),0)</f>
        <v>0</v>
      </c>
      <c r="BA1388" s="69">
        <f t="shared" si="414"/>
        <v>0</v>
      </c>
      <c r="BC1388" s="69" t="str">
        <f t="shared" si="415"/>
        <v xml:space="preserve">  0</v>
      </c>
      <c r="BD1388" s="69" t="str">
        <f t="shared" si="416"/>
        <v/>
      </c>
      <c r="BF1388" s="69"/>
      <c r="BG1388" s="69"/>
    </row>
    <row r="1389" spans="1:59" x14ac:dyDescent="0.25">
      <c r="A1389" s="70" t="e">
        <f t="shared" si="423"/>
        <v>#REF!</v>
      </c>
      <c r="B1389" s="83" t="str">
        <f>IFERROR(VLOOKUP(A1389,[1]Tổng!$M$2:$AT$200,13,0),"")</f>
        <v/>
      </c>
      <c r="C1389" s="71" t="e">
        <f t="shared" si="418"/>
        <v>#VALUE!</v>
      </c>
      <c r="D1389" s="71">
        <f t="shared" si="419"/>
        <v>1</v>
      </c>
      <c r="E1389" s="221" t="str">
        <f>IFERROR(VLOOKUP(A1389,[1]Tổng!$M$2:$AT$200,14,0),"")</f>
        <v/>
      </c>
      <c r="F1389" s="213" t="str">
        <f>IFERROR(VLOOKUP(A1389,[1]Tổng!$M$2:$AT$200,15,0),"")</f>
        <v/>
      </c>
      <c r="G1389" s="214" t="str">
        <f>IFERROR(VLOOKUP(A1389,[1]Tổng!$M$2:$AT$200,25,0),"")</f>
        <v/>
      </c>
      <c r="H1389" s="83" t="str">
        <f>IFERROR(VLOOKUP(A1389,[1]Tổng!$M$2:$AQ$200,26,0),"")</f>
        <v/>
      </c>
      <c r="I1389" s="77" t="str">
        <f>IFERROR(VLOOKUP(A1389,[1]Tổng!$M$2:$AQ$200,27,0),"")</f>
        <v/>
      </c>
      <c r="J1389" s="77">
        <v>1000000</v>
      </c>
      <c r="K1389" s="78">
        <f t="shared" si="420"/>
        <v>0</v>
      </c>
      <c r="L1389" s="88" t="str">
        <f>IFERROR(VLOOKUP(A1389,[1]Tổng!$M$2:$AQ$200,30,0),"")</f>
        <v/>
      </c>
      <c r="M1389" s="88">
        <f t="shared" si="421"/>
        <v>0</v>
      </c>
      <c r="N1389" s="88" t="str">
        <f>IFERROR(VLOOKUP(A1389,[1]Tổng!$M$2:$AT$200,18,0),"")</f>
        <v/>
      </c>
      <c r="O1389" s="88" t="str">
        <f>IFERROR(VLOOKUP(A1389,[1]Tổng!$M$2:$AT$200,22,0),"")</f>
        <v/>
      </c>
      <c r="P1389" s="217">
        <f t="shared" si="422"/>
        <v>0</v>
      </c>
      <c r="Q1389" s="217">
        <f>IFERROR(VLOOKUP(A1389,[1]Tổng!$M$2:$AQ$200,29,0),0)</f>
        <v>0</v>
      </c>
      <c r="R1389" s="81" t="str">
        <f>IFERROR(VLOOKUP(A1389,[1]Tổng!$M$2:$AQ$200,31,0),"")</f>
        <v/>
      </c>
      <c r="S1389" s="81">
        <f t="shared" si="411"/>
        <v>0</v>
      </c>
      <c r="T1389" s="81">
        <f t="shared" si="412"/>
        <v>0</v>
      </c>
      <c r="U1389" s="81" t="e">
        <f t="shared" si="424"/>
        <v>#REF!</v>
      </c>
      <c r="V1389" s="81"/>
      <c r="W1389" s="81" t="e">
        <f t="shared" si="417"/>
        <v>#REF!</v>
      </c>
      <c r="X1389" s="83" t="str">
        <f>IFERROR(VLOOKUP(A1389,[1]Tổng!$H$2:$AT$200,39,0),".")</f>
        <v>.</v>
      </c>
      <c r="Y1389" s="99">
        <f t="shared" si="409"/>
        <v>0</v>
      </c>
      <c r="AC1389" s="106"/>
      <c r="AE1389" s="106" t="e">
        <f t="shared" si="353"/>
        <v>#VALUE!</v>
      </c>
      <c r="AF1389" s="69"/>
      <c r="AG1389" s="218"/>
      <c r="AH1389" s="219"/>
      <c r="AI1389" s="218"/>
      <c r="AR1389" s="225" t="str">
        <f t="shared" si="425"/>
        <v/>
      </c>
      <c r="AS1389" s="35">
        <f t="shared" si="426"/>
        <v>2</v>
      </c>
      <c r="AU1389" s="69" t="e">
        <f t="shared" si="410"/>
        <v>#N/A</v>
      </c>
      <c r="AV1389" s="69" t="e">
        <f t="shared" si="413"/>
        <v>#N/A</v>
      </c>
      <c r="AW1389" s="69">
        <f>IF(I1389&gt;0,COUNTIF($AV$32:AV1389,AV1389),0)</f>
        <v>1357</v>
      </c>
      <c r="AX1389" s="69">
        <f>IF(AND(AW1389&gt;1,SUMIF($AV$32:AV1388,AV1389,$AX$32:AX1388)-SUMIF($AV$32:AV1388,AV1389,$BA$32:BA1388)=0),1,IF(AND(AW1389&gt;1,SUMIF($AV$32:AV1388,AV1389,$AX$32:AX1388)-SUMIF($AV$32:AV1388,AV1389,$BA$32:BA1388)&gt;0),0,AW1389))</f>
        <v>0</v>
      </c>
      <c r="AY1389" s="69">
        <f>IF(AND(Q1389&gt;0,SUMIF($AV$32:AV1389,AV1389,$I$32:I1389)-SUMIF($AV$32:AV1389,AV1389,$Q$32:Q1389)=0),COUNTIF($AV$32:AV1389,AV1389),0)</f>
        <v>0</v>
      </c>
      <c r="AZ1389" s="69">
        <f>IF(Q1389&gt;0,COUNTIF($AV$32:AV1389,AV1389),0)</f>
        <v>0</v>
      </c>
      <c r="BA1389" s="69">
        <f t="shared" si="414"/>
        <v>0</v>
      </c>
      <c r="BC1389" s="69" t="str">
        <f t="shared" si="415"/>
        <v xml:space="preserve">  0</v>
      </c>
      <c r="BD1389" s="69" t="str">
        <f t="shared" si="416"/>
        <v/>
      </c>
      <c r="BF1389" s="69"/>
      <c r="BG1389" s="69"/>
    </row>
    <row r="1390" spans="1:59" x14ac:dyDescent="0.25">
      <c r="A1390" s="70" t="e">
        <f t="shared" si="423"/>
        <v>#REF!</v>
      </c>
      <c r="B1390" s="83" t="str">
        <f>IFERROR(VLOOKUP(A1390,[1]Tổng!$M$2:$AT$200,13,0),"")</f>
        <v/>
      </c>
      <c r="C1390" s="71" t="e">
        <f t="shared" si="418"/>
        <v>#VALUE!</v>
      </c>
      <c r="D1390" s="71">
        <f t="shared" si="419"/>
        <v>1</v>
      </c>
      <c r="E1390" s="221" t="str">
        <f>IFERROR(VLOOKUP(A1390,[1]Tổng!$M$2:$AT$200,14,0),"")</f>
        <v/>
      </c>
      <c r="F1390" s="213" t="str">
        <f>IFERROR(VLOOKUP(A1390,[1]Tổng!$M$2:$AT$200,15,0),"")</f>
        <v/>
      </c>
      <c r="G1390" s="214" t="str">
        <f>IFERROR(VLOOKUP(A1390,[1]Tổng!$M$2:$AT$200,25,0),"")</f>
        <v/>
      </c>
      <c r="H1390" s="83" t="str">
        <f>IFERROR(VLOOKUP(A1390,[1]Tổng!$M$2:$AQ$200,26,0),"")</f>
        <v/>
      </c>
      <c r="I1390" s="77" t="str">
        <f>IFERROR(VLOOKUP(A1390,[1]Tổng!$M$2:$AQ$200,27,0),"")</f>
        <v/>
      </c>
      <c r="J1390" s="77">
        <v>1000000</v>
      </c>
      <c r="K1390" s="78">
        <f t="shared" si="420"/>
        <v>0</v>
      </c>
      <c r="L1390" s="88" t="str">
        <f>IFERROR(VLOOKUP(A1390,[1]Tổng!$M$2:$AQ$200,30,0),"")</f>
        <v/>
      </c>
      <c r="M1390" s="88">
        <f t="shared" si="421"/>
        <v>0</v>
      </c>
      <c r="N1390" s="88" t="str">
        <f>IFERROR(VLOOKUP(A1390,[1]Tổng!$M$2:$AT$200,18,0),"")</f>
        <v/>
      </c>
      <c r="O1390" s="88" t="str">
        <f>IFERROR(VLOOKUP(A1390,[1]Tổng!$M$2:$AT$200,22,0),"")</f>
        <v/>
      </c>
      <c r="P1390" s="217">
        <f t="shared" si="422"/>
        <v>0</v>
      </c>
      <c r="Q1390" s="217">
        <f>IFERROR(VLOOKUP(A1390,[1]Tổng!$M$2:$AQ$200,29,0),0)</f>
        <v>0</v>
      </c>
      <c r="R1390" s="81" t="str">
        <f>IFERROR(VLOOKUP(A1390,[1]Tổng!$M$2:$AQ$200,31,0),"")</f>
        <v/>
      </c>
      <c r="S1390" s="81">
        <f t="shared" si="411"/>
        <v>0</v>
      </c>
      <c r="T1390" s="81">
        <f t="shared" si="412"/>
        <v>0</v>
      </c>
      <c r="U1390" s="81" t="e">
        <f t="shared" si="424"/>
        <v>#REF!</v>
      </c>
      <c r="V1390" s="81"/>
      <c r="W1390" s="81" t="e">
        <f t="shared" si="417"/>
        <v>#REF!</v>
      </c>
      <c r="X1390" s="83" t="str">
        <f>IFERROR(VLOOKUP(A1390,[1]Tổng!$H$2:$AT$200,39,0),".")</f>
        <v>.</v>
      </c>
      <c r="Y1390" s="99">
        <f t="shared" si="409"/>
        <v>0</v>
      </c>
      <c r="AC1390" s="106"/>
      <c r="AE1390" s="106" t="e">
        <f t="shared" si="353"/>
        <v>#VALUE!</v>
      </c>
      <c r="AF1390" s="69"/>
      <c r="AG1390" s="218"/>
      <c r="AH1390" s="219"/>
      <c r="AI1390" s="218"/>
      <c r="AR1390" s="225" t="str">
        <f t="shared" si="425"/>
        <v/>
      </c>
      <c r="AS1390" s="35">
        <f t="shared" si="426"/>
        <v>2</v>
      </c>
      <c r="AU1390" s="69" t="e">
        <f t="shared" si="410"/>
        <v>#N/A</v>
      </c>
      <c r="AV1390" s="69" t="e">
        <f t="shared" si="413"/>
        <v>#N/A</v>
      </c>
      <c r="AW1390" s="69">
        <f>IF(I1390&gt;0,COUNTIF($AV$32:AV1390,AV1390),0)</f>
        <v>1358</v>
      </c>
      <c r="AX1390" s="69">
        <f>IF(AND(AW1390&gt;1,SUMIF($AV$32:AV1389,AV1390,$AX$32:AX1389)-SUMIF($AV$32:AV1389,AV1390,$BA$32:BA1389)=0),1,IF(AND(AW1390&gt;1,SUMIF($AV$32:AV1389,AV1390,$AX$32:AX1389)-SUMIF($AV$32:AV1389,AV1390,$BA$32:BA1389)&gt;0),0,AW1390))</f>
        <v>0</v>
      </c>
      <c r="AY1390" s="69">
        <f>IF(AND(Q1390&gt;0,SUMIF($AV$32:AV1390,AV1390,$I$32:I1390)-SUMIF($AV$32:AV1390,AV1390,$Q$32:Q1390)=0),COUNTIF($AV$32:AV1390,AV1390),0)</f>
        <v>0</v>
      </c>
      <c r="AZ1390" s="69">
        <f>IF(Q1390&gt;0,COUNTIF($AV$32:AV1390,AV1390),0)</f>
        <v>0</v>
      </c>
      <c r="BA1390" s="69">
        <f t="shared" si="414"/>
        <v>0</v>
      </c>
      <c r="BC1390" s="69" t="str">
        <f t="shared" si="415"/>
        <v xml:space="preserve">  0</v>
      </c>
      <c r="BD1390" s="69" t="str">
        <f t="shared" si="416"/>
        <v/>
      </c>
      <c r="BF1390" s="69"/>
      <c r="BG1390" s="69"/>
    </row>
    <row r="1391" spans="1:59" x14ac:dyDescent="0.25">
      <c r="A1391" s="70" t="e">
        <f t="shared" si="423"/>
        <v>#REF!</v>
      </c>
      <c r="B1391" s="83" t="str">
        <f>IFERROR(VLOOKUP(A1391,[1]Tổng!$M$2:$AT$200,13,0),"")</f>
        <v/>
      </c>
      <c r="C1391" s="71" t="e">
        <f t="shared" si="418"/>
        <v>#VALUE!</v>
      </c>
      <c r="D1391" s="71">
        <f t="shared" si="419"/>
        <v>1</v>
      </c>
      <c r="E1391" s="221" t="str">
        <f>IFERROR(VLOOKUP(A1391,[1]Tổng!$M$2:$AT$200,14,0),"")</f>
        <v/>
      </c>
      <c r="F1391" s="213" t="str">
        <f>IFERROR(VLOOKUP(A1391,[1]Tổng!$M$2:$AT$200,15,0),"")</f>
        <v/>
      </c>
      <c r="G1391" s="214" t="str">
        <f>IFERROR(VLOOKUP(A1391,[1]Tổng!$M$2:$AT$200,25,0),"")</f>
        <v/>
      </c>
      <c r="H1391" s="83" t="str">
        <f>IFERROR(VLOOKUP(A1391,[1]Tổng!$M$2:$AQ$200,26,0),"")</f>
        <v/>
      </c>
      <c r="I1391" s="77" t="str">
        <f>IFERROR(VLOOKUP(A1391,[1]Tổng!$M$2:$AQ$200,27,0),"")</f>
        <v/>
      </c>
      <c r="J1391" s="77">
        <v>1000000</v>
      </c>
      <c r="K1391" s="78">
        <f t="shared" si="420"/>
        <v>0</v>
      </c>
      <c r="L1391" s="88" t="str">
        <f>IFERROR(VLOOKUP(A1391,[1]Tổng!$M$2:$AQ$200,30,0),"")</f>
        <v/>
      </c>
      <c r="M1391" s="88">
        <f t="shared" si="421"/>
        <v>0</v>
      </c>
      <c r="N1391" s="88" t="str">
        <f>IFERROR(VLOOKUP(A1391,[1]Tổng!$M$2:$AT$200,18,0),"")</f>
        <v/>
      </c>
      <c r="O1391" s="88" t="str">
        <f>IFERROR(VLOOKUP(A1391,[1]Tổng!$M$2:$AT$200,22,0),"")</f>
        <v/>
      </c>
      <c r="P1391" s="217">
        <f t="shared" si="422"/>
        <v>0</v>
      </c>
      <c r="Q1391" s="217">
        <f>IFERROR(VLOOKUP(A1391,[1]Tổng!$M$2:$AQ$200,29,0),0)</f>
        <v>0</v>
      </c>
      <c r="R1391" s="81" t="str">
        <f>IFERROR(VLOOKUP(A1391,[1]Tổng!$M$2:$AQ$200,31,0),"")</f>
        <v/>
      </c>
      <c r="S1391" s="81">
        <f t="shared" si="411"/>
        <v>0</v>
      </c>
      <c r="T1391" s="81">
        <f t="shared" si="412"/>
        <v>0</v>
      </c>
      <c r="U1391" s="81" t="e">
        <f t="shared" si="424"/>
        <v>#REF!</v>
      </c>
      <c r="V1391" s="81"/>
      <c r="W1391" s="81" t="e">
        <f t="shared" si="417"/>
        <v>#REF!</v>
      </c>
      <c r="X1391" s="83" t="str">
        <f>IFERROR(VLOOKUP(A1391,[1]Tổng!$H$2:$AT$200,39,0),".")</f>
        <v>.</v>
      </c>
      <c r="Y1391" s="99">
        <f t="shared" si="409"/>
        <v>0</v>
      </c>
      <c r="AC1391" s="106"/>
      <c r="AE1391" s="106" t="e">
        <f t="shared" si="353"/>
        <v>#VALUE!</v>
      </c>
      <c r="AF1391" s="69"/>
      <c r="AG1391" s="218"/>
      <c r="AH1391" s="219"/>
      <c r="AI1391" s="218"/>
      <c r="AR1391" s="225" t="str">
        <f t="shared" si="425"/>
        <v/>
      </c>
      <c r="AS1391" s="35">
        <f t="shared" si="426"/>
        <v>2</v>
      </c>
      <c r="AU1391" s="69" t="e">
        <f t="shared" si="410"/>
        <v>#N/A</v>
      </c>
      <c r="AV1391" s="69" t="e">
        <f t="shared" si="413"/>
        <v>#N/A</v>
      </c>
      <c r="AW1391" s="69">
        <f>IF(I1391&gt;0,COUNTIF($AV$32:AV1391,AV1391),0)</f>
        <v>1359</v>
      </c>
      <c r="AX1391" s="69">
        <f>IF(AND(AW1391&gt;1,SUMIF($AV$32:AV1390,AV1391,$AX$32:AX1390)-SUMIF($AV$32:AV1390,AV1391,$BA$32:BA1390)=0),1,IF(AND(AW1391&gt;1,SUMIF($AV$32:AV1390,AV1391,$AX$32:AX1390)-SUMIF($AV$32:AV1390,AV1391,$BA$32:BA1390)&gt;0),0,AW1391))</f>
        <v>0</v>
      </c>
      <c r="AY1391" s="69">
        <f>IF(AND(Q1391&gt;0,SUMIF($AV$32:AV1391,AV1391,$I$32:I1391)-SUMIF($AV$32:AV1391,AV1391,$Q$32:Q1391)=0),COUNTIF($AV$32:AV1391,AV1391),0)</f>
        <v>0</v>
      </c>
      <c r="AZ1391" s="69">
        <f>IF(Q1391&gt;0,COUNTIF($AV$32:AV1391,AV1391),0)</f>
        <v>0</v>
      </c>
      <c r="BA1391" s="69">
        <f t="shared" si="414"/>
        <v>0</v>
      </c>
      <c r="BC1391" s="69" t="str">
        <f t="shared" si="415"/>
        <v xml:space="preserve">  0</v>
      </c>
      <c r="BD1391" s="69" t="str">
        <f t="shared" si="416"/>
        <v/>
      </c>
      <c r="BF1391" s="69"/>
      <c r="BG1391" s="69"/>
    </row>
    <row r="1392" spans="1:59" x14ac:dyDescent="0.25">
      <c r="A1392" s="70" t="e">
        <f t="shared" si="423"/>
        <v>#REF!</v>
      </c>
      <c r="B1392" s="83" t="str">
        <f>IFERROR(VLOOKUP(A1392,[1]Tổng!$M$2:$AT$200,13,0),"")</f>
        <v/>
      </c>
      <c r="C1392" s="71" t="e">
        <f t="shared" si="418"/>
        <v>#VALUE!</v>
      </c>
      <c r="D1392" s="71">
        <f t="shared" si="419"/>
        <v>1</v>
      </c>
      <c r="E1392" s="221" t="str">
        <f>IFERROR(VLOOKUP(A1392,[1]Tổng!$M$2:$AT$200,14,0),"")</f>
        <v/>
      </c>
      <c r="F1392" s="213" t="str">
        <f>IFERROR(VLOOKUP(A1392,[1]Tổng!$M$2:$AT$200,15,0),"")</f>
        <v/>
      </c>
      <c r="G1392" s="214" t="str">
        <f>IFERROR(VLOOKUP(A1392,[1]Tổng!$M$2:$AT$200,25,0),"")</f>
        <v/>
      </c>
      <c r="H1392" s="83" t="str">
        <f>IFERROR(VLOOKUP(A1392,[1]Tổng!$M$2:$AQ$200,26,0),"")</f>
        <v/>
      </c>
      <c r="I1392" s="77" t="str">
        <f>IFERROR(VLOOKUP(A1392,[1]Tổng!$M$2:$AQ$200,27,0),"")</f>
        <v/>
      </c>
      <c r="J1392" s="77">
        <v>1000000</v>
      </c>
      <c r="K1392" s="78">
        <f t="shared" si="420"/>
        <v>0</v>
      </c>
      <c r="L1392" s="88" t="str">
        <f>IFERROR(VLOOKUP(A1392,[1]Tổng!$M$2:$AQ$200,30,0),"")</f>
        <v/>
      </c>
      <c r="M1392" s="88">
        <f t="shared" si="421"/>
        <v>0</v>
      </c>
      <c r="N1392" s="88" t="str">
        <f>IFERROR(VLOOKUP(A1392,[1]Tổng!$M$2:$AT$200,18,0),"")</f>
        <v/>
      </c>
      <c r="O1392" s="88" t="str">
        <f>IFERROR(VLOOKUP(A1392,[1]Tổng!$M$2:$AT$200,22,0),"")</f>
        <v/>
      </c>
      <c r="P1392" s="217">
        <f t="shared" si="422"/>
        <v>0</v>
      </c>
      <c r="Q1392" s="217">
        <f>IFERROR(VLOOKUP(A1392,[1]Tổng!$M$2:$AQ$200,29,0),0)</f>
        <v>0</v>
      </c>
      <c r="R1392" s="81" t="str">
        <f>IFERROR(VLOOKUP(A1392,[1]Tổng!$M$2:$AQ$200,31,0),"")</f>
        <v/>
      </c>
      <c r="S1392" s="81">
        <f t="shared" si="411"/>
        <v>0</v>
      </c>
      <c r="T1392" s="81">
        <f t="shared" si="412"/>
        <v>0</v>
      </c>
      <c r="U1392" s="81" t="e">
        <f t="shared" si="424"/>
        <v>#REF!</v>
      </c>
      <c r="V1392" s="81"/>
      <c r="W1392" s="81" t="e">
        <f t="shared" si="417"/>
        <v>#REF!</v>
      </c>
      <c r="X1392" s="83" t="str">
        <f>IFERROR(VLOOKUP(A1392,[1]Tổng!$H$2:$AT$200,39,0),".")</f>
        <v>.</v>
      </c>
      <c r="Y1392" s="99">
        <f t="shared" si="409"/>
        <v>0</v>
      </c>
      <c r="AC1392" s="106"/>
      <c r="AE1392" s="106" t="e">
        <f t="shared" si="353"/>
        <v>#VALUE!</v>
      </c>
      <c r="AF1392" s="69"/>
      <c r="AG1392" s="218"/>
      <c r="AH1392" s="219"/>
      <c r="AI1392" s="218"/>
      <c r="AR1392" s="225" t="str">
        <f t="shared" si="425"/>
        <v/>
      </c>
      <c r="AS1392" s="35">
        <f t="shared" si="426"/>
        <v>2</v>
      </c>
      <c r="AU1392" s="69" t="e">
        <f t="shared" si="410"/>
        <v>#N/A</v>
      </c>
      <c r="AV1392" s="69" t="e">
        <f t="shared" si="413"/>
        <v>#N/A</v>
      </c>
      <c r="AW1392" s="69">
        <f>IF(I1392&gt;0,COUNTIF($AV$32:AV1392,AV1392),0)</f>
        <v>1360</v>
      </c>
      <c r="AX1392" s="69">
        <f>IF(AND(AW1392&gt;1,SUMIF($AV$32:AV1391,AV1392,$AX$32:AX1391)-SUMIF($AV$32:AV1391,AV1392,$BA$32:BA1391)=0),1,IF(AND(AW1392&gt;1,SUMIF($AV$32:AV1391,AV1392,$AX$32:AX1391)-SUMIF($AV$32:AV1391,AV1392,$BA$32:BA1391)&gt;0),0,AW1392))</f>
        <v>0</v>
      </c>
      <c r="AY1392" s="69">
        <f>IF(AND(Q1392&gt;0,SUMIF($AV$32:AV1392,AV1392,$I$32:I1392)-SUMIF($AV$32:AV1392,AV1392,$Q$32:Q1392)=0),COUNTIF($AV$32:AV1392,AV1392),0)</f>
        <v>0</v>
      </c>
      <c r="AZ1392" s="69">
        <f>IF(Q1392&gt;0,COUNTIF($AV$32:AV1392,AV1392),0)</f>
        <v>0</v>
      </c>
      <c r="BA1392" s="69">
        <f t="shared" si="414"/>
        <v>0</v>
      </c>
      <c r="BC1392" s="69" t="str">
        <f t="shared" si="415"/>
        <v xml:space="preserve">  0</v>
      </c>
      <c r="BD1392" s="69" t="str">
        <f t="shared" si="416"/>
        <v/>
      </c>
      <c r="BF1392" s="69"/>
      <c r="BG1392" s="69"/>
    </row>
    <row r="1393" spans="1:59" x14ac:dyDescent="0.25">
      <c r="A1393" s="70" t="e">
        <f t="shared" si="423"/>
        <v>#REF!</v>
      </c>
      <c r="B1393" s="83" t="str">
        <f>IFERROR(VLOOKUP(A1393,[1]Tổng!$M$2:$AT$200,13,0),"")</f>
        <v/>
      </c>
      <c r="C1393" s="71" t="e">
        <f t="shared" si="418"/>
        <v>#VALUE!</v>
      </c>
      <c r="D1393" s="71">
        <f t="shared" si="419"/>
        <v>1</v>
      </c>
      <c r="E1393" s="221" t="str">
        <f>IFERROR(VLOOKUP(A1393,[1]Tổng!$M$2:$AT$200,14,0),"")</f>
        <v/>
      </c>
      <c r="F1393" s="213" t="str">
        <f>IFERROR(VLOOKUP(A1393,[1]Tổng!$M$2:$AT$200,15,0),"")</f>
        <v/>
      </c>
      <c r="G1393" s="214" t="str">
        <f>IFERROR(VLOOKUP(A1393,[1]Tổng!$M$2:$AT$200,25,0),"")</f>
        <v/>
      </c>
      <c r="H1393" s="83" t="str">
        <f>IFERROR(VLOOKUP(A1393,[1]Tổng!$M$2:$AQ$200,26,0),"")</f>
        <v/>
      </c>
      <c r="I1393" s="77" t="str">
        <f>IFERROR(VLOOKUP(A1393,[1]Tổng!$M$2:$AQ$200,27,0),"")</f>
        <v/>
      </c>
      <c r="J1393" s="77">
        <v>1000000</v>
      </c>
      <c r="K1393" s="78">
        <f t="shared" si="420"/>
        <v>0</v>
      </c>
      <c r="L1393" s="88" t="str">
        <f>IFERROR(VLOOKUP(A1393,[1]Tổng!$M$2:$AQ$200,30,0),"")</f>
        <v/>
      </c>
      <c r="M1393" s="88">
        <f t="shared" si="421"/>
        <v>0</v>
      </c>
      <c r="N1393" s="88" t="str">
        <f>IFERROR(VLOOKUP(A1393,[1]Tổng!$M$2:$AT$200,18,0),"")</f>
        <v/>
      </c>
      <c r="O1393" s="88" t="str">
        <f>IFERROR(VLOOKUP(A1393,[1]Tổng!$M$2:$AT$200,22,0),"")</f>
        <v/>
      </c>
      <c r="P1393" s="217">
        <f t="shared" si="422"/>
        <v>0</v>
      </c>
      <c r="Q1393" s="217">
        <f>IFERROR(VLOOKUP(A1393,[1]Tổng!$M$2:$AQ$200,29,0),0)</f>
        <v>0</v>
      </c>
      <c r="R1393" s="81" t="str">
        <f>IFERROR(VLOOKUP(A1393,[1]Tổng!$M$2:$AQ$200,31,0),"")</f>
        <v/>
      </c>
      <c r="S1393" s="81">
        <f t="shared" si="411"/>
        <v>0</v>
      </c>
      <c r="T1393" s="81">
        <f t="shared" si="412"/>
        <v>0</v>
      </c>
      <c r="U1393" s="81" t="e">
        <f t="shared" si="424"/>
        <v>#REF!</v>
      </c>
      <c r="V1393" s="81"/>
      <c r="W1393" s="81" t="e">
        <f t="shared" si="417"/>
        <v>#REF!</v>
      </c>
      <c r="X1393" s="83" t="str">
        <f>IFERROR(VLOOKUP(A1393,[1]Tổng!$H$2:$AT$200,39,0),".")</f>
        <v>.</v>
      </c>
      <c r="Y1393" s="99">
        <f t="shared" si="409"/>
        <v>0</v>
      </c>
      <c r="AC1393" s="106"/>
      <c r="AE1393" s="106" t="e">
        <f t="shared" si="353"/>
        <v>#VALUE!</v>
      </c>
      <c r="AF1393" s="69"/>
      <c r="AG1393" s="218"/>
      <c r="AH1393" s="219"/>
      <c r="AI1393" s="218"/>
      <c r="AR1393" s="225" t="str">
        <f t="shared" si="425"/>
        <v/>
      </c>
      <c r="AS1393" s="35">
        <f t="shared" si="426"/>
        <v>2</v>
      </c>
      <c r="AU1393" s="69" t="e">
        <f t="shared" si="410"/>
        <v>#N/A</v>
      </c>
      <c r="AV1393" s="69" t="e">
        <f t="shared" si="413"/>
        <v>#N/A</v>
      </c>
      <c r="AW1393" s="69">
        <f>IF(I1393&gt;0,COUNTIF($AV$32:AV1393,AV1393),0)</f>
        <v>1361</v>
      </c>
      <c r="AX1393" s="69">
        <f>IF(AND(AW1393&gt;1,SUMIF($AV$32:AV1392,AV1393,$AX$32:AX1392)-SUMIF($AV$32:AV1392,AV1393,$BA$32:BA1392)=0),1,IF(AND(AW1393&gt;1,SUMIF($AV$32:AV1392,AV1393,$AX$32:AX1392)-SUMIF($AV$32:AV1392,AV1393,$BA$32:BA1392)&gt;0),0,AW1393))</f>
        <v>0</v>
      </c>
      <c r="AY1393" s="69">
        <f>IF(AND(Q1393&gt;0,SUMIF($AV$32:AV1393,AV1393,$I$32:I1393)-SUMIF($AV$32:AV1393,AV1393,$Q$32:Q1393)=0),COUNTIF($AV$32:AV1393,AV1393),0)</f>
        <v>0</v>
      </c>
      <c r="AZ1393" s="69">
        <f>IF(Q1393&gt;0,COUNTIF($AV$32:AV1393,AV1393),0)</f>
        <v>0</v>
      </c>
      <c r="BA1393" s="69">
        <f t="shared" si="414"/>
        <v>0</v>
      </c>
      <c r="BC1393" s="69" t="str">
        <f t="shared" si="415"/>
        <v xml:space="preserve">  0</v>
      </c>
      <c r="BD1393" s="69" t="str">
        <f t="shared" si="416"/>
        <v/>
      </c>
      <c r="BF1393" s="69"/>
      <c r="BG1393" s="69"/>
    </row>
    <row r="1394" spans="1:59" x14ac:dyDescent="0.25">
      <c r="A1394" s="70" t="e">
        <f t="shared" si="423"/>
        <v>#REF!</v>
      </c>
      <c r="B1394" s="83" t="str">
        <f>IFERROR(VLOOKUP(A1394,[1]Tổng!$M$2:$AT$200,13,0),"")</f>
        <v/>
      </c>
      <c r="C1394" s="71" t="e">
        <f t="shared" si="418"/>
        <v>#VALUE!</v>
      </c>
      <c r="D1394" s="71">
        <f t="shared" si="419"/>
        <v>1</v>
      </c>
      <c r="E1394" s="221" t="str">
        <f>IFERROR(VLOOKUP(A1394,[1]Tổng!$M$2:$AT$200,14,0),"")</f>
        <v/>
      </c>
      <c r="F1394" s="213" t="str">
        <f>IFERROR(VLOOKUP(A1394,[1]Tổng!$M$2:$AT$200,15,0),"")</f>
        <v/>
      </c>
      <c r="G1394" s="214" t="str">
        <f>IFERROR(VLOOKUP(A1394,[1]Tổng!$M$2:$AT$200,25,0),"")</f>
        <v/>
      </c>
      <c r="H1394" s="83" t="str">
        <f>IFERROR(VLOOKUP(A1394,[1]Tổng!$M$2:$AQ$200,26,0),"")</f>
        <v/>
      </c>
      <c r="I1394" s="77" t="str">
        <f>IFERROR(VLOOKUP(A1394,[1]Tổng!$M$2:$AQ$200,27,0),"")</f>
        <v/>
      </c>
      <c r="J1394" s="77">
        <v>1000000</v>
      </c>
      <c r="K1394" s="78">
        <f t="shared" si="420"/>
        <v>0</v>
      </c>
      <c r="L1394" s="88" t="str">
        <f>IFERROR(VLOOKUP(A1394,[1]Tổng!$M$2:$AQ$200,30,0),"")</f>
        <v/>
      </c>
      <c r="M1394" s="88">
        <f t="shared" si="421"/>
        <v>0</v>
      </c>
      <c r="N1394" s="88" t="str">
        <f>IFERROR(VLOOKUP(A1394,[1]Tổng!$M$2:$AT$200,18,0),"")</f>
        <v/>
      </c>
      <c r="O1394" s="88" t="str">
        <f>IFERROR(VLOOKUP(A1394,[1]Tổng!$M$2:$AT$200,22,0),"")</f>
        <v/>
      </c>
      <c r="P1394" s="217">
        <f t="shared" si="422"/>
        <v>0</v>
      </c>
      <c r="Q1394" s="217">
        <f>IFERROR(VLOOKUP(A1394,[1]Tổng!$M$2:$AQ$200,29,0),0)</f>
        <v>0</v>
      </c>
      <c r="R1394" s="81" t="str">
        <f>IFERROR(VLOOKUP(A1394,[1]Tổng!$M$2:$AQ$200,31,0),"")</f>
        <v/>
      </c>
      <c r="S1394" s="81">
        <f t="shared" si="411"/>
        <v>0</v>
      </c>
      <c r="T1394" s="81">
        <f t="shared" si="412"/>
        <v>0</v>
      </c>
      <c r="U1394" s="81" t="e">
        <f t="shared" si="424"/>
        <v>#REF!</v>
      </c>
      <c r="V1394" s="81"/>
      <c r="W1394" s="81" t="e">
        <f t="shared" si="417"/>
        <v>#REF!</v>
      </c>
      <c r="X1394" s="83" t="str">
        <f>IFERROR(VLOOKUP(A1394,[1]Tổng!$H$2:$AT$200,39,0),".")</f>
        <v>.</v>
      </c>
      <c r="Y1394" s="99">
        <f t="shared" si="409"/>
        <v>0</v>
      </c>
      <c r="AC1394" s="106"/>
      <c r="AE1394" s="106" t="e">
        <f t="shared" si="353"/>
        <v>#VALUE!</v>
      </c>
      <c r="AF1394" s="69"/>
      <c r="AG1394" s="218"/>
      <c r="AH1394" s="219"/>
      <c r="AI1394" s="218"/>
      <c r="AR1394" s="225" t="str">
        <f t="shared" si="425"/>
        <v/>
      </c>
      <c r="AS1394" s="35">
        <f t="shared" si="426"/>
        <v>2</v>
      </c>
      <c r="AU1394" s="69" t="e">
        <f t="shared" si="410"/>
        <v>#N/A</v>
      </c>
      <c r="AV1394" s="69" t="e">
        <f t="shared" si="413"/>
        <v>#N/A</v>
      </c>
      <c r="AW1394" s="69">
        <f>IF(I1394&gt;0,COUNTIF($AV$32:AV1394,AV1394),0)</f>
        <v>1362</v>
      </c>
      <c r="AX1394" s="69">
        <f>IF(AND(AW1394&gt;1,SUMIF($AV$32:AV1393,AV1394,$AX$32:AX1393)-SUMIF($AV$32:AV1393,AV1394,$BA$32:BA1393)=0),1,IF(AND(AW1394&gt;1,SUMIF($AV$32:AV1393,AV1394,$AX$32:AX1393)-SUMIF($AV$32:AV1393,AV1394,$BA$32:BA1393)&gt;0),0,AW1394))</f>
        <v>0</v>
      </c>
      <c r="AY1394" s="69">
        <f>IF(AND(Q1394&gt;0,SUMIF($AV$32:AV1394,AV1394,$I$32:I1394)-SUMIF($AV$32:AV1394,AV1394,$Q$32:Q1394)=0),COUNTIF($AV$32:AV1394,AV1394),0)</f>
        <v>0</v>
      </c>
      <c r="AZ1394" s="69">
        <f>IF(Q1394&gt;0,COUNTIF($AV$32:AV1394,AV1394),0)</f>
        <v>0</v>
      </c>
      <c r="BA1394" s="69">
        <f t="shared" si="414"/>
        <v>0</v>
      </c>
      <c r="BC1394" s="69" t="str">
        <f t="shared" si="415"/>
        <v xml:space="preserve">  0</v>
      </c>
      <c r="BD1394" s="69" t="str">
        <f t="shared" si="416"/>
        <v/>
      </c>
      <c r="BF1394" s="69"/>
      <c r="BG1394" s="69"/>
    </row>
    <row r="1395" spans="1:59" x14ac:dyDescent="0.25">
      <c r="A1395" s="70" t="e">
        <f t="shared" si="423"/>
        <v>#REF!</v>
      </c>
      <c r="B1395" s="83" t="str">
        <f>IFERROR(VLOOKUP(A1395,[1]Tổng!$M$2:$AT$200,13,0),"")</f>
        <v/>
      </c>
      <c r="C1395" s="71" t="e">
        <f t="shared" si="418"/>
        <v>#VALUE!</v>
      </c>
      <c r="D1395" s="71">
        <f t="shared" si="419"/>
        <v>1</v>
      </c>
      <c r="E1395" s="221" t="str">
        <f>IFERROR(VLOOKUP(A1395,[1]Tổng!$M$2:$AT$200,14,0),"")</f>
        <v/>
      </c>
      <c r="F1395" s="213" t="str">
        <f>IFERROR(VLOOKUP(A1395,[1]Tổng!$M$2:$AT$200,15,0),"")</f>
        <v/>
      </c>
      <c r="G1395" s="214" t="str">
        <f>IFERROR(VLOOKUP(A1395,[1]Tổng!$M$2:$AT$200,25,0),"")</f>
        <v/>
      </c>
      <c r="H1395" s="83" t="str">
        <f>IFERROR(VLOOKUP(A1395,[1]Tổng!$M$2:$AQ$200,26,0),"")</f>
        <v/>
      </c>
      <c r="I1395" s="77" t="str">
        <f>IFERROR(VLOOKUP(A1395,[1]Tổng!$M$2:$AQ$200,27,0),"")</f>
        <v/>
      </c>
      <c r="J1395" s="77">
        <v>1000000</v>
      </c>
      <c r="K1395" s="78">
        <f t="shared" si="420"/>
        <v>0</v>
      </c>
      <c r="L1395" s="88" t="str">
        <f>IFERROR(VLOOKUP(A1395,[1]Tổng!$M$2:$AQ$200,30,0),"")</f>
        <v/>
      </c>
      <c r="M1395" s="88">
        <f t="shared" si="421"/>
        <v>0</v>
      </c>
      <c r="N1395" s="88" t="str">
        <f>IFERROR(VLOOKUP(A1395,[1]Tổng!$M$2:$AT$200,18,0),"")</f>
        <v/>
      </c>
      <c r="O1395" s="88" t="str">
        <f>IFERROR(VLOOKUP(A1395,[1]Tổng!$M$2:$AT$200,22,0),"")</f>
        <v/>
      </c>
      <c r="P1395" s="217">
        <f t="shared" si="422"/>
        <v>0</v>
      </c>
      <c r="Q1395" s="217">
        <f>IFERROR(VLOOKUP(A1395,[1]Tổng!$M$2:$AQ$200,29,0),0)</f>
        <v>0</v>
      </c>
      <c r="R1395" s="81" t="str">
        <f>IFERROR(VLOOKUP(A1395,[1]Tổng!$M$2:$AQ$200,31,0),"")</f>
        <v/>
      </c>
      <c r="S1395" s="81">
        <f t="shared" si="411"/>
        <v>0</v>
      </c>
      <c r="T1395" s="81">
        <f t="shared" si="412"/>
        <v>0</v>
      </c>
      <c r="U1395" s="81" t="e">
        <f t="shared" si="424"/>
        <v>#REF!</v>
      </c>
      <c r="V1395" s="81"/>
      <c r="W1395" s="81" t="e">
        <f t="shared" si="417"/>
        <v>#REF!</v>
      </c>
      <c r="X1395" s="83" t="str">
        <f>IFERROR(VLOOKUP(A1395,[1]Tổng!$H$2:$AT$200,39,0),".")</f>
        <v>.</v>
      </c>
      <c r="Y1395" s="99">
        <f t="shared" si="409"/>
        <v>0</v>
      </c>
      <c r="AC1395" s="106"/>
      <c r="AE1395" s="106" t="e">
        <f t="shared" si="353"/>
        <v>#VALUE!</v>
      </c>
      <c r="AF1395" s="69"/>
      <c r="AG1395" s="218"/>
      <c r="AH1395" s="219"/>
      <c r="AI1395" s="218"/>
      <c r="AR1395" s="225" t="str">
        <f t="shared" si="425"/>
        <v/>
      </c>
      <c r="AS1395" s="35">
        <f t="shared" si="426"/>
        <v>2</v>
      </c>
      <c r="AU1395" s="69" t="e">
        <f t="shared" si="410"/>
        <v>#N/A</v>
      </c>
      <c r="AV1395" s="69" t="e">
        <f t="shared" si="413"/>
        <v>#N/A</v>
      </c>
      <c r="AW1395" s="69">
        <f>IF(I1395&gt;0,COUNTIF($AV$32:AV1395,AV1395),0)</f>
        <v>1363</v>
      </c>
      <c r="AX1395" s="69">
        <f>IF(AND(AW1395&gt;1,SUMIF($AV$32:AV1394,AV1395,$AX$32:AX1394)-SUMIF($AV$32:AV1394,AV1395,$BA$32:BA1394)=0),1,IF(AND(AW1395&gt;1,SUMIF($AV$32:AV1394,AV1395,$AX$32:AX1394)-SUMIF($AV$32:AV1394,AV1395,$BA$32:BA1394)&gt;0),0,AW1395))</f>
        <v>0</v>
      </c>
      <c r="AY1395" s="69">
        <f>IF(AND(Q1395&gt;0,SUMIF($AV$32:AV1395,AV1395,$I$32:I1395)-SUMIF($AV$32:AV1395,AV1395,$Q$32:Q1395)=0),COUNTIF($AV$32:AV1395,AV1395),0)</f>
        <v>0</v>
      </c>
      <c r="AZ1395" s="69">
        <f>IF(Q1395&gt;0,COUNTIF($AV$32:AV1395,AV1395),0)</f>
        <v>0</v>
      </c>
      <c r="BA1395" s="69">
        <f t="shared" si="414"/>
        <v>0</v>
      </c>
      <c r="BC1395" s="69" t="str">
        <f t="shared" si="415"/>
        <v xml:space="preserve">  0</v>
      </c>
      <c r="BD1395" s="69" t="str">
        <f t="shared" si="416"/>
        <v/>
      </c>
      <c r="BF1395" s="69"/>
      <c r="BG1395" s="69"/>
    </row>
    <row r="1396" spans="1:59" x14ac:dyDescent="0.25">
      <c r="A1396" s="70" t="e">
        <f t="shared" si="423"/>
        <v>#REF!</v>
      </c>
      <c r="B1396" s="83" t="str">
        <f>IFERROR(VLOOKUP(A1396,[1]Tổng!$M$2:$AT$200,13,0),"")</f>
        <v/>
      </c>
      <c r="C1396" s="71" t="e">
        <f t="shared" si="418"/>
        <v>#VALUE!</v>
      </c>
      <c r="D1396" s="71">
        <f t="shared" si="419"/>
        <v>1</v>
      </c>
      <c r="E1396" s="221" t="str">
        <f>IFERROR(VLOOKUP(A1396,[1]Tổng!$M$2:$AT$200,14,0),"")</f>
        <v/>
      </c>
      <c r="F1396" s="213" t="str">
        <f>IFERROR(VLOOKUP(A1396,[1]Tổng!$M$2:$AT$200,15,0),"")</f>
        <v/>
      </c>
      <c r="G1396" s="214" t="str">
        <f>IFERROR(VLOOKUP(A1396,[1]Tổng!$M$2:$AT$200,25,0),"")</f>
        <v/>
      </c>
      <c r="H1396" s="83" t="str">
        <f>IFERROR(VLOOKUP(A1396,[1]Tổng!$M$2:$AQ$200,26,0),"")</f>
        <v/>
      </c>
      <c r="I1396" s="77" t="str">
        <f>IFERROR(VLOOKUP(A1396,[1]Tổng!$M$2:$AQ$200,27,0),"")</f>
        <v/>
      </c>
      <c r="J1396" s="77">
        <v>1000000</v>
      </c>
      <c r="K1396" s="78">
        <f t="shared" si="420"/>
        <v>0</v>
      </c>
      <c r="L1396" s="88" t="str">
        <f>IFERROR(VLOOKUP(A1396,[1]Tổng!$M$2:$AQ$200,30,0),"")</f>
        <v/>
      </c>
      <c r="M1396" s="88">
        <f t="shared" si="421"/>
        <v>0</v>
      </c>
      <c r="N1396" s="88" t="str">
        <f>IFERROR(VLOOKUP(A1396,[1]Tổng!$M$2:$AT$200,18,0),"")</f>
        <v/>
      </c>
      <c r="O1396" s="88" t="str">
        <f>IFERROR(VLOOKUP(A1396,[1]Tổng!$M$2:$AT$200,22,0),"")</f>
        <v/>
      </c>
      <c r="P1396" s="217">
        <f t="shared" si="422"/>
        <v>0</v>
      </c>
      <c r="Q1396" s="217">
        <f>IFERROR(VLOOKUP(A1396,[1]Tổng!$M$2:$AQ$200,29,0),0)</f>
        <v>0</v>
      </c>
      <c r="R1396" s="81" t="str">
        <f>IFERROR(VLOOKUP(A1396,[1]Tổng!$M$2:$AQ$200,31,0),"")</f>
        <v/>
      </c>
      <c r="S1396" s="81">
        <f t="shared" si="411"/>
        <v>0</v>
      </c>
      <c r="T1396" s="81">
        <f t="shared" si="412"/>
        <v>0</v>
      </c>
      <c r="U1396" s="81" t="e">
        <f t="shared" si="424"/>
        <v>#REF!</v>
      </c>
      <c r="V1396" s="81"/>
      <c r="W1396" s="81" t="e">
        <f t="shared" si="417"/>
        <v>#REF!</v>
      </c>
      <c r="X1396" s="83" t="str">
        <f>IFERROR(VLOOKUP(A1396,[1]Tổng!$H$2:$AT$200,39,0),".")</f>
        <v>.</v>
      </c>
      <c r="Y1396" s="99">
        <f t="shared" si="409"/>
        <v>0</v>
      </c>
      <c r="AC1396" s="106"/>
      <c r="AE1396" s="106" t="e">
        <f t="shared" si="353"/>
        <v>#VALUE!</v>
      </c>
      <c r="AF1396" s="69"/>
      <c r="AG1396" s="218"/>
      <c r="AH1396" s="219"/>
      <c r="AI1396" s="218"/>
      <c r="AR1396" s="225" t="str">
        <f t="shared" si="425"/>
        <v/>
      </c>
      <c r="AS1396" s="35">
        <f t="shared" si="426"/>
        <v>2</v>
      </c>
      <c r="AU1396" s="69" t="e">
        <f t="shared" si="410"/>
        <v>#N/A</v>
      </c>
      <c r="AV1396" s="69" t="e">
        <f t="shared" si="413"/>
        <v>#N/A</v>
      </c>
      <c r="AW1396" s="69">
        <f>IF(I1396&gt;0,COUNTIF($AV$32:AV1396,AV1396),0)</f>
        <v>1364</v>
      </c>
      <c r="AX1396" s="69">
        <f>IF(AND(AW1396&gt;1,SUMIF($AV$32:AV1395,AV1396,$AX$32:AX1395)-SUMIF($AV$32:AV1395,AV1396,$BA$32:BA1395)=0),1,IF(AND(AW1396&gt;1,SUMIF($AV$32:AV1395,AV1396,$AX$32:AX1395)-SUMIF($AV$32:AV1395,AV1396,$BA$32:BA1395)&gt;0),0,AW1396))</f>
        <v>0</v>
      </c>
      <c r="AY1396" s="69">
        <f>IF(AND(Q1396&gt;0,SUMIF($AV$32:AV1396,AV1396,$I$32:I1396)-SUMIF($AV$32:AV1396,AV1396,$Q$32:Q1396)=0),COUNTIF($AV$32:AV1396,AV1396),0)</f>
        <v>0</v>
      </c>
      <c r="AZ1396" s="69">
        <f>IF(Q1396&gt;0,COUNTIF($AV$32:AV1396,AV1396),0)</f>
        <v>0</v>
      </c>
      <c r="BA1396" s="69">
        <f t="shared" si="414"/>
        <v>0</v>
      </c>
      <c r="BC1396" s="69" t="str">
        <f t="shared" si="415"/>
        <v xml:space="preserve">  0</v>
      </c>
      <c r="BD1396" s="69" t="str">
        <f t="shared" si="416"/>
        <v/>
      </c>
      <c r="BF1396" s="69"/>
      <c r="BG1396" s="69"/>
    </row>
    <row r="1397" spans="1:59" x14ac:dyDescent="0.25">
      <c r="A1397" s="70" t="e">
        <f t="shared" si="423"/>
        <v>#REF!</v>
      </c>
      <c r="B1397" s="83" t="str">
        <f>IFERROR(VLOOKUP(A1397,[1]Tổng!$M$2:$AT$200,13,0),"")</f>
        <v/>
      </c>
      <c r="C1397" s="71" t="e">
        <f t="shared" si="418"/>
        <v>#VALUE!</v>
      </c>
      <c r="D1397" s="71">
        <f t="shared" si="419"/>
        <v>1</v>
      </c>
      <c r="E1397" s="221" t="str">
        <f>IFERROR(VLOOKUP(A1397,[1]Tổng!$M$2:$AT$200,14,0),"")</f>
        <v/>
      </c>
      <c r="F1397" s="213" t="str">
        <f>IFERROR(VLOOKUP(A1397,[1]Tổng!$M$2:$AT$200,15,0),"")</f>
        <v/>
      </c>
      <c r="G1397" s="214" t="str">
        <f>IFERROR(VLOOKUP(A1397,[1]Tổng!$M$2:$AT$200,25,0),"")</f>
        <v/>
      </c>
      <c r="H1397" s="83" t="str">
        <f>IFERROR(VLOOKUP(A1397,[1]Tổng!$M$2:$AQ$200,26,0),"")</f>
        <v/>
      </c>
      <c r="I1397" s="77" t="str">
        <f>IFERROR(VLOOKUP(A1397,[1]Tổng!$M$2:$AQ$200,27,0),"")</f>
        <v/>
      </c>
      <c r="J1397" s="77">
        <v>1000000</v>
      </c>
      <c r="K1397" s="78">
        <f t="shared" si="420"/>
        <v>0</v>
      </c>
      <c r="L1397" s="88" t="str">
        <f>IFERROR(VLOOKUP(A1397,[1]Tổng!$M$2:$AQ$200,30,0),"")</f>
        <v/>
      </c>
      <c r="M1397" s="88">
        <f t="shared" si="421"/>
        <v>0</v>
      </c>
      <c r="N1397" s="88" t="str">
        <f>IFERROR(VLOOKUP(A1397,[1]Tổng!$M$2:$AT$200,18,0),"")</f>
        <v/>
      </c>
      <c r="O1397" s="88" t="str">
        <f>IFERROR(VLOOKUP(A1397,[1]Tổng!$M$2:$AT$200,22,0),"")</f>
        <v/>
      </c>
      <c r="P1397" s="217">
        <f t="shared" si="422"/>
        <v>0</v>
      </c>
      <c r="Q1397" s="217">
        <f>IFERROR(VLOOKUP(A1397,[1]Tổng!$M$2:$AQ$200,29,0),0)</f>
        <v>0</v>
      </c>
      <c r="R1397" s="81" t="str">
        <f>IFERROR(VLOOKUP(A1397,[1]Tổng!$M$2:$AQ$200,31,0),"")</f>
        <v/>
      </c>
      <c r="S1397" s="81">
        <f t="shared" si="411"/>
        <v>0</v>
      </c>
      <c r="T1397" s="81">
        <f t="shared" si="412"/>
        <v>0</v>
      </c>
      <c r="U1397" s="81" t="e">
        <f t="shared" si="424"/>
        <v>#REF!</v>
      </c>
      <c r="V1397" s="81"/>
      <c r="W1397" s="81" t="e">
        <f t="shared" si="417"/>
        <v>#REF!</v>
      </c>
      <c r="X1397" s="83" t="str">
        <f>IFERROR(VLOOKUP(A1397,[1]Tổng!$H$2:$AT$200,39,0),".")</f>
        <v>.</v>
      </c>
      <c r="Y1397" s="99">
        <f t="shared" si="409"/>
        <v>0</v>
      </c>
      <c r="AC1397" s="106"/>
      <c r="AE1397" s="106" t="e">
        <f t="shared" si="353"/>
        <v>#VALUE!</v>
      </c>
      <c r="AF1397" s="69"/>
      <c r="AG1397" s="218"/>
      <c r="AH1397" s="219"/>
      <c r="AI1397" s="218"/>
      <c r="AR1397" s="225" t="str">
        <f t="shared" si="425"/>
        <v/>
      </c>
      <c r="AS1397" s="35">
        <f t="shared" si="426"/>
        <v>2</v>
      </c>
      <c r="AU1397" s="69" t="e">
        <f t="shared" si="410"/>
        <v>#N/A</v>
      </c>
      <c r="AV1397" s="69" t="e">
        <f t="shared" si="413"/>
        <v>#N/A</v>
      </c>
      <c r="AW1397" s="69">
        <f>IF(I1397&gt;0,COUNTIF($AV$32:AV1397,AV1397),0)</f>
        <v>1365</v>
      </c>
      <c r="AX1397" s="69">
        <f>IF(AND(AW1397&gt;1,SUMIF($AV$32:AV1396,AV1397,$AX$32:AX1396)-SUMIF($AV$32:AV1396,AV1397,$BA$32:BA1396)=0),1,IF(AND(AW1397&gt;1,SUMIF($AV$32:AV1396,AV1397,$AX$32:AX1396)-SUMIF($AV$32:AV1396,AV1397,$BA$32:BA1396)&gt;0),0,AW1397))</f>
        <v>0</v>
      </c>
      <c r="AY1397" s="69">
        <f>IF(AND(Q1397&gt;0,SUMIF($AV$32:AV1397,AV1397,$I$32:I1397)-SUMIF($AV$32:AV1397,AV1397,$Q$32:Q1397)=0),COUNTIF($AV$32:AV1397,AV1397),0)</f>
        <v>0</v>
      </c>
      <c r="AZ1397" s="69">
        <f>IF(Q1397&gt;0,COUNTIF($AV$32:AV1397,AV1397),0)</f>
        <v>0</v>
      </c>
      <c r="BA1397" s="69">
        <f t="shared" si="414"/>
        <v>0</v>
      </c>
      <c r="BC1397" s="69" t="str">
        <f t="shared" si="415"/>
        <v xml:space="preserve">  0</v>
      </c>
      <c r="BD1397" s="69" t="str">
        <f t="shared" si="416"/>
        <v/>
      </c>
      <c r="BF1397" s="69"/>
      <c r="BG1397" s="69"/>
    </row>
    <row r="1398" spans="1:59" x14ac:dyDescent="0.25">
      <c r="A1398" s="70" t="e">
        <f t="shared" si="423"/>
        <v>#REF!</v>
      </c>
      <c r="B1398" s="83" t="str">
        <f>IFERROR(VLOOKUP(A1398,[1]Tổng!$M$2:$AT$200,13,0),"")</f>
        <v/>
      </c>
      <c r="C1398" s="71" t="e">
        <f t="shared" si="418"/>
        <v>#VALUE!</v>
      </c>
      <c r="D1398" s="71">
        <f t="shared" si="419"/>
        <v>1</v>
      </c>
      <c r="E1398" s="221" t="str">
        <f>IFERROR(VLOOKUP(A1398,[1]Tổng!$M$2:$AT$200,14,0),"")</f>
        <v/>
      </c>
      <c r="F1398" s="213" t="str">
        <f>IFERROR(VLOOKUP(A1398,[1]Tổng!$M$2:$AT$200,15,0),"")</f>
        <v/>
      </c>
      <c r="G1398" s="214" t="str">
        <f>IFERROR(VLOOKUP(A1398,[1]Tổng!$M$2:$AT$200,25,0),"")</f>
        <v/>
      </c>
      <c r="H1398" s="83" t="str">
        <f>IFERROR(VLOOKUP(A1398,[1]Tổng!$M$2:$AQ$200,26,0),"")</f>
        <v/>
      </c>
      <c r="I1398" s="77" t="str">
        <f>IFERROR(VLOOKUP(A1398,[1]Tổng!$M$2:$AQ$200,27,0),"")</f>
        <v/>
      </c>
      <c r="J1398" s="77">
        <v>1000000</v>
      </c>
      <c r="K1398" s="78">
        <f t="shared" si="420"/>
        <v>0</v>
      </c>
      <c r="L1398" s="88" t="str">
        <f>IFERROR(VLOOKUP(A1398,[1]Tổng!$M$2:$AQ$200,30,0),"")</f>
        <v/>
      </c>
      <c r="M1398" s="88">
        <f t="shared" si="421"/>
        <v>0</v>
      </c>
      <c r="N1398" s="88" t="str">
        <f>IFERROR(VLOOKUP(A1398,[1]Tổng!$M$2:$AT$200,18,0),"")</f>
        <v/>
      </c>
      <c r="O1398" s="88" t="str">
        <f>IFERROR(VLOOKUP(A1398,[1]Tổng!$M$2:$AT$200,22,0),"")</f>
        <v/>
      </c>
      <c r="P1398" s="217">
        <f t="shared" si="422"/>
        <v>0</v>
      </c>
      <c r="Q1398" s="217">
        <f>IFERROR(VLOOKUP(A1398,[1]Tổng!$M$2:$AQ$200,29,0),0)</f>
        <v>0</v>
      </c>
      <c r="R1398" s="81" t="str">
        <f>IFERROR(VLOOKUP(A1398,[1]Tổng!$M$2:$AQ$200,31,0),"")</f>
        <v/>
      </c>
      <c r="S1398" s="81">
        <f t="shared" si="411"/>
        <v>0</v>
      </c>
      <c r="T1398" s="81">
        <f t="shared" si="412"/>
        <v>0</v>
      </c>
      <c r="U1398" s="81" t="e">
        <f t="shared" si="424"/>
        <v>#REF!</v>
      </c>
      <c r="V1398" s="81"/>
      <c r="W1398" s="81" t="e">
        <f t="shared" si="417"/>
        <v>#REF!</v>
      </c>
      <c r="X1398" s="83" t="str">
        <f>IFERROR(VLOOKUP(A1398,[1]Tổng!$H$2:$AT$200,39,0),".")</f>
        <v>.</v>
      </c>
      <c r="Y1398" s="99">
        <f t="shared" si="409"/>
        <v>0</v>
      </c>
      <c r="AC1398" s="106"/>
      <c r="AE1398" s="106" t="e">
        <f t="shared" si="353"/>
        <v>#VALUE!</v>
      </c>
      <c r="AF1398" s="69"/>
      <c r="AG1398" s="218"/>
      <c r="AH1398" s="219"/>
      <c r="AI1398" s="218"/>
      <c r="AR1398" s="225" t="str">
        <f t="shared" si="425"/>
        <v/>
      </c>
      <c r="AS1398" s="35">
        <f t="shared" si="426"/>
        <v>2</v>
      </c>
      <c r="AU1398" s="69" t="e">
        <f t="shared" si="410"/>
        <v>#N/A</v>
      </c>
      <c r="AV1398" s="69" t="e">
        <f t="shared" si="413"/>
        <v>#N/A</v>
      </c>
      <c r="AW1398" s="69">
        <f>IF(I1398&gt;0,COUNTIF($AV$32:AV1398,AV1398),0)</f>
        <v>1366</v>
      </c>
      <c r="AX1398" s="69">
        <f>IF(AND(AW1398&gt;1,SUMIF($AV$32:AV1397,AV1398,$AX$32:AX1397)-SUMIF($AV$32:AV1397,AV1398,$BA$32:BA1397)=0),1,IF(AND(AW1398&gt;1,SUMIF($AV$32:AV1397,AV1398,$AX$32:AX1397)-SUMIF($AV$32:AV1397,AV1398,$BA$32:BA1397)&gt;0),0,AW1398))</f>
        <v>0</v>
      </c>
      <c r="AY1398" s="69">
        <f>IF(AND(Q1398&gt;0,SUMIF($AV$32:AV1398,AV1398,$I$32:I1398)-SUMIF($AV$32:AV1398,AV1398,$Q$32:Q1398)=0),COUNTIF($AV$32:AV1398,AV1398),0)</f>
        <v>0</v>
      </c>
      <c r="AZ1398" s="69">
        <f>IF(Q1398&gt;0,COUNTIF($AV$32:AV1398,AV1398),0)</f>
        <v>0</v>
      </c>
      <c r="BA1398" s="69">
        <f t="shared" si="414"/>
        <v>0</v>
      </c>
      <c r="BC1398" s="69" t="str">
        <f t="shared" si="415"/>
        <v xml:space="preserve">  0</v>
      </c>
      <c r="BD1398" s="69" t="str">
        <f t="shared" si="416"/>
        <v/>
      </c>
      <c r="BF1398" s="69"/>
      <c r="BG1398" s="69"/>
    </row>
    <row r="1399" spans="1:59" x14ac:dyDescent="0.25">
      <c r="A1399" s="70" t="e">
        <f t="shared" si="423"/>
        <v>#REF!</v>
      </c>
      <c r="B1399" s="83" t="str">
        <f>IFERROR(VLOOKUP(A1399,[1]Tổng!$M$2:$AT$200,13,0),"")</f>
        <v/>
      </c>
      <c r="C1399" s="71" t="e">
        <f t="shared" si="418"/>
        <v>#VALUE!</v>
      </c>
      <c r="D1399" s="71">
        <f t="shared" si="419"/>
        <v>1</v>
      </c>
      <c r="E1399" s="221" t="str">
        <f>IFERROR(VLOOKUP(A1399,[1]Tổng!$M$2:$AT$200,14,0),"")</f>
        <v/>
      </c>
      <c r="F1399" s="213" t="str">
        <f>IFERROR(VLOOKUP(A1399,[1]Tổng!$M$2:$AT$200,15,0),"")</f>
        <v/>
      </c>
      <c r="G1399" s="214" t="str">
        <f>IFERROR(VLOOKUP(A1399,[1]Tổng!$M$2:$AT$200,25,0),"")</f>
        <v/>
      </c>
      <c r="H1399" s="83" t="str">
        <f>IFERROR(VLOOKUP(A1399,[1]Tổng!$M$2:$AQ$200,26,0),"")</f>
        <v/>
      </c>
      <c r="I1399" s="77" t="str">
        <f>IFERROR(VLOOKUP(A1399,[1]Tổng!$M$2:$AQ$200,27,0),"")</f>
        <v/>
      </c>
      <c r="J1399" s="77">
        <v>1000000</v>
      </c>
      <c r="K1399" s="78">
        <f t="shared" si="420"/>
        <v>0</v>
      </c>
      <c r="L1399" s="88" t="str">
        <f>IFERROR(VLOOKUP(A1399,[1]Tổng!$M$2:$AQ$200,30,0),"")</f>
        <v/>
      </c>
      <c r="M1399" s="88">
        <f t="shared" si="421"/>
        <v>0</v>
      </c>
      <c r="N1399" s="88" t="str">
        <f>IFERROR(VLOOKUP(A1399,[1]Tổng!$M$2:$AT$200,18,0),"")</f>
        <v/>
      </c>
      <c r="O1399" s="88" t="str">
        <f>IFERROR(VLOOKUP(A1399,[1]Tổng!$M$2:$AT$200,22,0),"")</f>
        <v/>
      </c>
      <c r="P1399" s="217">
        <f t="shared" si="422"/>
        <v>0</v>
      </c>
      <c r="Q1399" s="217">
        <f>IFERROR(VLOOKUP(A1399,[1]Tổng!$M$2:$AQ$200,29,0),0)</f>
        <v>0</v>
      </c>
      <c r="R1399" s="81" t="str">
        <f>IFERROR(VLOOKUP(A1399,[1]Tổng!$M$2:$AQ$200,31,0),"")</f>
        <v/>
      </c>
      <c r="S1399" s="81">
        <f t="shared" si="411"/>
        <v>0</v>
      </c>
      <c r="T1399" s="81">
        <f t="shared" si="412"/>
        <v>0</v>
      </c>
      <c r="U1399" s="81" t="e">
        <f t="shared" si="424"/>
        <v>#REF!</v>
      </c>
      <c r="V1399" s="81"/>
      <c r="W1399" s="81" t="e">
        <f t="shared" si="417"/>
        <v>#REF!</v>
      </c>
      <c r="X1399" s="83" t="str">
        <f>IFERROR(VLOOKUP(A1399,[1]Tổng!$H$2:$AT$200,39,0),".")</f>
        <v>.</v>
      </c>
      <c r="Y1399" s="99">
        <f t="shared" si="409"/>
        <v>0</v>
      </c>
      <c r="AC1399" s="106"/>
      <c r="AE1399" s="106" t="e">
        <f t="shared" si="353"/>
        <v>#VALUE!</v>
      </c>
      <c r="AF1399" s="69"/>
      <c r="AG1399" s="218"/>
      <c r="AH1399" s="219"/>
      <c r="AI1399" s="218"/>
      <c r="AR1399" s="225" t="str">
        <f t="shared" si="425"/>
        <v/>
      </c>
      <c r="AS1399" s="35">
        <f t="shared" si="426"/>
        <v>2</v>
      </c>
      <c r="AU1399" s="69" t="e">
        <f t="shared" si="410"/>
        <v>#N/A</v>
      </c>
      <c r="AV1399" s="69" t="e">
        <f t="shared" si="413"/>
        <v>#N/A</v>
      </c>
      <c r="AW1399" s="69">
        <f>IF(I1399&gt;0,COUNTIF($AV$32:AV1399,AV1399),0)</f>
        <v>1367</v>
      </c>
      <c r="AX1399" s="69">
        <f>IF(AND(AW1399&gt;1,SUMIF($AV$32:AV1398,AV1399,$AX$32:AX1398)-SUMIF($AV$32:AV1398,AV1399,$BA$32:BA1398)=0),1,IF(AND(AW1399&gt;1,SUMIF($AV$32:AV1398,AV1399,$AX$32:AX1398)-SUMIF($AV$32:AV1398,AV1399,$BA$32:BA1398)&gt;0),0,AW1399))</f>
        <v>0</v>
      </c>
      <c r="AY1399" s="69">
        <f>IF(AND(Q1399&gt;0,SUMIF($AV$32:AV1399,AV1399,$I$32:I1399)-SUMIF($AV$32:AV1399,AV1399,$Q$32:Q1399)=0),COUNTIF($AV$32:AV1399,AV1399),0)</f>
        <v>0</v>
      </c>
      <c r="AZ1399" s="69">
        <f>IF(Q1399&gt;0,COUNTIF($AV$32:AV1399,AV1399),0)</f>
        <v>0</v>
      </c>
      <c r="BA1399" s="69">
        <f t="shared" si="414"/>
        <v>0</v>
      </c>
      <c r="BC1399" s="69" t="str">
        <f t="shared" si="415"/>
        <v xml:space="preserve">  0</v>
      </c>
      <c r="BD1399" s="69" t="str">
        <f t="shared" si="416"/>
        <v/>
      </c>
      <c r="BF1399" s="69"/>
      <c r="BG1399" s="69"/>
    </row>
    <row r="1400" spans="1:59" x14ac:dyDescent="0.25">
      <c r="A1400" s="70" t="e">
        <f t="shared" si="423"/>
        <v>#REF!</v>
      </c>
      <c r="B1400" s="83" t="str">
        <f>IFERROR(VLOOKUP(A1400,[1]Tổng!$M$2:$AT$200,13,0),"")</f>
        <v/>
      </c>
      <c r="C1400" s="71" t="e">
        <f t="shared" si="418"/>
        <v>#VALUE!</v>
      </c>
      <c r="D1400" s="71">
        <f t="shared" si="419"/>
        <v>1</v>
      </c>
      <c r="E1400" s="221" t="str">
        <f>IFERROR(VLOOKUP(A1400,[1]Tổng!$M$2:$AT$200,14,0),"")</f>
        <v/>
      </c>
      <c r="F1400" s="213" t="str">
        <f>IFERROR(VLOOKUP(A1400,[1]Tổng!$M$2:$AT$200,15,0),"")</f>
        <v/>
      </c>
      <c r="G1400" s="214" t="str">
        <f>IFERROR(VLOOKUP(A1400,[1]Tổng!$M$2:$AT$200,25,0),"")</f>
        <v/>
      </c>
      <c r="H1400" s="83" t="str">
        <f>IFERROR(VLOOKUP(A1400,[1]Tổng!$M$2:$AQ$200,26,0),"")</f>
        <v/>
      </c>
      <c r="I1400" s="77" t="str">
        <f>IFERROR(VLOOKUP(A1400,[1]Tổng!$M$2:$AQ$200,27,0),"")</f>
        <v/>
      </c>
      <c r="J1400" s="77">
        <v>1000000</v>
      </c>
      <c r="K1400" s="78">
        <f t="shared" si="420"/>
        <v>0</v>
      </c>
      <c r="L1400" s="88" t="str">
        <f>IFERROR(VLOOKUP(A1400,[1]Tổng!$M$2:$AQ$200,30,0),"")</f>
        <v/>
      </c>
      <c r="M1400" s="88">
        <f t="shared" si="421"/>
        <v>0</v>
      </c>
      <c r="N1400" s="88" t="str">
        <f>IFERROR(VLOOKUP(A1400,[1]Tổng!$M$2:$AT$200,18,0),"")</f>
        <v/>
      </c>
      <c r="O1400" s="88" t="str">
        <f>IFERROR(VLOOKUP(A1400,[1]Tổng!$M$2:$AT$200,22,0),"")</f>
        <v/>
      </c>
      <c r="P1400" s="217">
        <f t="shared" si="422"/>
        <v>0</v>
      </c>
      <c r="Q1400" s="217">
        <f>IFERROR(VLOOKUP(A1400,[1]Tổng!$M$2:$AQ$200,29,0),0)</f>
        <v>0</v>
      </c>
      <c r="R1400" s="81" t="str">
        <f>IFERROR(VLOOKUP(A1400,[1]Tổng!$M$2:$AQ$200,31,0),"")</f>
        <v/>
      </c>
      <c r="S1400" s="81">
        <f t="shared" si="411"/>
        <v>0</v>
      </c>
      <c r="T1400" s="81">
        <f t="shared" si="412"/>
        <v>0</v>
      </c>
      <c r="U1400" s="81" t="e">
        <f t="shared" si="424"/>
        <v>#REF!</v>
      </c>
      <c r="V1400" s="81"/>
      <c r="W1400" s="81" t="e">
        <f t="shared" si="417"/>
        <v>#REF!</v>
      </c>
      <c r="X1400" s="83" t="str">
        <f>IFERROR(VLOOKUP(A1400,[1]Tổng!$H$2:$AT$200,39,0),".")</f>
        <v>.</v>
      </c>
      <c r="Y1400" s="99">
        <f t="shared" si="409"/>
        <v>0</v>
      </c>
      <c r="AC1400" s="106"/>
      <c r="AE1400" s="106" t="e">
        <f t="shared" si="353"/>
        <v>#VALUE!</v>
      </c>
      <c r="AF1400" s="69"/>
      <c r="AG1400" s="218"/>
      <c r="AH1400" s="219"/>
      <c r="AI1400" s="218"/>
      <c r="AR1400" s="225" t="str">
        <f t="shared" si="425"/>
        <v/>
      </c>
      <c r="AS1400" s="35">
        <f t="shared" si="426"/>
        <v>2</v>
      </c>
      <c r="AU1400" s="69" t="e">
        <f t="shared" si="410"/>
        <v>#N/A</v>
      </c>
      <c r="AV1400" s="69" t="e">
        <f t="shared" si="413"/>
        <v>#N/A</v>
      </c>
      <c r="AW1400" s="69">
        <f>IF(I1400&gt;0,COUNTIF($AV$32:AV1400,AV1400),0)</f>
        <v>1368</v>
      </c>
      <c r="AX1400" s="69">
        <f>IF(AND(AW1400&gt;1,SUMIF($AV$32:AV1399,AV1400,$AX$32:AX1399)-SUMIF($AV$32:AV1399,AV1400,$BA$32:BA1399)=0),1,IF(AND(AW1400&gt;1,SUMIF($AV$32:AV1399,AV1400,$AX$32:AX1399)-SUMIF($AV$32:AV1399,AV1400,$BA$32:BA1399)&gt;0),0,AW1400))</f>
        <v>0</v>
      </c>
      <c r="AY1400" s="69">
        <f>IF(AND(Q1400&gt;0,SUMIF($AV$32:AV1400,AV1400,$I$32:I1400)-SUMIF($AV$32:AV1400,AV1400,$Q$32:Q1400)=0),COUNTIF($AV$32:AV1400,AV1400),0)</f>
        <v>0</v>
      </c>
      <c r="AZ1400" s="69">
        <f>IF(Q1400&gt;0,COUNTIF($AV$32:AV1400,AV1400),0)</f>
        <v>0</v>
      </c>
      <c r="BA1400" s="69">
        <f t="shared" si="414"/>
        <v>0</v>
      </c>
      <c r="BC1400" s="69" t="str">
        <f t="shared" si="415"/>
        <v xml:space="preserve">  0</v>
      </c>
      <c r="BD1400" s="69" t="str">
        <f t="shared" si="416"/>
        <v/>
      </c>
      <c r="BF1400" s="69"/>
      <c r="BG1400" s="69"/>
    </row>
    <row r="1401" spans="1:59" x14ac:dyDescent="0.25">
      <c r="A1401" s="70" t="e">
        <f t="shared" si="423"/>
        <v>#REF!</v>
      </c>
      <c r="B1401" s="83" t="str">
        <f>IFERROR(VLOOKUP(A1401,[1]Tổng!$M$2:$AT$200,13,0),"")</f>
        <v/>
      </c>
      <c r="C1401" s="71" t="e">
        <f t="shared" si="418"/>
        <v>#VALUE!</v>
      </c>
      <c r="D1401" s="71">
        <f t="shared" si="419"/>
        <v>1</v>
      </c>
      <c r="E1401" s="221" t="str">
        <f>IFERROR(VLOOKUP(A1401,[1]Tổng!$M$2:$AT$200,14,0),"")</f>
        <v/>
      </c>
      <c r="F1401" s="213" t="str">
        <f>IFERROR(VLOOKUP(A1401,[1]Tổng!$M$2:$AT$200,15,0),"")</f>
        <v/>
      </c>
      <c r="G1401" s="214" t="str">
        <f>IFERROR(VLOOKUP(A1401,[1]Tổng!$M$2:$AT$200,25,0),"")</f>
        <v/>
      </c>
      <c r="H1401" s="83" t="str">
        <f>IFERROR(VLOOKUP(A1401,[1]Tổng!$M$2:$AQ$200,26,0),"")</f>
        <v/>
      </c>
      <c r="I1401" s="77" t="str">
        <f>IFERROR(VLOOKUP(A1401,[1]Tổng!$M$2:$AQ$200,27,0),"")</f>
        <v/>
      </c>
      <c r="J1401" s="77">
        <v>1000000</v>
      </c>
      <c r="K1401" s="78">
        <f t="shared" si="420"/>
        <v>0</v>
      </c>
      <c r="L1401" s="88" t="str">
        <f>IFERROR(VLOOKUP(A1401,[1]Tổng!$M$2:$AQ$200,30,0),"")</f>
        <v/>
      </c>
      <c r="M1401" s="88">
        <f t="shared" si="421"/>
        <v>0</v>
      </c>
      <c r="N1401" s="88" t="str">
        <f>IFERROR(VLOOKUP(A1401,[1]Tổng!$M$2:$AT$200,18,0),"")</f>
        <v/>
      </c>
      <c r="O1401" s="88" t="str">
        <f>IFERROR(VLOOKUP(A1401,[1]Tổng!$M$2:$AT$200,22,0),"")</f>
        <v/>
      </c>
      <c r="P1401" s="217">
        <f t="shared" si="422"/>
        <v>0</v>
      </c>
      <c r="Q1401" s="217">
        <f>IFERROR(VLOOKUP(A1401,[1]Tổng!$M$2:$AQ$200,29,0),0)</f>
        <v>0</v>
      </c>
      <c r="R1401" s="81" t="str">
        <f>IFERROR(VLOOKUP(A1401,[1]Tổng!$M$2:$AQ$200,31,0),"")</f>
        <v/>
      </c>
      <c r="S1401" s="81">
        <f t="shared" si="411"/>
        <v>0</v>
      </c>
      <c r="T1401" s="81">
        <f t="shared" si="412"/>
        <v>0</v>
      </c>
      <c r="U1401" s="81" t="e">
        <f t="shared" si="424"/>
        <v>#REF!</v>
      </c>
      <c r="V1401" s="81"/>
      <c r="W1401" s="81" t="e">
        <f t="shared" si="417"/>
        <v>#REF!</v>
      </c>
      <c r="X1401" s="83" t="str">
        <f>IFERROR(VLOOKUP(A1401,[1]Tổng!$H$2:$AT$200,39,0),".")</f>
        <v>.</v>
      </c>
      <c r="Y1401" s="99">
        <f t="shared" si="409"/>
        <v>0</v>
      </c>
      <c r="AC1401" s="106"/>
      <c r="AE1401" s="106" t="e">
        <f t="shared" ref="AE1401:AE1452" si="427">I1401-SUM(Z1401:AD1401)</f>
        <v>#VALUE!</v>
      </c>
      <c r="AF1401" s="69"/>
      <c r="AG1401" s="218"/>
      <c r="AH1401" s="219"/>
      <c r="AI1401" s="218"/>
      <c r="AR1401" s="225" t="str">
        <f t="shared" si="425"/>
        <v/>
      </c>
      <c r="AS1401" s="35">
        <f t="shared" si="426"/>
        <v>2</v>
      </c>
      <c r="AU1401" s="69" t="e">
        <f t="shared" si="410"/>
        <v>#N/A</v>
      </c>
      <c r="AV1401" s="69" t="e">
        <f t="shared" si="413"/>
        <v>#N/A</v>
      </c>
      <c r="AW1401" s="69">
        <f>IF(I1401&gt;0,COUNTIF($AV$32:AV1401,AV1401),0)</f>
        <v>1369</v>
      </c>
      <c r="AX1401" s="69">
        <f>IF(AND(AW1401&gt;1,SUMIF($AV$32:AV1400,AV1401,$AX$32:AX1400)-SUMIF($AV$32:AV1400,AV1401,$BA$32:BA1400)=0),1,IF(AND(AW1401&gt;1,SUMIF($AV$32:AV1400,AV1401,$AX$32:AX1400)-SUMIF($AV$32:AV1400,AV1401,$BA$32:BA1400)&gt;0),0,AW1401))</f>
        <v>0</v>
      </c>
      <c r="AY1401" s="69">
        <f>IF(AND(Q1401&gt;0,SUMIF($AV$32:AV1401,AV1401,$I$32:I1401)-SUMIF($AV$32:AV1401,AV1401,$Q$32:Q1401)=0),COUNTIF($AV$32:AV1401,AV1401),0)</f>
        <v>0</v>
      </c>
      <c r="AZ1401" s="69">
        <f>IF(Q1401&gt;0,COUNTIF($AV$32:AV1401,AV1401),0)</f>
        <v>0</v>
      </c>
      <c r="BA1401" s="69">
        <f t="shared" si="414"/>
        <v>0</v>
      </c>
      <c r="BC1401" s="69" t="str">
        <f t="shared" si="415"/>
        <v xml:space="preserve">  0</v>
      </c>
      <c r="BD1401" s="69" t="str">
        <f t="shared" si="416"/>
        <v/>
      </c>
      <c r="BF1401" s="69"/>
      <c r="BG1401" s="69"/>
    </row>
    <row r="1402" spans="1:59" x14ac:dyDescent="0.25">
      <c r="A1402" s="70" t="e">
        <f t="shared" si="423"/>
        <v>#REF!</v>
      </c>
      <c r="B1402" s="83" t="str">
        <f>IFERROR(VLOOKUP(A1402,[1]Tổng!$M$2:$AT$200,13,0),"")</f>
        <v/>
      </c>
      <c r="C1402" s="71" t="e">
        <f t="shared" si="418"/>
        <v>#VALUE!</v>
      </c>
      <c r="D1402" s="71">
        <f t="shared" si="419"/>
        <v>1</v>
      </c>
      <c r="E1402" s="221" t="str">
        <f>IFERROR(VLOOKUP(A1402,[1]Tổng!$M$2:$AT$200,14,0),"")</f>
        <v/>
      </c>
      <c r="F1402" s="213" t="str">
        <f>IFERROR(VLOOKUP(A1402,[1]Tổng!$M$2:$AT$200,15,0),"")</f>
        <v/>
      </c>
      <c r="G1402" s="214" t="str">
        <f>IFERROR(VLOOKUP(A1402,[1]Tổng!$M$2:$AT$200,25,0),"")</f>
        <v/>
      </c>
      <c r="H1402" s="83" t="str">
        <f>IFERROR(VLOOKUP(A1402,[1]Tổng!$M$2:$AQ$200,26,0),"")</f>
        <v/>
      </c>
      <c r="I1402" s="77" t="str">
        <f>IFERROR(VLOOKUP(A1402,[1]Tổng!$M$2:$AQ$200,27,0),"")</f>
        <v/>
      </c>
      <c r="J1402" s="77">
        <v>1000000</v>
      </c>
      <c r="K1402" s="78">
        <f t="shared" si="420"/>
        <v>0</v>
      </c>
      <c r="L1402" s="88" t="str">
        <f>IFERROR(VLOOKUP(A1402,[1]Tổng!$M$2:$AQ$200,30,0),"")</f>
        <v/>
      </c>
      <c r="M1402" s="88">
        <f t="shared" si="421"/>
        <v>0</v>
      </c>
      <c r="N1402" s="88" t="str">
        <f>IFERROR(VLOOKUP(A1402,[1]Tổng!$M$2:$AT$200,18,0),"")</f>
        <v/>
      </c>
      <c r="O1402" s="88" t="str">
        <f>IFERROR(VLOOKUP(A1402,[1]Tổng!$M$2:$AT$200,22,0),"")</f>
        <v/>
      </c>
      <c r="P1402" s="217">
        <f t="shared" si="422"/>
        <v>0</v>
      </c>
      <c r="Q1402" s="217">
        <f>IFERROR(VLOOKUP(A1402,[1]Tổng!$M$2:$AQ$200,29,0),0)</f>
        <v>0</v>
      </c>
      <c r="R1402" s="81" t="str">
        <f>IFERROR(VLOOKUP(A1402,[1]Tổng!$M$2:$AQ$200,31,0),"")</f>
        <v/>
      </c>
      <c r="S1402" s="81">
        <f t="shared" si="411"/>
        <v>0</v>
      </c>
      <c r="T1402" s="81">
        <f t="shared" si="412"/>
        <v>0</v>
      </c>
      <c r="U1402" s="81" t="e">
        <f t="shared" si="424"/>
        <v>#REF!</v>
      </c>
      <c r="V1402" s="81"/>
      <c r="W1402" s="81" t="e">
        <f t="shared" si="417"/>
        <v>#REF!</v>
      </c>
      <c r="X1402" s="83" t="str">
        <f>IFERROR(VLOOKUP(A1402,[1]Tổng!$H$2:$AT$200,39,0),".")</f>
        <v>.</v>
      </c>
      <c r="Y1402" s="99">
        <f t="shared" si="409"/>
        <v>0</v>
      </c>
      <c r="AC1402" s="106"/>
      <c r="AE1402" s="106" t="e">
        <f t="shared" si="427"/>
        <v>#VALUE!</v>
      </c>
      <c r="AF1402" s="69"/>
      <c r="AG1402" s="218"/>
      <c r="AH1402" s="219"/>
      <c r="AI1402" s="218"/>
      <c r="AR1402" s="225" t="str">
        <f t="shared" si="425"/>
        <v/>
      </c>
      <c r="AS1402" s="35">
        <f t="shared" si="426"/>
        <v>2</v>
      </c>
      <c r="AU1402" s="69" t="e">
        <f t="shared" si="410"/>
        <v>#N/A</v>
      </c>
      <c r="AV1402" s="69" t="e">
        <f t="shared" si="413"/>
        <v>#N/A</v>
      </c>
      <c r="AW1402" s="69">
        <f>IF(I1402&gt;0,COUNTIF($AV$32:AV1402,AV1402),0)</f>
        <v>1370</v>
      </c>
      <c r="AX1402" s="69">
        <f>IF(AND(AW1402&gt;1,SUMIF($AV$32:AV1401,AV1402,$AX$32:AX1401)-SUMIF($AV$32:AV1401,AV1402,$BA$32:BA1401)=0),1,IF(AND(AW1402&gt;1,SUMIF($AV$32:AV1401,AV1402,$AX$32:AX1401)-SUMIF($AV$32:AV1401,AV1402,$BA$32:BA1401)&gt;0),0,AW1402))</f>
        <v>0</v>
      </c>
      <c r="AY1402" s="69">
        <f>IF(AND(Q1402&gt;0,SUMIF($AV$32:AV1402,AV1402,$I$32:I1402)-SUMIF($AV$32:AV1402,AV1402,$Q$32:Q1402)=0),COUNTIF($AV$32:AV1402,AV1402),0)</f>
        <v>0</v>
      </c>
      <c r="AZ1402" s="69">
        <f>IF(Q1402&gt;0,COUNTIF($AV$32:AV1402,AV1402),0)</f>
        <v>0</v>
      </c>
      <c r="BA1402" s="69">
        <f t="shared" si="414"/>
        <v>0</v>
      </c>
      <c r="BC1402" s="69" t="str">
        <f t="shared" si="415"/>
        <v xml:space="preserve">  0</v>
      </c>
      <c r="BD1402" s="69" t="str">
        <f t="shared" si="416"/>
        <v/>
      </c>
      <c r="BF1402" s="69"/>
      <c r="BG1402" s="69"/>
    </row>
    <row r="1403" spans="1:59" x14ac:dyDescent="0.25">
      <c r="A1403" s="70" t="e">
        <f t="shared" si="423"/>
        <v>#REF!</v>
      </c>
      <c r="B1403" s="83" t="str">
        <f>IFERROR(VLOOKUP(A1403,[1]Tổng!$M$2:$AT$200,13,0),"")</f>
        <v/>
      </c>
      <c r="C1403" s="71" t="e">
        <f t="shared" si="418"/>
        <v>#VALUE!</v>
      </c>
      <c r="D1403" s="71">
        <f t="shared" si="419"/>
        <v>1</v>
      </c>
      <c r="E1403" s="221" t="str">
        <f>IFERROR(VLOOKUP(A1403,[1]Tổng!$M$2:$AT$200,14,0),"")</f>
        <v/>
      </c>
      <c r="F1403" s="213" t="str">
        <f>IFERROR(VLOOKUP(A1403,[1]Tổng!$M$2:$AT$200,15,0),"")</f>
        <v/>
      </c>
      <c r="G1403" s="214" t="str">
        <f>IFERROR(VLOOKUP(A1403,[1]Tổng!$M$2:$AT$200,25,0),"")</f>
        <v/>
      </c>
      <c r="H1403" s="83" t="str">
        <f>IFERROR(VLOOKUP(A1403,[1]Tổng!$M$2:$AQ$200,26,0),"")</f>
        <v/>
      </c>
      <c r="I1403" s="77" t="str">
        <f>IFERROR(VLOOKUP(A1403,[1]Tổng!$M$2:$AQ$200,27,0),"")</f>
        <v/>
      </c>
      <c r="J1403" s="77">
        <v>1000000</v>
      </c>
      <c r="K1403" s="78">
        <f t="shared" si="420"/>
        <v>0</v>
      </c>
      <c r="L1403" s="88" t="str">
        <f>IFERROR(VLOOKUP(A1403,[1]Tổng!$M$2:$AQ$200,30,0),"")</f>
        <v/>
      </c>
      <c r="M1403" s="88">
        <f t="shared" si="421"/>
        <v>0</v>
      </c>
      <c r="N1403" s="88" t="str">
        <f>IFERROR(VLOOKUP(A1403,[1]Tổng!$M$2:$AT$200,18,0),"")</f>
        <v/>
      </c>
      <c r="O1403" s="88" t="str">
        <f>IFERROR(VLOOKUP(A1403,[1]Tổng!$M$2:$AT$200,22,0),"")</f>
        <v/>
      </c>
      <c r="P1403" s="217">
        <f t="shared" si="422"/>
        <v>0</v>
      </c>
      <c r="Q1403" s="217">
        <f>IFERROR(VLOOKUP(A1403,[1]Tổng!$M$2:$AQ$200,29,0),0)</f>
        <v>0</v>
      </c>
      <c r="R1403" s="81" t="str">
        <f>IFERROR(VLOOKUP(A1403,[1]Tổng!$M$2:$AQ$200,31,0),"")</f>
        <v/>
      </c>
      <c r="S1403" s="81">
        <f t="shared" si="411"/>
        <v>0</v>
      </c>
      <c r="T1403" s="81">
        <f t="shared" si="412"/>
        <v>0</v>
      </c>
      <c r="U1403" s="81" t="e">
        <f t="shared" si="424"/>
        <v>#REF!</v>
      </c>
      <c r="V1403" s="81"/>
      <c r="W1403" s="81" t="e">
        <f t="shared" si="417"/>
        <v>#REF!</v>
      </c>
      <c r="X1403" s="83" t="str">
        <f>IFERROR(VLOOKUP(A1403,[1]Tổng!$H$2:$AT$200,39,0),".")</f>
        <v>.</v>
      </c>
      <c r="Y1403" s="99">
        <f t="shared" si="409"/>
        <v>0</v>
      </c>
      <c r="AC1403" s="106"/>
      <c r="AE1403" s="106" t="e">
        <f t="shared" si="427"/>
        <v>#VALUE!</v>
      </c>
      <c r="AF1403" s="69"/>
      <c r="AG1403" s="218"/>
      <c r="AH1403" s="219"/>
      <c r="AI1403" s="218"/>
      <c r="AR1403" s="225" t="str">
        <f t="shared" si="425"/>
        <v/>
      </c>
      <c r="AS1403" s="35">
        <f t="shared" si="426"/>
        <v>2</v>
      </c>
      <c r="AU1403" s="69" t="e">
        <f t="shared" si="410"/>
        <v>#N/A</v>
      </c>
      <c r="AV1403" s="69" t="e">
        <f t="shared" si="413"/>
        <v>#N/A</v>
      </c>
      <c r="AW1403" s="69">
        <f>IF(I1403&gt;0,COUNTIF($AV$32:AV1403,AV1403),0)</f>
        <v>1371</v>
      </c>
      <c r="AX1403" s="69">
        <f>IF(AND(AW1403&gt;1,SUMIF($AV$32:AV1402,AV1403,$AX$32:AX1402)-SUMIF($AV$32:AV1402,AV1403,$BA$32:BA1402)=0),1,IF(AND(AW1403&gt;1,SUMIF($AV$32:AV1402,AV1403,$AX$32:AX1402)-SUMIF($AV$32:AV1402,AV1403,$BA$32:BA1402)&gt;0),0,AW1403))</f>
        <v>0</v>
      </c>
      <c r="AY1403" s="69">
        <f>IF(AND(Q1403&gt;0,SUMIF($AV$32:AV1403,AV1403,$I$32:I1403)-SUMIF($AV$32:AV1403,AV1403,$Q$32:Q1403)=0),COUNTIF($AV$32:AV1403,AV1403),0)</f>
        <v>0</v>
      </c>
      <c r="AZ1403" s="69">
        <f>IF(Q1403&gt;0,COUNTIF($AV$32:AV1403,AV1403),0)</f>
        <v>0</v>
      </c>
      <c r="BA1403" s="69">
        <f t="shared" si="414"/>
        <v>0</v>
      </c>
      <c r="BC1403" s="69" t="str">
        <f t="shared" si="415"/>
        <v xml:space="preserve">  0</v>
      </c>
      <c r="BD1403" s="69" t="str">
        <f t="shared" si="416"/>
        <v/>
      </c>
      <c r="BF1403" s="69"/>
      <c r="BG1403" s="69"/>
    </row>
    <row r="1404" spans="1:59" x14ac:dyDescent="0.25">
      <c r="A1404" s="70" t="e">
        <f t="shared" si="423"/>
        <v>#REF!</v>
      </c>
      <c r="B1404" s="83" t="str">
        <f>IFERROR(VLOOKUP(A1404,[1]Tổng!$M$2:$AT$200,13,0),"")</f>
        <v/>
      </c>
      <c r="C1404" s="71" t="e">
        <f t="shared" si="418"/>
        <v>#VALUE!</v>
      </c>
      <c r="D1404" s="71">
        <f t="shared" si="419"/>
        <v>1</v>
      </c>
      <c r="E1404" s="221" t="str">
        <f>IFERROR(VLOOKUP(A1404,[1]Tổng!$M$2:$AT$200,14,0),"")</f>
        <v/>
      </c>
      <c r="F1404" s="213" t="str">
        <f>IFERROR(VLOOKUP(A1404,[1]Tổng!$M$2:$AT$200,15,0),"")</f>
        <v/>
      </c>
      <c r="G1404" s="214" t="str">
        <f>IFERROR(VLOOKUP(A1404,[1]Tổng!$M$2:$AT$200,25,0),"")</f>
        <v/>
      </c>
      <c r="H1404" s="83" t="str">
        <f>IFERROR(VLOOKUP(A1404,[1]Tổng!$M$2:$AQ$200,26,0),"")</f>
        <v/>
      </c>
      <c r="I1404" s="77" t="str">
        <f>IFERROR(VLOOKUP(A1404,[1]Tổng!$M$2:$AQ$200,27,0),"")</f>
        <v/>
      </c>
      <c r="J1404" s="77">
        <v>1000000</v>
      </c>
      <c r="K1404" s="78">
        <f t="shared" si="420"/>
        <v>0</v>
      </c>
      <c r="L1404" s="88" t="str">
        <f>IFERROR(VLOOKUP(A1404,[1]Tổng!$M$2:$AQ$200,30,0),"")</f>
        <v/>
      </c>
      <c r="M1404" s="88">
        <f t="shared" si="421"/>
        <v>0</v>
      </c>
      <c r="N1404" s="88" t="str">
        <f>IFERROR(VLOOKUP(A1404,[1]Tổng!$M$2:$AT$200,18,0),"")</f>
        <v/>
      </c>
      <c r="O1404" s="88" t="str">
        <f>IFERROR(VLOOKUP(A1404,[1]Tổng!$M$2:$AT$200,22,0),"")</f>
        <v/>
      </c>
      <c r="P1404" s="217">
        <f t="shared" si="422"/>
        <v>0</v>
      </c>
      <c r="Q1404" s="217">
        <f>IFERROR(VLOOKUP(A1404,[1]Tổng!$M$2:$AQ$200,29,0),0)</f>
        <v>0</v>
      </c>
      <c r="R1404" s="81" t="str">
        <f>IFERROR(VLOOKUP(A1404,[1]Tổng!$M$2:$AQ$200,31,0),"")</f>
        <v/>
      </c>
      <c r="S1404" s="81">
        <f t="shared" si="411"/>
        <v>0</v>
      </c>
      <c r="T1404" s="81">
        <f t="shared" si="412"/>
        <v>0</v>
      </c>
      <c r="U1404" s="81" t="e">
        <f t="shared" si="424"/>
        <v>#REF!</v>
      </c>
      <c r="V1404" s="81"/>
      <c r="W1404" s="81" t="e">
        <f t="shared" si="417"/>
        <v>#REF!</v>
      </c>
      <c r="X1404" s="83" t="str">
        <f>IFERROR(VLOOKUP(A1404,[1]Tổng!$H$2:$AT$200,39,0),".")</f>
        <v>.</v>
      </c>
      <c r="Y1404" s="99">
        <f t="shared" si="409"/>
        <v>0</v>
      </c>
      <c r="AC1404" s="106"/>
      <c r="AE1404" s="106" t="e">
        <f t="shared" si="427"/>
        <v>#VALUE!</v>
      </c>
      <c r="AF1404" s="69"/>
      <c r="AG1404" s="218"/>
      <c r="AH1404" s="219"/>
      <c r="AI1404" s="218"/>
      <c r="AR1404" s="225" t="str">
        <f t="shared" si="425"/>
        <v/>
      </c>
      <c r="AS1404" s="35">
        <f t="shared" si="426"/>
        <v>2</v>
      </c>
      <c r="AU1404" s="69" t="e">
        <f t="shared" si="410"/>
        <v>#N/A</v>
      </c>
      <c r="AV1404" s="69" t="e">
        <f t="shared" si="413"/>
        <v>#N/A</v>
      </c>
      <c r="AW1404" s="69">
        <f>IF(I1404&gt;0,COUNTIF($AV$32:AV1404,AV1404),0)</f>
        <v>1372</v>
      </c>
      <c r="AX1404" s="69">
        <f>IF(AND(AW1404&gt;1,SUMIF($AV$32:AV1403,AV1404,$AX$32:AX1403)-SUMIF($AV$32:AV1403,AV1404,$BA$32:BA1403)=0),1,IF(AND(AW1404&gt;1,SUMIF($AV$32:AV1403,AV1404,$AX$32:AX1403)-SUMIF($AV$32:AV1403,AV1404,$BA$32:BA1403)&gt;0),0,AW1404))</f>
        <v>0</v>
      </c>
      <c r="AY1404" s="69">
        <f>IF(AND(Q1404&gt;0,SUMIF($AV$32:AV1404,AV1404,$I$32:I1404)-SUMIF($AV$32:AV1404,AV1404,$Q$32:Q1404)=0),COUNTIF($AV$32:AV1404,AV1404),0)</f>
        <v>0</v>
      </c>
      <c r="AZ1404" s="69">
        <f>IF(Q1404&gt;0,COUNTIF($AV$32:AV1404,AV1404),0)</f>
        <v>0</v>
      </c>
      <c r="BA1404" s="69">
        <f t="shared" si="414"/>
        <v>0</v>
      </c>
      <c r="BC1404" s="69" t="str">
        <f t="shared" si="415"/>
        <v xml:space="preserve">  0</v>
      </c>
      <c r="BD1404" s="69" t="str">
        <f t="shared" si="416"/>
        <v/>
      </c>
      <c r="BF1404" s="69"/>
      <c r="BG1404" s="69"/>
    </row>
    <row r="1405" spans="1:59" x14ac:dyDescent="0.25">
      <c r="A1405" s="70" t="e">
        <f t="shared" si="423"/>
        <v>#REF!</v>
      </c>
      <c r="B1405" s="83" t="str">
        <f>IFERROR(VLOOKUP(A1405,[1]Tổng!$M$2:$AT$200,13,0),"")</f>
        <v/>
      </c>
      <c r="C1405" s="71" t="e">
        <f t="shared" si="418"/>
        <v>#VALUE!</v>
      </c>
      <c r="D1405" s="71">
        <f t="shared" si="419"/>
        <v>1</v>
      </c>
      <c r="E1405" s="221" t="str">
        <f>IFERROR(VLOOKUP(A1405,[1]Tổng!$M$2:$AT$200,14,0),"")</f>
        <v/>
      </c>
      <c r="F1405" s="213" t="str">
        <f>IFERROR(VLOOKUP(A1405,[1]Tổng!$M$2:$AT$200,15,0),"")</f>
        <v/>
      </c>
      <c r="G1405" s="214" t="str">
        <f>IFERROR(VLOOKUP(A1405,[1]Tổng!$M$2:$AT$200,25,0),"")</f>
        <v/>
      </c>
      <c r="H1405" s="83" t="str">
        <f>IFERROR(VLOOKUP(A1405,[1]Tổng!$M$2:$AQ$200,26,0),"")</f>
        <v/>
      </c>
      <c r="I1405" s="77" t="str">
        <f>IFERROR(VLOOKUP(A1405,[1]Tổng!$M$2:$AQ$200,27,0),"")</f>
        <v/>
      </c>
      <c r="J1405" s="77">
        <v>1000000</v>
      </c>
      <c r="K1405" s="78">
        <f t="shared" si="420"/>
        <v>0</v>
      </c>
      <c r="L1405" s="88" t="str">
        <f>IFERROR(VLOOKUP(A1405,[1]Tổng!$M$2:$AQ$200,30,0),"")</f>
        <v/>
      </c>
      <c r="M1405" s="88">
        <f t="shared" si="421"/>
        <v>0</v>
      </c>
      <c r="N1405" s="88" t="str">
        <f>IFERROR(VLOOKUP(A1405,[1]Tổng!$M$2:$AT$200,18,0),"")</f>
        <v/>
      </c>
      <c r="O1405" s="88" t="str">
        <f>IFERROR(VLOOKUP(A1405,[1]Tổng!$M$2:$AT$200,22,0),"")</f>
        <v/>
      </c>
      <c r="P1405" s="217">
        <f t="shared" si="422"/>
        <v>0</v>
      </c>
      <c r="Q1405" s="217">
        <f>IFERROR(VLOOKUP(A1405,[1]Tổng!$M$2:$AQ$200,29,0),0)</f>
        <v>0</v>
      </c>
      <c r="R1405" s="81" t="str">
        <f>IFERROR(VLOOKUP(A1405,[1]Tổng!$M$2:$AQ$200,31,0),"")</f>
        <v/>
      </c>
      <c r="S1405" s="81">
        <f t="shared" si="411"/>
        <v>0</v>
      </c>
      <c r="T1405" s="81">
        <f t="shared" si="412"/>
        <v>0</v>
      </c>
      <c r="U1405" s="81" t="e">
        <f t="shared" si="424"/>
        <v>#REF!</v>
      </c>
      <c r="V1405" s="81"/>
      <c r="W1405" s="81" t="e">
        <f t="shared" si="417"/>
        <v>#REF!</v>
      </c>
      <c r="X1405" s="83" t="str">
        <f>IFERROR(VLOOKUP(A1405,[1]Tổng!$H$2:$AT$200,39,0),".")</f>
        <v>.</v>
      </c>
      <c r="Y1405" s="99">
        <f t="shared" si="409"/>
        <v>0</v>
      </c>
      <c r="AC1405" s="106"/>
      <c r="AE1405" s="106" t="e">
        <f t="shared" si="427"/>
        <v>#VALUE!</v>
      </c>
      <c r="AF1405" s="69"/>
      <c r="AG1405" s="218"/>
      <c r="AH1405" s="219"/>
      <c r="AI1405" s="218"/>
      <c r="AR1405" s="225" t="str">
        <f t="shared" si="425"/>
        <v/>
      </c>
      <c r="AS1405" s="35">
        <f t="shared" si="426"/>
        <v>2</v>
      </c>
      <c r="AU1405" s="69" t="e">
        <f t="shared" si="410"/>
        <v>#N/A</v>
      </c>
      <c r="AV1405" s="69" t="e">
        <f t="shared" si="413"/>
        <v>#N/A</v>
      </c>
      <c r="AW1405" s="69">
        <f>IF(I1405&gt;0,COUNTIF($AV$32:AV1405,AV1405),0)</f>
        <v>1373</v>
      </c>
      <c r="AX1405" s="69">
        <f>IF(AND(AW1405&gt;1,SUMIF($AV$32:AV1404,AV1405,$AX$32:AX1404)-SUMIF($AV$32:AV1404,AV1405,$BA$32:BA1404)=0),1,IF(AND(AW1405&gt;1,SUMIF($AV$32:AV1404,AV1405,$AX$32:AX1404)-SUMIF($AV$32:AV1404,AV1405,$BA$32:BA1404)&gt;0),0,AW1405))</f>
        <v>0</v>
      </c>
      <c r="AY1405" s="69">
        <f>IF(AND(Q1405&gt;0,SUMIF($AV$32:AV1405,AV1405,$I$32:I1405)-SUMIF($AV$32:AV1405,AV1405,$Q$32:Q1405)=0),COUNTIF($AV$32:AV1405,AV1405),0)</f>
        <v>0</v>
      </c>
      <c r="AZ1405" s="69">
        <f>IF(Q1405&gt;0,COUNTIF($AV$32:AV1405,AV1405),0)</f>
        <v>0</v>
      </c>
      <c r="BA1405" s="69">
        <f t="shared" si="414"/>
        <v>0</v>
      </c>
      <c r="BC1405" s="69" t="str">
        <f t="shared" si="415"/>
        <v xml:space="preserve">  0</v>
      </c>
      <c r="BD1405" s="69" t="str">
        <f t="shared" si="416"/>
        <v/>
      </c>
      <c r="BF1405" s="69"/>
      <c r="BG1405" s="69"/>
    </row>
    <row r="1406" spans="1:59" x14ac:dyDescent="0.25">
      <c r="A1406" s="70" t="e">
        <f t="shared" si="423"/>
        <v>#REF!</v>
      </c>
      <c r="B1406" s="83" t="str">
        <f>IFERROR(VLOOKUP(A1406,[1]Tổng!$M$2:$AT$200,13,0),"")</f>
        <v/>
      </c>
      <c r="C1406" s="71" t="e">
        <f t="shared" si="418"/>
        <v>#VALUE!</v>
      </c>
      <c r="D1406" s="71">
        <f t="shared" si="419"/>
        <v>1</v>
      </c>
      <c r="E1406" s="221" t="str">
        <f>IFERROR(VLOOKUP(A1406,[1]Tổng!$M$2:$AT$200,14,0),"")</f>
        <v/>
      </c>
      <c r="F1406" s="213" t="str">
        <f>IFERROR(VLOOKUP(A1406,[1]Tổng!$M$2:$AT$200,15,0),"")</f>
        <v/>
      </c>
      <c r="G1406" s="214" t="str">
        <f>IFERROR(VLOOKUP(A1406,[1]Tổng!$M$2:$AT$200,25,0),"")</f>
        <v/>
      </c>
      <c r="H1406" s="83" t="str">
        <f>IFERROR(VLOOKUP(A1406,[1]Tổng!$M$2:$AQ$200,26,0),"")</f>
        <v/>
      </c>
      <c r="I1406" s="77" t="str">
        <f>IFERROR(VLOOKUP(A1406,[1]Tổng!$M$2:$AQ$200,27,0),"")</f>
        <v/>
      </c>
      <c r="J1406" s="77">
        <v>1000000</v>
      </c>
      <c r="K1406" s="78">
        <f t="shared" si="420"/>
        <v>0</v>
      </c>
      <c r="L1406" s="88" t="str">
        <f>IFERROR(VLOOKUP(A1406,[1]Tổng!$M$2:$AQ$200,30,0),"")</f>
        <v/>
      </c>
      <c r="M1406" s="88">
        <f t="shared" si="421"/>
        <v>0</v>
      </c>
      <c r="N1406" s="88" t="str">
        <f>IFERROR(VLOOKUP(A1406,[1]Tổng!$M$2:$AT$200,18,0),"")</f>
        <v/>
      </c>
      <c r="O1406" s="88" t="str">
        <f>IFERROR(VLOOKUP(A1406,[1]Tổng!$M$2:$AT$200,22,0),"")</f>
        <v/>
      </c>
      <c r="P1406" s="217">
        <f t="shared" si="422"/>
        <v>0</v>
      </c>
      <c r="Q1406" s="217">
        <f>IFERROR(VLOOKUP(A1406,[1]Tổng!$M$2:$AQ$200,29,0),0)</f>
        <v>0</v>
      </c>
      <c r="R1406" s="81" t="str">
        <f>IFERROR(VLOOKUP(A1406,[1]Tổng!$M$2:$AQ$200,31,0),"")</f>
        <v/>
      </c>
      <c r="S1406" s="81">
        <f t="shared" si="411"/>
        <v>0</v>
      </c>
      <c r="T1406" s="81">
        <f t="shared" si="412"/>
        <v>0</v>
      </c>
      <c r="U1406" s="81" t="e">
        <f t="shared" si="424"/>
        <v>#REF!</v>
      </c>
      <c r="V1406" s="81"/>
      <c r="W1406" s="81" t="e">
        <f t="shared" si="417"/>
        <v>#REF!</v>
      </c>
      <c r="X1406" s="83" t="str">
        <f>IFERROR(VLOOKUP(A1406,[1]Tổng!$H$2:$AT$200,39,0),".")</f>
        <v>.</v>
      </c>
      <c r="Y1406" s="99">
        <f t="shared" si="409"/>
        <v>0</v>
      </c>
      <c r="AC1406" s="106"/>
      <c r="AE1406" s="106" t="e">
        <f t="shared" si="427"/>
        <v>#VALUE!</v>
      </c>
      <c r="AF1406" s="69"/>
      <c r="AG1406" s="218"/>
      <c r="AH1406" s="219"/>
      <c r="AI1406" s="218"/>
      <c r="AR1406" s="225" t="str">
        <f t="shared" si="425"/>
        <v/>
      </c>
      <c r="AS1406" s="35">
        <f t="shared" si="426"/>
        <v>2</v>
      </c>
      <c r="AU1406" s="69" t="e">
        <f t="shared" si="410"/>
        <v>#N/A</v>
      </c>
      <c r="AV1406" s="69" t="e">
        <f t="shared" si="413"/>
        <v>#N/A</v>
      </c>
      <c r="AW1406" s="69">
        <f>IF(I1406&gt;0,COUNTIF($AV$32:AV1406,AV1406),0)</f>
        <v>1374</v>
      </c>
      <c r="AX1406" s="69">
        <f>IF(AND(AW1406&gt;1,SUMIF($AV$32:AV1405,AV1406,$AX$32:AX1405)-SUMIF($AV$32:AV1405,AV1406,$BA$32:BA1405)=0),1,IF(AND(AW1406&gt;1,SUMIF($AV$32:AV1405,AV1406,$AX$32:AX1405)-SUMIF($AV$32:AV1405,AV1406,$BA$32:BA1405)&gt;0),0,AW1406))</f>
        <v>0</v>
      </c>
      <c r="AY1406" s="69">
        <f>IF(AND(Q1406&gt;0,SUMIF($AV$32:AV1406,AV1406,$I$32:I1406)-SUMIF($AV$32:AV1406,AV1406,$Q$32:Q1406)=0),COUNTIF($AV$32:AV1406,AV1406),0)</f>
        <v>0</v>
      </c>
      <c r="AZ1406" s="69">
        <f>IF(Q1406&gt;0,COUNTIF($AV$32:AV1406,AV1406),0)</f>
        <v>0</v>
      </c>
      <c r="BA1406" s="69">
        <f t="shared" si="414"/>
        <v>0</v>
      </c>
      <c r="BC1406" s="69" t="str">
        <f t="shared" si="415"/>
        <v xml:space="preserve">  0</v>
      </c>
      <c r="BD1406" s="69" t="str">
        <f t="shared" si="416"/>
        <v/>
      </c>
      <c r="BF1406" s="69"/>
      <c r="BG1406" s="69"/>
    </row>
    <row r="1407" spans="1:59" x14ac:dyDescent="0.25">
      <c r="A1407" s="70" t="e">
        <f t="shared" si="423"/>
        <v>#REF!</v>
      </c>
      <c r="B1407" s="83" t="str">
        <f>IFERROR(VLOOKUP(A1407,[1]Tổng!$M$2:$AT$200,13,0),"")</f>
        <v/>
      </c>
      <c r="C1407" s="71" t="e">
        <f t="shared" si="418"/>
        <v>#VALUE!</v>
      </c>
      <c r="D1407" s="71">
        <f t="shared" si="419"/>
        <v>1</v>
      </c>
      <c r="E1407" s="221" t="str">
        <f>IFERROR(VLOOKUP(A1407,[1]Tổng!$M$2:$AT$200,14,0),"")</f>
        <v/>
      </c>
      <c r="F1407" s="213" t="str">
        <f>IFERROR(VLOOKUP(A1407,[1]Tổng!$M$2:$AT$200,15,0),"")</f>
        <v/>
      </c>
      <c r="G1407" s="214" t="str">
        <f>IFERROR(VLOOKUP(A1407,[1]Tổng!$M$2:$AT$200,25,0),"")</f>
        <v/>
      </c>
      <c r="H1407" s="83" t="str">
        <f>IFERROR(VLOOKUP(A1407,[1]Tổng!$M$2:$AQ$200,26,0),"")</f>
        <v/>
      </c>
      <c r="I1407" s="77" t="str">
        <f>IFERROR(VLOOKUP(A1407,[1]Tổng!$M$2:$AQ$200,27,0),"")</f>
        <v/>
      </c>
      <c r="J1407" s="77">
        <v>1000000</v>
      </c>
      <c r="K1407" s="78">
        <f t="shared" si="420"/>
        <v>0</v>
      </c>
      <c r="L1407" s="88" t="str">
        <f>IFERROR(VLOOKUP(A1407,[1]Tổng!$M$2:$AQ$200,30,0),"")</f>
        <v/>
      </c>
      <c r="M1407" s="88">
        <f t="shared" si="421"/>
        <v>0</v>
      </c>
      <c r="N1407" s="88" t="str">
        <f>IFERROR(VLOOKUP(A1407,[1]Tổng!$M$2:$AT$200,18,0),"")</f>
        <v/>
      </c>
      <c r="O1407" s="88" t="str">
        <f>IFERROR(VLOOKUP(A1407,[1]Tổng!$M$2:$AT$200,22,0),"")</f>
        <v/>
      </c>
      <c r="P1407" s="217">
        <f t="shared" si="422"/>
        <v>0</v>
      </c>
      <c r="Q1407" s="217">
        <f>IFERROR(VLOOKUP(A1407,[1]Tổng!$M$2:$AQ$200,29,0),0)</f>
        <v>0</v>
      </c>
      <c r="R1407" s="81" t="str">
        <f>IFERROR(VLOOKUP(A1407,[1]Tổng!$M$2:$AQ$200,31,0),"")</f>
        <v/>
      </c>
      <c r="S1407" s="81">
        <f t="shared" si="411"/>
        <v>0</v>
      </c>
      <c r="T1407" s="81">
        <f t="shared" si="412"/>
        <v>0</v>
      </c>
      <c r="U1407" s="81" t="e">
        <f t="shared" si="424"/>
        <v>#REF!</v>
      </c>
      <c r="V1407" s="81"/>
      <c r="W1407" s="81" t="e">
        <f t="shared" si="417"/>
        <v>#REF!</v>
      </c>
      <c r="X1407" s="83" t="str">
        <f>IFERROR(VLOOKUP(A1407,[1]Tổng!$H$2:$AT$200,39,0),".")</f>
        <v>.</v>
      </c>
      <c r="Y1407" s="99">
        <f t="shared" si="409"/>
        <v>0</v>
      </c>
      <c r="AC1407" s="106"/>
      <c r="AE1407" s="106" t="e">
        <f t="shared" si="427"/>
        <v>#VALUE!</v>
      </c>
      <c r="AF1407" s="69"/>
      <c r="AG1407" s="218"/>
      <c r="AH1407" s="219"/>
      <c r="AI1407" s="218"/>
      <c r="AR1407" s="225" t="str">
        <f t="shared" si="425"/>
        <v/>
      </c>
      <c r="AS1407" s="35">
        <f t="shared" si="426"/>
        <v>2</v>
      </c>
      <c r="AU1407" s="69" t="e">
        <f t="shared" si="410"/>
        <v>#N/A</v>
      </c>
      <c r="AV1407" s="69" t="e">
        <f t="shared" si="413"/>
        <v>#N/A</v>
      </c>
      <c r="AW1407" s="69">
        <f>IF(I1407&gt;0,COUNTIF($AV$32:AV1407,AV1407),0)</f>
        <v>1375</v>
      </c>
      <c r="AX1407" s="69">
        <f>IF(AND(AW1407&gt;1,SUMIF($AV$32:AV1406,AV1407,$AX$32:AX1406)-SUMIF($AV$32:AV1406,AV1407,$BA$32:BA1406)=0),1,IF(AND(AW1407&gt;1,SUMIF($AV$32:AV1406,AV1407,$AX$32:AX1406)-SUMIF($AV$32:AV1406,AV1407,$BA$32:BA1406)&gt;0),0,AW1407))</f>
        <v>0</v>
      </c>
      <c r="AY1407" s="69">
        <f>IF(AND(Q1407&gt;0,SUMIF($AV$32:AV1407,AV1407,$I$32:I1407)-SUMIF($AV$32:AV1407,AV1407,$Q$32:Q1407)=0),COUNTIF($AV$32:AV1407,AV1407),0)</f>
        <v>0</v>
      </c>
      <c r="AZ1407" s="69">
        <f>IF(Q1407&gt;0,COUNTIF($AV$32:AV1407,AV1407),0)</f>
        <v>0</v>
      </c>
      <c r="BA1407" s="69">
        <f t="shared" si="414"/>
        <v>0</v>
      </c>
      <c r="BC1407" s="69" t="str">
        <f t="shared" si="415"/>
        <v xml:space="preserve">  0</v>
      </c>
      <c r="BD1407" s="69" t="str">
        <f t="shared" si="416"/>
        <v/>
      </c>
      <c r="BF1407" s="69"/>
      <c r="BG1407" s="69"/>
    </row>
    <row r="1408" spans="1:59" x14ac:dyDescent="0.25">
      <c r="A1408" s="70" t="e">
        <f t="shared" si="423"/>
        <v>#REF!</v>
      </c>
      <c r="B1408" s="83" t="str">
        <f>IFERROR(VLOOKUP(A1408,[1]Tổng!$M$2:$AT$200,13,0),"")</f>
        <v/>
      </c>
      <c r="C1408" s="71" t="e">
        <f t="shared" si="418"/>
        <v>#VALUE!</v>
      </c>
      <c r="D1408" s="71">
        <f t="shared" si="419"/>
        <v>1</v>
      </c>
      <c r="E1408" s="221" t="str">
        <f>IFERROR(VLOOKUP(A1408,[1]Tổng!$M$2:$AT$200,14,0),"")</f>
        <v/>
      </c>
      <c r="F1408" s="213" t="str">
        <f>IFERROR(VLOOKUP(A1408,[1]Tổng!$M$2:$AT$200,15,0),"")</f>
        <v/>
      </c>
      <c r="G1408" s="214" t="str">
        <f>IFERROR(VLOOKUP(A1408,[1]Tổng!$M$2:$AT$200,25,0),"")</f>
        <v/>
      </c>
      <c r="H1408" s="83" t="str">
        <f>IFERROR(VLOOKUP(A1408,[1]Tổng!$M$2:$AQ$200,26,0),"")</f>
        <v/>
      </c>
      <c r="I1408" s="77" t="str">
        <f>IFERROR(VLOOKUP(A1408,[1]Tổng!$M$2:$AQ$200,27,0),"")</f>
        <v/>
      </c>
      <c r="J1408" s="77">
        <v>1000000</v>
      </c>
      <c r="K1408" s="78">
        <f t="shared" si="420"/>
        <v>0</v>
      </c>
      <c r="L1408" s="88" t="str">
        <f>IFERROR(VLOOKUP(A1408,[1]Tổng!$M$2:$AQ$200,30,0),"")</f>
        <v/>
      </c>
      <c r="M1408" s="88">
        <f t="shared" si="421"/>
        <v>0</v>
      </c>
      <c r="N1408" s="88" t="str">
        <f>IFERROR(VLOOKUP(A1408,[1]Tổng!$M$2:$AT$200,18,0),"")</f>
        <v/>
      </c>
      <c r="O1408" s="88" t="str">
        <f>IFERROR(VLOOKUP(A1408,[1]Tổng!$M$2:$AT$200,22,0),"")</f>
        <v/>
      </c>
      <c r="P1408" s="217">
        <f t="shared" si="422"/>
        <v>0</v>
      </c>
      <c r="Q1408" s="217">
        <f>IFERROR(VLOOKUP(A1408,[1]Tổng!$M$2:$AQ$200,29,0),0)</f>
        <v>0</v>
      </c>
      <c r="R1408" s="81" t="str">
        <f>IFERROR(VLOOKUP(A1408,[1]Tổng!$M$2:$AQ$200,31,0),"")</f>
        <v/>
      </c>
      <c r="S1408" s="81">
        <f t="shared" si="411"/>
        <v>0</v>
      </c>
      <c r="T1408" s="81">
        <f t="shared" si="412"/>
        <v>0</v>
      </c>
      <c r="U1408" s="81" t="e">
        <f t="shared" si="424"/>
        <v>#REF!</v>
      </c>
      <c r="V1408" s="81"/>
      <c r="W1408" s="81" t="e">
        <f t="shared" si="417"/>
        <v>#REF!</v>
      </c>
      <c r="X1408" s="83" t="str">
        <f>IFERROR(VLOOKUP(A1408,[1]Tổng!$H$2:$AT$200,39,0),".")</f>
        <v>.</v>
      </c>
      <c r="Y1408" s="99">
        <f t="shared" si="409"/>
        <v>0</v>
      </c>
      <c r="AC1408" s="106"/>
      <c r="AE1408" s="106" t="e">
        <f t="shared" si="427"/>
        <v>#VALUE!</v>
      </c>
      <c r="AF1408" s="69"/>
      <c r="AG1408" s="218"/>
      <c r="AH1408" s="219"/>
      <c r="AI1408" s="218"/>
      <c r="AR1408" s="225" t="str">
        <f t="shared" si="425"/>
        <v/>
      </c>
      <c r="AS1408" s="35">
        <f t="shared" si="426"/>
        <v>2</v>
      </c>
      <c r="AU1408" s="69" t="e">
        <f t="shared" si="410"/>
        <v>#N/A</v>
      </c>
      <c r="AV1408" s="69" t="e">
        <f t="shared" si="413"/>
        <v>#N/A</v>
      </c>
      <c r="AW1408" s="69">
        <f>IF(I1408&gt;0,COUNTIF($AV$32:AV1408,AV1408),0)</f>
        <v>1376</v>
      </c>
      <c r="AX1408" s="69">
        <f>IF(AND(AW1408&gt;1,SUMIF($AV$32:AV1407,AV1408,$AX$32:AX1407)-SUMIF($AV$32:AV1407,AV1408,$BA$32:BA1407)=0),1,IF(AND(AW1408&gt;1,SUMIF($AV$32:AV1407,AV1408,$AX$32:AX1407)-SUMIF($AV$32:AV1407,AV1408,$BA$32:BA1407)&gt;0),0,AW1408))</f>
        <v>0</v>
      </c>
      <c r="AY1408" s="69">
        <f>IF(AND(Q1408&gt;0,SUMIF($AV$32:AV1408,AV1408,$I$32:I1408)-SUMIF($AV$32:AV1408,AV1408,$Q$32:Q1408)=0),COUNTIF($AV$32:AV1408,AV1408),0)</f>
        <v>0</v>
      </c>
      <c r="AZ1408" s="69">
        <f>IF(Q1408&gt;0,COUNTIF($AV$32:AV1408,AV1408),0)</f>
        <v>0</v>
      </c>
      <c r="BA1408" s="69">
        <f t="shared" si="414"/>
        <v>0</v>
      </c>
      <c r="BC1408" s="69" t="str">
        <f t="shared" si="415"/>
        <v xml:space="preserve">  0</v>
      </c>
      <c r="BD1408" s="69" t="str">
        <f t="shared" si="416"/>
        <v/>
      </c>
      <c r="BF1408" s="69"/>
      <c r="BG1408" s="69"/>
    </row>
    <row r="1409" spans="1:59" x14ac:dyDescent="0.25">
      <c r="A1409" s="70" t="e">
        <f t="shared" si="423"/>
        <v>#REF!</v>
      </c>
      <c r="B1409" s="83" t="str">
        <f>IFERROR(VLOOKUP(A1409,[1]Tổng!$M$2:$AT$200,13,0),"")</f>
        <v/>
      </c>
      <c r="C1409" s="71" t="e">
        <f t="shared" si="418"/>
        <v>#VALUE!</v>
      </c>
      <c r="D1409" s="71">
        <f t="shared" si="419"/>
        <v>1</v>
      </c>
      <c r="E1409" s="221" t="str">
        <f>IFERROR(VLOOKUP(A1409,[1]Tổng!$M$2:$AT$200,14,0),"")</f>
        <v/>
      </c>
      <c r="F1409" s="213" t="str">
        <f>IFERROR(VLOOKUP(A1409,[1]Tổng!$M$2:$AT$200,15,0),"")</f>
        <v/>
      </c>
      <c r="G1409" s="214" t="str">
        <f>IFERROR(VLOOKUP(A1409,[1]Tổng!$M$2:$AT$200,25,0),"")</f>
        <v/>
      </c>
      <c r="H1409" s="83" t="str">
        <f>IFERROR(VLOOKUP(A1409,[1]Tổng!$M$2:$AQ$200,26,0),"")</f>
        <v/>
      </c>
      <c r="I1409" s="77" t="str">
        <f>IFERROR(VLOOKUP(A1409,[1]Tổng!$M$2:$AQ$200,27,0),"")</f>
        <v/>
      </c>
      <c r="J1409" s="77">
        <v>1000000</v>
      </c>
      <c r="K1409" s="78">
        <f t="shared" si="420"/>
        <v>0</v>
      </c>
      <c r="L1409" s="88" t="str">
        <f>IFERROR(VLOOKUP(A1409,[1]Tổng!$M$2:$AQ$200,30,0),"")</f>
        <v/>
      </c>
      <c r="M1409" s="88">
        <f t="shared" si="421"/>
        <v>0</v>
      </c>
      <c r="N1409" s="88" t="str">
        <f>IFERROR(VLOOKUP(A1409,[1]Tổng!$M$2:$AT$200,18,0),"")</f>
        <v/>
      </c>
      <c r="O1409" s="88" t="str">
        <f>IFERROR(VLOOKUP(A1409,[1]Tổng!$M$2:$AT$200,22,0),"")</f>
        <v/>
      </c>
      <c r="P1409" s="217">
        <f t="shared" si="422"/>
        <v>0</v>
      </c>
      <c r="Q1409" s="217">
        <f>IFERROR(VLOOKUP(A1409,[1]Tổng!$M$2:$AQ$200,29,0),0)</f>
        <v>0</v>
      </c>
      <c r="R1409" s="81" t="str">
        <f>IFERROR(VLOOKUP(A1409,[1]Tổng!$M$2:$AQ$200,31,0),"")</f>
        <v/>
      </c>
      <c r="S1409" s="81">
        <f t="shared" si="411"/>
        <v>0</v>
      </c>
      <c r="T1409" s="81">
        <f t="shared" si="412"/>
        <v>0</v>
      </c>
      <c r="U1409" s="81" t="e">
        <f t="shared" si="424"/>
        <v>#REF!</v>
      </c>
      <c r="V1409" s="81"/>
      <c r="W1409" s="81" t="e">
        <f t="shared" si="417"/>
        <v>#REF!</v>
      </c>
      <c r="X1409" s="83" t="str">
        <f>IFERROR(VLOOKUP(A1409,[1]Tổng!$H$2:$AT$200,39,0),".")</f>
        <v>.</v>
      </c>
      <c r="Y1409" s="99">
        <f t="shared" ref="Y1409:Y1452" si="428">Q1409</f>
        <v>0</v>
      </c>
      <c r="AC1409" s="106"/>
      <c r="AE1409" s="106" t="e">
        <f t="shared" si="427"/>
        <v>#VALUE!</v>
      </c>
      <c r="AF1409" s="69"/>
      <c r="AG1409" s="218"/>
      <c r="AH1409" s="219"/>
      <c r="AI1409" s="218"/>
      <c r="AR1409" s="225" t="str">
        <f t="shared" si="425"/>
        <v/>
      </c>
      <c r="AS1409" s="35">
        <f t="shared" si="426"/>
        <v>2</v>
      </c>
      <c r="AU1409" s="69" t="e">
        <f t="shared" si="410"/>
        <v>#N/A</v>
      </c>
      <c r="AV1409" s="69" t="e">
        <f t="shared" si="413"/>
        <v>#N/A</v>
      </c>
      <c r="AW1409" s="69">
        <f>IF(I1409&gt;0,COUNTIF($AV$32:AV1409,AV1409),0)</f>
        <v>1377</v>
      </c>
      <c r="AX1409" s="69">
        <f>IF(AND(AW1409&gt;1,SUMIF($AV$32:AV1408,AV1409,$AX$32:AX1408)-SUMIF($AV$32:AV1408,AV1409,$BA$32:BA1408)=0),1,IF(AND(AW1409&gt;1,SUMIF($AV$32:AV1408,AV1409,$AX$32:AX1408)-SUMIF($AV$32:AV1408,AV1409,$BA$32:BA1408)&gt;0),0,AW1409))</f>
        <v>0</v>
      </c>
      <c r="AY1409" s="69">
        <f>IF(AND(Q1409&gt;0,SUMIF($AV$32:AV1409,AV1409,$I$32:I1409)-SUMIF($AV$32:AV1409,AV1409,$Q$32:Q1409)=0),COUNTIF($AV$32:AV1409,AV1409),0)</f>
        <v>0</v>
      </c>
      <c r="AZ1409" s="69">
        <f>IF(Q1409&gt;0,COUNTIF($AV$32:AV1409,AV1409),0)</f>
        <v>0</v>
      </c>
      <c r="BA1409" s="69">
        <f t="shared" si="414"/>
        <v>0</v>
      </c>
      <c r="BC1409" s="69" t="str">
        <f t="shared" si="415"/>
        <v xml:space="preserve">  0</v>
      </c>
      <c r="BD1409" s="69" t="str">
        <f t="shared" si="416"/>
        <v/>
      </c>
      <c r="BF1409" s="69"/>
      <c r="BG1409" s="69"/>
    </row>
    <row r="1410" spans="1:59" x14ac:dyDescent="0.25">
      <c r="A1410" s="70" t="e">
        <f t="shared" si="423"/>
        <v>#REF!</v>
      </c>
      <c r="B1410" s="83" t="str">
        <f>IFERROR(VLOOKUP(A1410,[1]Tổng!$M$2:$AT$200,13,0),"")</f>
        <v/>
      </c>
      <c r="C1410" s="71" t="e">
        <f t="shared" si="418"/>
        <v>#VALUE!</v>
      </c>
      <c r="D1410" s="71">
        <f t="shared" si="419"/>
        <v>1</v>
      </c>
      <c r="E1410" s="221" t="str">
        <f>IFERROR(VLOOKUP(A1410,[1]Tổng!$M$2:$AT$200,14,0),"")</f>
        <v/>
      </c>
      <c r="F1410" s="213" t="str">
        <f>IFERROR(VLOOKUP(A1410,[1]Tổng!$M$2:$AT$200,15,0),"")</f>
        <v/>
      </c>
      <c r="G1410" s="214" t="str">
        <f>IFERROR(VLOOKUP(A1410,[1]Tổng!$M$2:$AT$200,25,0),"")</f>
        <v/>
      </c>
      <c r="H1410" s="83" t="str">
        <f>IFERROR(VLOOKUP(A1410,[1]Tổng!$M$2:$AQ$200,26,0),"")</f>
        <v/>
      </c>
      <c r="I1410" s="77" t="str">
        <f>IFERROR(VLOOKUP(A1410,[1]Tổng!$M$2:$AQ$200,27,0),"")</f>
        <v/>
      </c>
      <c r="J1410" s="77">
        <v>1000000</v>
      </c>
      <c r="K1410" s="78">
        <f t="shared" si="420"/>
        <v>0</v>
      </c>
      <c r="L1410" s="88" t="str">
        <f>IFERROR(VLOOKUP(A1410,[1]Tổng!$M$2:$AQ$200,30,0),"")</f>
        <v/>
      </c>
      <c r="M1410" s="88">
        <f t="shared" si="421"/>
        <v>0</v>
      </c>
      <c r="N1410" s="88" t="str">
        <f>IFERROR(VLOOKUP(A1410,[1]Tổng!$M$2:$AT$200,18,0),"")</f>
        <v/>
      </c>
      <c r="O1410" s="88" t="str">
        <f>IFERROR(VLOOKUP(A1410,[1]Tổng!$M$2:$AT$200,22,0),"")</f>
        <v/>
      </c>
      <c r="P1410" s="217">
        <f t="shared" si="422"/>
        <v>0</v>
      </c>
      <c r="Q1410" s="217">
        <f>IFERROR(VLOOKUP(A1410,[1]Tổng!$M$2:$AQ$200,29,0),0)</f>
        <v>0</v>
      </c>
      <c r="R1410" s="81" t="str">
        <f>IFERROR(VLOOKUP(A1410,[1]Tổng!$M$2:$AQ$200,31,0),"")</f>
        <v/>
      </c>
      <c r="S1410" s="81">
        <f t="shared" si="411"/>
        <v>0</v>
      </c>
      <c r="T1410" s="81">
        <f t="shared" si="412"/>
        <v>0</v>
      </c>
      <c r="U1410" s="81" t="e">
        <f t="shared" si="424"/>
        <v>#REF!</v>
      </c>
      <c r="V1410" s="81"/>
      <c r="W1410" s="81" t="e">
        <f t="shared" si="417"/>
        <v>#REF!</v>
      </c>
      <c r="X1410" s="83" t="str">
        <f>IFERROR(VLOOKUP(A1410,[1]Tổng!$H$2:$AT$200,39,0),".")</f>
        <v>.</v>
      </c>
      <c r="Y1410" s="99">
        <f t="shared" si="428"/>
        <v>0</v>
      </c>
      <c r="AC1410" s="106"/>
      <c r="AE1410" s="106" t="e">
        <f t="shared" si="427"/>
        <v>#VALUE!</v>
      </c>
      <c r="AF1410" s="69"/>
      <c r="AG1410" s="218"/>
      <c r="AH1410" s="219"/>
      <c r="AI1410" s="218"/>
      <c r="AR1410" s="225" t="str">
        <f t="shared" si="425"/>
        <v/>
      </c>
      <c r="AS1410" s="35">
        <f t="shared" si="426"/>
        <v>2</v>
      </c>
      <c r="AU1410" s="69" t="e">
        <f t="shared" si="410"/>
        <v>#N/A</v>
      </c>
      <c r="AV1410" s="69" t="e">
        <f t="shared" si="413"/>
        <v>#N/A</v>
      </c>
      <c r="AW1410" s="69">
        <f>IF(I1410&gt;0,COUNTIF($AV$32:AV1410,AV1410),0)</f>
        <v>1378</v>
      </c>
      <c r="AX1410" s="69">
        <f>IF(AND(AW1410&gt;1,SUMIF($AV$32:AV1409,AV1410,$AX$32:AX1409)-SUMIF($AV$32:AV1409,AV1410,$BA$32:BA1409)=0),1,IF(AND(AW1410&gt;1,SUMIF($AV$32:AV1409,AV1410,$AX$32:AX1409)-SUMIF($AV$32:AV1409,AV1410,$BA$32:BA1409)&gt;0),0,AW1410))</f>
        <v>0</v>
      </c>
      <c r="AY1410" s="69">
        <f>IF(AND(Q1410&gt;0,SUMIF($AV$32:AV1410,AV1410,$I$32:I1410)-SUMIF($AV$32:AV1410,AV1410,$Q$32:Q1410)=0),COUNTIF($AV$32:AV1410,AV1410),0)</f>
        <v>0</v>
      </c>
      <c r="AZ1410" s="69">
        <f>IF(Q1410&gt;0,COUNTIF($AV$32:AV1410,AV1410),0)</f>
        <v>0</v>
      </c>
      <c r="BA1410" s="69">
        <f t="shared" si="414"/>
        <v>0</v>
      </c>
      <c r="BC1410" s="69" t="str">
        <f t="shared" si="415"/>
        <v xml:space="preserve">  0</v>
      </c>
      <c r="BD1410" s="69" t="str">
        <f t="shared" si="416"/>
        <v/>
      </c>
      <c r="BF1410" s="69"/>
      <c r="BG1410" s="69"/>
    </row>
    <row r="1411" spans="1:59" x14ac:dyDescent="0.25">
      <c r="A1411" s="70" t="e">
        <f t="shared" si="423"/>
        <v>#REF!</v>
      </c>
      <c r="B1411" s="83" t="str">
        <f>IFERROR(VLOOKUP(A1411,[1]Tổng!$M$2:$AT$200,13,0),"")</f>
        <v/>
      </c>
      <c r="C1411" s="71" t="e">
        <f t="shared" si="418"/>
        <v>#VALUE!</v>
      </c>
      <c r="D1411" s="71">
        <f t="shared" si="419"/>
        <v>1</v>
      </c>
      <c r="E1411" s="221" t="str">
        <f>IFERROR(VLOOKUP(A1411,[1]Tổng!$M$2:$AT$200,14,0),"")</f>
        <v/>
      </c>
      <c r="F1411" s="213" t="str">
        <f>IFERROR(VLOOKUP(A1411,[1]Tổng!$M$2:$AT$200,15,0),"")</f>
        <v/>
      </c>
      <c r="G1411" s="214" t="str">
        <f>IFERROR(VLOOKUP(A1411,[1]Tổng!$M$2:$AT$200,25,0),"")</f>
        <v/>
      </c>
      <c r="H1411" s="83" t="str">
        <f>IFERROR(VLOOKUP(A1411,[1]Tổng!$M$2:$AQ$200,26,0),"")</f>
        <v/>
      </c>
      <c r="I1411" s="77" t="str">
        <f>IFERROR(VLOOKUP(A1411,[1]Tổng!$M$2:$AQ$200,27,0),"")</f>
        <v/>
      </c>
      <c r="J1411" s="77">
        <v>1000000</v>
      </c>
      <c r="K1411" s="78">
        <f t="shared" si="420"/>
        <v>0</v>
      </c>
      <c r="L1411" s="88" t="str">
        <f>IFERROR(VLOOKUP(A1411,[1]Tổng!$M$2:$AQ$200,30,0),"")</f>
        <v/>
      </c>
      <c r="M1411" s="88">
        <f t="shared" si="421"/>
        <v>0</v>
      </c>
      <c r="N1411" s="88" t="str">
        <f>IFERROR(VLOOKUP(A1411,[1]Tổng!$M$2:$AT$200,18,0),"")</f>
        <v/>
      </c>
      <c r="O1411" s="88" t="str">
        <f>IFERROR(VLOOKUP(A1411,[1]Tổng!$M$2:$AT$200,22,0),"")</f>
        <v/>
      </c>
      <c r="P1411" s="217">
        <f t="shared" si="422"/>
        <v>0</v>
      </c>
      <c r="Q1411" s="217">
        <f>IFERROR(VLOOKUP(A1411,[1]Tổng!$M$2:$AQ$200,29,0),0)</f>
        <v>0</v>
      </c>
      <c r="R1411" s="81" t="str">
        <f>IFERROR(VLOOKUP(A1411,[1]Tổng!$M$2:$AQ$200,31,0),"")</f>
        <v/>
      </c>
      <c r="S1411" s="81">
        <f t="shared" si="411"/>
        <v>0</v>
      </c>
      <c r="T1411" s="81">
        <f t="shared" si="412"/>
        <v>0</v>
      </c>
      <c r="U1411" s="81" t="e">
        <f t="shared" si="424"/>
        <v>#REF!</v>
      </c>
      <c r="V1411" s="81"/>
      <c r="W1411" s="81" t="e">
        <f t="shared" si="417"/>
        <v>#REF!</v>
      </c>
      <c r="X1411" s="83" t="str">
        <f>IFERROR(VLOOKUP(A1411,[1]Tổng!$H$2:$AT$200,39,0),".")</f>
        <v>.</v>
      </c>
      <c r="Y1411" s="99">
        <f t="shared" si="428"/>
        <v>0</v>
      </c>
      <c r="AC1411" s="106"/>
      <c r="AE1411" s="106" t="e">
        <f t="shared" si="427"/>
        <v>#VALUE!</v>
      </c>
      <c r="AF1411" s="69"/>
      <c r="AG1411" s="218"/>
      <c r="AH1411" s="219"/>
      <c r="AI1411" s="218"/>
      <c r="AR1411" s="225" t="str">
        <f t="shared" si="425"/>
        <v/>
      </c>
      <c r="AS1411" s="35">
        <f t="shared" si="426"/>
        <v>2</v>
      </c>
      <c r="AU1411" s="69" t="e">
        <f t="shared" si="410"/>
        <v>#N/A</v>
      </c>
      <c r="AV1411" s="69" t="e">
        <f t="shared" si="413"/>
        <v>#N/A</v>
      </c>
      <c r="AW1411" s="69">
        <f>IF(I1411&gt;0,COUNTIF($AV$32:AV1411,AV1411),0)</f>
        <v>1379</v>
      </c>
      <c r="AX1411" s="69">
        <f>IF(AND(AW1411&gt;1,SUMIF($AV$32:AV1410,AV1411,$AX$32:AX1410)-SUMIF($AV$32:AV1410,AV1411,$BA$32:BA1410)=0),1,IF(AND(AW1411&gt;1,SUMIF($AV$32:AV1410,AV1411,$AX$32:AX1410)-SUMIF($AV$32:AV1410,AV1411,$BA$32:BA1410)&gt;0),0,AW1411))</f>
        <v>0</v>
      </c>
      <c r="AY1411" s="69">
        <f>IF(AND(Q1411&gt;0,SUMIF($AV$32:AV1411,AV1411,$I$32:I1411)-SUMIF($AV$32:AV1411,AV1411,$Q$32:Q1411)=0),COUNTIF($AV$32:AV1411,AV1411),0)</f>
        <v>0</v>
      </c>
      <c r="AZ1411" s="69">
        <f>IF(Q1411&gt;0,COUNTIF($AV$32:AV1411,AV1411),0)</f>
        <v>0</v>
      </c>
      <c r="BA1411" s="69">
        <f t="shared" si="414"/>
        <v>0</v>
      </c>
      <c r="BC1411" s="69" t="str">
        <f t="shared" si="415"/>
        <v xml:space="preserve">  0</v>
      </c>
      <c r="BD1411" s="69" t="str">
        <f t="shared" si="416"/>
        <v/>
      </c>
      <c r="BF1411" s="69"/>
      <c r="BG1411" s="69"/>
    </row>
    <row r="1412" spans="1:59" x14ac:dyDescent="0.25">
      <c r="A1412" s="70" t="e">
        <f t="shared" si="423"/>
        <v>#REF!</v>
      </c>
      <c r="B1412" s="83" t="str">
        <f>IFERROR(VLOOKUP(A1412,[1]Tổng!$M$2:$AT$200,13,0),"")</f>
        <v/>
      </c>
      <c r="C1412" s="71" t="e">
        <f t="shared" si="418"/>
        <v>#VALUE!</v>
      </c>
      <c r="D1412" s="71">
        <f t="shared" si="419"/>
        <v>1</v>
      </c>
      <c r="E1412" s="221" t="str">
        <f>IFERROR(VLOOKUP(A1412,[1]Tổng!$M$2:$AT$200,14,0),"")</f>
        <v/>
      </c>
      <c r="F1412" s="213" t="str">
        <f>IFERROR(VLOOKUP(A1412,[1]Tổng!$M$2:$AT$200,15,0),"")</f>
        <v/>
      </c>
      <c r="G1412" s="214" t="str">
        <f>IFERROR(VLOOKUP(A1412,[1]Tổng!$M$2:$AT$200,25,0),"")</f>
        <v/>
      </c>
      <c r="H1412" s="83" t="str">
        <f>IFERROR(VLOOKUP(A1412,[1]Tổng!$M$2:$AQ$200,26,0),"")</f>
        <v/>
      </c>
      <c r="I1412" s="77" t="str">
        <f>IFERROR(VLOOKUP(A1412,[1]Tổng!$M$2:$AQ$200,27,0),"")</f>
        <v/>
      </c>
      <c r="J1412" s="77">
        <v>1000000</v>
      </c>
      <c r="K1412" s="78">
        <f t="shared" si="420"/>
        <v>0</v>
      </c>
      <c r="L1412" s="88" t="str">
        <f>IFERROR(VLOOKUP(A1412,[1]Tổng!$M$2:$AQ$200,30,0),"")</f>
        <v/>
      </c>
      <c r="M1412" s="88">
        <f t="shared" si="421"/>
        <v>0</v>
      </c>
      <c r="N1412" s="88" t="str">
        <f>IFERROR(VLOOKUP(A1412,[1]Tổng!$M$2:$AT$200,18,0),"")</f>
        <v/>
      </c>
      <c r="O1412" s="88" t="str">
        <f>IFERROR(VLOOKUP(A1412,[1]Tổng!$M$2:$AT$200,22,0),"")</f>
        <v/>
      </c>
      <c r="P1412" s="217">
        <f t="shared" si="422"/>
        <v>0</v>
      </c>
      <c r="Q1412" s="217">
        <f>IFERROR(VLOOKUP(A1412,[1]Tổng!$M$2:$AQ$200,29,0),0)</f>
        <v>0</v>
      </c>
      <c r="R1412" s="81" t="str">
        <f>IFERROR(VLOOKUP(A1412,[1]Tổng!$M$2:$AQ$200,31,0),"")</f>
        <v/>
      </c>
      <c r="S1412" s="81">
        <f t="shared" si="411"/>
        <v>0</v>
      </c>
      <c r="T1412" s="81">
        <f t="shared" si="412"/>
        <v>0</v>
      </c>
      <c r="U1412" s="81" t="e">
        <f t="shared" si="424"/>
        <v>#REF!</v>
      </c>
      <c r="V1412" s="81"/>
      <c r="W1412" s="81" t="e">
        <f t="shared" si="417"/>
        <v>#REF!</v>
      </c>
      <c r="X1412" s="83" t="str">
        <f>IFERROR(VLOOKUP(A1412,[1]Tổng!$H$2:$AT$200,39,0),".")</f>
        <v>.</v>
      </c>
      <c r="Y1412" s="99">
        <f t="shared" si="428"/>
        <v>0</v>
      </c>
      <c r="AC1412" s="106"/>
      <c r="AE1412" s="106" t="e">
        <f t="shared" si="427"/>
        <v>#VALUE!</v>
      </c>
      <c r="AF1412" s="69"/>
      <c r="AG1412" s="218"/>
      <c r="AH1412" s="219"/>
      <c r="AI1412" s="218"/>
      <c r="AR1412" s="225" t="str">
        <f t="shared" si="425"/>
        <v/>
      </c>
      <c r="AS1412" s="35">
        <f t="shared" si="426"/>
        <v>2</v>
      </c>
      <c r="AU1412" s="69" t="e">
        <f t="shared" si="410"/>
        <v>#N/A</v>
      </c>
      <c r="AV1412" s="69" t="e">
        <f t="shared" si="413"/>
        <v>#N/A</v>
      </c>
      <c r="AW1412" s="69">
        <f>IF(I1412&gt;0,COUNTIF($AV$32:AV1412,AV1412),0)</f>
        <v>1380</v>
      </c>
      <c r="AX1412" s="69">
        <f>IF(AND(AW1412&gt;1,SUMIF($AV$32:AV1411,AV1412,$AX$32:AX1411)-SUMIF($AV$32:AV1411,AV1412,$BA$32:BA1411)=0),1,IF(AND(AW1412&gt;1,SUMIF($AV$32:AV1411,AV1412,$AX$32:AX1411)-SUMIF($AV$32:AV1411,AV1412,$BA$32:BA1411)&gt;0),0,AW1412))</f>
        <v>0</v>
      </c>
      <c r="AY1412" s="69">
        <f>IF(AND(Q1412&gt;0,SUMIF($AV$32:AV1412,AV1412,$I$32:I1412)-SUMIF($AV$32:AV1412,AV1412,$Q$32:Q1412)=0),COUNTIF($AV$32:AV1412,AV1412),0)</f>
        <v>0</v>
      </c>
      <c r="AZ1412" s="69">
        <f>IF(Q1412&gt;0,COUNTIF($AV$32:AV1412,AV1412),0)</f>
        <v>0</v>
      </c>
      <c r="BA1412" s="69">
        <f t="shared" si="414"/>
        <v>0</v>
      </c>
      <c r="BC1412" s="69" t="str">
        <f t="shared" si="415"/>
        <v xml:space="preserve">  0</v>
      </c>
      <c r="BD1412" s="69" t="str">
        <f t="shared" si="416"/>
        <v/>
      </c>
      <c r="BF1412" s="69"/>
      <c r="BG1412" s="69"/>
    </row>
    <row r="1413" spans="1:59" x14ac:dyDescent="0.25">
      <c r="A1413" s="70" t="e">
        <f t="shared" si="423"/>
        <v>#REF!</v>
      </c>
      <c r="B1413" s="83" t="str">
        <f>IFERROR(VLOOKUP(A1413,[1]Tổng!$M$2:$AT$200,13,0),"")</f>
        <v/>
      </c>
      <c r="C1413" s="71" t="e">
        <f t="shared" si="418"/>
        <v>#VALUE!</v>
      </c>
      <c r="D1413" s="71">
        <f t="shared" si="419"/>
        <v>1</v>
      </c>
      <c r="E1413" s="221" t="str">
        <f>IFERROR(VLOOKUP(A1413,[1]Tổng!$M$2:$AT$200,14,0),"")</f>
        <v/>
      </c>
      <c r="F1413" s="213" t="str">
        <f>IFERROR(VLOOKUP(A1413,[1]Tổng!$M$2:$AT$200,15,0),"")</f>
        <v/>
      </c>
      <c r="G1413" s="214" t="str">
        <f>IFERROR(VLOOKUP(A1413,[1]Tổng!$M$2:$AT$200,25,0),"")</f>
        <v/>
      </c>
      <c r="H1413" s="83" t="str">
        <f>IFERROR(VLOOKUP(A1413,[1]Tổng!$M$2:$AQ$200,26,0),"")</f>
        <v/>
      </c>
      <c r="I1413" s="77" t="str">
        <f>IFERROR(VLOOKUP(A1413,[1]Tổng!$M$2:$AQ$200,27,0),"")</f>
        <v/>
      </c>
      <c r="J1413" s="77">
        <v>1000000</v>
      </c>
      <c r="K1413" s="78">
        <f t="shared" si="420"/>
        <v>0</v>
      </c>
      <c r="L1413" s="88" t="str">
        <f>IFERROR(VLOOKUP(A1413,[1]Tổng!$M$2:$AQ$200,30,0),"")</f>
        <v/>
      </c>
      <c r="M1413" s="88">
        <f t="shared" si="421"/>
        <v>0</v>
      </c>
      <c r="N1413" s="88" t="str">
        <f>IFERROR(VLOOKUP(A1413,[1]Tổng!$M$2:$AT$200,18,0),"")</f>
        <v/>
      </c>
      <c r="O1413" s="88" t="str">
        <f>IFERROR(VLOOKUP(A1413,[1]Tổng!$M$2:$AT$200,22,0),"")</f>
        <v/>
      </c>
      <c r="P1413" s="217">
        <f t="shared" si="422"/>
        <v>0</v>
      </c>
      <c r="Q1413" s="217">
        <f>IFERROR(VLOOKUP(A1413,[1]Tổng!$M$2:$AQ$200,29,0),0)</f>
        <v>0</v>
      </c>
      <c r="R1413" s="81" t="str">
        <f>IFERROR(VLOOKUP(A1413,[1]Tổng!$M$2:$AQ$200,31,0),"")</f>
        <v/>
      </c>
      <c r="S1413" s="81">
        <f t="shared" si="411"/>
        <v>0</v>
      </c>
      <c r="T1413" s="81">
        <f t="shared" si="412"/>
        <v>0</v>
      </c>
      <c r="U1413" s="81" t="e">
        <f t="shared" si="424"/>
        <v>#REF!</v>
      </c>
      <c r="V1413" s="81"/>
      <c r="W1413" s="81" t="e">
        <f t="shared" si="417"/>
        <v>#REF!</v>
      </c>
      <c r="X1413" s="83" t="str">
        <f>IFERROR(VLOOKUP(A1413,[1]Tổng!$H$2:$AT$200,39,0),".")</f>
        <v>.</v>
      </c>
      <c r="Y1413" s="99">
        <f t="shared" si="428"/>
        <v>0</v>
      </c>
      <c r="AC1413" s="106"/>
      <c r="AE1413" s="106" t="e">
        <f t="shared" si="427"/>
        <v>#VALUE!</v>
      </c>
      <c r="AF1413" s="69"/>
      <c r="AG1413" s="218"/>
      <c r="AH1413" s="219"/>
      <c r="AI1413" s="218"/>
      <c r="AR1413" s="225" t="str">
        <f t="shared" si="425"/>
        <v/>
      </c>
      <c r="AS1413" s="35">
        <f t="shared" si="426"/>
        <v>2</v>
      </c>
      <c r="AU1413" s="69" t="e">
        <f t="shared" si="410"/>
        <v>#N/A</v>
      </c>
      <c r="AV1413" s="69" t="e">
        <f t="shared" si="413"/>
        <v>#N/A</v>
      </c>
      <c r="AW1413" s="69">
        <f>IF(I1413&gt;0,COUNTIF($AV$32:AV1413,AV1413),0)</f>
        <v>1381</v>
      </c>
      <c r="AX1413" s="69">
        <f>IF(AND(AW1413&gt;1,SUMIF($AV$32:AV1412,AV1413,$AX$32:AX1412)-SUMIF($AV$32:AV1412,AV1413,$BA$32:BA1412)=0),1,IF(AND(AW1413&gt;1,SUMIF($AV$32:AV1412,AV1413,$AX$32:AX1412)-SUMIF($AV$32:AV1412,AV1413,$BA$32:BA1412)&gt;0),0,AW1413))</f>
        <v>0</v>
      </c>
      <c r="AY1413" s="69">
        <f>IF(AND(Q1413&gt;0,SUMIF($AV$32:AV1413,AV1413,$I$32:I1413)-SUMIF($AV$32:AV1413,AV1413,$Q$32:Q1413)=0),COUNTIF($AV$32:AV1413,AV1413),0)</f>
        <v>0</v>
      </c>
      <c r="AZ1413" s="69">
        <f>IF(Q1413&gt;0,COUNTIF($AV$32:AV1413,AV1413),0)</f>
        <v>0</v>
      </c>
      <c r="BA1413" s="69">
        <f t="shared" si="414"/>
        <v>0</v>
      </c>
      <c r="BC1413" s="69" t="str">
        <f t="shared" si="415"/>
        <v xml:space="preserve">  0</v>
      </c>
      <c r="BD1413" s="69" t="str">
        <f t="shared" si="416"/>
        <v/>
      </c>
      <c r="BF1413" s="69"/>
      <c r="BG1413" s="69"/>
    </row>
    <row r="1414" spans="1:59" x14ac:dyDescent="0.25">
      <c r="A1414" s="70" t="e">
        <f t="shared" si="423"/>
        <v>#REF!</v>
      </c>
      <c r="B1414" s="83" t="str">
        <f>IFERROR(VLOOKUP(A1414,[1]Tổng!$M$2:$AT$200,13,0),"")</f>
        <v/>
      </c>
      <c r="C1414" s="71" t="e">
        <f t="shared" si="418"/>
        <v>#VALUE!</v>
      </c>
      <c r="D1414" s="71">
        <f t="shared" si="419"/>
        <v>1</v>
      </c>
      <c r="E1414" s="221" t="str">
        <f>IFERROR(VLOOKUP(A1414,[1]Tổng!$M$2:$AT$200,14,0),"")</f>
        <v/>
      </c>
      <c r="F1414" s="213" t="str">
        <f>IFERROR(VLOOKUP(A1414,[1]Tổng!$M$2:$AT$200,15,0),"")</f>
        <v/>
      </c>
      <c r="G1414" s="214" t="str">
        <f>IFERROR(VLOOKUP(A1414,[1]Tổng!$M$2:$AT$200,25,0),"")</f>
        <v/>
      </c>
      <c r="H1414" s="83" t="str">
        <f>IFERROR(VLOOKUP(A1414,[1]Tổng!$M$2:$AQ$200,26,0),"")</f>
        <v/>
      </c>
      <c r="I1414" s="77" t="str">
        <f>IFERROR(VLOOKUP(A1414,[1]Tổng!$M$2:$AQ$200,27,0),"")</f>
        <v/>
      </c>
      <c r="J1414" s="77">
        <v>1000000</v>
      </c>
      <c r="K1414" s="78">
        <f t="shared" si="420"/>
        <v>0</v>
      </c>
      <c r="L1414" s="88" t="str">
        <f>IFERROR(VLOOKUP(A1414,[1]Tổng!$M$2:$AQ$200,30,0),"")</f>
        <v/>
      </c>
      <c r="M1414" s="88">
        <f t="shared" si="421"/>
        <v>0</v>
      </c>
      <c r="N1414" s="88" t="str">
        <f>IFERROR(VLOOKUP(A1414,[1]Tổng!$M$2:$AT$200,18,0),"")</f>
        <v/>
      </c>
      <c r="O1414" s="88" t="str">
        <f>IFERROR(VLOOKUP(A1414,[1]Tổng!$M$2:$AT$200,22,0),"")</f>
        <v/>
      </c>
      <c r="P1414" s="217">
        <f t="shared" si="422"/>
        <v>0</v>
      </c>
      <c r="Q1414" s="217">
        <f>IFERROR(VLOOKUP(A1414,[1]Tổng!$M$2:$AQ$200,29,0),0)</f>
        <v>0</v>
      </c>
      <c r="R1414" s="81" t="str">
        <f>IFERROR(VLOOKUP(A1414,[1]Tổng!$M$2:$AQ$200,31,0),"")</f>
        <v/>
      </c>
      <c r="S1414" s="81">
        <f t="shared" si="411"/>
        <v>0</v>
      </c>
      <c r="T1414" s="81">
        <f t="shared" si="412"/>
        <v>0</v>
      </c>
      <c r="U1414" s="81" t="e">
        <f t="shared" si="424"/>
        <v>#REF!</v>
      </c>
      <c r="V1414" s="81"/>
      <c r="W1414" s="81" t="e">
        <f t="shared" si="417"/>
        <v>#REF!</v>
      </c>
      <c r="X1414" s="83" t="str">
        <f>IFERROR(VLOOKUP(A1414,[1]Tổng!$H$2:$AT$200,39,0),".")</f>
        <v>.</v>
      </c>
      <c r="Y1414" s="99">
        <f t="shared" si="428"/>
        <v>0</v>
      </c>
      <c r="AC1414" s="106"/>
      <c r="AE1414" s="106" t="e">
        <f t="shared" si="427"/>
        <v>#VALUE!</v>
      </c>
      <c r="AF1414" s="69"/>
      <c r="AG1414" s="218"/>
      <c r="AH1414" s="219"/>
      <c r="AI1414" s="218"/>
      <c r="AR1414" s="225" t="str">
        <f t="shared" si="425"/>
        <v/>
      </c>
      <c r="AS1414" s="35">
        <f t="shared" si="426"/>
        <v>2</v>
      </c>
      <c r="AU1414" s="69" t="e">
        <f t="shared" si="410"/>
        <v>#N/A</v>
      </c>
      <c r="AV1414" s="69" t="e">
        <f t="shared" si="413"/>
        <v>#N/A</v>
      </c>
      <c r="AW1414" s="69">
        <f>IF(I1414&gt;0,COUNTIF($AV$32:AV1414,AV1414),0)</f>
        <v>1382</v>
      </c>
      <c r="AX1414" s="69">
        <f>IF(AND(AW1414&gt;1,SUMIF($AV$32:AV1413,AV1414,$AX$32:AX1413)-SUMIF($AV$32:AV1413,AV1414,$BA$32:BA1413)=0),1,IF(AND(AW1414&gt;1,SUMIF($AV$32:AV1413,AV1414,$AX$32:AX1413)-SUMIF($AV$32:AV1413,AV1414,$BA$32:BA1413)&gt;0),0,AW1414))</f>
        <v>0</v>
      </c>
      <c r="AY1414" s="69">
        <f>IF(AND(Q1414&gt;0,SUMIF($AV$32:AV1414,AV1414,$I$32:I1414)-SUMIF($AV$32:AV1414,AV1414,$Q$32:Q1414)=0),COUNTIF($AV$32:AV1414,AV1414),0)</f>
        <v>0</v>
      </c>
      <c r="AZ1414" s="69">
        <f>IF(Q1414&gt;0,COUNTIF($AV$32:AV1414,AV1414),0)</f>
        <v>0</v>
      </c>
      <c r="BA1414" s="69">
        <f t="shared" si="414"/>
        <v>0</v>
      </c>
      <c r="BC1414" s="69" t="str">
        <f t="shared" si="415"/>
        <v xml:space="preserve">  0</v>
      </c>
      <c r="BD1414" s="69" t="str">
        <f t="shared" si="416"/>
        <v/>
      </c>
      <c r="BF1414" s="69"/>
      <c r="BG1414" s="69"/>
    </row>
    <row r="1415" spans="1:59" x14ac:dyDescent="0.25">
      <c r="A1415" s="70" t="e">
        <f t="shared" si="423"/>
        <v>#REF!</v>
      </c>
      <c r="B1415" s="83" t="str">
        <f>IFERROR(VLOOKUP(A1415,[1]Tổng!$M$2:$AT$200,13,0),"")</f>
        <v/>
      </c>
      <c r="C1415" s="71" t="e">
        <f t="shared" si="418"/>
        <v>#VALUE!</v>
      </c>
      <c r="D1415" s="71">
        <f t="shared" si="419"/>
        <v>1</v>
      </c>
      <c r="E1415" s="221" t="str">
        <f>IFERROR(VLOOKUP(A1415,[1]Tổng!$M$2:$AT$200,14,0),"")</f>
        <v/>
      </c>
      <c r="F1415" s="213" t="str">
        <f>IFERROR(VLOOKUP(A1415,[1]Tổng!$M$2:$AT$200,15,0),"")</f>
        <v/>
      </c>
      <c r="G1415" s="214" t="str">
        <f>IFERROR(VLOOKUP(A1415,[1]Tổng!$M$2:$AT$200,25,0),"")</f>
        <v/>
      </c>
      <c r="H1415" s="83" t="str">
        <f>IFERROR(VLOOKUP(A1415,[1]Tổng!$M$2:$AQ$200,26,0),"")</f>
        <v/>
      </c>
      <c r="I1415" s="77" t="str">
        <f>IFERROR(VLOOKUP(A1415,[1]Tổng!$M$2:$AQ$200,27,0),"")</f>
        <v/>
      </c>
      <c r="J1415" s="77">
        <v>1000000</v>
      </c>
      <c r="K1415" s="78">
        <f t="shared" si="420"/>
        <v>0</v>
      </c>
      <c r="L1415" s="88" t="str">
        <f>IFERROR(VLOOKUP(A1415,[1]Tổng!$M$2:$AQ$200,30,0),"")</f>
        <v/>
      </c>
      <c r="M1415" s="88">
        <f t="shared" si="421"/>
        <v>0</v>
      </c>
      <c r="N1415" s="88" t="str">
        <f>IFERROR(VLOOKUP(A1415,[1]Tổng!$M$2:$AT$200,18,0),"")</f>
        <v/>
      </c>
      <c r="O1415" s="88" t="str">
        <f>IFERROR(VLOOKUP(A1415,[1]Tổng!$M$2:$AT$200,22,0),"")</f>
        <v/>
      </c>
      <c r="P1415" s="217">
        <f t="shared" si="422"/>
        <v>0</v>
      </c>
      <c r="Q1415" s="217">
        <f>IFERROR(VLOOKUP(A1415,[1]Tổng!$M$2:$AQ$200,29,0),0)</f>
        <v>0</v>
      </c>
      <c r="R1415" s="81" t="str">
        <f>IFERROR(VLOOKUP(A1415,[1]Tổng!$M$2:$AQ$200,31,0),"")</f>
        <v/>
      </c>
      <c r="S1415" s="81">
        <f t="shared" si="411"/>
        <v>0</v>
      </c>
      <c r="T1415" s="81">
        <f t="shared" si="412"/>
        <v>0</v>
      </c>
      <c r="U1415" s="81" t="e">
        <f t="shared" si="424"/>
        <v>#REF!</v>
      </c>
      <c r="V1415" s="81"/>
      <c r="W1415" s="81" t="e">
        <f t="shared" si="417"/>
        <v>#REF!</v>
      </c>
      <c r="X1415" s="83" t="str">
        <f>IFERROR(VLOOKUP(A1415,[1]Tổng!$H$2:$AT$200,39,0),".")</f>
        <v>.</v>
      </c>
      <c r="Y1415" s="99">
        <f t="shared" si="428"/>
        <v>0</v>
      </c>
      <c r="AC1415" s="106"/>
      <c r="AE1415" s="106" t="e">
        <f t="shared" si="427"/>
        <v>#VALUE!</v>
      </c>
      <c r="AF1415" s="69"/>
      <c r="AG1415" s="218"/>
      <c r="AH1415" s="219"/>
      <c r="AI1415" s="218"/>
      <c r="AR1415" s="225" t="str">
        <f t="shared" si="425"/>
        <v/>
      </c>
      <c r="AS1415" s="35">
        <f t="shared" si="426"/>
        <v>2</v>
      </c>
      <c r="AU1415" s="69" t="e">
        <f t="shared" si="410"/>
        <v>#N/A</v>
      </c>
      <c r="AV1415" s="69" t="e">
        <f t="shared" si="413"/>
        <v>#N/A</v>
      </c>
      <c r="AW1415" s="69">
        <f>IF(I1415&gt;0,COUNTIF($AV$32:AV1415,AV1415),0)</f>
        <v>1383</v>
      </c>
      <c r="AX1415" s="69">
        <f>IF(AND(AW1415&gt;1,SUMIF($AV$32:AV1414,AV1415,$AX$32:AX1414)-SUMIF($AV$32:AV1414,AV1415,$BA$32:BA1414)=0),1,IF(AND(AW1415&gt;1,SUMIF($AV$32:AV1414,AV1415,$AX$32:AX1414)-SUMIF($AV$32:AV1414,AV1415,$BA$32:BA1414)&gt;0),0,AW1415))</f>
        <v>0</v>
      </c>
      <c r="AY1415" s="69">
        <f>IF(AND(Q1415&gt;0,SUMIF($AV$32:AV1415,AV1415,$I$32:I1415)-SUMIF($AV$32:AV1415,AV1415,$Q$32:Q1415)=0),COUNTIF($AV$32:AV1415,AV1415),0)</f>
        <v>0</v>
      </c>
      <c r="AZ1415" s="69">
        <f>IF(Q1415&gt;0,COUNTIF($AV$32:AV1415,AV1415),0)</f>
        <v>0</v>
      </c>
      <c r="BA1415" s="69">
        <f t="shared" si="414"/>
        <v>0</v>
      </c>
      <c r="BC1415" s="69" t="str">
        <f t="shared" si="415"/>
        <v xml:space="preserve">  0</v>
      </c>
      <c r="BD1415" s="69" t="str">
        <f t="shared" si="416"/>
        <v/>
      </c>
      <c r="BF1415" s="69"/>
      <c r="BG1415" s="69"/>
    </row>
    <row r="1416" spans="1:59" x14ac:dyDescent="0.25">
      <c r="A1416" s="70" t="e">
        <f t="shared" si="423"/>
        <v>#REF!</v>
      </c>
      <c r="B1416" s="83" t="str">
        <f>IFERROR(VLOOKUP(A1416,[1]Tổng!$M$2:$AT$200,13,0),"")</f>
        <v/>
      </c>
      <c r="C1416" s="71" t="e">
        <f t="shared" si="418"/>
        <v>#VALUE!</v>
      </c>
      <c r="D1416" s="71">
        <f t="shared" si="419"/>
        <v>1</v>
      </c>
      <c r="E1416" s="221" t="str">
        <f>IFERROR(VLOOKUP(A1416,[1]Tổng!$M$2:$AT$200,14,0),"")</f>
        <v/>
      </c>
      <c r="F1416" s="213" t="str">
        <f>IFERROR(VLOOKUP(A1416,[1]Tổng!$M$2:$AT$200,15,0),"")</f>
        <v/>
      </c>
      <c r="G1416" s="214" t="str">
        <f>IFERROR(VLOOKUP(A1416,[1]Tổng!$M$2:$AT$200,25,0),"")</f>
        <v/>
      </c>
      <c r="H1416" s="83" t="str">
        <f>IFERROR(VLOOKUP(A1416,[1]Tổng!$M$2:$AQ$200,26,0),"")</f>
        <v/>
      </c>
      <c r="I1416" s="77" t="str">
        <f>IFERROR(VLOOKUP(A1416,[1]Tổng!$M$2:$AQ$200,27,0),"")</f>
        <v/>
      </c>
      <c r="J1416" s="77">
        <v>1000000</v>
      </c>
      <c r="K1416" s="78">
        <f t="shared" si="420"/>
        <v>0</v>
      </c>
      <c r="L1416" s="88" t="str">
        <f>IFERROR(VLOOKUP(A1416,[1]Tổng!$M$2:$AQ$200,30,0),"")</f>
        <v/>
      </c>
      <c r="M1416" s="88">
        <f t="shared" si="421"/>
        <v>0</v>
      </c>
      <c r="N1416" s="88" t="str">
        <f>IFERROR(VLOOKUP(A1416,[1]Tổng!$M$2:$AT$200,18,0),"")</f>
        <v/>
      </c>
      <c r="O1416" s="88" t="str">
        <f>IFERROR(VLOOKUP(A1416,[1]Tổng!$M$2:$AT$200,22,0),"")</f>
        <v/>
      </c>
      <c r="P1416" s="217">
        <f t="shared" si="422"/>
        <v>0</v>
      </c>
      <c r="Q1416" s="217">
        <f>IFERROR(VLOOKUP(A1416,[1]Tổng!$M$2:$AQ$200,29,0),0)</f>
        <v>0</v>
      </c>
      <c r="R1416" s="81" t="str">
        <f>IFERROR(VLOOKUP(A1416,[1]Tổng!$M$2:$AQ$200,31,0),"")</f>
        <v/>
      </c>
      <c r="S1416" s="81">
        <f t="shared" si="411"/>
        <v>0</v>
      </c>
      <c r="T1416" s="81">
        <f t="shared" si="412"/>
        <v>0</v>
      </c>
      <c r="U1416" s="81" t="e">
        <f t="shared" si="424"/>
        <v>#REF!</v>
      </c>
      <c r="V1416" s="81"/>
      <c r="W1416" s="81" t="e">
        <f t="shared" si="417"/>
        <v>#REF!</v>
      </c>
      <c r="X1416" s="83" t="str">
        <f>IFERROR(VLOOKUP(A1416,[1]Tổng!$H$2:$AT$200,39,0),".")</f>
        <v>.</v>
      </c>
      <c r="Y1416" s="99">
        <f t="shared" si="428"/>
        <v>0</v>
      </c>
      <c r="AC1416" s="106"/>
      <c r="AE1416" s="106" t="e">
        <f t="shared" si="427"/>
        <v>#VALUE!</v>
      </c>
      <c r="AF1416" s="69"/>
      <c r="AG1416" s="218"/>
      <c r="AH1416" s="219"/>
      <c r="AI1416" s="218"/>
      <c r="AR1416" s="225" t="str">
        <f t="shared" si="425"/>
        <v/>
      </c>
      <c r="AS1416" s="35">
        <f t="shared" si="426"/>
        <v>2</v>
      </c>
      <c r="AU1416" s="69" t="e">
        <f t="shared" si="410"/>
        <v>#N/A</v>
      </c>
      <c r="AV1416" s="69" t="e">
        <f t="shared" si="413"/>
        <v>#N/A</v>
      </c>
      <c r="AW1416" s="69">
        <f>IF(I1416&gt;0,COUNTIF($AV$32:AV1416,AV1416),0)</f>
        <v>1384</v>
      </c>
      <c r="AX1416" s="69">
        <f>IF(AND(AW1416&gt;1,SUMIF($AV$32:AV1415,AV1416,$AX$32:AX1415)-SUMIF($AV$32:AV1415,AV1416,$BA$32:BA1415)=0),1,IF(AND(AW1416&gt;1,SUMIF($AV$32:AV1415,AV1416,$AX$32:AX1415)-SUMIF($AV$32:AV1415,AV1416,$BA$32:BA1415)&gt;0),0,AW1416))</f>
        <v>0</v>
      </c>
      <c r="AY1416" s="69">
        <f>IF(AND(Q1416&gt;0,SUMIF($AV$32:AV1416,AV1416,$I$32:I1416)-SUMIF($AV$32:AV1416,AV1416,$Q$32:Q1416)=0),COUNTIF($AV$32:AV1416,AV1416),0)</f>
        <v>0</v>
      </c>
      <c r="AZ1416" s="69">
        <f>IF(Q1416&gt;0,COUNTIF($AV$32:AV1416,AV1416),0)</f>
        <v>0</v>
      </c>
      <c r="BA1416" s="69">
        <f t="shared" si="414"/>
        <v>0</v>
      </c>
      <c r="BC1416" s="69" t="str">
        <f t="shared" si="415"/>
        <v xml:space="preserve">  0</v>
      </c>
      <c r="BD1416" s="69" t="str">
        <f t="shared" si="416"/>
        <v/>
      </c>
      <c r="BF1416" s="69"/>
      <c r="BG1416" s="69"/>
    </row>
    <row r="1417" spans="1:59" x14ac:dyDescent="0.25">
      <c r="A1417" s="70" t="e">
        <f t="shared" si="423"/>
        <v>#REF!</v>
      </c>
      <c r="B1417" s="83" t="str">
        <f>IFERROR(VLOOKUP(A1417,[1]Tổng!$M$2:$AT$200,13,0),"")</f>
        <v/>
      </c>
      <c r="C1417" s="71" t="e">
        <f t="shared" si="418"/>
        <v>#VALUE!</v>
      </c>
      <c r="D1417" s="71">
        <f t="shared" si="419"/>
        <v>1</v>
      </c>
      <c r="E1417" s="221" t="str">
        <f>IFERROR(VLOOKUP(A1417,[1]Tổng!$M$2:$AT$200,14,0),"")</f>
        <v/>
      </c>
      <c r="F1417" s="213" t="str">
        <f>IFERROR(VLOOKUP(A1417,[1]Tổng!$M$2:$AT$200,15,0),"")</f>
        <v/>
      </c>
      <c r="G1417" s="214" t="str">
        <f>IFERROR(VLOOKUP(A1417,[1]Tổng!$M$2:$AT$200,25,0),"")</f>
        <v/>
      </c>
      <c r="H1417" s="83" t="str">
        <f>IFERROR(VLOOKUP(A1417,[1]Tổng!$M$2:$AQ$200,26,0),"")</f>
        <v/>
      </c>
      <c r="I1417" s="77" t="str">
        <f>IFERROR(VLOOKUP(A1417,[1]Tổng!$M$2:$AQ$200,27,0),"")</f>
        <v/>
      </c>
      <c r="J1417" s="77">
        <v>1000000</v>
      </c>
      <c r="K1417" s="78">
        <f t="shared" si="420"/>
        <v>0</v>
      </c>
      <c r="L1417" s="88" t="str">
        <f>IFERROR(VLOOKUP(A1417,[1]Tổng!$M$2:$AQ$200,30,0),"")</f>
        <v/>
      </c>
      <c r="M1417" s="88">
        <f t="shared" si="421"/>
        <v>0</v>
      </c>
      <c r="N1417" s="88" t="str">
        <f>IFERROR(VLOOKUP(A1417,[1]Tổng!$M$2:$AT$200,18,0),"")</f>
        <v/>
      </c>
      <c r="O1417" s="88" t="str">
        <f>IFERROR(VLOOKUP(A1417,[1]Tổng!$M$2:$AT$200,22,0),"")</f>
        <v/>
      </c>
      <c r="P1417" s="217">
        <f t="shared" si="422"/>
        <v>0</v>
      </c>
      <c r="Q1417" s="217">
        <f>IFERROR(VLOOKUP(A1417,[1]Tổng!$M$2:$AQ$200,29,0),0)</f>
        <v>0</v>
      </c>
      <c r="R1417" s="81" t="str">
        <f>IFERROR(VLOOKUP(A1417,[1]Tổng!$M$2:$AQ$200,31,0),"")</f>
        <v/>
      </c>
      <c r="S1417" s="81">
        <f t="shared" si="411"/>
        <v>0</v>
      </c>
      <c r="T1417" s="81">
        <f t="shared" si="412"/>
        <v>0</v>
      </c>
      <c r="U1417" s="81" t="e">
        <f t="shared" si="424"/>
        <v>#REF!</v>
      </c>
      <c r="V1417" s="81"/>
      <c r="W1417" s="81" t="e">
        <f t="shared" si="417"/>
        <v>#REF!</v>
      </c>
      <c r="X1417" s="83" t="str">
        <f>IFERROR(VLOOKUP(A1417,[1]Tổng!$H$2:$AT$200,39,0),".")</f>
        <v>.</v>
      </c>
      <c r="Y1417" s="99">
        <f t="shared" si="428"/>
        <v>0</v>
      </c>
      <c r="AC1417" s="106"/>
      <c r="AE1417" s="106" t="e">
        <f t="shared" si="427"/>
        <v>#VALUE!</v>
      </c>
      <c r="AF1417" s="69"/>
      <c r="AG1417" s="218"/>
      <c r="AH1417" s="219"/>
      <c r="AI1417" s="218"/>
      <c r="AR1417" s="225" t="str">
        <f t="shared" si="425"/>
        <v/>
      </c>
      <c r="AS1417" s="35">
        <f t="shared" si="426"/>
        <v>2</v>
      </c>
      <c r="AU1417" s="69" t="e">
        <f t="shared" si="410"/>
        <v>#N/A</v>
      </c>
      <c r="AV1417" s="69" t="e">
        <f t="shared" si="413"/>
        <v>#N/A</v>
      </c>
      <c r="AW1417" s="69">
        <f>IF(I1417&gt;0,COUNTIF($AV$32:AV1417,AV1417),0)</f>
        <v>1385</v>
      </c>
      <c r="AX1417" s="69">
        <f>IF(AND(AW1417&gt;1,SUMIF($AV$32:AV1416,AV1417,$AX$32:AX1416)-SUMIF($AV$32:AV1416,AV1417,$BA$32:BA1416)=0),1,IF(AND(AW1417&gt;1,SUMIF($AV$32:AV1416,AV1417,$AX$32:AX1416)-SUMIF($AV$32:AV1416,AV1417,$BA$32:BA1416)&gt;0),0,AW1417))</f>
        <v>0</v>
      </c>
      <c r="AY1417" s="69">
        <f>IF(AND(Q1417&gt;0,SUMIF($AV$32:AV1417,AV1417,$I$32:I1417)-SUMIF($AV$32:AV1417,AV1417,$Q$32:Q1417)=0),COUNTIF($AV$32:AV1417,AV1417),0)</f>
        <v>0</v>
      </c>
      <c r="AZ1417" s="69">
        <f>IF(Q1417&gt;0,COUNTIF($AV$32:AV1417,AV1417),0)</f>
        <v>0</v>
      </c>
      <c r="BA1417" s="69">
        <f t="shared" si="414"/>
        <v>0</v>
      </c>
      <c r="BC1417" s="69" t="str">
        <f t="shared" si="415"/>
        <v xml:space="preserve">  0</v>
      </c>
      <c r="BD1417" s="69" t="str">
        <f t="shared" si="416"/>
        <v/>
      </c>
      <c r="BF1417" s="69"/>
      <c r="BG1417" s="69"/>
    </row>
    <row r="1418" spans="1:59" x14ac:dyDescent="0.25">
      <c r="A1418" s="70" t="e">
        <f t="shared" si="423"/>
        <v>#REF!</v>
      </c>
      <c r="B1418" s="83" t="str">
        <f>IFERROR(VLOOKUP(A1418,[1]Tổng!$M$2:$AT$200,13,0),"")</f>
        <v/>
      </c>
      <c r="C1418" s="71" t="e">
        <f t="shared" si="418"/>
        <v>#VALUE!</v>
      </c>
      <c r="D1418" s="71">
        <f t="shared" si="419"/>
        <v>1</v>
      </c>
      <c r="E1418" s="221" t="str">
        <f>IFERROR(VLOOKUP(A1418,[1]Tổng!$M$2:$AT$200,14,0),"")</f>
        <v/>
      </c>
      <c r="F1418" s="213" t="str">
        <f>IFERROR(VLOOKUP(A1418,[1]Tổng!$M$2:$AT$200,15,0),"")</f>
        <v/>
      </c>
      <c r="G1418" s="214" t="str">
        <f>IFERROR(VLOOKUP(A1418,[1]Tổng!$M$2:$AT$200,25,0),"")</f>
        <v/>
      </c>
      <c r="H1418" s="83" t="str">
        <f>IFERROR(VLOOKUP(A1418,[1]Tổng!$M$2:$AQ$200,26,0),"")</f>
        <v/>
      </c>
      <c r="I1418" s="77" t="str">
        <f>IFERROR(VLOOKUP(A1418,[1]Tổng!$M$2:$AQ$200,27,0),"")</f>
        <v/>
      </c>
      <c r="J1418" s="77">
        <v>1000000</v>
      </c>
      <c r="K1418" s="78">
        <f t="shared" si="420"/>
        <v>0</v>
      </c>
      <c r="L1418" s="88" t="str">
        <f>IFERROR(VLOOKUP(A1418,[1]Tổng!$M$2:$AQ$200,30,0),"")</f>
        <v/>
      </c>
      <c r="M1418" s="88">
        <f t="shared" si="421"/>
        <v>0</v>
      </c>
      <c r="N1418" s="88" t="str">
        <f>IFERROR(VLOOKUP(A1418,[1]Tổng!$M$2:$AT$200,18,0),"")</f>
        <v/>
      </c>
      <c r="O1418" s="88" t="str">
        <f>IFERROR(VLOOKUP(A1418,[1]Tổng!$M$2:$AT$200,22,0),"")</f>
        <v/>
      </c>
      <c r="P1418" s="217">
        <f t="shared" si="422"/>
        <v>0</v>
      </c>
      <c r="Q1418" s="217">
        <f>IFERROR(VLOOKUP(A1418,[1]Tổng!$M$2:$AQ$200,29,0),0)</f>
        <v>0</v>
      </c>
      <c r="R1418" s="81" t="str">
        <f>IFERROR(VLOOKUP(A1418,[1]Tổng!$M$2:$AQ$200,31,0),"")</f>
        <v/>
      </c>
      <c r="S1418" s="81">
        <f t="shared" si="411"/>
        <v>0</v>
      </c>
      <c r="T1418" s="81">
        <f t="shared" si="412"/>
        <v>0</v>
      </c>
      <c r="U1418" s="81" t="e">
        <f t="shared" si="424"/>
        <v>#REF!</v>
      </c>
      <c r="V1418" s="81"/>
      <c r="W1418" s="81" t="e">
        <f t="shared" si="417"/>
        <v>#REF!</v>
      </c>
      <c r="X1418" s="83" t="str">
        <f>IFERROR(VLOOKUP(A1418,[1]Tổng!$H$2:$AT$200,39,0),".")</f>
        <v>.</v>
      </c>
      <c r="Y1418" s="99">
        <f t="shared" si="428"/>
        <v>0</v>
      </c>
      <c r="AC1418" s="106"/>
      <c r="AE1418" s="106" t="e">
        <f t="shared" si="427"/>
        <v>#VALUE!</v>
      </c>
      <c r="AF1418" s="69"/>
      <c r="AG1418" s="218"/>
      <c r="AH1418" s="219"/>
      <c r="AI1418" s="218"/>
      <c r="AR1418" s="225" t="str">
        <f t="shared" si="425"/>
        <v/>
      </c>
      <c r="AS1418" s="35">
        <f t="shared" si="426"/>
        <v>2</v>
      </c>
      <c r="AU1418" s="69" t="e">
        <f t="shared" si="410"/>
        <v>#N/A</v>
      </c>
      <c r="AV1418" s="69" t="e">
        <f t="shared" si="413"/>
        <v>#N/A</v>
      </c>
      <c r="AW1418" s="69">
        <f>IF(I1418&gt;0,COUNTIF($AV$32:AV1418,AV1418),0)</f>
        <v>1386</v>
      </c>
      <c r="AX1418" s="69">
        <f>IF(AND(AW1418&gt;1,SUMIF($AV$32:AV1417,AV1418,$AX$32:AX1417)-SUMIF($AV$32:AV1417,AV1418,$BA$32:BA1417)=0),1,IF(AND(AW1418&gt;1,SUMIF($AV$32:AV1417,AV1418,$AX$32:AX1417)-SUMIF($AV$32:AV1417,AV1418,$BA$32:BA1417)&gt;0),0,AW1418))</f>
        <v>0</v>
      </c>
      <c r="AY1418" s="69">
        <f>IF(AND(Q1418&gt;0,SUMIF($AV$32:AV1418,AV1418,$I$32:I1418)-SUMIF($AV$32:AV1418,AV1418,$Q$32:Q1418)=0),COUNTIF($AV$32:AV1418,AV1418),0)</f>
        <v>0</v>
      </c>
      <c r="AZ1418" s="69">
        <f>IF(Q1418&gt;0,COUNTIF($AV$32:AV1418,AV1418),0)</f>
        <v>0</v>
      </c>
      <c r="BA1418" s="69">
        <f t="shared" si="414"/>
        <v>0</v>
      </c>
      <c r="BC1418" s="69" t="str">
        <f t="shared" si="415"/>
        <v xml:space="preserve">  0</v>
      </c>
      <c r="BD1418" s="69" t="str">
        <f t="shared" si="416"/>
        <v/>
      </c>
      <c r="BF1418" s="69"/>
      <c r="BG1418" s="69"/>
    </row>
    <row r="1419" spans="1:59" x14ac:dyDescent="0.25">
      <c r="A1419" s="70" t="e">
        <f t="shared" si="423"/>
        <v>#REF!</v>
      </c>
      <c r="B1419" s="83" t="str">
        <f>IFERROR(VLOOKUP(A1419,[1]Tổng!$M$2:$AT$200,13,0),"")</f>
        <v/>
      </c>
      <c r="C1419" s="71" t="e">
        <f t="shared" si="418"/>
        <v>#VALUE!</v>
      </c>
      <c r="D1419" s="71">
        <f t="shared" si="419"/>
        <v>1</v>
      </c>
      <c r="E1419" s="221" t="str">
        <f>IFERROR(VLOOKUP(A1419,[1]Tổng!$M$2:$AT$200,14,0),"")</f>
        <v/>
      </c>
      <c r="F1419" s="213" t="str">
        <f>IFERROR(VLOOKUP(A1419,[1]Tổng!$M$2:$AT$200,15,0),"")</f>
        <v/>
      </c>
      <c r="G1419" s="214" t="str">
        <f>IFERROR(VLOOKUP(A1419,[1]Tổng!$M$2:$AT$200,25,0),"")</f>
        <v/>
      </c>
      <c r="H1419" s="83" t="str">
        <f>IFERROR(VLOOKUP(A1419,[1]Tổng!$M$2:$AQ$200,26,0),"")</f>
        <v/>
      </c>
      <c r="I1419" s="77" t="str">
        <f>IFERROR(VLOOKUP(A1419,[1]Tổng!$M$2:$AQ$200,27,0),"")</f>
        <v/>
      </c>
      <c r="J1419" s="77">
        <v>1000000</v>
      </c>
      <c r="K1419" s="78">
        <f t="shared" si="420"/>
        <v>0</v>
      </c>
      <c r="L1419" s="88" t="str">
        <f>IFERROR(VLOOKUP(A1419,[1]Tổng!$M$2:$AQ$200,30,0),"")</f>
        <v/>
      </c>
      <c r="M1419" s="88">
        <f t="shared" si="421"/>
        <v>0</v>
      </c>
      <c r="N1419" s="88" t="str">
        <f>IFERROR(VLOOKUP(A1419,[1]Tổng!$M$2:$AT$200,18,0),"")</f>
        <v/>
      </c>
      <c r="O1419" s="88" t="str">
        <f>IFERROR(VLOOKUP(A1419,[1]Tổng!$M$2:$AT$200,22,0),"")</f>
        <v/>
      </c>
      <c r="P1419" s="217">
        <f t="shared" si="422"/>
        <v>0</v>
      </c>
      <c r="Q1419" s="217">
        <f>IFERROR(VLOOKUP(A1419,[1]Tổng!$M$2:$AQ$200,29,0),0)</f>
        <v>0</v>
      </c>
      <c r="R1419" s="81" t="str">
        <f>IFERROR(VLOOKUP(A1419,[1]Tổng!$M$2:$AQ$200,31,0),"")</f>
        <v/>
      </c>
      <c r="S1419" s="81">
        <f t="shared" si="411"/>
        <v>0</v>
      </c>
      <c r="T1419" s="81">
        <f t="shared" si="412"/>
        <v>0</v>
      </c>
      <c r="U1419" s="81" t="e">
        <f t="shared" si="424"/>
        <v>#REF!</v>
      </c>
      <c r="V1419" s="81"/>
      <c r="W1419" s="81" t="e">
        <f t="shared" si="417"/>
        <v>#REF!</v>
      </c>
      <c r="X1419" s="83" t="str">
        <f>IFERROR(VLOOKUP(A1419,[1]Tổng!$H$2:$AT$200,39,0),".")</f>
        <v>.</v>
      </c>
      <c r="Y1419" s="99">
        <f t="shared" si="428"/>
        <v>0</v>
      </c>
      <c r="AC1419" s="106"/>
      <c r="AE1419" s="106" t="e">
        <f t="shared" si="427"/>
        <v>#VALUE!</v>
      </c>
      <c r="AF1419" s="69"/>
      <c r="AG1419" s="218"/>
      <c r="AH1419" s="219"/>
      <c r="AI1419" s="218"/>
      <c r="AR1419" s="225" t="str">
        <f t="shared" si="425"/>
        <v/>
      </c>
      <c r="AS1419" s="35">
        <f t="shared" si="426"/>
        <v>2</v>
      </c>
      <c r="AU1419" s="69" t="e">
        <f t="shared" si="410"/>
        <v>#N/A</v>
      </c>
      <c r="AV1419" s="69" t="e">
        <f t="shared" si="413"/>
        <v>#N/A</v>
      </c>
      <c r="AW1419" s="69">
        <f>IF(I1419&gt;0,COUNTIF($AV$32:AV1419,AV1419),0)</f>
        <v>1387</v>
      </c>
      <c r="AX1419" s="69">
        <f>IF(AND(AW1419&gt;1,SUMIF($AV$32:AV1418,AV1419,$AX$32:AX1418)-SUMIF($AV$32:AV1418,AV1419,$BA$32:BA1418)=0),1,IF(AND(AW1419&gt;1,SUMIF($AV$32:AV1418,AV1419,$AX$32:AX1418)-SUMIF($AV$32:AV1418,AV1419,$BA$32:BA1418)&gt;0),0,AW1419))</f>
        <v>0</v>
      </c>
      <c r="AY1419" s="69">
        <f>IF(AND(Q1419&gt;0,SUMIF($AV$32:AV1419,AV1419,$I$32:I1419)-SUMIF($AV$32:AV1419,AV1419,$Q$32:Q1419)=0),COUNTIF($AV$32:AV1419,AV1419),0)</f>
        <v>0</v>
      </c>
      <c r="AZ1419" s="69">
        <f>IF(Q1419&gt;0,COUNTIF($AV$32:AV1419,AV1419),0)</f>
        <v>0</v>
      </c>
      <c r="BA1419" s="69">
        <f t="shared" si="414"/>
        <v>0</v>
      </c>
      <c r="BC1419" s="69" t="str">
        <f t="shared" si="415"/>
        <v xml:space="preserve">  0</v>
      </c>
      <c r="BD1419" s="69" t="str">
        <f t="shared" si="416"/>
        <v/>
      </c>
      <c r="BF1419" s="69"/>
      <c r="BG1419" s="69"/>
    </row>
    <row r="1420" spans="1:59" x14ac:dyDescent="0.25">
      <c r="A1420" s="70" t="e">
        <f t="shared" si="423"/>
        <v>#REF!</v>
      </c>
      <c r="B1420" s="83" t="str">
        <f>IFERROR(VLOOKUP(A1420,[1]Tổng!$M$2:$AT$200,13,0),"")</f>
        <v/>
      </c>
      <c r="C1420" s="71" t="e">
        <f t="shared" si="418"/>
        <v>#VALUE!</v>
      </c>
      <c r="D1420" s="71">
        <f t="shared" si="419"/>
        <v>1</v>
      </c>
      <c r="E1420" s="221" t="str">
        <f>IFERROR(VLOOKUP(A1420,[1]Tổng!$M$2:$AT$200,14,0),"")</f>
        <v/>
      </c>
      <c r="F1420" s="213" t="str">
        <f>IFERROR(VLOOKUP(A1420,[1]Tổng!$M$2:$AT$200,15,0),"")</f>
        <v/>
      </c>
      <c r="G1420" s="214" t="str">
        <f>IFERROR(VLOOKUP(A1420,[1]Tổng!$M$2:$AT$200,25,0),"")</f>
        <v/>
      </c>
      <c r="H1420" s="83" t="str">
        <f>IFERROR(VLOOKUP(A1420,[1]Tổng!$M$2:$AQ$200,26,0),"")</f>
        <v/>
      </c>
      <c r="I1420" s="77" t="str">
        <f>IFERROR(VLOOKUP(A1420,[1]Tổng!$M$2:$AQ$200,27,0),"")</f>
        <v/>
      </c>
      <c r="J1420" s="77">
        <v>1000000</v>
      </c>
      <c r="K1420" s="78">
        <f t="shared" si="420"/>
        <v>0</v>
      </c>
      <c r="L1420" s="88" t="str">
        <f>IFERROR(VLOOKUP(A1420,[1]Tổng!$M$2:$AQ$200,30,0),"")</f>
        <v/>
      </c>
      <c r="M1420" s="88">
        <f t="shared" si="421"/>
        <v>0</v>
      </c>
      <c r="N1420" s="88" t="str">
        <f>IFERROR(VLOOKUP(A1420,[1]Tổng!$M$2:$AT$200,18,0),"")</f>
        <v/>
      </c>
      <c r="O1420" s="88" t="str">
        <f>IFERROR(VLOOKUP(A1420,[1]Tổng!$M$2:$AT$200,22,0),"")</f>
        <v/>
      </c>
      <c r="P1420" s="217">
        <f t="shared" si="422"/>
        <v>0</v>
      </c>
      <c r="Q1420" s="217">
        <f>IFERROR(VLOOKUP(A1420,[1]Tổng!$M$2:$AQ$200,29,0),0)</f>
        <v>0</v>
      </c>
      <c r="R1420" s="81" t="str">
        <f>IFERROR(VLOOKUP(A1420,[1]Tổng!$M$2:$AQ$200,31,0),"")</f>
        <v/>
      </c>
      <c r="S1420" s="81">
        <f t="shared" si="411"/>
        <v>0</v>
      </c>
      <c r="T1420" s="81">
        <f t="shared" si="412"/>
        <v>0</v>
      </c>
      <c r="U1420" s="81" t="e">
        <f t="shared" si="424"/>
        <v>#REF!</v>
      </c>
      <c r="V1420" s="81"/>
      <c r="W1420" s="81" t="e">
        <f t="shared" si="417"/>
        <v>#REF!</v>
      </c>
      <c r="X1420" s="83" t="str">
        <f>IFERROR(VLOOKUP(A1420,[1]Tổng!$H$2:$AT$200,39,0),".")</f>
        <v>.</v>
      </c>
      <c r="Y1420" s="99">
        <f t="shared" si="428"/>
        <v>0</v>
      </c>
      <c r="AC1420" s="106"/>
      <c r="AE1420" s="106" t="e">
        <f t="shared" si="427"/>
        <v>#VALUE!</v>
      </c>
      <c r="AF1420" s="69"/>
      <c r="AG1420" s="218"/>
      <c r="AH1420" s="219"/>
      <c r="AI1420" s="218"/>
      <c r="AR1420" s="225" t="str">
        <f t="shared" si="425"/>
        <v/>
      </c>
      <c r="AS1420" s="35">
        <f t="shared" si="426"/>
        <v>2</v>
      </c>
      <c r="AU1420" s="69" t="e">
        <f t="shared" si="410"/>
        <v>#N/A</v>
      </c>
      <c r="AV1420" s="69" t="e">
        <f t="shared" si="413"/>
        <v>#N/A</v>
      </c>
      <c r="AW1420" s="69">
        <f>IF(I1420&gt;0,COUNTIF($AV$32:AV1420,AV1420),0)</f>
        <v>1388</v>
      </c>
      <c r="AX1420" s="69">
        <f>IF(AND(AW1420&gt;1,SUMIF($AV$32:AV1419,AV1420,$AX$32:AX1419)-SUMIF($AV$32:AV1419,AV1420,$BA$32:BA1419)=0),1,IF(AND(AW1420&gt;1,SUMIF($AV$32:AV1419,AV1420,$AX$32:AX1419)-SUMIF($AV$32:AV1419,AV1420,$BA$32:BA1419)&gt;0),0,AW1420))</f>
        <v>0</v>
      </c>
      <c r="AY1420" s="69">
        <f>IF(AND(Q1420&gt;0,SUMIF($AV$32:AV1420,AV1420,$I$32:I1420)-SUMIF($AV$32:AV1420,AV1420,$Q$32:Q1420)=0),COUNTIF($AV$32:AV1420,AV1420),0)</f>
        <v>0</v>
      </c>
      <c r="AZ1420" s="69">
        <f>IF(Q1420&gt;0,COUNTIF($AV$32:AV1420,AV1420),0)</f>
        <v>0</v>
      </c>
      <c r="BA1420" s="69">
        <f t="shared" si="414"/>
        <v>0</v>
      </c>
      <c r="BC1420" s="69" t="str">
        <f t="shared" si="415"/>
        <v xml:space="preserve">  0</v>
      </c>
      <c r="BD1420" s="69" t="str">
        <f t="shared" si="416"/>
        <v/>
      </c>
      <c r="BF1420" s="69"/>
      <c r="BG1420" s="69"/>
    </row>
    <row r="1421" spans="1:59" x14ac:dyDescent="0.25">
      <c r="A1421" s="70" t="e">
        <f t="shared" si="423"/>
        <v>#REF!</v>
      </c>
      <c r="B1421" s="83" t="str">
        <f>IFERROR(VLOOKUP(A1421,[1]Tổng!$M$2:$AT$200,13,0),"")</f>
        <v/>
      </c>
      <c r="C1421" s="71" t="e">
        <f t="shared" si="418"/>
        <v>#VALUE!</v>
      </c>
      <c r="D1421" s="71">
        <f t="shared" si="419"/>
        <v>1</v>
      </c>
      <c r="E1421" s="221" t="str">
        <f>IFERROR(VLOOKUP(A1421,[1]Tổng!$M$2:$AT$200,14,0),"")</f>
        <v/>
      </c>
      <c r="F1421" s="213" t="str">
        <f>IFERROR(VLOOKUP(A1421,[1]Tổng!$M$2:$AT$200,15,0),"")</f>
        <v/>
      </c>
      <c r="G1421" s="214" t="str">
        <f>IFERROR(VLOOKUP(A1421,[1]Tổng!$M$2:$AT$200,25,0),"")</f>
        <v/>
      </c>
      <c r="H1421" s="83" t="str">
        <f>IFERROR(VLOOKUP(A1421,[1]Tổng!$M$2:$AQ$200,26,0),"")</f>
        <v/>
      </c>
      <c r="I1421" s="77" t="str">
        <f>IFERROR(VLOOKUP(A1421,[1]Tổng!$M$2:$AQ$200,27,0),"")</f>
        <v/>
      </c>
      <c r="J1421" s="77">
        <v>1000000</v>
      </c>
      <c r="K1421" s="78">
        <f t="shared" si="420"/>
        <v>0</v>
      </c>
      <c r="L1421" s="88" t="str">
        <f>IFERROR(VLOOKUP(A1421,[1]Tổng!$M$2:$AQ$200,30,0),"")</f>
        <v/>
      </c>
      <c r="M1421" s="88">
        <f t="shared" si="421"/>
        <v>0</v>
      </c>
      <c r="N1421" s="88" t="str">
        <f>IFERROR(VLOOKUP(A1421,[1]Tổng!$M$2:$AT$200,18,0),"")</f>
        <v/>
      </c>
      <c r="O1421" s="88" t="str">
        <f>IFERROR(VLOOKUP(A1421,[1]Tổng!$M$2:$AT$200,22,0),"")</f>
        <v/>
      </c>
      <c r="P1421" s="217">
        <f t="shared" si="422"/>
        <v>0</v>
      </c>
      <c r="Q1421" s="217">
        <f>IFERROR(VLOOKUP(A1421,[1]Tổng!$M$2:$AQ$200,29,0),0)</f>
        <v>0</v>
      </c>
      <c r="R1421" s="81" t="str">
        <f>IFERROR(VLOOKUP(A1421,[1]Tổng!$M$2:$AQ$200,31,0),"")</f>
        <v/>
      </c>
      <c r="S1421" s="81">
        <f t="shared" si="411"/>
        <v>0</v>
      </c>
      <c r="T1421" s="81">
        <f t="shared" si="412"/>
        <v>0</v>
      </c>
      <c r="U1421" s="81" t="e">
        <f t="shared" si="424"/>
        <v>#REF!</v>
      </c>
      <c r="V1421" s="81"/>
      <c r="W1421" s="81" t="e">
        <f t="shared" si="417"/>
        <v>#REF!</v>
      </c>
      <c r="X1421" s="83" t="str">
        <f>IFERROR(VLOOKUP(A1421,[1]Tổng!$H$2:$AT$200,39,0),".")</f>
        <v>.</v>
      </c>
      <c r="Y1421" s="99">
        <f t="shared" si="428"/>
        <v>0</v>
      </c>
      <c r="AC1421" s="106"/>
      <c r="AE1421" s="106" t="e">
        <f t="shared" si="427"/>
        <v>#VALUE!</v>
      </c>
      <c r="AF1421" s="69"/>
      <c r="AG1421" s="218"/>
      <c r="AH1421" s="219"/>
      <c r="AI1421" s="218"/>
      <c r="AR1421" s="225" t="str">
        <f t="shared" si="425"/>
        <v/>
      </c>
      <c r="AS1421" s="35">
        <f t="shared" si="426"/>
        <v>2</v>
      </c>
      <c r="AU1421" s="69" t="e">
        <f t="shared" si="410"/>
        <v>#N/A</v>
      </c>
      <c r="AV1421" s="69" t="e">
        <f t="shared" si="413"/>
        <v>#N/A</v>
      </c>
      <c r="AW1421" s="69">
        <f>IF(I1421&gt;0,COUNTIF($AV$32:AV1421,AV1421),0)</f>
        <v>1389</v>
      </c>
      <c r="AX1421" s="69">
        <f>IF(AND(AW1421&gt;1,SUMIF($AV$32:AV1420,AV1421,$AX$32:AX1420)-SUMIF($AV$32:AV1420,AV1421,$BA$32:BA1420)=0),1,IF(AND(AW1421&gt;1,SUMIF($AV$32:AV1420,AV1421,$AX$32:AX1420)-SUMIF($AV$32:AV1420,AV1421,$BA$32:BA1420)&gt;0),0,AW1421))</f>
        <v>0</v>
      </c>
      <c r="AY1421" s="69">
        <f>IF(AND(Q1421&gt;0,SUMIF($AV$32:AV1421,AV1421,$I$32:I1421)-SUMIF($AV$32:AV1421,AV1421,$Q$32:Q1421)=0),COUNTIF($AV$32:AV1421,AV1421),0)</f>
        <v>0</v>
      </c>
      <c r="AZ1421" s="69">
        <f>IF(Q1421&gt;0,COUNTIF($AV$32:AV1421,AV1421),0)</f>
        <v>0</v>
      </c>
      <c r="BA1421" s="69">
        <f t="shared" si="414"/>
        <v>0</v>
      </c>
      <c r="BC1421" s="69" t="str">
        <f t="shared" si="415"/>
        <v xml:space="preserve">  0</v>
      </c>
      <c r="BD1421" s="69" t="str">
        <f t="shared" si="416"/>
        <v/>
      </c>
      <c r="BF1421" s="69"/>
      <c r="BG1421" s="69"/>
    </row>
    <row r="1422" spans="1:59" x14ac:dyDescent="0.25">
      <c r="A1422" s="70" t="e">
        <f t="shared" si="423"/>
        <v>#REF!</v>
      </c>
      <c r="B1422" s="83" t="str">
        <f>IFERROR(VLOOKUP(A1422,[1]Tổng!$M$2:$AT$200,13,0),"")</f>
        <v/>
      </c>
      <c r="C1422" s="71" t="e">
        <f t="shared" si="418"/>
        <v>#VALUE!</v>
      </c>
      <c r="D1422" s="71">
        <f t="shared" si="419"/>
        <v>1</v>
      </c>
      <c r="E1422" s="221" t="str">
        <f>IFERROR(VLOOKUP(A1422,[1]Tổng!$M$2:$AT$200,14,0),"")</f>
        <v/>
      </c>
      <c r="F1422" s="213" t="str">
        <f>IFERROR(VLOOKUP(A1422,[1]Tổng!$M$2:$AT$200,15,0),"")</f>
        <v/>
      </c>
      <c r="G1422" s="214" t="str">
        <f>IFERROR(VLOOKUP(A1422,[1]Tổng!$M$2:$AT$200,25,0),"")</f>
        <v/>
      </c>
      <c r="H1422" s="83" t="str">
        <f>IFERROR(VLOOKUP(A1422,[1]Tổng!$M$2:$AQ$200,26,0),"")</f>
        <v/>
      </c>
      <c r="I1422" s="77" t="str">
        <f>IFERROR(VLOOKUP(A1422,[1]Tổng!$M$2:$AQ$200,27,0),"")</f>
        <v/>
      </c>
      <c r="J1422" s="77">
        <v>1000000</v>
      </c>
      <c r="K1422" s="78">
        <f t="shared" si="420"/>
        <v>0</v>
      </c>
      <c r="L1422" s="88" t="str">
        <f>IFERROR(VLOOKUP(A1422,[1]Tổng!$M$2:$AQ$200,30,0),"")</f>
        <v/>
      </c>
      <c r="M1422" s="88">
        <f t="shared" si="421"/>
        <v>0</v>
      </c>
      <c r="N1422" s="88" t="str">
        <f>IFERROR(VLOOKUP(A1422,[1]Tổng!$M$2:$AT$200,18,0),"")</f>
        <v/>
      </c>
      <c r="O1422" s="88" t="str">
        <f>IFERROR(VLOOKUP(A1422,[1]Tổng!$M$2:$AT$200,22,0),"")</f>
        <v/>
      </c>
      <c r="P1422" s="217">
        <f t="shared" si="422"/>
        <v>0</v>
      </c>
      <c r="Q1422" s="217">
        <f>IFERROR(VLOOKUP(A1422,[1]Tổng!$M$2:$AQ$200,29,0),0)</f>
        <v>0</v>
      </c>
      <c r="R1422" s="81" t="str">
        <f>IFERROR(VLOOKUP(A1422,[1]Tổng!$M$2:$AQ$200,31,0),"")</f>
        <v/>
      </c>
      <c r="S1422" s="81">
        <f t="shared" si="411"/>
        <v>0</v>
      </c>
      <c r="T1422" s="81">
        <f t="shared" si="412"/>
        <v>0</v>
      </c>
      <c r="U1422" s="81" t="e">
        <f t="shared" si="424"/>
        <v>#REF!</v>
      </c>
      <c r="V1422" s="81"/>
      <c r="W1422" s="81" t="e">
        <f t="shared" si="417"/>
        <v>#REF!</v>
      </c>
      <c r="X1422" s="83" t="str">
        <f>IFERROR(VLOOKUP(A1422,[1]Tổng!$H$2:$AT$200,39,0),".")</f>
        <v>.</v>
      </c>
      <c r="Y1422" s="99">
        <f t="shared" si="428"/>
        <v>0</v>
      </c>
      <c r="AC1422" s="106"/>
      <c r="AE1422" s="106" t="e">
        <f t="shared" si="427"/>
        <v>#VALUE!</v>
      </c>
      <c r="AF1422" s="69"/>
      <c r="AG1422" s="218"/>
      <c r="AH1422" s="219"/>
      <c r="AI1422" s="218"/>
      <c r="AR1422" s="225" t="str">
        <f t="shared" si="425"/>
        <v/>
      </c>
      <c r="AS1422" s="35">
        <f t="shared" si="426"/>
        <v>2</v>
      </c>
      <c r="AU1422" s="69" t="e">
        <f t="shared" si="410"/>
        <v>#N/A</v>
      </c>
      <c r="AV1422" s="69" t="e">
        <f t="shared" si="413"/>
        <v>#N/A</v>
      </c>
      <c r="AW1422" s="69">
        <f>IF(I1422&gt;0,COUNTIF($AV$32:AV1422,AV1422),0)</f>
        <v>1390</v>
      </c>
      <c r="AX1422" s="69">
        <f>IF(AND(AW1422&gt;1,SUMIF($AV$32:AV1421,AV1422,$AX$32:AX1421)-SUMIF($AV$32:AV1421,AV1422,$BA$32:BA1421)=0),1,IF(AND(AW1422&gt;1,SUMIF($AV$32:AV1421,AV1422,$AX$32:AX1421)-SUMIF($AV$32:AV1421,AV1422,$BA$32:BA1421)&gt;0),0,AW1422))</f>
        <v>0</v>
      </c>
      <c r="AY1422" s="69">
        <f>IF(AND(Q1422&gt;0,SUMIF($AV$32:AV1422,AV1422,$I$32:I1422)-SUMIF($AV$32:AV1422,AV1422,$Q$32:Q1422)=0),COUNTIF($AV$32:AV1422,AV1422),0)</f>
        <v>0</v>
      </c>
      <c r="AZ1422" s="69">
        <f>IF(Q1422&gt;0,COUNTIF($AV$32:AV1422,AV1422),0)</f>
        <v>0</v>
      </c>
      <c r="BA1422" s="69">
        <f t="shared" si="414"/>
        <v>0</v>
      </c>
      <c r="BC1422" s="69" t="str">
        <f t="shared" si="415"/>
        <v xml:space="preserve">  0</v>
      </c>
      <c r="BD1422" s="69" t="str">
        <f t="shared" si="416"/>
        <v/>
      </c>
      <c r="BF1422" s="69"/>
      <c r="BG1422" s="69"/>
    </row>
    <row r="1423" spans="1:59" x14ac:dyDescent="0.25">
      <c r="A1423" s="70" t="e">
        <f t="shared" si="423"/>
        <v>#REF!</v>
      </c>
      <c r="B1423" s="83" t="str">
        <f>IFERROR(VLOOKUP(A1423,[1]Tổng!$M$2:$AT$200,13,0),"")</f>
        <v/>
      </c>
      <c r="C1423" s="71" t="e">
        <f t="shared" si="418"/>
        <v>#VALUE!</v>
      </c>
      <c r="D1423" s="71">
        <f t="shared" si="419"/>
        <v>1</v>
      </c>
      <c r="E1423" s="221" t="str">
        <f>IFERROR(VLOOKUP(A1423,[1]Tổng!$M$2:$AT$200,14,0),"")</f>
        <v/>
      </c>
      <c r="F1423" s="213" t="str">
        <f>IFERROR(VLOOKUP(A1423,[1]Tổng!$M$2:$AT$200,15,0),"")</f>
        <v/>
      </c>
      <c r="G1423" s="214" t="str">
        <f>IFERROR(VLOOKUP(A1423,[1]Tổng!$M$2:$AT$200,25,0),"")</f>
        <v/>
      </c>
      <c r="H1423" s="83" t="str">
        <f>IFERROR(VLOOKUP(A1423,[1]Tổng!$M$2:$AQ$200,26,0),"")</f>
        <v/>
      </c>
      <c r="I1423" s="77" t="str">
        <f>IFERROR(VLOOKUP(A1423,[1]Tổng!$M$2:$AQ$200,27,0),"")</f>
        <v/>
      </c>
      <c r="J1423" s="77">
        <v>1000000</v>
      </c>
      <c r="K1423" s="78">
        <f t="shared" si="420"/>
        <v>0</v>
      </c>
      <c r="L1423" s="88" t="str">
        <f>IFERROR(VLOOKUP(A1423,[1]Tổng!$M$2:$AQ$200,30,0),"")</f>
        <v/>
      </c>
      <c r="M1423" s="88">
        <f t="shared" si="421"/>
        <v>0</v>
      </c>
      <c r="N1423" s="88" t="str">
        <f>IFERROR(VLOOKUP(A1423,[1]Tổng!$M$2:$AT$200,18,0),"")</f>
        <v/>
      </c>
      <c r="O1423" s="88" t="str">
        <f>IFERROR(VLOOKUP(A1423,[1]Tổng!$M$2:$AT$200,22,0),"")</f>
        <v/>
      </c>
      <c r="P1423" s="217">
        <f t="shared" si="422"/>
        <v>0</v>
      </c>
      <c r="Q1423" s="217">
        <f>IFERROR(VLOOKUP(A1423,[1]Tổng!$M$2:$AQ$200,29,0),0)</f>
        <v>0</v>
      </c>
      <c r="R1423" s="81" t="str">
        <f>IFERROR(VLOOKUP(A1423,[1]Tổng!$M$2:$AQ$200,31,0),"")</f>
        <v/>
      </c>
      <c r="S1423" s="81">
        <f t="shared" si="411"/>
        <v>0</v>
      </c>
      <c r="T1423" s="81">
        <f t="shared" si="412"/>
        <v>0</v>
      </c>
      <c r="U1423" s="81" t="e">
        <f t="shared" si="424"/>
        <v>#REF!</v>
      </c>
      <c r="V1423" s="81"/>
      <c r="W1423" s="81" t="e">
        <f t="shared" si="417"/>
        <v>#REF!</v>
      </c>
      <c r="X1423" s="83" t="str">
        <f>IFERROR(VLOOKUP(A1423,[1]Tổng!$H$2:$AT$200,39,0),".")</f>
        <v>.</v>
      </c>
      <c r="Y1423" s="99">
        <f t="shared" si="428"/>
        <v>0</v>
      </c>
      <c r="AC1423" s="106"/>
      <c r="AE1423" s="106" t="e">
        <f t="shared" si="427"/>
        <v>#VALUE!</v>
      </c>
      <c r="AF1423" s="69"/>
      <c r="AG1423" s="218"/>
      <c r="AH1423" s="219"/>
      <c r="AI1423" s="218"/>
      <c r="AR1423" s="225" t="str">
        <f t="shared" si="425"/>
        <v/>
      </c>
      <c r="AS1423" s="35">
        <f t="shared" si="426"/>
        <v>2</v>
      </c>
      <c r="AU1423" s="69" t="e">
        <f t="shared" si="410"/>
        <v>#N/A</v>
      </c>
      <c r="AV1423" s="69" t="e">
        <f t="shared" si="413"/>
        <v>#N/A</v>
      </c>
      <c r="AW1423" s="69">
        <f>IF(I1423&gt;0,COUNTIF($AV$32:AV1423,AV1423),0)</f>
        <v>1391</v>
      </c>
      <c r="AX1423" s="69">
        <f>IF(AND(AW1423&gt;1,SUMIF($AV$32:AV1422,AV1423,$AX$32:AX1422)-SUMIF($AV$32:AV1422,AV1423,$BA$32:BA1422)=0),1,IF(AND(AW1423&gt;1,SUMIF($AV$32:AV1422,AV1423,$AX$32:AX1422)-SUMIF($AV$32:AV1422,AV1423,$BA$32:BA1422)&gt;0),0,AW1423))</f>
        <v>0</v>
      </c>
      <c r="AY1423" s="69">
        <f>IF(AND(Q1423&gt;0,SUMIF($AV$32:AV1423,AV1423,$I$32:I1423)-SUMIF($AV$32:AV1423,AV1423,$Q$32:Q1423)=0),COUNTIF($AV$32:AV1423,AV1423),0)</f>
        <v>0</v>
      </c>
      <c r="AZ1423" s="69">
        <f>IF(Q1423&gt;0,COUNTIF($AV$32:AV1423,AV1423),0)</f>
        <v>0</v>
      </c>
      <c r="BA1423" s="69">
        <f t="shared" si="414"/>
        <v>0</v>
      </c>
      <c r="BC1423" s="69" t="str">
        <f t="shared" si="415"/>
        <v xml:space="preserve">  0</v>
      </c>
      <c r="BD1423" s="69" t="str">
        <f t="shared" si="416"/>
        <v/>
      </c>
      <c r="BF1423" s="69"/>
      <c r="BG1423" s="69"/>
    </row>
    <row r="1424" spans="1:59" x14ac:dyDescent="0.25">
      <c r="A1424" s="70" t="e">
        <f t="shared" si="423"/>
        <v>#REF!</v>
      </c>
      <c r="B1424" s="83" t="str">
        <f>IFERROR(VLOOKUP(A1424,[1]Tổng!$M$2:$AT$200,13,0),"")</f>
        <v/>
      </c>
      <c r="C1424" s="71" t="e">
        <f t="shared" si="418"/>
        <v>#VALUE!</v>
      </c>
      <c r="D1424" s="71">
        <f t="shared" si="419"/>
        <v>1</v>
      </c>
      <c r="E1424" s="221" t="str">
        <f>IFERROR(VLOOKUP(A1424,[1]Tổng!$M$2:$AT$200,14,0),"")</f>
        <v/>
      </c>
      <c r="F1424" s="213" t="str">
        <f>IFERROR(VLOOKUP(A1424,[1]Tổng!$M$2:$AT$200,15,0),"")</f>
        <v/>
      </c>
      <c r="G1424" s="214" t="str">
        <f>IFERROR(VLOOKUP(A1424,[1]Tổng!$M$2:$AT$200,25,0),"")</f>
        <v/>
      </c>
      <c r="H1424" s="83" t="str">
        <f>IFERROR(VLOOKUP(A1424,[1]Tổng!$M$2:$AQ$200,26,0),"")</f>
        <v/>
      </c>
      <c r="I1424" s="77" t="str">
        <f>IFERROR(VLOOKUP(A1424,[1]Tổng!$M$2:$AQ$200,27,0),"")</f>
        <v/>
      </c>
      <c r="J1424" s="77">
        <v>1000000</v>
      </c>
      <c r="K1424" s="78">
        <f t="shared" si="420"/>
        <v>0</v>
      </c>
      <c r="L1424" s="88" t="str">
        <f>IFERROR(VLOOKUP(A1424,[1]Tổng!$M$2:$AQ$200,30,0),"")</f>
        <v/>
      </c>
      <c r="M1424" s="88">
        <f t="shared" si="421"/>
        <v>0</v>
      </c>
      <c r="N1424" s="88" t="str">
        <f>IFERROR(VLOOKUP(A1424,[1]Tổng!$M$2:$AT$200,18,0),"")</f>
        <v/>
      </c>
      <c r="O1424" s="88" t="str">
        <f>IFERROR(VLOOKUP(A1424,[1]Tổng!$M$2:$AT$200,22,0),"")</f>
        <v/>
      </c>
      <c r="P1424" s="217">
        <f t="shared" si="422"/>
        <v>0</v>
      </c>
      <c r="Q1424" s="217">
        <f>IFERROR(VLOOKUP(A1424,[1]Tổng!$M$2:$AQ$200,29,0),0)</f>
        <v>0</v>
      </c>
      <c r="R1424" s="81" t="str">
        <f>IFERROR(VLOOKUP(A1424,[1]Tổng!$M$2:$AQ$200,31,0),"")</f>
        <v/>
      </c>
      <c r="S1424" s="81">
        <f t="shared" si="411"/>
        <v>0</v>
      </c>
      <c r="T1424" s="81">
        <f t="shared" si="412"/>
        <v>0</v>
      </c>
      <c r="U1424" s="81" t="e">
        <f t="shared" si="424"/>
        <v>#REF!</v>
      </c>
      <c r="V1424" s="81"/>
      <c r="W1424" s="81" t="e">
        <f t="shared" si="417"/>
        <v>#REF!</v>
      </c>
      <c r="X1424" s="83" t="str">
        <f>IFERROR(VLOOKUP(A1424,[1]Tổng!$H$2:$AT$200,39,0),".")</f>
        <v>.</v>
      </c>
      <c r="Y1424" s="99">
        <f t="shared" si="428"/>
        <v>0</v>
      </c>
      <c r="AC1424" s="106"/>
      <c r="AE1424" s="106" t="e">
        <f t="shared" si="427"/>
        <v>#VALUE!</v>
      </c>
      <c r="AF1424" s="69"/>
      <c r="AG1424" s="218"/>
      <c r="AH1424" s="219"/>
      <c r="AI1424" s="218"/>
      <c r="AR1424" s="225" t="str">
        <f t="shared" si="425"/>
        <v/>
      </c>
      <c r="AS1424" s="35">
        <f t="shared" si="426"/>
        <v>2</v>
      </c>
      <c r="AU1424" s="69" t="e">
        <f t="shared" si="410"/>
        <v>#N/A</v>
      </c>
      <c r="AV1424" s="69" t="e">
        <f t="shared" si="413"/>
        <v>#N/A</v>
      </c>
      <c r="AW1424" s="69">
        <f>IF(I1424&gt;0,COUNTIF($AV$32:AV1424,AV1424),0)</f>
        <v>1392</v>
      </c>
      <c r="AX1424" s="69">
        <f>IF(AND(AW1424&gt;1,SUMIF($AV$32:AV1423,AV1424,$AX$32:AX1423)-SUMIF($AV$32:AV1423,AV1424,$BA$32:BA1423)=0),1,IF(AND(AW1424&gt;1,SUMIF($AV$32:AV1423,AV1424,$AX$32:AX1423)-SUMIF($AV$32:AV1423,AV1424,$BA$32:BA1423)&gt;0),0,AW1424))</f>
        <v>0</v>
      </c>
      <c r="AY1424" s="69">
        <f>IF(AND(Q1424&gt;0,SUMIF($AV$32:AV1424,AV1424,$I$32:I1424)-SUMIF($AV$32:AV1424,AV1424,$Q$32:Q1424)=0),COUNTIF($AV$32:AV1424,AV1424),0)</f>
        <v>0</v>
      </c>
      <c r="AZ1424" s="69">
        <f>IF(Q1424&gt;0,COUNTIF($AV$32:AV1424,AV1424),0)</f>
        <v>0</v>
      </c>
      <c r="BA1424" s="69">
        <f t="shared" si="414"/>
        <v>0</v>
      </c>
      <c r="BC1424" s="69" t="str">
        <f t="shared" si="415"/>
        <v xml:space="preserve">  0</v>
      </c>
      <c r="BD1424" s="69" t="str">
        <f t="shared" si="416"/>
        <v/>
      </c>
      <c r="BF1424" s="69"/>
      <c r="BG1424" s="69"/>
    </row>
    <row r="1425" spans="1:59" x14ac:dyDescent="0.25">
      <c r="A1425" s="70" t="e">
        <f t="shared" si="423"/>
        <v>#REF!</v>
      </c>
      <c r="B1425" s="83" t="str">
        <f>IFERROR(VLOOKUP(A1425,[1]Tổng!$M$2:$AT$200,13,0),"")</f>
        <v/>
      </c>
      <c r="C1425" s="71" t="e">
        <f t="shared" si="418"/>
        <v>#VALUE!</v>
      </c>
      <c r="D1425" s="71">
        <f t="shared" si="419"/>
        <v>1</v>
      </c>
      <c r="E1425" s="221" t="str">
        <f>IFERROR(VLOOKUP(A1425,[1]Tổng!$M$2:$AT$200,14,0),"")</f>
        <v/>
      </c>
      <c r="F1425" s="213" t="str">
        <f>IFERROR(VLOOKUP(A1425,[1]Tổng!$M$2:$AT$200,15,0),"")</f>
        <v/>
      </c>
      <c r="G1425" s="214" t="str">
        <f>IFERROR(VLOOKUP(A1425,[1]Tổng!$M$2:$AT$200,25,0),"")</f>
        <v/>
      </c>
      <c r="H1425" s="83" t="str">
        <f>IFERROR(VLOOKUP(A1425,[1]Tổng!$M$2:$AQ$200,26,0),"")</f>
        <v/>
      </c>
      <c r="I1425" s="77" t="str">
        <f>IFERROR(VLOOKUP(A1425,[1]Tổng!$M$2:$AQ$200,27,0),"")</f>
        <v/>
      </c>
      <c r="J1425" s="77">
        <v>1000000</v>
      </c>
      <c r="K1425" s="78">
        <f t="shared" si="420"/>
        <v>0</v>
      </c>
      <c r="L1425" s="88" t="str">
        <f>IFERROR(VLOOKUP(A1425,[1]Tổng!$M$2:$AQ$200,30,0),"")</f>
        <v/>
      </c>
      <c r="M1425" s="88">
        <f t="shared" si="421"/>
        <v>0</v>
      </c>
      <c r="N1425" s="88" t="str">
        <f>IFERROR(VLOOKUP(A1425,[1]Tổng!$M$2:$AT$200,18,0),"")</f>
        <v/>
      </c>
      <c r="O1425" s="88" t="str">
        <f>IFERROR(VLOOKUP(A1425,[1]Tổng!$M$2:$AT$200,22,0),"")</f>
        <v/>
      </c>
      <c r="P1425" s="217">
        <f t="shared" si="422"/>
        <v>0</v>
      </c>
      <c r="Q1425" s="217">
        <f>IFERROR(VLOOKUP(A1425,[1]Tổng!$M$2:$AQ$200,29,0),0)</f>
        <v>0</v>
      </c>
      <c r="R1425" s="81" t="str">
        <f>IFERROR(VLOOKUP(A1425,[1]Tổng!$M$2:$AQ$200,31,0),"")</f>
        <v/>
      </c>
      <c r="S1425" s="81">
        <f t="shared" si="411"/>
        <v>0</v>
      </c>
      <c r="T1425" s="81">
        <f t="shared" si="412"/>
        <v>0</v>
      </c>
      <c r="U1425" s="81" t="e">
        <f t="shared" si="424"/>
        <v>#REF!</v>
      </c>
      <c r="V1425" s="81"/>
      <c r="W1425" s="81" t="e">
        <f t="shared" si="417"/>
        <v>#REF!</v>
      </c>
      <c r="X1425" s="83" t="str">
        <f>IFERROR(VLOOKUP(A1425,[1]Tổng!$H$2:$AT$200,39,0),".")</f>
        <v>.</v>
      </c>
      <c r="Y1425" s="99">
        <f t="shared" si="428"/>
        <v>0</v>
      </c>
      <c r="AC1425" s="106"/>
      <c r="AE1425" s="106" t="e">
        <f t="shared" si="427"/>
        <v>#VALUE!</v>
      </c>
      <c r="AF1425" s="69"/>
      <c r="AG1425" s="218"/>
      <c r="AH1425" s="219"/>
      <c r="AI1425" s="218"/>
      <c r="AR1425" s="225" t="str">
        <f t="shared" si="425"/>
        <v/>
      </c>
      <c r="AS1425" s="35">
        <f t="shared" si="426"/>
        <v>2</v>
      </c>
      <c r="AU1425" s="69" t="e">
        <f t="shared" si="410"/>
        <v>#N/A</v>
      </c>
      <c r="AV1425" s="69" t="e">
        <f t="shared" si="413"/>
        <v>#N/A</v>
      </c>
      <c r="AW1425" s="69">
        <f>IF(I1425&gt;0,COUNTIF($AV$32:AV1425,AV1425),0)</f>
        <v>1393</v>
      </c>
      <c r="AX1425" s="69">
        <f>IF(AND(AW1425&gt;1,SUMIF($AV$32:AV1424,AV1425,$AX$32:AX1424)-SUMIF($AV$32:AV1424,AV1425,$BA$32:BA1424)=0),1,IF(AND(AW1425&gt;1,SUMIF($AV$32:AV1424,AV1425,$AX$32:AX1424)-SUMIF($AV$32:AV1424,AV1425,$BA$32:BA1424)&gt;0),0,AW1425))</f>
        <v>0</v>
      </c>
      <c r="AY1425" s="69">
        <f>IF(AND(Q1425&gt;0,SUMIF($AV$32:AV1425,AV1425,$I$32:I1425)-SUMIF($AV$32:AV1425,AV1425,$Q$32:Q1425)=0),COUNTIF($AV$32:AV1425,AV1425),0)</f>
        <v>0</v>
      </c>
      <c r="AZ1425" s="69">
        <f>IF(Q1425&gt;0,COUNTIF($AV$32:AV1425,AV1425),0)</f>
        <v>0</v>
      </c>
      <c r="BA1425" s="69">
        <f t="shared" si="414"/>
        <v>0</v>
      </c>
      <c r="BC1425" s="69" t="str">
        <f t="shared" si="415"/>
        <v xml:space="preserve">  0</v>
      </c>
      <c r="BD1425" s="69" t="str">
        <f t="shared" si="416"/>
        <v/>
      </c>
      <c r="BF1425" s="69"/>
      <c r="BG1425" s="69"/>
    </row>
    <row r="1426" spans="1:59" x14ac:dyDescent="0.25">
      <c r="A1426" s="70" t="e">
        <f t="shared" si="423"/>
        <v>#REF!</v>
      </c>
      <c r="B1426" s="83" t="str">
        <f>IFERROR(VLOOKUP(A1426,[1]Tổng!$M$2:$AT$200,13,0),"")</f>
        <v/>
      </c>
      <c r="C1426" s="71" t="e">
        <f t="shared" si="418"/>
        <v>#VALUE!</v>
      </c>
      <c r="D1426" s="71">
        <f t="shared" si="419"/>
        <v>1</v>
      </c>
      <c r="E1426" s="221" t="str">
        <f>IFERROR(VLOOKUP(A1426,[1]Tổng!$M$2:$AT$200,14,0),"")</f>
        <v/>
      </c>
      <c r="F1426" s="213" t="str">
        <f>IFERROR(VLOOKUP(A1426,[1]Tổng!$M$2:$AT$200,15,0),"")</f>
        <v/>
      </c>
      <c r="G1426" s="214" t="str">
        <f>IFERROR(VLOOKUP(A1426,[1]Tổng!$M$2:$AT$200,25,0),"")</f>
        <v/>
      </c>
      <c r="H1426" s="83" t="str">
        <f>IFERROR(VLOOKUP(A1426,[1]Tổng!$M$2:$AQ$200,26,0),"")</f>
        <v/>
      </c>
      <c r="I1426" s="77" t="str">
        <f>IFERROR(VLOOKUP(A1426,[1]Tổng!$M$2:$AQ$200,27,0),"")</f>
        <v/>
      </c>
      <c r="J1426" s="77">
        <v>1000000</v>
      </c>
      <c r="K1426" s="78">
        <f t="shared" si="420"/>
        <v>0</v>
      </c>
      <c r="L1426" s="88" t="str">
        <f>IFERROR(VLOOKUP(A1426,[1]Tổng!$M$2:$AQ$200,30,0),"")</f>
        <v/>
      </c>
      <c r="M1426" s="88">
        <f t="shared" si="421"/>
        <v>0</v>
      </c>
      <c r="N1426" s="88" t="str">
        <f>IFERROR(VLOOKUP(A1426,[1]Tổng!$M$2:$AT$200,18,0),"")</f>
        <v/>
      </c>
      <c r="O1426" s="88" t="str">
        <f>IFERROR(VLOOKUP(A1426,[1]Tổng!$M$2:$AT$200,22,0),"")</f>
        <v/>
      </c>
      <c r="P1426" s="217">
        <f t="shared" si="422"/>
        <v>0</v>
      </c>
      <c r="Q1426" s="217">
        <f>IFERROR(VLOOKUP(A1426,[1]Tổng!$M$2:$AQ$200,29,0),0)</f>
        <v>0</v>
      </c>
      <c r="R1426" s="81" t="str">
        <f>IFERROR(VLOOKUP(A1426,[1]Tổng!$M$2:$AQ$200,31,0),"")</f>
        <v/>
      </c>
      <c r="S1426" s="81">
        <f t="shared" si="411"/>
        <v>0</v>
      </c>
      <c r="T1426" s="81">
        <f t="shared" si="412"/>
        <v>0</v>
      </c>
      <c r="U1426" s="81" t="e">
        <f t="shared" si="424"/>
        <v>#REF!</v>
      </c>
      <c r="V1426" s="81"/>
      <c r="W1426" s="81" t="e">
        <f t="shared" si="417"/>
        <v>#REF!</v>
      </c>
      <c r="X1426" s="83" t="str">
        <f>IFERROR(VLOOKUP(A1426,[1]Tổng!$H$2:$AT$200,39,0),".")</f>
        <v>.</v>
      </c>
      <c r="Y1426" s="99">
        <f t="shared" si="428"/>
        <v>0</v>
      </c>
      <c r="AC1426" s="106"/>
      <c r="AE1426" s="106" t="e">
        <f t="shared" si="427"/>
        <v>#VALUE!</v>
      </c>
      <c r="AF1426" s="69"/>
      <c r="AG1426" s="218"/>
      <c r="AH1426" s="219"/>
      <c r="AI1426" s="218"/>
      <c r="AR1426" s="225" t="str">
        <f t="shared" si="425"/>
        <v/>
      </c>
      <c r="AS1426" s="35">
        <f t="shared" si="426"/>
        <v>2</v>
      </c>
      <c r="AU1426" s="69" t="e">
        <f t="shared" si="410"/>
        <v>#N/A</v>
      </c>
      <c r="AV1426" s="69" t="e">
        <f t="shared" si="413"/>
        <v>#N/A</v>
      </c>
      <c r="AW1426" s="69">
        <f>IF(I1426&gt;0,COUNTIF($AV$32:AV1426,AV1426),0)</f>
        <v>1394</v>
      </c>
      <c r="AX1426" s="69">
        <f>IF(AND(AW1426&gt;1,SUMIF($AV$32:AV1425,AV1426,$AX$32:AX1425)-SUMIF($AV$32:AV1425,AV1426,$BA$32:BA1425)=0),1,IF(AND(AW1426&gt;1,SUMIF($AV$32:AV1425,AV1426,$AX$32:AX1425)-SUMIF($AV$32:AV1425,AV1426,$BA$32:BA1425)&gt;0),0,AW1426))</f>
        <v>0</v>
      </c>
      <c r="AY1426" s="69">
        <f>IF(AND(Q1426&gt;0,SUMIF($AV$32:AV1426,AV1426,$I$32:I1426)-SUMIF($AV$32:AV1426,AV1426,$Q$32:Q1426)=0),COUNTIF($AV$32:AV1426,AV1426),0)</f>
        <v>0</v>
      </c>
      <c r="AZ1426" s="69">
        <f>IF(Q1426&gt;0,COUNTIF($AV$32:AV1426,AV1426),0)</f>
        <v>0</v>
      </c>
      <c r="BA1426" s="69">
        <f t="shared" si="414"/>
        <v>0</v>
      </c>
      <c r="BC1426" s="69" t="str">
        <f t="shared" si="415"/>
        <v xml:space="preserve">  0</v>
      </c>
      <c r="BD1426" s="69" t="str">
        <f t="shared" si="416"/>
        <v/>
      </c>
      <c r="BF1426" s="69"/>
      <c r="BG1426" s="69"/>
    </row>
    <row r="1427" spans="1:59" x14ac:dyDescent="0.25">
      <c r="A1427" s="70" t="e">
        <f t="shared" si="423"/>
        <v>#REF!</v>
      </c>
      <c r="B1427" s="83" t="str">
        <f>IFERROR(VLOOKUP(A1427,[1]Tổng!$M$2:$AT$200,13,0),"")</f>
        <v/>
      </c>
      <c r="C1427" s="71" t="e">
        <f t="shared" si="418"/>
        <v>#VALUE!</v>
      </c>
      <c r="D1427" s="71">
        <f t="shared" si="419"/>
        <v>1</v>
      </c>
      <c r="E1427" s="221" t="str">
        <f>IFERROR(VLOOKUP(A1427,[1]Tổng!$M$2:$AT$200,14,0),"")</f>
        <v/>
      </c>
      <c r="F1427" s="213" t="str">
        <f>IFERROR(VLOOKUP(A1427,[1]Tổng!$M$2:$AT$200,15,0),"")</f>
        <v/>
      </c>
      <c r="G1427" s="214" t="str">
        <f>IFERROR(VLOOKUP(A1427,[1]Tổng!$M$2:$AT$200,25,0),"")</f>
        <v/>
      </c>
      <c r="H1427" s="83" t="str">
        <f>IFERROR(VLOOKUP(A1427,[1]Tổng!$M$2:$AQ$200,26,0),"")</f>
        <v/>
      </c>
      <c r="I1427" s="77" t="str">
        <f>IFERROR(VLOOKUP(A1427,[1]Tổng!$M$2:$AQ$200,27,0),"")</f>
        <v/>
      </c>
      <c r="J1427" s="77">
        <v>1000000</v>
      </c>
      <c r="K1427" s="78">
        <f t="shared" si="420"/>
        <v>0</v>
      </c>
      <c r="L1427" s="88" t="str">
        <f>IFERROR(VLOOKUP(A1427,[1]Tổng!$M$2:$AQ$200,30,0),"")</f>
        <v/>
      </c>
      <c r="M1427" s="88">
        <f t="shared" si="421"/>
        <v>0</v>
      </c>
      <c r="N1427" s="88" t="str">
        <f>IFERROR(VLOOKUP(A1427,[1]Tổng!$M$2:$AT$200,18,0),"")</f>
        <v/>
      </c>
      <c r="O1427" s="88" t="str">
        <f>IFERROR(VLOOKUP(A1427,[1]Tổng!$M$2:$AT$200,22,0),"")</f>
        <v/>
      </c>
      <c r="P1427" s="217">
        <f t="shared" si="422"/>
        <v>0</v>
      </c>
      <c r="Q1427" s="217">
        <f>IFERROR(VLOOKUP(A1427,[1]Tổng!$M$2:$AQ$200,29,0),0)</f>
        <v>0</v>
      </c>
      <c r="R1427" s="81" t="str">
        <f>IFERROR(VLOOKUP(A1427,[1]Tổng!$M$2:$AQ$200,31,0),"")</f>
        <v/>
      </c>
      <c r="S1427" s="81">
        <f t="shared" si="411"/>
        <v>0</v>
      </c>
      <c r="T1427" s="81">
        <f t="shared" si="412"/>
        <v>0</v>
      </c>
      <c r="U1427" s="81" t="e">
        <f t="shared" si="424"/>
        <v>#REF!</v>
      </c>
      <c r="V1427" s="81"/>
      <c r="W1427" s="81" t="e">
        <f t="shared" si="417"/>
        <v>#REF!</v>
      </c>
      <c r="X1427" s="83" t="str">
        <f>IFERROR(VLOOKUP(A1427,[1]Tổng!$H$2:$AT$200,39,0),".")</f>
        <v>.</v>
      </c>
      <c r="Y1427" s="99">
        <f t="shared" si="428"/>
        <v>0</v>
      </c>
      <c r="AC1427" s="106"/>
      <c r="AE1427" s="106" t="e">
        <f t="shared" si="427"/>
        <v>#VALUE!</v>
      </c>
      <c r="AF1427" s="69"/>
      <c r="AG1427" s="218"/>
      <c r="AH1427" s="219"/>
      <c r="AI1427" s="218"/>
      <c r="AR1427" s="225" t="str">
        <f t="shared" si="425"/>
        <v/>
      </c>
      <c r="AS1427" s="35">
        <f t="shared" si="426"/>
        <v>2</v>
      </c>
      <c r="AU1427" s="69" t="e">
        <f t="shared" si="410"/>
        <v>#N/A</v>
      </c>
      <c r="AV1427" s="69" t="e">
        <f t="shared" si="413"/>
        <v>#N/A</v>
      </c>
      <c r="AW1427" s="69">
        <f>IF(I1427&gt;0,COUNTIF($AV$32:AV1427,AV1427),0)</f>
        <v>1395</v>
      </c>
      <c r="AX1427" s="69">
        <f>IF(AND(AW1427&gt;1,SUMIF($AV$32:AV1426,AV1427,$AX$32:AX1426)-SUMIF($AV$32:AV1426,AV1427,$BA$32:BA1426)=0),1,IF(AND(AW1427&gt;1,SUMIF($AV$32:AV1426,AV1427,$AX$32:AX1426)-SUMIF($AV$32:AV1426,AV1427,$BA$32:BA1426)&gt;0),0,AW1427))</f>
        <v>0</v>
      </c>
      <c r="AY1427" s="69">
        <f>IF(AND(Q1427&gt;0,SUMIF($AV$32:AV1427,AV1427,$I$32:I1427)-SUMIF($AV$32:AV1427,AV1427,$Q$32:Q1427)=0),COUNTIF($AV$32:AV1427,AV1427),0)</f>
        <v>0</v>
      </c>
      <c r="AZ1427" s="69">
        <f>IF(Q1427&gt;0,COUNTIF($AV$32:AV1427,AV1427),0)</f>
        <v>0</v>
      </c>
      <c r="BA1427" s="69">
        <f t="shared" si="414"/>
        <v>0</v>
      </c>
      <c r="BC1427" s="69" t="str">
        <f t="shared" si="415"/>
        <v xml:space="preserve">  0</v>
      </c>
      <c r="BD1427" s="69" t="str">
        <f t="shared" si="416"/>
        <v/>
      </c>
      <c r="BF1427" s="69"/>
      <c r="BG1427" s="69"/>
    </row>
    <row r="1428" spans="1:59" x14ac:dyDescent="0.25">
      <c r="A1428" s="70" t="e">
        <f t="shared" si="423"/>
        <v>#REF!</v>
      </c>
      <c r="B1428" s="83" t="str">
        <f>IFERROR(VLOOKUP(A1428,[1]Tổng!$M$2:$AT$200,13,0),"")</f>
        <v/>
      </c>
      <c r="C1428" s="71" t="e">
        <f t="shared" si="418"/>
        <v>#VALUE!</v>
      </c>
      <c r="D1428" s="71">
        <f t="shared" si="419"/>
        <v>1</v>
      </c>
      <c r="E1428" s="221" t="str">
        <f>IFERROR(VLOOKUP(A1428,[1]Tổng!$M$2:$AT$200,14,0),"")</f>
        <v/>
      </c>
      <c r="F1428" s="213" t="str">
        <f>IFERROR(VLOOKUP(A1428,[1]Tổng!$M$2:$AT$200,15,0),"")</f>
        <v/>
      </c>
      <c r="G1428" s="214" t="str">
        <f>IFERROR(VLOOKUP(A1428,[1]Tổng!$M$2:$AT$200,25,0),"")</f>
        <v/>
      </c>
      <c r="H1428" s="83" t="str">
        <f>IFERROR(VLOOKUP(A1428,[1]Tổng!$M$2:$AQ$200,26,0),"")</f>
        <v/>
      </c>
      <c r="I1428" s="77" t="str">
        <f>IFERROR(VLOOKUP(A1428,[1]Tổng!$M$2:$AQ$200,27,0),"")</f>
        <v/>
      </c>
      <c r="J1428" s="77">
        <v>1000000</v>
      </c>
      <c r="K1428" s="78">
        <f t="shared" si="420"/>
        <v>0</v>
      </c>
      <c r="L1428" s="88" t="str">
        <f>IFERROR(VLOOKUP(A1428,[1]Tổng!$M$2:$AQ$200,30,0),"")</f>
        <v/>
      </c>
      <c r="M1428" s="88">
        <f t="shared" si="421"/>
        <v>0</v>
      </c>
      <c r="N1428" s="88" t="str">
        <f>IFERROR(VLOOKUP(A1428,[1]Tổng!$M$2:$AT$200,18,0),"")</f>
        <v/>
      </c>
      <c r="O1428" s="88" t="str">
        <f>IFERROR(VLOOKUP(A1428,[1]Tổng!$M$2:$AT$200,22,0),"")</f>
        <v/>
      </c>
      <c r="P1428" s="217">
        <f t="shared" si="422"/>
        <v>0</v>
      </c>
      <c r="Q1428" s="217">
        <f>IFERROR(VLOOKUP(A1428,[1]Tổng!$M$2:$AQ$200,29,0),0)</f>
        <v>0</v>
      </c>
      <c r="R1428" s="81" t="str">
        <f>IFERROR(VLOOKUP(A1428,[1]Tổng!$M$2:$AQ$200,31,0),"")</f>
        <v/>
      </c>
      <c r="S1428" s="81">
        <f t="shared" si="411"/>
        <v>0</v>
      </c>
      <c r="T1428" s="81">
        <f t="shared" si="412"/>
        <v>0</v>
      </c>
      <c r="U1428" s="81" t="e">
        <f t="shared" si="424"/>
        <v>#REF!</v>
      </c>
      <c r="V1428" s="81"/>
      <c r="W1428" s="81" t="e">
        <f t="shared" si="417"/>
        <v>#REF!</v>
      </c>
      <c r="X1428" s="83" t="str">
        <f>IFERROR(VLOOKUP(A1428,[1]Tổng!$H$2:$AT$200,39,0),".")</f>
        <v>.</v>
      </c>
      <c r="Y1428" s="99">
        <f t="shared" si="428"/>
        <v>0</v>
      </c>
      <c r="AC1428" s="106"/>
      <c r="AE1428" s="106" t="e">
        <f t="shared" si="427"/>
        <v>#VALUE!</v>
      </c>
      <c r="AF1428" s="69"/>
      <c r="AG1428" s="218"/>
      <c r="AH1428" s="219"/>
      <c r="AI1428" s="218"/>
      <c r="AR1428" s="225" t="str">
        <f t="shared" si="425"/>
        <v/>
      </c>
      <c r="AS1428" s="35">
        <f t="shared" si="426"/>
        <v>2</v>
      </c>
      <c r="AU1428" s="69" t="e">
        <f t="shared" si="410"/>
        <v>#N/A</v>
      </c>
      <c r="AV1428" s="69" t="e">
        <f t="shared" si="413"/>
        <v>#N/A</v>
      </c>
      <c r="AW1428" s="69">
        <f>IF(I1428&gt;0,COUNTIF($AV$32:AV1428,AV1428),0)</f>
        <v>1396</v>
      </c>
      <c r="AX1428" s="69">
        <f>IF(AND(AW1428&gt;1,SUMIF($AV$32:AV1427,AV1428,$AX$32:AX1427)-SUMIF($AV$32:AV1427,AV1428,$BA$32:BA1427)=0),1,IF(AND(AW1428&gt;1,SUMIF($AV$32:AV1427,AV1428,$AX$32:AX1427)-SUMIF($AV$32:AV1427,AV1428,$BA$32:BA1427)&gt;0),0,AW1428))</f>
        <v>0</v>
      </c>
      <c r="AY1428" s="69">
        <f>IF(AND(Q1428&gt;0,SUMIF($AV$32:AV1428,AV1428,$I$32:I1428)-SUMIF($AV$32:AV1428,AV1428,$Q$32:Q1428)=0),COUNTIF($AV$32:AV1428,AV1428),0)</f>
        <v>0</v>
      </c>
      <c r="AZ1428" s="69">
        <f>IF(Q1428&gt;0,COUNTIF($AV$32:AV1428,AV1428),0)</f>
        <v>0</v>
      </c>
      <c r="BA1428" s="69">
        <f t="shared" si="414"/>
        <v>0</v>
      </c>
      <c r="BC1428" s="69" t="str">
        <f t="shared" si="415"/>
        <v xml:space="preserve">  0</v>
      </c>
      <c r="BD1428" s="69" t="str">
        <f t="shared" si="416"/>
        <v/>
      </c>
      <c r="BF1428" s="69"/>
      <c r="BG1428" s="69"/>
    </row>
    <row r="1429" spans="1:59" x14ac:dyDescent="0.25">
      <c r="A1429" s="70" t="e">
        <f t="shared" si="423"/>
        <v>#REF!</v>
      </c>
      <c r="B1429" s="83" t="str">
        <f>IFERROR(VLOOKUP(A1429,[1]Tổng!$M$2:$AT$200,13,0),"")</f>
        <v/>
      </c>
      <c r="C1429" s="71" t="e">
        <f t="shared" si="418"/>
        <v>#VALUE!</v>
      </c>
      <c r="D1429" s="71">
        <f t="shared" si="419"/>
        <v>1</v>
      </c>
      <c r="E1429" s="221" t="str">
        <f>IFERROR(VLOOKUP(A1429,[1]Tổng!$M$2:$AT$200,14,0),"")</f>
        <v/>
      </c>
      <c r="F1429" s="213" t="str">
        <f>IFERROR(VLOOKUP(A1429,[1]Tổng!$M$2:$AT$200,15,0),"")</f>
        <v/>
      </c>
      <c r="G1429" s="214" t="str">
        <f>IFERROR(VLOOKUP(A1429,[1]Tổng!$M$2:$AT$200,25,0),"")</f>
        <v/>
      </c>
      <c r="H1429" s="83" t="str">
        <f>IFERROR(VLOOKUP(A1429,[1]Tổng!$M$2:$AQ$200,26,0),"")</f>
        <v/>
      </c>
      <c r="I1429" s="77" t="str">
        <f>IFERROR(VLOOKUP(A1429,[1]Tổng!$M$2:$AQ$200,27,0),"")</f>
        <v/>
      </c>
      <c r="J1429" s="77">
        <v>1000000</v>
      </c>
      <c r="K1429" s="78">
        <f t="shared" si="420"/>
        <v>0</v>
      </c>
      <c r="L1429" s="88" t="str">
        <f>IFERROR(VLOOKUP(A1429,[1]Tổng!$M$2:$AQ$200,30,0),"")</f>
        <v/>
      </c>
      <c r="M1429" s="88">
        <f t="shared" si="421"/>
        <v>0</v>
      </c>
      <c r="N1429" s="88" t="str">
        <f>IFERROR(VLOOKUP(A1429,[1]Tổng!$M$2:$AT$200,18,0),"")</f>
        <v/>
      </c>
      <c r="O1429" s="88" t="str">
        <f>IFERROR(VLOOKUP(A1429,[1]Tổng!$M$2:$AT$200,22,0),"")</f>
        <v/>
      </c>
      <c r="P1429" s="217">
        <f t="shared" si="422"/>
        <v>0</v>
      </c>
      <c r="Q1429" s="217">
        <f>IFERROR(VLOOKUP(A1429,[1]Tổng!$M$2:$AQ$200,29,0),0)</f>
        <v>0</v>
      </c>
      <c r="R1429" s="81" t="str">
        <f>IFERROR(VLOOKUP(A1429,[1]Tổng!$M$2:$AQ$200,31,0),"")</f>
        <v/>
      </c>
      <c r="S1429" s="81">
        <f t="shared" si="411"/>
        <v>0</v>
      </c>
      <c r="T1429" s="81">
        <f t="shared" si="412"/>
        <v>0</v>
      </c>
      <c r="U1429" s="81" t="e">
        <f t="shared" si="424"/>
        <v>#REF!</v>
      </c>
      <c r="V1429" s="81"/>
      <c r="W1429" s="81" t="e">
        <f t="shared" si="417"/>
        <v>#REF!</v>
      </c>
      <c r="X1429" s="83" t="str">
        <f>IFERROR(VLOOKUP(A1429,[1]Tổng!$H$2:$AT$200,39,0),".")</f>
        <v>.</v>
      </c>
      <c r="Y1429" s="99">
        <f t="shared" si="428"/>
        <v>0</v>
      </c>
      <c r="AC1429" s="106"/>
      <c r="AE1429" s="106" t="e">
        <f t="shared" si="427"/>
        <v>#VALUE!</v>
      </c>
      <c r="AF1429" s="69"/>
      <c r="AG1429" s="218"/>
      <c r="AH1429" s="219"/>
      <c r="AI1429" s="218"/>
      <c r="AR1429" s="225" t="str">
        <f t="shared" si="425"/>
        <v/>
      </c>
      <c r="AS1429" s="35">
        <f t="shared" si="426"/>
        <v>2</v>
      </c>
      <c r="AU1429" s="69" t="e">
        <f t="shared" si="410"/>
        <v>#N/A</v>
      </c>
      <c r="AV1429" s="69" t="e">
        <f t="shared" si="413"/>
        <v>#N/A</v>
      </c>
      <c r="AW1429" s="69">
        <f>IF(I1429&gt;0,COUNTIF($AV$32:AV1429,AV1429),0)</f>
        <v>1397</v>
      </c>
      <c r="AX1429" s="69">
        <f>IF(AND(AW1429&gt;1,SUMIF($AV$32:AV1428,AV1429,$AX$32:AX1428)-SUMIF($AV$32:AV1428,AV1429,$BA$32:BA1428)=0),1,IF(AND(AW1429&gt;1,SUMIF($AV$32:AV1428,AV1429,$AX$32:AX1428)-SUMIF($AV$32:AV1428,AV1429,$BA$32:BA1428)&gt;0),0,AW1429))</f>
        <v>0</v>
      </c>
      <c r="AY1429" s="69">
        <f>IF(AND(Q1429&gt;0,SUMIF($AV$32:AV1429,AV1429,$I$32:I1429)-SUMIF($AV$32:AV1429,AV1429,$Q$32:Q1429)=0),COUNTIF($AV$32:AV1429,AV1429),0)</f>
        <v>0</v>
      </c>
      <c r="AZ1429" s="69">
        <f>IF(Q1429&gt;0,COUNTIF($AV$32:AV1429,AV1429),0)</f>
        <v>0</v>
      </c>
      <c r="BA1429" s="69">
        <f t="shared" si="414"/>
        <v>0</v>
      </c>
      <c r="BC1429" s="69" t="str">
        <f t="shared" si="415"/>
        <v xml:space="preserve">  0</v>
      </c>
      <c r="BD1429" s="69" t="str">
        <f t="shared" si="416"/>
        <v/>
      </c>
      <c r="BF1429" s="69"/>
      <c r="BG1429" s="69"/>
    </row>
    <row r="1430" spans="1:59" x14ac:dyDescent="0.25">
      <c r="A1430" s="70" t="e">
        <f t="shared" si="423"/>
        <v>#REF!</v>
      </c>
      <c r="B1430" s="83" t="str">
        <f>IFERROR(VLOOKUP(A1430,[1]Tổng!$M$2:$AT$200,13,0),"")</f>
        <v/>
      </c>
      <c r="C1430" s="71" t="e">
        <f t="shared" si="418"/>
        <v>#VALUE!</v>
      </c>
      <c r="D1430" s="71">
        <f t="shared" si="419"/>
        <v>1</v>
      </c>
      <c r="E1430" s="221" t="str">
        <f>IFERROR(VLOOKUP(A1430,[1]Tổng!$M$2:$AT$200,14,0),"")</f>
        <v/>
      </c>
      <c r="F1430" s="213" t="str">
        <f>IFERROR(VLOOKUP(A1430,[1]Tổng!$M$2:$AT$200,15,0),"")</f>
        <v/>
      </c>
      <c r="G1430" s="214" t="str">
        <f>IFERROR(VLOOKUP(A1430,[1]Tổng!$M$2:$AT$200,25,0),"")</f>
        <v/>
      </c>
      <c r="H1430" s="83" t="str">
        <f>IFERROR(VLOOKUP(A1430,[1]Tổng!$M$2:$AQ$200,26,0),"")</f>
        <v/>
      </c>
      <c r="I1430" s="77" t="str">
        <f>IFERROR(VLOOKUP(A1430,[1]Tổng!$M$2:$AQ$200,27,0),"")</f>
        <v/>
      </c>
      <c r="J1430" s="77">
        <v>1000000</v>
      </c>
      <c r="K1430" s="78">
        <f t="shared" si="420"/>
        <v>0</v>
      </c>
      <c r="L1430" s="88" t="str">
        <f>IFERROR(VLOOKUP(A1430,[1]Tổng!$M$2:$AQ$200,30,0),"")</f>
        <v/>
      </c>
      <c r="M1430" s="88">
        <f t="shared" si="421"/>
        <v>0</v>
      </c>
      <c r="N1430" s="88" t="str">
        <f>IFERROR(VLOOKUP(A1430,[1]Tổng!$M$2:$AT$200,18,0),"")</f>
        <v/>
      </c>
      <c r="O1430" s="88" t="str">
        <f>IFERROR(VLOOKUP(A1430,[1]Tổng!$M$2:$AT$200,22,0),"")</f>
        <v/>
      </c>
      <c r="P1430" s="217">
        <f t="shared" si="422"/>
        <v>0</v>
      </c>
      <c r="Q1430" s="217">
        <f>IFERROR(VLOOKUP(A1430,[1]Tổng!$M$2:$AQ$200,29,0),0)</f>
        <v>0</v>
      </c>
      <c r="R1430" s="81" t="str">
        <f>IFERROR(VLOOKUP(A1430,[1]Tổng!$M$2:$AQ$200,31,0),"")</f>
        <v/>
      </c>
      <c r="S1430" s="81">
        <f t="shared" si="411"/>
        <v>0</v>
      </c>
      <c r="T1430" s="81">
        <f t="shared" si="412"/>
        <v>0</v>
      </c>
      <c r="U1430" s="81" t="e">
        <f t="shared" si="424"/>
        <v>#REF!</v>
      </c>
      <c r="V1430" s="81"/>
      <c r="W1430" s="81" t="e">
        <f t="shared" si="417"/>
        <v>#REF!</v>
      </c>
      <c r="X1430" s="83" t="str">
        <f>IFERROR(VLOOKUP(A1430,[1]Tổng!$H$2:$AT$200,39,0),".")</f>
        <v>.</v>
      </c>
      <c r="Y1430" s="99">
        <f t="shared" si="428"/>
        <v>0</v>
      </c>
      <c r="AC1430" s="106"/>
      <c r="AE1430" s="106" t="e">
        <f t="shared" si="427"/>
        <v>#VALUE!</v>
      </c>
      <c r="AF1430" s="69"/>
      <c r="AG1430" s="218"/>
      <c r="AH1430" s="219"/>
      <c r="AI1430" s="218"/>
      <c r="AR1430" s="225" t="str">
        <f t="shared" si="425"/>
        <v/>
      </c>
      <c r="AS1430" s="35">
        <f t="shared" si="426"/>
        <v>2</v>
      </c>
      <c r="AU1430" s="69" t="e">
        <f t="shared" si="410"/>
        <v>#N/A</v>
      </c>
      <c r="AV1430" s="69" t="e">
        <f t="shared" si="413"/>
        <v>#N/A</v>
      </c>
      <c r="AW1430" s="69">
        <f>IF(I1430&gt;0,COUNTIF($AV$32:AV1430,AV1430),0)</f>
        <v>1398</v>
      </c>
      <c r="AX1430" s="69">
        <f>IF(AND(AW1430&gt;1,SUMIF($AV$32:AV1429,AV1430,$AX$32:AX1429)-SUMIF($AV$32:AV1429,AV1430,$BA$32:BA1429)=0),1,IF(AND(AW1430&gt;1,SUMIF($AV$32:AV1429,AV1430,$AX$32:AX1429)-SUMIF($AV$32:AV1429,AV1430,$BA$32:BA1429)&gt;0),0,AW1430))</f>
        <v>0</v>
      </c>
      <c r="AY1430" s="69">
        <f>IF(AND(Q1430&gt;0,SUMIF($AV$32:AV1430,AV1430,$I$32:I1430)-SUMIF($AV$32:AV1430,AV1430,$Q$32:Q1430)=0),COUNTIF($AV$32:AV1430,AV1430),0)</f>
        <v>0</v>
      </c>
      <c r="AZ1430" s="69">
        <f>IF(Q1430&gt;0,COUNTIF($AV$32:AV1430,AV1430),0)</f>
        <v>0</v>
      </c>
      <c r="BA1430" s="69">
        <f t="shared" si="414"/>
        <v>0</v>
      </c>
      <c r="BC1430" s="69" t="str">
        <f t="shared" si="415"/>
        <v xml:space="preserve">  0</v>
      </c>
      <c r="BD1430" s="69" t="str">
        <f t="shared" si="416"/>
        <v/>
      </c>
      <c r="BF1430" s="69"/>
      <c r="BG1430" s="69"/>
    </row>
    <row r="1431" spans="1:59" x14ac:dyDescent="0.25">
      <c r="A1431" s="70" t="e">
        <f t="shared" si="423"/>
        <v>#REF!</v>
      </c>
      <c r="B1431" s="83" t="str">
        <f>IFERROR(VLOOKUP(A1431,[1]Tổng!$M$2:$AT$200,13,0),"")</f>
        <v/>
      </c>
      <c r="C1431" s="71" t="e">
        <f t="shared" si="418"/>
        <v>#VALUE!</v>
      </c>
      <c r="D1431" s="71">
        <f t="shared" si="419"/>
        <v>1</v>
      </c>
      <c r="E1431" s="221" t="str">
        <f>IFERROR(VLOOKUP(A1431,[1]Tổng!$M$2:$AT$200,14,0),"")</f>
        <v/>
      </c>
      <c r="F1431" s="213" t="str">
        <f>IFERROR(VLOOKUP(A1431,[1]Tổng!$M$2:$AT$200,15,0),"")</f>
        <v/>
      </c>
      <c r="G1431" s="214" t="str">
        <f>IFERROR(VLOOKUP(A1431,[1]Tổng!$M$2:$AT$200,25,0),"")</f>
        <v/>
      </c>
      <c r="H1431" s="83" t="str">
        <f>IFERROR(VLOOKUP(A1431,[1]Tổng!$M$2:$AQ$200,26,0),"")</f>
        <v/>
      </c>
      <c r="I1431" s="77" t="str">
        <f>IFERROR(VLOOKUP(A1431,[1]Tổng!$M$2:$AQ$200,27,0),"")</f>
        <v/>
      </c>
      <c r="J1431" s="77">
        <v>1000000</v>
      </c>
      <c r="K1431" s="78">
        <f t="shared" si="420"/>
        <v>0</v>
      </c>
      <c r="L1431" s="88" t="str">
        <f>IFERROR(VLOOKUP(A1431,[1]Tổng!$M$2:$AQ$200,30,0),"")</f>
        <v/>
      </c>
      <c r="M1431" s="88">
        <f t="shared" si="421"/>
        <v>0</v>
      </c>
      <c r="N1431" s="88" t="str">
        <f>IFERROR(VLOOKUP(A1431,[1]Tổng!$M$2:$AT$200,18,0),"")</f>
        <v/>
      </c>
      <c r="O1431" s="88" t="str">
        <f>IFERROR(VLOOKUP(A1431,[1]Tổng!$M$2:$AT$200,22,0),"")</f>
        <v/>
      </c>
      <c r="P1431" s="217">
        <f t="shared" si="422"/>
        <v>0</v>
      </c>
      <c r="Q1431" s="217">
        <f>IFERROR(VLOOKUP(A1431,[1]Tổng!$M$2:$AQ$200,29,0),0)</f>
        <v>0</v>
      </c>
      <c r="R1431" s="81" t="str">
        <f>IFERROR(VLOOKUP(A1431,[1]Tổng!$M$2:$AQ$200,31,0),"")</f>
        <v/>
      </c>
      <c r="S1431" s="81">
        <f t="shared" si="411"/>
        <v>0</v>
      </c>
      <c r="T1431" s="81">
        <f t="shared" si="412"/>
        <v>0</v>
      </c>
      <c r="U1431" s="81" t="e">
        <f t="shared" si="424"/>
        <v>#REF!</v>
      </c>
      <c r="V1431" s="81"/>
      <c r="W1431" s="81" t="e">
        <f t="shared" si="417"/>
        <v>#REF!</v>
      </c>
      <c r="X1431" s="83" t="str">
        <f>IFERROR(VLOOKUP(A1431,[1]Tổng!$H$2:$AT$200,39,0),".")</f>
        <v>.</v>
      </c>
      <c r="Y1431" s="99">
        <f t="shared" si="428"/>
        <v>0</v>
      </c>
      <c r="AC1431" s="106"/>
      <c r="AE1431" s="106" t="e">
        <f t="shared" si="427"/>
        <v>#VALUE!</v>
      </c>
      <c r="AF1431" s="69"/>
      <c r="AG1431" s="218"/>
      <c r="AH1431" s="219"/>
      <c r="AI1431" s="218"/>
      <c r="AR1431" s="225" t="str">
        <f t="shared" si="425"/>
        <v/>
      </c>
      <c r="AS1431" s="35">
        <f t="shared" si="426"/>
        <v>2</v>
      </c>
      <c r="AU1431" s="69" t="e">
        <f t="shared" si="410"/>
        <v>#N/A</v>
      </c>
      <c r="AV1431" s="69" t="e">
        <f t="shared" si="413"/>
        <v>#N/A</v>
      </c>
      <c r="AW1431" s="69">
        <f>IF(I1431&gt;0,COUNTIF($AV$32:AV1431,AV1431),0)</f>
        <v>1399</v>
      </c>
      <c r="AX1431" s="69">
        <f>IF(AND(AW1431&gt;1,SUMIF($AV$32:AV1430,AV1431,$AX$32:AX1430)-SUMIF($AV$32:AV1430,AV1431,$BA$32:BA1430)=0),1,IF(AND(AW1431&gt;1,SUMIF($AV$32:AV1430,AV1431,$AX$32:AX1430)-SUMIF($AV$32:AV1430,AV1431,$BA$32:BA1430)&gt;0),0,AW1431))</f>
        <v>0</v>
      </c>
      <c r="AY1431" s="69">
        <f>IF(AND(Q1431&gt;0,SUMIF($AV$32:AV1431,AV1431,$I$32:I1431)-SUMIF($AV$32:AV1431,AV1431,$Q$32:Q1431)=0),COUNTIF($AV$32:AV1431,AV1431),0)</f>
        <v>0</v>
      </c>
      <c r="AZ1431" s="69">
        <f>IF(Q1431&gt;0,COUNTIF($AV$32:AV1431,AV1431),0)</f>
        <v>0</v>
      </c>
      <c r="BA1431" s="69">
        <f t="shared" si="414"/>
        <v>0</v>
      </c>
      <c r="BC1431" s="69" t="str">
        <f t="shared" si="415"/>
        <v xml:space="preserve">  0</v>
      </c>
      <c r="BD1431" s="69" t="str">
        <f t="shared" si="416"/>
        <v/>
      </c>
      <c r="BF1431" s="69"/>
      <c r="BG1431" s="69"/>
    </row>
    <row r="1432" spans="1:59" x14ac:dyDescent="0.25">
      <c r="A1432" s="70" t="e">
        <f t="shared" si="423"/>
        <v>#REF!</v>
      </c>
      <c r="B1432" s="83" t="str">
        <f>IFERROR(VLOOKUP(A1432,[1]Tổng!$M$2:$AT$200,13,0),"")</f>
        <v/>
      </c>
      <c r="C1432" s="71" t="e">
        <f t="shared" si="418"/>
        <v>#VALUE!</v>
      </c>
      <c r="D1432" s="71">
        <f t="shared" si="419"/>
        <v>1</v>
      </c>
      <c r="E1432" s="221" t="str">
        <f>IFERROR(VLOOKUP(A1432,[1]Tổng!$M$2:$AT$200,14,0),"")</f>
        <v/>
      </c>
      <c r="F1432" s="213" t="str">
        <f>IFERROR(VLOOKUP(A1432,[1]Tổng!$M$2:$AT$200,15,0),"")</f>
        <v/>
      </c>
      <c r="G1432" s="214" t="str">
        <f>IFERROR(VLOOKUP(A1432,[1]Tổng!$M$2:$AT$200,25,0),"")</f>
        <v/>
      </c>
      <c r="H1432" s="83" t="str">
        <f>IFERROR(VLOOKUP(A1432,[1]Tổng!$M$2:$AQ$200,26,0),"")</f>
        <v/>
      </c>
      <c r="I1432" s="77" t="str">
        <f>IFERROR(VLOOKUP(A1432,[1]Tổng!$M$2:$AQ$200,27,0),"")</f>
        <v/>
      </c>
      <c r="J1432" s="77">
        <v>1000000</v>
      </c>
      <c r="K1432" s="78">
        <f t="shared" si="420"/>
        <v>0</v>
      </c>
      <c r="L1432" s="88" t="str">
        <f>IFERROR(VLOOKUP(A1432,[1]Tổng!$M$2:$AQ$200,30,0),"")</f>
        <v/>
      </c>
      <c r="M1432" s="88">
        <f t="shared" si="421"/>
        <v>0</v>
      </c>
      <c r="N1432" s="88" t="str">
        <f>IFERROR(VLOOKUP(A1432,[1]Tổng!$M$2:$AT$200,18,0),"")</f>
        <v/>
      </c>
      <c r="O1432" s="88" t="str">
        <f>IFERROR(VLOOKUP(A1432,[1]Tổng!$M$2:$AT$200,22,0),"")</f>
        <v/>
      </c>
      <c r="P1432" s="217">
        <f t="shared" si="422"/>
        <v>0</v>
      </c>
      <c r="Q1432" s="217">
        <f>IFERROR(VLOOKUP(A1432,[1]Tổng!$M$2:$AQ$200,29,0),0)</f>
        <v>0</v>
      </c>
      <c r="R1432" s="81" t="str">
        <f>IFERROR(VLOOKUP(A1432,[1]Tổng!$M$2:$AQ$200,31,0),"")</f>
        <v/>
      </c>
      <c r="S1432" s="81">
        <f t="shared" si="411"/>
        <v>0</v>
      </c>
      <c r="T1432" s="81">
        <f t="shared" si="412"/>
        <v>0</v>
      </c>
      <c r="U1432" s="81" t="e">
        <f t="shared" si="424"/>
        <v>#REF!</v>
      </c>
      <c r="V1432" s="81"/>
      <c r="W1432" s="81" t="e">
        <f t="shared" si="417"/>
        <v>#REF!</v>
      </c>
      <c r="X1432" s="83" t="str">
        <f>IFERROR(VLOOKUP(A1432,[1]Tổng!$H$2:$AT$200,39,0),".")</f>
        <v>.</v>
      </c>
      <c r="Y1432" s="99">
        <f t="shared" si="428"/>
        <v>0</v>
      </c>
      <c r="AC1432" s="106"/>
      <c r="AE1432" s="106" t="e">
        <f t="shared" si="427"/>
        <v>#VALUE!</v>
      </c>
      <c r="AF1432" s="69"/>
      <c r="AG1432" s="218"/>
      <c r="AH1432" s="219"/>
      <c r="AI1432" s="218"/>
      <c r="AR1432" s="225" t="str">
        <f t="shared" si="425"/>
        <v/>
      </c>
      <c r="AS1432" s="35">
        <f t="shared" si="426"/>
        <v>2</v>
      </c>
      <c r="AU1432" s="69" t="e">
        <f t="shared" si="410"/>
        <v>#N/A</v>
      </c>
      <c r="AV1432" s="69" t="e">
        <f t="shared" si="413"/>
        <v>#N/A</v>
      </c>
      <c r="AW1432" s="69">
        <f>IF(I1432&gt;0,COUNTIF($AV$32:AV1432,AV1432),0)</f>
        <v>1400</v>
      </c>
      <c r="AX1432" s="69">
        <f>IF(AND(AW1432&gt;1,SUMIF($AV$32:AV1431,AV1432,$AX$32:AX1431)-SUMIF($AV$32:AV1431,AV1432,$BA$32:BA1431)=0),1,IF(AND(AW1432&gt;1,SUMIF($AV$32:AV1431,AV1432,$AX$32:AX1431)-SUMIF($AV$32:AV1431,AV1432,$BA$32:BA1431)&gt;0),0,AW1432))</f>
        <v>0</v>
      </c>
      <c r="AY1432" s="69">
        <f>IF(AND(Q1432&gt;0,SUMIF($AV$32:AV1432,AV1432,$I$32:I1432)-SUMIF($AV$32:AV1432,AV1432,$Q$32:Q1432)=0),COUNTIF($AV$32:AV1432,AV1432),0)</f>
        <v>0</v>
      </c>
      <c r="AZ1432" s="69">
        <f>IF(Q1432&gt;0,COUNTIF($AV$32:AV1432,AV1432),0)</f>
        <v>0</v>
      </c>
      <c r="BA1432" s="69">
        <f t="shared" si="414"/>
        <v>0</v>
      </c>
      <c r="BC1432" s="69" t="str">
        <f t="shared" si="415"/>
        <v xml:space="preserve">  0</v>
      </c>
      <c r="BD1432" s="69" t="str">
        <f t="shared" si="416"/>
        <v/>
      </c>
      <c r="BF1432" s="69"/>
      <c r="BG1432" s="69"/>
    </row>
    <row r="1433" spans="1:59" x14ac:dyDescent="0.25">
      <c r="A1433" s="70" t="e">
        <f t="shared" si="423"/>
        <v>#REF!</v>
      </c>
      <c r="B1433" s="83" t="str">
        <f>IFERROR(VLOOKUP(A1433,[1]Tổng!$M$2:$AT$200,13,0),"")</f>
        <v/>
      </c>
      <c r="C1433" s="71" t="e">
        <f t="shared" si="418"/>
        <v>#VALUE!</v>
      </c>
      <c r="D1433" s="71">
        <f t="shared" si="419"/>
        <v>1</v>
      </c>
      <c r="E1433" s="221" t="str">
        <f>IFERROR(VLOOKUP(A1433,[1]Tổng!$M$2:$AT$200,14,0),"")</f>
        <v/>
      </c>
      <c r="F1433" s="213" t="str">
        <f>IFERROR(VLOOKUP(A1433,[1]Tổng!$M$2:$AT$200,15,0),"")</f>
        <v/>
      </c>
      <c r="G1433" s="214" t="str">
        <f>IFERROR(VLOOKUP(A1433,[1]Tổng!$M$2:$AT$200,25,0),"")</f>
        <v/>
      </c>
      <c r="H1433" s="83" t="str">
        <f>IFERROR(VLOOKUP(A1433,[1]Tổng!$M$2:$AQ$200,26,0),"")</f>
        <v/>
      </c>
      <c r="I1433" s="77" t="str">
        <f>IFERROR(VLOOKUP(A1433,[1]Tổng!$M$2:$AQ$200,27,0),"")</f>
        <v/>
      </c>
      <c r="J1433" s="77">
        <v>1000000</v>
      </c>
      <c r="K1433" s="78">
        <f t="shared" si="420"/>
        <v>0</v>
      </c>
      <c r="L1433" s="88" t="str">
        <f>IFERROR(VLOOKUP(A1433,[1]Tổng!$M$2:$AQ$200,30,0),"")</f>
        <v/>
      </c>
      <c r="M1433" s="88">
        <f t="shared" si="421"/>
        <v>0</v>
      </c>
      <c r="N1433" s="88" t="str">
        <f>IFERROR(VLOOKUP(A1433,[1]Tổng!$M$2:$AT$200,18,0),"")</f>
        <v/>
      </c>
      <c r="O1433" s="88" t="str">
        <f>IFERROR(VLOOKUP(A1433,[1]Tổng!$M$2:$AT$200,22,0),"")</f>
        <v/>
      </c>
      <c r="P1433" s="217">
        <f t="shared" si="422"/>
        <v>0</v>
      </c>
      <c r="Q1433" s="217">
        <f>IFERROR(VLOOKUP(A1433,[1]Tổng!$M$2:$AQ$200,29,0),0)</f>
        <v>0</v>
      </c>
      <c r="R1433" s="81" t="str">
        <f>IFERROR(VLOOKUP(A1433,[1]Tổng!$M$2:$AQ$200,31,0),"")</f>
        <v/>
      </c>
      <c r="S1433" s="81">
        <f t="shared" si="411"/>
        <v>0</v>
      </c>
      <c r="T1433" s="81">
        <f t="shared" si="412"/>
        <v>0</v>
      </c>
      <c r="U1433" s="81" t="e">
        <f t="shared" si="424"/>
        <v>#REF!</v>
      </c>
      <c r="V1433" s="81"/>
      <c r="W1433" s="81" t="e">
        <f t="shared" si="417"/>
        <v>#REF!</v>
      </c>
      <c r="X1433" s="83" t="str">
        <f>IFERROR(VLOOKUP(A1433,[1]Tổng!$H$2:$AT$200,39,0),".")</f>
        <v>.</v>
      </c>
      <c r="Y1433" s="99">
        <f t="shared" si="428"/>
        <v>0</v>
      </c>
      <c r="AC1433" s="106"/>
      <c r="AE1433" s="106" t="e">
        <f t="shared" si="427"/>
        <v>#VALUE!</v>
      </c>
      <c r="AF1433" s="69"/>
      <c r="AG1433" s="218"/>
      <c r="AH1433" s="219"/>
      <c r="AI1433" s="218"/>
      <c r="AR1433" s="225" t="str">
        <f t="shared" si="425"/>
        <v/>
      </c>
      <c r="AS1433" s="35">
        <f t="shared" si="426"/>
        <v>2</v>
      </c>
      <c r="AU1433" s="69" t="e">
        <f t="shared" si="410"/>
        <v>#N/A</v>
      </c>
      <c r="AV1433" s="69" t="e">
        <f t="shared" si="413"/>
        <v>#N/A</v>
      </c>
      <c r="AW1433" s="69">
        <f>IF(I1433&gt;0,COUNTIF($AV$32:AV1433,AV1433),0)</f>
        <v>1401</v>
      </c>
      <c r="AX1433" s="69">
        <f>IF(AND(AW1433&gt;1,SUMIF($AV$32:AV1432,AV1433,$AX$32:AX1432)-SUMIF($AV$32:AV1432,AV1433,$BA$32:BA1432)=0),1,IF(AND(AW1433&gt;1,SUMIF($AV$32:AV1432,AV1433,$AX$32:AX1432)-SUMIF($AV$32:AV1432,AV1433,$BA$32:BA1432)&gt;0),0,AW1433))</f>
        <v>0</v>
      </c>
      <c r="AY1433" s="69">
        <f>IF(AND(Q1433&gt;0,SUMIF($AV$32:AV1433,AV1433,$I$32:I1433)-SUMIF($AV$32:AV1433,AV1433,$Q$32:Q1433)=0),COUNTIF($AV$32:AV1433,AV1433),0)</f>
        <v>0</v>
      </c>
      <c r="AZ1433" s="69">
        <f>IF(Q1433&gt;0,COUNTIF($AV$32:AV1433,AV1433),0)</f>
        <v>0</v>
      </c>
      <c r="BA1433" s="69">
        <f t="shared" si="414"/>
        <v>0</v>
      </c>
      <c r="BC1433" s="69" t="str">
        <f t="shared" si="415"/>
        <v xml:space="preserve">  0</v>
      </c>
      <c r="BD1433" s="69" t="str">
        <f t="shared" si="416"/>
        <v/>
      </c>
      <c r="BF1433" s="69"/>
      <c r="BG1433" s="69"/>
    </row>
    <row r="1434" spans="1:59" x14ac:dyDescent="0.25">
      <c r="A1434" s="70" t="e">
        <f t="shared" si="423"/>
        <v>#REF!</v>
      </c>
      <c r="B1434" s="83" t="str">
        <f>IFERROR(VLOOKUP(A1434,[1]Tổng!$M$2:$AT$200,13,0),"")</f>
        <v/>
      </c>
      <c r="C1434" s="71" t="e">
        <f t="shared" si="418"/>
        <v>#VALUE!</v>
      </c>
      <c r="D1434" s="71">
        <f t="shared" si="419"/>
        <v>1</v>
      </c>
      <c r="E1434" s="221" t="str">
        <f>IFERROR(VLOOKUP(A1434,[1]Tổng!$M$2:$AT$200,14,0),"")</f>
        <v/>
      </c>
      <c r="F1434" s="213" t="str">
        <f>IFERROR(VLOOKUP(A1434,[1]Tổng!$M$2:$AT$200,15,0),"")</f>
        <v/>
      </c>
      <c r="G1434" s="214" t="str">
        <f>IFERROR(VLOOKUP(A1434,[1]Tổng!$M$2:$AT$200,25,0),"")</f>
        <v/>
      </c>
      <c r="H1434" s="83" t="str">
        <f>IFERROR(VLOOKUP(A1434,[1]Tổng!$M$2:$AQ$200,26,0),"")</f>
        <v/>
      </c>
      <c r="I1434" s="77" t="str">
        <f>IFERROR(VLOOKUP(A1434,[1]Tổng!$M$2:$AQ$200,27,0),"")</f>
        <v/>
      </c>
      <c r="J1434" s="77">
        <v>1000000</v>
      </c>
      <c r="K1434" s="78">
        <f t="shared" si="420"/>
        <v>0</v>
      </c>
      <c r="L1434" s="88" t="str">
        <f>IFERROR(VLOOKUP(A1434,[1]Tổng!$M$2:$AQ$200,30,0),"")</f>
        <v/>
      </c>
      <c r="M1434" s="88">
        <f t="shared" si="421"/>
        <v>0</v>
      </c>
      <c r="N1434" s="88" t="str">
        <f>IFERROR(VLOOKUP(A1434,[1]Tổng!$M$2:$AT$200,18,0),"")</f>
        <v/>
      </c>
      <c r="O1434" s="88" t="str">
        <f>IFERROR(VLOOKUP(A1434,[1]Tổng!$M$2:$AT$200,22,0),"")</f>
        <v/>
      </c>
      <c r="P1434" s="217">
        <f t="shared" si="422"/>
        <v>0</v>
      </c>
      <c r="Q1434" s="217">
        <f>IFERROR(VLOOKUP(A1434,[1]Tổng!$M$2:$AQ$200,29,0),0)</f>
        <v>0</v>
      </c>
      <c r="R1434" s="81" t="str">
        <f>IFERROR(VLOOKUP(A1434,[1]Tổng!$M$2:$AQ$200,31,0),"")</f>
        <v/>
      </c>
      <c r="S1434" s="81">
        <f t="shared" si="411"/>
        <v>0</v>
      </c>
      <c r="T1434" s="81">
        <f t="shared" si="412"/>
        <v>0</v>
      </c>
      <c r="U1434" s="81" t="e">
        <f t="shared" si="424"/>
        <v>#REF!</v>
      </c>
      <c r="V1434" s="81"/>
      <c r="W1434" s="81" t="e">
        <f t="shared" si="417"/>
        <v>#REF!</v>
      </c>
      <c r="X1434" s="83" t="str">
        <f>IFERROR(VLOOKUP(A1434,[1]Tổng!$H$2:$AT$200,39,0),".")</f>
        <v>.</v>
      </c>
      <c r="Y1434" s="99">
        <f t="shared" si="428"/>
        <v>0</v>
      </c>
      <c r="AC1434" s="106"/>
      <c r="AE1434" s="106" t="e">
        <f t="shared" si="427"/>
        <v>#VALUE!</v>
      </c>
      <c r="AF1434" s="69"/>
      <c r="AG1434" s="218"/>
      <c r="AH1434" s="219"/>
      <c r="AI1434" s="218"/>
      <c r="AR1434" s="225" t="str">
        <f t="shared" si="425"/>
        <v/>
      </c>
      <c r="AS1434" s="35">
        <f t="shared" si="426"/>
        <v>2</v>
      </c>
      <c r="AU1434" s="69" t="e">
        <f t="shared" si="410"/>
        <v>#N/A</v>
      </c>
      <c r="AV1434" s="69" t="e">
        <f t="shared" si="413"/>
        <v>#N/A</v>
      </c>
      <c r="AW1434" s="69">
        <f>IF(I1434&gt;0,COUNTIF($AV$32:AV1434,AV1434),0)</f>
        <v>1402</v>
      </c>
      <c r="AX1434" s="69">
        <f>IF(AND(AW1434&gt;1,SUMIF($AV$32:AV1433,AV1434,$AX$32:AX1433)-SUMIF($AV$32:AV1433,AV1434,$BA$32:BA1433)=0),1,IF(AND(AW1434&gt;1,SUMIF($AV$32:AV1433,AV1434,$AX$32:AX1433)-SUMIF($AV$32:AV1433,AV1434,$BA$32:BA1433)&gt;0),0,AW1434))</f>
        <v>0</v>
      </c>
      <c r="AY1434" s="69">
        <f>IF(AND(Q1434&gt;0,SUMIF($AV$32:AV1434,AV1434,$I$32:I1434)-SUMIF($AV$32:AV1434,AV1434,$Q$32:Q1434)=0),COUNTIF($AV$32:AV1434,AV1434),0)</f>
        <v>0</v>
      </c>
      <c r="AZ1434" s="69">
        <f>IF(Q1434&gt;0,COUNTIF($AV$32:AV1434,AV1434),0)</f>
        <v>0</v>
      </c>
      <c r="BA1434" s="69">
        <f t="shared" si="414"/>
        <v>0</v>
      </c>
      <c r="BC1434" s="69" t="str">
        <f t="shared" si="415"/>
        <v xml:space="preserve">  0</v>
      </c>
      <c r="BD1434" s="69" t="str">
        <f t="shared" si="416"/>
        <v/>
      </c>
      <c r="BF1434" s="69"/>
      <c r="BG1434" s="69"/>
    </row>
    <row r="1435" spans="1:59" x14ac:dyDescent="0.25">
      <c r="A1435" s="70" t="e">
        <f t="shared" si="423"/>
        <v>#REF!</v>
      </c>
      <c r="B1435" s="83" t="str">
        <f>IFERROR(VLOOKUP(A1435,[1]Tổng!$M$2:$AT$200,13,0),"")</f>
        <v/>
      </c>
      <c r="C1435" s="71" t="e">
        <f t="shared" si="418"/>
        <v>#VALUE!</v>
      </c>
      <c r="D1435" s="71">
        <f t="shared" si="419"/>
        <v>1</v>
      </c>
      <c r="E1435" s="221" t="str">
        <f>IFERROR(VLOOKUP(A1435,[1]Tổng!$M$2:$AT$200,14,0),"")</f>
        <v/>
      </c>
      <c r="F1435" s="213" t="str">
        <f>IFERROR(VLOOKUP(A1435,[1]Tổng!$M$2:$AT$200,15,0),"")</f>
        <v/>
      </c>
      <c r="G1435" s="214" t="str">
        <f>IFERROR(VLOOKUP(A1435,[1]Tổng!$M$2:$AT$200,25,0),"")</f>
        <v/>
      </c>
      <c r="H1435" s="83" t="str">
        <f>IFERROR(VLOOKUP(A1435,[1]Tổng!$M$2:$AQ$200,26,0),"")</f>
        <v/>
      </c>
      <c r="I1435" s="77" t="str">
        <f>IFERROR(VLOOKUP(A1435,[1]Tổng!$M$2:$AQ$200,27,0),"")</f>
        <v/>
      </c>
      <c r="J1435" s="77">
        <v>1000000</v>
      </c>
      <c r="K1435" s="78">
        <f t="shared" si="420"/>
        <v>0</v>
      </c>
      <c r="L1435" s="88" t="str">
        <f>IFERROR(VLOOKUP(A1435,[1]Tổng!$M$2:$AQ$200,30,0),"")</f>
        <v/>
      </c>
      <c r="M1435" s="88">
        <f t="shared" si="421"/>
        <v>0</v>
      </c>
      <c r="N1435" s="88" t="str">
        <f>IFERROR(VLOOKUP(A1435,[1]Tổng!$M$2:$AT$200,18,0),"")</f>
        <v/>
      </c>
      <c r="O1435" s="88" t="str">
        <f>IFERROR(VLOOKUP(A1435,[1]Tổng!$M$2:$AT$200,22,0),"")</f>
        <v/>
      </c>
      <c r="P1435" s="217">
        <f t="shared" si="422"/>
        <v>0</v>
      </c>
      <c r="Q1435" s="217">
        <f>IFERROR(VLOOKUP(A1435,[1]Tổng!$M$2:$AQ$200,29,0),0)</f>
        <v>0</v>
      </c>
      <c r="R1435" s="81" t="str">
        <f>IFERROR(VLOOKUP(A1435,[1]Tổng!$M$2:$AQ$200,31,0),"")</f>
        <v/>
      </c>
      <c r="S1435" s="81">
        <f t="shared" si="411"/>
        <v>0</v>
      </c>
      <c r="T1435" s="81">
        <f t="shared" si="412"/>
        <v>0</v>
      </c>
      <c r="U1435" s="81" t="e">
        <f t="shared" si="424"/>
        <v>#REF!</v>
      </c>
      <c r="V1435" s="81"/>
      <c r="W1435" s="81" t="e">
        <f t="shared" si="417"/>
        <v>#REF!</v>
      </c>
      <c r="X1435" s="83" t="str">
        <f>IFERROR(VLOOKUP(A1435,[1]Tổng!$H$2:$AT$200,39,0),".")</f>
        <v>.</v>
      </c>
      <c r="Y1435" s="99">
        <f t="shared" si="428"/>
        <v>0</v>
      </c>
      <c r="AC1435" s="106"/>
      <c r="AE1435" s="106" t="e">
        <f t="shared" si="427"/>
        <v>#VALUE!</v>
      </c>
      <c r="AF1435" s="69"/>
      <c r="AG1435" s="218"/>
      <c r="AH1435" s="219"/>
      <c r="AI1435" s="218"/>
      <c r="AR1435" s="225" t="str">
        <f t="shared" si="425"/>
        <v/>
      </c>
      <c r="AS1435" s="35">
        <f t="shared" si="426"/>
        <v>2</v>
      </c>
      <c r="AU1435" s="69" t="e">
        <f t="shared" si="410"/>
        <v>#N/A</v>
      </c>
      <c r="AV1435" s="69" t="e">
        <f t="shared" si="413"/>
        <v>#N/A</v>
      </c>
      <c r="AW1435" s="69">
        <f>IF(I1435&gt;0,COUNTIF($AV$32:AV1435,AV1435),0)</f>
        <v>1403</v>
      </c>
      <c r="AX1435" s="69">
        <f>IF(AND(AW1435&gt;1,SUMIF($AV$32:AV1434,AV1435,$AX$32:AX1434)-SUMIF($AV$32:AV1434,AV1435,$BA$32:BA1434)=0),1,IF(AND(AW1435&gt;1,SUMIF($AV$32:AV1434,AV1435,$AX$32:AX1434)-SUMIF($AV$32:AV1434,AV1435,$BA$32:BA1434)&gt;0),0,AW1435))</f>
        <v>0</v>
      </c>
      <c r="AY1435" s="69">
        <f>IF(AND(Q1435&gt;0,SUMIF($AV$32:AV1435,AV1435,$I$32:I1435)-SUMIF($AV$32:AV1435,AV1435,$Q$32:Q1435)=0),COUNTIF($AV$32:AV1435,AV1435),0)</f>
        <v>0</v>
      </c>
      <c r="AZ1435" s="69">
        <f>IF(Q1435&gt;0,COUNTIF($AV$32:AV1435,AV1435),0)</f>
        <v>0</v>
      </c>
      <c r="BA1435" s="69">
        <f t="shared" si="414"/>
        <v>0</v>
      </c>
      <c r="BC1435" s="69" t="str">
        <f t="shared" si="415"/>
        <v xml:space="preserve">  0</v>
      </c>
      <c r="BD1435" s="69" t="str">
        <f t="shared" si="416"/>
        <v/>
      </c>
      <c r="BF1435" s="69"/>
      <c r="BG1435" s="69"/>
    </row>
    <row r="1436" spans="1:59" x14ac:dyDescent="0.25">
      <c r="A1436" s="70" t="e">
        <f t="shared" si="423"/>
        <v>#REF!</v>
      </c>
      <c r="B1436" s="83" t="str">
        <f>IFERROR(VLOOKUP(A1436,[1]Tổng!$M$2:$AT$200,13,0),"")</f>
        <v/>
      </c>
      <c r="C1436" s="71" t="e">
        <f t="shared" si="418"/>
        <v>#VALUE!</v>
      </c>
      <c r="D1436" s="71">
        <f t="shared" si="419"/>
        <v>1</v>
      </c>
      <c r="E1436" s="221" t="str">
        <f>IFERROR(VLOOKUP(A1436,[1]Tổng!$M$2:$AT$200,14,0),"")</f>
        <v/>
      </c>
      <c r="F1436" s="213" t="str">
        <f>IFERROR(VLOOKUP(A1436,[1]Tổng!$M$2:$AT$200,15,0),"")</f>
        <v/>
      </c>
      <c r="G1436" s="214" t="str">
        <f>IFERROR(VLOOKUP(A1436,[1]Tổng!$M$2:$AT$200,25,0),"")</f>
        <v/>
      </c>
      <c r="H1436" s="83" t="str">
        <f>IFERROR(VLOOKUP(A1436,[1]Tổng!$M$2:$AQ$200,26,0),"")</f>
        <v/>
      </c>
      <c r="I1436" s="77" t="str">
        <f>IFERROR(VLOOKUP(A1436,[1]Tổng!$M$2:$AQ$200,27,0),"")</f>
        <v/>
      </c>
      <c r="J1436" s="77">
        <v>1000000</v>
      </c>
      <c r="K1436" s="78">
        <f t="shared" si="420"/>
        <v>0</v>
      </c>
      <c r="L1436" s="88" t="str">
        <f>IFERROR(VLOOKUP(A1436,[1]Tổng!$M$2:$AQ$200,30,0),"")</f>
        <v/>
      </c>
      <c r="M1436" s="88">
        <f t="shared" si="421"/>
        <v>0</v>
      </c>
      <c r="N1436" s="88" t="str">
        <f>IFERROR(VLOOKUP(A1436,[1]Tổng!$M$2:$AT$200,18,0),"")</f>
        <v/>
      </c>
      <c r="O1436" s="88" t="str">
        <f>IFERROR(VLOOKUP(A1436,[1]Tổng!$M$2:$AT$200,22,0),"")</f>
        <v/>
      </c>
      <c r="P1436" s="217">
        <f t="shared" si="422"/>
        <v>0</v>
      </c>
      <c r="Q1436" s="217">
        <f>IFERROR(VLOOKUP(A1436,[1]Tổng!$M$2:$AQ$200,29,0),0)</f>
        <v>0</v>
      </c>
      <c r="R1436" s="81" t="str">
        <f>IFERROR(VLOOKUP(A1436,[1]Tổng!$M$2:$AQ$200,31,0),"")</f>
        <v/>
      </c>
      <c r="S1436" s="81">
        <f t="shared" si="411"/>
        <v>0</v>
      </c>
      <c r="T1436" s="81">
        <f t="shared" si="412"/>
        <v>0</v>
      </c>
      <c r="U1436" s="81" t="e">
        <f t="shared" si="424"/>
        <v>#REF!</v>
      </c>
      <c r="V1436" s="81"/>
      <c r="W1436" s="81" t="e">
        <f t="shared" si="417"/>
        <v>#REF!</v>
      </c>
      <c r="X1436" s="83" t="str">
        <f>IFERROR(VLOOKUP(A1436,[1]Tổng!$H$2:$AT$200,39,0),".")</f>
        <v>.</v>
      </c>
      <c r="Y1436" s="99">
        <f t="shared" si="428"/>
        <v>0</v>
      </c>
      <c r="AC1436" s="106"/>
      <c r="AE1436" s="106" t="e">
        <f t="shared" si="427"/>
        <v>#VALUE!</v>
      </c>
      <c r="AF1436" s="69"/>
      <c r="AG1436" s="218"/>
      <c r="AH1436" s="219"/>
      <c r="AI1436" s="218"/>
      <c r="AR1436" s="225" t="str">
        <f t="shared" si="425"/>
        <v/>
      </c>
      <c r="AS1436" s="35">
        <f t="shared" si="426"/>
        <v>2</v>
      </c>
      <c r="AU1436" s="69" t="e">
        <f t="shared" si="410"/>
        <v>#N/A</v>
      </c>
      <c r="AV1436" s="69" t="e">
        <f t="shared" si="413"/>
        <v>#N/A</v>
      </c>
      <c r="AW1436" s="69">
        <f>IF(I1436&gt;0,COUNTIF($AV$32:AV1436,AV1436),0)</f>
        <v>1404</v>
      </c>
      <c r="AX1436" s="69">
        <f>IF(AND(AW1436&gt;1,SUMIF($AV$32:AV1435,AV1436,$AX$32:AX1435)-SUMIF($AV$32:AV1435,AV1436,$BA$32:BA1435)=0),1,IF(AND(AW1436&gt;1,SUMIF($AV$32:AV1435,AV1436,$AX$32:AX1435)-SUMIF($AV$32:AV1435,AV1436,$BA$32:BA1435)&gt;0),0,AW1436))</f>
        <v>0</v>
      </c>
      <c r="AY1436" s="69">
        <f>IF(AND(Q1436&gt;0,SUMIF($AV$32:AV1436,AV1436,$I$32:I1436)-SUMIF($AV$32:AV1436,AV1436,$Q$32:Q1436)=0),COUNTIF($AV$32:AV1436,AV1436),0)</f>
        <v>0</v>
      </c>
      <c r="AZ1436" s="69">
        <f>IF(Q1436&gt;0,COUNTIF($AV$32:AV1436,AV1436),0)</f>
        <v>0</v>
      </c>
      <c r="BA1436" s="69">
        <f t="shared" si="414"/>
        <v>0</v>
      </c>
      <c r="BC1436" s="69" t="str">
        <f t="shared" si="415"/>
        <v xml:space="preserve">  0</v>
      </c>
      <c r="BD1436" s="69" t="str">
        <f t="shared" si="416"/>
        <v/>
      </c>
      <c r="BF1436" s="69"/>
      <c r="BG1436" s="69"/>
    </row>
    <row r="1437" spans="1:59" x14ac:dyDescent="0.25">
      <c r="A1437" s="70" t="e">
        <f t="shared" si="423"/>
        <v>#REF!</v>
      </c>
      <c r="B1437" s="83" t="str">
        <f>IFERROR(VLOOKUP(A1437,[1]Tổng!$M$2:$AT$200,13,0),"")</f>
        <v/>
      </c>
      <c r="C1437" s="71" t="e">
        <f t="shared" si="418"/>
        <v>#VALUE!</v>
      </c>
      <c r="D1437" s="71">
        <f t="shared" si="419"/>
        <v>1</v>
      </c>
      <c r="E1437" s="221" t="str">
        <f>IFERROR(VLOOKUP(A1437,[1]Tổng!$M$2:$AT$200,14,0),"")</f>
        <v/>
      </c>
      <c r="F1437" s="213" t="str">
        <f>IFERROR(VLOOKUP(A1437,[1]Tổng!$M$2:$AT$200,15,0),"")</f>
        <v/>
      </c>
      <c r="G1437" s="214" t="str">
        <f>IFERROR(VLOOKUP(A1437,[1]Tổng!$M$2:$AT$200,25,0),"")</f>
        <v/>
      </c>
      <c r="H1437" s="83" t="str">
        <f>IFERROR(VLOOKUP(A1437,[1]Tổng!$M$2:$AQ$200,26,0),"")</f>
        <v/>
      </c>
      <c r="I1437" s="77" t="str">
        <f>IFERROR(VLOOKUP(A1437,[1]Tổng!$M$2:$AQ$200,27,0),"")</f>
        <v/>
      </c>
      <c r="J1437" s="77">
        <v>1000000</v>
      </c>
      <c r="K1437" s="78">
        <f t="shared" si="420"/>
        <v>0</v>
      </c>
      <c r="L1437" s="88" t="str">
        <f>IFERROR(VLOOKUP(A1437,[1]Tổng!$M$2:$AQ$200,30,0),"")</f>
        <v/>
      </c>
      <c r="M1437" s="88">
        <f t="shared" si="421"/>
        <v>0</v>
      </c>
      <c r="N1437" s="88" t="str">
        <f>IFERROR(VLOOKUP(A1437,[1]Tổng!$M$2:$AT$200,18,0),"")</f>
        <v/>
      </c>
      <c r="O1437" s="88" t="str">
        <f>IFERROR(VLOOKUP(A1437,[1]Tổng!$M$2:$AT$200,22,0),"")</f>
        <v/>
      </c>
      <c r="P1437" s="217">
        <f t="shared" si="422"/>
        <v>0</v>
      </c>
      <c r="Q1437" s="217">
        <f>IFERROR(VLOOKUP(A1437,[1]Tổng!$M$2:$AQ$200,29,0),0)</f>
        <v>0</v>
      </c>
      <c r="R1437" s="81" t="str">
        <f>IFERROR(VLOOKUP(A1437,[1]Tổng!$M$2:$AQ$200,31,0),"")</f>
        <v/>
      </c>
      <c r="S1437" s="81">
        <f t="shared" si="411"/>
        <v>0</v>
      </c>
      <c r="T1437" s="81">
        <f t="shared" si="412"/>
        <v>0</v>
      </c>
      <c r="U1437" s="81" t="e">
        <f t="shared" si="424"/>
        <v>#REF!</v>
      </c>
      <c r="V1437" s="81"/>
      <c r="W1437" s="81" t="e">
        <f t="shared" si="417"/>
        <v>#REF!</v>
      </c>
      <c r="X1437" s="83" t="str">
        <f>IFERROR(VLOOKUP(A1437,[1]Tổng!$H$2:$AT$200,39,0),".")</f>
        <v>.</v>
      </c>
      <c r="Y1437" s="99">
        <f t="shared" si="428"/>
        <v>0</v>
      </c>
      <c r="AC1437" s="106"/>
      <c r="AE1437" s="106" t="e">
        <f t="shared" si="427"/>
        <v>#VALUE!</v>
      </c>
      <c r="AF1437" s="69"/>
      <c r="AG1437" s="218"/>
      <c r="AH1437" s="219"/>
      <c r="AI1437" s="218"/>
      <c r="AR1437" s="225" t="str">
        <f t="shared" si="425"/>
        <v/>
      </c>
      <c r="AS1437" s="35">
        <f t="shared" si="426"/>
        <v>2</v>
      </c>
      <c r="AU1437" s="69" t="e">
        <f t="shared" si="410"/>
        <v>#N/A</v>
      </c>
      <c r="AV1437" s="69" t="e">
        <f t="shared" si="413"/>
        <v>#N/A</v>
      </c>
      <c r="AW1437" s="69">
        <f>IF(I1437&gt;0,COUNTIF($AV$32:AV1437,AV1437),0)</f>
        <v>1405</v>
      </c>
      <c r="AX1437" s="69">
        <f>IF(AND(AW1437&gt;1,SUMIF($AV$32:AV1436,AV1437,$AX$32:AX1436)-SUMIF($AV$32:AV1436,AV1437,$BA$32:BA1436)=0),1,IF(AND(AW1437&gt;1,SUMIF($AV$32:AV1436,AV1437,$AX$32:AX1436)-SUMIF($AV$32:AV1436,AV1437,$BA$32:BA1436)&gt;0),0,AW1437))</f>
        <v>0</v>
      </c>
      <c r="AY1437" s="69">
        <f>IF(AND(Q1437&gt;0,SUMIF($AV$32:AV1437,AV1437,$I$32:I1437)-SUMIF($AV$32:AV1437,AV1437,$Q$32:Q1437)=0),COUNTIF($AV$32:AV1437,AV1437),0)</f>
        <v>0</v>
      </c>
      <c r="AZ1437" s="69">
        <f>IF(Q1437&gt;0,COUNTIF($AV$32:AV1437,AV1437),0)</f>
        <v>0</v>
      </c>
      <c r="BA1437" s="69">
        <f t="shared" si="414"/>
        <v>0</v>
      </c>
      <c r="BC1437" s="69" t="str">
        <f t="shared" si="415"/>
        <v xml:space="preserve">  0</v>
      </c>
      <c r="BD1437" s="69" t="str">
        <f t="shared" si="416"/>
        <v/>
      </c>
      <c r="BF1437" s="69"/>
      <c r="BG1437" s="69"/>
    </row>
    <row r="1438" spans="1:59" x14ac:dyDescent="0.25">
      <c r="A1438" s="70" t="e">
        <f t="shared" si="423"/>
        <v>#REF!</v>
      </c>
      <c r="B1438" s="83" t="str">
        <f>IFERROR(VLOOKUP(A1438,[1]Tổng!$M$2:$AT$200,13,0),"")</f>
        <v/>
      </c>
      <c r="C1438" s="71" t="e">
        <f t="shared" si="418"/>
        <v>#VALUE!</v>
      </c>
      <c r="D1438" s="71">
        <f t="shared" si="419"/>
        <v>1</v>
      </c>
      <c r="E1438" s="221" t="str">
        <f>IFERROR(VLOOKUP(A1438,[1]Tổng!$M$2:$AT$200,14,0),"")</f>
        <v/>
      </c>
      <c r="F1438" s="213" t="str">
        <f>IFERROR(VLOOKUP(A1438,[1]Tổng!$M$2:$AT$200,15,0),"")</f>
        <v/>
      </c>
      <c r="G1438" s="214" t="str">
        <f>IFERROR(VLOOKUP(A1438,[1]Tổng!$M$2:$AT$200,25,0),"")</f>
        <v/>
      </c>
      <c r="H1438" s="83" t="str">
        <f>IFERROR(VLOOKUP(A1438,[1]Tổng!$M$2:$AQ$200,26,0),"")</f>
        <v/>
      </c>
      <c r="I1438" s="77" t="str">
        <f>IFERROR(VLOOKUP(A1438,[1]Tổng!$M$2:$AQ$200,27,0),"")</f>
        <v/>
      </c>
      <c r="J1438" s="77">
        <v>1000000</v>
      </c>
      <c r="K1438" s="78">
        <f t="shared" si="420"/>
        <v>0</v>
      </c>
      <c r="L1438" s="88" t="str">
        <f>IFERROR(VLOOKUP(A1438,[1]Tổng!$M$2:$AQ$200,30,0),"")</f>
        <v/>
      </c>
      <c r="M1438" s="88">
        <f t="shared" si="421"/>
        <v>0</v>
      </c>
      <c r="N1438" s="88" t="str">
        <f>IFERROR(VLOOKUP(A1438,[1]Tổng!$M$2:$AT$200,18,0),"")</f>
        <v/>
      </c>
      <c r="O1438" s="88" t="str">
        <f>IFERROR(VLOOKUP(A1438,[1]Tổng!$M$2:$AT$200,22,0),"")</f>
        <v/>
      </c>
      <c r="P1438" s="217">
        <f t="shared" si="422"/>
        <v>0</v>
      </c>
      <c r="Q1438" s="217">
        <f>IFERROR(VLOOKUP(A1438,[1]Tổng!$M$2:$AQ$200,29,0),0)</f>
        <v>0</v>
      </c>
      <c r="R1438" s="81" t="str">
        <f>IFERROR(VLOOKUP(A1438,[1]Tổng!$M$2:$AQ$200,31,0),"")</f>
        <v/>
      </c>
      <c r="S1438" s="81">
        <f t="shared" si="411"/>
        <v>0</v>
      </c>
      <c r="T1438" s="81">
        <f t="shared" si="412"/>
        <v>0</v>
      </c>
      <c r="U1438" s="81" t="e">
        <f t="shared" si="424"/>
        <v>#REF!</v>
      </c>
      <c r="V1438" s="81"/>
      <c r="W1438" s="81" t="e">
        <f t="shared" si="417"/>
        <v>#REF!</v>
      </c>
      <c r="X1438" s="83" t="str">
        <f>IFERROR(VLOOKUP(A1438,[1]Tổng!$H$2:$AT$200,39,0),".")</f>
        <v>.</v>
      </c>
      <c r="Y1438" s="99">
        <f t="shared" si="428"/>
        <v>0</v>
      </c>
      <c r="AC1438" s="106"/>
      <c r="AE1438" s="106" t="e">
        <f t="shared" si="427"/>
        <v>#VALUE!</v>
      </c>
      <c r="AF1438" s="69"/>
      <c r="AG1438" s="218"/>
      <c r="AH1438" s="219"/>
      <c r="AI1438" s="218"/>
      <c r="AR1438" s="225" t="str">
        <f t="shared" si="425"/>
        <v/>
      </c>
      <c r="AS1438" s="35">
        <f t="shared" si="426"/>
        <v>2</v>
      </c>
      <c r="AU1438" s="69" t="e">
        <f t="shared" si="410"/>
        <v>#N/A</v>
      </c>
      <c r="AV1438" s="69" t="e">
        <f t="shared" si="413"/>
        <v>#N/A</v>
      </c>
      <c r="AW1438" s="69">
        <f>IF(I1438&gt;0,COUNTIF($AV$32:AV1438,AV1438),0)</f>
        <v>1406</v>
      </c>
      <c r="AX1438" s="69">
        <f>IF(AND(AW1438&gt;1,SUMIF($AV$32:AV1437,AV1438,$AX$32:AX1437)-SUMIF($AV$32:AV1437,AV1438,$BA$32:BA1437)=0),1,IF(AND(AW1438&gt;1,SUMIF($AV$32:AV1437,AV1438,$AX$32:AX1437)-SUMIF($AV$32:AV1437,AV1438,$BA$32:BA1437)&gt;0),0,AW1438))</f>
        <v>0</v>
      </c>
      <c r="AY1438" s="69">
        <f>IF(AND(Q1438&gt;0,SUMIF($AV$32:AV1438,AV1438,$I$32:I1438)-SUMIF($AV$32:AV1438,AV1438,$Q$32:Q1438)=0),COUNTIF($AV$32:AV1438,AV1438),0)</f>
        <v>0</v>
      </c>
      <c r="AZ1438" s="69">
        <f>IF(Q1438&gt;0,COUNTIF($AV$32:AV1438,AV1438),0)</f>
        <v>0</v>
      </c>
      <c r="BA1438" s="69">
        <f t="shared" si="414"/>
        <v>0</v>
      </c>
      <c r="BC1438" s="69" t="str">
        <f t="shared" si="415"/>
        <v xml:space="preserve">  0</v>
      </c>
      <c r="BD1438" s="69" t="str">
        <f t="shared" si="416"/>
        <v/>
      </c>
      <c r="BF1438" s="69"/>
      <c r="BG1438" s="69"/>
    </row>
    <row r="1439" spans="1:59" x14ac:dyDescent="0.25">
      <c r="A1439" s="70" t="e">
        <f t="shared" si="423"/>
        <v>#REF!</v>
      </c>
      <c r="B1439" s="83" t="str">
        <f>IFERROR(VLOOKUP(A1439,[1]Tổng!$M$2:$AT$200,13,0),"")</f>
        <v/>
      </c>
      <c r="C1439" s="71" t="e">
        <f t="shared" si="418"/>
        <v>#VALUE!</v>
      </c>
      <c r="D1439" s="71">
        <f t="shared" si="419"/>
        <v>1</v>
      </c>
      <c r="E1439" s="221" t="str">
        <f>IFERROR(VLOOKUP(A1439,[1]Tổng!$M$2:$AT$200,14,0),"")</f>
        <v/>
      </c>
      <c r="F1439" s="213" t="str">
        <f>IFERROR(VLOOKUP(A1439,[1]Tổng!$M$2:$AT$200,15,0),"")</f>
        <v/>
      </c>
      <c r="G1439" s="214" t="str">
        <f>IFERROR(VLOOKUP(A1439,[1]Tổng!$M$2:$AT$200,25,0),"")</f>
        <v/>
      </c>
      <c r="H1439" s="83" t="str">
        <f>IFERROR(VLOOKUP(A1439,[1]Tổng!$M$2:$AQ$200,26,0),"")</f>
        <v/>
      </c>
      <c r="I1439" s="77" t="str">
        <f>IFERROR(VLOOKUP(A1439,[1]Tổng!$M$2:$AQ$200,27,0),"")</f>
        <v/>
      </c>
      <c r="J1439" s="77">
        <v>1000000</v>
      </c>
      <c r="K1439" s="78">
        <f t="shared" si="420"/>
        <v>0</v>
      </c>
      <c r="L1439" s="88" t="str">
        <f>IFERROR(VLOOKUP(A1439,[1]Tổng!$M$2:$AQ$200,30,0),"")</f>
        <v/>
      </c>
      <c r="M1439" s="88">
        <f t="shared" si="421"/>
        <v>0</v>
      </c>
      <c r="N1439" s="88" t="str">
        <f>IFERROR(VLOOKUP(A1439,[1]Tổng!$M$2:$AT$200,18,0),"")</f>
        <v/>
      </c>
      <c r="O1439" s="88" t="str">
        <f>IFERROR(VLOOKUP(A1439,[1]Tổng!$M$2:$AT$200,22,0),"")</f>
        <v/>
      </c>
      <c r="P1439" s="217">
        <f t="shared" si="422"/>
        <v>0</v>
      </c>
      <c r="Q1439" s="217">
        <f>IFERROR(VLOOKUP(A1439,[1]Tổng!$M$2:$AQ$200,29,0),0)</f>
        <v>0</v>
      </c>
      <c r="R1439" s="81" t="str">
        <f>IFERROR(VLOOKUP(A1439,[1]Tổng!$M$2:$AQ$200,31,0),"")</f>
        <v/>
      </c>
      <c r="S1439" s="81">
        <f t="shared" si="411"/>
        <v>0</v>
      </c>
      <c r="T1439" s="81">
        <f t="shared" si="412"/>
        <v>0</v>
      </c>
      <c r="U1439" s="81" t="e">
        <f t="shared" si="424"/>
        <v>#REF!</v>
      </c>
      <c r="V1439" s="81"/>
      <c r="W1439" s="81" t="e">
        <f t="shared" si="417"/>
        <v>#REF!</v>
      </c>
      <c r="X1439" s="83" t="str">
        <f>IFERROR(VLOOKUP(A1439,[1]Tổng!$H$2:$AT$200,39,0),".")</f>
        <v>.</v>
      </c>
      <c r="Y1439" s="99">
        <f t="shared" si="428"/>
        <v>0</v>
      </c>
      <c r="AC1439" s="106"/>
      <c r="AE1439" s="106" t="e">
        <f t="shared" si="427"/>
        <v>#VALUE!</v>
      </c>
      <c r="AF1439" s="69"/>
      <c r="AG1439" s="218"/>
      <c r="AH1439" s="219"/>
      <c r="AI1439" s="218"/>
      <c r="AR1439" s="225" t="str">
        <f t="shared" si="425"/>
        <v/>
      </c>
      <c r="AS1439" s="35">
        <f t="shared" si="426"/>
        <v>2</v>
      </c>
      <c r="AU1439" s="69" t="e">
        <f t="shared" si="410"/>
        <v>#N/A</v>
      </c>
      <c r="AV1439" s="69" t="e">
        <f t="shared" si="413"/>
        <v>#N/A</v>
      </c>
      <c r="AW1439" s="69">
        <f>IF(I1439&gt;0,COUNTIF($AV$32:AV1439,AV1439),0)</f>
        <v>1407</v>
      </c>
      <c r="AX1439" s="69">
        <f>IF(AND(AW1439&gt;1,SUMIF($AV$32:AV1438,AV1439,$AX$32:AX1438)-SUMIF($AV$32:AV1438,AV1439,$BA$32:BA1438)=0),1,IF(AND(AW1439&gt;1,SUMIF($AV$32:AV1438,AV1439,$AX$32:AX1438)-SUMIF($AV$32:AV1438,AV1439,$BA$32:BA1438)&gt;0),0,AW1439))</f>
        <v>0</v>
      </c>
      <c r="AY1439" s="69">
        <f>IF(AND(Q1439&gt;0,SUMIF($AV$32:AV1439,AV1439,$I$32:I1439)-SUMIF($AV$32:AV1439,AV1439,$Q$32:Q1439)=0),COUNTIF($AV$32:AV1439,AV1439),0)</f>
        <v>0</v>
      </c>
      <c r="AZ1439" s="69">
        <f>IF(Q1439&gt;0,COUNTIF($AV$32:AV1439,AV1439),0)</f>
        <v>0</v>
      </c>
      <c r="BA1439" s="69">
        <f t="shared" si="414"/>
        <v>0</v>
      </c>
      <c r="BC1439" s="69" t="str">
        <f t="shared" si="415"/>
        <v xml:space="preserve">  0</v>
      </c>
      <c r="BD1439" s="69" t="str">
        <f t="shared" si="416"/>
        <v/>
      </c>
      <c r="BF1439" s="69"/>
      <c r="BG1439" s="69"/>
    </row>
    <row r="1440" spans="1:59" x14ac:dyDescent="0.25">
      <c r="A1440" s="70" t="e">
        <f t="shared" si="423"/>
        <v>#REF!</v>
      </c>
      <c r="B1440" s="83" t="str">
        <f>IFERROR(VLOOKUP(A1440,[1]Tổng!$M$2:$AT$200,13,0),"")</f>
        <v/>
      </c>
      <c r="C1440" s="71" t="e">
        <f t="shared" si="418"/>
        <v>#VALUE!</v>
      </c>
      <c r="D1440" s="71">
        <f t="shared" si="419"/>
        <v>1</v>
      </c>
      <c r="E1440" s="221" t="str">
        <f>IFERROR(VLOOKUP(A1440,[1]Tổng!$M$2:$AT$200,14,0),"")</f>
        <v/>
      </c>
      <c r="F1440" s="213" t="str">
        <f>IFERROR(VLOOKUP(A1440,[1]Tổng!$M$2:$AT$200,15,0),"")</f>
        <v/>
      </c>
      <c r="G1440" s="214" t="str">
        <f>IFERROR(VLOOKUP(A1440,[1]Tổng!$M$2:$AT$200,25,0),"")</f>
        <v/>
      </c>
      <c r="H1440" s="83" t="str">
        <f>IFERROR(VLOOKUP(A1440,[1]Tổng!$M$2:$AQ$200,26,0),"")</f>
        <v/>
      </c>
      <c r="I1440" s="77" t="str">
        <f>IFERROR(VLOOKUP(A1440,[1]Tổng!$M$2:$AQ$200,27,0),"")</f>
        <v/>
      </c>
      <c r="J1440" s="77">
        <v>1000000</v>
      </c>
      <c r="K1440" s="78">
        <f t="shared" si="420"/>
        <v>0</v>
      </c>
      <c r="L1440" s="88" t="str">
        <f>IFERROR(VLOOKUP(A1440,[1]Tổng!$M$2:$AQ$200,30,0),"")</f>
        <v/>
      </c>
      <c r="M1440" s="88">
        <f t="shared" si="421"/>
        <v>0</v>
      </c>
      <c r="N1440" s="88" t="str">
        <f>IFERROR(VLOOKUP(A1440,[1]Tổng!$M$2:$AT$200,18,0),"")</f>
        <v/>
      </c>
      <c r="O1440" s="88" t="str">
        <f>IFERROR(VLOOKUP(A1440,[1]Tổng!$M$2:$AT$200,22,0),"")</f>
        <v/>
      </c>
      <c r="P1440" s="217">
        <f t="shared" si="422"/>
        <v>0</v>
      </c>
      <c r="Q1440" s="217">
        <f>IFERROR(VLOOKUP(A1440,[1]Tổng!$M$2:$AQ$200,29,0),0)</f>
        <v>0</v>
      </c>
      <c r="R1440" s="81" t="str">
        <f>IFERROR(VLOOKUP(A1440,[1]Tổng!$M$2:$AQ$200,31,0),"")</f>
        <v/>
      </c>
      <c r="S1440" s="81">
        <f t="shared" si="411"/>
        <v>0</v>
      </c>
      <c r="T1440" s="81">
        <f t="shared" si="412"/>
        <v>0</v>
      </c>
      <c r="U1440" s="81" t="e">
        <f t="shared" si="424"/>
        <v>#REF!</v>
      </c>
      <c r="V1440" s="81"/>
      <c r="W1440" s="81" t="e">
        <f t="shared" si="417"/>
        <v>#REF!</v>
      </c>
      <c r="X1440" s="83" t="str">
        <f>IFERROR(VLOOKUP(A1440,[1]Tổng!$H$2:$AT$200,39,0),".")</f>
        <v>.</v>
      </c>
      <c r="Y1440" s="99">
        <f t="shared" si="428"/>
        <v>0</v>
      </c>
      <c r="AC1440" s="106"/>
      <c r="AE1440" s="106" t="e">
        <f t="shared" si="427"/>
        <v>#VALUE!</v>
      </c>
      <c r="AF1440" s="69"/>
      <c r="AG1440" s="218"/>
      <c r="AH1440" s="219"/>
      <c r="AI1440" s="218"/>
      <c r="AR1440" s="225" t="str">
        <f t="shared" si="425"/>
        <v/>
      </c>
      <c r="AS1440" s="35">
        <f t="shared" si="426"/>
        <v>2</v>
      </c>
      <c r="AU1440" s="69" t="e">
        <f t="shared" ref="AU1440:AU1503" si="429">VLOOKUP(G1440,$AO$32:$AP$37,2,0)</f>
        <v>#N/A</v>
      </c>
      <c r="AV1440" s="69" t="e">
        <f t="shared" si="413"/>
        <v>#N/A</v>
      </c>
      <c r="AW1440" s="69">
        <f>IF(I1440&gt;0,COUNTIF($AV$32:AV1440,AV1440),0)</f>
        <v>1408</v>
      </c>
      <c r="AX1440" s="69">
        <f>IF(AND(AW1440&gt;1,SUMIF($AV$32:AV1439,AV1440,$AX$32:AX1439)-SUMIF($AV$32:AV1439,AV1440,$BA$32:BA1439)=0),1,IF(AND(AW1440&gt;1,SUMIF($AV$32:AV1439,AV1440,$AX$32:AX1439)-SUMIF($AV$32:AV1439,AV1440,$BA$32:BA1439)&gt;0),0,AW1440))</f>
        <v>0</v>
      </c>
      <c r="AY1440" s="69">
        <f>IF(AND(Q1440&gt;0,SUMIF($AV$32:AV1440,AV1440,$I$32:I1440)-SUMIF($AV$32:AV1440,AV1440,$Q$32:Q1440)=0),COUNTIF($AV$32:AV1440,AV1440),0)</f>
        <v>0</v>
      </c>
      <c r="AZ1440" s="69">
        <f>IF(Q1440&gt;0,COUNTIF($AV$32:AV1440,AV1440),0)</f>
        <v>0</v>
      </c>
      <c r="BA1440" s="69">
        <f t="shared" si="414"/>
        <v>0</v>
      </c>
      <c r="BC1440" s="69" t="str">
        <f t="shared" si="415"/>
        <v xml:space="preserve">  0</v>
      </c>
      <c r="BD1440" s="69" t="str">
        <f t="shared" si="416"/>
        <v/>
      </c>
      <c r="BF1440" s="69"/>
      <c r="BG1440" s="69"/>
    </row>
    <row r="1441" spans="1:59" x14ac:dyDescent="0.25">
      <c r="A1441" s="70" t="e">
        <f t="shared" si="423"/>
        <v>#REF!</v>
      </c>
      <c r="B1441" s="83" t="str">
        <f>IFERROR(VLOOKUP(A1441,[1]Tổng!$M$2:$AT$200,13,0),"")</f>
        <v/>
      </c>
      <c r="C1441" s="71" t="e">
        <f t="shared" si="418"/>
        <v>#VALUE!</v>
      </c>
      <c r="D1441" s="71">
        <f t="shared" si="419"/>
        <v>1</v>
      </c>
      <c r="E1441" s="221" t="str">
        <f>IFERROR(VLOOKUP(A1441,[1]Tổng!$M$2:$AT$200,14,0),"")</f>
        <v/>
      </c>
      <c r="F1441" s="213" t="str">
        <f>IFERROR(VLOOKUP(A1441,[1]Tổng!$M$2:$AT$200,15,0),"")</f>
        <v/>
      </c>
      <c r="G1441" s="214" t="str">
        <f>IFERROR(VLOOKUP(A1441,[1]Tổng!$M$2:$AT$200,25,0),"")</f>
        <v/>
      </c>
      <c r="H1441" s="83" t="str">
        <f>IFERROR(VLOOKUP(A1441,[1]Tổng!$M$2:$AQ$200,26,0),"")</f>
        <v/>
      </c>
      <c r="I1441" s="77" t="str">
        <f>IFERROR(VLOOKUP(A1441,[1]Tổng!$M$2:$AQ$200,27,0),"")</f>
        <v/>
      </c>
      <c r="J1441" s="77">
        <v>1000000</v>
      </c>
      <c r="K1441" s="78">
        <f t="shared" si="420"/>
        <v>0</v>
      </c>
      <c r="L1441" s="88" t="str">
        <f>IFERROR(VLOOKUP(A1441,[1]Tổng!$M$2:$AQ$200,30,0),"")</f>
        <v/>
      </c>
      <c r="M1441" s="88">
        <f t="shared" si="421"/>
        <v>0</v>
      </c>
      <c r="N1441" s="88" t="str">
        <f>IFERROR(VLOOKUP(A1441,[1]Tổng!$M$2:$AT$200,18,0),"")</f>
        <v/>
      </c>
      <c r="O1441" s="88" t="str">
        <f>IFERROR(VLOOKUP(A1441,[1]Tổng!$M$2:$AT$200,22,0),"")</f>
        <v/>
      </c>
      <c r="P1441" s="217">
        <f t="shared" si="422"/>
        <v>0</v>
      </c>
      <c r="Q1441" s="217">
        <f>IFERROR(VLOOKUP(A1441,[1]Tổng!$M$2:$AQ$200,29,0),0)</f>
        <v>0</v>
      </c>
      <c r="R1441" s="81" t="str">
        <f>IFERROR(VLOOKUP(A1441,[1]Tổng!$M$2:$AQ$200,31,0),"")</f>
        <v/>
      </c>
      <c r="S1441" s="81">
        <f t="shared" ref="S1441:S1452" si="430">Q1441*J1441</f>
        <v>0</v>
      </c>
      <c r="T1441" s="81">
        <f t="shared" ref="T1441:T1452" si="431">IFERROR(Q1441*R1441,0)</f>
        <v>0</v>
      </c>
      <c r="U1441" s="81" t="e">
        <f t="shared" si="424"/>
        <v>#REF!</v>
      </c>
      <c r="V1441" s="81"/>
      <c r="W1441" s="81" t="e">
        <f t="shared" si="417"/>
        <v>#REF!</v>
      </c>
      <c r="X1441" s="83" t="str">
        <f>IFERROR(VLOOKUP(A1441,[1]Tổng!$H$2:$AT$200,39,0),".")</f>
        <v>.</v>
      </c>
      <c r="Y1441" s="99">
        <f t="shared" si="428"/>
        <v>0</v>
      </c>
      <c r="AC1441" s="106"/>
      <c r="AE1441" s="106" t="e">
        <f t="shared" si="427"/>
        <v>#VALUE!</v>
      </c>
      <c r="AF1441" s="69"/>
      <c r="AG1441" s="218"/>
      <c r="AH1441" s="219"/>
      <c r="AI1441" s="218"/>
      <c r="AR1441" s="225" t="str">
        <f t="shared" si="425"/>
        <v/>
      </c>
      <c r="AS1441" s="35">
        <f t="shared" si="426"/>
        <v>2</v>
      </c>
      <c r="AU1441" s="69" t="e">
        <f t="shared" si="429"/>
        <v>#N/A</v>
      </c>
      <c r="AV1441" s="69" t="e">
        <f t="shared" ref="AV1441:AV1504" si="432">AU1441&amp;" "&amp;F1441</f>
        <v>#N/A</v>
      </c>
      <c r="AW1441" s="69">
        <f>IF(I1441&gt;0,COUNTIF($AV$32:AV1441,AV1441),0)</f>
        <v>1409</v>
      </c>
      <c r="AX1441" s="69">
        <f>IF(AND(AW1441&gt;1,SUMIF($AV$32:AV1440,AV1441,$AX$32:AX1440)-SUMIF($AV$32:AV1440,AV1441,$BA$32:BA1440)=0),1,IF(AND(AW1441&gt;1,SUMIF($AV$32:AV1440,AV1441,$AX$32:AX1440)-SUMIF($AV$32:AV1440,AV1441,$BA$32:BA1440)&gt;0),0,AW1441))</f>
        <v>0</v>
      </c>
      <c r="AY1441" s="69">
        <f>IF(AND(Q1441&gt;0,SUMIF($AV$32:AV1441,AV1441,$I$32:I1441)-SUMIF($AV$32:AV1441,AV1441,$Q$32:Q1441)=0),COUNTIF($AV$32:AV1441,AV1441),0)</f>
        <v>0</v>
      </c>
      <c r="AZ1441" s="69">
        <f>IF(Q1441&gt;0,COUNTIF($AV$32:AV1441,AV1441),0)</f>
        <v>0</v>
      </c>
      <c r="BA1441" s="69">
        <f t="shared" ref="BA1441:BA1504" si="433">IF(AY1441&gt;0,1,0)</f>
        <v>0</v>
      </c>
      <c r="BC1441" s="69" t="str">
        <f t="shared" ref="BC1441:BC1504" si="434">E1441&amp;" "&amp;H1441&amp;" "&amp;Q1441</f>
        <v xml:space="preserve">  0</v>
      </c>
      <c r="BD1441" s="69" t="str">
        <f t="shared" ref="BD1441:BD1504" si="435">B1441</f>
        <v/>
      </c>
      <c r="BF1441" s="69"/>
      <c r="BG1441" s="69"/>
    </row>
    <row r="1442" spans="1:59" x14ac:dyDescent="0.25">
      <c r="A1442" s="70" t="e">
        <f t="shared" si="423"/>
        <v>#REF!</v>
      </c>
      <c r="B1442" s="83" t="str">
        <f>IFERROR(VLOOKUP(A1442,[1]Tổng!$M$2:$AT$200,13,0),"")</f>
        <v/>
      </c>
      <c r="C1442" s="71" t="e">
        <f t="shared" si="418"/>
        <v>#VALUE!</v>
      </c>
      <c r="D1442" s="71">
        <f t="shared" si="419"/>
        <v>1</v>
      </c>
      <c r="E1442" s="221" t="str">
        <f>IFERROR(VLOOKUP(A1442,[1]Tổng!$M$2:$AT$200,14,0),"")</f>
        <v/>
      </c>
      <c r="F1442" s="213" t="str">
        <f>IFERROR(VLOOKUP(A1442,[1]Tổng!$M$2:$AT$200,15,0),"")</f>
        <v/>
      </c>
      <c r="G1442" s="214" t="str">
        <f>IFERROR(VLOOKUP(A1442,[1]Tổng!$M$2:$AT$200,25,0),"")</f>
        <v/>
      </c>
      <c r="H1442" s="83" t="str">
        <f>IFERROR(VLOOKUP(A1442,[1]Tổng!$M$2:$AQ$200,26,0),"")</f>
        <v/>
      </c>
      <c r="I1442" s="77" t="str">
        <f>IFERROR(VLOOKUP(A1442,[1]Tổng!$M$2:$AQ$200,27,0),"")</f>
        <v/>
      </c>
      <c r="J1442" s="77">
        <v>1000000</v>
      </c>
      <c r="K1442" s="78">
        <f t="shared" si="420"/>
        <v>0</v>
      </c>
      <c r="L1442" s="88" t="str">
        <f>IFERROR(VLOOKUP(A1442,[1]Tổng!$M$2:$AQ$200,30,0),"")</f>
        <v/>
      </c>
      <c r="M1442" s="88">
        <f t="shared" si="421"/>
        <v>0</v>
      </c>
      <c r="N1442" s="88" t="str">
        <f>IFERROR(VLOOKUP(A1442,[1]Tổng!$M$2:$AT$200,18,0),"")</f>
        <v/>
      </c>
      <c r="O1442" s="88" t="str">
        <f>IFERROR(VLOOKUP(A1442,[1]Tổng!$M$2:$AT$200,22,0),"")</f>
        <v/>
      </c>
      <c r="P1442" s="217">
        <f t="shared" si="422"/>
        <v>0</v>
      </c>
      <c r="Q1442" s="217">
        <f>IFERROR(VLOOKUP(A1442,[1]Tổng!$M$2:$AQ$200,29,0),0)</f>
        <v>0</v>
      </c>
      <c r="R1442" s="81" t="str">
        <f>IFERROR(VLOOKUP(A1442,[1]Tổng!$M$2:$AQ$200,31,0),"")</f>
        <v/>
      </c>
      <c r="S1442" s="81">
        <f t="shared" si="430"/>
        <v>0</v>
      </c>
      <c r="T1442" s="81">
        <f t="shared" si="431"/>
        <v>0</v>
      </c>
      <c r="U1442" s="81" t="e">
        <f t="shared" si="424"/>
        <v>#REF!</v>
      </c>
      <c r="V1442" s="81"/>
      <c r="W1442" s="81" t="e">
        <f t="shared" si="417"/>
        <v>#REF!</v>
      </c>
      <c r="X1442" s="83" t="str">
        <f>IFERROR(VLOOKUP(A1442,[1]Tổng!$H$2:$AT$200,39,0),".")</f>
        <v>.</v>
      </c>
      <c r="Y1442" s="99">
        <f t="shared" si="428"/>
        <v>0</v>
      </c>
      <c r="AC1442" s="106"/>
      <c r="AE1442" s="106" t="e">
        <f t="shared" si="427"/>
        <v>#VALUE!</v>
      </c>
      <c r="AF1442" s="69"/>
      <c r="AG1442" s="218"/>
      <c r="AH1442" s="219"/>
      <c r="AI1442" s="218"/>
      <c r="AR1442" s="225" t="str">
        <f t="shared" si="425"/>
        <v/>
      </c>
      <c r="AS1442" s="35">
        <f t="shared" si="426"/>
        <v>2</v>
      </c>
      <c r="AU1442" s="69" t="e">
        <f t="shared" si="429"/>
        <v>#N/A</v>
      </c>
      <c r="AV1442" s="69" t="e">
        <f t="shared" si="432"/>
        <v>#N/A</v>
      </c>
      <c r="AW1442" s="69">
        <f>IF(I1442&gt;0,COUNTIF($AV$32:AV1442,AV1442),0)</f>
        <v>1410</v>
      </c>
      <c r="AX1442" s="69">
        <f>IF(AND(AW1442&gt;1,SUMIF($AV$32:AV1441,AV1442,$AX$32:AX1441)-SUMIF($AV$32:AV1441,AV1442,$BA$32:BA1441)=0),1,IF(AND(AW1442&gt;1,SUMIF($AV$32:AV1441,AV1442,$AX$32:AX1441)-SUMIF($AV$32:AV1441,AV1442,$BA$32:BA1441)&gt;0),0,AW1442))</f>
        <v>0</v>
      </c>
      <c r="AY1442" s="69">
        <f>IF(AND(Q1442&gt;0,SUMIF($AV$32:AV1442,AV1442,$I$32:I1442)-SUMIF($AV$32:AV1442,AV1442,$Q$32:Q1442)=0),COUNTIF($AV$32:AV1442,AV1442),0)</f>
        <v>0</v>
      </c>
      <c r="AZ1442" s="69">
        <f>IF(Q1442&gt;0,COUNTIF($AV$32:AV1442,AV1442),0)</f>
        <v>0</v>
      </c>
      <c r="BA1442" s="69">
        <f t="shared" si="433"/>
        <v>0</v>
      </c>
      <c r="BC1442" s="69" t="str">
        <f t="shared" si="434"/>
        <v xml:space="preserve">  0</v>
      </c>
      <c r="BD1442" s="69" t="str">
        <f t="shared" si="435"/>
        <v/>
      </c>
      <c r="BF1442" s="69"/>
      <c r="BG1442" s="69"/>
    </row>
    <row r="1443" spans="1:59" x14ac:dyDescent="0.25">
      <c r="A1443" s="70" t="e">
        <f t="shared" si="423"/>
        <v>#REF!</v>
      </c>
      <c r="B1443" s="83" t="str">
        <f>IFERROR(VLOOKUP(A1443,[1]Tổng!$M$2:$AT$200,13,0),"")</f>
        <v/>
      </c>
      <c r="C1443" s="71" t="e">
        <f t="shared" si="418"/>
        <v>#VALUE!</v>
      </c>
      <c r="D1443" s="71">
        <f t="shared" si="419"/>
        <v>1</v>
      </c>
      <c r="E1443" s="221" t="str">
        <f>IFERROR(VLOOKUP(A1443,[1]Tổng!$M$2:$AT$200,14,0),"")</f>
        <v/>
      </c>
      <c r="F1443" s="213" t="str">
        <f>IFERROR(VLOOKUP(A1443,[1]Tổng!$M$2:$AT$200,15,0),"")</f>
        <v/>
      </c>
      <c r="G1443" s="214" t="str">
        <f>IFERROR(VLOOKUP(A1443,[1]Tổng!$M$2:$AT$200,25,0),"")</f>
        <v/>
      </c>
      <c r="H1443" s="83" t="str">
        <f>IFERROR(VLOOKUP(A1443,[1]Tổng!$M$2:$AQ$200,26,0),"")</f>
        <v/>
      </c>
      <c r="I1443" s="77" t="str">
        <f>IFERROR(VLOOKUP(A1443,[1]Tổng!$M$2:$AQ$200,27,0),"")</f>
        <v/>
      </c>
      <c r="J1443" s="77">
        <v>1000000</v>
      </c>
      <c r="K1443" s="78">
        <f t="shared" si="420"/>
        <v>0</v>
      </c>
      <c r="L1443" s="88" t="str">
        <f>IFERROR(VLOOKUP(A1443,[1]Tổng!$M$2:$AQ$200,30,0),"")</f>
        <v/>
      </c>
      <c r="M1443" s="88">
        <f t="shared" si="421"/>
        <v>0</v>
      </c>
      <c r="N1443" s="88" t="str">
        <f>IFERROR(VLOOKUP(A1443,[1]Tổng!$M$2:$AT$200,18,0),"")</f>
        <v/>
      </c>
      <c r="O1443" s="88" t="str">
        <f>IFERROR(VLOOKUP(A1443,[1]Tổng!$M$2:$AT$200,22,0),"")</f>
        <v/>
      </c>
      <c r="P1443" s="217">
        <f t="shared" si="422"/>
        <v>0</v>
      </c>
      <c r="Q1443" s="217">
        <f>IFERROR(VLOOKUP(A1443,[1]Tổng!$M$2:$AQ$200,29,0),0)</f>
        <v>0</v>
      </c>
      <c r="R1443" s="81" t="str">
        <f>IFERROR(VLOOKUP(A1443,[1]Tổng!$M$2:$AQ$200,31,0),"")</f>
        <v/>
      </c>
      <c r="S1443" s="81">
        <f t="shared" si="430"/>
        <v>0</v>
      </c>
      <c r="T1443" s="81">
        <f t="shared" si="431"/>
        <v>0</v>
      </c>
      <c r="U1443" s="81" t="e">
        <f t="shared" si="424"/>
        <v>#REF!</v>
      </c>
      <c r="V1443" s="81"/>
      <c r="W1443" s="81" t="e">
        <f t="shared" ref="W1443:W1452" si="436">IF((U1443-T1443+V1443)&gt;$U$32,$U$32,(U1443-T1443+V1443))</f>
        <v>#REF!</v>
      </c>
      <c r="X1443" s="83" t="str">
        <f>IFERROR(VLOOKUP(A1443,[1]Tổng!$H$2:$AT$200,39,0),".")</f>
        <v>.</v>
      </c>
      <c r="Y1443" s="99">
        <f t="shared" si="428"/>
        <v>0</v>
      </c>
      <c r="AC1443" s="106"/>
      <c r="AE1443" s="106" t="e">
        <f t="shared" si="427"/>
        <v>#VALUE!</v>
      </c>
      <c r="AF1443" s="69"/>
      <c r="AG1443" s="218"/>
      <c r="AH1443" s="219"/>
      <c r="AI1443" s="218"/>
      <c r="AR1443" s="225" t="str">
        <f t="shared" si="425"/>
        <v/>
      </c>
      <c r="AS1443" s="35">
        <f t="shared" si="426"/>
        <v>2</v>
      </c>
      <c r="AU1443" s="69" t="e">
        <f t="shared" si="429"/>
        <v>#N/A</v>
      </c>
      <c r="AV1443" s="69" t="e">
        <f t="shared" si="432"/>
        <v>#N/A</v>
      </c>
      <c r="AW1443" s="69">
        <f>IF(I1443&gt;0,COUNTIF($AV$32:AV1443,AV1443),0)</f>
        <v>1411</v>
      </c>
      <c r="AX1443" s="69">
        <f>IF(AND(AW1443&gt;1,SUMIF($AV$32:AV1442,AV1443,$AX$32:AX1442)-SUMIF($AV$32:AV1442,AV1443,$BA$32:BA1442)=0),1,IF(AND(AW1443&gt;1,SUMIF($AV$32:AV1442,AV1443,$AX$32:AX1442)-SUMIF($AV$32:AV1442,AV1443,$BA$32:BA1442)&gt;0),0,AW1443))</f>
        <v>0</v>
      </c>
      <c r="AY1443" s="69">
        <f>IF(AND(Q1443&gt;0,SUMIF($AV$32:AV1443,AV1443,$I$32:I1443)-SUMIF($AV$32:AV1443,AV1443,$Q$32:Q1443)=0),COUNTIF($AV$32:AV1443,AV1443),0)</f>
        <v>0</v>
      </c>
      <c r="AZ1443" s="69">
        <f>IF(Q1443&gt;0,COUNTIF($AV$32:AV1443,AV1443),0)</f>
        <v>0</v>
      </c>
      <c r="BA1443" s="69">
        <f t="shared" si="433"/>
        <v>0</v>
      </c>
      <c r="BC1443" s="69" t="str">
        <f t="shared" si="434"/>
        <v xml:space="preserve">  0</v>
      </c>
      <c r="BD1443" s="69" t="str">
        <f t="shared" si="435"/>
        <v/>
      </c>
      <c r="BF1443" s="69"/>
      <c r="BG1443" s="69"/>
    </row>
    <row r="1444" spans="1:59" x14ac:dyDescent="0.25">
      <c r="A1444" s="70" t="e">
        <f t="shared" si="423"/>
        <v>#REF!</v>
      </c>
      <c r="B1444" s="83" t="str">
        <f>IFERROR(VLOOKUP(A1444,[1]Tổng!$M$2:$AT$200,13,0),"")</f>
        <v/>
      </c>
      <c r="C1444" s="71" t="e">
        <f t="shared" si="418"/>
        <v>#VALUE!</v>
      </c>
      <c r="D1444" s="71">
        <f t="shared" si="419"/>
        <v>1</v>
      </c>
      <c r="E1444" s="221" t="str">
        <f>IFERROR(VLOOKUP(A1444,[1]Tổng!$M$2:$AT$200,14,0),"")</f>
        <v/>
      </c>
      <c r="F1444" s="213" t="str">
        <f>IFERROR(VLOOKUP(A1444,[1]Tổng!$M$2:$AT$200,15,0),"")</f>
        <v/>
      </c>
      <c r="G1444" s="214" t="str">
        <f>IFERROR(VLOOKUP(A1444,[1]Tổng!$M$2:$AT$200,25,0),"")</f>
        <v/>
      </c>
      <c r="H1444" s="83" t="str">
        <f>IFERROR(VLOOKUP(A1444,[1]Tổng!$M$2:$AQ$200,26,0),"")</f>
        <v/>
      </c>
      <c r="I1444" s="77" t="str">
        <f>IFERROR(VLOOKUP(A1444,[1]Tổng!$M$2:$AQ$200,27,0),"")</f>
        <v/>
      </c>
      <c r="J1444" s="77">
        <v>1000000</v>
      </c>
      <c r="K1444" s="78">
        <f t="shared" si="420"/>
        <v>0</v>
      </c>
      <c r="L1444" s="88" t="str">
        <f>IFERROR(VLOOKUP(A1444,[1]Tổng!$M$2:$AQ$200,30,0),"")</f>
        <v/>
      </c>
      <c r="M1444" s="88">
        <f t="shared" si="421"/>
        <v>0</v>
      </c>
      <c r="N1444" s="88" t="str">
        <f>IFERROR(VLOOKUP(A1444,[1]Tổng!$M$2:$AT$200,18,0),"")</f>
        <v/>
      </c>
      <c r="O1444" s="88" t="str">
        <f>IFERROR(VLOOKUP(A1444,[1]Tổng!$M$2:$AT$200,22,0),"")</f>
        <v/>
      </c>
      <c r="P1444" s="217">
        <f t="shared" si="422"/>
        <v>0</v>
      </c>
      <c r="Q1444" s="217">
        <f>IFERROR(VLOOKUP(A1444,[1]Tổng!$M$2:$AQ$200,29,0),0)</f>
        <v>0</v>
      </c>
      <c r="R1444" s="81" t="str">
        <f>IFERROR(VLOOKUP(A1444,[1]Tổng!$M$2:$AQ$200,31,0),"")</f>
        <v/>
      </c>
      <c r="S1444" s="81">
        <f t="shared" si="430"/>
        <v>0</v>
      </c>
      <c r="T1444" s="81">
        <f t="shared" si="431"/>
        <v>0</v>
      </c>
      <c r="U1444" s="81" t="e">
        <f t="shared" si="424"/>
        <v>#REF!</v>
      </c>
      <c r="V1444" s="81"/>
      <c r="W1444" s="81" t="e">
        <f t="shared" si="436"/>
        <v>#REF!</v>
      </c>
      <c r="X1444" s="83" t="str">
        <f>IFERROR(VLOOKUP(A1444,[1]Tổng!$H$2:$AT$200,39,0),".")</f>
        <v>.</v>
      </c>
      <c r="Y1444" s="99">
        <f t="shared" si="428"/>
        <v>0</v>
      </c>
      <c r="AC1444" s="106"/>
      <c r="AE1444" s="106" t="e">
        <f t="shared" si="427"/>
        <v>#VALUE!</v>
      </c>
      <c r="AF1444" s="69"/>
      <c r="AG1444" s="218"/>
      <c r="AH1444" s="219"/>
      <c r="AI1444" s="218"/>
      <c r="AR1444" s="225" t="str">
        <f t="shared" si="425"/>
        <v/>
      </c>
      <c r="AS1444" s="35">
        <f t="shared" si="426"/>
        <v>2</v>
      </c>
      <c r="AU1444" s="69" t="e">
        <f t="shared" si="429"/>
        <v>#N/A</v>
      </c>
      <c r="AV1444" s="69" t="e">
        <f t="shared" si="432"/>
        <v>#N/A</v>
      </c>
      <c r="AW1444" s="69">
        <f>IF(I1444&gt;0,COUNTIF($AV$32:AV1444,AV1444),0)</f>
        <v>1412</v>
      </c>
      <c r="AX1444" s="69">
        <f>IF(AND(AW1444&gt;1,SUMIF($AV$32:AV1443,AV1444,$AX$32:AX1443)-SUMIF($AV$32:AV1443,AV1444,$BA$32:BA1443)=0),1,IF(AND(AW1444&gt;1,SUMIF($AV$32:AV1443,AV1444,$AX$32:AX1443)-SUMIF($AV$32:AV1443,AV1444,$BA$32:BA1443)&gt;0),0,AW1444))</f>
        <v>0</v>
      </c>
      <c r="AY1444" s="69">
        <f>IF(AND(Q1444&gt;0,SUMIF($AV$32:AV1444,AV1444,$I$32:I1444)-SUMIF($AV$32:AV1444,AV1444,$Q$32:Q1444)=0),COUNTIF($AV$32:AV1444,AV1444),0)</f>
        <v>0</v>
      </c>
      <c r="AZ1444" s="69">
        <f>IF(Q1444&gt;0,COUNTIF($AV$32:AV1444,AV1444),0)</f>
        <v>0</v>
      </c>
      <c r="BA1444" s="69">
        <f t="shared" si="433"/>
        <v>0</v>
      </c>
      <c r="BC1444" s="69" t="str">
        <f t="shared" si="434"/>
        <v xml:space="preserve">  0</v>
      </c>
      <c r="BD1444" s="69" t="str">
        <f t="shared" si="435"/>
        <v/>
      </c>
      <c r="BF1444" s="69"/>
      <c r="BG1444" s="69"/>
    </row>
    <row r="1445" spans="1:59" x14ac:dyDescent="0.25">
      <c r="A1445" s="70" t="e">
        <f t="shared" si="423"/>
        <v>#REF!</v>
      </c>
      <c r="B1445" s="83" t="str">
        <f>IFERROR(VLOOKUP(A1445,[1]Tổng!$M$2:$AT$200,13,0),"")</f>
        <v/>
      </c>
      <c r="C1445" s="71" t="e">
        <f t="shared" si="418"/>
        <v>#VALUE!</v>
      </c>
      <c r="D1445" s="71">
        <f t="shared" si="419"/>
        <v>1</v>
      </c>
      <c r="E1445" s="221" t="str">
        <f>IFERROR(VLOOKUP(A1445,[1]Tổng!$M$2:$AT$200,14,0),"")</f>
        <v/>
      </c>
      <c r="F1445" s="213" t="str">
        <f>IFERROR(VLOOKUP(A1445,[1]Tổng!$M$2:$AT$200,15,0),"")</f>
        <v/>
      </c>
      <c r="G1445" s="214" t="str">
        <f>IFERROR(VLOOKUP(A1445,[1]Tổng!$M$2:$AT$200,25,0),"")</f>
        <v/>
      </c>
      <c r="H1445" s="83" t="str">
        <f>IFERROR(VLOOKUP(A1445,[1]Tổng!$M$2:$AQ$200,26,0),"")</f>
        <v/>
      </c>
      <c r="I1445" s="77" t="str">
        <f>IFERROR(VLOOKUP(A1445,[1]Tổng!$M$2:$AQ$200,27,0),"")</f>
        <v/>
      </c>
      <c r="J1445" s="77">
        <v>1000000</v>
      </c>
      <c r="K1445" s="78">
        <f t="shared" si="420"/>
        <v>0</v>
      </c>
      <c r="L1445" s="88" t="str">
        <f>IFERROR(VLOOKUP(A1445,[1]Tổng!$M$2:$AQ$200,30,0),"")</f>
        <v/>
      </c>
      <c r="M1445" s="88">
        <f t="shared" si="421"/>
        <v>0</v>
      </c>
      <c r="N1445" s="88" t="str">
        <f>IFERROR(VLOOKUP(A1445,[1]Tổng!$M$2:$AT$200,18,0),"")</f>
        <v/>
      </c>
      <c r="O1445" s="88" t="str">
        <f>IFERROR(VLOOKUP(A1445,[1]Tổng!$M$2:$AT$200,22,0),"")</f>
        <v/>
      </c>
      <c r="P1445" s="217">
        <f t="shared" si="422"/>
        <v>0</v>
      </c>
      <c r="Q1445" s="217">
        <f>IFERROR(VLOOKUP(A1445,[1]Tổng!$M$2:$AQ$200,29,0),0)</f>
        <v>0</v>
      </c>
      <c r="R1445" s="81" t="str">
        <f>IFERROR(VLOOKUP(A1445,[1]Tổng!$M$2:$AQ$200,31,0),"")</f>
        <v/>
      </c>
      <c r="S1445" s="81">
        <f t="shared" si="430"/>
        <v>0</v>
      </c>
      <c r="T1445" s="81">
        <f t="shared" si="431"/>
        <v>0</v>
      </c>
      <c r="U1445" s="81" t="e">
        <f t="shared" si="424"/>
        <v>#REF!</v>
      </c>
      <c r="V1445" s="81"/>
      <c r="W1445" s="81" t="e">
        <f t="shared" si="436"/>
        <v>#REF!</v>
      </c>
      <c r="X1445" s="83" t="str">
        <f>IFERROR(VLOOKUP(A1445,[1]Tổng!$H$2:$AT$200,39,0),".")</f>
        <v>.</v>
      </c>
      <c r="Y1445" s="99">
        <f t="shared" si="428"/>
        <v>0</v>
      </c>
      <c r="AC1445" s="106"/>
      <c r="AE1445" s="106" t="e">
        <f t="shared" si="427"/>
        <v>#VALUE!</v>
      </c>
      <c r="AF1445" s="69"/>
      <c r="AG1445" s="218"/>
      <c r="AH1445" s="219"/>
      <c r="AI1445" s="218"/>
      <c r="AR1445" s="225" t="str">
        <f t="shared" si="425"/>
        <v/>
      </c>
      <c r="AS1445" s="35">
        <f t="shared" si="426"/>
        <v>2</v>
      </c>
      <c r="AU1445" s="69" t="e">
        <f t="shared" si="429"/>
        <v>#N/A</v>
      </c>
      <c r="AV1445" s="69" t="e">
        <f t="shared" si="432"/>
        <v>#N/A</v>
      </c>
      <c r="AW1445" s="69">
        <f>IF(I1445&gt;0,COUNTIF($AV$32:AV1445,AV1445),0)</f>
        <v>1413</v>
      </c>
      <c r="AX1445" s="69">
        <f>IF(AND(AW1445&gt;1,SUMIF($AV$32:AV1444,AV1445,$AX$32:AX1444)-SUMIF($AV$32:AV1444,AV1445,$BA$32:BA1444)=0),1,IF(AND(AW1445&gt;1,SUMIF($AV$32:AV1444,AV1445,$AX$32:AX1444)-SUMIF($AV$32:AV1444,AV1445,$BA$32:BA1444)&gt;0),0,AW1445))</f>
        <v>0</v>
      </c>
      <c r="AY1445" s="69">
        <f>IF(AND(Q1445&gt;0,SUMIF($AV$32:AV1445,AV1445,$I$32:I1445)-SUMIF($AV$32:AV1445,AV1445,$Q$32:Q1445)=0),COUNTIF($AV$32:AV1445,AV1445),0)</f>
        <v>0</v>
      </c>
      <c r="AZ1445" s="69">
        <f>IF(Q1445&gt;0,COUNTIF($AV$32:AV1445,AV1445),0)</f>
        <v>0</v>
      </c>
      <c r="BA1445" s="69">
        <f t="shared" si="433"/>
        <v>0</v>
      </c>
      <c r="BC1445" s="69" t="str">
        <f t="shared" si="434"/>
        <v xml:space="preserve">  0</v>
      </c>
      <c r="BD1445" s="69" t="str">
        <f t="shared" si="435"/>
        <v/>
      </c>
      <c r="BF1445" s="69"/>
      <c r="BG1445" s="69"/>
    </row>
    <row r="1446" spans="1:59" x14ac:dyDescent="0.25">
      <c r="A1446" s="70" t="e">
        <f t="shared" si="423"/>
        <v>#REF!</v>
      </c>
      <c r="B1446" s="83" t="str">
        <f>IFERROR(VLOOKUP(A1446,[1]Tổng!$M$2:$AT$200,13,0),"")</f>
        <v/>
      </c>
      <c r="C1446" s="71" t="e">
        <f t="shared" ref="C1446:C1452" si="437">IF(I1446&gt;0,MID(B1446,SEARCH(".",B1446,SEARCH(".",B1446,SEARCH(".",B1446)+1)+1)+1,SEARCH(".",B1446,(SEARCH(".",B1446,SEARCH(".",B1446,SEARCH(".",B1446)+1)+1))+1)-SEARCH(".",B1446,SEARCH(".",B1446,SEARCH(".",B1446)+1)+1)-1),0)</f>
        <v>#VALUE!</v>
      </c>
      <c r="D1446" s="71">
        <f t="shared" ref="D1446:D1452" si="438">IF(Q1446&gt;0,MID(B1446,SEARCH("-",B1446,SEARCH("-",B1446)+1)+1,SEARCH("/",B1446,SEARCH("/",B1446)+1)-SEARCH("-",B1446,SEARCH("-",B1446)+1)-1),1)</f>
        <v>1</v>
      </c>
      <c r="E1446" s="221" t="str">
        <f>IFERROR(VLOOKUP(A1446,[1]Tổng!$M$2:$AT$200,14,0),"")</f>
        <v/>
      </c>
      <c r="F1446" s="213" t="str">
        <f>IFERROR(VLOOKUP(A1446,[1]Tổng!$M$2:$AT$200,15,0),"")</f>
        <v/>
      </c>
      <c r="G1446" s="214" t="str">
        <f>IFERROR(VLOOKUP(A1446,[1]Tổng!$M$2:$AT$200,25,0),"")</f>
        <v/>
      </c>
      <c r="H1446" s="83" t="str">
        <f>IFERROR(VLOOKUP(A1446,[1]Tổng!$M$2:$AQ$200,26,0),"")</f>
        <v/>
      </c>
      <c r="I1446" s="77" t="str">
        <f>IFERROR(VLOOKUP(A1446,[1]Tổng!$M$2:$AQ$200,27,0),"")</f>
        <v/>
      </c>
      <c r="J1446" s="77">
        <v>1000000</v>
      </c>
      <c r="K1446" s="78">
        <f t="shared" ref="K1446:K1452" si="439">IFERROR(I1446*J1446,0)</f>
        <v>0</v>
      </c>
      <c r="L1446" s="88" t="str">
        <f>IFERROR(VLOOKUP(A1446,[1]Tổng!$M$2:$AQ$200,30,0),"")</f>
        <v/>
      </c>
      <c r="M1446" s="88">
        <f t="shared" ref="M1446:M1452" si="440">IFERROR(I1446*L1446,0)</f>
        <v>0</v>
      </c>
      <c r="N1446" s="88" t="str">
        <f>IFERROR(VLOOKUP(A1446,[1]Tổng!$M$2:$AT$200,18,0),"")</f>
        <v/>
      </c>
      <c r="O1446" s="88" t="str">
        <f>IFERROR(VLOOKUP(A1446,[1]Tổng!$M$2:$AT$200,22,0),"")</f>
        <v/>
      </c>
      <c r="P1446" s="217">
        <f t="shared" ref="P1446:P1452" si="441">IF(Q1446&gt;0,VLOOKUP(D1446,$C$32:$M$1452,7,0),0)</f>
        <v>0</v>
      </c>
      <c r="Q1446" s="217">
        <f>IFERROR(VLOOKUP(A1446,[1]Tổng!$M$2:$AQ$200,29,0),0)</f>
        <v>0</v>
      </c>
      <c r="R1446" s="81" t="str">
        <f>IFERROR(VLOOKUP(A1446,[1]Tổng!$M$2:$AQ$200,31,0),"")</f>
        <v/>
      </c>
      <c r="S1446" s="81">
        <f t="shared" si="430"/>
        <v>0</v>
      </c>
      <c r="T1446" s="81">
        <f t="shared" si="431"/>
        <v>0</v>
      </c>
      <c r="U1446" s="81" t="e">
        <f t="shared" si="424"/>
        <v>#REF!</v>
      </c>
      <c r="V1446" s="81"/>
      <c r="W1446" s="81" t="e">
        <f t="shared" si="436"/>
        <v>#REF!</v>
      </c>
      <c r="X1446" s="83" t="str">
        <f>IFERROR(VLOOKUP(A1446,[1]Tổng!$H$2:$AT$200,39,0),".")</f>
        <v>.</v>
      </c>
      <c r="Y1446" s="99">
        <f t="shared" si="428"/>
        <v>0</v>
      </c>
      <c r="AC1446" s="106"/>
      <c r="AE1446" s="106" t="e">
        <f t="shared" si="427"/>
        <v>#VALUE!</v>
      </c>
      <c r="AF1446" s="69"/>
      <c r="AG1446" s="218"/>
      <c r="AH1446" s="219"/>
      <c r="AI1446" s="218"/>
      <c r="AR1446" s="225" t="str">
        <f t="shared" si="425"/>
        <v/>
      </c>
      <c r="AS1446" s="35">
        <f t="shared" si="426"/>
        <v>2</v>
      </c>
      <c r="AU1446" s="69" t="e">
        <f t="shared" si="429"/>
        <v>#N/A</v>
      </c>
      <c r="AV1446" s="69" t="e">
        <f t="shared" si="432"/>
        <v>#N/A</v>
      </c>
      <c r="AW1446" s="69">
        <f>IF(I1446&gt;0,COUNTIF($AV$32:AV1446,AV1446),0)</f>
        <v>1414</v>
      </c>
      <c r="AX1446" s="69">
        <f>IF(AND(AW1446&gt;1,SUMIF($AV$32:AV1445,AV1446,$AX$32:AX1445)-SUMIF($AV$32:AV1445,AV1446,$BA$32:BA1445)=0),1,IF(AND(AW1446&gt;1,SUMIF($AV$32:AV1445,AV1446,$AX$32:AX1445)-SUMIF($AV$32:AV1445,AV1446,$BA$32:BA1445)&gt;0),0,AW1446))</f>
        <v>0</v>
      </c>
      <c r="AY1446" s="69">
        <f>IF(AND(Q1446&gt;0,SUMIF($AV$32:AV1446,AV1446,$I$32:I1446)-SUMIF($AV$32:AV1446,AV1446,$Q$32:Q1446)=0),COUNTIF($AV$32:AV1446,AV1446),0)</f>
        <v>0</v>
      </c>
      <c r="AZ1446" s="69">
        <f>IF(Q1446&gt;0,COUNTIF($AV$32:AV1446,AV1446),0)</f>
        <v>0</v>
      </c>
      <c r="BA1446" s="69">
        <f t="shared" si="433"/>
        <v>0</v>
      </c>
      <c r="BC1446" s="69" t="str">
        <f t="shared" si="434"/>
        <v xml:space="preserve">  0</v>
      </c>
      <c r="BD1446" s="69" t="str">
        <f t="shared" si="435"/>
        <v/>
      </c>
      <c r="BF1446" s="69"/>
      <c r="BG1446" s="69"/>
    </row>
    <row r="1447" spans="1:59" x14ac:dyDescent="0.25">
      <c r="A1447" s="70" t="e">
        <f t="shared" ref="A1447:A1452" si="442">A1446+1</f>
        <v>#REF!</v>
      </c>
      <c r="B1447" s="83" t="str">
        <f>IFERROR(VLOOKUP(A1447,[1]Tổng!$M$2:$AT$200,13,0),"")</f>
        <v/>
      </c>
      <c r="C1447" s="71" t="e">
        <f t="shared" si="437"/>
        <v>#VALUE!</v>
      </c>
      <c r="D1447" s="71">
        <f t="shared" si="438"/>
        <v>1</v>
      </c>
      <c r="E1447" s="221" t="str">
        <f>IFERROR(VLOOKUP(A1447,[1]Tổng!$M$2:$AT$200,14,0),"")</f>
        <v/>
      </c>
      <c r="F1447" s="213" t="str">
        <f>IFERROR(VLOOKUP(A1447,[1]Tổng!$M$2:$AT$200,15,0),"")</f>
        <v/>
      </c>
      <c r="G1447" s="214" t="str">
        <f>IFERROR(VLOOKUP(A1447,[1]Tổng!$M$2:$AT$200,25,0),"")</f>
        <v/>
      </c>
      <c r="H1447" s="83" t="str">
        <f>IFERROR(VLOOKUP(A1447,[1]Tổng!$M$2:$AQ$200,26,0),"")</f>
        <v/>
      </c>
      <c r="I1447" s="77" t="str">
        <f>IFERROR(VLOOKUP(A1447,[1]Tổng!$M$2:$AQ$200,27,0),"")</f>
        <v/>
      </c>
      <c r="J1447" s="77">
        <v>1000000</v>
      </c>
      <c r="K1447" s="78">
        <f t="shared" si="439"/>
        <v>0</v>
      </c>
      <c r="L1447" s="88" t="str">
        <f>IFERROR(VLOOKUP(A1447,[1]Tổng!$M$2:$AQ$200,30,0),"")</f>
        <v/>
      </c>
      <c r="M1447" s="88">
        <f t="shared" si="440"/>
        <v>0</v>
      </c>
      <c r="N1447" s="88" t="str">
        <f>IFERROR(VLOOKUP(A1447,[1]Tổng!$M$2:$AT$200,18,0),"")</f>
        <v/>
      </c>
      <c r="O1447" s="88" t="str">
        <f>IFERROR(VLOOKUP(A1447,[1]Tổng!$M$2:$AT$200,22,0),"")</f>
        <v/>
      </c>
      <c r="P1447" s="217">
        <f t="shared" si="441"/>
        <v>0</v>
      </c>
      <c r="Q1447" s="217">
        <f>IFERROR(VLOOKUP(A1447,[1]Tổng!$M$2:$AQ$200,29,0),0)</f>
        <v>0</v>
      </c>
      <c r="R1447" s="81" t="str">
        <f>IFERROR(VLOOKUP(A1447,[1]Tổng!$M$2:$AQ$200,31,0),"")</f>
        <v/>
      </c>
      <c r="S1447" s="81">
        <f t="shared" si="430"/>
        <v>0</v>
      </c>
      <c r="T1447" s="81">
        <f t="shared" si="431"/>
        <v>0</v>
      </c>
      <c r="U1447" s="81" t="e">
        <f t="shared" ref="U1447:U1452" si="443">W1446</f>
        <v>#REF!</v>
      </c>
      <c r="V1447" s="81"/>
      <c r="W1447" s="81" t="e">
        <f t="shared" si="436"/>
        <v>#REF!</v>
      </c>
      <c r="X1447" s="83" t="str">
        <f>IFERROR(VLOOKUP(A1447,[1]Tổng!$H$2:$AT$200,39,0),".")</f>
        <v>.</v>
      </c>
      <c r="Y1447" s="99">
        <f t="shared" si="428"/>
        <v>0</v>
      </c>
      <c r="AC1447" s="106"/>
      <c r="AE1447" s="106" t="e">
        <f t="shared" si="427"/>
        <v>#VALUE!</v>
      </c>
      <c r="AF1447" s="69"/>
      <c r="AG1447" s="218"/>
      <c r="AH1447" s="219"/>
      <c r="AI1447" s="218"/>
      <c r="AR1447" s="225" t="str">
        <f t="shared" si="425"/>
        <v/>
      </c>
      <c r="AS1447" s="35">
        <f t="shared" si="426"/>
        <v>2</v>
      </c>
      <c r="AU1447" s="69" t="e">
        <f t="shared" si="429"/>
        <v>#N/A</v>
      </c>
      <c r="AV1447" s="69" t="e">
        <f t="shared" si="432"/>
        <v>#N/A</v>
      </c>
      <c r="AW1447" s="69">
        <f>IF(I1447&gt;0,COUNTIF($AV$32:AV1447,AV1447),0)</f>
        <v>1415</v>
      </c>
      <c r="AX1447" s="69">
        <f>IF(AND(AW1447&gt;1,SUMIF($AV$32:AV1446,AV1447,$AX$32:AX1446)-SUMIF($AV$32:AV1446,AV1447,$BA$32:BA1446)=0),1,IF(AND(AW1447&gt;1,SUMIF($AV$32:AV1446,AV1447,$AX$32:AX1446)-SUMIF($AV$32:AV1446,AV1447,$BA$32:BA1446)&gt;0),0,AW1447))</f>
        <v>0</v>
      </c>
      <c r="AY1447" s="69">
        <f>IF(AND(Q1447&gt;0,SUMIF($AV$32:AV1447,AV1447,$I$32:I1447)-SUMIF($AV$32:AV1447,AV1447,$Q$32:Q1447)=0),COUNTIF($AV$32:AV1447,AV1447),0)</f>
        <v>0</v>
      </c>
      <c r="AZ1447" s="69">
        <f>IF(Q1447&gt;0,COUNTIF($AV$32:AV1447,AV1447),0)</f>
        <v>0</v>
      </c>
      <c r="BA1447" s="69">
        <f t="shared" si="433"/>
        <v>0</v>
      </c>
      <c r="BC1447" s="69" t="str">
        <f t="shared" si="434"/>
        <v xml:space="preserve">  0</v>
      </c>
      <c r="BD1447" s="69" t="str">
        <f t="shared" si="435"/>
        <v/>
      </c>
      <c r="BF1447" s="69"/>
      <c r="BG1447" s="69"/>
    </row>
    <row r="1448" spans="1:59" x14ac:dyDescent="0.25">
      <c r="A1448" s="70" t="e">
        <f t="shared" si="442"/>
        <v>#REF!</v>
      </c>
      <c r="B1448" s="83" t="str">
        <f>IFERROR(VLOOKUP(A1448,[1]Tổng!$M$2:$AT$200,13,0),"")</f>
        <v/>
      </c>
      <c r="C1448" s="71" t="e">
        <f t="shared" si="437"/>
        <v>#VALUE!</v>
      </c>
      <c r="D1448" s="71">
        <f t="shared" si="438"/>
        <v>1</v>
      </c>
      <c r="E1448" s="221" t="str">
        <f>IFERROR(VLOOKUP(A1448,[1]Tổng!$M$2:$AT$200,14,0),"")</f>
        <v/>
      </c>
      <c r="F1448" s="213" t="str">
        <f>IFERROR(VLOOKUP(A1448,[1]Tổng!$M$2:$AT$200,15,0),"")</f>
        <v/>
      </c>
      <c r="G1448" s="214" t="str">
        <f>IFERROR(VLOOKUP(A1448,[1]Tổng!$M$2:$AT$200,25,0),"")</f>
        <v/>
      </c>
      <c r="H1448" s="83" t="str">
        <f>IFERROR(VLOOKUP(A1448,[1]Tổng!$M$2:$AQ$200,26,0),"")</f>
        <v/>
      </c>
      <c r="I1448" s="77" t="str">
        <f>IFERROR(VLOOKUP(A1448,[1]Tổng!$M$2:$AQ$200,27,0),"")</f>
        <v/>
      </c>
      <c r="J1448" s="77">
        <v>1000000</v>
      </c>
      <c r="K1448" s="78">
        <f t="shared" si="439"/>
        <v>0</v>
      </c>
      <c r="L1448" s="88" t="str">
        <f>IFERROR(VLOOKUP(A1448,[1]Tổng!$M$2:$AQ$200,30,0),"")</f>
        <v/>
      </c>
      <c r="M1448" s="88">
        <f t="shared" si="440"/>
        <v>0</v>
      </c>
      <c r="N1448" s="88" t="str">
        <f>IFERROR(VLOOKUP(A1448,[1]Tổng!$M$2:$AT$200,18,0),"")</f>
        <v/>
      </c>
      <c r="O1448" s="88" t="str">
        <f>IFERROR(VLOOKUP(A1448,[1]Tổng!$M$2:$AT$200,22,0),"")</f>
        <v/>
      </c>
      <c r="P1448" s="217">
        <f t="shared" si="441"/>
        <v>0</v>
      </c>
      <c r="Q1448" s="217">
        <f>IFERROR(VLOOKUP(A1448,[1]Tổng!$M$2:$AQ$200,29,0),0)</f>
        <v>0</v>
      </c>
      <c r="R1448" s="81" t="str">
        <f>IFERROR(VLOOKUP(A1448,[1]Tổng!$M$2:$AQ$200,31,0),"")</f>
        <v/>
      </c>
      <c r="S1448" s="81">
        <f t="shared" si="430"/>
        <v>0</v>
      </c>
      <c r="T1448" s="81">
        <f t="shared" si="431"/>
        <v>0</v>
      </c>
      <c r="U1448" s="81" t="e">
        <f t="shared" si="443"/>
        <v>#REF!</v>
      </c>
      <c r="V1448" s="81"/>
      <c r="W1448" s="81" t="e">
        <f t="shared" si="436"/>
        <v>#REF!</v>
      </c>
      <c r="X1448" s="83" t="str">
        <f>IFERROR(VLOOKUP(A1448,[1]Tổng!$H$2:$AT$200,39,0),".")</f>
        <v>.</v>
      </c>
      <c r="Y1448" s="99">
        <f t="shared" si="428"/>
        <v>0</v>
      </c>
      <c r="AC1448" s="106"/>
      <c r="AE1448" s="106" t="e">
        <f t="shared" si="427"/>
        <v>#VALUE!</v>
      </c>
      <c r="AF1448" s="69"/>
      <c r="AG1448" s="218"/>
      <c r="AH1448" s="219"/>
      <c r="AI1448" s="218"/>
      <c r="AR1448" s="225" t="str">
        <f t="shared" si="425"/>
        <v/>
      </c>
      <c r="AS1448" s="35">
        <f t="shared" si="426"/>
        <v>2</v>
      </c>
      <c r="AU1448" s="69" t="e">
        <f t="shared" si="429"/>
        <v>#N/A</v>
      </c>
      <c r="AV1448" s="69" t="e">
        <f t="shared" si="432"/>
        <v>#N/A</v>
      </c>
      <c r="AW1448" s="69">
        <f>IF(I1448&gt;0,COUNTIF($AV$32:AV1448,AV1448),0)</f>
        <v>1416</v>
      </c>
      <c r="AX1448" s="69">
        <f>IF(AND(AW1448&gt;1,SUMIF($AV$32:AV1447,AV1448,$AX$32:AX1447)-SUMIF($AV$32:AV1447,AV1448,$BA$32:BA1447)=0),1,IF(AND(AW1448&gt;1,SUMIF($AV$32:AV1447,AV1448,$AX$32:AX1447)-SUMIF($AV$32:AV1447,AV1448,$BA$32:BA1447)&gt;0),0,AW1448))</f>
        <v>0</v>
      </c>
      <c r="AY1448" s="69">
        <f>IF(AND(Q1448&gt;0,SUMIF($AV$32:AV1448,AV1448,$I$32:I1448)-SUMIF($AV$32:AV1448,AV1448,$Q$32:Q1448)=0),COUNTIF($AV$32:AV1448,AV1448),0)</f>
        <v>0</v>
      </c>
      <c r="AZ1448" s="69">
        <f>IF(Q1448&gt;0,COUNTIF($AV$32:AV1448,AV1448),0)</f>
        <v>0</v>
      </c>
      <c r="BA1448" s="69">
        <f t="shared" si="433"/>
        <v>0</v>
      </c>
      <c r="BC1448" s="69" t="str">
        <f t="shared" si="434"/>
        <v xml:space="preserve">  0</v>
      </c>
      <c r="BD1448" s="69" t="str">
        <f t="shared" si="435"/>
        <v/>
      </c>
      <c r="BF1448" s="69"/>
      <c r="BG1448" s="69"/>
    </row>
    <row r="1449" spans="1:59" x14ac:dyDescent="0.25">
      <c r="A1449" s="70" t="e">
        <f t="shared" si="442"/>
        <v>#REF!</v>
      </c>
      <c r="B1449" s="83" t="str">
        <f>IFERROR(VLOOKUP(A1449,[1]Tổng!$M$2:$AT$200,13,0),"")</f>
        <v/>
      </c>
      <c r="C1449" s="71" t="e">
        <f t="shared" si="437"/>
        <v>#VALUE!</v>
      </c>
      <c r="D1449" s="71">
        <f t="shared" si="438"/>
        <v>1</v>
      </c>
      <c r="E1449" s="221" t="str">
        <f>IFERROR(VLOOKUP(A1449,[1]Tổng!$M$2:$AT$200,14,0),"")</f>
        <v/>
      </c>
      <c r="F1449" s="213" t="str">
        <f>IFERROR(VLOOKUP(A1449,[1]Tổng!$M$2:$AT$200,15,0),"")</f>
        <v/>
      </c>
      <c r="G1449" s="214" t="str">
        <f>IFERROR(VLOOKUP(A1449,[1]Tổng!$M$2:$AT$200,25,0),"")</f>
        <v/>
      </c>
      <c r="H1449" s="83" t="str">
        <f>IFERROR(VLOOKUP(A1449,[1]Tổng!$M$2:$AQ$200,26,0),"")</f>
        <v/>
      </c>
      <c r="I1449" s="77" t="str">
        <f>IFERROR(VLOOKUP(A1449,[1]Tổng!$M$2:$AQ$200,27,0),"")</f>
        <v/>
      </c>
      <c r="J1449" s="77">
        <v>1000000</v>
      </c>
      <c r="K1449" s="78">
        <f t="shared" si="439"/>
        <v>0</v>
      </c>
      <c r="L1449" s="88" t="str">
        <f>IFERROR(VLOOKUP(A1449,[1]Tổng!$M$2:$AQ$200,30,0),"")</f>
        <v/>
      </c>
      <c r="M1449" s="88">
        <f t="shared" si="440"/>
        <v>0</v>
      </c>
      <c r="N1449" s="88" t="str">
        <f>IFERROR(VLOOKUP(A1449,[1]Tổng!$M$2:$AT$200,18,0),"")</f>
        <v/>
      </c>
      <c r="O1449" s="88" t="str">
        <f>IFERROR(VLOOKUP(A1449,[1]Tổng!$M$2:$AT$200,22,0),"")</f>
        <v/>
      </c>
      <c r="P1449" s="217">
        <f t="shared" si="441"/>
        <v>0</v>
      </c>
      <c r="Q1449" s="217">
        <f>IFERROR(VLOOKUP(A1449,[1]Tổng!$M$2:$AQ$200,29,0),0)</f>
        <v>0</v>
      </c>
      <c r="R1449" s="81" t="str">
        <f>IFERROR(VLOOKUP(A1449,[1]Tổng!$M$2:$AQ$200,31,0),"")</f>
        <v/>
      </c>
      <c r="S1449" s="81">
        <f t="shared" si="430"/>
        <v>0</v>
      </c>
      <c r="T1449" s="81">
        <f t="shared" si="431"/>
        <v>0</v>
      </c>
      <c r="U1449" s="81" t="e">
        <f t="shared" si="443"/>
        <v>#REF!</v>
      </c>
      <c r="V1449" s="81"/>
      <c r="W1449" s="81" t="e">
        <f t="shared" si="436"/>
        <v>#REF!</v>
      </c>
      <c r="X1449" s="83" t="str">
        <f>IFERROR(VLOOKUP(A1449,[1]Tổng!$H$2:$AT$200,39,0),".")</f>
        <v>.</v>
      </c>
      <c r="Y1449" s="99">
        <f t="shared" si="428"/>
        <v>0</v>
      </c>
      <c r="AC1449" s="106"/>
      <c r="AE1449" s="106" t="e">
        <f t="shared" si="427"/>
        <v>#VALUE!</v>
      </c>
      <c r="AF1449" s="69"/>
      <c r="AG1449" s="218"/>
      <c r="AH1449" s="219"/>
      <c r="AI1449" s="218"/>
      <c r="AR1449" s="225" t="str">
        <f t="shared" si="425"/>
        <v/>
      </c>
      <c r="AS1449" s="35">
        <f t="shared" si="426"/>
        <v>2</v>
      </c>
      <c r="AU1449" s="69" t="e">
        <f t="shared" si="429"/>
        <v>#N/A</v>
      </c>
      <c r="AV1449" s="69" t="e">
        <f t="shared" si="432"/>
        <v>#N/A</v>
      </c>
      <c r="AW1449" s="69">
        <f>IF(I1449&gt;0,COUNTIF($AV$32:AV1449,AV1449),0)</f>
        <v>1417</v>
      </c>
      <c r="AX1449" s="69">
        <f>IF(AND(AW1449&gt;1,SUMIF($AV$32:AV1448,AV1449,$AX$32:AX1448)-SUMIF($AV$32:AV1448,AV1449,$BA$32:BA1448)=0),1,IF(AND(AW1449&gt;1,SUMIF($AV$32:AV1448,AV1449,$AX$32:AX1448)-SUMIF($AV$32:AV1448,AV1449,$BA$32:BA1448)&gt;0),0,AW1449))</f>
        <v>0</v>
      </c>
      <c r="AY1449" s="69">
        <f>IF(AND(Q1449&gt;0,SUMIF($AV$32:AV1449,AV1449,$I$32:I1449)-SUMIF($AV$32:AV1449,AV1449,$Q$32:Q1449)=0),COUNTIF($AV$32:AV1449,AV1449),0)</f>
        <v>0</v>
      </c>
      <c r="AZ1449" s="69">
        <f>IF(Q1449&gt;0,COUNTIF($AV$32:AV1449,AV1449),0)</f>
        <v>0</v>
      </c>
      <c r="BA1449" s="69">
        <f t="shared" si="433"/>
        <v>0</v>
      </c>
      <c r="BC1449" s="69" t="str">
        <f t="shared" si="434"/>
        <v xml:space="preserve">  0</v>
      </c>
      <c r="BD1449" s="69" t="str">
        <f t="shared" si="435"/>
        <v/>
      </c>
      <c r="BF1449" s="69"/>
      <c r="BG1449" s="69"/>
    </row>
    <row r="1450" spans="1:59" x14ac:dyDescent="0.25">
      <c r="A1450" s="70" t="e">
        <f t="shared" si="442"/>
        <v>#REF!</v>
      </c>
      <c r="B1450" s="83" t="str">
        <f>IFERROR(VLOOKUP(A1450,[1]Tổng!$M$2:$AT$200,13,0),"")</f>
        <v/>
      </c>
      <c r="C1450" s="71" t="e">
        <f t="shared" si="437"/>
        <v>#VALUE!</v>
      </c>
      <c r="D1450" s="71">
        <f t="shared" si="438"/>
        <v>1</v>
      </c>
      <c r="E1450" s="221" t="str">
        <f>IFERROR(VLOOKUP(A1450,[1]Tổng!$M$2:$AT$200,14,0),"")</f>
        <v/>
      </c>
      <c r="F1450" s="213" t="str">
        <f>IFERROR(VLOOKUP(A1450,[1]Tổng!$M$2:$AT$200,15,0),"")</f>
        <v/>
      </c>
      <c r="G1450" s="214" t="str">
        <f>IFERROR(VLOOKUP(A1450,[1]Tổng!$M$2:$AT$200,25,0),"")</f>
        <v/>
      </c>
      <c r="H1450" s="83" t="str">
        <f>IFERROR(VLOOKUP(A1450,[1]Tổng!$M$2:$AQ$200,26,0),"")</f>
        <v/>
      </c>
      <c r="I1450" s="77" t="str">
        <f>IFERROR(VLOOKUP(A1450,[1]Tổng!$M$2:$AQ$200,27,0),"")</f>
        <v/>
      </c>
      <c r="J1450" s="77">
        <v>1000000</v>
      </c>
      <c r="K1450" s="78">
        <f t="shared" si="439"/>
        <v>0</v>
      </c>
      <c r="L1450" s="88" t="str">
        <f>IFERROR(VLOOKUP(A1450,[1]Tổng!$M$2:$AQ$200,30,0),"")</f>
        <v/>
      </c>
      <c r="M1450" s="88">
        <f t="shared" si="440"/>
        <v>0</v>
      </c>
      <c r="N1450" s="88" t="str">
        <f>IFERROR(VLOOKUP(A1450,[1]Tổng!$M$2:$AT$200,18,0),"")</f>
        <v/>
      </c>
      <c r="O1450" s="88" t="str">
        <f>IFERROR(VLOOKUP(A1450,[1]Tổng!$M$2:$AT$200,22,0),"")</f>
        <v/>
      </c>
      <c r="P1450" s="217">
        <f t="shared" si="441"/>
        <v>0</v>
      </c>
      <c r="Q1450" s="217">
        <f>IFERROR(VLOOKUP(A1450,[1]Tổng!$M$2:$AQ$200,29,0),0)</f>
        <v>0</v>
      </c>
      <c r="R1450" s="81" t="str">
        <f>IFERROR(VLOOKUP(A1450,[1]Tổng!$M$2:$AQ$200,31,0),"")</f>
        <v/>
      </c>
      <c r="S1450" s="81">
        <f t="shared" si="430"/>
        <v>0</v>
      </c>
      <c r="T1450" s="81">
        <f t="shared" si="431"/>
        <v>0</v>
      </c>
      <c r="U1450" s="81" t="e">
        <f t="shared" si="443"/>
        <v>#REF!</v>
      </c>
      <c r="V1450" s="81"/>
      <c r="W1450" s="81" t="e">
        <f t="shared" si="436"/>
        <v>#REF!</v>
      </c>
      <c r="X1450" s="83" t="str">
        <f>IFERROR(VLOOKUP(A1450,[1]Tổng!$H$2:$AT$200,39,0),".")</f>
        <v>.</v>
      </c>
      <c r="Y1450" s="99">
        <f t="shared" si="428"/>
        <v>0</v>
      </c>
      <c r="AC1450" s="106"/>
      <c r="AE1450" s="106" t="e">
        <f t="shared" si="427"/>
        <v>#VALUE!</v>
      </c>
      <c r="AF1450" s="69"/>
      <c r="AG1450" s="218"/>
      <c r="AH1450" s="219"/>
      <c r="AI1450" s="218"/>
      <c r="AR1450" s="225" t="str">
        <f t="shared" si="425"/>
        <v/>
      </c>
      <c r="AS1450" s="35">
        <f t="shared" si="426"/>
        <v>2</v>
      </c>
      <c r="AU1450" s="69" t="e">
        <f t="shared" si="429"/>
        <v>#N/A</v>
      </c>
      <c r="AV1450" s="69" t="e">
        <f t="shared" si="432"/>
        <v>#N/A</v>
      </c>
      <c r="AW1450" s="69">
        <f>IF(I1450&gt;0,COUNTIF($AV$32:AV1450,AV1450),0)</f>
        <v>1418</v>
      </c>
      <c r="AX1450" s="69">
        <f>IF(AND(AW1450&gt;1,SUMIF($AV$32:AV1449,AV1450,$AX$32:AX1449)-SUMIF($AV$32:AV1449,AV1450,$BA$32:BA1449)=0),1,IF(AND(AW1450&gt;1,SUMIF($AV$32:AV1449,AV1450,$AX$32:AX1449)-SUMIF($AV$32:AV1449,AV1450,$BA$32:BA1449)&gt;0),0,AW1450))</f>
        <v>0</v>
      </c>
      <c r="AY1450" s="69">
        <f>IF(AND(Q1450&gt;0,SUMIF($AV$32:AV1450,AV1450,$I$32:I1450)-SUMIF($AV$32:AV1450,AV1450,$Q$32:Q1450)=0),COUNTIF($AV$32:AV1450,AV1450),0)</f>
        <v>0</v>
      </c>
      <c r="AZ1450" s="69">
        <f>IF(Q1450&gt;0,COUNTIF($AV$32:AV1450,AV1450),0)</f>
        <v>0</v>
      </c>
      <c r="BA1450" s="69">
        <f t="shared" si="433"/>
        <v>0</v>
      </c>
      <c r="BC1450" s="69" t="str">
        <f t="shared" si="434"/>
        <v xml:space="preserve">  0</v>
      </c>
      <c r="BD1450" s="69" t="str">
        <f t="shared" si="435"/>
        <v/>
      </c>
      <c r="BF1450" s="69"/>
      <c r="BG1450" s="69"/>
    </row>
    <row r="1451" spans="1:59" x14ac:dyDescent="0.25">
      <c r="A1451" s="70" t="e">
        <f t="shared" si="442"/>
        <v>#REF!</v>
      </c>
      <c r="B1451" s="83" t="str">
        <f>IFERROR(VLOOKUP(A1451,[1]Tổng!$M$2:$AT$200,13,0),"")</f>
        <v/>
      </c>
      <c r="C1451" s="71" t="e">
        <f t="shared" si="437"/>
        <v>#VALUE!</v>
      </c>
      <c r="D1451" s="71">
        <f t="shared" si="438"/>
        <v>1</v>
      </c>
      <c r="E1451" s="221" t="str">
        <f>IFERROR(VLOOKUP(A1451,[1]Tổng!$M$2:$AT$200,14,0),"")</f>
        <v/>
      </c>
      <c r="F1451" s="213" t="str">
        <f>IFERROR(VLOOKUP(A1451,[1]Tổng!$M$2:$AT$200,15,0),"")</f>
        <v/>
      </c>
      <c r="G1451" s="214" t="str">
        <f>IFERROR(VLOOKUP(A1451,[1]Tổng!$M$2:$AT$200,25,0),"")</f>
        <v/>
      </c>
      <c r="H1451" s="83" t="str">
        <f>IFERROR(VLOOKUP(A1451,[1]Tổng!$M$2:$AQ$200,26,0),"")</f>
        <v/>
      </c>
      <c r="I1451" s="77" t="str">
        <f>IFERROR(VLOOKUP(A1451,[1]Tổng!$M$2:$AQ$200,27,0),"")</f>
        <v/>
      </c>
      <c r="J1451" s="77">
        <v>1000000</v>
      </c>
      <c r="K1451" s="78">
        <f t="shared" si="439"/>
        <v>0</v>
      </c>
      <c r="L1451" s="88" t="str">
        <f>IFERROR(VLOOKUP(A1451,[1]Tổng!$M$2:$AQ$200,30,0),"")</f>
        <v/>
      </c>
      <c r="M1451" s="88">
        <f t="shared" si="440"/>
        <v>0</v>
      </c>
      <c r="N1451" s="88" t="str">
        <f>IFERROR(VLOOKUP(A1451,[1]Tổng!$M$2:$AT$200,18,0),"")</f>
        <v/>
      </c>
      <c r="O1451" s="88" t="str">
        <f>IFERROR(VLOOKUP(A1451,[1]Tổng!$M$2:$AT$200,22,0),"")</f>
        <v/>
      </c>
      <c r="P1451" s="217">
        <f t="shared" si="441"/>
        <v>0</v>
      </c>
      <c r="Q1451" s="217">
        <f>IFERROR(VLOOKUP(A1451,[1]Tổng!$M$2:$AQ$200,29,0),0)</f>
        <v>0</v>
      </c>
      <c r="R1451" s="81" t="str">
        <f>IFERROR(VLOOKUP(A1451,[1]Tổng!$M$2:$AQ$200,31,0),"")</f>
        <v/>
      </c>
      <c r="S1451" s="81">
        <f t="shared" si="430"/>
        <v>0</v>
      </c>
      <c r="T1451" s="81">
        <f t="shared" si="431"/>
        <v>0</v>
      </c>
      <c r="U1451" s="81" t="e">
        <f t="shared" si="443"/>
        <v>#REF!</v>
      </c>
      <c r="V1451" s="81"/>
      <c r="W1451" s="81" t="e">
        <f t="shared" si="436"/>
        <v>#REF!</v>
      </c>
      <c r="X1451" s="83" t="str">
        <f>IFERROR(VLOOKUP(A1451,[1]Tổng!$H$2:$AT$200,39,0),".")</f>
        <v>.</v>
      </c>
      <c r="Y1451" s="99">
        <f t="shared" si="428"/>
        <v>0</v>
      </c>
      <c r="AC1451" s="106"/>
      <c r="AE1451" s="106" t="e">
        <f t="shared" si="427"/>
        <v>#VALUE!</v>
      </c>
      <c r="AF1451" s="69"/>
      <c r="AG1451" s="218"/>
      <c r="AH1451" s="219"/>
      <c r="AI1451" s="218"/>
      <c r="AR1451" s="225" t="str">
        <f t="shared" si="425"/>
        <v/>
      </c>
      <c r="AS1451" s="35">
        <f t="shared" si="426"/>
        <v>2</v>
      </c>
      <c r="AU1451" s="69" t="e">
        <f t="shared" si="429"/>
        <v>#N/A</v>
      </c>
      <c r="AV1451" s="69" t="e">
        <f t="shared" si="432"/>
        <v>#N/A</v>
      </c>
      <c r="AW1451" s="69">
        <f>IF(I1451&gt;0,COUNTIF($AV$32:AV1451,AV1451),0)</f>
        <v>1419</v>
      </c>
      <c r="AX1451" s="69">
        <f>IF(AND(AW1451&gt;1,SUMIF($AV$32:AV1450,AV1451,$AX$32:AX1450)-SUMIF($AV$32:AV1450,AV1451,$BA$32:BA1450)=0),1,IF(AND(AW1451&gt;1,SUMIF($AV$32:AV1450,AV1451,$AX$32:AX1450)-SUMIF($AV$32:AV1450,AV1451,$BA$32:BA1450)&gt;0),0,AW1451))</f>
        <v>0</v>
      </c>
      <c r="AY1451" s="69">
        <f>IF(AND(Q1451&gt;0,SUMIF($AV$32:AV1451,AV1451,$I$32:I1451)-SUMIF($AV$32:AV1451,AV1451,$Q$32:Q1451)=0),COUNTIF($AV$32:AV1451,AV1451),0)</f>
        <v>0</v>
      </c>
      <c r="AZ1451" s="69">
        <f>IF(Q1451&gt;0,COUNTIF($AV$32:AV1451,AV1451),0)</f>
        <v>0</v>
      </c>
      <c r="BA1451" s="69">
        <f t="shared" si="433"/>
        <v>0</v>
      </c>
      <c r="BC1451" s="69" t="str">
        <f t="shared" si="434"/>
        <v xml:space="preserve">  0</v>
      </c>
      <c r="BD1451" s="69" t="str">
        <f t="shared" si="435"/>
        <v/>
      </c>
      <c r="BF1451" s="69"/>
      <c r="BG1451" s="69"/>
    </row>
    <row r="1452" spans="1:59" x14ac:dyDescent="0.25">
      <c r="A1452" s="70" t="e">
        <f t="shared" si="442"/>
        <v>#REF!</v>
      </c>
      <c r="B1452" s="83" t="str">
        <f>IFERROR(VLOOKUP(A1452,[1]Tổng!$M$2:$AT$200,13,0),"")</f>
        <v/>
      </c>
      <c r="C1452" s="71" t="e">
        <f t="shared" si="437"/>
        <v>#VALUE!</v>
      </c>
      <c r="D1452" s="71">
        <f t="shared" si="438"/>
        <v>1</v>
      </c>
      <c r="E1452" s="221" t="str">
        <f>IFERROR(VLOOKUP(A1452,[1]Tổng!$M$2:$AT$200,14,0),"")</f>
        <v/>
      </c>
      <c r="F1452" s="213" t="str">
        <f>IFERROR(VLOOKUP(A1452,[1]Tổng!$M$2:$AT$200,15,0),"")</f>
        <v/>
      </c>
      <c r="G1452" s="214" t="str">
        <f>IFERROR(VLOOKUP(A1452,[1]Tổng!$M$2:$AT$200,25,0),"")</f>
        <v/>
      </c>
      <c r="H1452" s="83" t="str">
        <f>IFERROR(VLOOKUP(A1452,[1]Tổng!$M$2:$AQ$200,26,0),"")</f>
        <v/>
      </c>
      <c r="I1452" s="77" t="str">
        <f>IFERROR(VLOOKUP(A1452,[1]Tổng!$M$2:$AQ$200,27,0),"")</f>
        <v/>
      </c>
      <c r="J1452" s="77">
        <v>1000000</v>
      </c>
      <c r="K1452" s="78">
        <f t="shared" si="439"/>
        <v>0</v>
      </c>
      <c r="L1452" s="88" t="str">
        <f>IFERROR(VLOOKUP(A1452,[1]Tổng!$M$2:$AQ$200,30,0),"")</f>
        <v/>
      </c>
      <c r="M1452" s="88">
        <f t="shared" si="440"/>
        <v>0</v>
      </c>
      <c r="N1452" s="88" t="str">
        <f>IFERROR(VLOOKUP(A1452,[1]Tổng!$M$2:$AT$200,18,0),"")</f>
        <v/>
      </c>
      <c r="O1452" s="88" t="str">
        <f>IFERROR(VLOOKUP(A1452,[1]Tổng!$M$2:$AT$200,22,0),"")</f>
        <v/>
      </c>
      <c r="P1452" s="217">
        <f t="shared" si="441"/>
        <v>0</v>
      </c>
      <c r="Q1452" s="217">
        <f>IFERROR(VLOOKUP(A1452,[1]Tổng!$M$2:$AQ$200,29,0),0)</f>
        <v>0</v>
      </c>
      <c r="R1452" s="81" t="str">
        <f>IFERROR(VLOOKUP(A1452,[1]Tổng!$M$2:$AQ$200,31,0),"")</f>
        <v/>
      </c>
      <c r="S1452" s="81">
        <f t="shared" si="430"/>
        <v>0</v>
      </c>
      <c r="T1452" s="81">
        <f t="shared" si="431"/>
        <v>0</v>
      </c>
      <c r="U1452" s="81" t="e">
        <f t="shared" si="443"/>
        <v>#REF!</v>
      </c>
      <c r="V1452" s="81"/>
      <c r="W1452" s="81" t="e">
        <f t="shared" si="436"/>
        <v>#REF!</v>
      </c>
      <c r="X1452" s="83" t="str">
        <f>IFERROR(VLOOKUP(A1452,[1]Tổng!$H$2:$AT$200,39,0),".")</f>
        <v>.</v>
      </c>
      <c r="Y1452" s="99">
        <f t="shared" si="428"/>
        <v>0</v>
      </c>
      <c r="AC1452" s="106"/>
      <c r="AE1452" s="106" t="e">
        <f t="shared" si="427"/>
        <v>#VALUE!</v>
      </c>
      <c r="AF1452" s="69"/>
      <c r="AG1452" s="218"/>
      <c r="AH1452" s="219"/>
      <c r="AI1452" s="218"/>
      <c r="AR1452" s="225" t="str">
        <f t="shared" ref="AR1452:AR1515" si="444">IF(AS1452&gt;1,H1452,IF(AS1452=1,H1451+1,0))</f>
        <v/>
      </c>
      <c r="AS1452" s="35">
        <f t="shared" ref="AS1452:AS1515" si="445">IF(H1452=0,H1451+1,2)</f>
        <v>2</v>
      </c>
      <c r="AU1452" s="69" t="e">
        <f t="shared" si="429"/>
        <v>#N/A</v>
      </c>
      <c r="AV1452" s="69" t="e">
        <f t="shared" si="432"/>
        <v>#N/A</v>
      </c>
      <c r="AW1452" s="69">
        <f>IF(I1452&gt;0,COUNTIF($AV$32:AV1452,AV1452),0)</f>
        <v>1420</v>
      </c>
      <c r="AX1452" s="69">
        <f>IF(AND(AW1452&gt;1,SUMIF($AV$32:AV1451,AV1452,$AX$32:AX1451)-SUMIF($AV$32:AV1451,AV1452,$BA$32:BA1451)=0),1,IF(AND(AW1452&gt;1,SUMIF($AV$32:AV1451,AV1452,$AX$32:AX1451)-SUMIF($AV$32:AV1451,AV1452,$BA$32:BA1451)&gt;0),0,AW1452))</f>
        <v>0</v>
      </c>
      <c r="AY1452" s="69">
        <f>IF(AND(Q1452&gt;0,SUMIF($AV$32:AV1452,AV1452,$I$32:I1452)-SUMIF($AV$32:AV1452,AV1452,$Q$32:Q1452)=0),COUNTIF($AV$32:AV1452,AV1452),0)</f>
        <v>0</v>
      </c>
      <c r="AZ1452" s="69">
        <f>IF(Q1452&gt;0,COUNTIF($AV$32:AV1452,AV1452),0)</f>
        <v>0</v>
      </c>
      <c r="BA1452" s="69">
        <f t="shared" si="433"/>
        <v>0</v>
      </c>
      <c r="BC1452" s="69" t="str">
        <f t="shared" si="434"/>
        <v xml:space="preserve">  0</v>
      </c>
      <c r="BD1452" s="69" t="str">
        <f t="shared" si="435"/>
        <v/>
      </c>
      <c r="BF1452" s="69"/>
      <c r="BG1452" s="69"/>
    </row>
    <row r="1453" spans="1:59" s="238" customFormat="1" x14ac:dyDescent="0.25">
      <c r="A1453" s="229"/>
      <c r="B1453" s="230"/>
      <c r="C1453" s="231"/>
      <c r="D1453" s="231"/>
      <c r="E1453" s="232" t="s">
        <v>162</v>
      </c>
      <c r="F1453" s="233"/>
      <c r="G1453" s="234"/>
      <c r="H1453" s="235"/>
      <c r="I1453" s="236">
        <f>SUM(I32:I1452)</f>
        <v>101897</v>
      </c>
      <c r="J1453" s="236"/>
      <c r="K1453" s="236">
        <f>SUM(K32:K1452)</f>
        <v>101897000000</v>
      </c>
      <c r="L1453" s="236">
        <f>SUM(L32:L1452)</f>
        <v>6499199</v>
      </c>
      <c r="M1453" s="236">
        <f>SUM(M32:M1452)</f>
        <v>107154626437</v>
      </c>
      <c r="N1453" s="236"/>
      <c r="O1453" s="236"/>
      <c r="P1453" s="236">
        <f>SUM(P32:P1452)</f>
        <v>0</v>
      </c>
      <c r="Q1453" s="236">
        <f>SUM(Q32:Q1452)</f>
        <v>0</v>
      </c>
      <c r="R1453" s="236">
        <f>SUM(R32:R1452)</f>
        <v>0</v>
      </c>
      <c r="S1453" s="236">
        <f>SUM(S32:S1452)</f>
        <v>0</v>
      </c>
      <c r="T1453" s="236">
        <f>SUM(T32:T1452)</f>
        <v>0</v>
      </c>
      <c r="U1453" s="236"/>
      <c r="V1453" s="236"/>
      <c r="W1453" s="236" t="e">
        <f>W1452</f>
        <v>#REF!</v>
      </c>
      <c r="X1453" s="236">
        <f>SUM(X32:X1452)</f>
        <v>8279173</v>
      </c>
      <c r="Y1453" s="236">
        <f>SUM(Y32:Y1452)</f>
        <v>-197256</v>
      </c>
      <c r="Z1453" s="69"/>
      <c r="AA1453" s="69"/>
      <c r="AB1453" s="69"/>
      <c r="AC1453" s="69"/>
      <c r="AD1453" s="237"/>
      <c r="AI1453" s="239"/>
      <c r="AR1453" s="225" t="e">
        <f t="shared" si="444"/>
        <v>#VALUE!</v>
      </c>
      <c r="AS1453" s="35" t="e">
        <f t="shared" si="445"/>
        <v>#VALUE!</v>
      </c>
      <c r="AT1453" s="35"/>
      <c r="AU1453" s="69" t="e">
        <f t="shared" si="429"/>
        <v>#N/A</v>
      </c>
      <c r="AV1453" s="69" t="e">
        <f t="shared" si="432"/>
        <v>#N/A</v>
      </c>
      <c r="AW1453" s="69">
        <f>IF(I1453&gt;0,COUNTIF($AV$32:AV1453,AV1453),0)</f>
        <v>1421</v>
      </c>
      <c r="AX1453" s="69">
        <f>IF(AND(AW1453&gt;1,SUMIF($AV$32:AV1452,AV1453,$AX$32:AX1452)-SUMIF($AV$32:AV1452,AV1453,$BA$32:BA1452)=0),1,IF(AND(AW1453&gt;1,SUMIF($AV$32:AV1452,AV1453,$AX$32:AX1452)-SUMIF($AV$32:AV1452,AV1453,$BA$32:BA1452)&gt;0),0,AW1453))</f>
        <v>0</v>
      </c>
      <c r="AY1453" s="69">
        <f>IF(AND(Q1453&gt;0,SUMIF($AV$32:AV1453,AV1453,$I$32:I1453)-SUMIF($AV$32:AV1453,AV1453,$Q$32:Q1453)=0),COUNTIF($AV$32:AV1453,AV1453),0)</f>
        <v>0</v>
      </c>
      <c r="AZ1453" s="69">
        <f>IF(Q1453&gt;0,COUNTIF($AV$32:AV1453,AV1453),0)</f>
        <v>0</v>
      </c>
      <c r="BA1453" s="69">
        <f t="shared" si="433"/>
        <v>0</v>
      </c>
      <c r="BB1453" s="35"/>
      <c r="BC1453" s="69" t="str">
        <f t="shared" si="434"/>
        <v>Tổng cộng  0</v>
      </c>
      <c r="BD1453" s="69">
        <f t="shared" si="435"/>
        <v>0</v>
      </c>
      <c r="BE1453" s="35"/>
      <c r="BF1453" s="69"/>
    </row>
    <row r="1454" spans="1:59" x14ac:dyDescent="0.25">
      <c r="AR1454" s="225">
        <f t="shared" si="444"/>
        <v>1</v>
      </c>
      <c r="AS1454" s="35">
        <f t="shared" si="445"/>
        <v>1</v>
      </c>
      <c r="AU1454" s="69" t="e">
        <f t="shared" si="429"/>
        <v>#N/A</v>
      </c>
      <c r="AV1454" s="69" t="e">
        <f t="shared" si="432"/>
        <v>#N/A</v>
      </c>
      <c r="AW1454" s="69">
        <f>IF(I1454&gt;0,COUNTIF($AV$32:AV1454,AV1454),0)</f>
        <v>0</v>
      </c>
      <c r="AX1454" s="69">
        <f>IF(AND(AW1454&gt;1,SUMIF($AV$32:AV1453,AV1454,$AX$32:AX1453)-SUMIF($AV$32:AV1453,AV1454,$BA$32:BA1453)=0),1,IF(AND(AW1454&gt;1,SUMIF($AV$32:AV1453,AV1454,$AX$32:AX1453)-SUMIF($AV$32:AV1453,AV1454,$BA$32:BA1453)&gt;0),0,AW1454))</f>
        <v>0</v>
      </c>
      <c r="AY1454" s="69">
        <f>IF(AND(Q1454&gt;0,SUMIF($AV$32:AV1454,AV1454,$I$32:I1454)-SUMIF($AV$32:AV1454,AV1454,$Q$32:Q1454)=0),COUNTIF($AV$32:AV1454,AV1454),0)</f>
        <v>0</v>
      </c>
      <c r="AZ1454" s="69">
        <f>IF(Q1454&gt;0,COUNTIF($AV$32:AV1454,AV1454),0)</f>
        <v>0</v>
      </c>
      <c r="BA1454" s="69">
        <f t="shared" si="433"/>
        <v>0</v>
      </c>
      <c r="BC1454" s="69" t="str">
        <f t="shared" si="434"/>
        <v xml:space="preserve">  </v>
      </c>
      <c r="BD1454" s="69">
        <f t="shared" si="435"/>
        <v>0</v>
      </c>
      <c r="BF1454" s="69"/>
      <c r="BG1454" s="69"/>
    </row>
    <row r="1455" spans="1:59" x14ac:dyDescent="0.25">
      <c r="AR1455" s="225">
        <f t="shared" si="444"/>
        <v>1</v>
      </c>
      <c r="AS1455" s="35">
        <f t="shared" si="445"/>
        <v>1</v>
      </c>
      <c r="AU1455" s="69" t="e">
        <f t="shared" si="429"/>
        <v>#N/A</v>
      </c>
      <c r="AV1455" s="69" t="e">
        <f t="shared" si="432"/>
        <v>#N/A</v>
      </c>
      <c r="AW1455" s="69">
        <f>IF(I1455&gt;0,COUNTIF($AV$32:AV1455,AV1455),0)</f>
        <v>0</v>
      </c>
      <c r="AX1455" s="69">
        <f>IF(AND(AW1455&gt;1,SUMIF($AV$32:AV1454,AV1455,$AX$32:AX1454)-SUMIF($AV$32:AV1454,AV1455,$BA$32:BA1454)=0),1,IF(AND(AW1455&gt;1,SUMIF($AV$32:AV1454,AV1455,$AX$32:AX1454)-SUMIF($AV$32:AV1454,AV1455,$BA$32:BA1454)&gt;0),0,AW1455))</f>
        <v>0</v>
      </c>
      <c r="AY1455" s="69">
        <f>IF(AND(Q1455&gt;0,SUMIF($AV$32:AV1455,AV1455,$I$32:I1455)-SUMIF($AV$32:AV1455,AV1455,$Q$32:Q1455)=0),COUNTIF($AV$32:AV1455,AV1455),0)</f>
        <v>0</v>
      </c>
      <c r="AZ1455" s="69">
        <f>IF(Q1455&gt;0,COUNTIF($AV$32:AV1455,AV1455),0)</f>
        <v>0</v>
      </c>
      <c r="BA1455" s="69">
        <f t="shared" si="433"/>
        <v>0</v>
      </c>
      <c r="BC1455" s="69" t="str">
        <f t="shared" si="434"/>
        <v xml:space="preserve">  </v>
      </c>
      <c r="BD1455" s="69">
        <f t="shared" si="435"/>
        <v>0</v>
      </c>
      <c r="BF1455" s="69"/>
      <c r="BG1455" s="69"/>
    </row>
    <row r="1456" spans="1:59" x14ac:dyDescent="0.25">
      <c r="F1456" s="240"/>
      <c r="AR1456" s="225">
        <f t="shared" si="444"/>
        <v>1</v>
      </c>
      <c r="AS1456" s="35">
        <f t="shared" si="445"/>
        <v>1</v>
      </c>
      <c r="AU1456" s="69" t="e">
        <f t="shared" si="429"/>
        <v>#N/A</v>
      </c>
      <c r="AV1456" s="69" t="e">
        <f t="shared" si="432"/>
        <v>#N/A</v>
      </c>
      <c r="AW1456" s="69">
        <f>IF(I1456&gt;0,COUNTIF($AV$32:AV1456,AV1456),0)</f>
        <v>0</v>
      </c>
      <c r="AX1456" s="69">
        <f>IF(AND(AW1456&gt;1,SUMIF($AV$32:AV1455,AV1456,$AX$32:AX1455)-SUMIF($AV$32:AV1455,AV1456,$BA$32:BA1455)=0),1,IF(AND(AW1456&gt;1,SUMIF($AV$32:AV1455,AV1456,$AX$32:AX1455)-SUMIF($AV$32:AV1455,AV1456,$BA$32:BA1455)&gt;0),0,AW1456))</f>
        <v>0</v>
      </c>
      <c r="AY1456" s="69">
        <f>IF(AND(Q1456&gt;0,SUMIF($AV$32:AV1456,AV1456,$I$32:I1456)-SUMIF($AV$32:AV1456,AV1456,$Q$32:Q1456)=0),COUNTIF($AV$32:AV1456,AV1456),0)</f>
        <v>0</v>
      </c>
      <c r="AZ1456" s="69">
        <f>IF(Q1456&gt;0,COUNTIF($AV$32:AV1456,AV1456),0)</f>
        <v>0</v>
      </c>
      <c r="BA1456" s="69">
        <f t="shared" si="433"/>
        <v>0</v>
      </c>
      <c r="BC1456" s="69" t="str">
        <f t="shared" si="434"/>
        <v xml:space="preserve">  </v>
      </c>
      <c r="BD1456" s="69">
        <f t="shared" si="435"/>
        <v>0</v>
      </c>
      <c r="BF1456" s="69"/>
      <c r="BG1456" s="69"/>
    </row>
    <row r="1457" spans="9:59" x14ac:dyDescent="0.25">
      <c r="AR1457" s="225">
        <f t="shared" si="444"/>
        <v>1</v>
      </c>
      <c r="AS1457" s="35">
        <f t="shared" si="445"/>
        <v>1</v>
      </c>
      <c r="AU1457" s="69" t="e">
        <f t="shared" si="429"/>
        <v>#N/A</v>
      </c>
      <c r="AV1457" s="69" t="e">
        <f t="shared" si="432"/>
        <v>#N/A</v>
      </c>
      <c r="AW1457" s="69">
        <f>IF(I1457&gt;0,COUNTIF($AV$32:AV1457,AV1457),0)</f>
        <v>0</v>
      </c>
      <c r="AX1457" s="69">
        <f>IF(AND(AW1457&gt;1,SUMIF($AV$32:AV1456,AV1457,$AX$32:AX1456)-SUMIF($AV$32:AV1456,AV1457,$BA$32:BA1456)=0),1,IF(AND(AW1457&gt;1,SUMIF($AV$32:AV1456,AV1457,$AX$32:AX1456)-SUMIF($AV$32:AV1456,AV1457,$BA$32:BA1456)&gt;0),0,AW1457))</f>
        <v>0</v>
      </c>
      <c r="AY1457" s="69">
        <f>IF(AND(Q1457&gt;0,SUMIF($AV$32:AV1457,AV1457,$I$32:I1457)-SUMIF($AV$32:AV1457,AV1457,$Q$32:Q1457)=0),COUNTIF($AV$32:AV1457,AV1457),0)</f>
        <v>0</v>
      </c>
      <c r="AZ1457" s="69">
        <f>IF(Q1457&gt;0,COUNTIF($AV$32:AV1457,AV1457),0)</f>
        <v>0</v>
      </c>
      <c r="BA1457" s="69">
        <f t="shared" si="433"/>
        <v>0</v>
      </c>
      <c r="BC1457" s="69" t="str">
        <f t="shared" si="434"/>
        <v xml:space="preserve">  </v>
      </c>
      <c r="BD1457" s="69">
        <f t="shared" si="435"/>
        <v>0</v>
      </c>
      <c r="BF1457" s="69"/>
      <c r="BG1457" s="69"/>
    </row>
    <row r="1458" spans="9:59" x14ac:dyDescent="0.25">
      <c r="AR1458" s="225">
        <f t="shared" si="444"/>
        <v>1</v>
      </c>
      <c r="AS1458" s="35">
        <f t="shared" si="445"/>
        <v>1</v>
      </c>
      <c r="AU1458" s="69" t="e">
        <f t="shared" si="429"/>
        <v>#N/A</v>
      </c>
      <c r="AV1458" s="69" t="e">
        <f t="shared" si="432"/>
        <v>#N/A</v>
      </c>
      <c r="AW1458" s="69">
        <f>IF(I1458&gt;0,COUNTIF($AV$32:AV1458,AV1458),0)</f>
        <v>0</v>
      </c>
      <c r="AX1458" s="69">
        <f>IF(AND(AW1458&gt;1,SUMIF($AV$32:AV1457,AV1458,$AX$32:AX1457)-SUMIF($AV$32:AV1457,AV1458,$BA$32:BA1457)=0),1,IF(AND(AW1458&gt;1,SUMIF($AV$32:AV1457,AV1458,$AX$32:AX1457)-SUMIF($AV$32:AV1457,AV1458,$BA$32:BA1457)&gt;0),0,AW1458))</f>
        <v>0</v>
      </c>
      <c r="AY1458" s="69">
        <f>IF(AND(Q1458&gt;0,SUMIF($AV$32:AV1458,AV1458,$I$32:I1458)-SUMIF($AV$32:AV1458,AV1458,$Q$32:Q1458)=0),COUNTIF($AV$32:AV1458,AV1458),0)</f>
        <v>0</v>
      </c>
      <c r="AZ1458" s="69">
        <f>IF(Q1458&gt;0,COUNTIF($AV$32:AV1458,AV1458),0)</f>
        <v>0</v>
      </c>
      <c r="BA1458" s="69">
        <f t="shared" si="433"/>
        <v>0</v>
      </c>
      <c r="BC1458" s="69" t="str">
        <f t="shared" si="434"/>
        <v xml:space="preserve">  </v>
      </c>
      <c r="BD1458" s="69">
        <f t="shared" si="435"/>
        <v>0</v>
      </c>
      <c r="BF1458" s="69"/>
      <c r="BG1458" s="69"/>
    </row>
    <row r="1459" spans="9:59" x14ac:dyDescent="0.25">
      <c r="I1459" s="106"/>
      <c r="AR1459" s="225">
        <f t="shared" si="444"/>
        <v>1</v>
      </c>
      <c r="AS1459" s="35">
        <f t="shared" si="445"/>
        <v>1</v>
      </c>
      <c r="AU1459" s="69" t="e">
        <f t="shared" si="429"/>
        <v>#N/A</v>
      </c>
      <c r="AV1459" s="69" t="e">
        <f t="shared" si="432"/>
        <v>#N/A</v>
      </c>
      <c r="AW1459" s="69">
        <f>IF(I1459&gt;0,COUNTIF($AV$32:AV1459,AV1459),0)</f>
        <v>0</v>
      </c>
      <c r="AX1459" s="69">
        <f>IF(AND(AW1459&gt;1,SUMIF($AV$32:AV1458,AV1459,$AX$32:AX1458)-SUMIF($AV$32:AV1458,AV1459,$BA$32:BA1458)=0),1,IF(AND(AW1459&gt;1,SUMIF($AV$32:AV1458,AV1459,$AX$32:AX1458)-SUMIF($AV$32:AV1458,AV1459,$BA$32:BA1458)&gt;0),0,AW1459))</f>
        <v>0</v>
      </c>
      <c r="AY1459" s="69">
        <f>IF(AND(Q1459&gt;0,SUMIF($AV$32:AV1459,AV1459,$I$32:I1459)-SUMIF($AV$32:AV1459,AV1459,$Q$32:Q1459)=0),COUNTIF($AV$32:AV1459,AV1459),0)</f>
        <v>0</v>
      </c>
      <c r="AZ1459" s="69">
        <f>IF(Q1459&gt;0,COUNTIF($AV$32:AV1459,AV1459),0)</f>
        <v>0</v>
      </c>
      <c r="BA1459" s="69">
        <f t="shared" si="433"/>
        <v>0</v>
      </c>
      <c r="BC1459" s="69" t="str">
        <f t="shared" si="434"/>
        <v xml:space="preserve">  </v>
      </c>
      <c r="BD1459" s="69">
        <f t="shared" si="435"/>
        <v>0</v>
      </c>
      <c r="BF1459" s="69"/>
      <c r="BG1459" s="69"/>
    </row>
    <row r="1460" spans="9:59" x14ac:dyDescent="0.25">
      <c r="AR1460" s="225">
        <f t="shared" si="444"/>
        <v>1</v>
      </c>
      <c r="AS1460" s="35">
        <f t="shared" si="445"/>
        <v>1</v>
      </c>
      <c r="AU1460" s="69" t="e">
        <f t="shared" si="429"/>
        <v>#N/A</v>
      </c>
      <c r="AV1460" s="69" t="e">
        <f t="shared" si="432"/>
        <v>#N/A</v>
      </c>
      <c r="AW1460" s="69">
        <f>IF(I1460&gt;0,COUNTIF($AV$32:AV1460,AV1460),0)</f>
        <v>0</v>
      </c>
      <c r="AX1460" s="69">
        <f>IF(AND(AW1460&gt;1,SUMIF($AV$32:AV1459,AV1460,$AX$32:AX1459)-SUMIF($AV$32:AV1459,AV1460,$BA$32:BA1459)=0),1,IF(AND(AW1460&gt;1,SUMIF($AV$32:AV1459,AV1460,$AX$32:AX1459)-SUMIF($AV$32:AV1459,AV1460,$BA$32:BA1459)&gt;0),0,AW1460))</f>
        <v>0</v>
      </c>
      <c r="AY1460" s="69">
        <f>IF(AND(Q1460&gt;0,SUMIF($AV$32:AV1460,AV1460,$I$32:I1460)-SUMIF($AV$32:AV1460,AV1460,$Q$32:Q1460)=0),COUNTIF($AV$32:AV1460,AV1460),0)</f>
        <v>0</v>
      </c>
      <c r="AZ1460" s="69">
        <f>IF(Q1460&gt;0,COUNTIF($AV$32:AV1460,AV1460),0)</f>
        <v>0</v>
      </c>
      <c r="BA1460" s="69">
        <f t="shared" si="433"/>
        <v>0</v>
      </c>
      <c r="BC1460" s="69" t="str">
        <f t="shared" si="434"/>
        <v xml:space="preserve">  </v>
      </c>
      <c r="BD1460" s="69">
        <f t="shared" si="435"/>
        <v>0</v>
      </c>
      <c r="BF1460" s="69"/>
      <c r="BG1460" s="69"/>
    </row>
    <row r="1461" spans="9:59" x14ac:dyDescent="0.25">
      <c r="AR1461" s="225">
        <f t="shared" si="444"/>
        <v>1</v>
      </c>
      <c r="AS1461" s="35">
        <f t="shared" si="445"/>
        <v>1</v>
      </c>
      <c r="AU1461" s="69" t="e">
        <f t="shared" si="429"/>
        <v>#N/A</v>
      </c>
      <c r="AV1461" s="69" t="e">
        <f t="shared" si="432"/>
        <v>#N/A</v>
      </c>
      <c r="AW1461" s="69">
        <f>IF(I1461&gt;0,COUNTIF($AV$32:AV1461,AV1461),0)</f>
        <v>0</v>
      </c>
      <c r="AX1461" s="69">
        <f>IF(AND(AW1461&gt;1,SUMIF($AV$32:AV1460,AV1461,$AX$32:AX1460)-SUMIF($AV$32:AV1460,AV1461,$BA$32:BA1460)=0),1,IF(AND(AW1461&gt;1,SUMIF($AV$32:AV1460,AV1461,$AX$32:AX1460)-SUMIF($AV$32:AV1460,AV1461,$BA$32:BA1460)&gt;0),0,AW1461))</f>
        <v>0</v>
      </c>
      <c r="AY1461" s="69">
        <f>IF(AND(Q1461&gt;0,SUMIF($AV$32:AV1461,AV1461,$I$32:I1461)-SUMIF($AV$32:AV1461,AV1461,$Q$32:Q1461)=0),COUNTIF($AV$32:AV1461,AV1461),0)</f>
        <v>0</v>
      </c>
      <c r="AZ1461" s="69">
        <f>IF(Q1461&gt;0,COUNTIF($AV$32:AV1461,AV1461),0)</f>
        <v>0</v>
      </c>
      <c r="BA1461" s="69">
        <f t="shared" si="433"/>
        <v>0</v>
      </c>
      <c r="BC1461" s="69" t="str">
        <f t="shared" si="434"/>
        <v xml:space="preserve">  </v>
      </c>
      <c r="BD1461" s="69">
        <f t="shared" si="435"/>
        <v>0</v>
      </c>
      <c r="BF1461" s="69"/>
      <c r="BG1461" s="69"/>
    </row>
    <row r="1462" spans="9:59" x14ac:dyDescent="0.25">
      <c r="AR1462" s="225">
        <f t="shared" si="444"/>
        <v>1</v>
      </c>
      <c r="AS1462" s="35">
        <f t="shared" si="445"/>
        <v>1</v>
      </c>
      <c r="AU1462" s="69" t="e">
        <f t="shared" si="429"/>
        <v>#N/A</v>
      </c>
      <c r="AV1462" s="69" t="e">
        <f t="shared" si="432"/>
        <v>#N/A</v>
      </c>
      <c r="AW1462" s="69">
        <f>IF(I1462&gt;0,COUNTIF($AV$32:AV1462,AV1462),0)</f>
        <v>0</v>
      </c>
      <c r="AX1462" s="69">
        <f>IF(AND(AW1462&gt;1,SUMIF($AV$32:AV1461,AV1462,$AX$32:AX1461)-SUMIF($AV$32:AV1461,AV1462,$BA$32:BA1461)=0),1,IF(AND(AW1462&gt;1,SUMIF($AV$32:AV1461,AV1462,$AX$32:AX1461)-SUMIF($AV$32:AV1461,AV1462,$BA$32:BA1461)&gt;0),0,AW1462))</f>
        <v>0</v>
      </c>
      <c r="AY1462" s="69">
        <f>IF(AND(Q1462&gt;0,SUMIF($AV$32:AV1462,AV1462,$I$32:I1462)-SUMIF($AV$32:AV1462,AV1462,$Q$32:Q1462)=0),COUNTIF($AV$32:AV1462,AV1462),0)</f>
        <v>0</v>
      </c>
      <c r="AZ1462" s="69">
        <f>IF(Q1462&gt;0,COUNTIF($AV$32:AV1462,AV1462),0)</f>
        <v>0</v>
      </c>
      <c r="BA1462" s="69">
        <f t="shared" si="433"/>
        <v>0</v>
      </c>
      <c r="BC1462" s="69" t="str">
        <f t="shared" si="434"/>
        <v xml:space="preserve">  </v>
      </c>
      <c r="BD1462" s="69">
        <f t="shared" si="435"/>
        <v>0</v>
      </c>
      <c r="BF1462" s="69"/>
      <c r="BG1462" s="69"/>
    </row>
    <row r="1463" spans="9:59" x14ac:dyDescent="0.25">
      <c r="AR1463" s="225">
        <f t="shared" si="444"/>
        <v>1</v>
      </c>
      <c r="AS1463" s="35">
        <f t="shared" si="445"/>
        <v>1</v>
      </c>
      <c r="AU1463" s="69" t="e">
        <f t="shared" si="429"/>
        <v>#N/A</v>
      </c>
      <c r="AV1463" s="69" t="e">
        <f t="shared" si="432"/>
        <v>#N/A</v>
      </c>
      <c r="AW1463" s="69">
        <f>IF(I1463&gt;0,COUNTIF($AV$32:AV1463,AV1463),0)</f>
        <v>0</v>
      </c>
      <c r="AX1463" s="69">
        <f>IF(AND(AW1463&gt;1,SUMIF($AV$32:AV1462,AV1463,$AX$32:AX1462)-SUMIF($AV$32:AV1462,AV1463,$BA$32:BA1462)=0),1,IF(AND(AW1463&gt;1,SUMIF($AV$32:AV1462,AV1463,$AX$32:AX1462)-SUMIF($AV$32:AV1462,AV1463,$BA$32:BA1462)&gt;0),0,AW1463))</f>
        <v>0</v>
      </c>
      <c r="AY1463" s="69">
        <f>IF(AND(Q1463&gt;0,SUMIF($AV$32:AV1463,AV1463,$I$32:I1463)-SUMIF($AV$32:AV1463,AV1463,$Q$32:Q1463)=0),COUNTIF($AV$32:AV1463,AV1463),0)</f>
        <v>0</v>
      </c>
      <c r="AZ1463" s="69">
        <f>IF(Q1463&gt;0,COUNTIF($AV$32:AV1463,AV1463),0)</f>
        <v>0</v>
      </c>
      <c r="BA1463" s="69">
        <f t="shared" si="433"/>
        <v>0</v>
      </c>
      <c r="BC1463" s="69" t="str">
        <f t="shared" si="434"/>
        <v xml:space="preserve">  </v>
      </c>
      <c r="BD1463" s="69">
        <f t="shared" si="435"/>
        <v>0</v>
      </c>
      <c r="BF1463" s="69"/>
      <c r="BG1463" s="69"/>
    </row>
    <row r="1464" spans="9:59" x14ac:dyDescent="0.25">
      <c r="AR1464" s="225">
        <f t="shared" si="444"/>
        <v>1</v>
      </c>
      <c r="AS1464" s="35">
        <f t="shared" si="445"/>
        <v>1</v>
      </c>
      <c r="AU1464" s="69" t="e">
        <f t="shared" si="429"/>
        <v>#N/A</v>
      </c>
      <c r="AV1464" s="69" t="e">
        <f t="shared" si="432"/>
        <v>#N/A</v>
      </c>
      <c r="AW1464" s="69">
        <f>IF(I1464&gt;0,COUNTIF($AV$32:AV1464,AV1464),0)</f>
        <v>0</v>
      </c>
      <c r="AX1464" s="69">
        <f>IF(AND(AW1464&gt;1,SUMIF($AV$32:AV1463,AV1464,$AX$32:AX1463)-SUMIF($AV$32:AV1463,AV1464,$BA$32:BA1463)=0),1,IF(AND(AW1464&gt;1,SUMIF($AV$32:AV1463,AV1464,$AX$32:AX1463)-SUMIF($AV$32:AV1463,AV1464,$BA$32:BA1463)&gt;0),0,AW1464))</f>
        <v>0</v>
      </c>
      <c r="AY1464" s="69">
        <f>IF(AND(Q1464&gt;0,SUMIF($AV$32:AV1464,AV1464,$I$32:I1464)-SUMIF($AV$32:AV1464,AV1464,$Q$32:Q1464)=0),COUNTIF($AV$32:AV1464,AV1464),0)</f>
        <v>0</v>
      </c>
      <c r="AZ1464" s="69">
        <f>IF(Q1464&gt;0,COUNTIF($AV$32:AV1464,AV1464),0)</f>
        <v>0</v>
      </c>
      <c r="BA1464" s="69">
        <f t="shared" si="433"/>
        <v>0</v>
      </c>
      <c r="BC1464" s="69" t="str">
        <f t="shared" si="434"/>
        <v xml:space="preserve">  </v>
      </c>
      <c r="BD1464" s="69">
        <f t="shared" si="435"/>
        <v>0</v>
      </c>
      <c r="BF1464" s="69"/>
      <c r="BG1464" s="69"/>
    </row>
    <row r="1465" spans="9:59" x14ac:dyDescent="0.25">
      <c r="AR1465" s="225">
        <f t="shared" si="444"/>
        <v>1</v>
      </c>
      <c r="AS1465" s="35">
        <f t="shared" si="445"/>
        <v>1</v>
      </c>
      <c r="AU1465" s="69" t="e">
        <f t="shared" si="429"/>
        <v>#N/A</v>
      </c>
      <c r="AV1465" s="69" t="e">
        <f t="shared" si="432"/>
        <v>#N/A</v>
      </c>
      <c r="AW1465" s="69">
        <f>IF(I1465&gt;0,COUNTIF($AV$32:AV1465,AV1465),0)</f>
        <v>0</v>
      </c>
      <c r="AX1465" s="69">
        <f>IF(AND(AW1465&gt;1,SUMIF($AV$32:AV1464,AV1465,$AX$32:AX1464)-SUMIF($AV$32:AV1464,AV1465,$BA$32:BA1464)=0),1,IF(AND(AW1465&gt;1,SUMIF($AV$32:AV1464,AV1465,$AX$32:AX1464)-SUMIF($AV$32:AV1464,AV1465,$BA$32:BA1464)&gt;0),0,AW1465))</f>
        <v>0</v>
      </c>
      <c r="AY1465" s="69">
        <f>IF(AND(Q1465&gt;0,SUMIF($AV$32:AV1465,AV1465,$I$32:I1465)-SUMIF($AV$32:AV1465,AV1465,$Q$32:Q1465)=0),COUNTIF($AV$32:AV1465,AV1465),0)</f>
        <v>0</v>
      </c>
      <c r="AZ1465" s="69">
        <f>IF(Q1465&gt;0,COUNTIF($AV$32:AV1465,AV1465),0)</f>
        <v>0</v>
      </c>
      <c r="BA1465" s="69">
        <f t="shared" si="433"/>
        <v>0</v>
      </c>
      <c r="BC1465" s="69" t="str">
        <f t="shared" si="434"/>
        <v xml:space="preserve">  </v>
      </c>
      <c r="BD1465" s="69">
        <f t="shared" si="435"/>
        <v>0</v>
      </c>
      <c r="BF1465" s="69"/>
      <c r="BG1465" s="69"/>
    </row>
    <row r="1466" spans="9:59" x14ac:dyDescent="0.25">
      <c r="AR1466" s="225">
        <f t="shared" si="444"/>
        <v>1</v>
      </c>
      <c r="AS1466" s="35">
        <f t="shared" si="445"/>
        <v>1</v>
      </c>
      <c r="AU1466" s="69" t="e">
        <f t="shared" si="429"/>
        <v>#N/A</v>
      </c>
      <c r="AV1466" s="69" t="e">
        <f t="shared" si="432"/>
        <v>#N/A</v>
      </c>
      <c r="AW1466" s="69">
        <f>IF(I1466&gt;0,COUNTIF($AV$32:AV1466,AV1466),0)</f>
        <v>0</v>
      </c>
      <c r="AX1466" s="69">
        <f>IF(AND(AW1466&gt;1,SUMIF($AV$32:AV1465,AV1466,$AX$32:AX1465)-SUMIF($AV$32:AV1465,AV1466,$BA$32:BA1465)=0),1,IF(AND(AW1466&gt;1,SUMIF($AV$32:AV1465,AV1466,$AX$32:AX1465)-SUMIF($AV$32:AV1465,AV1466,$BA$32:BA1465)&gt;0),0,AW1466))</f>
        <v>0</v>
      </c>
      <c r="AY1466" s="69">
        <f>IF(AND(Q1466&gt;0,SUMIF($AV$32:AV1466,AV1466,$I$32:I1466)-SUMIF($AV$32:AV1466,AV1466,$Q$32:Q1466)=0),COUNTIF($AV$32:AV1466,AV1466),0)</f>
        <v>0</v>
      </c>
      <c r="AZ1466" s="69">
        <f>IF(Q1466&gt;0,COUNTIF($AV$32:AV1466,AV1466),0)</f>
        <v>0</v>
      </c>
      <c r="BA1466" s="69">
        <f t="shared" si="433"/>
        <v>0</v>
      </c>
      <c r="BC1466" s="69" t="str">
        <f t="shared" si="434"/>
        <v xml:space="preserve">  </v>
      </c>
      <c r="BD1466" s="69">
        <f t="shared" si="435"/>
        <v>0</v>
      </c>
      <c r="BF1466" s="69"/>
      <c r="BG1466" s="69"/>
    </row>
    <row r="1467" spans="9:59" x14ac:dyDescent="0.25">
      <c r="AR1467" s="225">
        <f t="shared" si="444"/>
        <v>1</v>
      </c>
      <c r="AS1467" s="35">
        <f t="shared" si="445"/>
        <v>1</v>
      </c>
      <c r="AU1467" s="69" t="e">
        <f t="shared" si="429"/>
        <v>#N/A</v>
      </c>
      <c r="AV1467" s="69" t="e">
        <f t="shared" si="432"/>
        <v>#N/A</v>
      </c>
      <c r="AW1467" s="69">
        <f>IF(I1467&gt;0,COUNTIF($AV$32:AV1467,AV1467),0)</f>
        <v>0</v>
      </c>
      <c r="AX1467" s="69">
        <f>IF(AND(AW1467&gt;1,SUMIF($AV$32:AV1466,AV1467,$AX$32:AX1466)-SUMIF($AV$32:AV1466,AV1467,$BA$32:BA1466)=0),1,IF(AND(AW1467&gt;1,SUMIF($AV$32:AV1466,AV1467,$AX$32:AX1466)-SUMIF($AV$32:AV1466,AV1467,$BA$32:BA1466)&gt;0),0,AW1467))</f>
        <v>0</v>
      </c>
      <c r="AY1467" s="69">
        <f>IF(AND(Q1467&gt;0,SUMIF($AV$32:AV1467,AV1467,$I$32:I1467)-SUMIF($AV$32:AV1467,AV1467,$Q$32:Q1467)=0),COUNTIF($AV$32:AV1467,AV1467),0)</f>
        <v>0</v>
      </c>
      <c r="AZ1467" s="69">
        <f>IF(Q1467&gt;0,COUNTIF($AV$32:AV1467,AV1467),0)</f>
        <v>0</v>
      </c>
      <c r="BA1467" s="69">
        <f t="shared" si="433"/>
        <v>0</v>
      </c>
      <c r="BC1467" s="69" t="str">
        <f t="shared" si="434"/>
        <v xml:space="preserve">  </v>
      </c>
      <c r="BD1467" s="69">
        <f t="shared" si="435"/>
        <v>0</v>
      </c>
      <c r="BF1467" s="69"/>
      <c r="BG1467" s="69"/>
    </row>
    <row r="1468" spans="9:59" x14ac:dyDescent="0.25">
      <c r="AR1468" s="225">
        <f t="shared" si="444"/>
        <v>1</v>
      </c>
      <c r="AS1468" s="35">
        <f t="shared" si="445"/>
        <v>1</v>
      </c>
      <c r="AU1468" s="69" t="e">
        <f t="shared" si="429"/>
        <v>#N/A</v>
      </c>
      <c r="AV1468" s="69" t="e">
        <f t="shared" si="432"/>
        <v>#N/A</v>
      </c>
      <c r="AW1468" s="69">
        <f>IF(I1468&gt;0,COUNTIF($AV$32:AV1468,AV1468),0)</f>
        <v>0</v>
      </c>
      <c r="AX1468" s="69">
        <f>IF(AND(AW1468&gt;1,SUMIF($AV$32:AV1467,AV1468,$AX$32:AX1467)-SUMIF($AV$32:AV1467,AV1468,$BA$32:BA1467)=0),1,IF(AND(AW1468&gt;1,SUMIF($AV$32:AV1467,AV1468,$AX$32:AX1467)-SUMIF($AV$32:AV1467,AV1468,$BA$32:BA1467)&gt;0),0,AW1468))</f>
        <v>0</v>
      </c>
      <c r="AY1468" s="69">
        <f>IF(AND(Q1468&gt;0,SUMIF($AV$32:AV1468,AV1468,$I$32:I1468)-SUMIF($AV$32:AV1468,AV1468,$Q$32:Q1468)=0),COUNTIF($AV$32:AV1468,AV1468),0)</f>
        <v>0</v>
      </c>
      <c r="AZ1468" s="69">
        <f>IF(Q1468&gt;0,COUNTIF($AV$32:AV1468,AV1468),0)</f>
        <v>0</v>
      </c>
      <c r="BA1468" s="69">
        <f t="shared" si="433"/>
        <v>0</v>
      </c>
      <c r="BC1468" s="69" t="str">
        <f t="shared" si="434"/>
        <v xml:space="preserve">  </v>
      </c>
      <c r="BD1468" s="69">
        <f t="shared" si="435"/>
        <v>0</v>
      </c>
      <c r="BF1468" s="69"/>
      <c r="BG1468" s="69"/>
    </row>
    <row r="1469" spans="9:59" x14ac:dyDescent="0.25">
      <c r="AR1469" s="225">
        <f t="shared" si="444"/>
        <v>1</v>
      </c>
      <c r="AS1469" s="35">
        <f t="shared" si="445"/>
        <v>1</v>
      </c>
      <c r="AU1469" s="69" t="e">
        <f t="shared" si="429"/>
        <v>#N/A</v>
      </c>
      <c r="AV1469" s="69" t="e">
        <f t="shared" si="432"/>
        <v>#N/A</v>
      </c>
      <c r="AW1469" s="69">
        <f>IF(I1469&gt;0,COUNTIF($AV$32:AV1469,AV1469),0)</f>
        <v>0</v>
      </c>
      <c r="AX1469" s="69">
        <f>IF(AND(AW1469&gt;1,SUMIF($AV$32:AV1468,AV1469,$AX$32:AX1468)-SUMIF($AV$32:AV1468,AV1469,$BA$32:BA1468)=0),1,IF(AND(AW1469&gt;1,SUMIF($AV$32:AV1468,AV1469,$AX$32:AX1468)-SUMIF($AV$32:AV1468,AV1469,$BA$32:BA1468)&gt;0),0,AW1469))</f>
        <v>0</v>
      </c>
      <c r="AY1469" s="69">
        <f>IF(AND(Q1469&gt;0,SUMIF($AV$32:AV1469,AV1469,$I$32:I1469)-SUMIF($AV$32:AV1469,AV1469,$Q$32:Q1469)=0),COUNTIF($AV$32:AV1469,AV1469),0)</f>
        <v>0</v>
      </c>
      <c r="AZ1469" s="69">
        <f>IF(Q1469&gt;0,COUNTIF($AV$32:AV1469,AV1469),0)</f>
        <v>0</v>
      </c>
      <c r="BA1469" s="69">
        <f t="shared" si="433"/>
        <v>0</v>
      </c>
      <c r="BC1469" s="69" t="str">
        <f t="shared" si="434"/>
        <v xml:space="preserve">  </v>
      </c>
      <c r="BD1469" s="69">
        <f t="shared" si="435"/>
        <v>0</v>
      </c>
      <c r="BF1469" s="69"/>
      <c r="BG1469" s="69"/>
    </row>
    <row r="1470" spans="9:59" x14ac:dyDescent="0.25">
      <c r="AR1470" s="225">
        <f t="shared" si="444"/>
        <v>1</v>
      </c>
      <c r="AS1470" s="35">
        <f t="shared" si="445"/>
        <v>1</v>
      </c>
      <c r="AU1470" s="69" t="e">
        <f t="shared" si="429"/>
        <v>#N/A</v>
      </c>
      <c r="AV1470" s="69" t="e">
        <f t="shared" si="432"/>
        <v>#N/A</v>
      </c>
      <c r="AW1470" s="69">
        <f>IF(I1470&gt;0,COUNTIF($AV$32:AV1470,AV1470),0)</f>
        <v>0</v>
      </c>
      <c r="AX1470" s="69">
        <f>IF(AND(AW1470&gt;1,SUMIF($AV$32:AV1469,AV1470,$AX$32:AX1469)-SUMIF($AV$32:AV1469,AV1470,$BA$32:BA1469)=0),1,IF(AND(AW1470&gt;1,SUMIF($AV$32:AV1469,AV1470,$AX$32:AX1469)-SUMIF($AV$32:AV1469,AV1470,$BA$32:BA1469)&gt;0),0,AW1470))</f>
        <v>0</v>
      </c>
      <c r="AY1470" s="69">
        <f>IF(AND(Q1470&gt;0,SUMIF($AV$32:AV1470,AV1470,$I$32:I1470)-SUMIF($AV$32:AV1470,AV1470,$Q$32:Q1470)=0),COUNTIF($AV$32:AV1470,AV1470),0)</f>
        <v>0</v>
      </c>
      <c r="AZ1470" s="69">
        <f>IF(Q1470&gt;0,COUNTIF($AV$32:AV1470,AV1470),0)</f>
        <v>0</v>
      </c>
      <c r="BA1470" s="69">
        <f t="shared" si="433"/>
        <v>0</v>
      </c>
      <c r="BC1470" s="69" t="str">
        <f t="shared" si="434"/>
        <v xml:space="preserve">  </v>
      </c>
      <c r="BD1470" s="69">
        <f t="shared" si="435"/>
        <v>0</v>
      </c>
      <c r="BF1470" s="69"/>
      <c r="BG1470" s="69"/>
    </row>
    <row r="1471" spans="9:59" x14ac:dyDescent="0.25">
      <c r="AR1471" s="225">
        <f t="shared" si="444"/>
        <v>1</v>
      </c>
      <c r="AS1471" s="35">
        <f t="shared" si="445"/>
        <v>1</v>
      </c>
      <c r="AU1471" s="69" t="e">
        <f t="shared" si="429"/>
        <v>#N/A</v>
      </c>
      <c r="AV1471" s="69" t="e">
        <f t="shared" si="432"/>
        <v>#N/A</v>
      </c>
      <c r="AW1471" s="69">
        <f>IF(I1471&gt;0,COUNTIF($AV$32:AV1471,AV1471),0)</f>
        <v>0</v>
      </c>
      <c r="AX1471" s="69">
        <f>IF(AND(AW1471&gt;1,SUMIF($AV$32:AV1470,AV1471,$AX$32:AX1470)-SUMIF($AV$32:AV1470,AV1471,$BA$32:BA1470)=0),1,IF(AND(AW1471&gt;1,SUMIF($AV$32:AV1470,AV1471,$AX$32:AX1470)-SUMIF($AV$32:AV1470,AV1471,$BA$32:BA1470)&gt;0),0,AW1471))</f>
        <v>0</v>
      </c>
      <c r="AY1471" s="69">
        <f>IF(AND(Q1471&gt;0,SUMIF($AV$32:AV1471,AV1471,$I$32:I1471)-SUMIF($AV$32:AV1471,AV1471,$Q$32:Q1471)=0),COUNTIF($AV$32:AV1471,AV1471),0)</f>
        <v>0</v>
      </c>
      <c r="AZ1471" s="69">
        <f>IF(Q1471&gt;0,COUNTIF($AV$32:AV1471,AV1471),0)</f>
        <v>0</v>
      </c>
      <c r="BA1471" s="69">
        <f t="shared" si="433"/>
        <v>0</v>
      </c>
      <c r="BC1471" s="69" t="str">
        <f t="shared" si="434"/>
        <v xml:space="preserve">  </v>
      </c>
      <c r="BD1471" s="69">
        <f t="shared" si="435"/>
        <v>0</v>
      </c>
      <c r="BF1471" s="69"/>
      <c r="BG1471" s="69"/>
    </row>
    <row r="1472" spans="9:59" x14ac:dyDescent="0.25">
      <c r="AR1472" s="225">
        <f t="shared" si="444"/>
        <v>1</v>
      </c>
      <c r="AS1472" s="35">
        <f t="shared" si="445"/>
        <v>1</v>
      </c>
      <c r="AU1472" s="69" t="e">
        <f t="shared" si="429"/>
        <v>#N/A</v>
      </c>
      <c r="AV1472" s="69" t="e">
        <f t="shared" si="432"/>
        <v>#N/A</v>
      </c>
      <c r="AW1472" s="69">
        <f>IF(I1472&gt;0,COUNTIF($AV$32:AV1472,AV1472),0)</f>
        <v>0</v>
      </c>
      <c r="AX1472" s="69">
        <f>IF(AND(AW1472&gt;1,SUMIF($AV$32:AV1471,AV1472,$AX$32:AX1471)-SUMIF($AV$32:AV1471,AV1472,$BA$32:BA1471)=0),1,IF(AND(AW1472&gt;1,SUMIF($AV$32:AV1471,AV1472,$AX$32:AX1471)-SUMIF($AV$32:AV1471,AV1472,$BA$32:BA1471)&gt;0),0,AW1472))</f>
        <v>0</v>
      </c>
      <c r="AY1472" s="69">
        <f>IF(AND(Q1472&gt;0,SUMIF($AV$32:AV1472,AV1472,$I$32:I1472)-SUMIF($AV$32:AV1472,AV1472,$Q$32:Q1472)=0),COUNTIF($AV$32:AV1472,AV1472),0)</f>
        <v>0</v>
      </c>
      <c r="AZ1472" s="69">
        <f>IF(Q1472&gt;0,COUNTIF($AV$32:AV1472,AV1472),0)</f>
        <v>0</v>
      </c>
      <c r="BA1472" s="69">
        <f t="shared" si="433"/>
        <v>0</v>
      </c>
      <c r="BC1472" s="69" t="str">
        <f t="shared" si="434"/>
        <v xml:space="preserve">  </v>
      </c>
      <c r="BD1472" s="69">
        <f t="shared" si="435"/>
        <v>0</v>
      </c>
      <c r="BF1472" s="69"/>
      <c r="BG1472" s="69"/>
    </row>
    <row r="1473" spans="44:59" x14ac:dyDescent="0.25">
      <c r="AR1473" s="225">
        <f t="shared" si="444"/>
        <v>1</v>
      </c>
      <c r="AS1473" s="35">
        <f t="shared" si="445"/>
        <v>1</v>
      </c>
      <c r="AU1473" s="69" t="e">
        <f t="shared" si="429"/>
        <v>#N/A</v>
      </c>
      <c r="AV1473" s="69" t="e">
        <f t="shared" si="432"/>
        <v>#N/A</v>
      </c>
      <c r="AW1473" s="69">
        <f>IF(I1473&gt;0,COUNTIF($AV$32:AV1473,AV1473),0)</f>
        <v>0</v>
      </c>
      <c r="AX1473" s="69">
        <f>IF(AND(AW1473&gt;1,SUMIF($AV$32:AV1472,AV1473,$AX$32:AX1472)-SUMIF($AV$32:AV1472,AV1473,$BA$32:BA1472)=0),1,IF(AND(AW1473&gt;1,SUMIF($AV$32:AV1472,AV1473,$AX$32:AX1472)-SUMIF($AV$32:AV1472,AV1473,$BA$32:BA1472)&gt;0),0,AW1473))</f>
        <v>0</v>
      </c>
      <c r="AY1473" s="69">
        <f>IF(AND(Q1473&gt;0,SUMIF($AV$32:AV1473,AV1473,$I$32:I1473)-SUMIF($AV$32:AV1473,AV1473,$Q$32:Q1473)=0),COUNTIF($AV$32:AV1473,AV1473),0)</f>
        <v>0</v>
      </c>
      <c r="AZ1473" s="69">
        <f>IF(Q1473&gt;0,COUNTIF($AV$32:AV1473,AV1473),0)</f>
        <v>0</v>
      </c>
      <c r="BA1473" s="69">
        <f t="shared" si="433"/>
        <v>0</v>
      </c>
      <c r="BC1473" s="69" t="str">
        <f t="shared" si="434"/>
        <v xml:space="preserve">  </v>
      </c>
      <c r="BD1473" s="69">
        <f t="shared" si="435"/>
        <v>0</v>
      </c>
      <c r="BF1473" s="69"/>
      <c r="BG1473" s="69"/>
    </row>
    <row r="1474" spans="44:59" x14ac:dyDescent="0.25">
      <c r="AR1474" s="225">
        <f t="shared" si="444"/>
        <v>1</v>
      </c>
      <c r="AS1474" s="35">
        <f t="shared" si="445"/>
        <v>1</v>
      </c>
      <c r="AU1474" s="69" t="e">
        <f t="shared" si="429"/>
        <v>#N/A</v>
      </c>
      <c r="AV1474" s="69" t="e">
        <f t="shared" si="432"/>
        <v>#N/A</v>
      </c>
      <c r="AW1474" s="69">
        <f>IF(I1474&gt;0,COUNTIF($AV$32:AV1474,AV1474),0)</f>
        <v>0</v>
      </c>
      <c r="AX1474" s="69">
        <f>IF(AND(AW1474&gt;1,SUMIF($AV$32:AV1473,AV1474,$AX$32:AX1473)-SUMIF($AV$32:AV1473,AV1474,$BA$32:BA1473)=0),1,IF(AND(AW1474&gt;1,SUMIF($AV$32:AV1473,AV1474,$AX$32:AX1473)-SUMIF($AV$32:AV1473,AV1474,$BA$32:BA1473)&gt;0),0,AW1474))</f>
        <v>0</v>
      </c>
      <c r="AY1474" s="69">
        <f>IF(AND(Q1474&gt;0,SUMIF($AV$32:AV1474,AV1474,$I$32:I1474)-SUMIF($AV$32:AV1474,AV1474,$Q$32:Q1474)=0),COUNTIF($AV$32:AV1474,AV1474),0)</f>
        <v>0</v>
      </c>
      <c r="AZ1474" s="69">
        <f>IF(Q1474&gt;0,COUNTIF($AV$32:AV1474,AV1474),0)</f>
        <v>0</v>
      </c>
      <c r="BA1474" s="69">
        <f t="shared" si="433"/>
        <v>0</v>
      </c>
      <c r="BC1474" s="69" t="str">
        <f t="shared" si="434"/>
        <v xml:space="preserve">  </v>
      </c>
      <c r="BD1474" s="69">
        <f t="shared" si="435"/>
        <v>0</v>
      </c>
      <c r="BF1474" s="69"/>
      <c r="BG1474" s="69"/>
    </row>
    <row r="1475" spans="44:59" x14ac:dyDescent="0.25">
      <c r="AR1475" s="225">
        <f t="shared" si="444"/>
        <v>1</v>
      </c>
      <c r="AS1475" s="35">
        <f t="shared" si="445"/>
        <v>1</v>
      </c>
      <c r="AU1475" s="69" t="e">
        <f t="shared" si="429"/>
        <v>#N/A</v>
      </c>
      <c r="AV1475" s="69" t="e">
        <f t="shared" si="432"/>
        <v>#N/A</v>
      </c>
      <c r="AW1475" s="69">
        <f>IF(I1475&gt;0,COUNTIF($AV$32:AV1475,AV1475),0)</f>
        <v>0</v>
      </c>
      <c r="AX1475" s="69">
        <f>IF(AND(AW1475&gt;1,SUMIF($AV$32:AV1474,AV1475,$AX$32:AX1474)-SUMIF($AV$32:AV1474,AV1475,$BA$32:BA1474)=0),1,IF(AND(AW1475&gt;1,SUMIF($AV$32:AV1474,AV1475,$AX$32:AX1474)-SUMIF($AV$32:AV1474,AV1475,$BA$32:BA1474)&gt;0),0,AW1475))</f>
        <v>0</v>
      </c>
      <c r="AY1475" s="69">
        <f>IF(AND(Q1475&gt;0,SUMIF($AV$32:AV1475,AV1475,$I$32:I1475)-SUMIF($AV$32:AV1475,AV1475,$Q$32:Q1475)=0),COUNTIF($AV$32:AV1475,AV1475),0)</f>
        <v>0</v>
      </c>
      <c r="AZ1475" s="69">
        <f>IF(Q1475&gt;0,COUNTIF($AV$32:AV1475,AV1475),0)</f>
        <v>0</v>
      </c>
      <c r="BA1475" s="69">
        <f t="shared" si="433"/>
        <v>0</v>
      </c>
      <c r="BC1475" s="69" t="str">
        <f t="shared" si="434"/>
        <v xml:space="preserve">  </v>
      </c>
      <c r="BD1475" s="69">
        <f t="shared" si="435"/>
        <v>0</v>
      </c>
      <c r="BF1475" s="69"/>
      <c r="BG1475" s="69"/>
    </row>
    <row r="1476" spans="44:59" x14ac:dyDescent="0.25">
      <c r="AR1476" s="225">
        <f t="shared" si="444"/>
        <v>1</v>
      </c>
      <c r="AS1476" s="35">
        <f t="shared" si="445"/>
        <v>1</v>
      </c>
      <c r="AU1476" s="69" t="e">
        <f t="shared" si="429"/>
        <v>#N/A</v>
      </c>
      <c r="AV1476" s="69" t="e">
        <f t="shared" si="432"/>
        <v>#N/A</v>
      </c>
      <c r="AW1476" s="69">
        <f>IF(I1476&gt;0,COUNTIF($AV$32:AV1476,AV1476),0)</f>
        <v>0</v>
      </c>
      <c r="AX1476" s="69">
        <f>IF(AND(AW1476&gt;1,SUMIF($AV$32:AV1475,AV1476,$AX$32:AX1475)-SUMIF($AV$32:AV1475,AV1476,$BA$32:BA1475)=0),1,IF(AND(AW1476&gt;1,SUMIF($AV$32:AV1475,AV1476,$AX$32:AX1475)-SUMIF($AV$32:AV1475,AV1476,$BA$32:BA1475)&gt;0),0,AW1476))</f>
        <v>0</v>
      </c>
      <c r="AY1476" s="69">
        <f>IF(AND(Q1476&gt;0,SUMIF($AV$32:AV1476,AV1476,$I$32:I1476)-SUMIF($AV$32:AV1476,AV1476,$Q$32:Q1476)=0),COUNTIF($AV$32:AV1476,AV1476),0)</f>
        <v>0</v>
      </c>
      <c r="AZ1476" s="69">
        <f>IF(Q1476&gt;0,COUNTIF($AV$32:AV1476,AV1476),0)</f>
        <v>0</v>
      </c>
      <c r="BA1476" s="69">
        <f t="shared" si="433"/>
        <v>0</v>
      </c>
      <c r="BC1476" s="69" t="str">
        <f t="shared" si="434"/>
        <v xml:space="preserve">  </v>
      </c>
      <c r="BD1476" s="69">
        <f t="shared" si="435"/>
        <v>0</v>
      </c>
      <c r="BF1476" s="69"/>
      <c r="BG1476" s="69"/>
    </row>
    <row r="1477" spans="44:59" x14ac:dyDescent="0.25">
      <c r="AR1477" s="225">
        <f t="shared" si="444"/>
        <v>1</v>
      </c>
      <c r="AS1477" s="35">
        <f t="shared" si="445"/>
        <v>1</v>
      </c>
      <c r="AU1477" s="69" t="e">
        <f t="shared" si="429"/>
        <v>#N/A</v>
      </c>
      <c r="AV1477" s="69" t="e">
        <f t="shared" si="432"/>
        <v>#N/A</v>
      </c>
      <c r="AW1477" s="69">
        <f>IF(I1477&gt;0,COUNTIF($AV$32:AV1477,AV1477),0)</f>
        <v>0</v>
      </c>
      <c r="AX1477" s="69">
        <f>IF(AND(AW1477&gt;1,SUMIF($AV$32:AV1476,AV1477,$AX$32:AX1476)-SUMIF($AV$32:AV1476,AV1477,$BA$32:BA1476)=0),1,IF(AND(AW1477&gt;1,SUMIF($AV$32:AV1476,AV1477,$AX$32:AX1476)-SUMIF($AV$32:AV1476,AV1477,$BA$32:BA1476)&gt;0),0,AW1477))</f>
        <v>0</v>
      </c>
      <c r="AY1477" s="69">
        <f>IF(AND(Q1477&gt;0,SUMIF($AV$32:AV1477,AV1477,$I$32:I1477)-SUMIF($AV$32:AV1477,AV1477,$Q$32:Q1477)=0),COUNTIF($AV$32:AV1477,AV1477),0)</f>
        <v>0</v>
      </c>
      <c r="AZ1477" s="69">
        <f>IF(Q1477&gt;0,COUNTIF($AV$32:AV1477,AV1477),0)</f>
        <v>0</v>
      </c>
      <c r="BA1477" s="69">
        <f t="shared" si="433"/>
        <v>0</v>
      </c>
      <c r="BC1477" s="69" t="str">
        <f t="shared" si="434"/>
        <v xml:space="preserve">  </v>
      </c>
      <c r="BD1477" s="69">
        <f t="shared" si="435"/>
        <v>0</v>
      </c>
      <c r="BF1477" s="69"/>
      <c r="BG1477" s="69"/>
    </row>
    <row r="1478" spans="44:59" x14ac:dyDescent="0.25">
      <c r="AR1478" s="225">
        <f t="shared" si="444"/>
        <v>1</v>
      </c>
      <c r="AS1478" s="35">
        <f t="shared" si="445"/>
        <v>1</v>
      </c>
      <c r="AU1478" s="69" t="e">
        <f t="shared" si="429"/>
        <v>#N/A</v>
      </c>
      <c r="AV1478" s="69" t="e">
        <f t="shared" si="432"/>
        <v>#N/A</v>
      </c>
      <c r="AW1478" s="69">
        <f>IF(I1478&gt;0,COUNTIF($AV$32:AV1478,AV1478),0)</f>
        <v>0</v>
      </c>
      <c r="AX1478" s="69">
        <f>IF(AND(AW1478&gt;1,SUMIF($AV$32:AV1477,AV1478,$AX$32:AX1477)-SUMIF($AV$32:AV1477,AV1478,$BA$32:BA1477)=0),1,IF(AND(AW1478&gt;1,SUMIF($AV$32:AV1477,AV1478,$AX$32:AX1477)-SUMIF($AV$32:AV1477,AV1478,$BA$32:BA1477)&gt;0),0,AW1478))</f>
        <v>0</v>
      </c>
      <c r="AY1478" s="69">
        <f>IF(AND(Q1478&gt;0,SUMIF($AV$32:AV1478,AV1478,$I$32:I1478)-SUMIF($AV$32:AV1478,AV1478,$Q$32:Q1478)=0),COUNTIF($AV$32:AV1478,AV1478),0)</f>
        <v>0</v>
      </c>
      <c r="AZ1478" s="69">
        <f>IF(Q1478&gt;0,COUNTIF($AV$32:AV1478,AV1478),0)</f>
        <v>0</v>
      </c>
      <c r="BA1478" s="69">
        <f t="shared" si="433"/>
        <v>0</v>
      </c>
      <c r="BC1478" s="69" t="str">
        <f t="shared" si="434"/>
        <v xml:space="preserve">  </v>
      </c>
      <c r="BD1478" s="69">
        <f t="shared" si="435"/>
        <v>0</v>
      </c>
      <c r="BF1478" s="69"/>
      <c r="BG1478" s="69"/>
    </row>
    <row r="1479" spans="44:59" x14ac:dyDescent="0.25">
      <c r="AR1479" s="225">
        <f t="shared" si="444"/>
        <v>1</v>
      </c>
      <c r="AS1479" s="35">
        <f t="shared" si="445"/>
        <v>1</v>
      </c>
      <c r="AU1479" s="69" t="e">
        <f t="shared" si="429"/>
        <v>#N/A</v>
      </c>
      <c r="AV1479" s="69" t="e">
        <f t="shared" si="432"/>
        <v>#N/A</v>
      </c>
      <c r="AW1479" s="69">
        <f>IF(I1479&gt;0,COUNTIF($AV$32:AV1479,AV1479),0)</f>
        <v>0</v>
      </c>
      <c r="AX1479" s="69">
        <f>IF(AND(AW1479&gt;1,SUMIF($AV$32:AV1478,AV1479,$AX$32:AX1478)-SUMIF($AV$32:AV1478,AV1479,$BA$32:BA1478)=0),1,IF(AND(AW1479&gt;1,SUMIF($AV$32:AV1478,AV1479,$AX$32:AX1478)-SUMIF($AV$32:AV1478,AV1479,$BA$32:BA1478)&gt;0),0,AW1479))</f>
        <v>0</v>
      </c>
      <c r="AY1479" s="69">
        <f>IF(AND(Q1479&gt;0,SUMIF($AV$32:AV1479,AV1479,$I$32:I1479)-SUMIF($AV$32:AV1479,AV1479,$Q$32:Q1479)=0),COUNTIF($AV$32:AV1479,AV1479),0)</f>
        <v>0</v>
      </c>
      <c r="AZ1479" s="69">
        <f>IF(Q1479&gt;0,COUNTIF($AV$32:AV1479,AV1479),0)</f>
        <v>0</v>
      </c>
      <c r="BA1479" s="69">
        <f t="shared" si="433"/>
        <v>0</v>
      </c>
      <c r="BC1479" s="69" t="str">
        <f t="shared" si="434"/>
        <v xml:space="preserve">  </v>
      </c>
      <c r="BD1479" s="69">
        <f t="shared" si="435"/>
        <v>0</v>
      </c>
      <c r="BF1479" s="69"/>
      <c r="BG1479" s="69"/>
    </row>
    <row r="1480" spans="44:59" x14ac:dyDescent="0.25">
      <c r="AR1480" s="225">
        <f t="shared" si="444"/>
        <v>1</v>
      </c>
      <c r="AS1480" s="35">
        <f t="shared" si="445"/>
        <v>1</v>
      </c>
      <c r="AU1480" s="69" t="e">
        <f t="shared" si="429"/>
        <v>#N/A</v>
      </c>
      <c r="AV1480" s="69" t="e">
        <f t="shared" si="432"/>
        <v>#N/A</v>
      </c>
      <c r="AW1480" s="69">
        <f>IF(I1480&gt;0,COUNTIF($AV$32:AV1480,AV1480),0)</f>
        <v>0</v>
      </c>
      <c r="AX1480" s="69">
        <f>IF(AND(AW1480&gt;1,SUMIF($AV$32:AV1479,AV1480,$AX$32:AX1479)-SUMIF($AV$32:AV1479,AV1480,$BA$32:BA1479)=0),1,IF(AND(AW1480&gt;1,SUMIF($AV$32:AV1479,AV1480,$AX$32:AX1479)-SUMIF($AV$32:AV1479,AV1480,$BA$32:BA1479)&gt;0),0,AW1480))</f>
        <v>0</v>
      </c>
      <c r="AY1480" s="69">
        <f>IF(AND(Q1480&gt;0,SUMIF($AV$32:AV1480,AV1480,$I$32:I1480)-SUMIF($AV$32:AV1480,AV1480,$Q$32:Q1480)=0),COUNTIF($AV$32:AV1480,AV1480),0)</f>
        <v>0</v>
      </c>
      <c r="AZ1480" s="69">
        <f>IF(Q1480&gt;0,COUNTIF($AV$32:AV1480,AV1480),0)</f>
        <v>0</v>
      </c>
      <c r="BA1480" s="69">
        <f t="shared" si="433"/>
        <v>0</v>
      </c>
      <c r="BC1480" s="69" t="str">
        <f t="shared" si="434"/>
        <v xml:space="preserve">  </v>
      </c>
      <c r="BD1480" s="69">
        <f t="shared" si="435"/>
        <v>0</v>
      </c>
      <c r="BF1480" s="69"/>
      <c r="BG1480" s="69"/>
    </row>
    <row r="1481" spans="44:59" x14ac:dyDescent="0.25">
      <c r="AR1481" s="225">
        <f t="shared" si="444"/>
        <v>1</v>
      </c>
      <c r="AS1481" s="35">
        <f t="shared" si="445"/>
        <v>1</v>
      </c>
      <c r="AU1481" s="69" t="e">
        <f t="shared" si="429"/>
        <v>#N/A</v>
      </c>
      <c r="AV1481" s="69" t="e">
        <f t="shared" si="432"/>
        <v>#N/A</v>
      </c>
      <c r="AW1481" s="69">
        <f>IF(I1481&gt;0,COUNTIF($AV$32:AV1481,AV1481),0)</f>
        <v>0</v>
      </c>
      <c r="AX1481" s="69">
        <f>IF(AND(AW1481&gt;1,SUMIF($AV$32:AV1480,AV1481,$AX$32:AX1480)-SUMIF($AV$32:AV1480,AV1481,$BA$32:BA1480)=0),1,IF(AND(AW1481&gt;1,SUMIF($AV$32:AV1480,AV1481,$AX$32:AX1480)-SUMIF($AV$32:AV1480,AV1481,$BA$32:BA1480)&gt;0),0,AW1481))</f>
        <v>0</v>
      </c>
      <c r="AY1481" s="69">
        <f>IF(AND(Q1481&gt;0,SUMIF($AV$32:AV1481,AV1481,$I$32:I1481)-SUMIF($AV$32:AV1481,AV1481,$Q$32:Q1481)=0),COUNTIF($AV$32:AV1481,AV1481),0)</f>
        <v>0</v>
      </c>
      <c r="AZ1481" s="69">
        <f>IF(Q1481&gt;0,COUNTIF($AV$32:AV1481,AV1481),0)</f>
        <v>0</v>
      </c>
      <c r="BA1481" s="69">
        <f t="shared" si="433"/>
        <v>0</v>
      </c>
      <c r="BC1481" s="69" t="str">
        <f t="shared" si="434"/>
        <v xml:space="preserve">  </v>
      </c>
      <c r="BD1481" s="69">
        <f t="shared" si="435"/>
        <v>0</v>
      </c>
      <c r="BF1481" s="69"/>
      <c r="BG1481" s="69"/>
    </row>
    <row r="1482" spans="44:59" x14ac:dyDescent="0.25">
      <c r="AR1482" s="225">
        <f t="shared" si="444"/>
        <v>1</v>
      </c>
      <c r="AS1482" s="35">
        <f t="shared" si="445"/>
        <v>1</v>
      </c>
      <c r="AU1482" s="69" t="e">
        <f t="shared" si="429"/>
        <v>#N/A</v>
      </c>
      <c r="AV1482" s="69" t="e">
        <f t="shared" si="432"/>
        <v>#N/A</v>
      </c>
      <c r="AW1482" s="69">
        <f>IF(I1482&gt;0,COUNTIF($AV$32:AV1482,AV1482),0)</f>
        <v>0</v>
      </c>
      <c r="AX1482" s="69">
        <f>IF(AND(AW1482&gt;1,SUMIF($AV$32:AV1481,AV1482,$AX$32:AX1481)-SUMIF($AV$32:AV1481,AV1482,$BA$32:BA1481)=0),1,IF(AND(AW1482&gt;1,SUMIF($AV$32:AV1481,AV1482,$AX$32:AX1481)-SUMIF($AV$32:AV1481,AV1482,$BA$32:BA1481)&gt;0),0,AW1482))</f>
        <v>0</v>
      </c>
      <c r="AY1482" s="69">
        <f>IF(AND(Q1482&gt;0,SUMIF($AV$32:AV1482,AV1482,$I$32:I1482)-SUMIF($AV$32:AV1482,AV1482,$Q$32:Q1482)=0),COUNTIF($AV$32:AV1482,AV1482),0)</f>
        <v>0</v>
      </c>
      <c r="AZ1482" s="69">
        <f>IF(Q1482&gt;0,COUNTIF($AV$32:AV1482,AV1482),0)</f>
        <v>0</v>
      </c>
      <c r="BA1482" s="69">
        <f t="shared" si="433"/>
        <v>0</v>
      </c>
      <c r="BC1482" s="69" t="str">
        <f t="shared" si="434"/>
        <v xml:space="preserve">  </v>
      </c>
      <c r="BD1482" s="69">
        <f t="shared" si="435"/>
        <v>0</v>
      </c>
      <c r="BF1482" s="69"/>
      <c r="BG1482" s="69"/>
    </row>
    <row r="1483" spans="44:59" x14ac:dyDescent="0.25">
      <c r="AR1483" s="225">
        <f t="shared" si="444"/>
        <v>1</v>
      </c>
      <c r="AS1483" s="35">
        <f t="shared" si="445"/>
        <v>1</v>
      </c>
      <c r="AU1483" s="69" t="e">
        <f t="shared" si="429"/>
        <v>#N/A</v>
      </c>
      <c r="AV1483" s="69" t="e">
        <f t="shared" si="432"/>
        <v>#N/A</v>
      </c>
      <c r="AW1483" s="69">
        <f>IF(I1483&gt;0,COUNTIF($AV$32:AV1483,AV1483),0)</f>
        <v>0</v>
      </c>
      <c r="AX1483" s="69">
        <f>IF(AND(AW1483&gt;1,SUMIF($AV$32:AV1482,AV1483,$AX$32:AX1482)-SUMIF($AV$32:AV1482,AV1483,$BA$32:BA1482)=0),1,IF(AND(AW1483&gt;1,SUMIF($AV$32:AV1482,AV1483,$AX$32:AX1482)-SUMIF($AV$32:AV1482,AV1483,$BA$32:BA1482)&gt;0),0,AW1483))</f>
        <v>0</v>
      </c>
      <c r="AY1483" s="69">
        <f>IF(AND(Q1483&gt;0,SUMIF($AV$32:AV1483,AV1483,$I$32:I1483)-SUMIF($AV$32:AV1483,AV1483,$Q$32:Q1483)=0),COUNTIF($AV$32:AV1483,AV1483),0)</f>
        <v>0</v>
      </c>
      <c r="AZ1483" s="69">
        <f>IF(Q1483&gt;0,COUNTIF($AV$32:AV1483,AV1483),0)</f>
        <v>0</v>
      </c>
      <c r="BA1483" s="69">
        <f t="shared" si="433"/>
        <v>0</v>
      </c>
      <c r="BC1483" s="69" t="str">
        <f t="shared" si="434"/>
        <v xml:space="preserve">  </v>
      </c>
      <c r="BD1483" s="69">
        <f t="shared" si="435"/>
        <v>0</v>
      </c>
      <c r="BF1483" s="69"/>
      <c r="BG1483" s="69"/>
    </row>
    <row r="1484" spans="44:59" x14ac:dyDescent="0.25">
      <c r="AR1484" s="225">
        <f t="shared" si="444"/>
        <v>1</v>
      </c>
      <c r="AS1484" s="35">
        <f t="shared" si="445"/>
        <v>1</v>
      </c>
      <c r="AU1484" s="69" t="e">
        <f t="shared" si="429"/>
        <v>#N/A</v>
      </c>
      <c r="AV1484" s="69" t="e">
        <f t="shared" si="432"/>
        <v>#N/A</v>
      </c>
      <c r="AW1484" s="69">
        <f>IF(I1484&gt;0,COUNTIF($AV$32:AV1484,AV1484),0)</f>
        <v>0</v>
      </c>
      <c r="AX1484" s="69">
        <f>IF(AND(AW1484&gt;1,SUMIF($AV$32:AV1483,AV1484,$AX$32:AX1483)-SUMIF($AV$32:AV1483,AV1484,$BA$32:BA1483)=0),1,IF(AND(AW1484&gt;1,SUMIF($AV$32:AV1483,AV1484,$AX$32:AX1483)-SUMIF($AV$32:AV1483,AV1484,$BA$32:BA1483)&gt;0),0,AW1484))</f>
        <v>0</v>
      </c>
      <c r="AY1484" s="69">
        <f>IF(AND(Q1484&gt;0,SUMIF($AV$32:AV1484,AV1484,$I$32:I1484)-SUMIF($AV$32:AV1484,AV1484,$Q$32:Q1484)=0),COUNTIF($AV$32:AV1484,AV1484),0)</f>
        <v>0</v>
      </c>
      <c r="AZ1484" s="69">
        <f>IF(Q1484&gt;0,COUNTIF($AV$32:AV1484,AV1484),0)</f>
        <v>0</v>
      </c>
      <c r="BA1484" s="69">
        <f t="shared" si="433"/>
        <v>0</v>
      </c>
      <c r="BC1484" s="69" t="str">
        <f t="shared" si="434"/>
        <v xml:space="preserve">  </v>
      </c>
      <c r="BD1484" s="69">
        <f t="shared" si="435"/>
        <v>0</v>
      </c>
      <c r="BF1484" s="69"/>
      <c r="BG1484" s="69"/>
    </row>
    <row r="1485" spans="44:59" x14ac:dyDescent="0.25">
      <c r="AR1485" s="225">
        <f t="shared" si="444"/>
        <v>1</v>
      </c>
      <c r="AS1485" s="35">
        <f t="shared" si="445"/>
        <v>1</v>
      </c>
      <c r="AU1485" s="69" t="e">
        <f t="shared" si="429"/>
        <v>#N/A</v>
      </c>
      <c r="AV1485" s="69" t="e">
        <f t="shared" si="432"/>
        <v>#N/A</v>
      </c>
      <c r="AW1485" s="69">
        <f>IF(I1485&gt;0,COUNTIF($AV$32:AV1485,AV1485),0)</f>
        <v>0</v>
      </c>
      <c r="AX1485" s="69">
        <f>IF(AND(AW1485&gt;1,SUMIF($AV$32:AV1484,AV1485,$AX$32:AX1484)-SUMIF($AV$32:AV1484,AV1485,$BA$32:BA1484)=0),1,IF(AND(AW1485&gt;1,SUMIF($AV$32:AV1484,AV1485,$AX$32:AX1484)-SUMIF($AV$32:AV1484,AV1485,$BA$32:BA1484)&gt;0),0,AW1485))</f>
        <v>0</v>
      </c>
      <c r="AY1485" s="69">
        <f>IF(AND(Q1485&gt;0,SUMIF($AV$32:AV1485,AV1485,$I$32:I1485)-SUMIF($AV$32:AV1485,AV1485,$Q$32:Q1485)=0),COUNTIF($AV$32:AV1485,AV1485),0)</f>
        <v>0</v>
      </c>
      <c r="AZ1485" s="69">
        <f>IF(Q1485&gt;0,COUNTIF($AV$32:AV1485,AV1485),0)</f>
        <v>0</v>
      </c>
      <c r="BA1485" s="69">
        <f t="shared" si="433"/>
        <v>0</v>
      </c>
      <c r="BC1485" s="69" t="str">
        <f t="shared" si="434"/>
        <v xml:space="preserve">  </v>
      </c>
      <c r="BD1485" s="69">
        <f t="shared" si="435"/>
        <v>0</v>
      </c>
      <c r="BF1485" s="69"/>
      <c r="BG1485" s="69"/>
    </row>
    <row r="1486" spans="44:59" x14ac:dyDescent="0.25">
      <c r="AR1486" s="225">
        <f t="shared" si="444"/>
        <v>1</v>
      </c>
      <c r="AS1486" s="35">
        <f t="shared" si="445"/>
        <v>1</v>
      </c>
      <c r="AU1486" s="69" t="e">
        <f t="shared" si="429"/>
        <v>#N/A</v>
      </c>
      <c r="AV1486" s="69" t="e">
        <f t="shared" si="432"/>
        <v>#N/A</v>
      </c>
      <c r="AW1486" s="69">
        <f>IF(I1486&gt;0,COUNTIF($AV$32:AV1486,AV1486),0)</f>
        <v>0</v>
      </c>
      <c r="AX1486" s="69">
        <f>IF(AND(AW1486&gt;1,SUMIF($AV$32:AV1485,AV1486,$AX$32:AX1485)-SUMIF($AV$32:AV1485,AV1486,$BA$32:BA1485)=0),1,IF(AND(AW1486&gt;1,SUMIF($AV$32:AV1485,AV1486,$AX$32:AX1485)-SUMIF($AV$32:AV1485,AV1486,$BA$32:BA1485)&gt;0),0,AW1486))</f>
        <v>0</v>
      </c>
      <c r="AY1486" s="69">
        <f>IF(AND(Q1486&gt;0,SUMIF($AV$32:AV1486,AV1486,$I$32:I1486)-SUMIF($AV$32:AV1486,AV1486,$Q$32:Q1486)=0),COUNTIF($AV$32:AV1486,AV1486),0)</f>
        <v>0</v>
      </c>
      <c r="AZ1486" s="69">
        <f>IF(Q1486&gt;0,COUNTIF($AV$32:AV1486,AV1486),0)</f>
        <v>0</v>
      </c>
      <c r="BA1486" s="69">
        <f t="shared" si="433"/>
        <v>0</v>
      </c>
      <c r="BC1486" s="69" t="str">
        <f t="shared" si="434"/>
        <v xml:space="preserve">  </v>
      </c>
      <c r="BD1486" s="69">
        <f t="shared" si="435"/>
        <v>0</v>
      </c>
      <c r="BF1486" s="69"/>
      <c r="BG1486" s="69"/>
    </row>
    <row r="1487" spans="44:59" x14ac:dyDescent="0.25">
      <c r="AR1487" s="225">
        <f t="shared" si="444"/>
        <v>1</v>
      </c>
      <c r="AS1487" s="35">
        <f t="shared" si="445"/>
        <v>1</v>
      </c>
      <c r="AU1487" s="69" t="e">
        <f t="shared" si="429"/>
        <v>#N/A</v>
      </c>
      <c r="AV1487" s="69" t="e">
        <f t="shared" si="432"/>
        <v>#N/A</v>
      </c>
      <c r="AW1487" s="69">
        <f>IF(I1487&gt;0,COUNTIF($AV$32:AV1487,AV1487),0)</f>
        <v>0</v>
      </c>
      <c r="AX1487" s="69">
        <f>IF(AND(AW1487&gt;1,SUMIF($AV$32:AV1486,AV1487,$AX$32:AX1486)-SUMIF($AV$32:AV1486,AV1487,$BA$32:BA1486)=0),1,IF(AND(AW1487&gt;1,SUMIF($AV$32:AV1486,AV1487,$AX$32:AX1486)-SUMIF($AV$32:AV1486,AV1487,$BA$32:BA1486)&gt;0),0,AW1487))</f>
        <v>0</v>
      </c>
      <c r="AY1487" s="69">
        <f>IF(AND(Q1487&gt;0,SUMIF($AV$32:AV1487,AV1487,$I$32:I1487)-SUMIF($AV$32:AV1487,AV1487,$Q$32:Q1487)=0),COUNTIF($AV$32:AV1487,AV1487),0)</f>
        <v>0</v>
      </c>
      <c r="AZ1487" s="69">
        <f>IF(Q1487&gt;0,COUNTIF($AV$32:AV1487,AV1487),0)</f>
        <v>0</v>
      </c>
      <c r="BA1487" s="69">
        <f t="shared" si="433"/>
        <v>0</v>
      </c>
      <c r="BC1487" s="69" t="str">
        <f t="shared" si="434"/>
        <v xml:space="preserve">  </v>
      </c>
      <c r="BD1487" s="69">
        <f t="shared" si="435"/>
        <v>0</v>
      </c>
      <c r="BF1487" s="69"/>
      <c r="BG1487" s="69"/>
    </row>
    <row r="1488" spans="44:59" x14ac:dyDescent="0.25">
      <c r="AR1488" s="225">
        <f t="shared" si="444"/>
        <v>1</v>
      </c>
      <c r="AS1488" s="35">
        <f t="shared" si="445"/>
        <v>1</v>
      </c>
      <c r="AU1488" s="69" t="e">
        <f t="shared" si="429"/>
        <v>#N/A</v>
      </c>
      <c r="AV1488" s="69" t="e">
        <f t="shared" si="432"/>
        <v>#N/A</v>
      </c>
      <c r="AW1488" s="69">
        <f>IF(I1488&gt;0,COUNTIF($AV$32:AV1488,AV1488),0)</f>
        <v>0</v>
      </c>
      <c r="AX1488" s="69">
        <f>IF(AND(AW1488&gt;1,SUMIF($AV$32:AV1487,AV1488,$AX$32:AX1487)-SUMIF($AV$32:AV1487,AV1488,$BA$32:BA1487)=0),1,IF(AND(AW1488&gt;1,SUMIF($AV$32:AV1487,AV1488,$AX$32:AX1487)-SUMIF($AV$32:AV1487,AV1488,$BA$32:BA1487)&gt;0),0,AW1488))</f>
        <v>0</v>
      </c>
      <c r="AY1488" s="69">
        <f>IF(AND(Q1488&gt;0,SUMIF($AV$32:AV1488,AV1488,$I$32:I1488)-SUMIF($AV$32:AV1488,AV1488,$Q$32:Q1488)=0),COUNTIF($AV$32:AV1488,AV1488),0)</f>
        <v>0</v>
      </c>
      <c r="AZ1488" s="69">
        <f>IF(Q1488&gt;0,COUNTIF($AV$32:AV1488,AV1488),0)</f>
        <v>0</v>
      </c>
      <c r="BA1488" s="69">
        <f t="shared" si="433"/>
        <v>0</v>
      </c>
      <c r="BC1488" s="69" t="str">
        <f t="shared" si="434"/>
        <v xml:space="preserve">  </v>
      </c>
      <c r="BD1488" s="69">
        <f t="shared" si="435"/>
        <v>0</v>
      </c>
      <c r="BF1488" s="69"/>
      <c r="BG1488" s="69"/>
    </row>
    <row r="1489" spans="44:59" x14ac:dyDescent="0.25">
      <c r="AR1489" s="225">
        <f t="shared" si="444"/>
        <v>1</v>
      </c>
      <c r="AS1489" s="35">
        <f t="shared" si="445"/>
        <v>1</v>
      </c>
      <c r="AU1489" s="69" t="e">
        <f t="shared" si="429"/>
        <v>#N/A</v>
      </c>
      <c r="AV1489" s="69" t="e">
        <f t="shared" si="432"/>
        <v>#N/A</v>
      </c>
      <c r="AW1489" s="69">
        <f>IF(I1489&gt;0,COUNTIF($AV$32:AV1489,AV1489),0)</f>
        <v>0</v>
      </c>
      <c r="AX1489" s="69">
        <f>IF(AND(AW1489&gt;1,SUMIF($AV$32:AV1488,AV1489,$AX$32:AX1488)-SUMIF($AV$32:AV1488,AV1489,$BA$32:BA1488)=0),1,IF(AND(AW1489&gt;1,SUMIF($AV$32:AV1488,AV1489,$AX$32:AX1488)-SUMIF($AV$32:AV1488,AV1489,$BA$32:BA1488)&gt;0),0,AW1489))</f>
        <v>0</v>
      </c>
      <c r="AY1489" s="69">
        <f>IF(AND(Q1489&gt;0,SUMIF($AV$32:AV1489,AV1489,$I$32:I1489)-SUMIF($AV$32:AV1489,AV1489,$Q$32:Q1489)=0),COUNTIF($AV$32:AV1489,AV1489),0)</f>
        <v>0</v>
      </c>
      <c r="AZ1489" s="69">
        <f>IF(Q1489&gt;0,COUNTIF($AV$32:AV1489,AV1489),0)</f>
        <v>0</v>
      </c>
      <c r="BA1489" s="69">
        <f t="shared" si="433"/>
        <v>0</v>
      </c>
      <c r="BC1489" s="69" t="str">
        <f t="shared" si="434"/>
        <v xml:space="preserve">  </v>
      </c>
      <c r="BD1489" s="69">
        <f t="shared" si="435"/>
        <v>0</v>
      </c>
      <c r="BF1489" s="69"/>
      <c r="BG1489" s="69"/>
    </row>
    <row r="1490" spans="44:59" x14ac:dyDescent="0.25">
      <c r="AR1490" s="225">
        <f t="shared" si="444"/>
        <v>1</v>
      </c>
      <c r="AS1490" s="35">
        <f t="shared" si="445"/>
        <v>1</v>
      </c>
      <c r="AU1490" s="69" t="e">
        <f t="shared" si="429"/>
        <v>#N/A</v>
      </c>
      <c r="AV1490" s="69" t="e">
        <f t="shared" si="432"/>
        <v>#N/A</v>
      </c>
      <c r="AW1490" s="69">
        <f>IF(I1490&gt;0,COUNTIF($AV$32:AV1490,AV1490),0)</f>
        <v>0</v>
      </c>
      <c r="AX1490" s="69">
        <f>IF(AND(AW1490&gt;1,SUMIF($AV$32:AV1489,AV1490,$AX$32:AX1489)-SUMIF($AV$32:AV1489,AV1490,$BA$32:BA1489)=0),1,IF(AND(AW1490&gt;1,SUMIF($AV$32:AV1489,AV1490,$AX$32:AX1489)-SUMIF($AV$32:AV1489,AV1490,$BA$32:BA1489)&gt;0),0,AW1490))</f>
        <v>0</v>
      </c>
      <c r="AY1490" s="69">
        <f>IF(AND(Q1490&gt;0,SUMIF($AV$32:AV1490,AV1490,$I$32:I1490)-SUMIF($AV$32:AV1490,AV1490,$Q$32:Q1490)=0),COUNTIF($AV$32:AV1490,AV1490),0)</f>
        <v>0</v>
      </c>
      <c r="AZ1490" s="69">
        <f>IF(Q1490&gt;0,COUNTIF($AV$32:AV1490,AV1490),0)</f>
        <v>0</v>
      </c>
      <c r="BA1490" s="69">
        <f t="shared" si="433"/>
        <v>0</v>
      </c>
      <c r="BC1490" s="69" t="str">
        <f t="shared" si="434"/>
        <v xml:space="preserve">  </v>
      </c>
      <c r="BD1490" s="69">
        <f t="shared" si="435"/>
        <v>0</v>
      </c>
      <c r="BF1490" s="69"/>
      <c r="BG1490" s="69"/>
    </row>
    <row r="1491" spans="44:59" x14ac:dyDescent="0.25">
      <c r="AR1491" s="225">
        <f t="shared" si="444"/>
        <v>1</v>
      </c>
      <c r="AS1491" s="35">
        <f t="shared" si="445"/>
        <v>1</v>
      </c>
      <c r="AU1491" s="69" t="e">
        <f t="shared" si="429"/>
        <v>#N/A</v>
      </c>
      <c r="AV1491" s="69" t="e">
        <f t="shared" si="432"/>
        <v>#N/A</v>
      </c>
      <c r="AW1491" s="69">
        <f>IF(I1491&gt;0,COUNTIF($AV$32:AV1491,AV1491),0)</f>
        <v>0</v>
      </c>
      <c r="AX1491" s="69">
        <f>IF(AND(AW1491&gt;1,SUMIF($AV$32:AV1490,AV1491,$AX$32:AX1490)-SUMIF($AV$32:AV1490,AV1491,$BA$32:BA1490)=0),1,IF(AND(AW1491&gt;1,SUMIF($AV$32:AV1490,AV1491,$AX$32:AX1490)-SUMIF($AV$32:AV1490,AV1491,$BA$32:BA1490)&gt;0),0,AW1491))</f>
        <v>0</v>
      </c>
      <c r="AY1491" s="69">
        <f>IF(AND(Q1491&gt;0,SUMIF($AV$32:AV1491,AV1491,$I$32:I1491)-SUMIF($AV$32:AV1491,AV1491,$Q$32:Q1491)=0),COUNTIF($AV$32:AV1491,AV1491),0)</f>
        <v>0</v>
      </c>
      <c r="AZ1491" s="69">
        <f>IF(Q1491&gt;0,COUNTIF($AV$32:AV1491,AV1491),0)</f>
        <v>0</v>
      </c>
      <c r="BA1491" s="69">
        <f t="shared" si="433"/>
        <v>0</v>
      </c>
      <c r="BC1491" s="69" t="str">
        <f t="shared" si="434"/>
        <v xml:space="preserve">  </v>
      </c>
      <c r="BD1491" s="69">
        <f t="shared" si="435"/>
        <v>0</v>
      </c>
      <c r="BF1491" s="69"/>
    </row>
    <row r="1492" spans="44:59" x14ac:dyDescent="0.25">
      <c r="AR1492" s="225">
        <f t="shared" si="444"/>
        <v>1</v>
      </c>
      <c r="AS1492" s="35">
        <f t="shared" si="445"/>
        <v>1</v>
      </c>
      <c r="AU1492" s="69" t="e">
        <f t="shared" si="429"/>
        <v>#N/A</v>
      </c>
      <c r="AV1492" s="69" t="e">
        <f t="shared" si="432"/>
        <v>#N/A</v>
      </c>
      <c r="AW1492" s="69">
        <f>IF(I1492&gt;0,COUNTIF($AV$32:AV1492,AV1492),0)</f>
        <v>0</v>
      </c>
      <c r="AX1492" s="69">
        <f>IF(AND(AW1492&gt;1,SUMIF($AV$32:AV1491,AV1492,$AX$32:AX1491)-SUMIF($AV$32:AV1491,AV1492,$BA$32:BA1491)=0),1,IF(AND(AW1492&gt;1,SUMIF($AV$32:AV1491,AV1492,$AX$32:AX1491)-SUMIF($AV$32:AV1491,AV1492,$BA$32:BA1491)&gt;0),0,AW1492))</f>
        <v>0</v>
      </c>
      <c r="AY1492" s="69">
        <f>IF(AND(Q1492&gt;0,SUMIF($AV$32:AV1492,AV1492,$I$32:I1492)-SUMIF($AV$32:AV1492,AV1492,$Q$32:Q1492)=0),COUNTIF($AV$32:AV1492,AV1492),0)</f>
        <v>0</v>
      </c>
      <c r="AZ1492" s="69">
        <f>IF(Q1492&gt;0,COUNTIF($AV$32:AV1492,AV1492),0)</f>
        <v>0</v>
      </c>
      <c r="BA1492" s="69">
        <f t="shared" si="433"/>
        <v>0</v>
      </c>
      <c r="BC1492" s="69" t="str">
        <f t="shared" si="434"/>
        <v xml:space="preserve">  </v>
      </c>
      <c r="BD1492" s="69">
        <f t="shared" si="435"/>
        <v>0</v>
      </c>
      <c r="BF1492" s="69"/>
    </row>
    <row r="1493" spans="44:59" x14ac:dyDescent="0.25">
      <c r="AR1493" s="225">
        <f t="shared" si="444"/>
        <v>1</v>
      </c>
      <c r="AS1493" s="35">
        <f t="shared" si="445"/>
        <v>1</v>
      </c>
      <c r="AU1493" s="69" t="e">
        <f t="shared" si="429"/>
        <v>#N/A</v>
      </c>
      <c r="AV1493" s="69" t="e">
        <f t="shared" si="432"/>
        <v>#N/A</v>
      </c>
      <c r="AW1493" s="69">
        <f>IF(I1493&gt;0,COUNTIF($AV$32:AV1493,AV1493),0)</f>
        <v>0</v>
      </c>
      <c r="AX1493" s="69">
        <f>IF(AND(AW1493&gt;1,SUMIF($AV$32:AV1492,AV1493,$AX$32:AX1492)-SUMIF($AV$32:AV1492,AV1493,$BA$32:BA1492)=0),1,IF(AND(AW1493&gt;1,SUMIF($AV$32:AV1492,AV1493,$AX$32:AX1492)-SUMIF($AV$32:AV1492,AV1493,$BA$32:BA1492)&gt;0),0,AW1493))</f>
        <v>0</v>
      </c>
      <c r="AY1493" s="69">
        <f>IF(AND(Q1493&gt;0,SUMIF($AV$32:AV1493,AV1493,$I$32:I1493)-SUMIF($AV$32:AV1493,AV1493,$Q$32:Q1493)=0),COUNTIF($AV$32:AV1493,AV1493),0)</f>
        <v>0</v>
      </c>
      <c r="AZ1493" s="69">
        <f>IF(Q1493&gt;0,COUNTIF($AV$32:AV1493,AV1493),0)</f>
        <v>0</v>
      </c>
      <c r="BA1493" s="69">
        <f t="shared" si="433"/>
        <v>0</v>
      </c>
      <c r="BC1493" s="69" t="str">
        <f t="shared" si="434"/>
        <v xml:space="preserve">  </v>
      </c>
      <c r="BD1493" s="69">
        <f t="shared" si="435"/>
        <v>0</v>
      </c>
      <c r="BF1493" s="69"/>
    </row>
    <row r="1494" spans="44:59" x14ac:dyDescent="0.25">
      <c r="AR1494" s="225">
        <f t="shared" si="444"/>
        <v>1</v>
      </c>
      <c r="AS1494" s="35">
        <f t="shared" si="445"/>
        <v>1</v>
      </c>
      <c r="AU1494" s="69" t="e">
        <f t="shared" si="429"/>
        <v>#N/A</v>
      </c>
      <c r="AV1494" s="69" t="e">
        <f t="shared" si="432"/>
        <v>#N/A</v>
      </c>
      <c r="AW1494" s="69">
        <f>IF(I1494&gt;0,COUNTIF($AV$32:AV1494,AV1494),0)</f>
        <v>0</v>
      </c>
      <c r="AX1494" s="69">
        <f>IF(AND(AW1494&gt;1,SUMIF($AV$32:AV1493,AV1494,$AX$32:AX1493)-SUMIF($AV$32:AV1493,AV1494,$BA$32:BA1493)=0),1,IF(AND(AW1494&gt;1,SUMIF($AV$32:AV1493,AV1494,$AX$32:AX1493)-SUMIF($AV$32:AV1493,AV1494,$BA$32:BA1493)&gt;0),0,AW1494))</f>
        <v>0</v>
      </c>
      <c r="AY1494" s="69">
        <f>IF(AND(Q1494&gt;0,SUMIF($AV$32:AV1494,AV1494,$I$32:I1494)-SUMIF($AV$32:AV1494,AV1494,$Q$32:Q1494)=0),COUNTIF($AV$32:AV1494,AV1494),0)</f>
        <v>0</v>
      </c>
      <c r="AZ1494" s="69">
        <f>IF(Q1494&gt;0,COUNTIF($AV$32:AV1494,AV1494),0)</f>
        <v>0</v>
      </c>
      <c r="BA1494" s="69">
        <f t="shared" si="433"/>
        <v>0</v>
      </c>
      <c r="BC1494" s="69" t="str">
        <f t="shared" si="434"/>
        <v xml:space="preserve">  </v>
      </c>
      <c r="BD1494" s="69">
        <f t="shared" si="435"/>
        <v>0</v>
      </c>
      <c r="BF1494" s="69"/>
    </row>
    <row r="1495" spans="44:59" x14ac:dyDescent="0.25">
      <c r="AR1495" s="225">
        <f t="shared" si="444"/>
        <v>1</v>
      </c>
      <c r="AS1495" s="35">
        <f t="shared" si="445"/>
        <v>1</v>
      </c>
      <c r="AU1495" s="69" t="e">
        <f t="shared" si="429"/>
        <v>#N/A</v>
      </c>
      <c r="AV1495" s="69" t="e">
        <f t="shared" si="432"/>
        <v>#N/A</v>
      </c>
      <c r="AW1495" s="69">
        <f>IF(I1495&gt;0,COUNTIF($AV$32:AV1495,AV1495),0)</f>
        <v>0</v>
      </c>
      <c r="AX1495" s="69">
        <f>IF(AND(AW1495&gt;1,SUMIF($AV$32:AV1494,AV1495,$AX$32:AX1494)-SUMIF($AV$32:AV1494,AV1495,$BA$32:BA1494)=0),1,IF(AND(AW1495&gt;1,SUMIF($AV$32:AV1494,AV1495,$AX$32:AX1494)-SUMIF($AV$32:AV1494,AV1495,$BA$32:BA1494)&gt;0),0,AW1495))</f>
        <v>0</v>
      </c>
      <c r="AY1495" s="69">
        <f>IF(AND(Q1495&gt;0,SUMIF($AV$32:AV1495,AV1495,$I$32:I1495)-SUMIF($AV$32:AV1495,AV1495,$Q$32:Q1495)=0),COUNTIF($AV$32:AV1495,AV1495),0)</f>
        <v>0</v>
      </c>
      <c r="AZ1495" s="69">
        <f>IF(Q1495&gt;0,COUNTIF($AV$32:AV1495,AV1495),0)</f>
        <v>0</v>
      </c>
      <c r="BA1495" s="69">
        <f t="shared" si="433"/>
        <v>0</v>
      </c>
      <c r="BC1495" s="69" t="str">
        <f t="shared" si="434"/>
        <v xml:space="preserve">  </v>
      </c>
      <c r="BD1495" s="69">
        <f t="shared" si="435"/>
        <v>0</v>
      </c>
      <c r="BF1495" s="69"/>
    </row>
    <row r="1496" spans="44:59" x14ac:dyDescent="0.25">
      <c r="AR1496" s="225">
        <f t="shared" si="444"/>
        <v>1</v>
      </c>
      <c r="AS1496" s="35">
        <f t="shared" si="445"/>
        <v>1</v>
      </c>
      <c r="AU1496" s="69" t="e">
        <f t="shared" si="429"/>
        <v>#N/A</v>
      </c>
      <c r="AV1496" s="69" t="e">
        <f t="shared" si="432"/>
        <v>#N/A</v>
      </c>
      <c r="AW1496" s="69">
        <f>IF(I1496&gt;0,COUNTIF($AV$32:AV1496,AV1496),0)</f>
        <v>0</v>
      </c>
      <c r="AX1496" s="69">
        <f>IF(AND(AW1496&gt;1,SUMIF($AV$32:AV1495,AV1496,$AX$32:AX1495)-SUMIF($AV$32:AV1495,AV1496,$BA$32:BA1495)=0),1,IF(AND(AW1496&gt;1,SUMIF($AV$32:AV1495,AV1496,$AX$32:AX1495)-SUMIF($AV$32:AV1495,AV1496,$BA$32:BA1495)&gt;0),0,AW1496))</f>
        <v>0</v>
      </c>
      <c r="AY1496" s="69">
        <f>IF(AND(Q1496&gt;0,SUMIF($AV$32:AV1496,AV1496,$I$32:I1496)-SUMIF($AV$32:AV1496,AV1496,$Q$32:Q1496)=0),COUNTIF($AV$32:AV1496,AV1496),0)</f>
        <v>0</v>
      </c>
      <c r="AZ1496" s="69">
        <f>IF(Q1496&gt;0,COUNTIF($AV$32:AV1496,AV1496),0)</f>
        <v>0</v>
      </c>
      <c r="BA1496" s="69">
        <f t="shared" si="433"/>
        <v>0</v>
      </c>
      <c r="BC1496" s="69" t="str">
        <f t="shared" si="434"/>
        <v xml:space="preserve">  </v>
      </c>
      <c r="BD1496" s="69">
        <f t="shared" si="435"/>
        <v>0</v>
      </c>
      <c r="BF1496" s="69"/>
    </row>
    <row r="1497" spans="44:59" x14ac:dyDescent="0.25">
      <c r="AR1497" s="225">
        <f t="shared" si="444"/>
        <v>1</v>
      </c>
      <c r="AS1497" s="35">
        <f t="shared" si="445"/>
        <v>1</v>
      </c>
      <c r="AU1497" s="69" t="e">
        <f t="shared" si="429"/>
        <v>#N/A</v>
      </c>
      <c r="AV1497" s="69" t="e">
        <f t="shared" si="432"/>
        <v>#N/A</v>
      </c>
      <c r="AW1497" s="69">
        <f>IF(I1497&gt;0,COUNTIF($AV$32:AV1497,AV1497),0)</f>
        <v>0</v>
      </c>
      <c r="AX1497" s="69">
        <f>IF(AND(AW1497&gt;1,SUMIF($AV$32:AV1496,AV1497,$AX$32:AX1496)-SUMIF($AV$32:AV1496,AV1497,$BA$32:BA1496)=0),1,IF(AND(AW1497&gt;1,SUMIF($AV$32:AV1496,AV1497,$AX$32:AX1496)-SUMIF($AV$32:AV1496,AV1497,$BA$32:BA1496)&gt;0),0,AW1497))</f>
        <v>0</v>
      </c>
      <c r="AY1497" s="69">
        <f>IF(AND(Q1497&gt;0,SUMIF($AV$32:AV1497,AV1497,$I$32:I1497)-SUMIF($AV$32:AV1497,AV1497,$Q$32:Q1497)=0),COUNTIF($AV$32:AV1497,AV1497),0)</f>
        <v>0</v>
      </c>
      <c r="AZ1497" s="69">
        <f>IF(Q1497&gt;0,COUNTIF($AV$32:AV1497,AV1497),0)</f>
        <v>0</v>
      </c>
      <c r="BA1497" s="69">
        <f t="shared" si="433"/>
        <v>0</v>
      </c>
      <c r="BC1497" s="69" t="str">
        <f t="shared" si="434"/>
        <v xml:space="preserve">  </v>
      </c>
      <c r="BD1497" s="69">
        <f t="shared" si="435"/>
        <v>0</v>
      </c>
      <c r="BF1497" s="69"/>
    </row>
    <row r="1498" spans="44:59" x14ac:dyDescent="0.25">
      <c r="AR1498" s="225">
        <f t="shared" si="444"/>
        <v>1</v>
      </c>
      <c r="AS1498" s="35">
        <f t="shared" si="445"/>
        <v>1</v>
      </c>
      <c r="AU1498" s="69" t="e">
        <f t="shared" si="429"/>
        <v>#N/A</v>
      </c>
      <c r="AV1498" s="69" t="e">
        <f t="shared" si="432"/>
        <v>#N/A</v>
      </c>
      <c r="AW1498" s="69">
        <f>IF(I1498&gt;0,COUNTIF($AV$32:AV1498,AV1498),0)</f>
        <v>0</v>
      </c>
      <c r="AX1498" s="69">
        <f>IF(AND(AW1498&gt;1,SUMIF($AV$32:AV1497,AV1498,$AX$32:AX1497)-SUMIF($AV$32:AV1497,AV1498,$BA$32:BA1497)=0),1,IF(AND(AW1498&gt;1,SUMIF($AV$32:AV1497,AV1498,$AX$32:AX1497)-SUMIF($AV$32:AV1497,AV1498,$BA$32:BA1497)&gt;0),0,AW1498))</f>
        <v>0</v>
      </c>
      <c r="AY1498" s="69">
        <f>IF(AND(Q1498&gt;0,SUMIF($AV$32:AV1498,AV1498,$I$32:I1498)-SUMIF($AV$32:AV1498,AV1498,$Q$32:Q1498)=0),COUNTIF($AV$32:AV1498,AV1498),0)</f>
        <v>0</v>
      </c>
      <c r="AZ1498" s="69">
        <f>IF(Q1498&gt;0,COUNTIF($AV$32:AV1498,AV1498),0)</f>
        <v>0</v>
      </c>
      <c r="BA1498" s="69">
        <f t="shared" si="433"/>
        <v>0</v>
      </c>
      <c r="BC1498" s="69" t="str">
        <f t="shared" si="434"/>
        <v xml:space="preserve">  </v>
      </c>
      <c r="BD1498" s="69">
        <f t="shared" si="435"/>
        <v>0</v>
      </c>
      <c r="BF1498" s="69"/>
    </row>
    <row r="1499" spans="44:59" x14ac:dyDescent="0.25">
      <c r="AR1499" s="225">
        <f t="shared" si="444"/>
        <v>1</v>
      </c>
      <c r="AS1499" s="35">
        <f t="shared" si="445"/>
        <v>1</v>
      </c>
      <c r="AU1499" s="69" t="e">
        <f t="shared" si="429"/>
        <v>#N/A</v>
      </c>
      <c r="AV1499" s="69" t="e">
        <f t="shared" si="432"/>
        <v>#N/A</v>
      </c>
      <c r="AW1499" s="69">
        <f>IF(I1499&gt;0,COUNTIF($AV$32:AV1499,AV1499),0)</f>
        <v>0</v>
      </c>
      <c r="AX1499" s="69">
        <f>IF(AND(AW1499&gt;1,SUMIF($AV$32:AV1498,AV1499,$AX$32:AX1498)-SUMIF($AV$32:AV1498,AV1499,$BA$32:BA1498)=0),1,IF(AND(AW1499&gt;1,SUMIF($AV$32:AV1498,AV1499,$AX$32:AX1498)-SUMIF($AV$32:AV1498,AV1499,$BA$32:BA1498)&gt;0),0,AW1499))</f>
        <v>0</v>
      </c>
      <c r="AY1499" s="69">
        <f>IF(AND(Q1499&gt;0,SUMIF($AV$32:AV1499,AV1499,$I$32:I1499)-SUMIF($AV$32:AV1499,AV1499,$Q$32:Q1499)=0),COUNTIF($AV$32:AV1499,AV1499),0)</f>
        <v>0</v>
      </c>
      <c r="AZ1499" s="69">
        <f>IF(Q1499&gt;0,COUNTIF($AV$32:AV1499,AV1499),0)</f>
        <v>0</v>
      </c>
      <c r="BA1499" s="69">
        <f t="shared" si="433"/>
        <v>0</v>
      </c>
      <c r="BC1499" s="69" t="str">
        <f t="shared" si="434"/>
        <v xml:space="preserve">  </v>
      </c>
      <c r="BD1499" s="69">
        <f t="shared" si="435"/>
        <v>0</v>
      </c>
      <c r="BF1499" s="69"/>
    </row>
    <row r="1500" spans="44:59" x14ac:dyDescent="0.25">
      <c r="AR1500" s="225">
        <f t="shared" si="444"/>
        <v>1</v>
      </c>
      <c r="AS1500" s="35">
        <f t="shared" si="445"/>
        <v>1</v>
      </c>
      <c r="AU1500" s="69" t="e">
        <f t="shared" si="429"/>
        <v>#N/A</v>
      </c>
      <c r="AV1500" s="69" t="e">
        <f t="shared" si="432"/>
        <v>#N/A</v>
      </c>
      <c r="AW1500" s="69">
        <f>IF(I1500&gt;0,COUNTIF($AV$32:AV1500,AV1500),0)</f>
        <v>0</v>
      </c>
      <c r="AX1500" s="69">
        <f>IF(AND(AW1500&gt;1,SUMIF($AV$32:AV1499,AV1500,$AX$32:AX1499)-SUMIF($AV$32:AV1499,AV1500,$BA$32:BA1499)=0),1,IF(AND(AW1500&gt;1,SUMIF($AV$32:AV1499,AV1500,$AX$32:AX1499)-SUMIF($AV$32:AV1499,AV1500,$BA$32:BA1499)&gt;0),0,AW1500))</f>
        <v>0</v>
      </c>
      <c r="AY1500" s="69">
        <f>IF(AND(Q1500&gt;0,SUMIF($AV$32:AV1500,AV1500,$I$32:I1500)-SUMIF($AV$32:AV1500,AV1500,$Q$32:Q1500)=0),COUNTIF($AV$32:AV1500,AV1500),0)</f>
        <v>0</v>
      </c>
      <c r="AZ1500" s="69">
        <f>IF(Q1500&gt;0,COUNTIF($AV$32:AV1500,AV1500),0)</f>
        <v>0</v>
      </c>
      <c r="BA1500" s="69">
        <f t="shared" si="433"/>
        <v>0</v>
      </c>
      <c r="BC1500" s="69" t="str">
        <f t="shared" si="434"/>
        <v xml:space="preserve">  </v>
      </c>
      <c r="BD1500" s="69">
        <f t="shared" si="435"/>
        <v>0</v>
      </c>
      <c r="BF1500" s="69"/>
    </row>
    <row r="1501" spans="44:59" x14ac:dyDescent="0.25">
      <c r="AR1501" s="225">
        <f t="shared" si="444"/>
        <v>1</v>
      </c>
      <c r="AS1501" s="35">
        <f t="shared" si="445"/>
        <v>1</v>
      </c>
      <c r="AU1501" s="69" t="e">
        <f t="shared" si="429"/>
        <v>#N/A</v>
      </c>
      <c r="AV1501" s="69" t="e">
        <f t="shared" si="432"/>
        <v>#N/A</v>
      </c>
      <c r="AW1501" s="69">
        <f>IF(I1501&gt;0,COUNTIF($AV$32:AV1501,AV1501),0)</f>
        <v>0</v>
      </c>
      <c r="AX1501" s="69">
        <f>IF(AND(AW1501&gt;1,SUMIF($AV$32:AV1500,AV1501,$AX$32:AX1500)-SUMIF($AV$32:AV1500,AV1501,$BA$32:BA1500)=0),1,IF(AND(AW1501&gt;1,SUMIF($AV$32:AV1500,AV1501,$AX$32:AX1500)-SUMIF($AV$32:AV1500,AV1501,$BA$32:BA1500)&gt;0),0,AW1501))</f>
        <v>0</v>
      </c>
      <c r="AY1501" s="69">
        <f>IF(AND(Q1501&gt;0,SUMIF($AV$32:AV1501,AV1501,$I$32:I1501)-SUMIF($AV$32:AV1501,AV1501,$Q$32:Q1501)=0),COUNTIF($AV$32:AV1501,AV1501),0)</f>
        <v>0</v>
      </c>
      <c r="AZ1501" s="69">
        <f>IF(Q1501&gt;0,COUNTIF($AV$32:AV1501,AV1501),0)</f>
        <v>0</v>
      </c>
      <c r="BA1501" s="69">
        <f t="shared" si="433"/>
        <v>0</v>
      </c>
      <c r="BC1501" s="69" t="str">
        <f t="shared" si="434"/>
        <v xml:space="preserve">  </v>
      </c>
      <c r="BD1501" s="69">
        <f t="shared" si="435"/>
        <v>0</v>
      </c>
      <c r="BF1501" s="69"/>
    </row>
    <row r="1502" spans="44:59" x14ac:dyDescent="0.25">
      <c r="AR1502" s="225">
        <f t="shared" si="444"/>
        <v>1</v>
      </c>
      <c r="AS1502" s="35">
        <f t="shared" si="445"/>
        <v>1</v>
      </c>
      <c r="AU1502" s="69" t="e">
        <f t="shared" si="429"/>
        <v>#N/A</v>
      </c>
      <c r="AV1502" s="69" t="e">
        <f t="shared" si="432"/>
        <v>#N/A</v>
      </c>
      <c r="AW1502" s="69">
        <f>IF(I1502&gt;0,COUNTIF($AV$32:AV1502,AV1502),0)</f>
        <v>0</v>
      </c>
      <c r="AX1502" s="69">
        <f>IF(AND(AW1502&gt;1,SUMIF($AV$32:AV1501,AV1502,$AX$32:AX1501)-SUMIF($AV$32:AV1501,AV1502,$BA$32:BA1501)=0),1,IF(AND(AW1502&gt;1,SUMIF($AV$32:AV1501,AV1502,$AX$32:AX1501)-SUMIF($AV$32:AV1501,AV1502,$BA$32:BA1501)&gt;0),0,AW1502))</f>
        <v>0</v>
      </c>
      <c r="AY1502" s="69">
        <f>IF(AND(Q1502&gt;0,SUMIF($AV$32:AV1502,AV1502,$I$32:I1502)-SUMIF($AV$32:AV1502,AV1502,$Q$32:Q1502)=0),COUNTIF($AV$32:AV1502,AV1502),0)</f>
        <v>0</v>
      </c>
      <c r="AZ1502" s="69">
        <f>IF(Q1502&gt;0,COUNTIF($AV$32:AV1502,AV1502),0)</f>
        <v>0</v>
      </c>
      <c r="BA1502" s="69">
        <f t="shared" si="433"/>
        <v>0</v>
      </c>
      <c r="BC1502" s="69" t="str">
        <f t="shared" si="434"/>
        <v xml:space="preserve">  </v>
      </c>
      <c r="BD1502" s="69">
        <f t="shared" si="435"/>
        <v>0</v>
      </c>
      <c r="BF1502" s="69"/>
    </row>
    <row r="1503" spans="44:59" x14ac:dyDescent="0.25">
      <c r="AR1503" s="225">
        <f t="shared" si="444"/>
        <v>1</v>
      </c>
      <c r="AS1503" s="35">
        <f t="shared" si="445"/>
        <v>1</v>
      </c>
      <c r="AU1503" s="69" t="e">
        <f t="shared" si="429"/>
        <v>#N/A</v>
      </c>
      <c r="AV1503" s="69" t="e">
        <f t="shared" si="432"/>
        <v>#N/A</v>
      </c>
      <c r="AW1503" s="69">
        <f>IF(I1503&gt;0,COUNTIF($AV$32:AV1503,AV1503),0)</f>
        <v>0</v>
      </c>
      <c r="AX1503" s="69">
        <f>IF(AND(AW1503&gt;1,SUMIF($AV$32:AV1502,AV1503,$AX$32:AX1502)-SUMIF($AV$32:AV1502,AV1503,$BA$32:BA1502)=0),1,IF(AND(AW1503&gt;1,SUMIF($AV$32:AV1502,AV1503,$AX$32:AX1502)-SUMIF($AV$32:AV1502,AV1503,$BA$32:BA1502)&gt;0),0,AW1503))</f>
        <v>0</v>
      </c>
      <c r="AY1503" s="69">
        <f>IF(AND(Q1503&gt;0,SUMIF($AV$32:AV1503,AV1503,$I$32:I1503)-SUMIF($AV$32:AV1503,AV1503,$Q$32:Q1503)=0),COUNTIF($AV$32:AV1503,AV1503),0)</f>
        <v>0</v>
      </c>
      <c r="AZ1503" s="69">
        <f>IF(Q1503&gt;0,COUNTIF($AV$32:AV1503,AV1503),0)</f>
        <v>0</v>
      </c>
      <c r="BA1503" s="69">
        <f t="shared" si="433"/>
        <v>0</v>
      </c>
      <c r="BC1503" s="69" t="str">
        <f t="shared" si="434"/>
        <v xml:space="preserve">  </v>
      </c>
      <c r="BD1503" s="69">
        <f t="shared" si="435"/>
        <v>0</v>
      </c>
      <c r="BF1503" s="69"/>
    </row>
    <row r="1504" spans="44:59" x14ac:dyDescent="0.25">
      <c r="AR1504" s="225">
        <f t="shared" si="444"/>
        <v>1</v>
      </c>
      <c r="AS1504" s="35">
        <f t="shared" si="445"/>
        <v>1</v>
      </c>
      <c r="AU1504" s="69" t="e">
        <f t="shared" ref="AU1504:AU1567" si="446">VLOOKUP(G1504,$AO$32:$AP$37,2,0)</f>
        <v>#N/A</v>
      </c>
      <c r="AV1504" s="69" t="e">
        <f t="shared" si="432"/>
        <v>#N/A</v>
      </c>
      <c r="AW1504" s="69">
        <f>IF(I1504&gt;0,COUNTIF($AV$32:AV1504,AV1504),0)</f>
        <v>0</v>
      </c>
      <c r="AX1504" s="69">
        <f>IF(AND(AW1504&gt;1,SUMIF($AV$32:AV1503,AV1504,$AX$32:AX1503)-SUMIF($AV$32:AV1503,AV1504,$BA$32:BA1503)=0),1,IF(AND(AW1504&gt;1,SUMIF($AV$32:AV1503,AV1504,$AX$32:AX1503)-SUMIF($AV$32:AV1503,AV1504,$BA$32:BA1503)&gt;0),0,AW1504))</f>
        <v>0</v>
      </c>
      <c r="AY1504" s="69">
        <f>IF(AND(Q1504&gt;0,SUMIF($AV$32:AV1504,AV1504,$I$32:I1504)-SUMIF($AV$32:AV1504,AV1504,$Q$32:Q1504)=0),COUNTIF($AV$32:AV1504,AV1504),0)</f>
        <v>0</v>
      </c>
      <c r="AZ1504" s="69">
        <f>IF(Q1504&gt;0,COUNTIF($AV$32:AV1504,AV1504),0)</f>
        <v>0</v>
      </c>
      <c r="BA1504" s="69">
        <f t="shared" si="433"/>
        <v>0</v>
      </c>
      <c r="BC1504" s="69" t="str">
        <f t="shared" si="434"/>
        <v xml:space="preserve">  </v>
      </c>
      <c r="BD1504" s="69">
        <f t="shared" si="435"/>
        <v>0</v>
      </c>
      <c r="BF1504" s="69"/>
    </row>
    <row r="1505" spans="44:58" x14ac:dyDescent="0.25">
      <c r="AR1505" s="225">
        <f t="shared" si="444"/>
        <v>1</v>
      </c>
      <c r="AS1505" s="35">
        <f t="shared" si="445"/>
        <v>1</v>
      </c>
      <c r="AU1505" s="69" t="e">
        <f t="shared" si="446"/>
        <v>#N/A</v>
      </c>
      <c r="AV1505" s="69" t="e">
        <f t="shared" ref="AV1505:AV1568" si="447">AU1505&amp;" "&amp;F1505</f>
        <v>#N/A</v>
      </c>
      <c r="AW1505" s="69">
        <f>IF(I1505&gt;0,COUNTIF($AV$32:AV1505,AV1505),0)</f>
        <v>0</v>
      </c>
      <c r="AX1505" s="69">
        <f>IF(AND(AW1505&gt;1,SUMIF($AV$32:AV1504,AV1505,$AX$32:AX1504)-SUMIF($AV$32:AV1504,AV1505,$BA$32:BA1504)=0),1,IF(AND(AW1505&gt;1,SUMIF($AV$32:AV1504,AV1505,$AX$32:AX1504)-SUMIF($AV$32:AV1504,AV1505,$BA$32:BA1504)&gt;0),0,AW1505))</f>
        <v>0</v>
      </c>
      <c r="AY1505" s="69">
        <f>IF(AND(Q1505&gt;0,SUMIF($AV$32:AV1505,AV1505,$I$32:I1505)-SUMIF($AV$32:AV1505,AV1505,$Q$32:Q1505)=0),COUNTIF($AV$32:AV1505,AV1505),0)</f>
        <v>0</v>
      </c>
      <c r="AZ1505" s="69">
        <f>IF(Q1505&gt;0,COUNTIF($AV$32:AV1505,AV1505),0)</f>
        <v>0</v>
      </c>
      <c r="BA1505" s="69">
        <f t="shared" ref="BA1505:BA1568" si="448">IF(AY1505&gt;0,1,0)</f>
        <v>0</v>
      </c>
      <c r="BC1505" s="69" t="str">
        <f t="shared" ref="BC1505:BC1568" si="449">E1505&amp;" "&amp;H1505&amp;" "&amp;Q1505</f>
        <v xml:space="preserve">  </v>
      </c>
      <c r="BD1505" s="69">
        <f t="shared" ref="BD1505:BD1568" si="450">B1505</f>
        <v>0</v>
      </c>
      <c r="BF1505" s="69"/>
    </row>
    <row r="1506" spans="44:58" x14ac:dyDescent="0.25">
      <c r="AR1506" s="225">
        <f t="shared" si="444"/>
        <v>1</v>
      </c>
      <c r="AS1506" s="35">
        <f t="shared" si="445"/>
        <v>1</v>
      </c>
      <c r="AU1506" s="69" t="e">
        <f t="shared" si="446"/>
        <v>#N/A</v>
      </c>
      <c r="AV1506" s="69" t="e">
        <f t="shared" si="447"/>
        <v>#N/A</v>
      </c>
      <c r="AW1506" s="69">
        <f>IF(I1506&gt;0,COUNTIF($AV$32:AV1506,AV1506),0)</f>
        <v>0</v>
      </c>
      <c r="AX1506" s="69">
        <f>IF(AND(AW1506&gt;1,SUMIF($AV$32:AV1505,AV1506,$AX$32:AX1505)-SUMIF($AV$32:AV1505,AV1506,$BA$32:BA1505)=0),1,IF(AND(AW1506&gt;1,SUMIF($AV$32:AV1505,AV1506,$AX$32:AX1505)-SUMIF($AV$32:AV1505,AV1506,$BA$32:BA1505)&gt;0),0,AW1506))</f>
        <v>0</v>
      </c>
      <c r="AY1506" s="69">
        <f>IF(AND(Q1506&gt;0,SUMIF($AV$32:AV1506,AV1506,$I$32:I1506)-SUMIF($AV$32:AV1506,AV1506,$Q$32:Q1506)=0),COUNTIF($AV$32:AV1506,AV1506),0)</f>
        <v>0</v>
      </c>
      <c r="AZ1506" s="69">
        <f>IF(Q1506&gt;0,COUNTIF($AV$32:AV1506,AV1506),0)</f>
        <v>0</v>
      </c>
      <c r="BA1506" s="69">
        <f t="shared" si="448"/>
        <v>0</v>
      </c>
      <c r="BC1506" s="69" t="str">
        <f t="shared" si="449"/>
        <v xml:space="preserve">  </v>
      </c>
      <c r="BD1506" s="69">
        <f t="shared" si="450"/>
        <v>0</v>
      </c>
      <c r="BF1506" s="69"/>
    </row>
    <row r="1507" spans="44:58" x14ac:dyDescent="0.25">
      <c r="AR1507" s="225">
        <f t="shared" si="444"/>
        <v>1</v>
      </c>
      <c r="AS1507" s="35">
        <f t="shared" si="445"/>
        <v>1</v>
      </c>
      <c r="AU1507" s="69" t="e">
        <f t="shared" si="446"/>
        <v>#N/A</v>
      </c>
      <c r="AV1507" s="69" t="e">
        <f t="shared" si="447"/>
        <v>#N/A</v>
      </c>
      <c r="AW1507" s="69">
        <f>IF(I1507&gt;0,COUNTIF($AV$32:AV1507,AV1507),0)</f>
        <v>0</v>
      </c>
      <c r="AX1507" s="69">
        <f>IF(AND(AW1507&gt;1,SUMIF($AV$32:AV1506,AV1507,$AX$32:AX1506)-SUMIF($AV$32:AV1506,AV1507,$BA$32:BA1506)=0),1,IF(AND(AW1507&gt;1,SUMIF($AV$32:AV1506,AV1507,$AX$32:AX1506)-SUMIF($AV$32:AV1506,AV1507,$BA$32:BA1506)&gt;0),0,AW1507))</f>
        <v>0</v>
      </c>
      <c r="AY1507" s="69">
        <f>IF(AND(Q1507&gt;0,SUMIF($AV$32:AV1507,AV1507,$I$32:I1507)-SUMIF($AV$32:AV1507,AV1507,$Q$32:Q1507)=0),COUNTIF($AV$32:AV1507,AV1507),0)</f>
        <v>0</v>
      </c>
      <c r="AZ1507" s="69">
        <f>IF(Q1507&gt;0,COUNTIF($AV$32:AV1507,AV1507),0)</f>
        <v>0</v>
      </c>
      <c r="BA1507" s="69">
        <f t="shared" si="448"/>
        <v>0</v>
      </c>
      <c r="BC1507" s="69" t="str">
        <f t="shared" si="449"/>
        <v xml:space="preserve">  </v>
      </c>
      <c r="BD1507" s="69">
        <f t="shared" si="450"/>
        <v>0</v>
      </c>
      <c r="BF1507" s="69"/>
    </row>
    <row r="1508" spans="44:58" x14ac:dyDescent="0.25">
      <c r="AR1508" s="225">
        <f t="shared" si="444"/>
        <v>1</v>
      </c>
      <c r="AS1508" s="35">
        <f t="shared" si="445"/>
        <v>1</v>
      </c>
      <c r="AU1508" s="69" t="e">
        <f t="shared" si="446"/>
        <v>#N/A</v>
      </c>
      <c r="AV1508" s="69" t="e">
        <f t="shared" si="447"/>
        <v>#N/A</v>
      </c>
      <c r="AW1508" s="69">
        <f>IF(I1508&gt;0,COUNTIF($AV$32:AV1508,AV1508),0)</f>
        <v>0</v>
      </c>
      <c r="AX1508" s="69">
        <f>IF(AND(AW1508&gt;1,SUMIF($AV$32:AV1507,AV1508,$AX$32:AX1507)-SUMIF($AV$32:AV1507,AV1508,$BA$32:BA1507)=0),1,IF(AND(AW1508&gt;1,SUMIF($AV$32:AV1507,AV1508,$AX$32:AX1507)-SUMIF($AV$32:AV1507,AV1508,$BA$32:BA1507)&gt;0),0,AW1508))</f>
        <v>0</v>
      </c>
      <c r="AY1508" s="69">
        <f>IF(AND(Q1508&gt;0,SUMIF($AV$32:AV1508,AV1508,$I$32:I1508)-SUMIF($AV$32:AV1508,AV1508,$Q$32:Q1508)=0),COUNTIF($AV$32:AV1508,AV1508),0)</f>
        <v>0</v>
      </c>
      <c r="AZ1508" s="69">
        <f>IF(Q1508&gt;0,COUNTIF($AV$32:AV1508,AV1508),0)</f>
        <v>0</v>
      </c>
      <c r="BA1508" s="69">
        <f t="shared" si="448"/>
        <v>0</v>
      </c>
      <c r="BC1508" s="69" t="str">
        <f t="shared" si="449"/>
        <v xml:space="preserve">  </v>
      </c>
      <c r="BD1508" s="69">
        <f t="shared" si="450"/>
        <v>0</v>
      </c>
      <c r="BF1508" s="69"/>
    </row>
    <row r="1509" spans="44:58" x14ac:dyDescent="0.25">
      <c r="AR1509" s="225">
        <f t="shared" si="444"/>
        <v>1</v>
      </c>
      <c r="AS1509" s="35">
        <f t="shared" si="445"/>
        <v>1</v>
      </c>
      <c r="AU1509" s="69" t="e">
        <f t="shared" si="446"/>
        <v>#N/A</v>
      </c>
      <c r="AV1509" s="69" t="e">
        <f t="shared" si="447"/>
        <v>#N/A</v>
      </c>
      <c r="AW1509" s="69">
        <f>IF(I1509&gt;0,COUNTIF($AV$32:AV1509,AV1509),0)</f>
        <v>0</v>
      </c>
      <c r="AX1509" s="69">
        <f>IF(AND(AW1509&gt;1,SUMIF($AV$32:AV1508,AV1509,$AX$32:AX1508)-SUMIF($AV$32:AV1508,AV1509,$BA$32:BA1508)=0),1,IF(AND(AW1509&gt;1,SUMIF($AV$32:AV1508,AV1509,$AX$32:AX1508)-SUMIF($AV$32:AV1508,AV1509,$BA$32:BA1508)&gt;0),0,AW1509))</f>
        <v>0</v>
      </c>
      <c r="AY1509" s="69">
        <f>IF(AND(Q1509&gt;0,SUMIF($AV$32:AV1509,AV1509,$I$32:I1509)-SUMIF($AV$32:AV1509,AV1509,$Q$32:Q1509)=0),COUNTIF($AV$32:AV1509,AV1509),0)</f>
        <v>0</v>
      </c>
      <c r="AZ1509" s="69">
        <f>IF(Q1509&gt;0,COUNTIF($AV$32:AV1509,AV1509),0)</f>
        <v>0</v>
      </c>
      <c r="BA1509" s="69">
        <f t="shared" si="448"/>
        <v>0</v>
      </c>
      <c r="BC1509" s="69" t="str">
        <f t="shared" si="449"/>
        <v xml:space="preserve">  </v>
      </c>
      <c r="BD1509" s="69">
        <f t="shared" si="450"/>
        <v>0</v>
      </c>
      <c r="BF1509" s="69"/>
    </row>
    <row r="1510" spans="44:58" x14ac:dyDescent="0.25">
      <c r="AR1510" s="225">
        <f t="shared" si="444"/>
        <v>1</v>
      </c>
      <c r="AS1510" s="35">
        <f t="shared" si="445"/>
        <v>1</v>
      </c>
      <c r="AU1510" s="69" t="e">
        <f t="shared" si="446"/>
        <v>#N/A</v>
      </c>
      <c r="AV1510" s="69" t="e">
        <f t="shared" si="447"/>
        <v>#N/A</v>
      </c>
      <c r="AW1510" s="69">
        <f>IF(I1510&gt;0,COUNTIF($AV$32:AV1510,AV1510),0)</f>
        <v>0</v>
      </c>
      <c r="AX1510" s="69">
        <f>IF(AND(AW1510&gt;1,SUMIF($AV$32:AV1509,AV1510,$AX$32:AX1509)-SUMIF($AV$32:AV1509,AV1510,$BA$32:BA1509)=0),1,IF(AND(AW1510&gt;1,SUMIF($AV$32:AV1509,AV1510,$AX$32:AX1509)-SUMIF($AV$32:AV1509,AV1510,$BA$32:BA1509)&gt;0),0,AW1510))</f>
        <v>0</v>
      </c>
      <c r="AY1510" s="69">
        <f>IF(AND(Q1510&gt;0,SUMIF($AV$32:AV1510,AV1510,$I$32:I1510)-SUMIF($AV$32:AV1510,AV1510,$Q$32:Q1510)=0),COUNTIF($AV$32:AV1510,AV1510),0)</f>
        <v>0</v>
      </c>
      <c r="AZ1510" s="69">
        <f>IF(Q1510&gt;0,COUNTIF($AV$32:AV1510,AV1510),0)</f>
        <v>0</v>
      </c>
      <c r="BA1510" s="69">
        <f t="shared" si="448"/>
        <v>0</v>
      </c>
      <c r="BC1510" s="69" t="str">
        <f t="shared" si="449"/>
        <v xml:space="preserve">  </v>
      </c>
      <c r="BD1510" s="69">
        <f t="shared" si="450"/>
        <v>0</v>
      </c>
      <c r="BF1510" s="69"/>
    </row>
    <row r="1511" spans="44:58" x14ac:dyDescent="0.25">
      <c r="AR1511" s="225">
        <f t="shared" si="444"/>
        <v>1</v>
      </c>
      <c r="AS1511" s="35">
        <f t="shared" si="445"/>
        <v>1</v>
      </c>
      <c r="AU1511" s="69" t="e">
        <f t="shared" si="446"/>
        <v>#N/A</v>
      </c>
      <c r="AV1511" s="69" t="e">
        <f t="shared" si="447"/>
        <v>#N/A</v>
      </c>
      <c r="AW1511" s="69">
        <f>IF(I1511&gt;0,COUNTIF($AV$32:AV1511,AV1511),0)</f>
        <v>0</v>
      </c>
      <c r="AX1511" s="69">
        <f>IF(AND(AW1511&gt;1,SUMIF($AV$32:AV1510,AV1511,$AX$32:AX1510)-SUMIF($AV$32:AV1510,AV1511,$BA$32:BA1510)=0),1,IF(AND(AW1511&gt;1,SUMIF($AV$32:AV1510,AV1511,$AX$32:AX1510)-SUMIF($AV$32:AV1510,AV1511,$BA$32:BA1510)&gt;0),0,AW1511))</f>
        <v>0</v>
      </c>
      <c r="AY1511" s="69">
        <f>IF(AND(Q1511&gt;0,SUMIF($AV$32:AV1511,AV1511,$I$32:I1511)-SUMIF($AV$32:AV1511,AV1511,$Q$32:Q1511)=0),COUNTIF($AV$32:AV1511,AV1511),0)</f>
        <v>0</v>
      </c>
      <c r="AZ1511" s="69">
        <f>IF(Q1511&gt;0,COUNTIF($AV$32:AV1511,AV1511),0)</f>
        <v>0</v>
      </c>
      <c r="BA1511" s="69">
        <f t="shared" si="448"/>
        <v>0</v>
      </c>
      <c r="BC1511" s="69" t="str">
        <f t="shared" si="449"/>
        <v xml:space="preserve">  </v>
      </c>
      <c r="BD1511" s="69">
        <f t="shared" si="450"/>
        <v>0</v>
      </c>
      <c r="BF1511" s="69"/>
    </row>
    <row r="1512" spans="44:58" x14ac:dyDescent="0.25">
      <c r="AR1512" s="225">
        <f t="shared" si="444"/>
        <v>1</v>
      </c>
      <c r="AS1512" s="35">
        <f t="shared" si="445"/>
        <v>1</v>
      </c>
      <c r="AU1512" s="69" t="e">
        <f t="shared" si="446"/>
        <v>#N/A</v>
      </c>
      <c r="AV1512" s="69" t="e">
        <f t="shared" si="447"/>
        <v>#N/A</v>
      </c>
      <c r="AW1512" s="69">
        <f>IF(I1512&gt;0,COUNTIF($AV$32:AV1512,AV1512),0)</f>
        <v>0</v>
      </c>
      <c r="AX1512" s="69">
        <f>IF(AND(AW1512&gt;1,SUMIF($AV$32:AV1511,AV1512,$AX$32:AX1511)-SUMIF($AV$32:AV1511,AV1512,$BA$32:BA1511)=0),1,IF(AND(AW1512&gt;1,SUMIF($AV$32:AV1511,AV1512,$AX$32:AX1511)-SUMIF($AV$32:AV1511,AV1512,$BA$32:BA1511)&gt;0),0,AW1512))</f>
        <v>0</v>
      </c>
      <c r="AY1512" s="69">
        <f>IF(AND(Q1512&gt;0,SUMIF($AV$32:AV1512,AV1512,$I$32:I1512)-SUMIF($AV$32:AV1512,AV1512,$Q$32:Q1512)=0),COUNTIF($AV$32:AV1512,AV1512),0)</f>
        <v>0</v>
      </c>
      <c r="AZ1512" s="69">
        <f>IF(Q1512&gt;0,COUNTIF($AV$32:AV1512,AV1512),0)</f>
        <v>0</v>
      </c>
      <c r="BA1512" s="69">
        <f t="shared" si="448"/>
        <v>0</v>
      </c>
      <c r="BC1512" s="69" t="str">
        <f t="shared" si="449"/>
        <v xml:space="preserve">  </v>
      </c>
      <c r="BD1512" s="69">
        <f t="shared" si="450"/>
        <v>0</v>
      </c>
      <c r="BF1512" s="69"/>
    </row>
    <row r="1513" spans="44:58" x14ac:dyDescent="0.25">
      <c r="AR1513" s="225">
        <f t="shared" si="444"/>
        <v>1</v>
      </c>
      <c r="AS1513" s="35">
        <f t="shared" si="445"/>
        <v>1</v>
      </c>
      <c r="AU1513" s="69" t="e">
        <f t="shared" si="446"/>
        <v>#N/A</v>
      </c>
      <c r="AV1513" s="69" t="e">
        <f t="shared" si="447"/>
        <v>#N/A</v>
      </c>
      <c r="AW1513" s="69">
        <f>IF(I1513&gt;0,COUNTIF($AV$32:AV1513,AV1513),0)</f>
        <v>0</v>
      </c>
      <c r="AX1513" s="69">
        <f>IF(AND(AW1513&gt;1,SUMIF($AV$32:AV1512,AV1513,$AX$32:AX1512)-SUMIF($AV$32:AV1512,AV1513,$BA$32:BA1512)=0),1,IF(AND(AW1513&gt;1,SUMIF($AV$32:AV1512,AV1513,$AX$32:AX1512)-SUMIF($AV$32:AV1512,AV1513,$BA$32:BA1512)&gt;0),0,AW1513))</f>
        <v>0</v>
      </c>
      <c r="AY1513" s="69">
        <f>IF(AND(Q1513&gt;0,SUMIF($AV$32:AV1513,AV1513,$I$32:I1513)-SUMIF($AV$32:AV1513,AV1513,$Q$32:Q1513)=0),COUNTIF($AV$32:AV1513,AV1513),0)</f>
        <v>0</v>
      </c>
      <c r="AZ1513" s="69">
        <f>IF(Q1513&gt;0,COUNTIF($AV$32:AV1513,AV1513),0)</f>
        <v>0</v>
      </c>
      <c r="BA1513" s="69">
        <f t="shared" si="448"/>
        <v>0</v>
      </c>
      <c r="BC1513" s="69" t="str">
        <f t="shared" si="449"/>
        <v xml:space="preserve">  </v>
      </c>
      <c r="BD1513" s="69">
        <f t="shared" si="450"/>
        <v>0</v>
      </c>
      <c r="BF1513" s="69"/>
    </row>
    <row r="1514" spans="44:58" x14ac:dyDescent="0.25">
      <c r="AR1514" s="225">
        <f t="shared" si="444"/>
        <v>1</v>
      </c>
      <c r="AS1514" s="35">
        <f t="shared" si="445"/>
        <v>1</v>
      </c>
      <c r="AU1514" s="69" t="e">
        <f t="shared" si="446"/>
        <v>#N/A</v>
      </c>
      <c r="AV1514" s="69" t="e">
        <f t="shared" si="447"/>
        <v>#N/A</v>
      </c>
      <c r="AW1514" s="69">
        <f>IF(I1514&gt;0,COUNTIF($AV$32:AV1514,AV1514),0)</f>
        <v>0</v>
      </c>
      <c r="AX1514" s="69">
        <f>IF(AND(AW1514&gt;1,SUMIF($AV$32:AV1513,AV1514,$AX$32:AX1513)-SUMIF($AV$32:AV1513,AV1514,$BA$32:BA1513)=0),1,IF(AND(AW1514&gt;1,SUMIF($AV$32:AV1513,AV1514,$AX$32:AX1513)-SUMIF($AV$32:AV1513,AV1514,$BA$32:BA1513)&gt;0),0,AW1514))</f>
        <v>0</v>
      </c>
      <c r="AY1514" s="69">
        <f>IF(AND(Q1514&gt;0,SUMIF($AV$32:AV1514,AV1514,$I$32:I1514)-SUMIF($AV$32:AV1514,AV1514,$Q$32:Q1514)=0),COUNTIF($AV$32:AV1514,AV1514),0)</f>
        <v>0</v>
      </c>
      <c r="AZ1514" s="69">
        <f>IF(Q1514&gt;0,COUNTIF($AV$32:AV1514,AV1514),0)</f>
        <v>0</v>
      </c>
      <c r="BA1514" s="69">
        <f t="shared" si="448"/>
        <v>0</v>
      </c>
      <c r="BC1514" s="69" t="str">
        <f t="shared" si="449"/>
        <v xml:space="preserve">  </v>
      </c>
      <c r="BD1514" s="69">
        <f t="shared" si="450"/>
        <v>0</v>
      </c>
      <c r="BF1514" s="69"/>
    </row>
    <row r="1515" spans="44:58" x14ac:dyDescent="0.25">
      <c r="AR1515" s="225">
        <f t="shared" si="444"/>
        <v>1</v>
      </c>
      <c r="AS1515" s="35">
        <f t="shared" si="445"/>
        <v>1</v>
      </c>
      <c r="AU1515" s="69" t="e">
        <f t="shared" si="446"/>
        <v>#N/A</v>
      </c>
      <c r="AV1515" s="69" t="e">
        <f t="shared" si="447"/>
        <v>#N/A</v>
      </c>
      <c r="AW1515" s="69">
        <f>IF(I1515&gt;0,COUNTIF($AV$32:AV1515,AV1515),0)</f>
        <v>0</v>
      </c>
      <c r="AX1515" s="69">
        <f>IF(AND(AW1515&gt;1,SUMIF($AV$32:AV1514,AV1515,$AX$32:AX1514)-SUMIF($AV$32:AV1514,AV1515,$BA$32:BA1514)=0),1,IF(AND(AW1515&gt;1,SUMIF($AV$32:AV1514,AV1515,$AX$32:AX1514)-SUMIF($AV$32:AV1514,AV1515,$BA$32:BA1514)&gt;0),0,AW1515))</f>
        <v>0</v>
      </c>
      <c r="AY1515" s="69">
        <f>IF(AND(Q1515&gt;0,SUMIF($AV$32:AV1515,AV1515,$I$32:I1515)-SUMIF($AV$32:AV1515,AV1515,$Q$32:Q1515)=0),COUNTIF($AV$32:AV1515,AV1515),0)</f>
        <v>0</v>
      </c>
      <c r="AZ1515" s="69">
        <f>IF(Q1515&gt;0,COUNTIF($AV$32:AV1515,AV1515),0)</f>
        <v>0</v>
      </c>
      <c r="BA1515" s="69">
        <f t="shared" si="448"/>
        <v>0</v>
      </c>
      <c r="BC1515" s="69" t="str">
        <f t="shared" si="449"/>
        <v xml:space="preserve">  </v>
      </c>
      <c r="BD1515" s="69">
        <f t="shared" si="450"/>
        <v>0</v>
      </c>
      <c r="BF1515" s="69"/>
    </row>
    <row r="1516" spans="44:58" x14ac:dyDescent="0.25">
      <c r="AR1516" s="225">
        <f t="shared" ref="AR1516:AR1579" si="451">IF(AS1516&gt;1,H1516,IF(AS1516=1,H1515+1,0))</f>
        <v>1</v>
      </c>
      <c r="AS1516" s="35">
        <f t="shared" ref="AS1516:AS1579" si="452">IF(H1516=0,H1515+1,2)</f>
        <v>1</v>
      </c>
      <c r="AU1516" s="69" t="e">
        <f t="shared" si="446"/>
        <v>#N/A</v>
      </c>
      <c r="AV1516" s="69" t="e">
        <f t="shared" si="447"/>
        <v>#N/A</v>
      </c>
      <c r="AW1516" s="69">
        <f>IF(I1516&gt;0,COUNTIF($AV$32:AV1516,AV1516),0)</f>
        <v>0</v>
      </c>
      <c r="AX1516" s="69">
        <f>IF(AND(AW1516&gt;1,SUMIF($AV$32:AV1515,AV1516,$AX$32:AX1515)-SUMIF($AV$32:AV1515,AV1516,$BA$32:BA1515)=0),1,IF(AND(AW1516&gt;1,SUMIF($AV$32:AV1515,AV1516,$AX$32:AX1515)-SUMIF($AV$32:AV1515,AV1516,$BA$32:BA1515)&gt;0),0,AW1516))</f>
        <v>0</v>
      </c>
      <c r="AY1516" s="69">
        <f>IF(AND(Q1516&gt;0,SUMIF($AV$32:AV1516,AV1516,$I$32:I1516)-SUMIF($AV$32:AV1516,AV1516,$Q$32:Q1516)=0),COUNTIF($AV$32:AV1516,AV1516),0)</f>
        <v>0</v>
      </c>
      <c r="AZ1516" s="69">
        <f>IF(Q1516&gt;0,COUNTIF($AV$32:AV1516,AV1516),0)</f>
        <v>0</v>
      </c>
      <c r="BA1516" s="69">
        <f t="shared" si="448"/>
        <v>0</v>
      </c>
      <c r="BC1516" s="69" t="str">
        <f t="shared" si="449"/>
        <v xml:space="preserve">  </v>
      </c>
      <c r="BD1516" s="69">
        <f t="shared" si="450"/>
        <v>0</v>
      </c>
      <c r="BF1516" s="69"/>
    </row>
    <row r="1517" spans="44:58" x14ac:dyDescent="0.25">
      <c r="AR1517" s="225">
        <f t="shared" si="451"/>
        <v>1</v>
      </c>
      <c r="AS1517" s="35">
        <f t="shared" si="452"/>
        <v>1</v>
      </c>
      <c r="AU1517" s="69" t="e">
        <f t="shared" si="446"/>
        <v>#N/A</v>
      </c>
      <c r="AV1517" s="69" t="e">
        <f t="shared" si="447"/>
        <v>#N/A</v>
      </c>
      <c r="AW1517" s="69">
        <f>IF(I1517&gt;0,COUNTIF($AV$32:AV1517,AV1517),0)</f>
        <v>0</v>
      </c>
      <c r="AX1517" s="69">
        <f>IF(AND(AW1517&gt;1,SUMIF($AV$32:AV1516,AV1517,$AX$32:AX1516)-SUMIF($AV$32:AV1516,AV1517,$BA$32:BA1516)=0),1,IF(AND(AW1517&gt;1,SUMIF($AV$32:AV1516,AV1517,$AX$32:AX1516)-SUMIF($AV$32:AV1516,AV1517,$BA$32:BA1516)&gt;0),0,AW1517))</f>
        <v>0</v>
      </c>
      <c r="AY1517" s="69">
        <f>IF(AND(Q1517&gt;0,SUMIF($AV$32:AV1517,AV1517,$I$32:I1517)-SUMIF($AV$32:AV1517,AV1517,$Q$32:Q1517)=0),COUNTIF($AV$32:AV1517,AV1517),0)</f>
        <v>0</v>
      </c>
      <c r="AZ1517" s="69">
        <f>IF(Q1517&gt;0,COUNTIF($AV$32:AV1517,AV1517),0)</f>
        <v>0</v>
      </c>
      <c r="BA1517" s="69">
        <f t="shared" si="448"/>
        <v>0</v>
      </c>
      <c r="BC1517" s="69" t="str">
        <f t="shared" si="449"/>
        <v xml:space="preserve">  </v>
      </c>
      <c r="BD1517" s="69">
        <f t="shared" si="450"/>
        <v>0</v>
      </c>
      <c r="BF1517" s="69"/>
    </row>
    <row r="1518" spans="44:58" x14ac:dyDescent="0.25">
      <c r="AR1518" s="225">
        <f t="shared" si="451"/>
        <v>1</v>
      </c>
      <c r="AS1518" s="35">
        <f t="shared" si="452"/>
        <v>1</v>
      </c>
      <c r="AU1518" s="69" t="e">
        <f t="shared" si="446"/>
        <v>#N/A</v>
      </c>
      <c r="AV1518" s="69" t="e">
        <f t="shared" si="447"/>
        <v>#N/A</v>
      </c>
      <c r="AW1518" s="69">
        <f>IF(I1518&gt;0,COUNTIF($AV$32:AV1518,AV1518),0)</f>
        <v>0</v>
      </c>
      <c r="AX1518" s="69">
        <f>IF(AND(AW1518&gt;1,SUMIF($AV$32:AV1517,AV1518,$AX$32:AX1517)-SUMIF($AV$32:AV1517,AV1518,$BA$32:BA1517)=0),1,IF(AND(AW1518&gt;1,SUMIF($AV$32:AV1517,AV1518,$AX$32:AX1517)-SUMIF($AV$32:AV1517,AV1518,$BA$32:BA1517)&gt;0),0,AW1518))</f>
        <v>0</v>
      </c>
      <c r="AY1518" s="69">
        <f>IF(AND(Q1518&gt;0,SUMIF($AV$32:AV1518,AV1518,$I$32:I1518)-SUMIF($AV$32:AV1518,AV1518,$Q$32:Q1518)=0),COUNTIF($AV$32:AV1518,AV1518),0)</f>
        <v>0</v>
      </c>
      <c r="AZ1518" s="69">
        <f>IF(Q1518&gt;0,COUNTIF($AV$32:AV1518,AV1518),0)</f>
        <v>0</v>
      </c>
      <c r="BA1518" s="69">
        <f t="shared" si="448"/>
        <v>0</v>
      </c>
      <c r="BC1518" s="69" t="str">
        <f t="shared" si="449"/>
        <v xml:space="preserve">  </v>
      </c>
      <c r="BD1518" s="69">
        <f t="shared" si="450"/>
        <v>0</v>
      </c>
      <c r="BF1518" s="69"/>
    </row>
    <row r="1519" spans="44:58" x14ac:dyDescent="0.25">
      <c r="AR1519" s="225">
        <f t="shared" si="451"/>
        <v>1</v>
      </c>
      <c r="AS1519" s="35">
        <f t="shared" si="452"/>
        <v>1</v>
      </c>
      <c r="AU1519" s="69" t="e">
        <f t="shared" si="446"/>
        <v>#N/A</v>
      </c>
      <c r="AV1519" s="69" t="e">
        <f t="shared" si="447"/>
        <v>#N/A</v>
      </c>
      <c r="AW1519" s="69">
        <f>IF(I1519&gt;0,COUNTIF($AV$32:AV1519,AV1519),0)</f>
        <v>0</v>
      </c>
      <c r="AX1519" s="69">
        <f>IF(AND(AW1519&gt;1,SUMIF($AV$32:AV1518,AV1519,$AX$32:AX1518)-SUMIF($AV$32:AV1518,AV1519,$BA$32:BA1518)=0),1,IF(AND(AW1519&gt;1,SUMIF($AV$32:AV1518,AV1519,$AX$32:AX1518)-SUMIF($AV$32:AV1518,AV1519,$BA$32:BA1518)&gt;0),0,AW1519))</f>
        <v>0</v>
      </c>
      <c r="AY1519" s="69">
        <f>IF(AND(Q1519&gt;0,SUMIF($AV$32:AV1519,AV1519,$I$32:I1519)-SUMIF($AV$32:AV1519,AV1519,$Q$32:Q1519)=0),COUNTIF($AV$32:AV1519,AV1519),0)</f>
        <v>0</v>
      </c>
      <c r="AZ1519" s="69">
        <f>IF(Q1519&gt;0,COUNTIF($AV$32:AV1519,AV1519),0)</f>
        <v>0</v>
      </c>
      <c r="BA1519" s="69">
        <f t="shared" si="448"/>
        <v>0</v>
      </c>
      <c r="BC1519" s="69" t="str">
        <f t="shared" si="449"/>
        <v xml:space="preserve">  </v>
      </c>
      <c r="BD1519" s="69">
        <f t="shared" si="450"/>
        <v>0</v>
      </c>
      <c r="BF1519" s="69"/>
    </row>
    <row r="1520" spans="44:58" x14ac:dyDescent="0.25">
      <c r="AR1520" s="225">
        <f t="shared" si="451"/>
        <v>1</v>
      </c>
      <c r="AS1520" s="35">
        <f t="shared" si="452"/>
        <v>1</v>
      </c>
      <c r="AU1520" s="69" t="e">
        <f t="shared" si="446"/>
        <v>#N/A</v>
      </c>
      <c r="AV1520" s="69" t="e">
        <f t="shared" si="447"/>
        <v>#N/A</v>
      </c>
      <c r="AW1520" s="69">
        <f>IF(I1520&gt;0,COUNTIF($AV$32:AV1520,AV1520),0)</f>
        <v>0</v>
      </c>
      <c r="AX1520" s="69">
        <f>IF(AND(AW1520&gt;1,SUMIF($AV$32:AV1519,AV1520,$AX$32:AX1519)-SUMIF($AV$32:AV1519,AV1520,$BA$32:BA1519)=0),1,IF(AND(AW1520&gt;1,SUMIF($AV$32:AV1519,AV1520,$AX$32:AX1519)-SUMIF($AV$32:AV1519,AV1520,$BA$32:BA1519)&gt;0),0,AW1520))</f>
        <v>0</v>
      </c>
      <c r="AY1520" s="69">
        <f>IF(AND(Q1520&gt;0,SUMIF($AV$32:AV1520,AV1520,$I$32:I1520)-SUMIF($AV$32:AV1520,AV1520,$Q$32:Q1520)=0),COUNTIF($AV$32:AV1520,AV1520),0)</f>
        <v>0</v>
      </c>
      <c r="AZ1520" s="69">
        <f>IF(Q1520&gt;0,COUNTIF($AV$32:AV1520,AV1520),0)</f>
        <v>0</v>
      </c>
      <c r="BA1520" s="69">
        <f t="shared" si="448"/>
        <v>0</v>
      </c>
      <c r="BC1520" s="69" t="str">
        <f t="shared" si="449"/>
        <v xml:space="preserve">  </v>
      </c>
      <c r="BD1520" s="69">
        <f t="shared" si="450"/>
        <v>0</v>
      </c>
      <c r="BF1520" s="69"/>
    </row>
    <row r="1521" spans="44:58" x14ac:dyDescent="0.25">
      <c r="AR1521" s="225">
        <f t="shared" si="451"/>
        <v>1</v>
      </c>
      <c r="AS1521" s="35">
        <f t="shared" si="452"/>
        <v>1</v>
      </c>
      <c r="AU1521" s="69" t="e">
        <f t="shared" si="446"/>
        <v>#N/A</v>
      </c>
      <c r="AV1521" s="69" t="e">
        <f t="shared" si="447"/>
        <v>#N/A</v>
      </c>
      <c r="AW1521" s="69">
        <f>IF(I1521&gt;0,COUNTIF($AV$32:AV1521,AV1521),0)</f>
        <v>0</v>
      </c>
      <c r="AX1521" s="69">
        <f>IF(AND(AW1521&gt;1,SUMIF($AV$32:AV1520,AV1521,$AX$32:AX1520)-SUMIF($AV$32:AV1520,AV1521,$BA$32:BA1520)=0),1,IF(AND(AW1521&gt;1,SUMIF($AV$32:AV1520,AV1521,$AX$32:AX1520)-SUMIF($AV$32:AV1520,AV1521,$BA$32:BA1520)&gt;0),0,AW1521))</f>
        <v>0</v>
      </c>
      <c r="AY1521" s="69">
        <f>IF(AND(Q1521&gt;0,SUMIF($AV$32:AV1521,AV1521,$I$32:I1521)-SUMIF($AV$32:AV1521,AV1521,$Q$32:Q1521)=0),COUNTIF($AV$32:AV1521,AV1521),0)</f>
        <v>0</v>
      </c>
      <c r="AZ1521" s="69">
        <f>IF(Q1521&gt;0,COUNTIF($AV$32:AV1521,AV1521),0)</f>
        <v>0</v>
      </c>
      <c r="BA1521" s="69">
        <f t="shared" si="448"/>
        <v>0</v>
      </c>
      <c r="BC1521" s="69" t="str">
        <f t="shared" si="449"/>
        <v xml:space="preserve">  </v>
      </c>
      <c r="BD1521" s="69">
        <f t="shared" si="450"/>
        <v>0</v>
      </c>
      <c r="BF1521" s="69"/>
    </row>
    <row r="1522" spans="44:58" x14ac:dyDescent="0.25">
      <c r="AR1522" s="225">
        <f t="shared" si="451"/>
        <v>1</v>
      </c>
      <c r="AS1522" s="35">
        <f t="shared" si="452"/>
        <v>1</v>
      </c>
      <c r="AU1522" s="69" t="e">
        <f t="shared" si="446"/>
        <v>#N/A</v>
      </c>
      <c r="AV1522" s="69" t="e">
        <f t="shared" si="447"/>
        <v>#N/A</v>
      </c>
      <c r="AW1522" s="69">
        <f>IF(I1522&gt;0,COUNTIF($AV$32:AV1522,AV1522),0)</f>
        <v>0</v>
      </c>
      <c r="AX1522" s="69">
        <f>IF(AND(AW1522&gt;1,SUMIF($AV$32:AV1521,AV1522,$AX$32:AX1521)-SUMIF($AV$32:AV1521,AV1522,$BA$32:BA1521)=0),1,IF(AND(AW1522&gt;1,SUMIF($AV$32:AV1521,AV1522,$AX$32:AX1521)-SUMIF($AV$32:AV1521,AV1522,$BA$32:BA1521)&gt;0),0,AW1522))</f>
        <v>0</v>
      </c>
      <c r="AY1522" s="69">
        <f>IF(AND(Q1522&gt;0,SUMIF($AV$32:AV1522,AV1522,$I$32:I1522)-SUMIF($AV$32:AV1522,AV1522,$Q$32:Q1522)=0),COUNTIF($AV$32:AV1522,AV1522),0)</f>
        <v>0</v>
      </c>
      <c r="AZ1522" s="69">
        <f>IF(Q1522&gt;0,COUNTIF($AV$32:AV1522,AV1522),0)</f>
        <v>0</v>
      </c>
      <c r="BA1522" s="69">
        <f t="shared" si="448"/>
        <v>0</v>
      </c>
      <c r="BC1522" s="69" t="str">
        <f t="shared" si="449"/>
        <v xml:space="preserve">  </v>
      </c>
      <c r="BD1522" s="69">
        <f t="shared" si="450"/>
        <v>0</v>
      </c>
      <c r="BF1522" s="69"/>
    </row>
    <row r="1523" spans="44:58" x14ac:dyDescent="0.25">
      <c r="AR1523" s="225">
        <f t="shared" si="451"/>
        <v>1</v>
      </c>
      <c r="AS1523" s="35">
        <f t="shared" si="452"/>
        <v>1</v>
      </c>
      <c r="AU1523" s="69" t="e">
        <f t="shared" si="446"/>
        <v>#N/A</v>
      </c>
      <c r="AV1523" s="69" t="e">
        <f t="shared" si="447"/>
        <v>#N/A</v>
      </c>
      <c r="AW1523" s="69">
        <f>IF(I1523&gt;0,COUNTIF($AV$32:AV1523,AV1523),0)</f>
        <v>0</v>
      </c>
      <c r="AX1523" s="69">
        <f>IF(AND(AW1523&gt;1,SUMIF($AV$32:AV1522,AV1523,$AX$32:AX1522)-SUMIF($AV$32:AV1522,AV1523,$BA$32:BA1522)=0),1,IF(AND(AW1523&gt;1,SUMIF($AV$32:AV1522,AV1523,$AX$32:AX1522)-SUMIF($AV$32:AV1522,AV1523,$BA$32:BA1522)&gt;0),0,AW1523))</f>
        <v>0</v>
      </c>
      <c r="AY1523" s="69">
        <f>IF(AND(Q1523&gt;0,SUMIF($AV$32:AV1523,AV1523,$I$32:I1523)-SUMIF($AV$32:AV1523,AV1523,$Q$32:Q1523)=0),COUNTIF($AV$32:AV1523,AV1523),0)</f>
        <v>0</v>
      </c>
      <c r="AZ1523" s="69">
        <f>IF(Q1523&gt;0,COUNTIF($AV$32:AV1523,AV1523),0)</f>
        <v>0</v>
      </c>
      <c r="BA1523" s="69">
        <f t="shared" si="448"/>
        <v>0</v>
      </c>
      <c r="BC1523" s="69" t="str">
        <f t="shared" si="449"/>
        <v xml:space="preserve">  </v>
      </c>
      <c r="BD1523" s="69">
        <f t="shared" si="450"/>
        <v>0</v>
      </c>
      <c r="BF1523" s="69"/>
    </row>
    <row r="1524" spans="44:58" x14ac:dyDescent="0.25">
      <c r="AR1524" s="225">
        <f t="shared" si="451"/>
        <v>1</v>
      </c>
      <c r="AS1524" s="35">
        <f t="shared" si="452"/>
        <v>1</v>
      </c>
      <c r="AU1524" s="69" t="e">
        <f t="shared" si="446"/>
        <v>#N/A</v>
      </c>
      <c r="AV1524" s="69" t="e">
        <f t="shared" si="447"/>
        <v>#N/A</v>
      </c>
      <c r="AW1524" s="69">
        <f>IF(I1524&gt;0,COUNTIF($AV$32:AV1524,AV1524),0)</f>
        <v>0</v>
      </c>
      <c r="AX1524" s="69">
        <f>IF(AND(AW1524&gt;1,SUMIF($AV$32:AV1523,AV1524,$AX$32:AX1523)-SUMIF($AV$32:AV1523,AV1524,$BA$32:BA1523)=0),1,IF(AND(AW1524&gt;1,SUMIF($AV$32:AV1523,AV1524,$AX$32:AX1523)-SUMIF($AV$32:AV1523,AV1524,$BA$32:BA1523)&gt;0),0,AW1524))</f>
        <v>0</v>
      </c>
      <c r="AY1524" s="69">
        <f>IF(AND(Q1524&gt;0,SUMIF($AV$32:AV1524,AV1524,$I$32:I1524)-SUMIF($AV$32:AV1524,AV1524,$Q$32:Q1524)=0),COUNTIF($AV$32:AV1524,AV1524),0)</f>
        <v>0</v>
      </c>
      <c r="AZ1524" s="69">
        <f>IF(Q1524&gt;0,COUNTIF($AV$32:AV1524,AV1524),0)</f>
        <v>0</v>
      </c>
      <c r="BA1524" s="69">
        <f t="shared" si="448"/>
        <v>0</v>
      </c>
      <c r="BC1524" s="69" t="str">
        <f t="shared" si="449"/>
        <v xml:space="preserve">  </v>
      </c>
      <c r="BD1524" s="69">
        <f t="shared" si="450"/>
        <v>0</v>
      </c>
      <c r="BF1524" s="69"/>
    </row>
    <row r="1525" spans="44:58" x14ac:dyDescent="0.25">
      <c r="AR1525" s="225">
        <f t="shared" si="451"/>
        <v>1</v>
      </c>
      <c r="AS1525" s="35">
        <f t="shared" si="452"/>
        <v>1</v>
      </c>
      <c r="AU1525" s="69" t="e">
        <f t="shared" si="446"/>
        <v>#N/A</v>
      </c>
      <c r="AV1525" s="69" t="e">
        <f t="shared" si="447"/>
        <v>#N/A</v>
      </c>
      <c r="AW1525" s="69">
        <f>IF(I1525&gt;0,COUNTIF($AV$32:AV1525,AV1525),0)</f>
        <v>0</v>
      </c>
      <c r="AX1525" s="69">
        <f>IF(AND(AW1525&gt;1,SUMIF($AV$32:AV1524,AV1525,$AX$32:AX1524)-SUMIF($AV$32:AV1524,AV1525,$BA$32:BA1524)=0),1,IF(AND(AW1525&gt;1,SUMIF($AV$32:AV1524,AV1525,$AX$32:AX1524)-SUMIF($AV$32:AV1524,AV1525,$BA$32:BA1524)&gt;0),0,AW1525))</f>
        <v>0</v>
      </c>
      <c r="AY1525" s="69">
        <f>IF(AND(Q1525&gt;0,SUMIF($AV$32:AV1525,AV1525,$I$32:I1525)-SUMIF($AV$32:AV1525,AV1525,$Q$32:Q1525)=0),COUNTIF($AV$32:AV1525,AV1525),0)</f>
        <v>0</v>
      </c>
      <c r="AZ1525" s="69">
        <f>IF(Q1525&gt;0,COUNTIF($AV$32:AV1525,AV1525),0)</f>
        <v>0</v>
      </c>
      <c r="BA1525" s="69">
        <f t="shared" si="448"/>
        <v>0</v>
      </c>
      <c r="BC1525" s="69" t="str">
        <f t="shared" si="449"/>
        <v xml:space="preserve">  </v>
      </c>
      <c r="BD1525" s="69">
        <f t="shared" si="450"/>
        <v>0</v>
      </c>
      <c r="BF1525" s="69"/>
    </row>
    <row r="1526" spans="44:58" x14ac:dyDescent="0.25">
      <c r="AR1526" s="225">
        <f t="shared" si="451"/>
        <v>1</v>
      </c>
      <c r="AS1526" s="35">
        <f t="shared" si="452"/>
        <v>1</v>
      </c>
      <c r="AU1526" s="69" t="e">
        <f t="shared" si="446"/>
        <v>#N/A</v>
      </c>
      <c r="AV1526" s="69" t="e">
        <f t="shared" si="447"/>
        <v>#N/A</v>
      </c>
      <c r="AW1526" s="69">
        <f>IF(I1526&gt;0,COUNTIF($AV$32:AV1526,AV1526),0)</f>
        <v>0</v>
      </c>
      <c r="AX1526" s="69">
        <f>IF(AND(AW1526&gt;1,SUMIF($AV$32:AV1525,AV1526,$AX$32:AX1525)-SUMIF($AV$32:AV1525,AV1526,$BA$32:BA1525)=0),1,IF(AND(AW1526&gt;1,SUMIF($AV$32:AV1525,AV1526,$AX$32:AX1525)-SUMIF($AV$32:AV1525,AV1526,$BA$32:BA1525)&gt;0),0,AW1526))</f>
        <v>0</v>
      </c>
      <c r="AY1526" s="69">
        <f>IF(AND(Q1526&gt;0,SUMIF($AV$32:AV1526,AV1526,$I$32:I1526)-SUMIF($AV$32:AV1526,AV1526,$Q$32:Q1526)=0),COUNTIF($AV$32:AV1526,AV1526),0)</f>
        <v>0</v>
      </c>
      <c r="AZ1526" s="69">
        <f>IF(Q1526&gt;0,COUNTIF($AV$32:AV1526,AV1526),0)</f>
        <v>0</v>
      </c>
      <c r="BA1526" s="69">
        <f t="shared" si="448"/>
        <v>0</v>
      </c>
      <c r="BC1526" s="69" t="str">
        <f t="shared" si="449"/>
        <v xml:space="preserve">  </v>
      </c>
      <c r="BD1526" s="69">
        <f t="shared" si="450"/>
        <v>0</v>
      </c>
      <c r="BF1526" s="69"/>
    </row>
    <row r="1527" spans="44:58" x14ac:dyDescent="0.25">
      <c r="AR1527" s="225">
        <f t="shared" si="451"/>
        <v>1</v>
      </c>
      <c r="AS1527" s="35">
        <f t="shared" si="452"/>
        <v>1</v>
      </c>
      <c r="AU1527" s="69" t="e">
        <f t="shared" si="446"/>
        <v>#N/A</v>
      </c>
      <c r="AV1527" s="69" t="e">
        <f t="shared" si="447"/>
        <v>#N/A</v>
      </c>
      <c r="AW1527" s="69">
        <f>IF(I1527&gt;0,COUNTIF($AV$32:AV1527,AV1527),0)</f>
        <v>0</v>
      </c>
      <c r="AX1527" s="69">
        <f>IF(AND(AW1527&gt;1,SUMIF($AV$32:AV1526,AV1527,$AX$32:AX1526)-SUMIF($AV$32:AV1526,AV1527,$BA$32:BA1526)=0),1,IF(AND(AW1527&gt;1,SUMIF($AV$32:AV1526,AV1527,$AX$32:AX1526)-SUMIF($AV$32:AV1526,AV1527,$BA$32:BA1526)&gt;0),0,AW1527))</f>
        <v>0</v>
      </c>
      <c r="AY1527" s="69">
        <f>IF(AND(Q1527&gt;0,SUMIF($AV$32:AV1527,AV1527,$I$32:I1527)-SUMIF($AV$32:AV1527,AV1527,$Q$32:Q1527)=0),COUNTIF($AV$32:AV1527,AV1527),0)</f>
        <v>0</v>
      </c>
      <c r="AZ1527" s="69">
        <f>IF(Q1527&gt;0,COUNTIF($AV$32:AV1527,AV1527),0)</f>
        <v>0</v>
      </c>
      <c r="BA1527" s="69">
        <f t="shared" si="448"/>
        <v>0</v>
      </c>
      <c r="BC1527" s="69" t="str">
        <f t="shared" si="449"/>
        <v xml:space="preserve">  </v>
      </c>
      <c r="BD1527" s="69">
        <f t="shared" si="450"/>
        <v>0</v>
      </c>
      <c r="BF1527" s="69"/>
    </row>
    <row r="1528" spans="44:58" x14ac:dyDescent="0.25">
      <c r="AR1528" s="225">
        <f t="shared" si="451"/>
        <v>1</v>
      </c>
      <c r="AS1528" s="35">
        <f t="shared" si="452"/>
        <v>1</v>
      </c>
      <c r="AU1528" s="69" t="e">
        <f t="shared" si="446"/>
        <v>#N/A</v>
      </c>
      <c r="AV1528" s="69" t="e">
        <f t="shared" si="447"/>
        <v>#N/A</v>
      </c>
      <c r="AW1528" s="69">
        <f>IF(I1528&gt;0,COUNTIF($AV$32:AV1528,AV1528),0)</f>
        <v>0</v>
      </c>
      <c r="AX1528" s="69">
        <f>IF(AND(AW1528&gt;1,SUMIF($AV$32:AV1527,AV1528,$AX$32:AX1527)-SUMIF($AV$32:AV1527,AV1528,$BA$32:BA1527)=0),1,IF(AND(AW1528&gt;1,SUMIF($AV$32:AV1527,AV1528,$AX$32:AX1527)-SUMIF($AV$32:AV1527,AV1528,$BA$32:BA1527)&gt;0),0,AW1528))</f>
        <v>0</v>
      </c>
      <c r="AY1528" s="69">
        <f>IF(AND(Q1528&gt;0,SUMIF($AV$32:AV1528,AV1528,$I$32:I1528)-SUMIF($AV$32:AV1528,AV1528,$Q$32:Q1528)=0),COUNTIF($AV$32:AV1528,AV1528),0)</f>
        <v>0</v>
      </c>
      <c r="AZ1528" s="69">
        <f>IF(Q1528&gt;0,COUNTIF($AV$32:AV1528,AV1528),0)</f>
        <v>0</v>
      </c>
      <c r="BA1528" s="69">
        <f t="shared" si="448"/>
        <v>0</v>
      </c>
      <c r="BC1528" s="69" t="str">
        <f t="shared" si="449"/>
        <v xml:space="preserve">  </v>
      </c>
      <c r="BD1528" s="69">
        <f t="shared" si="450"/>
        <v>0</v>
      </c>
      <c r="BF1528" s="69"/>
    </row>
    <row r="1529" spans="44:58" x14ac:dyDescent="0.25">
      <c r="AR1529" s="225">
        <f t="shared" si="451"/>
        <v>1</v>
      </c>
      <c r="AS1529" s="35">
        <f t="shared" si="452"/>
        <v>1</v>
      </c>
      <c r="AU1529" s="69" t="e">
        <f t="shared" si="446"/>
        <v>#N/A</v>
      </c>
      <c r="AV1529" s="69" t="e">
        <f t="shared" si="447"/>
        <v>#N/A</v>
      </c>
      <c r="AW1529" s="69">
        <f>IF(I1529&gt;0,COUNTIF($AV$32:AV1529,AV1529),0)</f>
        <v>0</v>
      </c>
      <c r="AX1529" s="69">
        <f>IF(AND(AW1529&gt;1,SUMIF($AV$32:AV1528,AV1529,$AX$32:AX1528)-SUMIF($AV$32:AV1528,AV1529,$BA$32:BA1528)=0),1,IF(AND(AW1529&gt;1,SUMIF($AV$32:AV1528,AV1529,$AX$32:AX1528)-SUMIF($AV$32:AV1528,AV1529,$BA$32:BA1528)&gt;0),0,AW1529))</f>
        <v>0</v>
      </c>
      <c r="AY1529" s="69">
        <f>IF(AND(Q1529&gt;0,SUMIF($AV$32:AV1529,AV1529,$I$32:I1529)-SUMIF($AV$32:AV1529,AV1529,$Q$32:Q1529)=0),COUNTIF($AV$32:AV1529,AV1529),0)</f>
        <v>0</v>
      </c>
      <c r="AZ1529" s="69">
        <f>IF(Q1529&gt;0,COUNTIF($AV$32:AV1529,AV1529),0)</f>
        <v>0</v>
      </c>
      <c r="BA1529" s="69">
        <f t="shared" si="448"/>
        <v>0</v>
      </c>
      <c r="BC1529" s="69" t="str">
        <f t="shared" si="449"/>
        <v xml:space="preserve">  </v>
      </c>
      <c r="BD1529" s="69">
        <f t="shared" si="450"/>
        <v>0</v>
      </c>
      <c r="BF1529" s="69"/>
    </row>
    <row r="1530" spans="44:58" x14ac:dyDescent="0.25">
      <c r="AR1530" s="225">
        <f t="shared" si="451"/>
        <v>1</v>
      </c>
      <c r="AS1530" s="35">
        <f t="shared" si="452"/>
        <v>1</v>
      </c>
      <c r="AU1530" s="69" t="e">
        <f t="shared" si="446"/>
        <v>#N/A</v>
      </c>
      <c r="AV1530" s="69" t="e">
        <f t="shared" si="447"/>
        <v>#N/A</v>
      </c>
      <c r="AW1530" s="69">
        <f>IF(I1530&gt;0,COUNTIF($AV$32:AV1530,AV1530),0)</f>
        <v>0</v>
      </c>
      <c r="AX1530" s="69">
        <f>IF(AND(AW1530&gt;1,SUMIF($AV$32:AV1529,AV1530,$AX$32:AX1529)-SUMIF($AV$32:AV1529,AV1530,$BA$32:BA1529)=0),1,IF(AND(AW1530&gt;1,SUMIF($AV$32:AV1529,AV1530,$AX$32:AX1529)-SUMIF($AV$32:AV1529,AV1530,$BA$32:BA1529)&gt;0),0,AW1530))</f>
        <v>0</v>
      </c>
      <c r="AY1530" s="69">
        <f>IF(AND(Q1530&gt;0,SUMIF($AV$32:AV1530,AV1530,$I$32:I1530)-SUMIF($AV$32:AV1530,AV1530,$Q$32:Q1530)=0),COUNTIF($AV$32:AV1530,AV1530),0)</f>
        <v>0</v>
      </c>
      <c r="AZ1530" s="69">
        <f>IF(Q1530&gt;0,COUNTIF($AV$32:AV1530,AV1530),0)</f>
        <v>0</v>
      </c>
      <c r="BA1530" s="69">
        <f t="shared" si="448"/>
        <v>0</v>
      </c>
      <c r="BC1530" s="69" t="str">
        <f t="shared" si="449"/>
        <v xml:space="preserve">  </v>
      </c>
      <c r="BD1530" s="69">
        <f t="shared" si="450"/>
        <v>0</v>
      </c>
      <c r="BF1530" s="69"/>
    </row>
    <row r="1531" spans="44:58" x14ac:dyDescent="0.25">
      <c r="AR1531" s="225">
        <f t="shared" si="451"/>
        <v>1</v>
      </c>
      <c r="AS1531" s="35">
        <f t="shared" si="452"/>
        <v>1</v>
      </c>
      <c r="AU1531" s="69" t="e">
        <f t="shared" si="446"/>
        <v>#N/A</v>
      </c>
      <c r="AV1531" s="69" t="e">
        <f t="shared" si="447"/>
        <v>#N/A</v>
      </c>
      <c r="AW1531" s="69">
        <f>IF(I1531&gt;0,COUNTIF($AV$32:AV1531,AV1531),0)</f>
        <v>0</v>
      </c>
      <c r="AX1531" s="69">
        <f>IF(AND(AW1531&gt;1,SUMIF($AV$32:AV1530,AV1531,$AX$32:AX1530)-SUMIF($AV$32:AV1530,AV1531,$BA$32:BA1530)=0),1,IF(AND(AW1531&gt;1,SUMIF($AV$32:AV1530,AV1531,$AX$32:AX1530)-SUMIF($AV$32:AV1530,AV1531,$BA$32:BA1530)&gt;0),0,AW1531))</f>
        <v>0</v>
      </c>
      <c r="AY1531" s="69">
        <f>IF(AND(Q1531&gt;0,SUMIF($AV$32:AV1531,AV1531,$I$32:I1531)-SUMIF($AV$32:AV1531,AV1531,$Q$32:Q1531)=0),COUNTIF($AV$32:AV1531,AV1531),0)</f>
        <v>0</v>
      </c>
      <c r="AZ1531" s="69">
        <f>IF(Q1531&gt;0,COUNTIF($AV$32:AV1531,AV1531),0)</f>
        <v>0</v>
      </c>
      <c r="BA1531" s="69">
        <f t="shared" si="448"/>
        <v>0</v>
      </c>
      <c r="BC1531" s="69" t="str">
        <f t="shared" si="449"/>
        <v xml:space="preserve">  </v>
      </c>
      <c r="BD1531" s="69">
        <f t="shared" si="450"/>
        <v>0</v>
      </c>
      <c r="BF1531" s="69"/>
    </row>
    <row r="1532" spans="44:58" x14ac:dyDescent="0.25">
      <c r="AR1532" s="225">
        <f t="shared" si="451"/>
        <v>1</v>
      </c>
      <c r="AS1532" s="35">
        <f t="shared" si="452"/>
        <v>1</v>
      </c>
      <c r="AU1532" s="69" t="e">
        <f t="shared" si="446"/>
        <v>#N/A</v>
      </c>
      <c r="AV1532" s="69" t="e">
        <f t="shared" si="447"/>
        <v>#N/A</v>
      </c>
      <c r="AW1532" s="69">
        <f>IF(I1532&gt;0,COUNTIF($AV$32:AV1532,AV1532),0)</f>
        <v>0</v>
      </c>
      <c r="AX1532" s="69">
        <f>IF(AND(AW1532&gt;1,SUMIF($AV$32:AV1531,AV1532,$AX$32:AX1531)-SUMIF($AV$32:AV1531,AV1532,$BA$32:BA1531)=0),1,IF(AND(AW1532&gt;1,SUMIF($AV$32:AV1531,AV1532,$AX$32:AX1531)-SUMIF($AV$32:AV1531,AV1532,$BA$32:BA1531)&gt;0),0,AW1532))</f>
        <v>0</v>
      </c>
      <c r="AY1532" s="69">
        <f>IF(AND(Q1532&gt;0,SUMIF($AV$32:AV1532,AV1532,$I$32:I1532)-SUMIF($AV$32:AV1532,AV1532,$Q$32:Q1532)=0),COUNTIF($AV$32:AV1532,AV1532),0)</f>
        <v>0</v>
      </c>
      <c r="AZ1532" s="69">
        <f>IF(Q1532&gt;0,COUNTIF($AV$32:AV1532,AV1532),0)</f>
        <v>0</v>
      </c>
      <c r="BA1532" s="69">
        <f t="shared" si="448"/>
        <v>0</v>
      </c>
      <c r="BC1532" s="69" t="str">
        <f t="shared" si="449"/>
        <v xml:space="preserve">  </v>
      </c>
      <c r="BD1532" s="69">
        <f t="shared" si="450"/>
        <v>0</v>
      </c>
      <c r="BF1532" s="69"/>
    </row>
    <row r="1533" spans="44:58" x14ac:dyDescent="0.25">
      <c r="AR1533" s="225">
        <f t="shared" si="451"/>
        <v>1</v>
      </c>
      <c r="AS1533" s="35">
        <f t="shared" si="452"/>
        <v>1</v>
      </c>
      <c r="AU1533" s="69" t="e">
        <f t="shared" si="446"/>
        <v>#N/A</v>
      </c>
      <c r="AV1533" s="69" t="e">
        <f t="shared" si="447"/>
        <v>#N/A</v>
      </c>
      <c r="AW1533" s="69">
        <f>IF(I1533&gt;0,COUNTIF($AV$32:AV1533,AV1533),0)</f>
        <v>0</v>
      </c>
      <c r="AX1533" s="69">
        <f>IF(AND(AW1533&gt;1,SUMIF($AV$32:AV1532,AV1533,$AX$32:AX1532)-SUMIF($AV$32:AV1532,AV1533,$BA$32:BA1532)=0),1,IF(AND(AW1533&gt;1,SUMIF($AV$32:AV1532,AV1533,$AX$32:AX1532)-SUMIF($AV$32:AV1532,AV1533,$BA$32:BA1532)&gt;0),0,AW1533))</f>
        <v>0</v>
      </c>
      <c r="AY1533" s="69">
        <f>IF(AND(Q1533&gt;0,SUMIF($AV$32:AV1533,AV1533,$I$32:I1533)-SUMIF($AV$32:AV1533,AV1533,$Q$32:Q1533)=0),COUNTIF($AV$32:AV1533,AV1533),0)</f>
        <v>0</v>
      </c>
      <c r="AZ1533" s="69">
        <f>IF(Q1533&gt;0,COUNTIF($AV$32:AV1533,AV1533),0)</f>
        <v>0</v>
      </c>
      <c r="BA1533" s="69">
        <f t="shared" si="448"/>
        <v>0</v>
      </c>
      <c r="BC1533" s="69" t="str">
        <f t="shared" si="449"/>
        <v xml:space="preserve">  </v>
      </c>
      <c r="BD1533" s="69">
        <f t="shared" si="450"/>
        <v>0</v>
      </c>
      <c r="BF1533" s="69"/>
    </row>
    <row r="1534" spans="44:58" x14ac:dyDescent="0.25">
      <c r="AR1534" s="225">
        <f t="shared" si="451"/>
        <v>1</v>
      </c>
      <c r="AS1534" s="35">
        <f t="shared" si="452"/>
        <v>1</v>
      </c>
      <c r="AU1534" s="69" t="e">
        <f t="shared" si="446"/>
        <v>#N/A</v>
      </c>
      <c r="AV1534" s="69" t="e">
        <f t="shared" si="447"/>
        <v>#N/A</v>
      </c>
      <c r="AW1534" s="69">
        <f>IF(I1534&gt;0,COUNTIF($AV$32:AV1534,AV1534),0)</f>
        <v>0</v>
      </c>
      <c r="AX1534" s="69">
        <f>IF(AND(AW1534&gt;1,SUMIF($AV$32:AV1533,AV1534,$AX$32:AX1533)-SUMIF($AV$32:AV1533,AV1534,$BA$32:BA1533)=0),1,IF(AND(AW1534&gt;1,SUMIF($AV$32:AV1533,AV1534,$AX$32:AX1533)-SUMIF($AV$32:AV1533,AV1534,$BA$32:BA1533)&gt;0),0,AW1534))</f>
        <v>0</v>
      </c>
      <c r="AY1534" s="69">
        <f>IF(AND(Q1534&gt;0,SUMIF($AV$32:AV1534,AV1534,$I$32:I1534)-SUMIF($AV$32:AV1534,AV1534,$Q$32:Q1534)=0),COUNTIF($AV$32:AV1534,AV1534),0)</f>
        <v>0</v>
      </c>
      <c r="AZ1534" s="69">
        <f>IF(Q1534&gt;0,COUNTIF($AV$32:AV1534,AV1534),0)</f>
        <v>0</v>
      </c>
      <c r="BA1534" s="69">
        <f t="shared" si="448"/>
        <v>0</v>
      </c>
      <c r="BC1534" s="69" t="str">
        <f t="shared" si="449"/>
        <v xml:space="preserve">  </v>
      </c>
      <c r="BD1534" s="69">
        <f t="shared" si="450"/>
        <v>0</v>
      </c>
      <c r="BF1534" s="69"/>
    </row>
    <row r="1535" spans="44:58" x14ac:dyDescent="0.25">
      <c r="AR1535" s="225">
        <f t="shared" si="451"/>
        <v>1</v>
      </c>
      <c r="AS1535" s="35">
        <f t="shared" si="452"/>
        <v>1</v>
      </c>
      <c r="AU1535" s="69" t="e">
        <f t="shared" si="446"/>
        <v>#N/A</v>
      </c>
      <c r="AV1535" s="69" t="e">
        <f t="shared" si="447"/>
        <v>#N/A</v>
      </c>
      <c r="AW1535" s="69">
        <f>IF(I1535&gt;0,COUNTIF($AV$32:AV1535,AV1535),0)</f>
        <v>0</v>
      </c>
      <c r="AX1535" s="69">
        <f>IF(AND(AW1535&gt;1,SUMIF($AV$32:AV1534,AV1535,$AX$32:AX1534)-SUMIF($AV$32:AV1534,AV1535,$BA$32:BA1534)=0),1,IF(AND(AW1535&gt;1,SUMIF($AV$32:AV1534,AV1535,$AX$32:AX1534)-SUMIF($AV$32:AV1534,AV1535,$BA$32:BA1534)&gt;0),0,AW1535))</f>
        <v>0</v>
      </c>
      <c r="AY1535" s="69">
        <f>IF(AND(Q1535&gt;0,SUMIF($AV$32:AV1535,AV1535,$I$32:I1535)-SUMIF($AV$32:AV1535,AV1535,$Q$32:Q1535)=0),COUNTIF($AV$32:AV1535,AV1535),0)</f>
        <v>0</v>
      </c>
      <c r="AZ1535" s="69">
        <f>IF(Q1535&gt;0,COUNTIF($AV$32:AV1535,AV1535),0)</f>
        <v>0</v>
      </c>
      <c r="BA1535" s="69">
        <f t="shared" si="448"/>
        <v>0</v>
      </c>
      <c r="BC1535" s="69" t="str">
        <f t="shared" si="449"/>
        <v xml:space="preserve">  </v>
      </c>
      <c r="BD1535" s="69">
        <f t="shared" si="450"/>
        <v>0</v>
      </c>
      <c r="BF1535" s="69"/>
    </row>
    <row r="1536" spans="44:58" x14ac:dyDescent="0.25">
      <c r="AR1536" s="225">
        <f t="shared" si="451"/>
        <v>1</v>
      </c>
      <c r="AS1536" s="35">
        <f t="shared" si="452"/>
        <v>1</v>
      </c>
      <c r="AU1536" s="69" t="e">
        <f t="shared" si="446"/>
        <v>#N/A</v>
      </c>
      <c r="AV1536" s="69" t="e">
        <f t="shared" si="447"/>
        <v>#N/A</v>
      </c>
      <c r="AW1536" s="69">
        <f>IF(I1536&gt;0,COUNTIF($AV$32:AV1536,AV1536),0)</f>
        <v>0</v>
      </c>
      <c r="AX1536" s="69">
        <f>IF(AND(AW1536&gt;1,SUMIF($AV$32:AV1535,AV1536,$AX$32:AX1535)-SUMIF($AV$32:AV1535,AV1536,$BA$32:BA1535)=0),1,IF(AND(AW1536&gt;1,SUMIF($AV$32:AV1535,AV1536,$AX$32:AX1535)-SUMIF($AV$32:AV1535,AV1536,$BA$32:BA1535)&gt;0),0,AW1536))</f>
        <v>0</v>
      </c>
      <c r="AY1536" s="69">
        <f>IF(AND(Q1536&gt;0,SUMIF($AV$32:AV1536,AV1536,$I$32:I1536)-SUMIF($AV$32:AV1536,AV1536,$Q$32:Q1536)=0),COUNTIF($AV$32:AV1536,AV1536),0)</f>
        <v>0</v>
      </c>
      <c r="AZ1536" s="69">
        <f>IF(Q1536&gt;0,COUNTIF($AV$32:AV1536,AV1536),0)</f>
        <v>0</v>
      </c>
      <c r="BA1536" s="69">
        <f t="shared" si="448"/>
        <v>0</v>
      </c>
      <c r="BC1536" s="69" t="str">
        <f t="shared" si="449"/>
        <v xml:space="preserve">  </v>
      </c>
      <c r="BD1536" s="69">
        <f t="shared" si="450"/>
        <v>0</v>
      </c>
      <c r="BF1536" s="69"/>
    </row>
    <row r="1537" spans="44:58" x14ac:dyDescent="0.25">
      <c r="AR1537" s="225">
        <f t="shared" si="451"/>
        <v>1</v>
      </c>
      <c r="AS1537" s="35">
        <f t="shared" si="452"/>
        <v>1</v>
      </c>
      <c r="AU1537" s="69" t="e">
        <f t="shared" si="446"/>
        <v>#N/A</v>
      </c>
      <c r="AV1537" s="69" t="e">
        <f t="shared" si="447"/>
        <v>#N/A</v>
      </c>
      <c r="AW1537" s="69">
        <f>IF(I1537&gt;0,COUNTIF($AV$32:AV1537,AV1537),0)</f>
        <v>0</v>
      </c>
      <c r="AX1537" s="69">
        <f>IF(AND(AW1537&gt;1,SUMIF($AV$32:AV1536,AV1537,$AX$32:AX1536)-SUMIF($AV$32:AV1536,AV1537,$BA$32:BA1536)=0),1,IF(AND(AW1537&gt;1,SUMIF($AV$32:AV1536,AV1537,$AX$32:AX1536)-SUMIF($AV$32:AV1536,AV1537,$BA$32:BA1536)&gt;0),0,AW1537))</f>
        <v>0</v>
      </c>
      <c r="AY1537" s="69">
        <f>IF(AND(Q1537&gt;0,SUMIF($AV$32:AV1537,AV1537,$I$32:I1537)-SUMIF($AV$32:AV1537,AV1537,$Q$32:Q1537)=0),COUNTIF($AV$32:AV1537,AV1537),0)</f>
        <v>0</v>
      </c>
      <c r="AZ1537" s="69">
        <f>IF(Q1537&gt;0,COUNTIF($AV$32:AV1537,AV1537),0)</f>
        <v>0</v>
      </c>
      <c r="BA1537" s="69">
        <f t="shared" si="448"/>
        <v>0</v>
      </c>
      <c r="BC1537" s="69" t="str">
        <f t="shared" si="449"/>
        <v xml:space="preserve">  </v>
      </c>
      <c r="BD1537" s="69">
        <f t="shared" si="450"/>
        <v>0</v>
      </c>
      <c r="BF1537" s="69"/>
    </row>
    <row r="1538" spans="44:58" x14ac:dyDescent="0.25">
      <c r="AR1538" s="225">
        <f t="shared" si="451"/>
        <v>1</v>
      </c>
      <c r="AS1538" s="35">
        <f t="shared" si="452"/>
        <v>1</v>
      </c>
      <c r="AU1538" s="69" t="e">
        <f t="shared" si="446"/>
        <v>#N/A</v>
      </c>
      <c r="AV1538" s="69" t="e">
        <f t="shared" si="447"/>
        <v>#N/A</v>
      </c>
      <c r="AW1538" s="69">
        <f>IF(I1538&gt;0,COUNTIF($AV$32:AV1538,AV1538),0)</f>
        <v>0</v>
      </c>
      <c r="AX1538" s="69">
        <f>IF(AND(AW1538&gt;1,SUMIF($AV$32:AV1537,AV1538,$AX$32:AX1537)-SUMIF($AV$32:AV1537,AV1538,$BA$32:BA1537)=0),1,IF(AND(AW1538&gt;1,SUMIF($AV$32:AV1537,AV1538,$AX$32:AX1537)-SUMIF($AV$32:AV1537,AV1538,$BA$32:BA1537)&gt;0),0,AW1538))</f>
        <v>0</v>
      </c>
      <c r="AY1538" s="69">
        <f>IF(AND(Q1538&gt;0,SUMIF($AV$32:AV1538,AV1538,$I$32:I1538)-SUMIF($AV$32:AV1538,AV1538,$Q$32:Q1538)=0),COUNTIF($AV$32:AV1538,AV1538),0)</f>
        <v>0</v>
      </c>
      <c r="AZ1538" s="69">
        <f>IF(Q1538&gt;0,COUNTIF($AV$32:AV1538,AV1538),0)</f>
        <v>0</v>
      </c>
      <c r="BA1538" s="69">
        <f t="shared" si="448"/>
        <v>0</v>
      </c>
      <c r="BC1538" s="69" t="str">
        <f t="shared" si="449"/>
        <v xml:space="preserve">  </v>
      </c>
      <c r="BD1538" s="69">
        <f t="shared" si="450"/>
        <v>0</v>
      </c>
      <c r="BF1538" s="69"/>
    </row>
    <row r="1539" spans="44:58" x14ac:dyDescent="0.25">
      <c r="AR1539" s="225">
        <f t="shared" si="451"/>
        <v>1</v>
      </c>
      <c r="AS1539" s="35">
        <f t="shared" si="452"/>
        <v>1</v>
      </c>
      <c r="AU1539" s="69" t="e">
        <f t="shared" si="446"/>
        <v>#N/A</v>
      </c>
      <c r="AV1539" s="69" t="e">
        <f t="shared" si="447"/>
        <v>#N/A</v>
      </c>
      <c r="AW1539" s="69">
        <f>IF(I1539&gt;0,COUNTIF($AV$32:AV1539,AV1539),0)</f>
        <v>0</v>
      </c>
      <c r="AX1539" s="69">
        <f>IF(AND(AW1539&gt;1,SUMIF($AV$32:AV1538,AV1539,$AX$32:AX1538)-SUMIF($AV$32:AV1538,AV1539,$BA$32:BA1538)=0),1,IF(AND(AW1539&gt;1,SUMIF($AV$32:AV1538,AV1539,$AX$32:AX1538)-SUMIF($AV$32:AV1538,AV1539,$BA$32:BA1538)&gt;0),0,AW1539))</f>
        <v>0</v>
      </c>
      <c r="AY1539" s="69">
        <f>IF(AND(Q1539&gt;0,SUMIF($AV$32:AV1539,AV1539,$I$32:I1539)-SUMIF($AV$32:AV1539,AV1539,$Q$32:Q1539)=0),COUNTIF($AV$32:AV1539,AV1539),0)</f>
        <v>0</v>
      </c>
      <c r="AZ1539" s="69">
        <f>IF(Q1539&gt;0,COUNTIF($AV$32:AV1539,AV1539),0)</f>
        <v>0</v>
      </c>
      <c r="BA1539" s="69">
        <f t="shared" si="448"/>
        <v>0</v>
      </c>
      <c r="BC1539" s="69" t="str">
        <f t="shared" si="449"/>
        <v xml:space="preserve">  </v>
      </c>
      <c r="BD1539" s="69">
        <f t="shared" si="450"/>
        <v>0</v>
      </c>
      <c r="BF1539" s="69"/>
    </row>
    <row r="1540" spans="44:58" x14ac:dyDescent="0.25">
      <c r="AR1540" s="225">
        <f t="shared" si="451"/>
        <v>1</v>
      </c>
      <c r="AS1540" s="35">
        <f t="shared" si="452"/>
        <v>1</v>
      </c>
      <c r="AU1540" s="69" t="e">
        <f t="shared" si="446"/>
        <v>#N/A</v>
      </c>
      <c r="AV1540" s="69" t="e">
        <f t="shared" si="447"/>
        <v>#N/A</v>
      </c>
      <c r="AW1540" s="69">
        <f>IF(I1540&gt;0,COUNTIF($AV$32:AV1540,AV1540),0)</f>
        <v>0</v>
      </c>
      <c r="AX1540" s="69">
        <f>IF(AND(AW1540&gt;1,SUMIF($AV$32:AV1539,AV1540,$AX$32:AX1539)-SUMIF($AV$32:AV1539,AV1540,$BA$32:BA1539)=0),1,IF(AND(AW1540&gt;1,SUMIF($AV$32:AV1539,AV1540,$AX$32:AX1539)-SUMIF($AV$32:AV1539,AV1540,$BA$32:BA1539)&gt;0),0,AW1540))</f>
        <v>0</v>
      </c>
      <c r="AY1540" s="69">
        <f>IF(AND(Q1540&gt;0,SUMIF($AV$32:AV1540,AV1540,$I$32:I1540)-SUMIF($AV$32:AV1540,AV1540,$Q$32:Q1540)=0),COUNTIF($AV$32:AV1540,AV1540),0)</f>
        <v>0</v>
      </c>
      <c r="AZ1540" s="69">
        <f>IF(Q1540&gt;0,COUNTIF($AV$32:AV1540,AV1540),0)</f>
        <v>0</v>
      </c>
      <c r="BA1540" s="69">
        <f t="shared" si="448"/>
        <v>0</v>
      </c>
      <c r="BC1540" s="69" t="str">
        <f t="shared" si="449"/>
        <v xml:space="preserve">  </v>
      </c>
      <c r="BD1540" s="69">
        <f t="shared" si="450"/>
        <v>0</v>
      </c>
      <c r="BF1540" s="69"/>
    </row>
    <row r="1541" spans="44:58" x14ac:dyDescent="0.25">
      <c r="AR1541" s="225">
        <f t="shared" si="451"/>
        <v>1</v>
      </c>
      <c r="AS1541" s="35">
        <f t="shared" si="452"/>
        <v>1</v>
      </c>
      <c r="AU1541" s="69" t="e">
        <f t="shared" si="446"/>
        <v>#N/A</v>
      </c>
      <c r="AV1541" s="69" t="e">
        <f t="shared" si="447"/>
        <v>#N/A</v>
      </c>
      <c r="AW1541" s="69">
        <f>IF(I1541&gt;0,COUNTIF($AV$32:AV1541,AV1541),0)</f>
        <v>0</v>
      </c>
      <c r="AX1541" s="69">
        <f>IF(AND(AW1541&gt;1,SUMIF($AV$32:AV1540,AV1541,$AX$32:AX1540)-SUMIF($AV$32:AV1540,AV1541,$BA$32:BA1540)=0),1,IF(AND(AW1541&gt;1,SUMIF($AV$32:AV1540,AV1541,$AX$32:AX1540)-SUMIF($AV$32:AV1540,AV1541,$BA$32:BA1540)&gt;0),0,AW1541))</f>
        <v>0</v>
      </c>
      <c r="AY1541" s="69">
        <f>IF(AND(Q1541&gt;0,SUMIF($AV$32:AV1541,AV1541,$I$32:I1541)-SUMIF($AV$32:AV1541,AV1541,$Q$32:Q1541)=0),COUNTIF($AV$32:AV1541,AV1541),0)</f>
        <v>0</v>
      </c>
      <c r="AZ1541" s="69">
        <f>IF(Q1541&gt;0,COUNTIF($AV$32:AV1541,AV1541),0)</f>
        <v>0</v>
      </c>
      <c r="BA1541" s="69">
        <f t="shared" si="448"/>
        <v>0</v>
      </c>
      <c r="BC1541" s="69" t="str">
        <f t="shared" si="449"/>
        <v xml:space="preserve">  </v>
      </c>
      <c r="BD1541" s="69">
        <f t="shared" si="450"/>
        <v>0</v>
      </c>
      <c r="BF1541" s="69"/>
    </row>
    <row r="1542" spans="44:58" x14ac:dyDescent="0.25">
      <c r="AR1542" s="225">
        <f t="shared" si="451"/>
        <v>1</v>
      </c>
      <c r="AS1542" s="35">
        <f t="shared" si="452"/>
        <v>1</v>
      </c>
      <c r="AU1542" s="69" t="e">
        <f t="shared" si="446"/>
        <v>#N/A</v>
      </c>
      <c r="AV1542" s="69" t="e">
        <f t="shared" si="447"/>
        <v>#N/A</v>
      </c>
      <c r="AW1542" s="69">
        <f>IF(I1542&gt;0,COUNTIF($AV$32:AV1542,AV1542),0)</f>
        <v>0</v>
      </c>
      <c r="AX1542" s="69">
        <f>IF(AND(AW1542&gt;1,SUMIF($AV$32:AV1541,AV1542,$AX$32:AX1541)-SUMIF($AV$32:AV1541,AV1542,$BA$32:BA1541)=0),1,IF(AND(AW1542&gt;1,SUMIF($AV$32:AV1541,AV1542,$AX$32:AX1541)-SUMIF($AV$32:AV1541,AV1542,$BA$32:BA1541)&gt;0),0,AW1542))</f>
        <v>0</v>
      </c>
      <c r="AY1542" s="69">
        <f>IF(AND(Q1542&gt;0,SUMIF($AV$32:AV1542,AV1542,$I$32:I1542)-SUMIF($AV$32:AV1542,AV1542,$Q$32:Q1542)=0),COUNTIF($AV$32:AV1542,AV1542),0)</f>
        <v>0</v>
      </c>
      <c r="AZ1542" s="69">
        <f>IF(Q1542&gt;0,COUNTIF($AV$32:AV1542,AV1542),0)</f>
        <v>0</v>
      </c>
      <c r="BA1542" s="69">
        <f t="shared" si="448"/>
        <v>0</v>
      </c>
      <c r="BC1542" s="69" t="str">
        <f t="shared" si="449"/>
        <v xml:space="preserve">  </v>
      </c>
      <c r="BD1542" s="69">
        <f t="shared" si="450"/>
        <v>0</v>
      </c>
      <c r="BF1542" s="69"/>
    </row>
    <row r="1543" spans="44:58" x14ac:dyDescent="0.25">
      <c r="AR1543" s="225">
        <f t="shared" si="451"/>
        <v>1</v>
      </c>
      <c r="AS1543" s="35">
        <f t="shared" si="452"/>
        <v>1</v>
      </c>
      <c r="AU1543" s="69" t="e">
        <f t="shared" si="446"/>
        <v>#N/A</v>
      </c>
      <c r="AV1543" s="69" t="e">
        <f t="shared" si="447"/>
        <v>#N/A</v>
      </c>
      <c r="AW1543" s="69">
        <f>IF(I1543&gt;0,COUNTIF($AV$32:AV1543,AV1543),0)</f>
        <v>0</v>
      </c>
      <c r="AX1543" s="69">
        <f>IF(AND(AW1543&gt;1,SUMIF($AV$32:AV1542,AV1543,$AX$32:AX1542)-SUMIF($AV$32:AV1542,AV1543,$BA$32:BA1542)=0),1,IF(AND(AW1543&gt;1,SUMIF($AV$32:AV1542,AV1543,$AX$32:AX1542)-SUMIF($AV$32:AV1542,AV1543,$BA$32:BA1542)&gt;0),0,AW1543))</f>
        <v>0</v>
      </c>
      <c r="AY1543" s="69">
        <f>IF(AND(Q1543&gt;0,SUMIF($AV$32:AV1543,AV1543,$I$32:I1543)-SUMIF($AV$32:AV1543,AV1543,$Q$32:Q1543)=0),COUNTIF($AV$32:AV1543,AV1543),0)</f>
        <v>0</v>
      </c>
      <c r="AZ1543" s="69">
        <f>IF(Q1543&gt;0,COUNTIF($AV$32:AV1543,AV1543),0)</f>
        <v>0</v>
      </c>
      <c r="BA1543" s="69">
        <f t="shared" si="448"/>
        <v>0</v>
      </c>
      <c r="BC1543" s="69" t="str">
        <f t="shared" si="449"/>
        <v xml:space="preserve">  </v>
      </c>
      <c r="BD1543" s="69">
        <f t="shared" si="450"/>
        <v>0</v>
      </c>
      <c r="BF1543" s="69"/>
    </row>
    <row r="1544" spans="44:58" x14ac:dyDescent="0.25">
      <c r="AR1544" s="225">
        <f t="shared" si="451"/>
        <v>1</v>
      </c>
      <c r="AS1544" s="35">
        <f t="shared" si="452"/>
        <v>1</v>
      </c>
      <c r="AU1544" s="69" t="e">
        <f t="shared" si="446"/>
        <v>#N/A</v>
      </c>
      <c r="AV1544" s="69" t="e">
        <f t="shared" si="447"/>
        <v>#N/A</v>
      </c>
      <c r="AW1544" s="69">
        <f>IF(I1544&gt;0,COUNTIF($AV$32:AV1544,AV1544),0)</f>
        <v>0</v>
      </c>
      <c r="AX1544" s="69">
        <f>IF(AND(AW1544&gt;1,SUMIF($AV$32:AV1543,AV1544,$AX$32:AX1543)-SUMIF($AV$32:AV1543,AV1544,$BA$32:BA1543)=0),1,IF(AND(AW1544&gt;1,SUMIF($AV$32:AV1543,AV1544,$AX$32:AX1543)-SUMIF($AV$32:AV1543,AV1544,$BA$32:BA1543)&gt;0),0,AW1544))</f>
        <v>0</v>
      </c>
      <c r="AY1544" s="69">
        <f>IF(AND(Q1544&gt;0,SUMIF($AV$32:AV1544,AV1544,$I$32:I1544)-SUMIF($AV$32:AV1544,AV1544,$Q$32:Q1544)=0),COUNTIF($AV$32:AV1544,AV1544),0)</f>
        <v>0</v>
      </c>
      <c r="AZ1544" s="69">
        <f>IF(Q1544&gt;0,COUNTIF($AV$32:AV1544,AV1544),0)</f>
        <v>0</v>
      </c>
      <c r="BA1544" s="69">
        <f t="shared" si="448"/>
        <v>0</v>
      </c>
      <c r="BC1544" s="69" t="str">
        <f t="shared" si="449"/>
        <v xml:space="preserve">  </v>
      </c>
      <c r="BD1544" s="69">
        <f t="shared" si="450"/>
        <v>0</v>
      </c>
      <c r="BF1544" s="69"/>
    </row>
    <row r="1545" spans="44:58" x14ac:dyDescent="0.25">
      <c r="AR1545" s="225">
        <f t="shared" si="451"/>
        <v>1</v>
      </c>
      <c r="AS1545" s="35">
        <f t="shared" si="452"/>
        <v>1</v>
      </c>
      <c r="AU1545" s="69" t="e">
        <f t="shared" si="446"/>
        <v>#N/A</v>
      </c>
      <c r="AV1545" s="69" t="e">
        <f t="shared" si="447"/>
        <v>#N/A</v>
      </c>
      <c r="AW1545" s="69">
        <f>IF(I1545&gt;0,COUNTIF($AV$32:AV1545,AV1545),0)</f>
        <v>0</v>
      </c>
      <c r="AX1545" s="69">
        <f>IF(AND(AW1545&gt;1,SUMIF($AV$32:AV1544,AV1545,$AX$32:AX1544)-SUMIF($AV$32:AV1544,AV1545,$BA$32:BA1544)=0),1,IF(AND(AW1545&gt;1,SUMIF($AV$32:AV1544,AV1545,$AX$32:AX1544)-SUMIF($AV$32:AV1544,AV1545,$BA$32:BA1544)&gt;0),0,AW1545))</f>
        <v>0</v>
      </c>
      <c r="AY1545" s="69">
        <f>IF(AND(Q1545&gt;0,SUMIF($AV$32:AV1545,AV1545,$I$32:I1545)-SUMIF($AV$32:AV1545,AV1545,$Q$32:Q1545)=0),COUNTIF($AV$32:AV1545,AV1545),0)</f>
        <v>0</v>
      </c>
      <c r="AZ1545" s="69">
        <f>IF(Q1545&gt;0,COUNTIF($AV$32:AV1545,AV1545),0)</f>
        <v>0</v>
      </c>
      <c r="BA1545" s="69">
        <f t="shared" si="448"/>
        <v>0</v>
      </c>
      <c r="BC1545" s="69" t="str">
        <f t="shared" si="449"/>
        <v xml:space="preserve">  </v>
      </c>
      <c r="BD1545" s="69">
        <f t="shared" si="450"/>
        <v>0</v>
      </c>
      <c r="BF1545" s="69"/>
    </row>
    <row r="1546" spans="44:58" x14ac:dyDescent="0.25">
      <c r="AR1546" s="225">
        <f t="shared" si="451"/>
        <v>1</v>
      </c>
      <c r="AS1546" s="35">
        <f t="shared" si="452"/>
        <v>1</v>
      </c>
      <c r="AU1546" s="69" t="e">
        <f t="shared" si="446"/>
        <v>#N/A</v>
      </c>
      <c r="AV1546" s="69" t="e">
        <f t="shared" si="447"/>
        <v>#N/A</v>
      </c>
      <c r="AW1546" s="69">
        <f>IF(I1546&gt;0,COUNTIF($AV$32:AV1546,AV1546),0)</f>
        <v>0</v>
      </c>
      <c r="AX1546" s="69">
        <f>IF(AND(AW1546&gt;1,SUMIF($AV$32:AV1545,AV1546,$AX$32:AX1545)-SUMIF($AV$32:AV1545,AV1546,$BA$32:BA1545)=0),1,IF(AND(AW1546&gt;1,SUMIF($AV$32:AV1545,AV1546,$AX$32:AX1545)-SUMIF($AV$32:AV1545,AV1546,$BA$32:BA1545)&gt;0),0,AW1546))</f>
        <v>0</v>
      </c>
      <c r="AY1546" s="69">
        <f>IF(AND(Q1546&gt;0,SUMIF($AV$32:AV1546,AV1546,$I$32:I1546)-SUMIF($AV$32:AV1546,AV1546,$Q$32:Q1546)=0),COUNTIF($AV$32:AV1546,AV1546),0)</f>
        <v>0</v>
      </c>
      <c r="AZ1546" s="69">
        <f>IF(Q1546&gt;0,COUNTIF($AV$32:AV1546,AV1546),0)</f>
        <v>0</v>
      </c>
      <c r="BA1546" s="69">
        <f t="shared" si="448"/>
        <v>0</v>
      </c>
      <c r="BC1546" s="69" t="str">
        <f t="shared" si="449"/>
        <v xml:space="preserve">  </v>
      </c>
      <c r="BD1546" s="69">
        <f t="shared" si="450"/>
        <v>0</v>
      </c>
      <c r="BF1546" s="69"/>
    </row>
    <row r="1547" spans="44:58" x14ac:dyDescent="0.25">
      <c r="AR1547" s="225">
        <f t="shared" si="451"/>
        <v>1</v>
      </c>
      <c r="AS1547" s="35">
        <f t="shared" si="452"/>
        <v>1</v>
      </c>
      <c r="AU1547" s="69" t="e">
        <f t="shared" si="446"/>
        <v>#N/A</v>
      </c>
      <c r="AV1547" s="69" t="e">
        <f t="shared" si="447"/>
        <v>#N/A</v>
      </c>
      <c r="AW1547" s="69">
        <f>IF(I1547&gt;0,COUNTIF($AV$32:AV1547,AV1547),0)</f>
        <v>0</v>
      </c>
      <c r="AX1547" s="69">
        <f>IF(AND(AW1547&gt;1,SUMIF($AV$32:AV1546,AV1547,$AX$32:AX1546)-SUMIF($AV$32:AV1546,AV1547,$BA$32:BA1546)=0),1,IF(AND(AW1547&gt;1,SUMIF($AV$32:AV1546,AV1547,$AX$32:AX1546)-SUMIF($AV$32:AV1546,AV1547,$BA$32:BA1546)&gt;0),0,AW1547))</f>
        <v>0</v>
      </c>
      <c r="AY1547" s="69">
        <f>IF(AND(Q1547&gt;0,SUMIF($AV$32:AV1547,AV1547,$I$32:I1547)-SUMIF($AV$32:AV1547,AV1547,$Q$32:Q1547)=0),COUNTIF($AV$32:AV1547,AV1547),0)</f>
        <v>0</v>
      </c>
      <c r="AZ1547" s="69">
        <f>IF(Q1547&gt;0,COUNTIF($AV$32:AV1547,AV1547),0)</f>
        <v>0</v>
      </c>
      <c r="BA1547" s="69">
        <f t="shared" si="448"/>
        <v>0</v>
      </c>
      <c r="BC1547" s="69" t="str">
        <f t="shared" si="449"/>
        <v xml:space="preserve">  </v>
      </c>
      <c r="BD1547" s="69">
        <f t="shared" si="450"/>
        <v>0</v>
      </c>
      <c r="BF1547" s="69"/>
    </row>
    <row r="1548" spans="44:58" x14ac:dyDescent="0.25">
      <c r="AR1548" s="225">
        <f t="shared" si="451"/>
        <v>1</v>
      </c>
      <c r="AS1548" s="35">
        <f t="shared" si="452"/>
        <v>1</v>
      </c>
      <c r="AU1548" s="69" t="e">
        <f t="shared" si="446"/>
        <v>#N/A</v>
      </c>
      <c r="AV1548" s="69" t="e">
        <f t="shared" si="447"/>
        <v>#N/A</v>
      </c>
      <c r="AW1548" s="69">
        <f>IF(I1548&gt;0,COUNTIF($AV$32:AV1548,AV1548),0)</f>
        <v>0</v>
      </c>
      <c r="AX1548" s="69">
        <f>IF(AND(AW1548&gt;1,SUMIF($AV$32:AV1547,AV1548,$AX$32:AX1547)-SUMIF($AV$32:AV1547,AV1548,$BA$32:BA1547)=0),1,IF(AND(AW1548&gt;1,SUMIF($AV$32:AV1547,AV1548,$AX$32:AX1547)-SUMIF($AV$32:AV1547,AV1548,$BA$32:BA1547)&gt;0),0,AW1548))</f>
        <v>0</v>
      </c>
      <c r="AY1548" s="69">
        <f>IF(AND(Q1548&gt;0,SUMIF($AV$32:AV1548,AV1548,$I$32:I1548)-SUMIF($AV$32:AV1548,AV1548,$Q$32:Q1548)=0),COUNTIF($AV$32:AV1548,AV1548),0)</f>
        <v>0</v>
      </c>
      <c r="AZ1548" s="69">
        <f>IF(Q1548&gt;0,COUNTIF($AV$32:AV1548,AV1548),0)</f>
        <v>0</v>
      </c>
      <c r="BA1548" s="69">
        <f t="shared" si="448"/>
        <v>0</v>
      </c>
      <c r="BC1548" s="69" t="str">
        <f t="shared" si="449"/>
        <v xml:space="preserve">  </v>
      </c>
      <c r="BD1548" s="69">
        <f t="shared" si="450"/>
        <v>0</v>
      </c>
      <c r="BF1548" s="69"/>
    </row>
    <row r="1549" spans="44:58" x14ac:dyDescent="0.25">
      <c r="AR1549" s="225">
        <f t="shared" si="451"/>
        <v>1</v>
      </c>
      <c r="AS1549" s="35">
        <f t="shared" si="452"/>
        <v>1</v>
      </c>
      <c r="AU1549" s="69" t="e">
        <f t="shared" si="446"/>
        <v>#N/A</v>
      </c>
      <c r="AV1549" s="69" t="e">
        <f t="shared" si="447"/>
        <v>#N/A</v>
      </c>
      <c r="AW1549" s="69">
        <f>IF(I1549&gt;0,COUNTIF($AV$32:AV1549,AV1549),0)</f>
        <v>0</v>
      </c>
      <c r="AX1549" s="69">
        <f>IF(AND(AW1549&gt;1,SUMIF($AV$32:AV1548,AV1549,$AX$32:AX1548)-SUMIF($AV$32:AV1548,AV1549,$BA$32:BA1548)=0),1,IF(AND(AW1549&gt;1,SUMIF($AV$32:AV1548,AV1549,$AX$32:AX1548)-SUMIF($AV$32:AV1548,AV1549,$BA$32:BA1548)&gt;0),0,AW1549))</f>
        <v>0</v>
      </c>
      <c r="AY1549" s="69">
        <f>IF(AND(Q1549&gt;0,SUMIF($AV$32:AV1549,AV1549,$I$32:I1549)-SUMIF($AV$32:AV1549,AV1549,$Q$32:Q1549)=0),COUNTIF($AV$32:AV1549,AV1549),0)</f>
        <v>0</v>
      </c>
      <c r="AZ1549" s="69">
        <f>IF(Q1549&gt;0,COUNTIF($AV$32:AV1549,AV1549),0)</f>
        <v>0</v>
      </c>
      <c r="BA1549" s="69">
        <f t="shared" si="448"/>
        <v>0</v>
      </c>
      <c r="BC1549" s="69" t="str">
        <f t="shared" si="449"/>
        <v xml:space="preserve">  </v>
      </c>
      <c r="BD1549" s="69">
        <f t="shared" si="450"/>
        <v>0</v>
      </c>
      <c r="BF1549" s="69"/>
    </row>
    <row r="1550" spans="44:58" x14ac:dyDescent="0.25">
      <c r="AR1550" s="225">
        <f t="shared" si="451"/>
        <v>1</v>
      </c>
      <c r="AS1550" s="35">
        <f t="shared" si="452"/>
        <v>1</v>
      </c>
      <c r="AU1550" s="69" t="e">
        <f t="shared" si="446"/>
        <v>#N/A</v>
      </c>
      <c r="AV1550" s="69" t="e">
        <f t="shared" si="447"/>
        <v>#N/A</v>
      </c>
      <c r="AW1550" s="69">
        <f>IF(I1550&gt;0,COUNTIF($AV$32:AV1550,AV1550),0)</f>
        <v>0</v>
      </c>
      <c r="AX1550" s="69">
        <f>IF(AND(AW1550&gt;1,SUMIF($AV$32:AV1549,AV1550,$AX$32:AX1549)-SUMIF($AV$32:AV1549,AV1550,$BA$32:BA1549)=0),1,IF(AND(AW1550&gt;1,SUMIF($AV$32:AV1549,AV1550,$AX$32:AX1549)-SUMIF($AV$32:AV1549,AV1550,$BA$32:BA1549)&gt;0),0,AW1550))</f>
        <v>0</v>
      </c>
      <c r="AY1550" s="69">
        <f>IF(AND(Q1550&gt;0,SUMIF($AV$32:AV1550,AV1550,$I$32:I1550)-SUMIF($AV$32:AV1550,AV1550,$Q$32:Q1550)=0),COUNTIF($AV$32:AV1550,AV1550),0)</f>
        <v>0</v>
      </c>
      <c r="AZ1550" s="69">
        <f>IF(Q1550&gt;0,COUNTIF($AV$32:AV1550,AV1550),0)</f>
        <v>0</v>
      </c>
      <c r="BA1550" s="69">
        <f t="shared" si="448"/>
        <v>0</v>
      </c>
      <c r="BC1550" s="69" t="str">
        <f t="shared" si="449"/>
        <v xml:space="preserve">  </v>
      </c>
      <c r="BD1550" s="69">
        <f t="shared" si="450"/>
        <v>0</v>
      </c>
      <c r="BF1550" s="69"/>
    </row>
    <row r="1551" spans="44:58" x14ac:dyDescent="0.25">
      <c r="AR1551" s="225">
        <f t="shared" si="451"/>
        <v>1</v>
      </c>
      <c r="AS1551" s="35">
        <f t="shared" si="452"/>
        <v>1</v>
      </c>
      <c r="AU1551" s="69" t="e">
        <f t="shared" si="446"/>
        <v>#N/A</v>
      </c>
      <c r="AV1551" s="69" t="e">
        <f t="shared" si="447"/>
        <v>#N/A</v>
      </c>
      <c r="AW1551" s="69">
        <f>IF(I1551&gt;0,COUNTIF($AV$32:AV1551,AV1551),0)</f>
        <v>0</v>
      </c>
      <c r="AX1551" s="69">
        <f>IF(AND(AW1551&gt;1,SUMIF($AV$32:AV1550,AV1551,$AX$32:AX1550)-SUMIF($AV$32:AV1550,AV1551,$BA$32:BA1550)=0),1,IF(AND(AW1551&gt;1,SUMIF($AV$32:AV1550,AV1551,$AX$32:AX1550)-SUMIF($AV$32:AV1550,AV1551,$BA$32:BA1550)&gt;0),0,AW1551))</f>
        <v>0</v>
      </c>
      <c r="AY1551" s="69">
        <f>IF(AND(Q1551&gt;0,SUMIF($AV$32:AV1551,AV1551,$I$32:I1551)-SUMIF($AV$32:AV1551,AV1551,$Q$32:Q1551)=0),COUNTIF($AV$32:AV1551,AV1551),0)</f>
        <v>0</v>
      </c>
      <c r="AZ1551" s="69">
        <f>IF(Q1551&gt;0,COUNTIF($AV$32:AV1551,AV1551),0)</f>
        <v>0</v>
      </c>
      <c r="BA1551" s="69">
        <f t="shared" si="448"/>
        <v>0</v>
      </c>
      <c r="BC1551" s="69" t="str">
        <f t="shared" si="449"/>
        <v xml:space="preserve">  </v>
      </c>
      <c r="BD1551" s="69">
        <f t="shared" si="450"/>
        <v>0</v>
      </c>
      <c r="BF1551" s="69"/>
    </row>
    <row r="1552" spans="44:58" x14ac:dyDescent="0.25">
      <c r="AR1552" s="225">
        <f t="shared" si="451"/>
        <v>1</v>
      </c>
      <c r="AS1552" s="35">
        <f t="shared" si="452"/>
        <v>1</v>
      </c>
      <c r="AU1552" s="69" t="e">
        <f t="shared" si="446"/>
        <v>#N/A</v>
      </c>
      <c r="AV1552" s="69" t="e">
        <f t="shared" si="447"/>
        <v>#N/A</v>
      </c>
      <c r="AW1552" s="69">
        <f>IF(I1552&gt;0,COUNTIF($AV$32:AV1552,AV1552),0)</f>
        <v>0</v>
      </c>
      <c r="AX1552" s="69">
        <f>IF(AND(AW1552&gt;1,SUMIF($AV$32:AV1551,AV1552,$AX$32:AX1551)-SUMIF($AV$32:AV1551,AV1552,$BA$32:BA1551)=0),1,IF(AND(AW1552&gt;1,SUMIF($AV$32:AV1551,AV1552,$AX$32:AX1551)-SUMIF($AV$32:AV1551,AV1552,$BA$32:BA1551)&gt;0),0,AW1552))</f>
        <v>0</v>
      </c>
      <c r="AY1552" s="69">
        <f>IF(AND(Q1552&gt;0,SUMIF($AV$32:AV1552,AV1552,$I$32:I1552)-SUMIF($AV$32:AV1552,AV1552,$Q$32:Q1552)=0),COUNTIF($AV$32:AV1552,AV1552),0)</f>
        <v>0</v>
      </c>
      <c r="AZ1552" s="69">
        <f>IF(Q1552&gt;0,COUNTIF($AV$32:AV1552,AV1552),0)</f>
        <v>0</v>
      </c>
      <c r="BA1552" s="69">
        <f t="shared" si="448"/>
        <v>0</v>
      </c>
      <c r="BC1552" s="69" t="str">
        <f t="shared" si="449"/>
        <v xml:space="preserve">  </v>
      </c>
      <c r="BD1552" s="69">
        <f t="shared" si="450"/>
        <v>0</v>
      </c>
      <c r="BF1552" s="69"/>
    </row>
    <row r="1553" spans="44:58" x14ac:dyDescent="0.25">
      <c r="AR1553" s="225">
        <f t="shared" si="451"/>
        <v>1</v>
      </c>
      <c r="AS1553" s="35">
        <f t="shared" si="452"/>
        <v>1</v>
      </c>
      <c r="AU1553" s="69" t="e">
        <f t="shared" si="446"/>
        <v>#N/A</v>
      </c>
      <c r="AV1553" s="69" t="e">
        <f t="shared" si="447"/>
        <v>#N/A</v>
      </c>
      <c r="AW1553" s="69">
        <f>IF(I1553&gt;0,COUNTIF($AV$32:AV1553,AV1553),0)</f>
        <v>0</v>
      </c>
      <c r="AX1553" s="69">
        <f>IF(AND(AW1553&gt;1,SUMIF($AV$32:AV1552,AV1553,$AX$32:AX1552)-SUMIF($AV$32:AV1552,AV1553,$BA$32:BA1552)=0),1,IF(AND(AW1553&gt;1,SUMIF($AV$32:AV1552,AV1553,$AX$32:AX1552)-SUMIF($AV$32:AV1552,AV1553,$BA$32:BA1552)&gt;0),0,AW1553))</f>
        <v>0</v>
      </c>
      <c r="AY1553" s="69">
        <f>IF(AND(Q1553&gt;0,SUMIF($AV$32:AV1553,AV1553,$I$32:I1553)-SUMIF($AV$32:AV1553,AV1553,$Q$32:Q1553)=0),COUNTIF($AV$32:AV1553,AV1553),0)</f>
        <v>0</v>
      </c>
      <c r="AZ1553" s="69">
        <f>IF(Q1553&gt;0,COUNTIF($AV$32:AV1553,AV1553),0)</f>
        <v>0</v>
      </c>
      <c r="BA1553" s="69">
        <f t="shared" si="448"/>
        <v>0</v>
      </c>
      <c r="BC1553" s="69" t="str">
        <f t="shared" si="449"/>
        <v xml:space="preserve">  </v>
      </c>
      <c r="BD1553" s="69">
        <f t="shared" si="450"/>
        <v>0</v>
      </c>
      <c r="BF1553" s="69"/>
    </row>
    <row r="1554" spans="44:58" x14ac:dyDescent="0.25">
      <c r="AR1554" s="225">
        <f t="shared" si="451"/>
        <v>1</v>
      </c>
      <c r="AS1554" s="35">
        <f t="shared" si="452"/>
        <v>1</v>
      </c>
      <c r="AU1554" s="69" t="e">
        <f t="shared" si="446"/>
        <v>#N/A</v>
      </c>
      <c r="AV1554" s="69" t="e">
        <f t="shared" si="447"/>
        <v>#N/A</v>
      </c>
      <c r="AW1554" s="69">
        <f>IF(I1554&gt;0,COUNTIF($AV$32:AV1554,AV1554),0)</f>
        <v>0</v>
      </c>
      <c r="AX1554" s="69">
        <f>IF(AND(AW1554&gt;1,SUMIF($AV$32:AV1553,AV1554,$AX$32:AX1553)-SUMIF($AV$32:AV1553,AV1554,$BA$32:BA1553)=0),1,IF(AND(AW1554&gt;1,SUMIF($AV$32:AV1553,AV1554,$AX$32:AX1553)-SUMIF($AV$32:AV1553,AV1554,$BA$32:BA1553)&gt;0),0,AW1554))</f>
        <v>0</v>
      </c>
      <c r="AY1554" s="69">
        <f>IF(AND(Q1554&gt;0,SUMIF($AV$32:AV1554,AV1554,$I$32:I1554)-SUMIF($AV$32:AV1554,AV1554,$Q$32:Q1554)=0),COUNTIF($AV$32:AV1554,AV1554),0)</f>
        <v>0</v>
      </c>
      <c r="AZ1554" s="69">
        <f>IF(Q1554&gt;0,COUNTIF($AV$32:AV1554,AV1554),0)</f>
        <v>0</v>
      </c>
      <c r="BA1554" s="69">
        <f t="shared" si="448"/>
        <v>0</v>
      </c>
      <c r="BC1554" s="69" t="str">
        <f t="shared" si="449"/>
        <v xml:space="preserve">  </v>
      </c>
      <c r="BD1554" s="69">
        <f t="shared" si="450"/>
        <v>0</v>
      </c>
      <c r="BF1554" s="69"/>
    </row>
    <row r="1555" spans="44:58" x14ac:dyDescent="0.25">
      <c r="AR1555" s="225">
        <f t="shared" si="451"/>
        <v>1</v>
      </c>
      <c r="AS1555" s="35">
        <f t="shared" si="452"/>
        <v>1</v>
      </c>
      <c r="AU1555" s="69" t="e">
        <f t="shared" si="446"/>
        <v>#N/A</v>
      </c>
      <c r="AV1555" s="69" t="e">
        <f t="shared" si="447"/>
        <v>#N/A</v>
      </c>
      <c r="AW1555" s="69">
        <f>IF(I1555&gt;0,COUNTIF($AV$32:AV1555,AV1555),0)</f>
        <v>0</v>
      </c>
      <c r="AX1555" s="69">
        <f>IF(AND(AW1555&gt;1,SUMIF($AV$32:AV1554,AV1555,$AX$32:AX1554)-SUMIF($AV$32:AV1554,AV1555,$BA$32:BA1554)=0),1,IF(AND(AW1555&gt;1,SUMIF($AV$32:AV1554,AV1555,$AX$32:AX1554)-SUMIF($AV$32:AV1554,AV1555,$BA$32:BA1554)&gt;0),0,AW1555))</f>
        <v>0</v>
      </c>
      <c r="AY1555" s="69">
        <f>IF(AND(Q1555&gt;0,SUMIF($AV$32:AV1555,AV1555,$I$32:I1555)-SUMIF($AV$32:AV1555,AV1555,$Q$32:Q1555)=0),COUNTIF($AV$32:AV1555,AV1555),0)</f>
        <v>0</v>
      </c>
      <c r="AZ1555" s="69">
        <f>IF(Q1555&gt;0,COUNTIF($AV$32:AV1555,AV1555),0)</f>
        <v>0</v>
      </c>
      <c r="BA1555" s="69">
        <f t="shared" si="448"/>
        <v>0</v>
      </c>
      <c r="BC1555" s="69" t="str">
        <f t="shared" si="449"/>
        <v xml:space="preserve">  </v>
      </c>
      <c r="BD1555" s="69">
        <f t="shared" si="450"/>
        <v>0</v>
      </c>
      <c r="BF1555" s="69"/>
    </row>
    <row r="1556" spans="44:58" x14ac:dyDescent="0.25">
      <c r="AR1556" s="225">
        <f t="shared" si="451"/>
        <v>1</v>
      </c>
      <c r="AS1556" s="35">
        <f t="shared" si="452"/>
        <v>1</v>
      </c>
      <c r="AU1556" s="69" t="e">
        <f t="shared" si="446"/>
        <v>#N/A</v>
      </c>
      <c r="AV1556" s="69" t="e">
        <f t="shared" si="447"/>
        <v>#N/A</v>
      </c>
      <c r="AW1556" s="69">
        <f>IF(I1556&gt;0,COUNTIF($AV$32:AV1556,AV1556),0)</f>
        <v>0</v>
      </c>
      <c r="AX1556" s="69">
        <f>IF(AND(AW1556&gt;1,SUMIF($AV$32:AV1555,AV1556,$AX$32:AX1555)-SUMIF($AV$32:AV1555,AV1556,$BA$32:BA1555)=0),1,IF(AND(AW1556&gt;1,SUMIF($AV$32:AV1555,AV1556,$AX$32:AX1555)-SUMIF($AV$32:AV1555,AV1556,$BA$32:BA1555)&gt;0),0,AW1556))</f>
        <v>0</v>
      </c>
      <c r="AY1556" s="69">
        <f>IF(AND(Q1556&gt;0,SUMIF($AV$32:AV1556,AV1556,$I$32:I1556)-SUMIF($AV$32:AV1556,AV1556,$Q$32:Q1556)=0),COUNTIF($AV$32:AV1556,AV1556),0)</f>
        <v>0</v>
      </c>
      <c r="AZ1556" s="69">
        <f>IF(Q1556&gt;0,COUNTIF($AV$32:AV1556,AV1556),0)</f>
        <v>0</v>
      </c>
      <c r="BA1556" s="69">
        <f t="shared" si="448"/>
        <v>0</v>
      </c>
      <c r="BC1556" s="69" t="str">
        <f t="shared" si="449"/>
        <v xml:space="preserve">  </v>
      </c>
      <c r="BD1556" s="69">
        <f t="shared" si="450"/>
        <v>0</v>
      </c>
      <c r="BF1556" s="69"/>
    </row>
    <row r="1557" spans="44:58" x14ac:dyDescent="0.25">
      <c r="AR1557" s="225">
        <f t="shared" si="451"/>
        <v>1</v>
      </c>
      <c r="AS1557" s="35">
        <f t="shared" si="452"/>
        <v>1</v>
      </c>
      <c r="AU1557" s="69" t="e">
        <f t="shared" si="446"/>
        <v>#N/A</v>
      </c>
      <c r="AV1557" s="69" t="e">
        <f t="shared" si="447"/>
        <v>#N/A</v>
      </c>
      <c r="AW1557" s="69">
        <f>IF(I1557&gt;0,COUNTIF($AV$32:AV1557,AV1557),0)</f>
        <v>0</v>
      </c>
      <c r="AX1557" s="69">
        <f>IF(AND(AW1557&gt;1,SUMIF($AV$32:AV1556,AV1557,$AX$32:AX1556)-SUMIF($AV$32:AV1556,AV1557,$BA$32:BA1556)=0),1,IF(AND(AW1557&gt;1,SUMIF($AV$32:AV1556,AV1557,$AX$32:AX1556)-SUMIF($AV$32:AV1556,AV1557,$BA$32:BA1556)&gt;0),0,AW1557))</f>
        <v>0</v>
      </c>
      <c r="AY1557" s="69">
        <f>IF(AND(Q1557&gt;0,SUMIF($AV$32:AV1557,AV1557,$I$32:I1557)-SUMIF($AV$32:AV1557,AV1557,$Q$32:Q1557)=0),COUNTIF($AV$32:AV1557,AV1557),0)</f>
        <v>0</v>
      </c>
      <c r="AZ1557" s="69">
        <f>IF(Q1557&gt;0,COUNTIF($AV$32:AV1557,AV1557),0)</f>
        <v>0</v>
      </c>
      <c r="BA1557" s="69">
        <f t="shared" si="448"/>
        <v>0</v>
      </c>
      <c r="BC1557" s="69" t="str">
        <f t="shared" si="449"/>
        <v xml:space="preserve">  </v>
      </c>
      <c r="BD1557" s="69">
        <f t="shared" si="450"/>
        <v>0</v>
      </c>
      <c r="BF1557" s="69"/>
    </row>
    <row r="1558" spans="44:58" x14ac:dyDescent="0.25">
      <c r="AR1558" s="225">
        <f t="shared" si="451"/>
        <v>1</v>
      </c>
      <c r="AS1558" s="35">
        <f t="shared" si="452"/>
        <v>1</v>
      </c>
      <c r="AU1558" s="69" t="e">
        <f t="shared" si="446"/>
        <v>#N/A</v>
      </c>
      <c r="AV1558" s="69" t="e">
        <f t="shared" si="447"/>
        <v>#N/A</v>
      </c>
      <c r="AW1558" s="69">
        <f>IF(I1558&gt;0,COUNTIF($AV$32:AV1558,AV1558),0)</f>
        <v>0</v>
      </c>
      <c r="AX1558" s="69">
        <f>IF(AND(AW1558&gt;1,SUMIF($AV$32:AV1557,AV1558,$AX$32:AX1557)-SUMIF($AV$32:AV1557,AV1558,$BA$32:BA1557)=0),1,IF(AND(AW1558&gt;1,SUMIF($AV$32:AV1557,AV1558,$AX$32:AX1557)-SUMIF($AV$32:AV1557,AV1558,$BA$32:BA1557)&gt;0),0,AW1558))</f>
        <v>0</v>
      </c>
      <c r="AY1558" s="69">
        <f>IF(AND(Q1558&gt;0,SUMIF($AV$32:AV1558,AV1558,$I$32:I1558)-SUMIF($AV$32:AV1558,AV1558,$Q$32:Q1558)=0),COUNTIF($AV$32:AV1558,AV1558),0)</f>
        <v>0</v>
      </c>
      <c r="AZ1558" s="69">
        <f>IF(Q1558&gt;0,COUNTIF($AV$32:AV1558,AV1558),0)</f>
        <v>0</v>
      </c>
      <c r="BA1558" s="69">
        <f t="shared" si="448"/>
        <v>0</v>
      </c>
      <c r="BC1558" s="69" t="str">
        <f t="shared" si="449"/>
        <v xml:space="preserve">  </v>
      </c>
      <c r="BD1558" s="69">
        <f t="shared" si="450"/>
        <v>0</v>
      </c>
      <c r="BF1558" s="69"/>
    </row>
    <row r="1559" spans="44:58" x14ac:dyDescent="0.25">
      <c r="AR1559" s="225">
        <f t="shared" si="451"/>
        <v>1</v>
      </c>
      <c r="AS1559" s="35">
        <f t="shared" si="452"/>
        <v>1</v>
      </c>
      <c r="AU1559" s="69" t="e">
        <f t="shared" si="446"/>
        <v>#N/A</v>
      </c>
      <c r="AV1559" s="69" t="e">
        <f t="shared" si="447"/>
        <v>#N/A</v>
      </c>
      <c r="AW1559" s="69">
        <f>IF(I1559&gt;0,COUNTIF($AV$32:AV1559,AV1559),0)</f>
        <v>0</v>
      </c>
      <c r="AX1559" s="69">
        <f>IF(AND(AW1559&gt;1,SUMIF($AV$32:AV1558,AV1559,$AX$32:AX1558)-SUMIF($AV$32:AV1558,AV1559,$BA$32:BA1558)=0),1,IF(AND(AW1559&gt;1,SUMIF($AV$32:AV1558,AV1559,$AX$32:AX1558)-SUMIF($AV$32:AV1558,AV1559,$BA$32:BA1558)&gt;0),0,AW1559))</f>
        <v>0</v>
      </c>
      <c r="AY1559" s="69">
        <f>IF(AND(Q1559&gt;0,SUMIF($AV$32:AV1559,AV1559,$I$32:I1559)-SUMIF($AV$32:AV1559,AV1559,$Q$32:Q1559)=0),COUNTIF($AV$32:AV1559,AV1559),0)</f>
        <v>0</v>
      </c>
      <c r="AZ1559" s="69">
        <f>IF(Q1559&gt;0,COUNTIF($AV$32:AV1559,AV1559),0)</f>
        <v>0</v>
      </c>
      <c r="BA1559" s="69">
        <f t="shared" si="448"/>
        <v>0</v>
      </c>
      <c r="BC1559" s="69" t="str">
        <f t="shared" si="449"/>
        <v xml:space="preserve">  </v>
      </c>
      <c r="BD1559" s="69">
        <f t="shared" si="450"/>
        <v>0</v>
      </c>
      <c r="BF1559" s="69"/>
    </row>
    <row r="1560" spans="44:58" x14ac:dyDescent="0.25">
      <c r="AR1560" s="225">
        <f t="shared" si="451"/>
        <v>1</v>
      </c>
      <c r="AS1560" s="35">
        <f t="shared" si="452"/>
        <v>1</v>
      </c>
      <c r="AU1560" s="69" t="e">
        <f t="shared" si="446"/>
        <v>#N/A</v>
      </c>
      <c r="AV1560" s="69" t="e">
        <f t="shared" si="447"/>
        <v>#N/A</v>
      </c>
      <c r="AW1560" s="69">
        <f>IF(I1560&gt;0,COUNTIF($AV$32:AV1560,AV1560),0)</f>
        <v>0</v>
      </c>
      <c r="AX1560" s="69">
        <f>IF(AND(AW1560&gt;1,SUMIF($AV$32:AV1559,AV1560,$AX$32:AX1559)-SUMIF($AV$32:AV1559,AV1560,$BA$32:BA1559)=0),1,IF(AND(AW1560&gt;1,SUMIF($AV$32:AV1559,AV1560,$AX$32:AX1559)-SUMIF($AV$32:AV1559,AV1560,$BA$32:BA1559)&gt;0),0,AW1560))</f>
        <v>0</v>
      </c>
      <c r="AY1560" s="69">
        <f>IF(AND(Q1560&gt;0,SUMIF($AV$32:AV1560,AV1560,$I$32:I1560)-SUMIF($AV$32:AV1560,AV1560,$Q$32:Q1560)=0),COUNTIF($AV$32:AV1560,AV1560),0)</f>
        <v>0</v>
      </c>
      <c r="AZ1560" s="69">
        <f>IF(Q1560&gt;0,COUNTIF($AV$32:AV1560,AV1560),0)</f>
        <v>0</v>
      </c>
      <c r="BA1560" s="69">
        <f t="shared" si="448"/>
        <v>0</v>
      </c>
      <c r="BC1560" s="69" t="str">
        <f t="shared" si="449"/>
        <v xml:space="preserve">  </v>
      </c>
      <c r="BD1560" s="69">
        <f t="shared" si="450"/>
        <v>0</v>
      </c>
      <c r="BF1560" s="69"/>
    </row>
    <row r="1561" spans="44:58" x14ac:dyDescent="0.25">
      <c r="AR1561" s="225">
        <f t="shared" si="451"/>
        <v>1</v>
      </c>
      <c r="AS1561" s="35">
        <f t="shared" si="452"/>
        <v>1</v>
      </c>
      <c r="AU1561" s="69" t="e">
        <f t="shared" si="446"/>
        <v>#N/A</v>
      </c>
      <c r="AV1561" s="69" t="e">
        <f t="shared" si="447"/>
        <v>#N/A</v>
      </c>
      <c r="AW1561" s="69">
        <f>IF(I1561&gt;0,COUNTIF($AV$32:AV1561,AV1561),0)</f>
        <v>0</v>
      </c>
      <c r="AX1561" s="69">
        <f>IF(AND(AW1561&gt;1,SUMIF($AV$32:AV1560,AV1561,$AX$32:AX1560)-SUMIF($AV$32:AV1560,AV1561,$BA$32:BA1560)=0),1,IF(AND(AW1561&gt;1,SUMIF($AV$32:AV1560,AV1561,$AX$32:AX1560)-SUMIF($AV$32:AV1560,AV1561,$BA$32:BA1560)&gt;0),0,AW1561))</f>
        <v>0</v>
      </c>
      <c r="AY1561" s="69">
        <f>IF(AND(Q1561&gt;0,SUMIF($AV$32:AV1561,AV1561,$I$32:I1561)-SUMIF($AV$32:AV1561,AV1561,$Q$32:Q1561)=0),COUNTIF($AV$32:AV1561,AV1561),0)</f>
        <v>0</v>
      </c>
      <c r="AZ1561" s="69">
        <f>IF(Q1561&gt;0,COUNTIF($AV$32:AV1561,AV1561),0)</f>
        <v>0</v>
      </c>
      <c r="BA1561" s="69">
        <f t="shared" si="448"/>
        <v>0</v>
      </c>
      <c r="BC1561" s="69" t="str">
        <f t="shared" si="449"/>
        <v xml:space="preserve">  </v>
      </c>
      <c r="BD1561" s="69">
        <f t="shared" si="450"/>
        <v>0</v>
      </c>
      <c r="BF1561" s="69"/>
    </row>
    <row r="1562" spans="44:58" x14ac:dyDescent="0.25">
      <c r="AR1562" s="225">
        <f t="shared" si="451"/>
        <v>1</v>
      </c>
      <c r="AS1562" s="35">
        <f t="shared" si="452"/>
        <v>1</v>
      </c>
      <c r="AU1562" s="69" t="e">
        <f t="shared" si="446"/>
        <v>#N/A</v>
      </c>
      <c r="AV1562" s="69" t="e">
        <f t="shared" si="447"/>
        <v>#N/A</v>
      </c>
      <c r="AW1562" s="69">
        <f>IF(I1562&gt;0,COUNTIF($AV$32:AV1562,AV1562),0)</f>
        <v>0</v>
      </c>
      <c r="AX1562" s="69">
        <f>IF(AND(AW1562&gt;1,SUMIF($AV$32:AV1561,AV1562,$AX$32:AX1561)-SUMIF($AV$32:AV1561,AV1562,$BA$32:BA1561)=0),1,IF(AND(AW1562&gt;1,SUMIF($AV$32:AV1561,AV1562,$AX$32:AX1561)-SUMIF($AV$32:AV1561,AV1562,$BA$32:BA1561)&gt;0),0,AW1562))</f>
        <v>0</v>
      </c>
      <c r="AY1562" s="69">
        <f>IF(AND(Q1562&gt;0,SUMIF($AV$32:AV1562,AV1562,$I$32:I1562)-SUMIF($AV$32:AV1562,AV1562,$Q$32:Q1562)=0),COUNTIF($AV$32:AV1562,AV1562),0)</f>
        <v>0</v>
      </c>
      <c r="AZ1562" s="69">
        <f>IF(Q1562&gt;0,COUNTIF($AV$32:AV1562,AV1562),0)</f>
        <v>0</v>
      </c>
      <c r="BA1562" s="69">
        <f t="shared" si="448"/>
        <v>0</v>
      </c>
      <c r="BC1562" s="69" t="str">
        <f t="shared" si="449"/>
        <v xml:space="preserve">  </v>
      </c>
      <c r="BD1562" s="69">
        <f t="shared" si="450"/>
        <v>0</v>
      </c>
      <c r="BF1562" s="69"/>
    </row>
    <row r="1563" spans="44:58" x14ac:dyDescent="0.25">
      <c r="AR1563" s="225">
        <f t="shared" si="451"/>
        <v>1</v>
      </c>
      <c r="AS1563" s="35">
        <f t="shared" si="452"/>
        <v>1</v>
      </c>
      <c r="AU1563" s="69" t="e">
        <f t="shared" si="446"/>
        <v>#N/A</v>
      </c>
      <c r="AV1563" s="69" t="e">
        <f t="shared" si="447"/>
        <v>#N/A</v>
      </c>
      <c r="AW1563" s="69">
        <f>IF(I1563&gt;0,COUNTIF($AV$32:AV1563,AV1563),0)</f>
        <v>0</v>
      </c>
      <c r="AX1563" s="69">
        <f>IF(AND(AW1563&gt;1,SUMIF($AV$32:AV1562,AV1563,$AX$32:AX1562)-SUMIF($AV$32:AV1562,AV1563,$BA$32:BA1562)=0),1,IF(AND(AW1563&gt;1,SUMIF($AV$32:AV1562,AV1563,$AX$32:AX1562)-SUMIF($AV$32:AV1562,AV1563,$BA$32:BA1562)&gt;0),0,AW1563))</f>
        <v>0</v>
      </c>
      <c r="AY1563" s="69">
        <f>IF(AND(Q1563&gt;0,SUMIF($AV$32:AV1563,AV1563,$I$32:I1563)-SUMIF($AV$32:AV1563,AV1563,$Q$32:Q1563)=0),COUNTIF($AV$32:AV1563,AV1563),0)</f>
        <v>0</v>
      </c>
      <c r="AZ1563" s="69">
        <f>IF(Q1563&gt;0,COUNTIF($AV$32:AV1563,AV1563),0)</f>
        <v>0</v>
      </c>
      <c r="BA1563" s="69">
        <f t="shared" si="448"/>
        <v>0</v>
      </c>
      <c r="BC1563" s="69" t="str">
        <f t="shared" si="449"/>
        <v xml:space="preserve">  </v>
      </c>
      <c r="BD1563" s="69">
        <f t="shared" si="450"/>
        <v>0</v>
      </c>
      <c r="BF1563" s="69"/>
    </row>
    <row r="1564" spans="44:58" x14ac:dyDescent="0.25">
      <c r="AR1564" s="225">
        <f t="shared" si="451"/>
        <v>1</v>
      </c>
      <c r="AS1564" s="35">
        <f t="shared" si="452"/>
        <v>1</v>
      </c>
      <c r="AU1564" s="69" t="e">
        <f t="shared" si="446"/>
        <v>#N/A</v>
      </c>
      <c r="AV1564" s="69" t="e">
        <f t="shared" si="447"/>
        <v>#N/A</v>
      </c>
      <c r="AW1564" s="69">
        <f>IF(I1564&gt;0,COUNTIF($AV$32:AV1564,AV1564),0)</f>
        <v>0</v>
      </c>
      <c r="AX1564" s="69">
        <f>IF(AND(AW1564&gt;1,SUMIF($AV$32:AV1563,AV1564,$AX$32:AX1563)-SUMIF($AV$32:AV1563,AV1564,$BA$32:BA1563)=0),1,IF(AND(AW1564&gt;1,SUMIF($AV$32:AV1563,AV1564,$AX$32:AX1563)-SUMIF($AV$32:AV1563,AV1564,$BA$32:BA1563)&gt;0),0,AW1564))</f>
        <v>0</v>
      </c>
      <c r="AY1564" s="69">
        <f>IF(AND(Q1564&gt;0,SUMIF($AV$32:AV1564,AV1564,$I$32:I1564)-SUMIF($AV$32:AV1564,AV1564,$Q$32:Q1564)=0),COUNTIF($AV$32:AV1564,AV1564),0)</f>
        <v>0</v>
      </c>
      <c r="AZ1564" s="69">
        <f>IF(Q1564&gt;0,COUNTIF($AV$32:AV1564,AV1564),0)</f>
        <v>0</v>
      </c>
      <c r="BA1564" s="69">
        <f t="shared" si="448"/>
        <v>0</v>
      </c>
      <c r="BC1564" s="69" t="str">
        <f t="shared" si="449"/>
        <v xml:space="preserve">  </v>
      </c>
      <c r="BD1564" s="69">
        <f t="shared" si="450"/>
        <v>0</v>
      </c>
      <c r="BF1564" s="69"/>
    </row>
    <row r="1565" spans="44:58" x14ac:dyDescent="0.25">
      <c r="AR1565" s="225">
        <f t="shared" si="451"/>
        <v>1</v>
      </c>
      <c r="AS1565" s="35">
        <f t="shared" si="452"/>
        <v>1</v>
      </c>
      <c r="AU1565" s="69" t="e">
        <f t="shared" si="446"/>
        <v>#N/A</v>
      </c>
      <c r="AV1565" s="69" t="e">
        <f t="shared" si="447"/>
        <v>#N/A</v>
      </c>
      <c r="AW1565" s="69">
        <f>IF(I1565&gt;0,COUNTIF($AV$32:AV1565,AV1565),0)</f>
        <v>0</v>
      </c>
      <c r="AX1565" s="69">
        <f>IF(AND(AW1565&gt;1,SUMIF($AV$32:AV1564,AV1565,$AX$32:AX1564)-SUMIF($AV$32:AV1564,AV1565,$BA$32:BA1564)=0),1,IF(AND(AW1565&gt;1,SUMIF($AV$32:AV1564,AV1565,$AX$32:AX1564)-SUMIF($AV$32:AV1564,AV1565,$BA$32:BA1564)&gt;0),0,AW1565))</f>
        <v>0</v>
      </c>
      <c r="AY1565" s="69">
        <f>IF(AND(Q1565&gt;0,SUMIF($AV$32:AV1565,AV1565,$I$32:I1565)-SUMIF($AV$32:AV1565,AV1565,$Q$32:Q1565)=0),COUNTIF($AV$32:AV1565,AV1565),0)</f>
        <v>0</v>
      </c>
      <c r="AZ1565" s="69">
        <f>IF(Q1565&gt;0,COUNTIF($AV$32:AV1565,AV1565),0)</f>
        <v>0</v>
      </c>
      <c r="BA1565" s="69">
        <f t="shared" si="448"/>
        <v>0</v>
      </c>
      <c r="BC1565" s="69" t="str">
        <f t="shared" si="449"/>
        <v xml:space="preserve">  </v>
      </c>
      <c r="BD1565" s="69">
        <f t="shared" si="450"/>
        <v>0</v>
      </c>
      <c r="BF1565" s="69"/>
    </row>
    <row r="1566" spans="44:58" x14ac:dyDescent="0.25">
      <c r="AR1566" s="225">
        <f t="shared" si="451"/>
        <v>1</v>
      </c>
      <c r="AS1566" s="35">
        <f t="shared" si="452"/>
        <v>1</v>
      </c>
      <c r="AU1566" s="69" t="e">
        <f t="shared" si="446"/>
        <v>#N/A</v>
      </c>
      <c r="AV1566" s="69" t="e">
        <f t="shared" si="447"/>
        <v>#N/A</v>
      </c>
      <c r="AW1566" s="69">
        <f>IF(I1566&gt;0,COUNTIF($AV$32:AV1566,AV1566),0)</f>
        <v>0</v>
      </c>
      <c r="AX1566" s="69">
        <f>IF(AND(AW1566&gt;1,SUMIF($AV$32:AV1565,AV1566,$AX$32:AX1565)-SUMIF($AV$32:AV1565,AV1566,$BA$32:BA1565)=0),1,IF(AND(AW1566&gt;1,SUMIF($AV$32:AV1565,AV1566,$AX$32:AX1565)-SUMIF($AV$32:AV1565,AV1566,$BA$32:BA1565)&gt;0),0,AW1566))</f>
        <v>0</v>
      </c>
      <c r="AY1566" s="69">
        <f>IF(AND(Q1566&gt;0,SUMIF($AV$32:AV1566,AV1566,$I$32:I1566)-SUMIF($AV$32:AV1566,AV1566,$Q$32:Q1566)=0),COUNTIF($AV$32:AV1566,AV1566),0)</f>
        <v>0</v>
      </c>
      <c r="AZ1566" s="69">
        <f>IF(Q1566&gt;0,COUNTIF($AV$32:AV1566,AV1566),0)</f>
        <v>0</v>
      </c>
      <c r="BA1566" s="69">
        <f t="shared" si="448"/>
        <v>0</v>
      </c>
      <c r="BC1566" s="69" t="str">
        <f t="shared" si="449"/>
        <v xml:space="preserve">  </v>
      </c>
      <c r="BD1566" s="69">
        <f t="shared" si="450"/>
        <v>0</v>
      </c>
      <c r="BF1566" s="69"/>
    </row>
    <row r="1567" spans="44:58" x14ac:dyDescent="0.25">
      <c r="AR1567" s="225">
        <f t="shared" si="451"/>
        <v>1</v>
      </c>
      <c r="AS1567" s="35">
        <f t="shared" si="452"/>
        <v>1</v>
      </c>
      <c r="AU1567" s="69" t="e">
        <f t="shared" si="446"/>
        <v>#N/A</v>
      </c>
      <c r="AV1567" s="69" t="e">
        <f t="shared" si="447"/>
        <v>#N/A</v>
      </c>
      <c r="AW1567" s="69">
        <f>IF(I1567&gt;0,COUNTIF($AV$32:AV1567,AV1567),0)</f>
        <v>0</v>
      </c>
      <c r="AX1567" s="69">
        <f>IF(AND(AW1567&gt;1,SUMIF($AV$32:AV1566,AV1567,$AX$32:AX1566)-SUMIF($AV$32:AV1566,AV1567,$BA$32:BA1566)=0),1,IF(AND(AW1567&gt;1,SUMIF($AV$32:AV1566,AV1567,$AX$32:AX1566)-SUMIF($AV$32:AV1566,AV1567,$BA$32:BA1566)&gt;0),0,AW1567))</f>
        <v>0</v>
      </c>
      <c r="AY1567" s="69">
        <f>IF(AND(Q1567&gt;0,SUMIF($AV$32:AV1567,AV1567,$I$32:I1567)-SUMIF($AV$32:AV1567,AV1567,$Q$32:Q1567)=0),COUNTIF($AV$32:AV1567,AV1567),0)</f>
        <v>0</v>
      </c>
      <c r="AZ1567" s="69">
        <f>IF(Q1567&gt;0,COUNTIF($AV$32:AV1567,AV1567),0)</f>
        <v>0</v>
      </c>
      <c r="BA1567" s="69">
        <f t="shared" si="448"/>
        <v>0</v>
      </c>
      <c r="BC1567" s="69" t="str">
        <f t="shared" si="449"/>
        <v xml:space="preserve">  </v>
      </c>
      <c r="BD1567" s="69">
        <f t="shared" si="450"/>
        <v>0</v>
      </c>
      <c r="BF1567" s="69"/>
    </row>
    <row r="1568" spans="44:58" x14ac:dyDescent="0.25">
      <c r="AR1568" s="225">
        <f t="shared" si="451"/>
        <v>1</v>
      </c>
      <c r="AS1568" s="35">
        <f t="shared" si="452"/>
        <v>1</v>
      </c>
      <c r="AU1568" s="69" t="e">
        <f t="shared" ref="AU1568:AU1631" si="453">VLOOKUP(G1568,$AO$32:$AP$37,2,0)</f>
        <v>#N/A</v>
      </c>
      <c r="AV1568" s="69" t="e">
        <f t="shared" si="447"/>
        <v>#N/A</v>
      </c>
      <c r="AW1568" s="69">
        <f>IF(I1568&gt;0,COUNTIF($AV$32:AV1568,AV1568),0)</f>
        <v>0</v>
      </c>
      <c r="AX1568" s="69">
        <f>IF(AND(AW1568&gt;1,SUMIF($AV$32:AV1567,AV1568,$AX$32:AX1567)-SUMIF($AV$32:AV1567,AV1568,$BA$32:BA1567)=0),1,IF(AND(AW1568&gt;1,SUMIF($AV$32:AV1567,AV1568,$AX$32:AX1567)-SUMIF($AV$32:AV1567,AV1568,$BA$32:BA1567)&gt;0),0,AW1568))</f>
        <v>0</v>
      </c>
      <c r="AY1568" s="69">
        <f>IF(AND(Q1568&gt;0,SUMIF($AV$32:AV1568,AV1568,$I$32:I1568)-SUMIF($AV$32:AV1568,AV1568,$Q$32:Q1568)=0),COUNTIF($AV$32:AV1568,AV1568),0)</f>
        <v>0</v>
      </c>
      <c r="AZ1568" s="69">
        <f>IF(Q1568&gt;0,COUNTIF($AV$32:AV1568,AV1568),0)</f>
        <v>0</v>
      </c>
      <c r="BA1568" s="69">
        <f t="shared" si="448"/>
        <v>0</v>
      </c>
      <c r="BC1568" s="69" t="str">
        <f t="shared" si="449"/>
        <v xml:space="preserve">  </v>
      </c>
      <c r="BD1568" s="69">
        <f t="shared" si="450"/>
        <v>0</v>
      </c>
      <c r="BF1568" s="69"/>
    </row>
    <row r="1569" spans="44:58" x14ac:dyDescent="0.25">
      <c r="AR1569" s="225">
        <f t="shared" si="451"/>
        <v>1</v>
      </c>
      <c r="AS1569" s="35">
        <f t="shared" si="452"/>
        <v>1</v>
      </c>
      <c r="AU1569" s="69" t="e">
        <f t="shared" si="453"/>
        <v>#N/A</v>
      </c>
      <c r="AV1569" s="69" t="e">
        <f t="shared" ref="AV1569:AV1632" si="454">AU1569&amp;" "&amp;F1569</f>
        <v>#N/A</v>
      </c>
      <c r="AW1569" s="69">
        <f>IF(I1569&gt;0,COUNTIF($AV$32:AV1569,AV1569),0)</f>
        <v>0</v>
      </c>
      <c r="AX1569" s="69">
        <f>IF(AND(AW1569&gt;1,SUMIF($AV$32:AV1568,AV1569,$AX$32:AX1568)-SUMIF($AV$32:AV1568,AV1569,$BA$32:BA1568)=0),1,IF(AND(AW1569&gt;1,SUMIF($AV$32:AV1568,AV1569,$AX$32:AX1568)-SUMIF($AV$32:AV1568,AV1569,$BA$32:BA1568)&gt;0),0,AW1569))</f>
        <v>0</v>
      </c>
      <c r="AY1569" s="69">
        <f>IF(AND(Q1569&gt;0,SUMIF($AV$32:AV1569,AV1569,$I$32:I1569)-SUMIF($AV$32:AV1569,AV1569,$Q$32:Q1569)=0),COUNTIF($AV$32:AV1569,AV1569),0)</f>
        <v>0</v>
      </c>
      <c r="AZ1569" s="69">
        <f>IF(Q1569&gt;0,COUNTIF($AV$32:AV1569,AV1569),0)</f>
        <v>0</v>
      </c>
      <c r="BA1569" s="69">
        <f t="shared" ref="BA1569:BA1632" si="455">IF(AY1569&gt;0,1,0)</f>
        <v>0</v>
      </c>
      <c r="BC1569" s="69" t="str">
        <f t="shared" ref="BC1569:BC1632" si="456">E1569&amp;" "&amp;H1569&amp;" "&amp;Q1569</f>
        <v xml:space="preserve">  </v>
      </c>
      <c r="BD1569" s="69">
        <f t="shared" ref="BD1569:BD1632" si="457">B1569</f>
        <v>0</v>
      </c>
      <c r="BF1569" s="69"/>
    </row>
    <row r="1570" spans="44:58" x14ac:dyDescent="0.25">
      <c r="AR1570" s="225">
        <f t="shared" si="451"/>
        <v>1</v>
      </c>
      <c r="AS1570" s="35">
        <f t="shared" si="452"/>
        <v>1</v>
      </c>
      <c r="AU1570" s="69" t="e">
        <f t="shared" si="453"/>
        <v>#N/A</v>
      </c>
      <c r="AV1570" s="69" t="e">
        <f t="shared" si="454"/>
        <v>#N/A</v>
      </c>
      <c r="AW1570" s="69">
        <f>IF(I1570&gt;0,COUNTIF($AV$32:AV1570,AV1570),0)</f>
        <v>0</v>
      </c>
      <c r="AX1570" s="69">
        <f>IF(AND(AW1570&gt;1,SUMIF($AV$32:AV1569,AV1570,$AX$32:AX1569)-SUMIF($AV$32:AV1569,AV1570,$BA$32:BA1569)=0),1,IF(AND(AW1570&gt;1,SUMIF($AV$32:AV1569,AV1570,$AX$32:AX1569)-SUMIF($AV$32:AV1569,AV1570,$BA$32:BA1569)&gt;0),0,AW1570))</f>
        <v>0</v>
      </c>
      <c r="AY1570" s="69">
        <f>IF(AND(Q1570&gt;0,SUMIF($AV$32:AV1570,AV1570,$I$32:I1570)-SUMIF($AV$32:AV1570,AV1570,$Q$32:Q1570)=0),COUNTIF($AV$32:AV1570,AV1570),0)</f>
        <v>0</v>
      </c>
      <c r="AZ1570" s="69">
        <f>IF(Q1570&gt;0,COUNTIF($AV$32:AV1570,AV1570),0)</f>
        <v>0</v>
      </c>
      <c r="BA1570" s="69">
        <f t="shared" si="455"/>
        <v>0</v>
      </c>
      <c r="BC1570" s="69" t="str">
        <f t="shared" si="456"/>
        <v xml:space="preserve">  </v>
      </c>
      <c r="BD1570" s="69">
        <f t="shared" si="457"/>
        <v>0</v>
      </c>
      <c r="BF1570" s="69"/>
    </row>
    <row r="1571" spans="44:58" x14ac:dyDescent="0.25">
      <c r="AR1571" s="225">
        <f t="shared" si="451"/>
        <v>1</v>
      </c>
      <c r="AS1571" s="35">
        <f t="shared" si="452"/>
        <v>1</v>
      </c>
      <c r="AU1571" s="69" t="e">
        <f t="shared" si="453"/>
        <v>#N/A</v>
      </c>
      <c r="AV1571" s="69" t="e">
        <f t="shared" si="454"/>
        <v>#N/A</v>
      </c>
      <c r="AW1571" s="69">
        <f>IF(I1571&gt;0,COUNTIF($AV$32:AV1571,AV1571),0)</f>
        <v>0</v>
      </c>
      <c r="AX1571" s="69">
        <f>IF(AND(AW1571&gt;1,SUMIF($AV$32:AV1570,AV1571,$AX$32:AX1570)-SUMIF($AV$32:AV1570,AV1571,$BA$32:BA1570)=0),1,IF(AND(AW1571&gt;1,SUMIF($AV$32:AV1570,AV1571,$AX$32:AX1570)-SUMIF($AV$32:AV1570,AV1571,$BA$32:BA1570)&gt;0),0,AW1571))</f>
        <v>0</v>
      </c>
      <c r="AY1571" s="69">
        <f>IF(AND(Q1571&gt;0,SUMIF($AV$32:AV1571,AV1571,$I$32:I1571)-SUMIF($AV$32:AV1571,AV1571,$Q$32:Q1571)=0),COUNTIF($AV$32:AV1571,AV1571),0)</f>
        <v>0</v>
      </c>
      <c r="AZ1571" s="69">
        <f>IF(Q1571&gt;0,COUNTIF($AV$32:AV1571,AV1571),0)</f>
        <v>0</v>
      </c>
      <c r="BA1571" s="69">
        <f t="shared" si="455"/>
        <v>0</v>
      </c>
      <c r="BC1571" s="69" t="str">
        <f t="shared" si="456"/>
        <v xml:space="preserve">  </v>
      </c>
      <c r="BD1571" s="69">
        <f t="shared" si="457"/>
        <v>0</v>
      </c>
      <c r="BF1571" s="69"/>
    </row>
    <row r="1572" spans="44:58" x14ac:dyDescent="0.25">
      <c r="AR1572" s="225">
        <f t="shared" si="451"/>
        <v>1</v>
      </c>
      <c r="AS1572" s="35">
        <f t="shared" si="452"/>
        <v>1</v>
      </c>
      <c r="AU1572" s="69" t="e">
        <f t="shared" si="453"/>
        <v>#N/A</v>
      </c>
      <c r="AV1572" s="69" t="e">
        <f t="shared" si="454"/>
        <v>#N/A</v>
      </c>
      <c r="AW1572" s="69">
        <f>IF(I1572&gt;0,COUNTIF($AV$32:AV1572,AV1572),0)</f>
        <v>0</v>
      </c>
      <c r="AX1572" s="69">
        <f>IF(AND(AW1572&gt;1,SUMIF($AV$32:AV1571,AV1572,$AX$32:AX1571)-SUMIF($AV$32:AV1571,AV1572,$BA$32:BA1571)=0),1,IF(AND(AW1572&gt;1,SUMIF($AV$32:AV1571,AV1572,$AX$32:AX1571)-SUMIF($AV$32:AV1571,AV1572,$BA$32:BA1571)&gt;0),0,AW1572))</f>
        <v>0</v>
      </c>
      <c r="AY1572" s="69">
        <f>IF(AND(Q1572&gt;0,SUMIF($AV$32:AV1572,AV1572,$I$32:I1572)-SUMIF($AV$32:AV1572,AV1572,$Q$32:Q1572)=0),COUNTIF($AV$32:AV1572,AV1572),0)</f>
        <v>0</v>
      </c>
      <c r="AZ1572" s="69">
        <f>IF(Q1572&gt;0,COUNTIF($AV$32:AV1572,AV1572),0)</f>
        <v>0</v>
      </c>
      <c r="BA1572" s="69">
        <f t="shared" si="455"/>
        <v>0</v>
      </c>
      <c r="BC1572" s="69" t="str">
        <f t="shared" si="456"/>
        <v xml:space="preserve">  </v>
      </c>
      <c r="BD1572" s="69">
        <f t="shared" si="457"/>
        <v>0</v>
      </c>
      <c r="BF1572" s="69"/>
    </row>
    <row r="1573" spans="44:58" x14ac:dyDescent="0.25">
      <c r="AR1573" s="225">
        <f t="shared" si="451"/>
        <v>1</v>
      </c>
      <c r="AS1573" s="35">
        <f t="shared" si="452"/>
        <v>1</v>
      </c>
      <c r="AU1573" s="69" t="e">
        <f t="shared" si="453"/>
        <v>#N/A</v>
      </c>
      <c r="AV1573" s="69" t="e">
        <f t="shared" si="454"/>
        <v>#N/A</v>
      </c>
      <c r="AW1573" s="69">
        <f>IF(I1573&gt;0,COUNTIF($AV$32:AV1573,AV1573),0)</f>
        <v>0</v>
      </c>
      <c r="AX1573" s="69">
        <f>IF(AND(AW1573&gt;1,SUMIF($AV$32:AV1572,AV1573,$AX$32:AX1572)-SUMIF($AV$32:AV1572,AV1573,$BA$32:BA1572)=0),1,IF(AND(AW1573&gt;1,SUMIF($AV$32:AV1572,AV1573,$AX$32:AX1572)-SUMIF($AV$32:AV1572,AV1573,$BA$32:BA1572)&gt;0),0,AW1573))</f>
        <v>0</v>
      </c>
      <c r="AY1573" s="69">
        <f>IF(AND(Q1573&gt;0,SUMIF($AV$32:AV1573,AV1573,$I$32:I1573)-SUMIF($AV$32:AV1573,AV1573,$Q$32:Q1573)=0),COUNTIF($AV$32:AV1573,AV1573),0)</f>
        <v>0</v>
      </c>
      <c r="AZ1573" s="69">
        <f>IF(Q1573&gt;0,COUNTIF($AV$32:AV1573,AV1573),0)</f>
        <v>0</v>
      </c>
      <c r="BA1573" s="69">
        <f t="shared" si="455"/>
        <v>0</v>
      </c>
      <c r="BC1573" s="69" t="str">
        <f t="shared" si="456"/>
        <v xml:space="preserve">  </v>
      </c>
      <c r="BD1573" s="69">
        <f t="shared" si="457"/>
        <v>0</v>
      </c>
      <c r="BF1573" s="69"/>
    </row>
    <row r="1574" spans="44:58" x14ac:dyDescent="0.25">
      <c r="AR1574" s="225">
        <f t="shared" si="451"/>
        <v>1</v>
      </c>
      <c r="AS1574" s="35">
        <f t="shared" si="452"/>
        <v>1</v>
      </c>
      <c r="AU1574" s="69" t="e">
        <f t="shared" si="453"/>
        <v>#N/A</v>
      </c>
      <c r="AV1574" s="69" t="e">
        <f t="shared" si="454"/>
        <v>#N/A</v>
      </c>
      <c r="AW1574" s="69">
        <f>IF(I1574&gt;0,COUNTIF($AV$32:AV1574,AV1574),0)</f>
        <v>0</v>
      </c>
      <c r="AX1574" s="69">
        <f>IF(AND(AW1574&gt;1,SUMIF($AV$32:AV1573,AV1574,$AX$32:AX1573)-SUMIF($AV$32:AV1573,AV1574,$BA$32:BA1573)=0),1,IF(AND(AW1574&gt;1,SUMIF($AV$32:AV1573,AV1574,$AX$32:AX1573)-SUMIF($AV$32:AV1573,AV1574,$BA$32:BA1573)&gt;0),0,AW1574))</f>
        <v>0</v>
      </c>
      <c r="AY1574" s="69">
        <f>IF(AND(Q1574&gt;0,SUMIF($AV$32:AV1574,AV1574,$I$32:I1574)-SUMIF($AV$32:AV1574,AV1574,$Q$32:Q1574)=0),COUNTIF($AV$32:AV1574,AV1574),0)</f>
        <v>0</v>
      </c>
      <c r="AZ1574" s="69">
        <f>IF(Q1574&gt;0,COUNTIF($AV$32:AV1574,AV1574),0)</f>
        <v>0</v>
      </c>
      <c r="BA1574" s="69">
        <f t="shared" si="455"/>
        <v>0</v>
      </c>
      <c r="BC1574" s="69" t="str">
        <f t="shared" si="456"/>
        <v xml:space="preserve">  </v>
      </c>
      <c r="BD1574" s="69">
        <f t="shared" si="457"/>
        <v>0</v>
      </c>
      <c r="BF1574" s="69"/>
    </row>
    <row r="1575" spans="44:58" x14ac:dyDescent="0.25">
      <c r="AR1575" s="225">
        <f t="shared" si="451"/>
        <v>1</v>
      </c>
      <c r="AS1575" s="35">
        <f t="shared" si="452"/>
        <v>1</v>
      </c>
      <c r="AU1575" s="69" t="e">
        <f t="shared" si="453"/>
        <v>#N/A</v>
      </c>
      <c r="AV1575" s="69" t="e">
        <f t="shared" si="454"/>
        <v>#N/A</v>
      </c>
      <c r="AW1575" s="69">
        <f>IF(I1575&gt;0,COUNTIF($AV$32:AV1575,AV1575),0)</f>
        <v>0</v>
      </c>
      <c r="AX1575" s="69">
        <f>IF(AND(AW1575&gt;1,SUMIF($AV$32:AV1574,AV1575,$AX$32:AX1574)-SUMIF($AV$32:AV1574,AV1575,$BA$32:BA1574)=0),1,IF(AND(AW1575&gt;1,SUMIF($AV$32:AV1574,AV1575,$AX$32:AX1574)-SUMIF($AV$32:AV1574,AV1575,$BA$32:BA1574)&gt;0),0,AW1575))</f>
        <v>0</v>
      </c>
      <c r="AY1575" s="69">
        <f>IF(AND(Q1575&gt;0,SUMIF($AV$32:AV1575,AV1575,$I$32:I1575)-SUMIF($AV$32:AV1575,AV1575,$Q$32:Q1575)=0),COUNTIF($AV$32:AV1575,AV1575),0)</f>
        <v>0</v>
      </c>
      <c r="AZ1575" s="69">
        <f>IF(Q1575&gt;0,COUNTIF($AV$32:AV1575,AV1575),0)</f>
        <v>0</v>
      </c>
      <c r="BA1575" s="69">
        <f t="shared" si="455"/>
        <v>0</v>
      </c>
      <c r="BC1575" s="69" t="str">
        <f t="shared" si="456"/>
        <v xml:space="preserve">  </v>
      </c>
      <c r="BD1575" s="69">
        <f t="shared" si="457"/>
        <v>0</v>
      </c>
      <c r="BF1575" s="69"/>
    </row>
    <row r="1576" spans="44:58" x14ac:dyDescent="0.25">
      <c r="AR1576" s="225">
        <f t="shared" si="451"/>
        <v>1</v>
      </c>
      <c r="AS1576" s="35">
        <f t="shared" si="452"/>
        <v>1</v>
      </c>
      <c r="AU1576" s="69" t="e">
        <f t="shared" si="453"/>
        <v>#N/A</v>
      </c>
      <c r="AV1576" s="69" t="e">
        <f t="shared" si="454"/>
        <v>#N/A</v>
      </c>
      <c r="AW1576" s="69">
        <f>IF(I1576&gt;0,COUNTIF($AV$32:AV1576,AV1576),0)</f>
        <v>0</v>
      </c>
      <c r="AX1576" s="69">
        <f>IF(AND(AW1576&gt;1,SUMIF($AV$32:AV1575,AV1576,$AX$32:AX1575)-SUMIF($AV$32:AV1575,AV1576,$BA$32:BA1575)=0),1,IF(AND(AW1576&gt;1,SUMIF($AV$32:AV1575,AV1576,$AX$32:AX1575)-SUMIF($AV$32:AV1575,AV1576,$BA$32:BA1575)&gt;0),0,AW1576))</f>
        <v>0</v>
      </c>
      <c r="AY1576" s="69">
        <f>IF(AND(Q1576&gt;0,SUMIF($AV$32:AV1576,AV1576,$I$32:I1576)-SUMIF($AV$32:AV1576,AV1576,$Q$32:Q1576)=0),COUNTIF($AV$32:AV1576,AV1576),0)</f>
        <v>0</v>
      </c>
      <c r="AZ1576" s="69">
        <f>IF(Q1576&gt;0,COUNTIF($AV$32:AV1576,AV1576),0)</f>
        <v>0</v>
      </c>
      <c r="BA1576" s="69">
        <f t="shared" si="455"/>
        <v>0</v>
      </c>
      <c r="BC1576" s="69" t="str">
        <f t="shared" si="456"/>
        <v xml:space="preserve">  </v>
      </c>
      <c r="BD1576" s="69">
        <f t="shared" si="457"/>
        <v>0</v>
      </c>
      <c r="BF1576" s="69"/>
    </row>
    <row r="1577" spans="44:58" x14ac:dyDescent="0.25">
      <c r="AR1577" s="225">
        <f t="shared" si="451"/>
        <v>1</v>
      </c>
      <c r="AS1577" s="35">
        <f t="shared" si="452"/>
        <v>1</v>
      </c>
      <c r="AU1577" s="69" t="e">
        <f t="shared" si="453"/>
        <v>#N/A</v>
      </c>
      <c r="AV1577" s="69" t="e">
        <f t="shared" si="454"/>
        <v>#N/A</v>
      </c>
      <c r="AW1577" s="69">
        <f>IF(I1577&gt;0,COUNTIF($AV$32:AV1577,AV1577),0)</f>
        <v>0</v>
      </c>
      <c r="AX1577" s="69">
        <f>IF(AND(AW1577&gt;1,SUMIF($AV$32:AV1576,AV1577,$AX$32:AX1576)-SUMIF($AV$32:AV1576,AV1577,$BA$32:BA1576)=0),1,IF(AND(AW1577&gt;1,SUMIF($AV$32:AV1576,AV1577,$AX$32:AX1576)-SUMIF($AV$32:AV1576,AV1577,$BA$32:BA1576)&gt;0),0,AW1577))</f>
        <v>0</v>
      </c>
      <c r="AY1577" s="69">
        <f>IF(AND(Q1577&gt;0,SUMIF($AV$32:AV1577,AV1577,$I$32:I1577)-SUMIF($AV$32:AV1577,AV1577,$Q$32:Q1577)=0),COUNTIF($AV$32:AV1577,AV1577),0)</f>
        <v>0</v>
      </c>
      <c r="AZ1577" s="69">
        <f>IF(Q1577&gt;0,COUNTIF($AV$32:AV1577,AV1577),0)</f>
        <v>0</v>
      </c>
      <c r="BA1577" s="69">
        <f t="shared" si="455"/>
        <v>0</v>
      </c>
      <c r="BC1577" s="69" t="str">
        <f t="shared" si="456"/>
        <v xml:space="preserve">  </v>
      </c>
      <c r="BD1577" s="69">
        <f t="shared" si="457"/>
        <v>0</v>
      </c>
      <c r="BF1577" s="69"/>
    </row>
    <row r="1578" spans="44:58" x14ac:dyDescent="0.25">
      <c r="AR1578" s="225">
        <f t="shared" si="451"/>
        <v>1</v>
      </c>
      <c r="AS1578" s="35">
        <f t="shared" si="452"/>
        <v>1</v>
      </c>
      <c r="AU1578" s="69" t="e">
        <f t="shared" si="453"/>
        <v>#N/A</v>
      </c>
      <c r="AV1578" s="69" t="e">
        <f t="shared" si="454"/>
        <v>#N/A</v>
      </c>
      <c r="AW1578" s="69">
        <f>IF(I1578&gt;0,COUNTIF($AV$32:AV1578,AV1578),0)</f>
        <v>0</v>
      </c>
      <c r="AX1578" s="69">
        <f>IF(AND(AW1578&gt;1,SUMIF($AV$32:AV1577,AV1578,$AX$32:AX1577)-SUMIF($AV$32:AV1577,AV1578,$BA$32:BA1577)=0),1,IF(AND(AW1578&gt;1,SUMIF($AV$32:AV1577,AV1578,$AX$32:AX1577)-SUMIF($AV$32:AV1577,AV1578,$BA$32:BA1577)&gt;0),0,AW1578))</f>
        <v>0</v>
      </c>
      <c r="AY1578" s="69">
        <f>IF(AND(Q1578&gt;0,SUMIF($AV$32:AV1578,AV1578,$I$32:I1578)-SUMIF($AV$32:AV1578,AV1578,$Q$32:Q1578)=0),COUNTIF($AV$32:AV1578,AV1578),0)</f>
        <v>0</v>
      </c>
      <c r="AZ1578" s="69">
        <f>IF(Q1578&gt;0,COUNTIF($AV$32:AV1578,AV1578),0)</f>
        <v>0</v>
      </c>
      <c r="BA1578" s="69">
        <f t="shared" si="455"/>
        <v>0</v>
      </c>
      <c r="BC1578" s="69" t="str">
        <f t="shared" si="456"/>
        <v xml:space="preserve">  </v>
      </c>
      <c r="BD1578" s="69">
        <f t="shared" si="457"/>
        <v>0</v>
      </c>
      <c r="BF1578" s="69"/>
    </row>
    <row r="1579" spans="44:58" x14ac:dyDescent="0.25">
      <c r="AR1579" s="225">
        <f t="shared" si="451"/>
        <v>1</v>
      </c>
      <c r="AS1579" s="35">
        <f t="shared" si="452"/>
        <v>1</v>
      </c>
      <c r="AU1579" s="69" t="e">
        <f t="shared" si="453"/>
        <v>#N/A</v>
      </c>
      <c r="AV1579" s="69" t="e">
        <f t="shared" si="454"/>
        <v>#N/A</v>
      </c>
      <c r="AW1579" s="69">
        <f>IF(I1579&gt;0,COUNTIF($AV$32:AV1579,AV1579),0)</f>
        <v>0</v>
      </c>
      <c r="AX1579" s="69">
        <f>IF(AND(AW1579&gt;1,SUMIF($AV$32:AV1578,AV1579,$AX$32:AX1578)-SUMIF($AV$32:AV1578,AV1579,$BA$32:BA1578)=0),1,IF(AND(AW1579&gt;1,SUMIF($AV$32:AV1578,AV1579,$AX$32:AX1578)-SUMIF($AV$32:AV1578,AV1579,$BA$32:BA1578)&gt;0),0,AW1579))</f>
        <v>0</v>
      </c>
      <c r="AY1579" s="69">
        <f>IF(AND(Q1579&gt;0,SUMIF($AV$32:AV1579,AV1579,$I$32:I1579)-SUMIF($AV$32:AV1579,AV1579,$Q$32:Q1579)=0),COUNTIF($AV$32:AV1579,AV1579),0)</f>
        <v>0</v>
      </c>
      <c r="AZ1579" s="69">
        <f>IF(Q1579&gt;0,COUNTIF($AV$32:AV1579,AV1579),0)</f>
        <v>0</v>
      </c>
      <c r="BA1579" s="69">
        <f t="shared" si="455"/>
        <v>0</v>
      </c>
      <c r="BC1579" s="69" t="str">
        <f t="shared" si="456"/>
        <v xml:space="preserve">  </v>
      </c>
      <c r="BD1579" s="69">
        <f t="shared" si="457"/>
        <v>0</v>
      </c>
      <c r="BF1579" s="69"/>
    </row>
    <row r="1580" spans="44:58" x14ac:dyDescent="0.25">
      <c r="AR1580" s="225">
        <f t="shared" ref="AR1580:AR1643" si="458">IF(AS1580&gt;1,H1580,IF(AS1580=1,H1579+1,0))</f>
        <v>1</v>
      </c>
      <c r="AS1580" s="35">
        <f t="shared" ref="AS1580:AS1643" si="459">IF(H1580=0,H1579+1,2)</f>
        <v>1</v>
      </c>
      <c r="AU1580" s="69" t="e">
        <f t="shared" si="453"/>
        <v>#N/A</v>
      </c>
      <c r="AV1580" s="69" t="e">
        <f t="shared" si="454"/>
        <v>#N/A</v>
      </c>
      <c r="AW1580" s="69">
        <f>IF(I1580&gt;0,COUNTIF($AV$32:AV1580,AV1580),0)</f>
        <v>0</v>
      </c>
      <c r="AX1580" s="69">
        <f>IF(AND(AW1580&gt;1,SUMIF($AV$32:AV1579,AV1580,$AX$32:AX1579)-SUMIF($AV$32:AV1579,AV1580,$BA$32:BA1579)=0),1,IF(AND(AW1580&gt;1,SUMIF($AV$32:AV1579,AV1580,$AX$32:AX1579)-SUMIF($AV$32:AV1579,AV1580,$BA$32:BA1579)&gt;0),0,AW1580))</f>
        <v>0</v>
      </c>
      <c r="AY1580" s="69">
        <f>IF(AND(Q1580&gt;0,SUMIF($AV$32:AV1580,AV1580,$I$32:I1580)-SUMIF($AV$32:AV1580,AV1580,$Q$32:Q1580)=0),COUNTIF($AV$32:AV1580,AV1580),0)</f>
        <v>0</v>
      </c>
      <c r="AZ1580" s="69">
        <f>IF(Q1580&gt;0,COUNTIF($AV$32:AV1580,AV1580),0)</f>
        <v>0</v>
      </c>
      <c r="BA1580" s="69">
        <f t="shared" si="455"/>
        <v>0</v>
      </c>
      <c r="BC1580" s="69" t="str">
        <f t="shared" si="456"/>
        <v xml:space="preserve">  </v>
      </c>
      <c r="BD1580" s="69">
        <f t="shared" si="457"/>
        <v>0</v>
      </c>
      <c r="BF1580" s="69"/>
    </row>
    <row r="1581" spans="44:58" x14ac:dyDescent="0.25">
      <c r="AR1581" s="225">
        <f t="shared" si="458"/>
        <v>1</v>
      </c>
      <c r="AS1581" s="35">
        <f t="shared" si="459"/>
        <v>1</v>
      </c>
      <c r="AU1581" s="69" t="e">
        <f t="shared" si="453"/>
        <v>#N/A</v>
      </c>
      <c r="AV1581" s="69" t="e">
        <f t="shared" si="454"/>
        <v>#N/A</v>
      </c>
      <c r="AW1581" s="69">
        <f>IF(I1581&gt;0,COUNTIF($AV$32:AV1581,AV1581),0)</f>
        <v>0</v>
      </c>
      <c r="AX1581" s="69">
        <f>IF(AND(AW1581&gt;1,SUMIF($AV$32:AV1580,AV1581,$AX$32:AX1580)-SUMIF($AV$32:AV1580,AV1581,$BA$32:BA1580)=0),1,IF(AND(AW1581&gt;1,SUMIF($AV$32:AV1580,AV1581,$AX$32:AX1580)-SUMIF($AV$32:AV1580,AV1581,$BA$32:BA1580)&gt;0),0,AW1581))</f>
        <v>0</v>
      </c>
      <c r="AY1581" s="69">
        <f>IF(AND(Q1581&gt;0,SUMIF($AV$32:AV1581,AV1581,$I$32:I1581)-SUMIF($AV$32:AV1581,AV1581,$Q$32:Q1581)=0),COUNTIF($AV$32:AV1581,AV1581),0)</f>
        <v>0</v>
      </c>
      <c r="AZ1581" s="69">
        <f>IF(Q1581&gt;0,COUNTIF($AV$32:AV1581,AV1581),0)</f>
        <v>0</v>
      </c>
      <c r="BA1581" s="69">
        <f t="shared" si="455"/>
        <v>0</v>
      </c>
      <c r="BC1581" s="69" t="str">
        <f t="shared" si="456"/>
        <v xml:space="preserve">  </v>
      </c>
      <c r="BD1581" s="69">
        <f t="shared" si="457"/>
        <v>0</v>
      </c>
      <c r="BF1581" s="69"/>
    </row>
    <row r="1582" spans="44:58" x14ac:dyDescent="0.25">
      <c r="AR1582" s="225">
        <f t="shared" si="458"/>
        <v>1</v>
      </c>
      <c r="AS1582" s="35">
        <f t="shared" si="459"/>
        <v>1</v>
      </c>
      <c r="AU1582" s="69" t="e">
        <f t="shared" si="453"/>
        <v>#N/A</v>
      </c>
      <c r="AV1582" s="69" t="e">
        <f t="shared" si="454"/>
        <v>#N/A</v>
      </c>
      <c r="AW1582" s="69">
        <f>IF(I1582&gt;0,COUNTIF($AV$32:AV1582,AV1582),0)</f>
        <v>0</v>
      </c>
      <c r="AX1582" s="69">
        <f>IF(AND(AW1582&gt;1,SUMIF($AV$32:AV1581,AV1582,$AX$32:AX1581)-SUMIF($AV$32:AV1581,AV1582,$BA$32:BA1581)=0),1,IF(AND(AW1582&gt;1,SUMIF($AV$32:AV1581,AV1582,$AX$32:AX1581)-SUMIF($AV$32:AV1581,AV1582,$BA$32:BA1581)&gt;0),0,AW1582))</f>
        <v>0</v>
      </c>
      <c r="AY1582" s="69">
        <f>IF(AND(Q1582&gt;0,SUMIF($AV$32:AV1582,AV1582,$I$32:I1582)-SUMIF($AV$32:AV1582,AV1582,$Q$32:Q1582)=0),COUNTIF($AV$32:AV1582,AV1582),0)</f>
        <v>0</v>
      </c>
      <c r="AZ1582" s="69">
        <f>IF(Q1582&gt;0,COUNTIF($AV$32:AV1582,AV1582),0)</f>
        <v>0</v>
      </c>
      <c r="BA1582" s="69">
        <f t="shared" si="455"/>
        <v>0</v>
      </c>
      <c r="BC1582" s="69" t="str">
        <f t="shared" si="456"/>
        <v xml:space="preserve">  </v>
      </c>
      <c r="BD1582" s="69">
        <f t="shared" si="457"/>
        <v>0</v>
      </c>
      <c r="BF1582" s="69"/>
    </row>
    <row r="1583" spans="44:58" x14ac:dyDescent="0.25">
      <c r="AR1583" s="225">
        <f t="shared" si="458"/>
        <v>1</v>
      </c>
      <c r="AS1583" s="35">
        <f t="shared" si="459"/>
        <v>1</v>
      </c>
      <c r="AU1583" s="69" t="e">
        <f t="shared" si="453"/>
        <v>#N/A</v>
      </c>
      <c r="AV1583" s="69" t="e">
        <f t="shared" si="454"/>
        <v>#N/A</v>
      </c>
      <c r="AW1583" s="69">
        <f>IF(I1583&gt;0,COUNTIF($AV$32:AV1583,AV1583),0)</f>
        <v>0</v>
      </c>
      <c r="AX1583" s="69">
        <f>IF(AND(AW1583&gt;1,SUMIF($AV$32:AV1582,AV1583,$AX$32:AX1582)-SUMIF($AV$32:AV1582,AV1583,$BA$32:BA1582)=0),1,IF(AND(AW1583&gt;1,SUMIF($AV$32:AV1582,AV1583,$AX$32:AX1582)-SUMIF($AV$32:AV1582,AV1583,$BA$32:BA1582)&gt;0),0,AW1583))</f>
        <v>0</v>
      </c>
      <c r="AY1583" s="69">
        <f>IF(AND(Q1583&gt;0,SUMIF($AV$32:AV1583,AV1583,$I$32:I1583)-SUMIF($AV$32:AV1583,AV1583,$Q$32:Q1583)=0),COUNTIF($AV$32:AV1583,AV1583),0)</f>
        <v>0</v>
      </c>
      <c r="AZ1583" s="69">
        <f>IF(Q1583&gt;0,COUNTIF($AV$32:AV1583,AV1583),0)</f>
        <v>0</v>
      </c>
      <c r="BA1583" s="69">
        <f t="shared" si="455"/>
        <v>0</v>
      </c>
      <c r="BC1583" s="69" t="str">
        <f t="shared" si="456"/>
        <v xml:space="preserve">  </v>
      </c>
      <c r="BD1583" s="69">
        <f t="shared" si="457"/>
        <v>0</v>
      </c>
      <c r="BF1583" s="69"/>
    </row>
    <row r="1584" spans="44:58" x14ac:dyDescent="0.25">
      <c r="AR1584" s="225">
        <f t="shared" si="458"/>
        <v>1</v>
      </c>
      <c r="AS1584" s="35">
        <f t="shared" si="459"/>
        <v>1</v>
      </c>
      <c r="AU1584" s="69" t="e">
        <f t="shared" si="453"/>
        <v>#N/A</v>
      </c>
      <c r="AV1584" s="69" t="e">
        <f t="shared" si="454"/>
        <v>#N/A</v>
      </c>
      <c r="AW1584" s="69">
        <f>IF(I1584&gt;0,COUNTIF($AV$32:AV1584,AV1584),0)</f>
        <v>0</v>
      </c>
      <c r="AX1584" s="69">
        <f>IF(AND(AW1584&gt;1,SUMIF($AV$32:AV1583,AV1584,$AX$32:AX1583)-SUMIF($AV$32:AV1583,AV1584,$BA$32:BA1583)=0),1,IF(AND(AW1584&gt;1,SUMIF($AV$32:AV1583,AV1584,$AX$32:AX1583)-SUMIF($AV$32:AV1583,AV1584,$BA$32:BA1583)&gt;0),0,AW1584))</f>
        <v>0</v>
      </c>
      <c r="AY1584" s="69">
        <f>IF(AND(Q1584&gt;0,SUMIF($AV$32:AV1584,AV1584,$I$32:I1584)-SUMIF($AV$32:AV1584,AV1584,$Q$32:Q1584)=0),COUNTIF($AV$32:AV1584,AV1584),0)</f>
        <v>0</v>
      </c>
      <c r="AZ1584" s="69">
        <f>IF(Q1584&gt;0,COUNTIF($AV$32:AV1584,AV1584),0)</f>
        <v>0</v>
      </c>
      <c r="BA1584" s="69">
        <f t="shared" si="455"/>
        <v>0</v>
      </c>
      <c r="BC1584" s="69" t="str">
        <f t="shared" si="456"/>
        <v xml:space="preserve">  </v>
      </c>
      <c r="BD1584" s="69">
        <f t="shared" si="457"/>
        <v>0</v>
      </c>
      <c r="BF1584" s="69"/>
    </row>
    <row r="1585" spans="44:58" x14ac:dyDescent="0.25">
      <c r="AR1585" s="225">
        <f t="shared" si="458"/>
        <v>1</v>
      </c>
      <c r="AS1585" s="35">
        <f t="shared" si="459"/>
        <v>1</v>
      </c>
      <c r="AU1585" s="69" t="e">
        <f t="shared" si="453"/>
        <v>#N/A</v>
      </c>
      <c r="AV1585" s="69" t="e">
        <f t="shared" si="454"/>
        <v>#N/A</v>
      </c>
      <c r="AW1585" s="69">
        <f>IF(I1585&gt;0,COUNTIF($AV$32:AV1585,AV1585),0)</f>
        <v>0</v>
      </c>
      <c r="AX1585" s="69">
        <f>IF(AND(AW1585&gt;1,SUMIF($AV$32:AV1584,AV1585,$AX$32:AX1584)-SUMIF($AV$32:AV1584,AV1585,$BA$32:BA1584)=0),1,IF(AND(AW1585&gt;1,SUMIF($AV$32:AV1584,AV1585,$AX$32:AX1584)-SUMIF($AV$32:AV1584,AV1585,$BA$32:BA1584)&gt;0),0,AW1585))</f>
        <v>0</v>
      </c>
      <c r="AY1585" s="69">
        <f>IF(AND(Q1585&gt;0,SUMIF($AV$32:AV1585,AV1585,$I$32:I1585)-SUMIF($AV$32:AV1585,AV1585,$Q$32:Q1585)=0),COUNTIF($AV$32:AV1585,AV1585),0)</f>
        <v>0</v>
      </c>
      <c r="AZ1585" s="69">
        <f>IF(Q1585&gt;0,COUNTIF($AV$32:AV1585,AV1585),0)</f>
        <v>0</v>
      </c>
      <c r="BA1585" s="69">
        <f t="shared" si="455"/>
        <v>0</v>
      </c>
      <c r="BC1585" s="69" t="str">
        <f t="shared" si="456"/>
        <v xml:space="preserve">  </v>
      </c>
      <c r="BD1585" s="69">
        <f t="shared" si="457"/>
        <v>0</v>
      </c>
      <c r="BF1585" s="69"/>
    </row>
    <row r="1586" spans="44:58" x14ac:dyDescent="0.25">
      <c r="AR1586" s="225">
        <f t="shared" si="458"/>
        <v>1</v>
      </c>
      <c r="AS1586" s="35">
        <f t="shared" si="459"/>
        <v>1</v>
      </c>
      <c r="AU1586" s="69" t="e">
        <f t="shared" si="453"/>
        <v>#N/A</v>
      </c>
      <c r="AV1586" s="69" t="e">
        <f t="shared" si="454"/>
        <v>#N/A</v>
      </c>
      <c r="AW1586" s="69">
        <f>IF(I1586&gt;0,COUNTIF($AV$32:AV1586,AV1586),0)</f>
        <v>0</v>
      </c>
      <c r="AX1586" s="69">
        <f>IF(AND(AW1586&gt;1,SUMIF($AV$32:AV1585,AV1586,$AX$32:AX1585)-SUMIF($AV$32:AV1585,AV1586,$BA$32:BA1585)=0),1,IF(AND(AW1586&gt;1,SUMIF($AV$32:AV1585,AV1586,$AX$32:AX1585)-SUMIF($AV$32:AV1585,AV1586,$BA$32:BA1585)&gt;0),0,AW1586))</f>
        <v>0</v>
      </c>
      <c r="AY1586" s="69">
        <f>IF(AND(Q1586&gt;0,SUMIF($AV$32:AV1586,AV1586,$I$32:I1586)-SUMIF($AV$32:AV1586,AV1586,$Q$32:Q1586)=0),COUNTIF($AV$32:AV1586,AV1586),0)</f>
        <v>0</v>
      </c>
      <c r="AZ1586" s="69">
        <f>IF(Q1586&gt;0,COUNTIF($AV$32:AV1586,AV1586),0)</f>
        <v>0</v>
      </c>
      <c r="BA1586" s="69">
        <f t="shared" si="455"/>
        <v>0</v>
      </c>
      <c r="BC1586" s="69" t="str">
        <f t="shared" si="456"/>
        <v xml:space="preserve">  </v>
      </c>
      <c r="BD1586" s="69">
        <f t="shared" si="457"/>
        <v>0</v>
      </c>
      <c r="BF1586" s="69"/>
    </row>
    <row r="1587" spans="44:58" x14ac:dyDescent="0.25">
      <c r="AR1587" s="225">
        <f t="shared" si="458"/>
        <v>1</v>
      </c>
      <c r="AS1587" s="35">
        <f t="shared" si="459"/>
        <v>1</v>
      </c>
      <c r="AU1587" s="69" t="e">
        <f t="shared" si="453"/>
        <v>#N/A</v>
      </c>
      <c r="AV1587" s="69" t="e">
        <f t="shared" si="454"/>
        <v>#N/A</v>
      </c>
      <c r="AW1587" s="69">
        <f>IF(I1587&gt;0,COUNTIF($AV$32:AV1587,AV1587),0)</f>
        <v>0</v>
      </c>
      <c r="AX1587" s="69">
        <f>IF(AND(AW1587&gt;1,SUMIF($AV$32:AV1586,AV1587,$AX$32:AX1586)-SUMIF($AV$32:AV1586,AV1587,$BA$32:BA1586)=0),1,IF(AND(AW1587&gt;1,SUMIF($AV$32:AV1586,AV1587,$AX$32:AX1586)-SUMIF($AV$32:AV1586,AV1587,$BA$32:BA1586)&gt;0),0,AW1587))</f>
        <v>0</v>
      </c>
      <c r="AY1587" s="69">
        <f>IF(AND(Q1587&gt;0,SUMIF($AV$32:AV1587,AV1587,$I$32:I1587)-SUMIF($AV$32:AV1587,AV1587,$Q$32:Q1587)=0),COUNTIF($AV$32:AV1587,AV1587),0)</f>
        <v>0</v>
      </c>
      <c r="AZ1587" s="69">
        <f>IF(Q1587&gt;0,COUNTIF($AV$32:AV1587,AV1587),0)</f>
        <v>0</v>
      </c>
      <c r="BA1587" s="69">
        <f t="shared" si="455"/>
        <v>0</v>
      </c>
      <c r="BC1587" s="69" t="str">
        <f t="shared" si="456"/>
        <v xml:space="preserve">  </v>
      </c>
      <c r="BD1587" s="69">
        <f t="shared" si="457"/>
        <v>0</v>
      </c>
      <c r="BF1587" s="69"/>
    </row>
    <row r="1588" spans="44:58" x14ac:dyDescent="0.25">
      <c r="AR1588" s="225">
        <f t="shared" si="458"/>
        <v>1</v>
      </c>
      <c r="AS1588" s="35">
        <f t="shared" si="459"/>
        <v>1</v>
      </c>
      <c r="AU1588" s="69" t="e">
        <f t="shared" si="453"/>
        <v>#N/A</v>
      </c>
      <c r="AV1588" s="69" t="e">
        <f t="shared" si="454"/>
        <v>#N/A</v>
      </c>
      <c r="AW1588" s="69">
        <f>IF(I1588&gt;0,COUNTIF($AV$32:AV1588,AV1588),0)</f>
        <v>0</v>
      </c>
      <c r="AX1588" s="69">
        <f>IF(AND(AW1588&gt;1,SUMIF($AV$32:AV1587,AV1588,$AX$32:AX1587)-SUMIF($AV$32:AV1587,AV1588,$BA$32:BA1587)=0),1,IF(AND(AW1588&gt;1,SUMIF($AV$32:AV1587,AV1588,$AX$32:AX1587)-SUMIF($AV$32:AV1587,AV1588,$BA$32:BA1587)&gt;0),0,AW1588))</f>
        <v>0</v>
      </c>
      <c r="AY1588" s="69">
        <f>IF(AND(Q1588&gt;0,SUMIF($AV$32:AV1588,AV1588,$I$32:I1588)-SUMIF($AV$32:AV1588,AV1588,$Q$32:Q1588)=0),COUNTIF($AV$32:AV1588,AV1588),0)</f>
        <v>0</v>
      </c>
      <c r="AZ1588" s="69">
        <f>IF(Q1588&gt;0,COUNTIF($AV$32:AV1588,AV1588),0)</f>
        <v>0</v>
      </c>
      <c r="BA1588" s="69">
        <f t="shared" si="455"/>
        <v>0</v>
      </c>
      <c r="BC1588" s="69" t="str">
        <f t="shared" si="456"/>
        <v xml:space="preserve">  </v>
      </c>
      <c r="BD1588" s="69">
        <f t="shared" si="457"/>
        <v>0</v>
      </c>
      <c r="BF1588" s="69"/>
    </row>
    <row r="1589" spans="44:58" x14ac:dyDescent="0.25">
      <c r="AR1589" s="225">
        <f t="shared" si="458"/>
        <v>1</v>
      </c>
      <c r="AS1589" s="35">
        <f t="shared" si="459"/>
        <v>1</v>
      </c>
      <c r="AU1589" s="69" t="e">
        <f t="shared" si="453"/>
        <v>#N/A</v>
      </c>
      <c r="AV1589" s="69" t="e">
        <f t="shared" si="454"/>
        <v>#N/A</v>
      </c>
      <c r="AW1589" s="69">
        <f>IF(I1589&gt;0,COUNTIF($AV$32:AV1589,AV1589),0)</f>
        <v>0</v>
      </c>
      <c r="AX1589" s="69">
        <f>IF(AND(AW1589&gt;1,SUMIF($AV$32:AV1588,AV1589,$AX$32:AX1588)-SUMIF($AV$32:AV1588,AV1589,$BA$32:BA1588)=0),1,IF(AND(AW1589&gt;1,SUMIF($AV$32:AV1588,AV1589,$AX$32:AX1588)-SUMIF($AV$32:AV1588,AV1589,$BA$32:BA1588)&gt;0),0,AW1589))</f>
        <v>0</v>
      </c>
      <c r="AY1589" s="69">
        <f>IF(AND(Q1589&gt;0,SUMIF($AV$32:AV1589,AV1589,$I$32:I1589)-SUMIF($AV$32:AV1589,AV1589,$Q$32:Q1589)=0),COUNTIF($AV$32:AV1589,AV1589),0)</f>
        <v>0</v>
      </c>
      <c r="AZ1589" s="69">
        <f>IF(Q1589&gt;0,COUNTIF($AV$32:AV1589,AV1589),0)</f>
        <v>0</v>
      </c>
      <c r="BA1589" s="69">
        <f t="shared" si="455"/>
        <v>0</v>
      </c>
      <c r="BC1589" s="69" t="str">
        <f t="shared" si="456"/>
        <v xml:space="preserve">  </v>
      </c>
      <c r="BD1589" s="69">
        <f t="shared" si="457"/>
        <v>0</v>
      </c>
      <c r="BF1589" s="69"/>
    </row>
    <row r="1590" spans="44:58" x14ac:dyDescent="0.25">
      <c r="AR1590" s="225">
        <f t="shared" si="458"/>
        <v>1</v>
      </c>
      <c r="AS1590" s="35">
        <f t="shared" si="459"/>
        <v>1</v>
      </c>
      <c r="AU1590" s="69" t="e">
        <f t="shared" si="453"/>
        <v>#N/A</v>
      </c>
      <c r="AV1590" s="69" t="e">
        <f t="shared" si="454"/>
        <v>#N/A</v>
      </c>
      <c r="AW1590" s="69">
        <f>IF(I1590&gt;0,COUNTIF($AV$32:AV1590,AV1590),0)</f>
        <v>0</v>
      </c>
      <c r="AX1590" s="69">
        <f>IF(AND(AW1590&gt;1,SUMIF($AV$32:AV1589,AV1590,$AX$32:AX1589)-SUMIF($AV$32:AV1589,AV1590,$BA$32:BA1589)=0),1,IF(AND(AW1590&gt;1,SUMIF($AV$32:AV1589,AV1590,$AX$32:AX1589)-SUMIF($AV$32:AV1589,AV1590,$BA$32:BA1589)&gt;0),0,AW1590))</f>
        <v>0</v>
      </c>
      <c r="AY1590" s="69">
        <f>IF(AND(Q1590&gt;0,SUMIF($AV$32:AV1590,AV1590,$I$32:I1590)-SUMIF($AV$32:AV1590,AV1590,$Q$32:Q1590)=0),COUNTIF($AV$32:AV1590,AV1590),0)</f>
        <v>0</v>
      </c>
      <c r="AZ1590" s="69">
        <f>IF(Q1590&gt;0,COUNTIF($AV$32:AV1590,AV1590),0)</f>
        <v>0</v>
      </c>
      <c r="BA1590" s="69">
        <f t="shared" si="455"/>
        <v>0</v>
      </c>
      <c r="BC1590" s="69" t="str">
        <f t="shared" si="456"/>
        <v xml:space="preserve">  </v>
      </c>
      <c r="BD1590" s="69">
        <f t="shared" si="457"/>
        <v>0</v>
      </c>
      <c r="BF1590" s="69"/>
    </row>
    <row r="1591" spans="44:58" x14ac:dyDescent="0.25">
      <c r="AR1591" s="225">
        <f t="shared" si="458"/>
        <v>1</v>
      </c>
      <c r="AS1591" s="35">
        <f t="shared" si="459"/>
        <v>1</v>
      </c>
      <c r="AU1591" s="69" t="e">
        <f t="shared" si="453"/>
        <v>#N/A</v>
      </c>
      <c r="AV1591" s="69" t="e">
        <f t="shared" si="454"/>
        <v>#N/A</v>
      </c>
      <c r="AW1591" s="69">
        <f>IF(I1591&gt;0,COUNTIF($AV$32:AV1591,AV1591),0)</f>
        <v>0</v>
      </c>
      <c r="AX1591" s="69">
        <f>IF(AND(AW1591&gt;1,SUMIF($AV$32:AV1590,AV1591,$AX$32:AX1590)-SUMIF($AV$32:AV1590,AV1591,$BA$32:BA1590)=0),1,IF(AND(AW1591&gt;1,SUMIF($AV$32:AV1590,AV1591,$AX$32:AX1590)-SUMIF($AV$32:AV1590,AV1591,$BA$32:BA1590)&gt;0),0,AW1591))</f>
        <v>0</v>
      </c>
      <c r="AY1591" s="69">
        <f>IF(AND(Q1591&gt;0,SUMIF($AV$32:AV1591,AV1591,$I$32:I1591)-SUMIF($AV$32:AV1591,AV1591,$Q$32:Q1591)=0),COUNTIF($AV$32:AV1591,AV1591),0)</f>
        <v>0</v>
      </c>
      <c r="AZ1591" s="69">
        <f>IF(Q1591&gt;0,COUNTIF($AV$32:AV1591,AV1591),0)</f>
        <v>0</v>
      </c>
      <c r="BA1591" s="69">
        <f t="shared" si="455"/>
        <v>0</v>
      </c>
      <c r="BC1591" s="69" t="str">
        <f t="shared" si="456"/>
        <v xml:space="preserve">  </v>
      </c>
      <c r="BD1591" s="69">
        <f t="shared" si="457"/>
        <v>0</v>
      </c>
      <c r="BF1591" s="69"/>
    </row>
    <row r="1592" spans="44:58" x14ac:dyDescent="0.25">
      <c r="AR1592" s="225">
        <f t="shared" si="458"/>
        <v>1</v>
      </c>
      <c r="AS1592" s="35">
        <f t="shared" si="459"/>
        <v>1</v>
      </c>
      <c r="AU1592" s="69" t="e">
        <f t="shared" si="453"/>
        <v>#N/A</v>
      </c>
      <c r="AV1592" s="69" t="e">
        <f t="shared" si="454"/>
        <v>#N/A</v>
      </c>
      <c r="AW1592" s="69">
        <f>IF(I1592&gt;0,COUNTIF($AV$32:AV1592,AV1592),0)</f>
        <v>0</v>
      </c>
      <c r="AX1592" s="69">
        <f>IF(AND(AW1592&gt;1,SUMIF($AV$32:AV1591,AV1592,$AX$32:AX1591)-SUMIF($AV$32:AV1591,AV1592,$BA$32:BA1591)=0),1,IF(AND(AW1592&gt;1,SUMIF($AV$32:AV1591,AV1592,$AX$32:AX1591)-SUMIF($AV$32:AV1591,AV1592,$BA$32:BA1591)&gt;0),0,AW1592))</f>
        <v>0</v>
      </c>
      <c r="AY1592" s="69">
        <f>IF(AND(Q1592&gt;0,SUMIF($AV$32:AV1592,AV1592,$I$32:I1592)-SUMIF($AV$32:AV1592,AV1592,$Q$32:Q1592)=0),COUNTIF($AV$32:AV1592,AV1592),0)</f>
        <v>0</v>
      </c>
      <c r="AZ1592" s="69">
        <f>IF(Q1592&gt;0,COUNTIF($AV$32:AV1592,AV1592),0)</f>
        <v>0</v>
      </c>
      <c r="BA1592" s="69">
        <f t="shared" si="455"/>
        <v>0</v>
      </c>
      <c r="BC1592" s="69" t="str">
        <f t="shared" si="456"/>
        <v xml:space="preserve">  </v>
      </c>
      <c r="BD1592" s="69">
        <f t="shared" si="457"/>
        <v>0</v>
      </c>
      <c r="BF1592" s="69"/>
    </row>
    <row r="1593" spans="44:58" x14ac:dyDescent="0.25">
      <c r="AR1593" s="225">
        <f t="shared" si="458"/>
        <v>1</v>
      </c>
      <c r="AS1593" s="35">
        <f t="shared" si="459"/>
        <v>1</v>
      </c>
      <c r="AU1593" s="69" t="e">
        <f t="shared" si="453"/>
        <v>#N/A</v>
      </c>
      <c r="AV1593" s="69" t="e">
        <f t="shared" si="454"/>
        <v>#N/A</v>
      </c>
      <c r="AW1593" s="69">
        <f>IF(I1593&gt;0,COUNTIF($AV$32:AV1593,AV1593),0)</f>
        <v>0</v>
      </c>
      <c r="AX1593" s="69">
        <f>IF(AND(AW1593&gt;1,SUMIF($AV$32:AV1592,AV1593,$AX$32:AX1592)-SUMIF($AV$32:AV1592,AV1593,$BA$32:BA1592)=0),1,IF(AND(AW1593&gt;1,SUMIF($AV$32:AV1592,AV1593,$AX$32:AX1592)-SUMIF($AV$32:AV1592,AV1593,$BA$32:BA1592)&gt;0),0,AW1593))</f>
        <v>0</v>
      </c>
      <c r="AY1593" s="69">
        <f>IF(AND(Q1593&gt;0,SUMIF($AV$32:AV1593,AV1593,$I$32:I1593)-SUMIF($AV$32:AV1593,AV1593,$Q$32:Q1593)=0),COUNTIF($AV$32:AV1593,AV1593),0)</f>
        <v>0</v>
      </c>
      <c r="AZ1593" s="69">
        <f>IF(Q1593&gt;0,COUNTIF($AV$32:AV1593,AV1593),0)</f>
        <v>0</v>
      </c>
      <c r="BA1593" s="69">
        <f t="shared" si="455"/>
        <v>0</v>
      </c>
      <c r="BC1593" s="69" t="str">
        <f t="shared" si="456"/>
        <v xml:space="preserve">  </v>
      </c>
      <c r="BD1593" s="69">
        <f t="shared" si="457"/>
        <v>0</v>
      </c>
      <c r="BF1593" s="69"/>
    </row>
    <row r="1594" spans="44:58" x14ac:dyDescent="0.25">
      <c r="AR1594" s="225">
        <f t="shared" si="458"/>
        <v>1</v>
      </c>
      <c r="AS1594" s="35">
        <f t="shared" si="459"/>
        <v>1</v>
      </c>
      <c r="AU1594" s="69" t="e">
        <f t="shared" si="453"/>
        <v>#N/A</v>
      </c>
      <c r="AV1594" s="69" t="e">
        <f t="shared" si="454"/>
        <v>#N/A</v>
      </c>
      <c r="AW1594" s="69">
        <f>IF(I1594&gt;0,COUNTIF($AV$32:AV1594,AV1594),0)</f>
        <v>0</v>
      </c>
      <c r="AX1594" s="69">
        <f>IF(AND(AW1594&gt;1,SUMIF($AV$32:AV1593,AV1594,$AX$32:AX1593)-SUMIF($AV$32:AV1593,AV1594,$BA$32:BA1593)=0),1,IF(AND(AW1594&gt;1,SUMIF($AV$32:AV1593,AV1594,$AX$32:AX1593)-SUMIF($AV$32:AV1593,AV1594,$BA$32:BA1593)&gt;0),0,AW1594))</f>
        <v>0</v>
      </c>
      <c r="AY1594" s="69">
        <f>IF(AND(Q1594&gt;0,SUMIF($AV$32:AV1594,AV1594,$I$32:I1594)-SUMIF($AV$32:AV1594,AV1594,$Q$32:Q1594)=0),COUNTIF($AV$32:AV1594,AV1594),0)</f>
        <v>0</v>
      </c>
      <c r="AZ1594" s="69">
        <f>IF(Q1594&gt;0,COUNTIF($AV$32:AV1594,AV1594),0)</f>
        <v>0</v>
      </c>
      <c r="BA1594" s="69">
        <f t="shared" si="455"/>
        <v>0</v>
      </c>
      <c r="BC1594" s="69" t="str">
        <f t="shared" si="456"/>
        <v xml:space="preserve">  </v>
      </c>
      <c r="BD1594" s="69">
        <f t="shared" si="457"/>
        <v>0</v>
      </c>
      <c r="BF1594" s="69"/>
    </row>
    <row r="1595" spans="44:58" x14ac:dyDescent="0.25">
      <c r="AR1595" s="225">
        <f t="shared" si="458"/>
        <v>1</v>
      </c>
      <c r="AS1595" s="35">
        <f t="shared" si="459"/>
        <v>1</v>
      </c>
      <c r="AU1595" s="69" t="e">
        <f t="shared" si="453"/>
        <v>#N/A</v>
      </c>
      <c r="AV1595" s="69" t="e">
        <f t="shared" si="454"/>
        <v>#N/A</v>
      </c>
      <c r="AW1595" s="69">
        <f>IF(I1595&gt;0,COUNTIF($AV$32:AV1595,AV1595),0)</f>
        <v>0</v>
      </c>
      <c r="AX1595" s="69">
        <f>IF(AND(AW1595&gt;1,SUMIF($AV$32:AV1594,AV1595,$AX$32:AX1594)-SUMIF($AV$32:AV1594,AV1595,$BA$32:BA1594)=0),1,IF(AND(AW1595&gt;1,SUMIF($AV$32:AV1594,AV1595,$AX$32:AX1594)-SUMIF($AV$32:AV1594,AV1595,$BA$32:BA1594)&gt;0),0,AW1595))</f>
        <v>0</v>
      </c>
      <c r="AY1595" s="69">
        <f>IF(AND(Q1595&gt;0,SUMIF($AV$32:AV1595,AV1595,$I$32:I1595)-SUMIF($AV$32:AV1595,AV1595,$Q$32:Q1595)=0),COUNTIF($AV$32:AV1595,AV1595),0)</f>
        <v>0</v>
      </c>
      <c r="AZ1595" s="69">
        <f>IF(Q1595&gt;0,COUNTIF($AV$32:AV1595,AV1595),0)</f>
        <v>0</v>
      </c>
      <c r="BA1595" s="69">
        <f t="shared" si="455"/>
        <v>0</v>
      </c>
      <c r="BC1595" s="69" t="str">
        <f t="shared" si="456"/>
        <v xml:space="preserve">  </v>
      </c>
      <c r="BD1595" s="69">
        <f t="shared" si="457"/>
        <v>0</v>
      </c>
      <c r="BF1595" s="69"/>
    </row>
    <row r="1596" spans="44:58" x14ac:dyDescent="0.25">
      <c r="AR1596" s="225">
        <f t="shared" si="458"/>
        <v>1</v>
      </c>
      <c r="AS1596" s="35">
        <f t="shared" si="459"/>
        <v>1</v>
      </c>
      <c r="AU1596" s="69" t="e">
        <f t="shared" si="453"/>
        <v>#N/A</v>
      </c>
      <c r="AV1596" s="69" t="e">
        <f t="shared" si="454"/>
        <v>#N/A</v>
      </c>
      <c r="AW1596" s="69">
        <f>IF(I1596&gt;0,COUNTIF($AV$32:AV1596,AV1596),0)</f>
        <v>0</v>
      </c>
      <c r="AX1596" s="69">
        <f>IF(AND(AW1596&gt;1,SUMIF($AV$32:AV1595,AV1596,$AX$32:AX1595)-SUMIF($AV$32:AV1595,AV1596,$BA$32:BA1595)=0),1,IF(AND(AW1596&gt;1,SUMIF($AV$32:AV1595,AV1596,$AX$32:AX1595)-SUMIF($AV$32:AV1595,AV1596,$BA$32:BA1595)&gt;0),0,AW1596))</f>
        <v>0</v>
      </c>
      <c r="AY1596" s="69">
        <f>IF(AND(Q1596&gt;0,SUMIF($AV$32:AV1596,AV1596,$I$32:I1596)-SUMIF($AV$32:AV1596,AV1596,$Q$32:Q1596)=0),COUNTIF($AV$32:AV1596,AV1596),0)</f>
        <v>0</v>
      </c>
      <c r="AZ1596" s="69">
        <f>IF(Q1596&gt;0,COUNTIF($AV$32:AV1596,AV1596),0)</f>
        <v>0</v>
      </c>
      <c r="BA1596" s="69">
        <f t="shared" si="455"/>
        <v>0</v>
      </c>
      <c r="BC1596" s="69" t="str">
        <f t="shared" si="456"/>
        <v xml:space="preserve">  </v>
      </c>
      <c r="BD1596" s="69">
        <f t="shared" si="457"/>
        <v>0</v>
      </c>
      <c r="BF1596" s="69"/>
    </row>
    <row r="1597" spans="44:58" x14ac:dyDescent="0.25">
      <c r="AR1597" s="225">
        <f t="shared" si="458"/>
        <v>1</v>
      </c>
      <c r="AS1597" s="35">
        <f t="shared" si="459"/>
        <v>1</v>
      </c>
      <c r="AU1597" s="69" t="e">
        <f t="shared" si="453"/>
        <v>#N/A</v>
      </c>
      <c r="AV1597" s="69" t="e">
        <f t="shared" si="454"/>
        <v>#N/A</v>
      </c>
      <c r="AW1597" s="69">
        <f>IF(I1597&gt;0,COUNTIF($AV$32:AV1597,AV1597),0)</f>
        <v>0</v>
      </c>
      <c r="AX1597" s="69">
        <f>IF(AND(AW1597&gt;1,SUMIF($AV$32:AV1596,AV1597,$AX$32:AX1596)-SUMIF($AV$32:AV1596,AV1597,$BA$32:BA1596)=0),1,IF(AND(AW1597&gt;1,SUMIF($AV$32:AV1596,AV1597,$AX$32:AX1596)-SUMIF($AV$32:AV1596,AV1597,$BA$32:BA1596)&gt;0),0,AW1597))</f>
        <v>0</v>
      </c>
      <c r="AY1597" s="69">
        <f>IF(AND(Q1597&gt;0,SUMIF($AV$32:AV1597,AV1597,$I$32:I1597)-SUMIF($AV$32:AV1597,AV1597,$Q$32:Q1597)=0),COUNTIF($AV$32:AV1597,AV1597),0)</f>
        <v>0</v>
      </c>
      <c r="AZ1597" s="69">
        <f>IF(Q1597&gt;0,COUNTIF($AV$32:AV1597,AV1597),0)</f>
        <v>0</v>
      </c>
      <c r="BA1597" s="69">
        <f t="shared" si="455"/>
        <v>0</v>
      </c>
      <c r="BC1597" s="69" t="str">
        <f t="shared" si="456"/>
        <v xml:space="preserve">  </v>
      </c>
      <c r="BD1597" s="69">
        <f t="shared" si="457"/>
        <v>0</v>
      </c>
      <c r="BF1597" s="69"/>
    </row>
    <row r="1598" spans="44:58" x14ac:dyDescent="0.25">
      <c r="AR1598" s="225">
        <f t="shared" si="458"/>
        <v>1</v>
      </c>
      <c r="AS1598" s="35">
        <f t="shared" si="459"/>
        <v>1</v>
      </c>
      <c r="AU1598" s="69" t="e">
        <f t="shared" si="453"/>
        <v>#N/A</v>
      </c>
      <c r="AV1598" s="69" t="e">
        <f t="shared" si="454"/>
        <v>#N/A</v>
      </c>
      <c r="AW1598" s="69">
        <f>IF(I1598&gt;0,COUNTIF($AV$32:AV1598,AV1598),0)</f>
        <v>0</v>
      </c>
      <c r="AX1598" s="69">
        <f>IF(AND(AW1598&gt;1,SUMIF($AV$32:AV1597,AV1598,$AX$32:AX1597)-SUMIF($AV$32:AV1597,AV1598,$BA$32:BA1597)=0),1,IF(AND(AW1598&gt;1,SUMIF($AV$32:AV1597,AV1598,$AX$32:AX1597)-SUMIF($AV$32:AV1597,AV1598,$BA$32:BA1597)&gt;0),0,AW1598))</f>
        <v>0</v>
      </c>
      <c r="AY1598" s="69">
        <f>IF(AND(Q1598&gt;0,SUMIF($AV$32:AV1598,AV1598,$I$32:I1598)-SUMIF($AV$32:AV1598,AV1598,$Q$32:Q1598)=0),COUNTIF($AV$32:AV1598,AV1598),0)</f>
        <v>0</v>
      </c>
      <c r="AZ1598" s="69">
        <f>IF(Q1598&gt;0,COUNTIF($AV$32:AV1598,AV1598),0)</f>
        <v>0</v>
      </c>
      <c r="BA1598" s="69">
        <f t="shared" si="455"/>
        <v>0</v>
      </c>
      <c r="BC1598" s="69" t="str">
        <f t="shared" si="456"/>
        <v xml:space="preserve">  </v>
      </c>
      <c r="BD1598" s="69">
        <f t="shared" si="457"/>
        <v>0</v>
      </c>
      <c r="BF1598" s="69"/>
    </row>
    <row r="1599" spans="44:58" x14ac:dyDescent="0.25">
      <c r="AR1599" s="225">
        <f t="shared" si="458"/>
        <v>1</v>
      </c>
      <c r="AS1599" s="35">
        <f t="shared" si="459"/>
        <v>1</v>
      </c>
      <c r="AU1599" s="69" t="e">
        <f t="shared" si="453"/>
        <v>#N/A</v>
      </c>
      <c r="AV1599" s="69" t="e">
        <f t="shared" si="454"/>
        <v>#N/A</v>
      </c>
      <c r="AW1599" s="69">
        <f>IF(I1599&gt;0,COUNTIF($AV$32:AV1599,AV1599),0)</f>
        <v>0</v>
      </c>
      <c r="AX1599" s="69">
        <f>IF(AND(AW1599&gt;1,SUMIF($AV$32:AV1598,AV1599,$AX$32:AX1598)-SUMIF($AV$32:AV1598,AV1599,$BA$32:BA1598)=0),1,IF(AND(AW1599&gt;1,SUMIF($AV$32:AV1598,AV1599,$AX$32:AX1598)-SUMIF($AV$32:AV1598,AV1599,$BA$32:BA1598)&gt;0),0,AW1599))</f>
        <v>0</v>
      </c>
      <c r="AY1599" s="69">
        <f>IF(AND(Q1599&gt;0,SUMIF($AV$32:AV1599,AV1599,$I$32:I1599)-SUMIF($AV$32:AV1599,AV1599,$Q$32:Q1599)=0),COUNTIF($AV$32:AV1599,AV1599),0)</f>
        <v>0</v>
      </c>
      <c r="AZ1599" s="69">
        <f>IF(Q1599&gt;0,COUNTIF($AV$32:AV1599,AV1599),0)</f>
        <v>0</v>
      </c>
      <c r="BA1599" s="69">
        <f t="shared" si="455"/>
        <v>0</v>
      </c>
      <c r="BC1599" s="69" t="str">
        <f t="shared" si="456"/>
        <v xml:space="preserve">  </v>
      </c>
      <c r="BD1599" s="69">
        <f t="shared" si="457"/>
        <v>0</v>
      </c>
      <c r="BF1599" s="69"/>
    </row>
    <row r="1600" spans="44:58" x14ac:dyDescent="0.25">
      <c r="AR1600" s="225">
        <f t="shared" si="458"/>
        <v>1</v>
      </c>
      <c r="AS1600" s="35">
        <f t="shared" si="459"/>
        <v>1</v>
      </c>
      <c r="AU1600" s="69" t="e">
        <f t="shared" si="453"/>
        <v>#N/A</v>
      </c>
      <c r="AV1600" s="69" t="e">
        <f t="shared" si="454"/>
        <v>#N/A</v>
      </c>
      <c r="AW1600" s="69">
        <f>IF(I1600&gt;0,COUNTIF($AV$32:AV1600,AV1600),0)</f>
        <v>0</v>
      </c>
      <c r="AX1600" s="69">
        <f>IF(AND(AW1600&gt;1,SUMIF($AV$32:AV1599,AV1600,$AX$32:AX1599)-SUMIF($AV$32:AV1599,AV1600,$BA$32:BA1599)=0),1,IF(AND(AW1600&gt;1,SUMIF($AV$32:AV1599,AV1600,$AX$32:AX1599)-SUMIF($AV$32:AV1599,AV1600,$BA$32:BA1599)&gt;0),0,AW1600))</f>
        <v>0</v>
      </c>
      <c r="AY1600" s="69">
        <f>IF(AND(Q1600&gt;0,SUMIF($AV$32:AV1600,AV1600,$I$32:I1600)-SUMIF($AV$32:AV1600,AV1600,$Q$32:Q1600)=0),COUNTIF($AV$32:AV1600,AV1600),0)</f>
        <v>0</v>
      </c>
      <c r="AZ1600" s="69">
        <f>IF(Q1600&gt;0,COUNTIF($AV$32:AV1600,AV1600),0)</f>
        <v>0</v>
      </c>
      <c r="BA1600" s="69">
        <f t="shared" si="455"/>
        <v>0</v>
      </c>
      <c r="BC1600" s="69" t="str">
        <f t="shared" si="456"/>
        <v xml:space="preserve">  </v>
      </c>
      <c r="BD1600" s="69">
        <f t="shared" si="457"/>
        <v>0</v>
      </c>
      <c r="BF1600" s="69"/>
    </row>
    <row r="1601" spans="44:58" x14ac:dyDescent="0.25">
      <c r="AR1601" s="225">
        <f t="shared" si="458"/>
        <v>1</v>
      </c>
      <c r="AS1601" s="35">
        <f t="shared" si="459"/>
        <v>1</v>
      </c>
      <c r="AU1601" s="69" t="e">
        <f t="shared" si="453"/>
        <v>#N/A</v>
      </c>
      <c r="AV1601" s="69" t="e">
        <f t="shared" si="454"/>
        <v>#N/A</v>
      </c>
      <c r="AW1601" s="69">
        <f>IF(I1601&gt;0,COUNTIF($AV$32:AV1601,AV1601),0)</f>
        <v>0</v>
      </c>
      <c r="AX1601" s="69">
        <f>IF(AND(AW1601&gt;1,SUMIF($AV$32:AV1600,AV1601,$AX$32:AX1600)-SUMIF($AV$32:AV1600,AV1601,$BA$32:BA1600)=0),1,IF(AND(AW1601&gt;1,SUMIF($AV$32:AV1600,AV1601,$AX$32:AX1600)-SUMIF($AV$32:AV1600,AV1601,$BA$32:BA1600)&gt;0),0,AW1601))</f>
        <v>0</v>
      </c>
      <c r="AY1601" s="69">
        <f>IF(AND(Q1601&gt;0,SUMIF($AV$32:AV1601,AV1601,$I$32:I1601)-SUMIF($AV$32:AV1601,AV1601,$Q$32:Q1601)=0),COUNTIF($AV$32:AV1601,AV1601),0)</f>
        <v>0</v>
      </c>
      <c r="AZ1601" s="69">
        <f>IF(Q1601&gt;0,COUNTIF($AV$32:AV1601,AV1601),0)</f>
        <v>0</v>
      </c>
      <c r="BA1601" s="69">
        <f t="shared" si="455"/>
        <v>0</v>
      </c>
      <c r="BC1601" s="69" t="str">
        <f t="shared" si="456"/>
        <v xml:space="preserve">  </v>
      </c>
      <c r="BD1601" s="69">
        <f t="shared" si="457"/>
        <v>0</v>
      </c>
      <c r="BF1601" s="69"/>
    </row>
    <row r="1602" spans="44:58" x14ac:dyDescent="0.25">
      <c r="AR1602" s="225">
        <f t="shared" si="458"/>
        <v>1</v>
      </c>
      <c r="AS1602" s="35">
        <f t="shared" si="459"/>
        <v>1</v>
      </c>
      <c r="AU1602" s="69" t="e">
        <f t="shared" si="453"/>
        <v>#N/A</v>
      </c>
      <c r="AV1602" s="69" t="e">
        <f t="shared" si="454"/>
        <v>#N/A</v>
      </c>
      <c r="AW1602" s="69">
        <f>IF(I1602&gt;0,COUNTIF($AV$32:AV1602,AV1602),0)</f>
        <v>0</v>
      </c>
      <c r="AX1602" s="69">
        <f>IF(AND(AW1602&gt;1,SUMIF($AV$32:AV1601,AV1602,$AX$32:AX1601)-SUMIF($AV$32:AV1601,AV1602,$BA$32:BA1601)=0),1,IF(AND(AW1602&gt;1,SUMIF($AV$32:AV1601,AV1602,$AX$32:AX1601)-SUMIF($AV$32:AV1601,AV1602,$BA$32:BA1601)&gt;0),0,AW1602))</f>
        <v>0</v>
      </c>
      <c r="AY1602" s="69">
        <f>IF(AND(Q1602&gt;0,SUMIF($AV$32:AV1602,AV1602,$I$32:I1602)-SUMIF($AV$32:AV1602,AV1602,$Q$32:Q1602)=0),COUNTIF($AV$32:AV1602,AV1602),0)</f>
        <v>0</v>
      </c>
      <c r="AZ1602" s="69">
        <f>IF(Q1602&gt;0,COUNTIF($AV$32:AV1602,AV1602),0)</f>
        <v>0</v>
      </c>
      <c r="BA1602" s="69">
        <f t="shared" si="455"/>
        <v>0</v>
      </c>
      <c r="BC1602" s="69" t="str">
        <f t="shared" si="456"/>
        <v xml:space="preserve">  </v>
      </c>
      <c r="BD1602" s="69">
        <f t="shared" si="457"/>
        <v>0</v>
      </c>
      <c r="BF1602" s="69"/>
    </row>
    <row r="1603" spans="44:58" x14ac:dyDescent="0.25">
      <c r="AR1603" s="225">
        <f t="shared" si="458"/>
        <v>1</v>
      </c>
      <c r="AS1603" s="35">
        <f t="shared" si="459"/>
        <v>1</v>
      </c>
      <c r="AU1603" s="69" t="e">
        <f t="shared" si="453"/>
        <v>#N/A</v>
      </c>
      <c r="AV1603" s="69" t="e">
        <f t="shared" si="454"/>
        <v>#N/A</v>
      </c>
      <c r="AW1603" s="69">
        <f>IF(I1603&gt;0,COUNTIF($AV$32:AV1603,AV1603),0)</f>
        <v>0</v>
      </c>
      <c r="AX1603" s="69">
        <f>IF(AND(AW1603&gt;1,SUMIF($AV$32:AV1602,AV1603,$AX$32:AX1602)-SUMIF($AV$32:AV1602,AV1603,$BA$32:BA1602)=0),1,IF(AND(AW1603&gt;1,SUMIF($AV$32:AV1602,AV1603,$AX$32:AX1602)-SUMIF($AV$32:AV1602,AV1603,$BA$32:BA1602)&gt;0),0,AW1603))</f>
        <v>0</v>
      </c>
      <c r="AY1603" s="69">
        <f>IF(AND(Q1603&gt;0,SUMIF($AV$32:AV1603,AV1603,$I$32:I1603)-SUMIF($AV$32:AV1603,AV1603,$Q$32:Q1603)=0),COUNTIF($AV$32:AV1603,AV1603),0)</f>
        <v>0</v>
      </c>
      <c r="AZ1603" s="69">
        <f>IF(Q1603&gt;0,COUNTIF($AV$32:AV1603,AV1603),0)</f>
        <v>0</v>
      </c>
      <c r="BA1603" s="69">
        <f t="shared" si="455"/>
        <v>0</v>
      </c>
      <c r="BC1603" s="69" t="str">
        <f t="shared" si="456"/>
        <v xml:space="preserve">  </v>
      </c>
      <c r="BD1603" s="69">
        <f t="shared" si="457"/>
        <v>0</v>
      </c>
      <c r="BF1603" s="69"/>
    </row>
    <row r="1604" spans="44:58" x14ac:dyDescent="0.25">
      <c r="AR1604" s="225">
        <f t="shared" si="458"/>
        <v>1</v>
      </c>
      <c r="AS1604" s="35">
        <f t="shared" si="459"/>
        <v>1</v>
      </c>
      <c r="AU1604" s="69" t="e">
        <f t="shared" si="453"/>
        <v>#N/A</v>
      </c>
      <c r="AV1604" s="69" t="e">
        <f t="shared" si="454"/>
        <v>#N/A</v>
      </c>
      <c r="AW1604" s="69">
        <f>IF(I1604&gt;0,COUNTIF($AV$32:AV1604,AV1604),0)</f>
        <v>0</v>
      </c>
      <c r="AX1604" s="69">
        <f>IF(AND(AW1604&gt;1,SUMIF($AV$32:AV1603,AV1604,$AX$32:AX1603)-SUMIF($AV$32:AV1603,AV1604,$BA$32:BA1603)=0),1,IF(AND(AW1604&gt;1,SUMIF($AV$32:AV1603,AV1604,$AX$32:AX1603)-SUMIF($AV$32:AV1603,AV1604,$BA$32:BA1603)&gt;0),0,AW1604))</f>
        <v>0</v>
      </c>
      <c r="AY1604" s="69">
        <f>IF(AND(Q1604&gt;0,SUMIF($AV$32:AV1604,AV1604,$I$32:I1604)-SUMIF($AV$32:AV1604,AV1604,$Q$32:Q1604)=0),COUNTIF($AV$32:AV1604,AV1604),0)</f>
        <v>0</v>
      </c>
      <c r="AZ1604" s="69">
        <f>IF(Q1604&gt;0,COUNTIF($AV$32:AV1604,AV1604),0)</f>
        <v>0</v>
      </c>
      <c r="BA1604" s="69">
        <f t="shared" si="455"/>
        <v>0</v>
      </c>
      <c r="BC1604" s="69" t="str">
        <f t="shared" si="456"/>
        <v xml:space="preserve">  </v>
      </c>
      <c r="BD1604" s="69">
        <f t="shared" si="457"/>
        <v>0</v>
      </c>
      <c r="BF1604" s="69"/>
    </row>
    <row r="1605" spans="44:58" x14ac:dyDescent="0.25">
      <c r="AR1605" s="225">
        <f t="shared" si="458"/>
        <v>1</v>
      </c>
      <c r="AS1605" s="35">
        <f t="shared" si="459"/>
        <v>1</v>
      </c>
      <c r="AU1605" s="69" t="e">
        <f t="shared" si="453"/>
        <v>#N/A</v>
      </c>
      <c r="AV1605" s="69" t="e">
        <f t="shared" si="454"/>
        <v>#N/A</v>
      </c>
      <c r="AW1605" s="69">
        <f>IF(I1605&gt;0,COUNTIF($AV$32:AV1605,AV1605),0)</f>
        <v>0</v>
      </c>
      <c r="AX1605" s="69">
        <f>IF(AND(AW1605&gt;1,SUMIF($AV$32:AV1604,AV1605,$AX$32:AX1604)-SUMIF($AV$32:AV1604,AV1605,$BA$32:BA1604)=0),1,IF(AND(AW1605&gt;1,SUMIF($AV$32:AV1604,AV1605,$AX$32:AX1604)-SUMIF($AV$32:AV1604,AV1605,$BA$32:BA1604)&gt;0),0,AW1605))</f>
        <v>0</v>
      </c>
      <c r="AY1605" s="69">
        <f>IF(AND(Q1605&gt;0,SUMIF($AV$32:AV1605,AV1605,$I$32:I1605)-SUMIF($AV$32:AV1605,AV1605,$Q$32:Q1605)=0),COUNTIF($AV$32:AV1605,AV1605),0)</f>
        <v>0</v>
      </c>
      <c r="AZ1605" s="69">
        <f>IF(Q1605&gt;0,COUNTIF($AV$32:AV1605,AV1605),0)</f>
        <v>0</v>
      </c>
      <c r="BA1605" s="69">
        <f t="shared" si="455"/>
        <v>0</v>
      </c>
      <c r="BC1605" s="69" t="str">
        <f t="shared" si="456"/>
        <v xml:space="preserve">  </v>
      </c>
      <c r="BD1605" s="69">
        <f t="shared" si="457"/>
        <v>0</v>
      </c>
      <c r="BF1605" s="69"/>
    </row>
    <row r="1606" spans="44:58" x14ac:dyDescent="0.25">
      <c r="AR1606" s="225">
        <f t="shared" si="458"/>
        <v>1</v>
      </c>
      <c r="AS1606" s="35">
        <f t="shared" si="459"/>
        <v>1</v>
      </c>
      <c r="AU1606" s="69" t="e">
        <f t="shared" si="453"/>
        <v>#N/A</v>
      </c>
      <c r="AV1606" s="69" t="e">
        <f t="shared" si="454"/>
        <v>#N/A</v>
      </c>
      <c r="AW1606" s="69">
        <f>IF(I1606&gt;0,COUNTIF($AV$32:AV1606,AV1606),0)</f>
        <v>0</v>
      </c>
      <c r="AX1606" s="69">
        <f>IF(AND(AW1606&gt;1,SUMIF($AV$32:AV1605,AV1606,$AX$32:AX1605)-SUMIF($AV$32:AV1605,AV1606,$BA$32:BA1605)=0),1,IF(AND(AW1606&gt;1,SUMIF($AV$32:AV1605,AV1606,$AX$32:AX1605)-SUMIF($AV$32:AV1605,AV1606,$BA$32:BA1605)&gt;0),0,AW1606))</f>
        <v>0</v>
      </c>
      <c r="AY1606" s="69">
        <f>IF(AND(Q1606&gt;0,SUMIF($AV$32:AV1606,AV1606,$I$32:I1606)-SUMIF($AV$32:AV1606,AV1606,$Q$32:Q1606)=0),COUNTIF($AV$32:AV1606,AV1606),0)</f>
        <v>0</v>
      </c>
      <c r="AZ1606" s="69">
        <f>IF(Q1606&gt;0,COUNTIF($AV$32:AV1606,AV1606),0)</f>
        <v>0</v>
      </c>
      <c r="BA1606" s="69">
        <f t="shared" si="455"/>
        <v>0</v>
      </c>
      <c r="BC1606" s="69" t="str">
        <f t="shared" si="456"/>
        <v xml:space="preserve">  </v>
      </c>
      <c r="BD1606" s="69">
        <f t="shared" si="457"/>
        <v>0</v>
      </c>
      <c r="BF1606" s="69"/>
    </row>
    <row r="1607" spans="44:58" x14ac:dyDescent="0.25">
      <c r="AR1607" s="225">
        <f t="shared" si="458"/>
        <v>1</v>
      </c>
      <c r="AS1607" s="35">
        <f t="shared" si="459"/>
        <v>1</v>
      </c>
      <c r="AU1607" s="69" t="e">
        <f t="shared" si="453"/>
        <v>#N/A</v>
      </c>
      <c r="AV1607" s="69" t="e">
        <f t="shared" si="454"/>
        <v>#N/A</v>
      </c>
      <c r="AW1607" s="69">
        <f>IF(I1607&gt;0,COUNTIF($AV$32:AV1607,AV1607),0)</f>
        <v>0</v>
      </c>
      <c r="AX1607" s="69">
        <f>IF(AND(AW1607&gt;1,SUMIF($AV$32:AV1606,AV1607,$AX$32:AX1606)-SUMIF($AV$32:AV1606,AV1607,$BA$32:BA1606)=0),1,IF(AND(AW1607&gt;1,SUMIF($AV$32:AV1606,AV1607,$AX$32:AX1606)-SUMIF($AV$32:AV1606,AV1607,$BA$32:BA1606)&gt;0),0,AW1607))</f>
        <v>0</v>
      </c>
      <c r="AY1607" s="69">
        <f>IF(AND(Q1607&gt;0,SUMIF($AV$32:AV1607,AV1607,$I$32:I1607)-SUMIF($AV$32:AV1607,AV1607,$Q$32:Q1607)=0),COUNTIF($AV$32:AV1607,AV1607),0)</f>
        <v>0</v>
      </c>
      <c r="AZ1607" s="69">
        <f>IF(Q1607&gt;0,COUNTIF($AV$32:AV1607,AV1607),0)</f>
        <v>0</v>
      </c>
      <c r="BA1607" s="69">
        <f t="shared" si="455"/>
        <v>0</v>
      </c>
      <c r="BC1607" s="69" t="str">
        <f t="shared" si="456"/>
        <v xml:space="preserve">  </v>
      </c>
      <c r="BD1607" s="69">
        <f t="shared" si="457"/>
        <v>0</v>
      </c>
      <c r="BF1607" s="69"/>
    </row>
    <row r="1608" spans="44:58" x14ac:dyDescent="0.25">
      <c r="AR1608" s="225">
        <f t="shared" si="458"/>
        <v>1</v>
      </c>
      <c r="AS1608" s="35">
        <f t="shared" si="459"/>
        <v>1</v>
      </c>
      <c r="AU1608" s="69" t="e">
        <f t="shared" si="453"/>
        <v>#N/A</v>
      </c>
      <c r="AV1608" s="69" t="e">
        <f t="shared" si="454"/>
        <v>#N/A</v>
      </c>
      <c r="AW1608" s="69">
        <f>IF(I1608&gt;0,COUNTIF($AV$32:AV1608,AV1608),0)</f>
        <v>0</v>
      </c>
      <c r="AX1608" s="69">
        <f>IF(AND(AW1608&gt;1,SUMIF($AV$32:AV1607,AV1608,$AX$32:AX1607)-SUMIF($AV$32:AV1607,AV1608,$BA$32:BA1607)=0),1,IF(AND(AW1608&gt;1,SUMIF($AV$32:AV1607,AV1608,$AX$32:AX1607)-SUMIF($AV$32:AV1607,AV1608,$BA$32:BA1607)&gt;0),0,AW1608))</f>
        <v>0</v>
      </c>
      <c r="AY1608" s="69">
        <f>IF(AND(Q1608&gt;0,SUMIF($AV$32:AV1608,AV1608,$I$32:I1608)-SUMIF($AV$32:AV1608,AV1608,$Q$32:Q1608)=0),COUNTIF($AV$32:AV1608,AV1608),0)</f>
        <v>0</v>
      </c>
      <c r="AZ1608" s="69">
        <f>IF(Q1608&gt;0,COUNTIF($AV$32:AV1608,AV1608),0)</f>
        <v>0</v>
      </c>
      <c r="BA1608" s="69">
        <f t="shared" si="455"/>
        <v>0</v>
      </c>
      <c r="BC1608" s="69" t="str">
        <f t="shared" si="456"/>
        <v xml:space="preserve">  </v>
      </c>
      <c r="BD1608" s="69">
        <f t="shared" si="457"/>
        <v>0</v>
      </c>
      <c r="BF1608" s="69"/>
    </row>
    <row r="1609" spans="44:58" x14ac:dyDescent="0.25">
      <c r="AR1609" s="225">
        <f t="shared" si="458"/>
        <v>1</v>
      </c>
      <c r="AS1609" s="35">
        <f t="shared" si="459"/>
        <v>1</v>
      </c>
      <c r="AU1609" s="69" t="e">
        <f t="shared" si="453"/>
        <v>#N/A</v>
      </c>
      <c r="AV1609" s="69" t="e">
        <f t="shared" si="454"/>
        <v>#N/A</v>
      </c>
      <c r="AW1609" s="69">
        <f>IF(I1609&gt;0,COUNTIF($AV$32:AV1609,AV1609),0)</f>
        <v>0</v>
      </c>
      <c r="AX1609" s="69">
        <f>IF(AND(AW1609&gt;1,SUMIF($AV$32:AV1608,AV1609,$AX$32:AX1608)-SUMIF($AV$32:AV1608,AV1609,$BA$32:BA1608)=0),1,IF(AND(AW1609&gt;1,SUMIF($AV$32:AV1608,AV1609,$AX$32:AX1608)-SUMIF($AV$32:AV1608,AV1609,$BA$32:BA1608)&gt;0),0,AW1609))</f>
        <v>0</v>
      </c>
      <c r="AY1609" s="69">
        <f>IF(AND(Q1609&gt;0,SUMIF($AV$32:AV1609,AV1609,$I$32:I1609)-SUMIF($AV$32:AV1609,AV1609,$Q$32:Q1609)=0),COUNTIF($AV$32:AV1609,AV1609),0)</f>
        <v>0</v>
      </c>
      <c r="AZ1609" s="69">
        <f>IF(Q1609&gt;0,COUNTIF($AV$32:AV1609,AV1609),0)</f>
        <v>0</v>
      </c>
      <c r="BA1609" s="69">
        <f t="shared" si="455"/>
        <v>0</v>
      </c>
      <c r="BC1609" s="69" t="str">
        <f t="shared" si="456"/>
        <v xml:space="preserve">  </v>
      </c>
      <c r="BD1609" s="69">
        <f t="shared" si="457"/>
        <v>0</v>
      </c>
      <c r="BF1609" s="69"/>
    </row>
    <row r="1610" spans="44:58" x14ac:dyDescent="0.25">
      <c r="AR1610" s="225">
        <f t="shared" si="458"/>
        <v>1</v>
      </c>
      <c r="AS1610" s="35">
        <f t="shared" si="459"/>
        <v>1</v>
      </c>
      <c r="AU1610" s="69" t="e">
        <f t="shared" si="453"/>
        <v>#N/A</v>
      </c>
      <c r="AV1610" s="69" t="e">
        <f t="shared" si="454"/>
        <v>#N/A</v>
      </c>
      <c r="AW1610" s="69">
        <f>IF(I1610&gt;0,COUNTIF($AV$32:AV1610,AV1610),0)</f>
        <v>0</v>
      </c>
      <c r="AX1610" s="69">
        <f>IF(AND(AW1610&gt;1,SUMIF($AV$32:AV1609,AV1610,$AX$32:AX1609)-SUMIF($AV$32:AV1609,AV1610,$BA$32:BA1609)=0),1,IF(AND(AW1610&gt;1,SUMIF($AV$32:AV1609,AV1610,$AX$32:AX1609)-SUMIF($AV$32:AV1609,AV1610,$BA$32:BA1609)&gt;0),0,AW1610))</f>
        <v>0</v>
      </c>
      <c r="AY1610" s="69">
        <f>IF(AND(Q1610&gt;0,SUMIF($AV$32:AV1610,AV1610,$I$32:I1610)-SUMIF($AV$32:AV1610,AV1610,$Q$32:Q1610)=0),COUNTIF($AV$32:AV1610,AV1610),0)</f>
        <v>0</v>
      </c>
      <c r="AZ1610" s="69">
        <f>IF(Q1610&gt;0,COUNTIF($AV$32:AV1610,AV1610),0)</f>
        <v>0</v>
      </c>
      <c r="BA1610" s="69">
        <f t="shared" si="455"/>
        <v>0</v>
      </c>
      <c r="BC1610" s="69" t="str">
        <f t="shared" si="456"/>
        <v xml:space="preserve">  </v>
      </c>
      <c r="BD1610" s="69">
        <f t="shared" si="457"/>
        <v>0</v>
      </c>
      <c r="BF1610" s="69"/>
    </row>
    <row r="1611" spans="44:58" x14ac:dyDescent="0.25">
      <c r="AR1611" s="225">
        <f t="shared" si="458"/>
        <v>1</v>
      </c>
      <c r="AS1611" s="35">
        <f t="shared" si="459"/>
        <v>1</v>
      </c>
      <c r="AU1611" s="69" t="e">
        <f t="shared" si="453"/>
        <v>#N/A</v>
      </c>
      <c r="AV1611" s="69" t="e">
        <f t="shared" si="454"/>
        <v>#N/A</v>
      </c>
      <c r="AW1611" s="69">
        <f>IF(I1611&gt;0,COUNTIF($AV$32:AV1611,AV1611),0)</f>
        <v>0</v>
      </c>
      <c r="AX1611" s="69">
        <f>IF(AND(AW1611&gt;1,SUMIF($AV$32:AV1610,AV1611,$AX$32:AX1610)-SUMIF($AV$32:AV1610,AV1611,$BA$32:BA1610)=0),1,IF(AND(AW1611&gt;1,SUMIF($AV$32:AV1610,AV1611,$AX$32:AX1610)-SUMIF($AV$32:AV1610,AV1611,$BA$32:BA1610)&gt;0),0,AW1611))</f>
        <v>0</v>
      </c>
      <c r="AY1611" s="69">
        <f>IF(AND(Q1611&gt;0,SUMIF($AV$32:AV1611,AV1611,$I$32:I1611)-SUMIF($AV$32:AV1611,AV1611,$Q$32:Q1611)=0),COUNTIF($AV$32:AV1611,AV1611),0)</f>
        <v>0</v>
      </c>
      <c r="AZ1611" s="69">
        <f>IF(Q1611&gt;0,COUNTIF($AV$32:AV1611,AV1611),0)</f>
        <v>0</v>
      </c>
      <c r="BA1611" s="69">
        <f t="shared" si="455"/>
        <v>0</v>
      </c>
      <c r="BC1611" s="69" t="str">
        <f t="shared" si="456"/>
        <v xml:space="preserve">  </v>
      </c>
      <c r="BD1611" s="69">
        <f t="shared" si="457"/>
        <v>0</v>
      </c>
      <c r="BF1611" s="69"/>
    </row>
    <row r="1612" spans="44:58" x14ac:dyDescent="0.25">
      <c r="AR1612" s="225">
        <f t="shared" si="458"/>
        <v>1</v>
      </c>
      <c r="AS1612" s="35">
        <f t="shared" si="459"/>
        <v>1</v>
      </c>
      <c r="AU1612" s="69" t="e">
        <f t="shared" si="453"/>
        <v>#N/A</v>
      </c>
      <c r="AV1612" s="69" t="e">
        <f t="shared" si="454"/>
        <v>#N/A</v>
      </c>
      <c r="AW1612" s="69">
        <f>IF(I1612&gt;0,COUNTIF($AV$32:AV1612,AV1612),0)</f>
        <v>0</v>
      </c>
      <c r="AX1612" s="69">
        <f>IF(AND(AW1612&gt;1,SUMIF($AV$32:AV1611,AV1612,$AX$32:AX1611)-SUMIF($AV$32:AV1611,AV1612,$BA$32:BA1611)=0),1,IF(AND(AW1612&gt;1,SUMIF($AV$32:AV1611,AV1612,$AX$32:AX1611)-SUMIF($AV$32:AV1611,AV1612,$BA$32:BA1611)&gt;0),0,AW1612))</f>
        <v>0</v>
      </c>
      <c r="AY1612" s="69">
        <f>IF(AND(Q1612&gt;0,SUMIF($AV$32:AV1612,AV1612,$I$32:I1612)-SUMIF($AV$32:AV1612,AV1612,$Q$32:Q1612)=0),COUNTIF($AV$32:AV1612,AV1612),0)</f>
        <v>0</v>
      </c>
      <c r="AZ1612" s="69">
        <f>IF(Q1612&gt;0,COUNTIF($AV$32:AV1612,AV1612),0)</f>
        <v>0</v>
      </c>
      <c r="BA1612" s="69">
        <f t="shared" si="455"/>
        <v>0</v>
      </c>
      <c r="BC1612" s="69" t="str">
        <f t="shared" si="456"/>
        <v xml:space="preserve">  </v>
      </c>
      <c r="BD1612" s="69">
        <f t="shared" si="457"/>
        <v>0</v>
      </c>
      <c r="BF1612" s="69"/>
    </row>
    <row r="1613" spans="44:58" x14ac:dyDescent="0.25">
      <c r="AR1613" s="225">
        <f t="shared" si="458"/>
        <v>1</v>
      </c>
      <c r="AS1613" s="35">
        <f t="shared" si="459"/>
        <v>1</v>
      </c>
      <c r="AU1613" s="69" t="e">
        <f t="shared" si="453"/>
        <v>#N/A</v>
      </c>
      <c r="AV1613" s="69" t="e">
        <f t="shared" si="454"/>
        <v>#N/A</v>
      </c>
      <c r="AW1613" s="69">
        <f>IF(I1613&gt;0,COUNTIF($AV$32:AV1613,AV1613),0)</f>
        <v>0</v>
      </c>
      <c r="AX1613" s="69">
        <f>IF(AND(AW1613&gt;1,SUMIF($AV$32:AV1612,AV1613,$AX$32:AX1612)-SUMIF($AV$32:AV1612,AV1613,$BA$32:BA1612)=0),1,IF(AND(AW1613&gt;1,SUMIF($AV$32:AV1612,AV1613,$AX$32:AX1612)-SUMIF($AV$32:AV1612,AV1613,$BA$32:BA1612)&gt;0),0,AW1613))</f>
        <v>0</v>
      </c>
      <c r="AY1613" s="69">
        <f>IF(AND(Q1613&gt;0,SUMIF($AV$32:AV1613,AV1613,$I$32:I1613)-SUMIF($AV$32:AV1613,AV1613,$Q$32:Q1613)=0),COUNTIF($AV$32:AV1613,AV1613),0)</f>
        <v>0</v>
      </c>
      <c r="AZ1613" s="69">
        <f>IF(Q1613&gt;0,COUNTIF($AV$32:AV1613,AV1613),0)</f>
        <v>0</v>
      </c>
      <c r="BA1613" s="69">
        <f t="shared" si="455"/>
        <v>0</v>
      </c>
      <c r="BC1613" s="69" t="str">
        <f t="shared" si="456"/>
        <v xml:space="preserve">  </v>
      </c>
      <c r="BD1613" s="69">
        <f t="shared" si="457"/>
        <v>0</v>
      </c>
      <c r="BF1613" s="69"/>
    </row>
    <row r="1614" spans="44:58" x14ac:dyDescent="0.25">
      <c r="AR1614" s="225">
        <f t="shared" si="458"/>
        <v>1</v>
      </c>
      <c r="AS1614" s="35">
        <f t="shared" si="459"/>
        <v>1</v>
      </c>
      <c r="AU1614" s="69" t="e">
        <f t="shared" si="453"/>
        <v>#N/A</v>
      </c>
      <c r="AV1614" s="69" t="e">
        <f t="shared" si="454"/>
        <v>#N/A</v>
      </c>
      <c r="AW1614" s="69">
        <f>IF(I1614&gt;0,COUNTIF($AV$32:AV1614,AV1614),0)</f>
        <v>0</v>
      </c>
      <c r="AX1614" s="69">
        <f>IF(AND(AW1614&gt;1,SUMIF($AV$32:AV1613,AV1614,$AX$32:AX1613)-SUMIF($AV$32:AV1613,AV1614,$BA$32:BA1613)=0),1,IF(AND(AW1614&gt;1,SUMIF($AV$32:AV1613,AV1614,$AX$32:AX1613)-SUMIF($AV$32:AV1613,AV1614,$BA$32:BA1613)&gt;0),0,AW1614))</f>
        <v>0</v>
      </c>
      <c r="AY1614" s="69">
        <f>IF(AND(Q1614&gt;0,SUMIF($AV$32:AV1614,AV1614,$I$32:I1614)-SUMIF($AV$32:AV1614,AV1614,$Q$32:Q1614)=0),COUNTIF($AV$32:AV1614,AV1614),0)</f>
        <v>0</v>
      </c>
      <c r="AZ1614" s="69">
        <f>IF(Q1614&gt;0,COUNTIF($AV$32:AV1614,AV1614),0)</f>
        <v>0</v>
      </c>
      <c r="BA1614" s="69">
        <f t="shared" si="455"/>
        <v>0</v>
      </c>
      <c r="BC1614" s="69" t="str">
        <f t="shared" si="456"/>
        <v xml:space="preserve">  </v>
      </c>
      <c r="BD1614" s="69">
        <f t="shared" si="457"/>
        <v>0</v>
      </c>
      <c r="BF1614" s="69"/>
    </row>
    <row r="1615" spans="44:58" x14ac:dyDescent="0.25">
      <c r="AR1615" s="225">
        <f t="shared" si="458"/>
        <v>1</v>
      </c>
      <c r="AS1615" s="35">
        <f t="shared" si="459"/>
        <v>1</v>
      </c>
      <c r="AU1615" s="69" t="e">
        <f t="shared" si="453"/>
        <v>#N/A</v>
      </c>
      <c r="AV1615" s="69" t="e">
        <f t="shared" si="454"/>
        <v>#N/A</v>
      </c>
      <c r="AW1615" s="69">
        <f>IF(I1615&gt;0,COUNTIF($AV$32:AV1615,AV1615),0)</f>
        <v>0</v>
      </c>
      <c r="AX1615" s="69">
        <f>IF(AND(AW1615&gt;1,SUMIF($AV$32:AV1614,AV1615,$AX$32:AX1614)-SUMIF($AV$32:AV1614,AV1615,$BA$32:BA1614)=0),1,IF(AND(AW1615&gt;1,SUMIF($AV$32:AV1614,AV1615,$AX$32:AX1614)-SUMIF($AV$32:AV1614,AV1615,$BA$32:BA1614)&gt;0),0,AW1615))</f>
        <v>0</v>
      </c>
      <c r="AY1615" s="69">
        <f>IF(AND(Q1615&gt;0,SUMIF($AV$32:AV1615,AV1615,$I$32:I1615)-SUMIF($AV$32:AV1615,AV1615,$Q$32:Q1615)=0),COUNTIF($AV$32:AV1615,AV1615),0)</f>
        <v>0</v>
      </c>
      <c r="AZ1615" s="69">
        <f>IF(Q1615&gt;0,COUNTIF($AV$32:AV1615,AV1615),0)</f>
        <v>0</v>
      </c>
      <c r="BA1615" s="69">
        <f t="shared" si="455"/>
        <v>0</v>
      </c>
      <c r="BC1615" s="69" t="str">
        <f t="shared" si="456"/>
        <v xml:space="preserve">  </v>
      </c>
      <c r="BD1615" s="69">
        <f t="shared" si="457"/>
        <v>0</v>
      </c>
      <c r="BF1615" s="69"/>
    </row>
    <row r="1616" spans="44:58" x14ac:dyDescent="0.25">
      <c r="AR1616" s="225">
        <f t="shared" si="458"/>
        <v>1</v>
      </c>
      <c r="AS1616" s="35">
        <f t="shared" si="459"/>
        <v>1</v>
      </c>
      <c r="AU1616" s="69" t="e">
        <f t="shared" si="453"/>
        <v>#N/A</v>
      </c>
      <c r="AV1616" s="69" t="e">
        <f t="shared" si="454"/>
        <v>#N/A</v>
      </c>
      <c r="AW1616" s="69">
        <f>IF(I1616&gt;0,COUNTIF($AV$32:AV1616,AV1616),0)</f>
        <v>0</v>
      </c>
      <c r="AX1616" s="69">
        <f>IF(AND(AW1616&gt;1,SUMIF($AV$32:AV1615,AV1616,$AX$32:AX1615)-SUMIF($AV$32:AV1615,AV1616,$BA$32:BA1615)=0),1,IF(AND(AW1616&gt;1,SUMIF($AV$32:AV1615,AV1616,$AX$32:AX1615)-SUMIF($AV$32:AV1615,AV1616,$BA$32:BA1615)&gt;0),0,AW1616))</f>
        <v>0</v>
      </c>
      <c r="AY1616" s="69">
        <f>IF(AND(Q1616&gt;0,SUMIF($AV$32:AV1616,AV1616,$I$32:I1616)-SUMIF($AV$32:AV1616,AV1616,$Q$32:Q1616)=0),COUNTIF($AV$32:AV1616,AV1616),0)</f>
        <v>0</v>
      </c>
      <c r="AZ1616" s="69">
        <f>IF(Q1616&gt;0,COUNTIF($AV$32:AV1616,AV1616),0)</f>
        <v>0</v>
      </c>
      <c r="BA1616" s="69">
        <f t="shared" si="455"/>
        <v>0</v>
      </c>
      <c r="BC1616" s="69" t="str">
        <f t="shared" si="456"/>
        <v xml:space="preserve">  </v>
      </c>
      <c r="BD1616" s="69">
        <f t="shared" si="457"/>
        <v>0</v>
      </c>
      <c r="BF1616" s="69"/>
    </row>
    <row r="1617" spans="44:58" x14ac:dyDescent="0.25">
      <c r="AR1617" s="225">
        <f t="shared" si="458"/>
        <v>1</v>
      </c>
      <c r="AS1617" s="35">
        <f t="shared" si="459"/>
        <v>1</v>
      </c>
      <c r="AU1617" s="69" t="e">
        <f t="shared" si="453"/>
        <v>#N/A</v>
      </c>
      <c r="AV1617" s="69" t="e">
        <f t="shared" si="454"/>
        <v>#N/A</v>
      </c>
      <c r="AW1617" s="69">
        <f>IF(I1617&gt;0,COUNTIF($AV$32:AV1617,AV1617),0)</f>
        <v>0</v>
      </c>
      <c r="AX1617" s="69">
        <f>IF(AND(AW1617&gt;1,SUMIF($AV$32:AV1616,AV1617,$AX$32:AX1616)-SUMIF($AV$32:AV1616,AV1617,$BA$32:BA1616)=0),1,IF(AND(AW1617&gt;1,SUMIF($AV$32:AV1616,AV1617,$AX$32:AX1616)-SUMIF($AV$32:AV1616,AV1617,$BA$32:BA1616)&gt;0),0,AW1617))</f>
        <v>0</v>
      </c>
      <c r="AY1617" s="69">
        <f>IF(AND(Q1617&gt;0,SUMIF($AV$32:AV1617,AV1617,$I$32:I1617)-SUMIF($AV$32:AV1617,AV1617,$Q$32:Q1617)=0),COUNTIF($AV$32:AV1617,AV1617),0)</f>
        <v>0</v>
      </c>
      <c r="AZ1617" s="69">
        <f>IF(Q1617&gt;0,COUNTIF($AV$32:AV1617,AV1617),0)</f>
        <v>0</v>
      </c>
      <c r="BA1617" s="69">
        <f t="shared" si="455"/>
        <v>0</v>
      </c>
      <c r="BC1617" s="69" t="str">
        <f t="shared" si="456"/>
        <v xml:space="preserve">  </v>
      </c>
      <c r="BD1617" s="69">
        <f t="shared" si="457"/>
        <v>0</v>
      </c>
      <c r="BF1617" s="69"/>
    </row>
    <row r="1618" spans="44:58" x14ac:dyDescent="0.25">
      <c r="AR1618" s="225">
        <f t="shared" si="458"/>
        <v>1</v>
      </c>
      <c r="AS1618" s="35">
        <f t="shared" si="459"/>
        <v>1</v>
      </c>
      <c r="AU1618" s="69" t="e">
        <f t="shared" si="453"/>
        <v>#N/A</v>
      </c>
      <c r="AV1618" s="69" t="e">
        <f t="shared" si="454"/>
        <v>#N/A</v>
      </c>
      <c r="AW1618" s="69">
        <f>IF(I1618&gt;0,COUNTIF($AV$32:AV1618,AV1618),0)</f>
        <v>0</v>
      </c>
      <c r="AX1618" s="69">
        <f>IF(AND(AW1618&gt;1,SUMIF($AV$32:AV1617,AV1618,$AX$32:AX1617)-SUMIF($AV$32:AV1617,AV1618,$BA$32:BA1617)=0),1,IF(AND(AW1618&gt;1,SUMIF($AV$32:AV1617,AV1618,$AX$32:AX1617)-SUMIF($AV$32:AV1617,AV1618,$BA$32:BA1617)&gt;0),0,AW1618))</f>
        <v>0</v>
      </c>
      <c r="AY1618" s="69">
        <f>IF(AND(Q1618&gt;0,SUMIF($AV$32:AV1618,AV1618,$I$32:I1618)-SUMIF($AV$32:AV1618,AV1618,$Q$32:Q1618)=0),COUNTIF($AV$32:AV1618,AV1618),0)</f>
        <v>0</v>
      </c>
      <c r="AZ1618" s="69">
        <f>IF(Q1618&gt;0,COUNTIF($AV$32:AV1618,AV1618),0)</f>
        <v>0</v>
      </c>
      <c r="BA1618" s="69">
        <f t="shared" si="455"/>
        <v>0</v>
      </c>
      <c r="BC1618" s="69" t="str">
        <f t="shared" si="456"/>
        <v xml:space="preserve">  </v>
      </c>
      <c r="BD1618" s="69">
        <f t="shared" si="457"/>
        <v>0</v>
      </c>
      <c r="BF1618" s="69"/>
    </row>
    <row r="1619" spans="44:58" x14ac:dyDescent="0.25">
      <c r="AR1619" s="225">
        <f t="shared" si="458"/>
        <v>1</v>
      </c>
      <c r="AS1619" s="35">
        <f t="shared" si="459"/>
        <v>1</v>
      </c>
      <c r="AU1619" s="69" t="e">
        <f t="shared" si="453"/>
        <v>#N/A</v>
      </c>
      <c r="AV1619" s="69" t="e">
        <f t="shared" si="454"/>
        <v>#N/A</v>
      </c>
      <c r="AW1619" s="69">
        <f>IF(I1619&gt;0,COUNTIF($AV$32:AV1619,AV1619),0)</f>
        <v>0</v>
      </c>
      <c r="AX1619" s="69">
        <f>IF(AND(AW1619&gt;1,SUMIF($AV$32:AV1618,AV1619,$AX$32:AX1618)-SUMIF($AV$32:AV1618,AV1619,$BA$32:BA1618)=0),1,IF(AND(AW1619&gt;1,SUMIF($AV$32:AV1618,AV1619,$AX$32:AX1618)-SUMIF($AV$32:AV1618,AV1619,$BA$32:BA1618)&gt;0),0,AW1619))</f>
        <v>0</v>
      </c>
      <c r="AY1619" s="69">
        <f>IF(AND(Q1619&gt;0,SUMIF($AV$32:AV1619,AV1619,$I$32:I1619)-SUMIF($AV$32:AV1619,AV1619,$Q$32:Q1619)=0),COUNTIF($AV$32:AV1619,AV1619),0)</f>
        <v>0</v>
      </c>
      <c r="AZ1619" s="69">
        <f>IF(Q1619&gt;0,COUNTIF($AV$32:AV1619,AV1619),0)</f>
        <v>0</v>
      </c>
      <c r="BA1619" s="69">
        <f t="shared" si="455"/>
        <v>0</v>
      </c>
      <c r="BC1619" s="69" t="str">
        <f t="shared" si="456"/>
        <v xml:space="preserve">  </v>
      </c>
      <c r="BD1619" s="69">
        <f t="shared" si="457"/>
        <v>0</v>
      </c>
      <c r="BF1619" s="69"/>
    </row>
    <row r="1620" spans="44:58" x14ac:dyDescent="0.25">
      <c r="AR1620" s="225">
        <f t="shared" si="458"/>
        <v>1</v>
      </c>
      <c r="AS1620" s="35">
        <f t="shared" si="459"/>
        <v>1</v>
      </c>
      <c r="AU1620" s="69" t="e">
        <f t="shared" si="453"/>
        <v>#N/A</v>
      </c>
      <c r="AV1620" s="69" t="e">
        <f t="shared" si="454"/>
        <v>#N/A</v>
      </c>
      <c r="AW1620" s="69">
        <f>IF(I1620&gt;0,COUNTIF($AV$32:AV1620,AV1620),0)</f>
        <v>0</v>
      </c>
      <c r="AX1620" s="69">
        <f>IF(AND(AW1620&gt;1,SUMIF($AV$32:AV1619,AV1620,$AX$32:AX1619)-SUMIF($AV$32:AV1619,AV1620,$BA$32:BA1619)=0),1,IF(AND(AW1620&gt;1,SUMIF($AV$32:AV1619,AV1620,$AX$32:AX1619)-SUMIF($AV$32:AV1619,AV1620,$BA$32:BA1619)&gt;0),0,AW1620))</f>
        <v>0</v>
      </c>
      <c r="AY1620" s="69">
        <f>IF(AND(Q1620&gt;0,SUMIF($AV$32:AV1620,AV1620,$I$32:I1620)-SUMIF($AV$32:AV1620,AV1620,$Q$32:Q1620)=0),COUNTIF($AV$32:AV1620,AV1620),0)</f>
        <v>0</v>
      </c>
      <c r="AZ1620" s="69">
        <f>IF(Q1620&gt;0,COUNTIF($AV$32:AV1620,AV1620),0)</f>
        <v>0</v>
      </c>
      <c r="BA1620" s="69">
        <f t="shared" si="455"/>
        <v>0</v>
      </c>
      <c r="BC1620" s="69" t="str">
        <f t="shared" si="456"/>
        <v xml:space="preserve">  </v>
      </c>
      <c r="BD1620" s="69">
        <f t="shared" si="457"/>
        <v>0</v>
      </c>
      <c r="BF1620" s="69"/>
    </row>
    <row r="1621" spans="44:58" x14ac:dyDescent="0.25">
      <c r="AR1621" s="225">
        <f t="shared" si="458"/>
        <v>1</v>
      </c>
      <c r="AS1621" s="35">
        <f t="shared" si="459"/>
        <v>1</v>
      </c>
      <c r="AU1621" s="69" t="e">
        <f t="shared" si="453"/>
        <v>#N/A</v>
      </c>
      <c r="AV1621" s="69" t="e">
        <f t="shared" si="454"/>
        <v>#N/A</v>
      </c>
      <c r="AW1621" s="69">
        <f>IF(I1621&gt;0,COUNTIF($AV$32:AV1621,AV1621),0)</f>
        <v>0</v>
      </c>
      <c r="AX1621" s="69">
        <f>IF(AND(AW1621&gt;1,SUMIF($AV$32:AV1620,AV1621,$AX$32:AX1620)-SUMIF($AV$32:AV1620,AV1621,$BA$32:BA1620)=0),1,IF(AND(AW1621&gt;1,SUMIF($AV$32:AV1620,AV1621,$AX$32:AX1620)-SUMIF($AV$32:AV1620,AV1621,$BA$32:BA1620)&gt;0),0,AW1621))</f>
        <v>0</v>
      </c>
      <c r="AY1621" s="69">
        <f>IF(AND(Q1621&gt;0,SUMIF($AV$32:AV1621,AV1621,$I$32:I1621)-SUMIF($AV$32:AV1621,AV1621,$Q$32:Q1621)=0),COUNTIF($AV$32:AV1621,AV1621),0)</f>
        <v>0</v>
      </c>
      <c r="AZ1621" s="69">
        <f>IF(Q1621&gt;0,COUNTIF($AV$32:AV1621,AV1621),0)</f>
        <v>0</v>
      </c>
      <c r="BA1621" s="69">
        <f t="shared" si="455"/>
        <v>0</v>
      </c>
      <c r="BC1621" s="69" t="str">
        <f t="shared" si="456"/>
        <v xml:space="preserve">  </v>
      </c>
      <c r="BD1621" s="69">
        <f t="shared" si="457"/>
        <v>0</v>
      </c>
      <c r="BF1621" s="69"/>
    </row>
    <row r="1622" spans="44:58" x14ac:dyDescent="0.25">
      <c r="AR1622" s="225">
        <f t="shared" si="458"/>
        <v>1</v>
      </c>
      <c r="AS1622" s="35">
        <f t="shared" si="459"/>
        <v>1</v>
      </c>
      <c r="AU1622" s="69" t="e">
        <f t="shared" si="453"/>
        <v>#N/A</v>
      </c>
      <c r="AV1622" s="69" t="e">
        <f t="shared" si="454"/>
        <v>#N/A</v>
      </c>
      <c r="AW1622" s="69">
        <f>IF(I1622&gt;0,COUNTIF($AV$32:AV1622,AV1622),0)</f>
        <v>0</v>
      </c>
      <c r="AX1622" s="69">
        <f>IF(AND(AW1622&gt;1,SUMIF($AV$32:AV1621,AV1622,$AX$32:AX1621)-SUMIF($AV$32:AV1621,AV1622,$BA$32:BA1621)=0),1,IF(AND(AW1622&gt;1,SUMIF($AV$32:AV1621,AV1622,$AX$32:AX1621)-SUMIF($AV$32:AV1621,AV1622,$BA$32:BA1621)&gt;0),0,AW1622))</f>
        <v>0</v>
      </c>
      <c r="AY1622" s="69">
        <f>IF(AND(Q1622&gt;0,SUMIF($AV$32:AV1622,AV1622,$I$32:I1622)-SUMIF($AV$32:AV1622,AV1622,$Q$32:Q1622)=0),COUNTIF($AV$32:AV1622,AV1622),0)</f>
        <v>0</v>
      </c>
      <c r="AZ1622" s="69">
        <f>IF(Q1622&gt;0,COUNTIF($AV$32:AV1622,AV1622),0)</f>
        <v>0</v>
      </c>
      <c r="BA1622" s="69">
        <f t="shared" si="455"/>
        <v>0</v>
      </c>
      <c r="BC1622" s="69" t="str">
        <f t="shared" si="456"/>
        <v xml:space="preserve">  </v>
      </c>
      <c r="BD1622" s="69">
        <f t="shared" si="457"/>
        <v>0</v>
      </c>
      <c r="BF1622" s="69"/>
    </row>
    <row r="1623" spans="44:58" x14ac:dyDescent="0.25">
      <c r="AR1623" s="225">
        <f t="shared" si="458"/>
        <v>1</v>
      </c>
      <c r="AS1623" s="35">
        <f t="shared" si="459"/>
        <v>1</v>
      </c>
      <c r="AU1623" s="69" t="e">
        <f t="shared" si="453"/>
        <v>#N/A</v>
      </c>
      <c r="AV1623" s="69" t="e">
        <f t="shared" si="454"/>
        <v>#N/A</v>
      </c>
      <c r="AW1623" s="69">
        <f>IF(I1623&gt;0,COUNTIF($AV$32:AV1623,AV1623),0)</f>
        <v>0</v>
      </c>
      <c r="AX1623" s="69">
        <f>IF(AND(AW1623&gt;1,SUMIF($AV$32:AV1622,AV1623,$AX$32:AX1622)-SUMIF($AV$32:AV1622,AV1623,$BA$32:BA1622)=0),1,IF(AND(AW1623&gt;1,SUMIF($AV$32:AV1622,AV1623,$AX$32:AX1622)-SUMIF($AV$32:AV1622,AV1623,$BA$32:BA1622)&gt;0),0,AW1623))</f>
        <v>0</v>
      </c>
      <c r="AY1623" s="69">
        <f>IF(AND(Q1623&gt;0,SUMIF($AV$32:AV1623,AV1623,$I$32:I1623)-SUMIF($AV$32:AV1623,AV1623,$Q$32:Q1623)=0),COUNTIF($AV$32:AV1623,AV1623),0)</f>
        <v>0</v>
      </c>
      <c r="AZ1623" s="69">
        <f>IF(Q1623&gt;0,COUNTIF($AV$32:AV1623,AV1623),0)</f>
        <v>0</v>
      </c>
      <c r="BA1623" s="69">
        <f t="shared" si="455"/>
        <v>0</v>
      </c>
      <c r="BC1623" s="69" t="str">
        <f t="shared" si="456"/>
        <v xml:space="preserve">  </v>
      </c>
      <c r="BD1623" s="69">
        <f t="shared" si="457"/>
        <v>0</v>
      </c>
      <c r="BF1623" s="69"/>
    </row>
    <row r="1624" spans="44:58" x14ac:dyDescent="0.25">
      <c r="AR1624" s="225">
        <f t="shared" si="458"/>
        <v>1</v>
      </c>
      <c r="AS1624" s="35">
        <f t="shared" si="459"/>
        <v>1</v>
      </c>
      <c r="AU1624" s="69" t="e">
        <f t="shared" si="453"/>
        <v>#N/A</v>
      </c>
      <c r="AV1624" s="69" t="e">
        <f t="shared" si="454"/>
        <v>#N/A</v>
      </c>
      <c r="AW1624" s="69">
        <f>IF(I1624&gt;0,COUNTIF($AV$32:AV1624,AV1624),0)</f>
        <v>0</v>
      </c>
      <c r="AX1624" s="69">
        <f>IF(AND(AW1624&gt;1,SUMIF($AV$32:AV1623,AV1624,$AX$32:AX1623)-SUMIF($AV$32:AV1623,AV1624,$BA$32:BA1623)=0),1,IF(AND(AW1624&gt;1,SUMIF($AV$32:AV1623,AV1624,$AX$32:AX1623)-SUMIF($AV$32:AV1623,AV1624,$BA$32:BA1623)&gt;0),0,AW1624))</f>
        <v>0</v>
      </c>
      <c r="AY1624" s="69">
        <f>IF(AND(Q1624&gt;0,SUMIF($AV$32:AV1624,AV1624,$I$32:I1624)-SUMIF($AV$32:AV1624,AV1624,$Q$32:Q1624)=0),COUNTIF($AV$32:AV1624,AV1624),0)</f>
        <v>0</v>
      </c>
      <c r="AZ1624" s="69">
        <f>IF(Q1624&gt;0,COUNTIF($AV$32:AV1624,AV1624),0)</f>
        <v>0</v>
      </c>
      <c r="BA1624" s="69">
        <f t="shared" si="455"/>
        <v>0</v>
      </c>
      <c r="BC1624" s="69" t="str">
        <f t="shared" si="456"/>
        <v xml:space="preserve">  </v>
      </c>
      <c r="BD1624" s="69">
        <f t="shared" si="457"/>
        <v>0</v>
      </c>
      <c r="BF1624" s="69"/>
    </row>
    <row r="1625" spans="44:58" x14ac:dyDescent="0.25">
      <c r="AR1625" s="225">
        <f t="shared" si="458"/>
        <v>1</v>
      </c>
      <c r="AS1625" s="35">
        <f t="shared" si="459"/>
        <v>1</v>
      </c>
      <c r="AU1625" s="69" t="e">
        <f t="shared" si="453"/>
        <v>#N/A</v>
      </c>
      <c r="AV1625" s="69" t="e">
        <f t="shared" si="454"/>
        <v>#N/A</v>
      </c>
      <c r="AW1625" s="69">
        <f>IF(I1625&gt;0,COUNTIF($AV$32:AV1625,AV1625),0)</f>
        <v>0</v>
      </c>
      <c r="AX1625" s="69">
        <f>IF(AND(AW1625&gt;1,SUMIF($AV$32:AV1624,AV1625,$AX$32:AX1624)-SUMIF($AV$32:AV1624,AV1625,$BA$32:BA1624)=0),1,IF(AND(AW1625&gt;1,SUMIF($AV$32:AV1624,AV1625,$AX$32:AX1624)-SUMIF($AV$32:AV1624,AV1625,$BA$32:BA1624)&gt;0),0,AW1625))</f>
        <v>0</v>
      </c>
      <c r="AY1625" s="69">
        <f>IF(AND(Q1625&gt;0,SUMIF($AV$32:AV1625,AV1625,$I$32:I1625)-SUMIF($AV$32:AV1625,AV1625,$Q$32:Q1625)=0),COUNTIF($AV$32:AV1625,AV1625),0)</f>
        <v>0</v>
      </c>
      <c r="AZ1625" s="69">
        <f>IF(Q1625&gt;0,COUNTIF($AV$32:AV1625,AV1625),0)</f>
        <v>0</v>
      </c>
      <c r="BA1625" s="69">
        <f t="shared" si="455"/>
        <v>0</v>
      </c>
      <c r="BC1625" s="69" t="str">
        <f t="shared" si="456"/>
        <v xml:space="preserve">  </v>
      </c>
      <c r="BD1625" s="69">
        <f t="shared" si="457"/>
        <v>0</v>
      </c>
      <c r="BF1625" s="69"/>
    </row>
    <row r="1626" spans="44:58" x14ac:dyDescent="0.25">
      <c r="AR1626" s="225">
        <f t="shared" si="458"/>
        <v>1</v>
      </c>
      <c r="AS1626" s="35">
        <f t="shared" si="459"/>
        <v>1</v>
      </c>
      <c r="AU1626" s="69" t="e">
        <f t="shared" si="453"/>
        <v>#N/A</v>
      </c>
      <c r="AV1626" s="69" t="e">
        <f t="shared" si="454"/>
        <v>#N/A</v>
      </c>
      <c r="AW1626" s="69">
        <f>IF(I1626&gt;0,COUNTIF($AV$32:AV1626,AV1626),0)</f>
        <v>0</v>
      </c>
      <c r="AX1626" s="69">
        <f>IF(AND(AW1626&gt;1,SUMIF($AV$32:AV1625,AV1626,$AX$32:AX1625)-SUMIF($AV$32:AV1625,AV1626,$BA$32:BA1625)=0),1,IF(AND(AW1626&gt;1,SUMIF($AV$32:AV1625,AV1626,$AX$32:AX1625)-SUMIF($AV$32:AV1625,AV1626,$BA$32:BA1625)&gt;0),0,AW1626))</f>
        <v>0</v>
      </c>
      <c r="AY1626" s="69">
        <f>IF(AND(Q1626&gt;0,SUMIF($AV$32:AV1626,AV1626,$I$32:I1626)-SUMIF($AV$32:AV1626,AV1626,$Q$32:Q1626)=0),COUNTIF($AV$32:AV1626,AV1626),0)</f>
        <v>0</v>
      </c>
      <c r="AZ1626" s="69">
        <f>IF(Q1626&gt;0,COUNTIF($AV$32:AV1626,AV1626),0)</f>
        <v>0</v>
      </c>
      <c r="BA1626" s="69">
        <f t="shared" si="455"/>
        <v>0</v>
      </c>
      <c r="BC1626" s="69" t="str">
        <f t="shared" si="456"/>
        <v xml:space="preserve">  </v>
      </c>
      <c r="BD1626" s="69">
        <f t="shared" si="457"/>
        <v>0</v>
      </c>
      <c r="BF1626" s="69"/>
    </row>
    <row r="1627" spans="44:58" x14ac:dyDescent="0.25">
      <c r="AR1627" s="225">
        <f t="shared" si="458"/>
        <v>1</v>
      </c>
      <c r="AS1627" s="35">
        <f t="shared" si="459"/>
        <v>1</v>
      </c>
      <c r="AU1627" s="69" t="e">
        <f t="shared" si="453"/>
        <v>#N/A</v>
      </c>
      <c r="AV1627" s="69" t="e">
        <f t="shared" si="454"/>
        <v>#N/A</v>
      </c>
      <c r="AW1627" s="69">
        <f>IF(I1627&gt;0,COUNTIF($AV$32:AV1627,AV1627),0)</f>
        <v>0</v>
      </c>
      <c r="AX1627" s="69">
        <f>IF(AND(AW1627&gt;1,SUMIF($AV$32:AV1626,AV1627,$AX$32:AX1626)-SUMIF($AV$32:AV1626,AV1627,$BA$32:BA1626)=0),1,IF(AND(AW1627&gt;1,SUMIF($AV$32:AV1626,AV1627,$AX$32:AX1626)-SUMIF($AV$32:AV1626,AV1627,$BA$32:BA1626)&gt;0),0,AW1627))</f>
        <v>0</v>
      </c>
      <c r="AY1627" s="69">
        <f>IF(AND(Q1627&gt;0,SUMIF($AV$32:AV1627,AV1627,$I$32:I1627)-SUMIF($AV$32:AV1627,AV1627,$Q$32:Q1627)=0),COUNTIF($AV$32:AV1627,AV1627),0)</f>
        <v>0</v>
      </c>
      <c r="AZ1627" s="69">
        <f>IF(Q1627&gt;0,COUNTIF($AV$32:AV1627,AV1627),0)</f>
        <v>0</v>
      </c>
      <c r="BA1627" s="69">
        <f t="shared" si="455"/>
        <v>0</v>
      </c>
      <c r="BC1627" s="69" t="str">
        <f t="shared" si="456"/>
        <v xml:space="preserve">  </v>
      </c>
      <c r="BD1627" s="69">
        <f t="shared" si="457"/>
        <v>0</v>
      </c>
      <c r="BF1627" s="69"/>
    </row>
    <row r="1628" spans="44:58" x14ac:dyDescent="0.25">
      <c r="AR1628" s="225">
        <f t="shared" si="458"/>
        <v>1</v>
      </c>
      <c r="AS1628" s="35">
        <f t="shared" si="459"/>
        <v>1</v>
      </c>
      <c r="AU1628" s="69" t="e">
        <f t="shared" si="453"/>
        <v>#N/A</v>
      </c>
      <c r="AV1628" s="69" t="e">
        <f t="shared" si="454"/>
        <v>#N/A</v>
      </c>
      <c r="AW1628" s="69">
        <f>IF(I1628&gt;0,COUNTIF($AV$32:AV1628,AV1628),0)</f>
        <v>0</v>
      </c>
      <c r="AX1628" s="69">
        <f>IF(AND(AW1628&gt;1,SUMIF($AV$32:AV1627,AV1628,$AX$32:AX1627)-SUMIF($AV$32:AV1627,AV1628,$BA$32:BA1627)=0),1,IF(AND(AW1628&gt;1,SUMIF($AV$32:AV1627,AV1628,$AX$32:AX1627)-SUMIF($AV$32:AV1627,AV1628,$BA$32:BA1627)&gt;0),0,AW1628))</f>
        <v>0</v>
      </c>
      <c r="AY1628" s="69">
        <f>IF(AND(Q1628&gt;0,SUMIF($AV$32:AV1628,AV1628,$I$32:I1628)-SUMIF($AV$32:AV1628,AV1628,$Q$32:Q1628)=0),COUNTIF($AV$32:AV1628,AV1628),0)</f>
        <v>0</v>
      </c>
      <c r="AZ1628" s="69">
        <f>IF(Q1628&gt;0,COUNTIF($AV$32:AV1628,AV1628),0)</f>
        <v>0</v>
      </c>
      <c r="BA1628" s="69">
        <f t="shared" si="455"/>
        <v>0</v>
      </c>
      <c r="BC1628" s="69" t="str">
        <f t="shared" si="456"/>
        <v xml:space="preserve">  </v>
      </c>
      <c r="BD1628" s="69">
        <f t="shared" si="457"/>
        <v>0</v>
      </c>
      <c r="BF1628" s="69"/>
    </row>
    <row r="1629" spans="44:58" x14ac:dyDescent="0.25">
      <c r="AR1629" s="225">
        <f t="shared" si="458"/>
        <v>1</v>
      </c>
      <c r="AS1629" s="35">
        <f t="shared" si="459"/>
        <v>1</v>
      </c>
      <c r="AU1629" s="69" t="e">
        <f t="shared" si="453"/>
        <v>#N/A</v>
      </c>
      <c r="AV1629" s="69" t="e">
        <f t="shared" si="454"/>
        <v>#N/A</v>
      </c>
      <c r="AW1629" s="69">
        <f>IF(I1629&gt;0,COUNTIF($AV$32:AV1629,AV1629),0)</f>
        <v>0</v>
      </c>
      <c r="AX1629" s="69">
        <f>IF(AND(AW1629&gt;1,SUMIF($AV$32:AV1628,AV1629,$AX$32:AX1628)-SUMIF($AV$32:AV1628,AV1629,$BA$32:BA1628)=0),1,IF(AND(AW1629&gt;1,SUMIF($AV$32:AV1628,AV1629,$AX$32:AX1628)-SUMIF($AV$32:AV1628,AV1629,$BA$32:BA1628)&gt;0),0,AW1629))</f>
        <v>0</v>
      </c>
      <c r="AY1629" s="69">
        <f>IF(AND(Q1629&gt;0,SUMIF($AV$32:AV1629,AV1629,$I$32:I1629)-SUMIF($AV$32:AV1629,AV1629,$Q$32:Q1629)=0),COUNTIF($AV$32:AV1629,AV1629),0)</f>
        <v>0</v>
      </c>
      <c r="AZ1629" s="69">
        <f>IF(Q1629&gt;0,COUNTIF($AV$32:AV1629,AV1629),0)</f>
        <v>0</v>
      </c>
      <c r="BA1629" s="69">
        <f t="shared" si="455"/>
        <v>0</v>
      </c>
      <c r="BC1629" s="69" t="str">
        <f t="shared" si="456"/>
        <v xml:space="preserve">  </v>
      </c>
      <c r="BD1629" s="69">
        <f t="shared" si="457"/>
        <v>0</v>
      </c>
      <c r="BF1629" s="69"/>
    </row>
    <row r="1630" spans="44:58" x14ac:dyDescent="0.25">
      <c r="AR1630" s="225">
        <f t="shared" si="458"/>
        <v>1</v>
      </c>
      <c r="AS1630" s="35">
        <f t="shared" si="459"/>
        <v>1</v>
      </c>
      <c r="AU1630" s="69" t="e">
        <f t="shared" si="453"/>
        <v>#N/A</v>
      </c>
      <c r="AV1630" s="69" t="e">
        <f t="shared" si="454"/>
        <v>#N/A</v>
      </c>
      <c r="AW1630" s="69">
        <f>IF(I1630&gt;0,COUNTIF($AV$32:AV1630,AV1630),0)</f>
        <v>0</v>
      </c>
      <c r="AX1630" s="69">
        <f>IF(AND(AW1630&gt;1,SUMIF($AV$32:AV1629,AV1630,$AX$32:AX1629)-SUMIF($AV$32:AV1629,AV1630,$BA$32:BA1629)=0),1,IF(AND(AW1630&gt;1,SUMIF($AV$32:AV1629,AV1630,$AX$32:AX1629)-SUMIF($AV$32:AV1629,AV1630,$BA$32:BA1629)&gt;0),0,AW1630))</f>
        <v>0</v>
      </c>
      <c r="AY1630" s="69">
        <f>IF(AND(Q1630&gt;0,SUMIF($AV$32:AV1630,AV1630,$I$32:I1630)-SUMIF($AV$32:AV1630,AV1630,$Q$32:Q1630)=0),COUNTIF($AV$32:AV1630,AV1630),0)</f>
        <v>0</v>
      </c>
      <c r="AZ1630" s="69">
        <f>IF(Q1630&gt;0,COUNTIF($AV$32:AV1630,AV1630),0)</f>
        <v>0</v>
      </c>
      <c r="BA1630" s="69">
        <f t="shared" si="455"/>
        <v>0</v>
      </c>
      <c r="BC1630" s="69" t="str">
        <f t="shared" si="456"/>
        <v xml:space="preserve">  </v>
      </c>
      <c r="BD1630" s="69">
        <f t="shared" si="457"/>
        <v>0</v>
      </c>
      <c r="BF1630" s="69"/>
    </row>
    <row r="1631" spans="44:58" x14ac:dyDescent="0.25">
      <c r="AR1631" s="225">
        <f t="shared" si="458"/>
        <v>1</v>
      </c>
      <c r="AS1631" s="35">
        <f t="shared" si="459"/>
        <v>1</v>
      </c>
      <c r="AU1631" s="69" t="e">
        <f t="shared" si="453"/>
        <v>#N/A</v>
      </c>
      <c r="AV1631" s="69" t="e">
        <f t="shared" si="454"/>
        <v>#N/A</v>
      </c>
      <c r="AW1631" s="69">
        <f>IF(I1631&gt;0,COUNTIF($AV$32:AV1631,AV1631),0)</f>
        <v>0</v>
      </c>
      <c r="AX1631" s="69">
        <f>IF(AND(AW1631&gt;1,SUMIF($AV$32:AV1630,AV1631,$AX$32:AX1630)-SUMIF($AV$32:AV1630,AV1631,$BA$32:BA1630)=0),1,IF(AND(AW1631&gt;1,SUMIF($AV$32:AV1630,AV1631,$AX$32:AX1630)-SUMIF($AV$32:AV1630,AV1631,$BA$32:BA1630)&gt;0),0,AW1631))</f>
        <v>0</v>
      </c>
      <c r="AY1631" s="69">
        <f>IF(AND(Q1631&gt;0,SUMIF($AV$32:AV1631,AV1631,$I$32:I1631)-SUMIF($AV$32:AV1631,AV1631,$Q$32:Q1631)=0),COUNTIF($AV$32:AV1631,AV1631),0)</f>
        <v>0</v>
      </c>
      <c r="AZ1631" s="69">
        <f>IF(Q1631&gt;0,COUNTIF($AV$32:AV1631,AV1631),0)</f>
        <v>0</v>
      </c>
      <c r="BA1631" s="69">
        <f t="shared" si="455"/>
        <v>0</v>
      </c>
      <c r="BC1631" s="69" t="str">
        <f t="shared" si="456"/>
        <v xml:space="preserve">  </v>
      </c>
      <c r="BD1631" s="69">
        <f t="shared" si="457"/>
        <v>0</v>
      </c>
      <c r="BF1631" s="69"/>
    </row>
    <row r="1632" spans="44:58" x14ac:dyDescent="0.25">
      <c r="AR1632" s="225">
        <f t="shared" si="458"/>
        <v>1</v>
      </c>
      <c r="AS1632" s="35">
        <f t="shared" si="459"/>
        <v>1</v>
      </c>
      <c r="AU1632" s="69" t="e">
        <f t="shared" ref="AU1632:AU1695" si="460">VLOOKUP(G1632,$AO$32:$AP$37,2,0)</f>
        <v>#N/A</v>
      </c>
      <c r="AV1632" s="69" t="e">
        <f t="shared" si="454"/>
        <v>#N/A</v>
      </c>
      <c r="AW1632" s="69">
        <f>IF(I1632&gt;0,COUNTIF($AV$32:AV1632,AV1632),0)</f>
        <v>0</v>
      </c>
      <c r="AX1632" s="69">
        <f>IF(AND(AW1632&gt;1,SUMIF($AV$32:AV1631,AV1632,$AX$32:AX1631)-SUMIF($AV$32:AV1631,AV1632,$BA$32:BA1631)=0),1,IF(AND(AW1632&gt;1,SUMIF($AV$32:AV1631,AV1632,$AX$32:AX1631)-SUMIF($AV$32:AV1631,AV1632,$BA$32:BA1631)&gt;0),0,AW1632))</f>
        <v>0</v>
      </c>
      <c r="AY1632" s="69">
        <f>IF(AND(Q1632&gt;0,SUMIF($AV$32:AV1632,AV1632,$I$32:I1632)-SUMIF($AV$32:AV1632,AV1632,$Q$32:Q1632)=0),COUNTIF($AV$32:AV1632,AV1632),0)</f>
        <v>0</v>
      </c>
      <c r="AZ1632" s="69">
        <f>IF(Q1632&gt;0,COUNTIF($AV$32:AV1632,AV1632),0)</f>
        <v>0</v>
      </c>
      <c r="BA1632" s="69">
        <f t="shared" si="455"/>
        <v>0</v>
      </c>
      <c r="BC1632" s="69" t="str">
        <f t="shared" si="456"/>
        <v xml:space="preserve">  </v>
      </c>
      <c r="BD1632" s="69">
        <f t="shared" si="457"/>
        <v>0</v>
      </c>
      <c r="BF1632" s="69"/>
    </row>
    <row r="1633" spans="44:58" x14ac:dyDescent="0.25">
      <c r="AR1633" s="225">
        <f t="shared" si="458"/>
        <v>1</v>
      </c>
      <c r="AS1633" s="35">
        <f t="shared" si="459"/>
        <v>1</v>
      </c>
      <c r="AU1633" s="69" t="e">
        <f t="shared" si="460"/>
        <v>#N/A</v>
      </c>
      <c r="AV1633" s="69" t="e">
        <f t="shared" ref="AV1633:AV1696" si="461">AU1633&amp;" "&amp;F1633</f>
        <v>#N/A</v>
      </c>
      <c r="AW1633" s="69">
        <f>IF(I1633&gt;0,COUNTIF($AV$32:AV1633,AV1633),0)</f>
        <v>0</v>
      </c>
      <c r="AX1633" s="69">
        <f>IF(AND(AW1633&gt;1,SUMIF($AV$32:AV1632,AV1633,$AX$32:AX1632)-SUMIF($AV$32:AV1632,AV1633,$BA$32:BA1632)=0),1,IF(AND(AW1633&gt;1,SUMIF($AV$32:AV1632,AV1633,$AX$32:AX1632)-SUMIF($AV$32:AV1632,AV1633,$BA$32:BA1632)&gt;0),0,AW1633))</f>
        <v>0</v>
      </c>
      <c r="AY1633" s="69">
        <f>IF(AND(Q1633&gt;0,SUMIF($AV$32:AV1633,AV1633,$I$32:I1633)-SUMIF($AV$32:AV1633,AV1633,$Q$32:Q1633)=0),COUNTIF($AV$32:AV1633,AV1633),0)</f>
        <v>0</v>
      </c>
      <c r="AZ1633" s="69">
        <f>IF(Q1633&gt;0,COUNTIF($AV$32:AV1633,AV1633),0)</f>
        <v>0</v>
      </c>
      <c r="BA1633" s="69">
        <f t="shared" ref="BA1633:BA1696" si="462">IF(AY1633&gt;0,1,0)</f>
        <v>0</v>
      </c>
      <c r="BC1633" s="69" t="str">
        <f t="shared" ref="BC1633:BC1696" si="463">E1633&amp;" "&amp;H1633&amp;" "&amp;Q1633</f>
        <v xml:space="preserve">  </v>
      </c>
      <c r="BD1633" s="69">
        <f t="shared" ref="BD1633:BD1696" si="464">B1633</f>
        <v>0</v>
      </c>
      <c r="BF1633" s="69"/>
    </row>
    <row r="1634" spans="44:58" x14ac:dyDescent="0.25">
      <c r="AR1634" s="225">
        <f t="shared" si="458"/>
        <v>1</v>
      </c>
      <c r="AS1634" s="35">
        <f t="shared" si="459"/>
        <v>1</v>
      </c>
      <c r="AU1634" s="69" t="e">
        <f t="shared" si="460"/>
        <v>#N/A</v>
      </c>
      <c r="AV1634" s="69" t="e">
        <f t="shared" si="461"/>
        <v>#N/A</v>
      </c>
      <c r="AW1634" s="69">
        <f>IF(I1634&gt;0,COUNTIF($AV$32:AV1634,AV1634),0)</f>
        <v>0</v>
      </c>
      <c r="AX1634" s="69">
        <f>IF(AND(AW1634&gt;1,SUMIF($AV$32:AV1633,AV1634,$AX$32:AX1633)-SUMIF($AV$32:AV1633,AV1634,$BA$32:BA1633)=0),1,IF(AND(AW1634&gt;1,SUMIF($AV$32:AV1633,AV1634,$AX$32:AX1633)-SUMIF($AV$32:AV1633,AV1634,$BA$32:BA1633)&gt;0),0,AW1634))</f>
        <v>0</v>
      </c>
      <c r="AY1634" s="69">
        <f>IF(AND(Q1634&gt;0,SUMIF($AV$32:AV1634,AV1634,$I$32:I1634)-SUMIF($AV$32:AV1634,AV1634,$Q$32:Q1634)=0),COUNTIF($AV$32:AV1634,AV1634),0)</f>
        <v>0</v>
      </c>
      <c r="AZ1634" s="69">
        <f>IF(Q1634&gt;0,COUNTIF($AV$32:AV1634,AV1634),0)</f>
        <v>0</v>
      </c>
      <c r="BA1634" s="69">
        <f t="shared" si="462"/>
        <v>0</v>
      </c>
      <c r="BC1634" s="69" t="str">
        <f t="shared" si="463"/>
        <v xml:space="preserve">  </v>
      </c>
      <c r="BD1634" s="69">
        <f t="shared" si="464"/>
        <v>0</v>
      </c>
      <c r="BF1634" s="69"/>
    </row>
    <row r="1635" spans="44:58" x14ac:dyDescent="0.25">
      <c r="AR1635" s="225">
        <f t="shared" si="458"/>
        <v>1</v>
      </c>
      <c r="AS1635" s="35">
        <f t="shared" si="459"/>
        <v>1</v>
      </c>
      <c r="AU1635" s="69" t="e">
        <f t="shared" si="460"/>
        <v>#N/A</v>
      </c>
      <c r="AV1635" s="69" t="e">
        <f t="shared" si="461"/>
        <v>#N/A</v>
      </c>
      <c r="AW1635" s="69">
        <f>IF(I1635&gt;0,COUNTIF($AV$32:AV1635,AV1635),0)</f>
        <v>0</v>
      </c>
      <c r="AX1635" s="69">
        <f>IF(AND(AW1635&gt;1,SUMIF($AV$32:AV1634,AV1635,$AX$32:AX1634)-SUMIF($AV$32:AV1634,AV1635,$BA$32:BA1634)=0),1,IF(AND(AW1635&gt;1,SUMIF($AV$32:AV1634,AV1635,$AX$32:AX1634)-SUMIF($AV$32:AV1634,AV1635,$BA$32:BA1634)&gt;0),0,AW1635))</f>
        <v>0</v>
      </c>
      <c r="AY1635" s="69">
        <f>IF(AND(Q1635&gt;0,SUMIF($AV$32:AV1635,AV1635,$I$32:I1635)-SUMIF($AV$32:AV1635,AV1635,$Q$32:Q1635)=0),COUNTIF($AV$32:AV1635,AV1635),0)</f>
        <v>0</v>
      </c>
      <c r="AZ1635" s="69">
        <f>IF(Q1635&gt;0,COUNTIF($AV$32:AV1635,AV1635),0)</f>
        <v>0</v>
      </c>
      <c r="BA1635" s="69">
        <f t="shared" si="462"/>
        <v>0</v>
      </c>
      <c r="BC1635" s="69" t="str">
        <f t="shared" si="463"/>
        <v xml:space="preserve">  </v>
      </c>
      <c r="BD1635" s="69">
        <f t="shared" si="464"/>
        <v>0</v>
      </c>
      <c r="BF1635" s="69"/>
    </row>
    <row r="1636" spans="44:58" x14ac:dyDescent="0.25">
      <c r="AR1636" s="225">
        <f t="shared" si="458"/>
        <v>1</v>
      </c>
      <c r="AS1636" s="35">
        <f t="shared" si="459"/>
        <v>1</v>
      </c>
      <c r="AU1636" s="69" t="e">
        <f t="shared" si="460"/>
        <v>#N/A</v>
      </c>
      <c r="AV1636" s="69" t="e">
        <f t="shared" si="461"/>
        <v>#N/A</v>
      </c>
      <c r="AW1636" s="69">
        <f>IF(I1636&gt;0,COUNTIF($AV$32:AV1636,AV1636),0)</f>
        <v>0</v>
      </c>
      <c r="AX1636" s="69">
        <f>IF(AND(AW1636&gt;1,SUMIF($AV$32:AV1635,AV1636,$AX$32:AX1635)-SUMIF($AV$32:AV1635,AV1636,$BA$32:BA1635)=0),1,IF(AND(AW1636&gt;1,SUMIF($AV$32:AV1635,AV1636,$AX$32:AX1635)-SUMIF($AV$32:AV1635,AV1636,$BA$32:BA1635)&gt;0),0,AW1636))</f>
        <v>0</v>
      </c>
      <c r="AY1636" s="69">
        <f>IF(AND(Q1636&gt;0,SUMIF($AV$32:AV1636,AV1636,$I$32:I1636)-SUMIF($AV$32:AV1636,AV1636,$Q$32:Q1636)=0),COUNTIF($AV$32:AV1636,AV1636),0)</f>
        <v>0</v>
      </c>
      <c r="AZ1636" s="69">
        <f>IF(Q1636&gt;0,COUNTIF($AV$32:AV1636,AV1636),0)</f>
        <v>0</v>
      </c>
      <c r="BA1636" s="69">
        <f t="shared" si="462"/>
        <v>0</v>
      </c>
      <c r="BC1636" s="69" t="str">
        <f t="shared" si="463"/>
        <v xml:space="preserve">  </v>
      </c>
      <c r="BD1636" s="69">
        <f t="shared" si="464"/>
        <v>0</v>
      </c>
      <c r="BF1636" s="69"/>
    </row>
    <row r="1637" spans="44:58" x14ac:dyDescent="0.25">
      <c r="AR1637" s="225">
        <f t="shared" si="458"/>
        <v>1</v>
      </c>
      <c r="AS1637" s="35">
        <f t="shared" si="459"/>
        <v>1</v>
      </c>
      <c r="AU1637" s="69" t="e">
        <f t="shared" si="460"/>
        <v>#N/A</v>
      </c>
      <c r="AV1637" s="69" t="e">
        <f t="shared" si="461"/>
        <v>#N/A</v>
      </c>
      <c r="AW1637" s="69">
        <f>IF(I1637&gt;0,COUNTIF($AV$32:AV1637,AV1637),0)</f>
        <v>0</v>
      </c>
      <c r="AX1637" s="69">
        <f>IF(AND(AW1637&gt;1,SUMIF($AV$32:AV1636,AV1637,$AX$32:AX1636)-SUMIF($AV$32:AV1636,AV1637,$BA$32:BA1636)=0),1,IF(AND(AW1637&gt;1,SUMIF($AV$32:AV1636,AV1637,$AX$32:AX1636)-SUMIF($AV$32:AV1636,AV1637,$BA$32:BA1636)&gt;0),0,AW1637))</f>
        <v>0</v>
      </c>
      <c r="AY1637" s="69">
        <f>IF(AND(Q1637&gt;0,SUMIF($AV$32:AV1637,AV1637,$I$32:I1637)-SUMIF($AV$32:AV1637,AV1637,$Q$32:Q1637)=0),COUNTIF($AV$32:AV1637,AV1637),0)</f>
        <v>0</v>
      </c>
      <c r="AZ1637" s="69">
        <f>IF(Q1637&gt;0,COUNTIF($AV$32:AV1637,AV1637),0)</f>
        <v>0</v>
      </c>
      <c r="BA1637" s="69">
        <f t="shared" si="462"/>
        <v>0</v>
      </c>
      <c r="BC1637" s="69" t="str">
        <f t="shared" si="463"/>
        <v xml:space="preserve">  </v>
      </c>
      <c r="BD1637" s="69">
        <f t="shared" si="464"/>
        <v>0</v>
      </c>
      <c r="BF1637" s="69"/>
    </row>
    <row r="1638" spans="44:58" x14ac:dyDescent="0.25">
      <c r="AR1638" s="225">
        <f t="shared" si="458"/>
        <v>1</v>
      </c>
      <c r="AS1638" s="35">
        <f t="shared" si="459"/>
        <v>1</v>
      </c>
      <c r="AU1638" s="69" t="e">
        <f t="shared" si="460"/>
        <v>#N/A</v>
      </c>
      <c r="AV1638" s="69" t="e">
        <f t="shared" si="461"/>
        <v>#N/A</v>
      </c>
      <c r="AW1638" s="69">
        <f>IF(I1638&gt;0,COUNTIF($AV$32:AV1638,AV1638),0)</f>
        <v>0</v>
      </c>
      <c r="AX1638" s="69">
        <f>IF(AND(AW1638&gt;1,SUMIF($AV$32:AV1637,AV1638,$AX$32:AX1637)-SUMIF($AV$32:AV1637,AV1638,$BA$32:BA1637)=0),1,IF(AND(AW1638&gt;1,SUMIF($AV$32:AV1637,AV1638,$AX$32:AX1637)-SUMIF($AV$32:AV1637,AV1638,$BA$32:BA1637)&gt;0),0,AW1638))</f>
        <v>0</v>
      </c>
      <c r="AY1638" s="69">
        <f>IF(AND(Q1638&gt;0,SUMIF($AV$32:AV1638,AV1638,$I$32:I1638)-SUMIF($AV$32:AV1638,AV1638,$Q$32:Q1638)=0),COUNTIF($AV$32:AV1638,AV1638),0)</f>
        <v>0</v>
      </c>
      <c r="AZ1638" s="69">
        <f>IF(Q1638&gt;0,COUNTIF($AV$32:AV1638,AV1638),0)</f>
        <v>0</v>
      </c>
      <c r="BA1638" s="69">
        <f t="shared" si="462"/>
        <v>0</v>
      </c>
      <c r="BC1638" s="69" t="str">
        <f t="shared" si="463"/>
        <v xml:space="preserve">  </v>
      </c>
      <c r="BD1638" s="69">
        <f t="shared" si="464"/>
        <v>0</v>
      </c>
      <c r="BF1638" s="69"/>
    </row>
    <row r="1639" spans="44:58" x14ac:dyDescent="0.25">
      <c r="AR1639" s="225">
        <f t="shared" si="458"/>
        <v>1</v>
      </c>
      <c r="AS1639" s="35">
        <f t="shared" si="459"/>
        <v>1</v>
      </c>
      <c r="AU1639" s="69" t="e">
        <f t="shared" si="460"/>
        <v>#N/A</v>
      </c>
      <c r="AV1639" s="69" t="e">
        <f t="shared" si="461"/>
        <v>#N/A</v>
      </c>
      <c r="AW1639" s="69">
        <f>IF(I1639&gt;0,COUNTIF($AV$32:AV1639,AV1639),0)</f>
        <v>0</v>
      </c>
      <c r="AX1639" s="69">
        <f>IF(AND(AW1639&gt;1,SUMIF($AV$32:AV1638,AV1639,$AX$32:AX1638)-SUMIF($AV$32:AV1638,AV1639,$BA$32:BA1638)=0),1,IF(AND(AW1639&gt;1,SUMIF($AV$32:AV1638,AV1639,$AX$32:AX1638)-SUMIF($AV$32:AV1638,AV1639,$BA$32:BA1638)&gt;0),0,AW1639))</f>
        <v>0</v>
      </c>
      <c r="AY1639" s="69">
        <f>IF(AND(Q1639&gt;0,SUMIF($AV$32:AV1639,AV1639,$I$32:I1639)-SUMIF($AV$32:AV1639,AV1639,$Q$32:Q1639)=0),COUNTIF($AV$32:AV1639,AV1639),0)</f>
        <v>0</v>
      </c>
      <c r="AZ1639" s="69">
        <f>IF(Q1639&gt;0,COUNTIF($AV$32:AV1639,AV1639),0)</f>
        <v>0</v>
      </c>
      <c r="BA1639" s="69">
        <f t="shared" si="462"/>
        <v>0</v>
      </c>
      <c r="BC1639" s="69" t="str">
        <f t="shared" si="463"/>
        <v xml:space="preserve">  </v>
      </c>
      <c r="BD1639" s="69">
        <f t="shared" si="464"/>
        <v>0</v>
      </c>
      <c r="BF1639" s="69"/>
    </row>
    <row r="1640" spans="44:58" x14ac:dyDescent="0.25">
      <c r="AR1640" s="225">
        <f t="shared" si="458"/>
        <v>1</v>
      </c>
      <c r="AS1640" s="35">
        <f t="shared" si="459"/>
        <v>1</v>
      </c>
      <c r="AU1640" s="69" t="e">
        <f t="shared" si="460"/>
        <v>#N/A</v>
      </c>
      <c r="AV1640" s="69" t="e">
        <f t="shared" si="461"/>
        <v>#N/A</v>
      </c>
      <c r="AW1640" s="69">
        <f>IF(I1640&gt;0,COUNTIF($AV$32:AV1640,AV1640),0)</f>
        <v>0</v>
      </c>
      <c r="AX1640" s="69">
        <f>IF(AND(AW1640&gt;1,SUMIF($AV$32:AV1639,AV1640,$AX$32:AX1639)-SUMIF($AV$32:AV1639,AV1640,$BA$32:BA1639)=0),1,IF(AND(AW1640&gt;1,SUMIF($AV$32:AV1639,AV1640,$AX$32:AX1639)-SUMIF($AV$32:AV1639,AV1640,$BA$32:BA1639)&gt;0),0,AW1640))</f>
        <v>0</v>
      </c>
      <c r="AY1640" s="69">
        <f>IF(AND(Q1640&gt;0,SUMIF($AV$32:AV1640,AV1640,$I$32:I1640)-SUMIF($AV$32:AV1640,AV1640,$Q$32:Q1640)=0),COUNTIF($AV$32:AV1640,AV1640),0)</f>
        <v>0</v>
      </c>
      <c r="AZ1640" s="69">
        <f>IF(Q1640&gt;0,COUNTIF($AV$32:AV1640,AV1640),0)</f>
        <v>0</v>
      </c>
      <c r="BA1640" s="69">
        <f t="shared" si="462"/>
        <v>0</v>
      </c>
      <c r="BC1640" s="69" t="str">
        <f t="shared" si="463"/>
        <v xml:space="preserve">  </v>
      </c>
      <c r="BD1640" s="69">
        <f t="shared" si="464"/>
        <v>0</v>
      </c>
      <c r="BF1640" s="69"/>
    </row>
    <row r="1641" spans="44:58" x14ac:dyDescent="0.25">
      <c r="AR1641" s="225">
        <f t="shared" si="458"/>
        <v>1</v>
      </c>
      <c r="AS1641" s="35">
        <f t="shared" si="459"/>
        <v>1</v>
      </c>
      <c r="AU1641" s="69" t="e">
        <f t="shared" si="460"/>
        <v>#N/A</v>
      </c>
      <c r="AV1641" s="69" t="e">
        <f t="shared" si="461"/>
        <v>#N/A</v>
      </c>
      <c r="AW1641" s="69">
        <f>IF(I1641&gt;0,COUNTIF($AV$32:AV1641,AV1641),0)</f>
        <v>0</v>
      </c>
      <c r="AX1641" s="69">
        <f>IF(AND(AW1641&gt;1,SUMIF($AV$32:AV1640,AV1641,$AX$32:AX1640)-SUMIF($AV$32:AV1640,AV1641,$BA$32:BA1640)=0),1,IF(AND(AW1641&gt;1,SUMIF($AV$32:AV1640,AV1641,$AX$32:AX1640)-SUMIF($AV$32:AV1640,AV1641,$BA$32:BA1640)&gt;0),0,AW1641))</f>
        <v>0</v>
      </c>
      <c r="AY1641" s="69">
        <f>IF(AND(Q1641&gt;0,SUMIF($AV$32:AV1641,AV1641,$I$32:I1641)-SUMIF($AV$32:AV1641,AV1641,$Q$32:Q1641)=0),COUNTIF($AV$32:AV1641,AV1641),0)</f>
        <v>0</v>
      </c>
      <c r="AZ1641" s="69">
        <f>IF(Q1641&gt;0,COUNTIF($AV$32:AV1641,AV1641),0)</f>
        <v>0</v>
      </c>
      <c r="BA1641" s="69">
        <f t="shared" si="462"/>
        <v>0</v>
      </c>
      <c r="BC1641" s="69" t="str">
        <f t="shared" si="463"/>
        <v xml:space="preserve">  </v>
      </c>
      <c r="BD1641" s="69">
        <f t="shared" si="464"/>
        <v>0</v>
      </c>
      <c r="BF1641" s="69"/>
    </row>
    <row r="1642" spans="44:58" x14ac:dyDescent="0.25">
      <c r="AR1642" s="225">
        <f t="shared" si="458"/>
        <v>1</v>
      </c>
      <c r="AS1642" s="35">
        <f t="shared" si="459"/>
        <v>1</v>
      </c>
      <c r="AU1642" s="69" t="e">
        <f t="shared" si="460"/>
        <v>#N/A</v>
      </c>
      <c r="AV1642" s="69" t="e">
        <f t="shared" si="461"/>
        <v>#N/A</v>
      </c>
      <c r="AW1642" s="69">
        <f>IF(I1642&gt;0,COUNTIF($AV$32:AV1642,AV1642),0)</f>
        <v>0</v>
      </c>
      <c r="AX1642" s="69">
        <f>IF(AND(AW1642&gt;1,SUMIF($AV$32:AV1641,AV1642,$AX$32:AX1641)-SUMIF($AV$32:AV1641,AV1642,$BA$32:BA1641)=0),1,IF(AND(AW1642&gt;1,SUMIF($AV$32:AV1641,AV1642,$AX$32:AX1641)-SUMIF($AV$32:AV1641,AV1642,$BA$32:BA1641)&gt;0),0,AW1642))</f>
        <v>0</v>
      </c>
      <c r="AY1642" s="69">
        <f>IF(AND(Q1642&gt;0,SUMIF($AV$32:AV1642,AV1642,$I$32:I1642)-SUMIF($AV$32:AV1642,AV1642,$Q$32:Q1642)=0),COUNTIF($AV$32:AV1642,AV1642),0)</f>
        <v>0</v>
      </c>
      <c r="AZ1642" s="69">
        <f>IF(Q1642&gt;0,COUNTIF($AV$32:AV1642,AV1642),0)</f>
        <v>0</v>
      </c>
      <c r="BA1642" s="69">
        <f t="shared" si="462"/>
        <v>0</v>
      </c>
      <c r="BC1642" s="69" t="str">
        <f t="shared" si="463"/>
        <v xml:space="preserve">  </v>
      </c>
      <c r="BD1642" s="69">
        <f t="shared" si="464"/>
        <v>0</v>
      </c>
      <c r="BF1642" s="69"/>
    </row>
    <row r="1643" spans="44:58" x14ac:dyDescent="0.25">
      <c r="AR1643" s="225">
        <f t="shared" si="458"/>
        <v>1</v>
      </c>
      <c r="AS1643" s="35">
        <f t="shared" si="459"/>
        <v>1</v>
      </c>
      <c r="AU1643" s="69" t="e">
        <f t="shared" si="460"/>
        <v>#N/A</v>
      </c>
      <c r="AV1643" s="69" t="e">
        <f t="shared" si="461"/>
        <v>#N/A</v>
      </c>
      <c r="AW1643" s="69">
        <f>IF(I1643&gt;0,COUNTIF($AV$32:AV1643,AV1643),0)</f>
        <v>0</v>
      </c>
      <c r="AX1643" s="69">
        <f>IF(AND(AW1643&gt;1,SUMIF($AV$32:AV1642,AV1643,$AX$32:AX1642)-SUMIF($AV$32:AV1642,AV1643,$BA$32:BA1642)=0),1,IF(AND(AW1643&gt;1,SUMIF($AV$32:AV1642,AV1643,$AX$32:AX1642)-SUMIF($AV$32:AV1642,AV1643,$BA$32:BA1642)&gt;0),0,AW1643))</f>
        <v>0</v>
      </c>
      <c r="AY1643" s="69">
        <f>IF(AND(Q1643&gt;0,SUMIF($AV$32:AV1643,AV1643,$I$32:I1643)-SUMIF($AV$32:AV1643,AV1643,$Q$32:Q1643)=0),COUNTIF($AV$32:AV1643,AV1643),0)</f>
        <v>0</v>
      </c>
      <c r="AZ1643" s="69">
        <f>IF(Q1643&gt;0,COUNTIF($AV$32:AV1643,AV1643),0)</f>
        <v>0</v>
      </c>
      <c r="BA1643" s="69">
        <f t="shared" si="462"/>
        <v>0</v>
      </c>
      <c r="BC1643" s="69" t="str">
        <f t="shared" si="463"/>
        <v xml:space="preserve">  </v>
      </c>
      <c r="BD1643" s="69">
        <f t="shared" si="464"/>
        <v>0</v>
      </c>
      <c r="BF1643" s="69"/>
    </row>
    <row r="1644" spans="44:58" x14ac:dyDescent="0.25">
      <c r="AR1644" s="225">
        <f t="shared" ref="AR1644:AR1707" si="465">IF(AS1644&gt;1,H1644,IF(AS1644=1,H1643+1,0))</f>
        <v>1</v>
      </c>
      <c r="AS1644" s="35">
        <f t="shared" ref="AS1644:AS1707" si="466">IF(H1644=0,H1643+1,2)</f>
        <v>1</v>
      </c>
      <c r="AU1644" s="69" t="e">
        <f t="shared" si="460"/>
        <v>#N/A</v>
      </c>
      <c r="AV1644" s="69" t="e">
        <f t="shared" si="461"/>
        <v>#N/A</v>
      </c>
      <c r="AW1644" s="69">
        <f>IF(I1644&gt;0,COUNTIF($AV$32:AV1644,AV1644),0)</f>
        <v>0</v>
      </c>
      <c r="AX1644" s="69">
        <f>IF(AND(AW1644&gt;1,SUMIF($AV$32:AV1643,AV1644,$AX$32:AX1643)-SUMIF($AV$32:AV1643,AV1644,$BA$32:BA1643)=0),1,IF(AND(AW1644&gt;1,SUMIF($AV$32:AV1643,AV1644,$AX$32:AX1643)-SUMIF($AV$32:AV1643,AV1644,$BA$32:BA1643)&gt;0),0,AW1644))</f>
        <v>0</v>
      </c>
      <c r="AY1644" s="69">
        <f>IF(AND(Q1644&gt;0,SUMIF($AV$32:AV1644,AV1644,$I$32:I1644)-SUMIF($AV$32:AV1644,AV1644,$Q$32:Q1644)=0),COUNTIF($AV$32:AV1644,AV1644),0)</f>
        <v>0</v>
      </c>
      <c r="AZ1644" s="69">
        <f>IF(Q1644&gt;0,COUNTIF($AV$32:AV1644,AV1644),0)</f>
        <v>0</v>
      </c>
      <c r="BA1644" s="69">
        <f t="shared" si="462"/>
        <v>0</v>
      </c>
      <c r="BC1644" s="69" t="str">
        <f t="shared" si="463"/>
        <v xml:space="preserve">  </v>
      </c>
      <c r="BD1644" s="69">
        <f t="shared" si="464"/>
        <v>0</v>
      </c>
      <c r="BF1644" s="69"/>
    </row>
    <row r="1645" spans="44:58" x14ac:dyDescent="0.25">
      <c r="AR1645" s="225">
        <f t="shared" si="465"/>
        <v>1</v>
      </c>
      <c r="AS1645" s="35">
        <f t="shared" si="466"/>
        <v>1</v>
      </c>
      <c r="AU1645" s="69" t="e">
        <f t="shared" si="460"/>
        <v>#N/A</v>
      </c>
      <c r="AV1645" s="69" t="e">
        <f t="shared" si="461"/>
        <v>#N/A</v>
      </c>
      <c r="AW1645" s="69">
        <f>IF(I1645&gt;0,COUNTIF($AV$32:AV1645,AV1645),0)</f>
        <v>0</v>
      </c>
      <c r="AX1645" s="69">
        <f>IF(AND(AW1645&gt;1,SUMIF($AV$32:AV1644,AV1645,$AX$32:AX1644)-SUMIF($AV$32:AV1644,AV1645,$BA$32:BA1644)=0),1,IF(AND(AW1645&gt;1,SUMIF($AV$32:AV1644,AV1645,$AX$32:AX1644)-SUMIF($AV$32:AV1644,AV1645,$BA$32:BA1644)&gt;0),0,AW1645))</f>
        <v>0</v>
      </c>
      <c r="AY1645" s="69">
        <f>IF(AND(Q1645&gt;0,SUMIF($AV$32:AV1645,AV1645,$I$32:I1645)-SUMIF($AV$32:AV1645,AV1645,$Q$32:Q1645)=0),COUNTIF($AV$32:AV1645,AV1645),0)</f>
        <v>0</v>
      </c>
      <c r="AZ1645" s="69">
        <f>IF(Q1645&gt;0,COUNTIF($AV$32:AV1645,AV1645),0)</f>
        <v>0</v>
      </c>
      <c r="BA1645" s="69">
        <f t="shared" si="462"/>
        <v>0</v>
      </c>
      <c r="BC1645" s="69" t="str">
        <f t="shared" si="463"/>
        <v xml:space="preserve">  </v>
      </c>
      <c r="BD1645" s="69">
        <f t="shared" si="464"/>
        <v>0</v>
      </c>
      <c r="BF1645" s="69"/>
    </row>
    <row r="1646" spans="44:58" x14ac:dyDescent="0.25">
      <c r="AR1646" s="225">
        <f t="shared" si="465"/>
        <v>1</v>
      </c>
      <c r="AS1646" s="35">
        <f t="shared" si="466"/>
        <v>1</v>
      </c>
      <c r="AU1646" s="69" t="e">
        <f t="shared" si="460"/>
        <v>#N/A</v>
      </c>
      <c r="AV1646" s="69" t="e">
        <f t="shared" si="461"/>
        <v>#N/A</v>
      </c>
      <c r="AW1646" s="69">
        <f>IF(I1646&gt;0,COUNTIF($AV$32:AV1646,AV1646),0)</f>
        <v>0</v>
      </c>
      <c r="AX1646" s="69">
        <f>IF(AND(AW1646&gt;1,SUMIF($AV$32:AV1645,AV1646,$AX$32:AX1645)-SUMIF($AV$32:AV1645,AV1646,$BA$32:BA1645)=0),1,IF(AND(AW1646&gt;1,SUMIF($AV$32:AV1645,AV1646,$AX$32:AX1645)-SUMIF($AV$32:AV1645,AV1646,$BA$32:BA1645)&gt;0),0,AW1646))</f>
        <v>0</v>
      </c>
      <c r="AY1646" s="69">
        <f>IF(AND(Q1646&gt;0,SUMIF($AV$32:AV1646,AV1646,$I$32:I1646)-SUMIF($AV$32:AV1646,AV1646,$Q$32:Q1646)=0),COUNTIF($AV$32:AV1646,AV1646),0)</f>
        <v>0</v>
      </c>
      <c r="AZ1646" s="69">
        <f>IF(Q1646&gt;0,COUNTIF($AV$32:AV1646,AV1646),0)</f>
        <v>0</v>
      </c>
      <c r="BA1646" s="69">
        <f t="shared" si="462"/>
        <v>0</v>
      </c>
      <c r="BC1646" s="69" t="str">
        <f t="shared" si="463"/>
        <v xml:space="preserve">  </v>
      </c>
      <c r="BD1646" s="69">
        <f t="shared" si="464"/>
        <v>0</v>
      </c>
      <c r="BF1646" s="69"/>
    </row>
    <row r="1647" spans="44:58" x14ac:dyDescent="0.25">
      <c r="AR1647" s="225">
        <f t="shared" si="465"/>
        <v>1</v>
      </c>
      <c r="AS1647" s="35">
        <f t="shared" si="466"/>
        <v>1</v>
      </c>
      <c r="AU1647" s="69" t="e">
        <f t="shared" si="460"/>
        <v>#N/A</v>
      </c>
      <c r="AV1647" s="69" t="e">
        <f t="shared" si="461"/>
        <v>#N/A</v>
      </c>
      <c r="AW1647" s="69">
        <f>IF(I1647&gt;0,COUNTIF($AV$32:AV1647,AV1647),0)</f>
        <v>0</v>
      </c>
      <c r="AX1647" s="69">
        <f>IF(AND(AW1647&gt;1,SUMIF($AV$32:AV1646,AV1647,$AX$32:AX1646)-SUMIF($AV$32:AV1646,AV1647,$BA$32:BA1646)=0),1,IF(AND(AW1647&gt;1,SUMIF($AV$32:AV1646,AV1647,$AX$32:AX1646)-SUMIF($AV$32:AV1646,AV1647,$BA$32:BA1646)&gt;0),0,AW1647))</f>
        <v>0</v>
      </c>
      <c r="AY1647" s="69">
        <f>IF(AND(Q1647&gt;0,SUMIF($AV$32:AV1647,AV1647,$I$32:I1647)-SUMIF($AV$32:AV1647,AV1647,$Q$32:Q1647)=0),COUNTIF($AV$32:AV1647,AV1647),0)</f>
        <v>0</v>
      </c>
      <c r="AZ1647" s="69">
        <f>IF(Q1647&gt;0,COUNTIF($AV$32:AV1647,AV1647),0)</f>
        <v>0</v>
      </c>
      <c r="BA1647" s="69">
        <f t="shared" si="462"/>
        <v>0</v>
      </c>
      <c r="BC1647" s="69" t="str">
        <f t="shared" si="463"/>
        <v xml:space="preserve">  </v>
      </c>
      <c r="BD1647" s="69">
        <f t="shared" si="464"/>
        <v>0</v>
      </c>
      <c r="BF1647" s="69"/>
    </row>
    <row r="1648" spans="44:58" x14ac:dyDescent="0.25">
      <c r="AR1648" s="225">
        <f t="shared" si="465"/>
        <v>1</v>
      </c>
      <c r="AS1648" s="35">
        <f t="shared" si="466"/>
        <v>1</v>
      </c>
      <c r="AU1648" s="69" t="e">
        <f t="shared" si="460"/>
        <v>#N/A</v>
      </c>
      <c r="AV1648" s="69" t="e">
        <f t="shared" si="461"/>
        <v>#N/A</v>
      </c>
      <c r="AW1648" s="69">
        <f>IF(I1648&gt;0,COUNTIF($AV$32:AV1648,AV1648),0)</f>
        <v>0</v>
      </c>
      <c r="AX1648" s="69">
        <f>IF(AND(AW1648&gt;1,SUMIF($AV$32:AV1647,AV1648,$AX$32:AX1647)-SUMIF($AV$32:AV1647,AV1648,$BA$32:BA1647)=0),1,IF(AND(AW1648&gt;1,SUMIF($AV$32:AV1647,AV1648,$AX$32:AX1647)-SUMIF($AV$32:AV1647,AV1648,$BA$32:BA1647)&gt;0),0,AW1648))</f>
        <v>0</v>
      </c>
      <c r="AY1648" s="69">
        <f>IF(AND(Q1648&gt;0,SUMIF($AV$32:AV1648,AV1648,$I$32:I1648)-SUMIF($AV$32:AV1648,AV1648,$Q$32:Q1648)=0),COUNTIF($AV$32:AV1648,AV1648),0)</f>
        <v>0</v>
      </c>
      <c r="AZ1648" s="69">
        <f>IF(Q1648&gt;0,COUNTIF($AV$32:AV1648,AV1648),0)</f>
        <v>0</v>
      </c>
      <c r="BA1648" s="69">
        <f t="shared" si="462"/>
        <v>0</v>
      </c>
      <c r="BC1648" s="69" t="str">
        <f t="shared" si="463"/>
        <v xml:space="preserve">  </v>
      </c>
      <c r="BD1648" s="69">
        <f t="shared" si="464"/>
        <v>0</v>
      </c>
      <c r="BF1648" s="69"/>
    </row>
    <row r="1649" spans="44:58" x14ac:dyDescent="0.25">
      <c r="AR1649" s="225">
        <f t="shared" si="465"/>
        <v>1</v>
      </c>
      <c r="AS1649" s="35">
        <f t="shared" si="466"/>
        <v>1</v>
      </c>
      <c r="AU1649" s="69" t="e">
        <f t="shared" si="460"/>
        <v>#N/A</v>
      </c>
      <c r="AV1649" s="69" t="e">
        <f t="shared" si="461"/>
        <v>#N/A</v>
      </c>
      <c r="AW1649" s="69">
        <f>IF(I1649&gt;0,COUNTIF($AV$32:AV1649,AV1649),0)</f>
        <v>0</v>
      </c>
      <c r="AX1649" s="69">
        <f>IF(AND(AW1649&gt;1,SUMIF($AV$32:AV1648,AV1649,$AX$32:AX1648)-SUMIF($AV$32:AV1648,AV1649,$BA$32:BA1648)=0),1,IF(AND(AW1649&gt;1,SUMIF($AV$32:AV1648,AV1649,$AX$32:AX1648)-SUMIF($AV$32:AV1648,AV1649,$BA$32:BA1648)&gt;0),0,AW1649))</f>
        <v>0</v>
      </c>
      <c r="AY1649" s="69">
        <f>IF(AND(Q1649&gt;0,SUMIF($AV$32:AV1649,AV1649,$I$32:I1649)-SUMIF($AV$32:AV1649,AV1649,$Q$32:Q1649)=0),COUNTIF($AV$32:AV1649,AV1649),0)</f>
        <v>0</v>
      </c>
      <c r="AZ1649" s="69">
        <f>IF(Q1649&gt;0,COUNTIF($AV$32:AV1649,AV1649),0)</f>
        <v>0</v>
      </c>
      <c r="BA1649" s="69">
        <f t="shared" si="462"/>
        <v>0</v>
      </c>
      <c r="BC1649" s="69" t="str">
        <f t="shared" si="463"/>
        <v xml:space="preserve">  </v>
      </c>
      <c r="BD1649" s="69">
        <f t="shared" si="464"/>
        <v>0</v>
      </c>
      <c r="BF1649" s="69"/>
    </row>
    <row r="1650" spans="44:58" x14ac:dyDescent="0.25">
      <c r="AR1650" s="225">
        <f t="shared" si="465"/>
        <v>1</v>
      </c>
      <c r="AS1650" s="35">
        <f t="shared" si="466"/>
        <v>1</v>
      </c>
      <c r="AU1650" s="69" t="e">
        <f t="shared" si="460"/>
        <v>#N/A</v>
      </c>
      <c r="AV1650" s="69" t="e">
        <f t="shared" si="461"/>
        <v>#N/A</v>
      </c>
      <c r="AW1650" s="69">
        <f>IF(I1650&gt;0,COUNTIF($AV$32:AV1650,AV1650),0)</f>
        <v>0</v>
      </c>
      <c r="AX1650" s="69">
        <f>IF(AND(AW1650&gt;1,SUMIF($AV$32:AV1649,AV1650,$AX$32:AX1649)-SUMIF($AV$32:AV1649,AV1650,$BA$32:BA1649)=0),1,IF(AND(AW1650&gt;1,SUMIF($AV$32:AV1649,AV1650,$AX$32:AX1649)-SUMIF($AV$32:AV1649,AV1650,$BA$32:BA1649)&gt;0),0,AW1650))</f>
        <v>0</v>
      </c>
      <c r="AY1650" s="69">
        <f>IF(AND(Q1650&gt;0,SUMIF($AV$32:AV1650,AV1650,$I$32:I1650)-SUMIF($AV$32:AV1650,AV1650,$Q$32:Q1650)=0),COUNTIF($AV$32:AV1650,AV1650),0)</f>
        <v>0</v>
      </c>
      <c r="AZ1650" s="69">
        <f>IF(Q1650&gt;0,COUNTIF($AV$32:AV1650,AV1650),0)</f>
        <v>0</v>
      </c>
      <c r="BA1650" s="69">
        <f t="shared" si="462"/>
        <v>0</v>
      </c>
      <c r="BC1650" s="69" t="str">
        <f t="shared" si="463"/>
        <v xml:space="preserve">  </v>
      </c>
      <c r="BD1650" s="69">
        <f t="shared" si="464"/>
        <v>0</v>
      </c>
      <c r="BF1650" s="69"/>
    </row>
    <row r="1651" spans="44:58" x14ac:dyDescent="0.25">
      <c r="AR1651" s="225">
        <f t="shared" si="465"/>
        <v>1</v>
      </c>
      <c r="AS1651" s="35">
        <f t="shared" si="466"/>
        <v>1</v>
      </c>
      <c r="AU1651" s="69" t="e">
        <f t="shared" si="460"/>
        <v>#N/A</v>
      </c>
      <c r="AV1651" s="69" t="e">
        <f t="shared" si="461"/>
        <v>#N/A</v>
      </c>
      <c r="AW1651" s="69">
        <f>IF(I1651&gt;0,COUNTIF($AV$32:AV1651,AV1651),0)</f>
        <v>0</v>
      </c>
      <c r="AX1651" s="69">
        <f>IF(AND(AW1651&gt;1,SUMIF($AV$32:AV1650,AV1651,$AX$32:AX1650)-SUMIF($AV$32:AV1650,AV1651,$BA$32:BA1650)=0),1,IF(AND(AW1651&gt;1,SUMIF($AV$32:AV1650,AV1651,$AX$32:AX1650)-SUMIF($AV$32:AV1650,AV1651,$BA$32:BA1650)&gt;0),0,AW1651))</f>
        <v>0</v>
      </c>
      <c r="AY1651" s="69">
        <f>IF(AND(Q1651&gt;0,SUMIF($AV$32:AV1651,AV1651,$I$32:I1651)-SUMIF($AV$32:AV1651,AV1651,$Q$32:Q1651)=0),COUNTIF($AV$32:AV1651,AV1651),0)</f>
        <v>0</v>
      </c>
      <c r="AZ1651" s="69">
        <f>IF(Q1651&gt;0,COUNTIF($AV$32:AV1651,AV1651),0)</f>
        <v>0</v>
      </c>
      <c r="BA1651" s="69">
        <f t="shared" si="462"/>
        <v>0</v>
      </c>
      <c r="BC1651" s="69" t="str">
        <f t="shared" si="463"/>
        <v xml:space="preserve">  </v>
      </c>
      <c r="BD1651" s="69">
        <f t="shared" si="464"/>
        <v>0</v>
      </c>
      <c r="BF1651" s="69"/>
    </row>
    <row r="1652" spans="44:58" x14ac:dyDescent="0.25">
      <c r="AR1652" s="225">
        <f t="shared" si="465"/>
        <v>1</v>
      </c>
      <c r="AS1652" s="35">
        <f t="shared" si="466"/>
        <v>1</v>
      </c>
      <c r="AU1652" s="69" t="e">
        <f t="shared" si="460"/>
        <v>#N/A</v>
      </c>
      <c r="AV1652" s="69" t="e">
        <f t="shared" si="461"/>
        <v>#N/A</v>
      </c>
      <c r="AW1652" s="69">
        <f>IF(I1652&gt;0,COUNTIF($AV$32:AV1652,AV1652),0)</f>
        <v>0</v>
      </c>
      <c r="AX1652" s="69">
        <f>IF(AND(AW1652&gt;1,SUMIF($AV$32:AV1651,AV1652,$AX$32:AX1651)-SUMIF($AV$32:AV1651,AV1652,$BA$32:BA1651)=0),1,IF(AND(AW1652&gt;1,SUMIF($AV$32:AV1651,AV1652,$AX$32:AX1651)-SUMIF($AV$32:AV1651,AV1652,$BA$32:BA1651)&gt;0),0,AW1652))</f>
        <v>0</v>
      </c>
      <c r="AY1652" s="69">
        <f>IF(AND(Q1652&gt;0,SUMIF($AV$32:AV1652,AV1652,$I$32:I1652)-SUMIF($AV$32:AV1652,AV1652,$Q$32:Q1652)=0),COUNTIF($AV$32:AV1652,AV1652),0)</f>
        <v>0</v>
      </c>
      <c r="AZ1652" s="69">
        <f>IF(Q1652&gt;0,COUNTIF($AV$32:AV1652,AV1652),0)</f>
        <v>0</v>
      </c>
      <c r="BA1652" s="69">
        <f t="shared" si="462"/>
        <v>0</v>
      </c>
      <c r="BC1652" s="69" t="str">
        <f t="shared" si="463"/>
        <v xml:space="preserve">  </v>
      </c>
      <c r="BD1652" s="69">
        <f t="shared" si="464"/>
        <v>0</v>
      </c>
      <c r="BF1652" s="69"/>
    </row>
    <row r="1653" spans="44:58" x14ac:dyDescent="0.25">
      <c r="AR1653" s="225">
        <f t="shared" si="465"/>
        <v>1</v>
      </c>
      <c r="AS1653" s="35">
        <f t="shared" si="466"/>
        <v>1</v>
      </c>
      <c r="AU1653" s="69" t="e">
        <f t="shared" si="460"/>
        <v>#N/A</v>
      </c>
      <c r="AV1653" s="69" t="e">
        <f t="shared" si="461"/>
        <v>#N/A</v>
      </c>
      <c r="AW1653" s="69">
        <f>IF(I1653&gt;0,COUNTIF($AV$32:AV1653,AV1653),0)</f>
        <v>0</v>
      </c>
      <c r="AX1653" s="69">
        <f>IF(AND(AW1653&gt;1,SUMIF($AV$32:AV1652,AV1653,$AX$32:AX1652)-SUMIF($AV$32:AV1652,AV1653,$BA$32:BA1652)=0),1,IF(AND(AW1653&gt;1,SUMIF($AV$32:AV1652,AV1653,$AX$32:AX1652)-SUMIF($AV$32:AV1652,AV1653,$BA$32:BA1652)&gt;0),0,AW1653))</f>
        <v>0</v>
      </c>
      <c r="AY1653" s="69">
        <f>IF(AND(Q1653&gt;0,SUMIF($AV$32:AV1653,AV1653,$I$32:I1653)-SUMIF($AV$32:AV1653,AV1653,$Q$32:Q1653)=0),COUNTIF($AV$32:AV1653,AV1653),0)</f>
        <v>0</v>
      </c>
      <c r="AZ1653" s="69">
        <f>IF(Q1653&gt;0,COUNTIF($AV$32:AV1653,AV1653),0)</f>
        <v>0</v>
      </c>
      <c r="BA1653" s="69">
        <f t="shared" si="462"/>
        <v>0</v>
      </c>
      <c r="BC1653" s="69" t="str">
        <f t="shared" si="463"/>
        <v xml:space="preserve">  </v>
      </c>
      <c r="BD1653" s="69">
        <f t="shared" si="464"/>
        <v>0</v>
      </c>
      <c r="BF1653" s="69"/>
    </row>
    <row r="1654" spans="44:58" x14ac:dyDescent="0.25">
      <c r="AR1654" s="225">
        <f t="shared" si="465"/>
        <v>1</v>
      </c>
      <c r="AS1654" s="35">
        <f t="shared" si="466"/>
        <v>1</v>
      </c>
      <c r="AU1654" s="69" t="e">
        <f t="shared" si="460"/>
        <v>#N/A</v>
      </c>
      <c r="AV1654" s="69" t="e">
        <f t="shared" si="461"/>
        <v>#N/A</v>
      </c>
      <c r="AW1654" s="69">
        <f>IF(I1654&gt;0,COUNTIF($AV$32:AV1654,AV1654),0)</f>
        <v>0</v>
      </c>
      <c r="AX1654" s="69">
        <f>IF(AND(AW1654&gt;1,SUMIF($AV$32:AV1653,AV1654,$AX$32:AX1653)-SUMIF($AV$32:AV1653,AV1654,$BA$32:BA1653)=0),1,IF(AND(AW1654&gt;1,SUMIF($AV$32:AV1653,AV1654,$AX$32:AX1653)-SUMIF($AV$32:AV1653,AV1654,$BA$32:BA1653)&gt;0),0,AW1654))</f>
        <v>0</v>
      </c>
      <c r="AY1654" s="69">
        <f>IF(AND(Q1654&gt;0,SUMIF($AV$32:AV1654,AV1654,$I$32:I1654)-SUMIF($AV$32:AV1654,AV1654,$Q$32:Q1654)=0),COUNTIF($AV$32:AV1654,AV1654),0)</f>
        <v>0</v>
      </c>
      <c r="AZ1654" s="69">
        <f>IF(Q1654&gt;0,COUNTIF($AV$32:AV1654,AV1654),0)</f>
        <v>0</v>
      </c>
      <c r="BA1654" s="69">
        <f t="shared" si="462"/>
        <v>0</v>
      </c>
      <c r="BC1654" s="69" t="str">
        <f t="shared" si="463"/>
        <v xml:space="preserve">  </v>
      </c>
      <c r="BD1654" s="69">
        <f t="shared" si="464"/>
        <v>0</v>
      </c>
      <c r="BF1654" s="69"/>
    </row>
    <row r="1655" spans="44:58" x14ac:dyDescent="0.25">
      <c r="AR1655" s="225">
        <f t="shared" si="465"/>
        <v>1</v>
      </c>
      <c r="AS1655" s="35">
        <f t="shared" si="466"/>
        <v>1</v>
      </c>
      <c r="AU1655" s="69" t="e">
        <f t="shared" si="460"/>
        <v>#N/A</v>
      </c>
      <c r="AV1655" s="69" t="e">
        <f t="shared" si="461"/>
        <v>#N/A</v>
      </c>
      <c r="AW1655" s="69">
        <f>IF(I1655&gt;0,COUNTIF($AV$32:AV1655,AV1655),0)</f>
        <v>0</v>
      </c>
      <c r="AX1655" s="69">
        <f>IF(AND(AW1655&gt;1,SUMIF($AV$32:AV1654,AV1655,$AX$32:AX1654)-SUMIF($AV$32:AV1654,AV1655,$BA$32:BA1654)=0),1,IF(AND(AW1655&gt;1,SUMIF($AV$32:AV1654,AV1655,$AX$32:AX1654)-SUMIF($AV$32:AV1654,AV1655,$BA$32:BA1654)&gt;0),0,AW1655))</f>
        <v>0</v>
      </c>
      <c r="AY1655" s="69">
        <f>IF(AND(Q1655&gt;0,SUMIF($AV$32:AV1655,AV1655,$I$32:I1655)-SUMIF($AV$32:AV1655,AV1655,$Q$32:Q1655)=0),COUNTIF($AV$32:AV1655,AV1655),0)</f>
        <v>0</v>
      </c>
      <c r="AZ1655" s="69">
        <f>IF(Q1655&gt;0,COUNTIF($AV$32:AV1655,AV1655),0)</f>
        <v>0</v>
      </c>
      <c r="BA1655" s="69">
        <f t="shared" si="462"/>
        <v>0</v>
      </c>
      <c r="BC1655" s="69" t="str">
        <f t="shared" si="463"/>
        <v xml:space="preserve">  </v>
      </c>
      <c r="BD1655" s="69">
        <f t="shared" si="464"/>
        <v>0</v>
      </c>
      <c r="BF1655" s="69"/>
    </row>
    <row r="1656" spans="44:58" x14ac:dyDescent="0.25">
      <c r="AR1656" s="225">
        <f t="shared" si="465"/>
        <v>1</v>
      </c>
      <c r="AS1656" s="35">
        <f t="shared" si="466"/>
        <v>1</v>
      </c>
      <c r="AU1656" s="69" t="e">
        <f t="shared" si="460"/>
        <v>#N/A</v>
      </c>
      <c r="AV1656" s="69" t="e">
        <f t="shared" si="461"/>
        <v>#N/A</v>
      </c>
      <c r="AW1656" s="69">
        <f>IF(I1656&gt;0,COUNTIF($AV$32:AV1656,AV1656),0)</f>
        <v>0</v>
      </c>
      <c r="AX1656" s="69">
        <f>IF(AND(AW1656&gt;1,SUMIF($AV$32:AV1655,AV1656,$AX$32:AX1655)-SUMIF($AV$32:AV1655,AV1656,$BA$32:BA1655)=0),1,IF(AND(AW1656&gt;1,SUMIF($AV$32:AV1655,AV1656,$AX$32:AX1655)-SUMIF($AV$32:AV1655,AV1656,$BA$32:BA1655)&gt;0),0,AW1656))</f>
        <v>0</v>
      </c>
      <c r="AY1656" s="69">
        <f>IF(AND(Q1656&gt;0,SUMIF($AV$32:AV1656,AV1656,$I$32:I1656)-SUMIF($AV$32:AV1656,AV1656,$Q$32:Q1656)=0),COUNTIF($AV$32:AV1656,AV1656),0)</f>
        <v>0</v>
      </c>
      <c r="AZ1656" s="69">
        <f>IF(Q1656&gt;0,COUNTIF($AV$32:AV1656,AV1656),0)</f>
        <v>0</v>
      </c>
      <c r="BA1656" s="69">
        <f t="shared" si="462"/>
        <v>0</v>
      </c>
      <c r="BC1656" s="69" t="str">
        <f t="shared" si="463"/>
        <v xml:space="preserve">  </v>
      </c>
      <c r="BD1656" s="69">
        <f t="shared" si="464"/>
        <v>0</v>
      </c>
      <c r="BF1656" s="69"/>
    </row>
    <row r="1657" spans="44:58" x14ac:dyDescent="0.25">
      <c r="AR1657" s="225">
        <f t="shared" si="465"/>
        <v>1</v>
      </c>
      <c r="AS1657" s="35">
        <f t="shared" si="466"/>
        <v>1</v>
      </c>
      <c r="AU1657" s="69" t="e">
        <f t="shared" si="460"/>
        <v>#N/A</v>
      </c>
      <c r="AV1657" s="69" t="e">
        <f t="shared" si="461"/>
        <v>#N/A</v>
      </c>
      <c r="AW1657" s="69">
        <f>IF(I1657&gt;0,COUNTIF($AV$32:AV1657,AV1657),0)</f>
        <v>0</v>
      </c>
      <c r="AX1657" s="69">
        <f>IF(AND(AW1657&gt;1,SUMIF($AV$32:AV1656,AV1657,$AX$32:AX1656)-SUMIF($AV$32:AV1656,AV1657,$BA$32:BA1656)=0),1,IF(AND(AW1657&gt;1,SUMIF($AV$32:AV1656,AV1657,$AX$32:AX1656)-SUMIF($AV$32:AV1656,AV1657,$BA$32:BA1656)&gt;0),0,AW1657))</f>
        <v>0</v>
      </c>
      <c r="AY1657" s="69">
        <f>IF(AND(Q1657&gt;0,SUMIF($AV$32:AV1657,AV1657,$I$32:I1657)-SUMIF($AV$32:AV1657,AV1657,$Q$32:Q1657)=0),COUNTIF($AV$32:AV1657,AV1657),0)</f>
        <v>0</v>
      </c>
      <c r="AZ1657" s="69">
        <f>IF(Q1657&gt;0,COUNTIF($AV$32:AV1657,AV1657),0)</f>
        <v>0</v>
      </c>
      <c r="BA1657" s="69">
        <f t="shared" si="462"/>
        <v>0</v>
      </c>
      <c r="BC1657" s="69" t="str">
        <f t="shared" si="463"/>
        <v xml:space="preserve">  </v>
      </c>
      <c r="BD1657" s="69">
        <f t="shared" si="464"/>
        <v>0</v>
      </c>
      <c r="BF1657" s="69"/>
    </row>
    <row r="1658" spans="44:58" x14ac:dyDescent="0.25">
      <c r="AR1658" s="225">
        <f t="shared" si="465"/>
        <v>1</v>
      </c>
      <c r="AS1658" s="35">
        <f t="shared" si="466"/>
        <v>1</v>
      </c>
      <c r="AU1658" s="69" t="e">
        <f t="shared" si="460"/>
        <v>#N/A</v>
      </c>
      <c r="AV1658" s="69" t="e">
        <f t="shared" si="461"/>
        <v>#N/A</v>
      </c>
      <c r="AW1658" s="69">
        <f>IF(I1658&gt;0,COUNTIF($AV$32:AV1658,AV1658),0)</f>
        <v>0</v>
      </c>
      <c r="AX1658" s="69">
        <f>IF(AND(AW1658&gt;1,SUMIF($AV$32:AV1657,AV1658,$AX$32:AX1657)-SUMIF($AV$32:AV1657,AV1658,$BA$32:BA1657)=0),1,IF(AND(AW1658&gt;1,SUMIF($AV$32:AV1657,AV1658,$AX$32:AX1657)-SUMIF($AV$32:AV1657,AV1658,$BA$32:BA1657)&gt;0),0,AW1658))</f>
        <v>0</v>
      </c>
      <c r="AY1658" s="69">
        <f>IF(AND(Q1658&gt;0,SUMIF($AV$32:AV1658,AV1658,$I$32:I1658)-SUMIF($AV$32:AV1658,AV1658,$Q$32:Q1658)=0),COUNTIF($AV$32:AV1658,AV1658),0)</f>
        <v>0</v>
      </c>
      <c r="AZ1658" s="69">
        <f>IF(Q1658&gt;0,COUNTIF($AV$32:AV1658,AV1658),0)</f>
        <v>0</v>
      </c>
      <c r="BA1658" s="69">
        <f t="shared" si="462"/>
        <v>0</v>
      </c>
      <c r="BC1658" s="69" t="str">
        <f t="shared" si="463"/>
        <v xml:space="preserve">  </v>
      </c>
      <c r="BD1658" s="69">
        <f t="shared" si="464"/>
        <v>0</v>
      </c>
      <c r="BF1658" s="69"/>
    </row>
    <row r="1659" spans="44:58" x14ac:dyDescent="0.25">
      <c r="AR1659" s="225">
        <f t="shared" si="465"/>
        <v>1</v>
      </c>
      <c r="AS1659" s="35">
        <f t="shared" si="466"/>
        <v>1</v>
      </c>
      <c r="AU1659" s="69" t="e">
        <f t="shared" si="460"/>
        <v>#N/A</v>
      </c>
      <c r="AV1659" s="69" t="e">
        <f t="shared" si="461"/>
        <v>#N/A</v>
      </c>
      <c r="AW1659" s="69">
        <f>IF(I1659&gt;0,COUNTIF($AV$32:AV1659,AV1659),0)</f>
        <v>0</v>
      </c>
      <c r="AX1659" s="69">
        <f>IF(AND(AW1659&gt;1,SUMIF($AV$32:AV1658,AV1659,$AX$32:AX1658)-SUMIF($AV$32:AV1658,AV1659,$BA$32:BA1658)=0),1,IF(AND(AW1659&gt;1,SUMIF($AV$32:AV1658,AV1659,$AX$32:AX1658)-SUMIF($AV$32:AV1658,AV1659,$BA$32:BA1658)&gt;0),0,AW1659))</f>
        <v>0</v>
      </c>
      <c r="AY1659" s="69">
        <f>IF(AND(Q1659&gt;0,SUMIF($AV$32:AV1659,AV1659,$I$32:I1659)-SUMIF($AV$32:AV1659,AV1659,$Q$32:Q1659)=0),COUNTIF($AV$32:AV1659,AV1659),0)</f>
        <v>0</v>
      </c>
      <c r="AZ1659" s="69">
        <f>IF(Q1659&gt;0,COUNTIF($AV$32:AV1659,AV1659),0)</f>
        <v>0</v>
      </c>
      <c r="BA1659" s="69">
        <f t="shared" si="462"/>
        <v>0</v>
      </c>
      <c r="BC1659" s="69" t="str">
        <f t="shared" si="463"/>
        <v xml:space="preserve">  </v>
      </c>
      <c r="BD1659" s="69">
        <f t="shared" si="464"/>
        <v>0</v>
      </c>
      <c r="BF1659" s="69"/>
    </row>
    <row r="1660" spans="44:58" x14ac:dyDescent="0.25">
      <c r="AR1660" s="225">
        <f t="shared" si="465"/>
        <v>1</v>
      </c>
      <c r="AS1660" s="35">
        <f t="shared" si="466"/>
        <v>1</v>
      </c>
      <c r="AU1660" s="69" t="e">
        <f t="shared" si="460"/>
        <v>#N/A</v>
      </c>
      <c r="AV1660" s="69" t="e">
        <f t="shared" si="461"/>
        <v>#N/A</v>
      </c>
      <c r="AW1660" s="69">
        <f>IF(I1660&gt;0,COUNTIF($AV$32:AV1660,AV1660),0)</f>
        <v>0</v>
      </c>
      <c r="AX1660" s="69">
        <f>IF(AND(AW1660&gt;1,SUMIF($AV$32:AV1659,AV1660,$AX$32:AX1659)-SUMIF($AV$32:AV1659,AV1660,$BA$32:BA1659)=0),1,IF(AND(AW1660&gt;1,SUMIF($AV$32:AV1659,AV1660,$AX$32:AX1659)-SUMIF($AV$32:AV1659,AV1660,$BA$32:BA1659)&gt;0),0,AW1660))</f>
        <v>0</v>
      </c>
      <c r="AY1660" s="69">
        <f>IF(AND(Q1660&gt;0,SUMIF($AV$32:AV1660,AV1660,$I$32:I1660)-SUMIF($AV$32:AV1660,AV1660,$Q$32:Q1660)=0),COUNTIF($AV$32:AV1660,AV1660),0)</f>
        <v>0</v>
      </c>
      <c r="AZ1660" s="69">
        <f>IF(Q1660&gt;0,COUNTIF($AV$32:AV1660,AV1660),0)</f>
        <v>0</v>
      </c>
      <c r="BA1660" s="69">
        <f t="shared" si="462"/>
        <v>0</v>
      </c>
      <c r="BC1660" s="69" t="str">
        <f t="shared" si="463"/>
        <v xml:space="preserve">  </v>
      </c>
      <c r="BD1660" s="69">
        <f t="shared" si="464"/>
        <v>0</v>
      </c>
      <c r="BF1660" s="69"/>
    </row>
    <row r="1661" spans="44:58" x14ac:dyDescent="0.25">
      <c r="AR1661" s="225">
        <f t="shared" si="465"/>
        <v>1</v>
      </c>
      <c r="AS1661" s="35">
        <f t="shared" si="466"/>
        <v>1</v>
      </c>
      <c r="AU1661" s="69" t="e">
        <f t="shared" si="460"/>
        <v>#N/A</v>
      </c>
      <c r="AV1661" s="69" t="e">
        <f t="shared" si="461"/>
        <v>#N/A</v>
      </c>
      <c r="AW1661" s="69">
        <f>IF(I1661&gt;0,COUNTIF($AV$32:AV1661,AV1661),0)</f>
        <v>0</v>
      </c>
      <c r="AX1661" s="69">
        <f>IF(AND(AW1661&gt;1,SUMIF($AV$32:AV1660,AV1661,$AX$32:AX1660)-SUMIF($AV$32:AV1660,AV1661,$BA$32:BA1660)=0),1,IF(AND(AW1661&gt;1,SUMIF($AV$32:AV1660,AV1661,$AX$32:AX1660)-SUMIF($AV$32:AV1660,AV1661,$BA$32:BA1660)&gt;0),0,AW1661))</f>
        <v>0</v>
      </c>
      <c r="AY1661" s="69">
        <f>IF(AND(Q1661&gt;0,SUMIF($AV$32:AV1661,AV1661,$I$32:I1661)-SUMIF($AV$32:AV1661,AV1661,$Q$32:Q1661)=0),COUNTIF($AV$32:AV1661,AV1661),0)</f>
        <v>0</v>
      </c>
      <c r="AZ1661" s="69">
        <f>IF(Q1661&gt;0,COUNTIF($AV$32:AV1661,AV1661),0)</f>
        <v>0</v>
      </c>
      <c r="BA1661" s="69">
        <f t="shared" si="462"/>
        <v>0</v>
      </c>
      <c r="BC1661" s="69" t="str">
        <f t="shared" si="463"/>
        <v xml:space="preserve">  </v>
      </c>
      <c r="BD1661" s="69">
        <f t="shared" si="464"/>
        <v>0</v>
      </c>
      <c r="BF1661" s="69"/>
    </row>
    <row r="1662" spans="44:58" x14ac:dyDescent="0.25">
      <c r="AR1662" s="225">
        <f t="shared" si="465"/>
        <v>1</v>
      </c>
      <c r="AS1662" s="35">
        <f t="shared" si="466"/>
        <v>1</v>
      </c>
      <c r="AU1662" s="69" t="e">
        <f t="shared" si="460"/>
        <v>#N/A</v>
      </c>
      <c r="AV1662" s="69" t="e">
        <f t="shared" si="461"/>
        <v>#N/A</v>
      </c>
      <c r="AW1662" s="69">
        <f>IF(I1662&gt;0,COUNTIF($AV$32:AV1662,AV1662),0)</f>
        <v>0</v>
      </c>
      <c r="AX1662" s="69">
        <f>IF(AND(AW1662&gt;1,SUMIF($AV$32:AV1661,AV1662,$AX$32:AX1661)-SUMIF($AV$32:AV1661,AV1662,$BA$32:BA1661)=0),1,IF(AND(AW1662&gt;1,SUMIF($AV$32:AV1661,AV1662,$AX$32:AX1661)-SUMIF($AV$32:AV1661,AV1662,$BA$32:BA1661)&gt;0),0,AW1662))</f>
        <v>0</v>
      </c>
      <c r="AY1662" s="69">
        <f>IF(AND(Q1662&gt;0,SUMIF($AV$32:AV1662,AV1662,$I$32:I1662)-SUMIF($AV$32:AV1662,AV1662,$Q$32:Q1662)=0),COUNTIF($AV$32:AV1662,AV1662),0)</f>
        <v>0</v>
      </c>
      <c r="AZ1662" s="69">
        <f>IF(Q1662&gt;0,COUNTIF($AV$32:AV1662,AV1662),0)</f>
        <v>0</v>
      </c>
      <c r="BA1662" s="69">
        <f t="shared" si="462"/>
        <v>0</v>
      </c>
      <c r="BC1662" s="69" t="str">
        <f t="shared" si="463"/>
        <v xml:space="preserve">  </v>
      </c>
      <c r="BD1662" s="69">
        <f t="shared" si="464"/>
        <v>0</v>
      </c>
      <c r="BF1662" s="69"/>
    </row>
    <row r="1663" spans="44:58" x14ac:dyDescent="0.25">
      <c r="AR1663" s="225">
        <f t="shared" si="465"/>
        <v>1</v>
      </c>
      <c r="AS1663" s="35">
        <f t="shared" si="466"/>
        <v>1</v>
      </c>
      <c r="AU1663" s="69" t="e">
        <f t="shared" si="460"/>
        <v>#N/A</v>
      </c>
      <c r="AV1663" s="69" t="e">
        <f t="shared" si="461"/>
        <v>#N/A</v>
      </c>
      <c r="AW1663" s="69">
        <f>IF(I1663&gt;0,COUNTIF($AV$32:AV1663,AV1663),0)</f>
        <v>0</v>
      </c>
      <c r="AX1663" s="69">
        <f>IF(AND(AW1663&gt;1,SUMIF($AV$32:AV1662,AV1663,$AX$32:AX1662)-SUMIF($AV$32:AV1662,AV1663,$BA$32:BA1662)=0),1,IF(AND(AW1663&gt;1,SUMIF($AV$32:AV1662,AV1663,$AX$32:AX1662)-SUMIF($AV$32:AV1662,AV1663,$BA$32:BA1662)&gt;0),0,AW1663))</f>
        <v>0</v>
      </c>
      <c r="AY1663" s="69">
        <f>IF(AND(Q1663&gt;0,SUMIF($AV$32:AV1663,AV1663,$I$32:I1663)-SUMIF($AV$32:AV1663,AV1663,$Q$32:Q1663)=0),COUNTIF($AV$32:AV1663,AV1663),0)</f>
        <v>0</v>
      </c>
      <c r="AZ1663" s="69">
        <f>IF(Q1663&gt;0,COUNTIF($AV$32:AV1663,AV1663),0)</f>
        <v>0</v>
      </c>
      <c r="BA1663" s="69">
        <f t="shared" si="462"/>
        <v>0</v>
      </c>
      <c r="BC1663" s="69" t="str">
        <f t="shared" si="463"/>
        <v xml:space="preserve">  </v>
      </c>
      <c r="BD1663" s="69">
        <f t="shared" si="464"/>
        <v>0</v>
      </c>
      <c r="BF1663" s="69"/>
    </row>
    <row r="1664" spans="44:58" x14ac:dyDescent="0.25">
      <c r="AR1664" s="225">
        <f t="shared" si="465"/>
        <v>1</v>
      </c>
      <c r="AS1664" s="35">
        <f t="shared" si="466"/>
        <v>1</v>
      </c>
      <c r="AU1664" s="69" t="e">
        <f t="shared" si="460"/>
        <v>#N/A</v>
      </c>
      <c r="AV1664" s="69" t="e">
        <f t="shared" si="461"/>
        <v>#N/A</v>
      </c>
      <c r="AW1664" s="69">
        <f>IF(I1664&gt;0,COUNTIF($AV$32:AV1664,AV1664),0)</f>
        <v>0</v>
      </c>
      <c r="AX1664" s="69">
        <f>IF(AND(AW1664&gt;1,SUMIF($AV$32:AV1663,AV1664,$AX$32:AX1663)-SUMIF($AV$32:AV1663,AV1664,$BA$32:BA1663)=0),1,IF(AND(AW1664&gt;1,SUMIF($AV$32:AV1663,AV1664,$AX$32:AX1663)-SUMIF($AV$32:AV1663,AV1664,$BA$32:BA1663)&gt;0),0,AW1664))</f>
        <v>0</v>
      </c>
      <c r="AY1664" s="69">
        <f>IF(AND(Q1664&gt;0,SUMIF($AV$32:AV1664,AV1664,$I$32:I1664)-SUMIF($AV$32:AV1664,AV1664,$Q$32:Q1664)=0),COUNTIF($AV$32:AV1664,AV1664),0)</f>
        <v>0</v>
      </c>
      <c r="AZ1664" s="69">
        <f>IF(Q1664&gt;0,COUNTIF($AV$32:AV1664,AV1664),0)</f>
        <v>0</v>
      </c>
      <c r="BA1664" s="69">
        <f t="shared" si="462"/>
        <v>0</v>
      </c>
      <c r="BC1664" s="69" t="str">
        <f t="shared" si="463"/>
        <v xml:space="preserve">  </v>
      </c>
      <c r="BD1664" s="69">
        <f t="shared" si="464"/>
        <v>0</v>
      </c>
      <c r="BF1664" s="69"/>
    </row>
    <row r="1665" spans="44:58" x14ac:dyDescent="0.25">
      <c r="AR1665" s="225">
        <f t="shared" si="465"/>
        <v>1</v>
      </c>
      <c r="AS1665" s="35">
        <f t="shared" si="466"/>
        <v>1</v>
      </c>
      <c r="AU1665" s="69" t="e">
        <f t="shared" si="460"/>
        <v>#N/A</v>
      </c>
      <c r="AV1665" s="69" t="e">
        <f t="shared" si="461"/>
        <v>#N/A</v>
      </c>
      <c r="AW1665" s="69">
        <f>IF(I1665&gt;0,COUNTIF($AV$32:AV1665,AV1665),0)</f>
        <v>0</v>
      </c>
      <c r="AX1665" s="69">
        <f>IF(AND(AW1665&gt;1,SUMIF($AV$32:AV1664,AV1665,$AX$32:AX1664)-SUMIF($AV$32:AV1664,AV1665,$BA$32:BA1664)=0),1,IF(AND(AW1665&gt;1,SUMIF($AV$32:AV1664,AV1665,$AX$32:AX1664)-SUMIF($AV$32:AV1664,AV1665,$BA$32:BA1664)&gt;0),0,AW1665))</f>
        <v>0</v>
      </c>
      <c r="AY1665" s="69">
        <f>IF(AND(Q1665&gt;0,SUMIF($AV$32:AV1665,AV1665,$I$32:I1665)-SUMIF($AV$32:AV1665,AV1665,$Q$32:Q1665)=0),COUNTIF($AV$32:AV1665,AV1665),0)</f>
        <v>0</v>
      </c>
      <c r="AZ1665" s="69">
        <f>IF(Q1665&gt;0,COUNTIF($AV$32:AV1665,AV1665),0)</f>
        <v>0</v>
      </c>
      <c r="BA1665" s="69">
        <f t="shared" si="462"/>
        <v>0</v>
      </c>
      <c r="BC1665" s="69" t="str">
        <f t="shared" si="463"/>
        <v xml:space="preserve">  </v>
      </c>
      <c r="BD1665" s="69">
        <f t="shared" si="464"/>
        <v>0</v>
      </c>
      <c r="BF1665" s="69"/>
    </row>
    <row r="1666" spans="44:58" x14ac:dyDescent="0.25">
      <c r="AR1666" s="225">
        <f t="shared" si="465"/>
        <v>1</v>
      </c>
      <c r="AS1666" s="35">
        <f t="shared" si="466"/>
        <v>1</v>
      </c>
      <c r="AU1666" s="69" t="e">
        <f t="shared" si="460"/>
        <v>#N/A</v>
      </c>
      <c r="AV1666" s="69" t="e">
        <f t="shared" si="461"/>
        <v>#N/A</v>
      </c>
      <c r="AW1666" s="69">
        <f>IF(I1666&gt;0,COUNTIF($AV$32:AV1666,AV1666),0)</f>
        <v>0</v>
      </c>
      <c r="AX1666" s="69">
        <f>IF(AND(AW1666&gt;1,SUMIF($AV$32:AV1665,AV1666,$AX$32:AX1665)-SUMIF($AV$32:AV1665,AV1666,$BA$32:BA1665)=0),1,IF(AND(AW1666&gt;1,SUMIF($AV$32:AV1665,AV1666,$AX$32:AX1665)-SUMIF($AV$32:AV1665,AV1666,$BA$32:BA1665)&gt;0),0,AW1666))</f>
        <v>0</v>
      </c>
      <c r="AY1666" s="69">
        <f>IF(AND(Q1666&gt;0,SUMIF($AV$32:AV1666,AV1666,$I$32:I1666)-SUMIF($AV$32:AV1666,AV1666,$Q$32:Q1666)=0),COUNTIF($AV$32:AV1666,AV1666),0)</f>
        <v>0</v>
      </c>
      <c r="AZ1666" s="69">
        <f>IF(Q1666&gt;0,COUNTIF($AV$32:AV1666,AV1666),0)</f>
        <v>0</v>
      </c>
      <c r="BA1666" s="69">
        <f t="shared" si="462"/>
        <v>0</v>
      </c>
      <c r="BC1666" s="69" t="str">
        <f t="shared" si="463"/>
        <v xml:space="preserve">  </v>
      </c>
      <c r="BD1666" s="69">
        <f t="shared" si="464"/>
        <v>0</v>
      </c>
      <c r="BF1666" s="69"/>
    </row>
    <row r="1667" spans="44:58" x14ac:dyDescent="0.25">
      <c r="AR1667" s="225">
        <f t="shared" si="465"/>
        <v>1</v>
      </c>
      <c r="AS1667" s="35">
        <f t="shared" si="466"/>
        <v>1</v>
      </c>
      <c r="AU1667" s="69" t="e">
        <f t="shared" si="460"/>
        <v>#N/A</v>
      </c>
      <c r="AV1667" s="69" t="e">
        <f t="shared" si="461"/>
        <v>#N/A</v>
      </c>
      <c r="AW1667" s="69">
        <f>IF(I1667&gt;0,COUNTIF($AV$32:AV1667,AV1667),0)</f>
        <v>0</v>
      </c>
      <c r="AX1667" s="69">
        <f>IF(AND(AW1667&gt;1,SUMIF($AV$32:AV1666,AV1667,$AX$32:AX1666)-SUMIF($AV$32:AV1666,AV1667,$BA$32:BA1666)=0),1,IF(AND(AW1667&gt;1,SUMIF($AV$32:AV1666,AV1667,$AX$32:AX1666)-SUMIF($AV$32:AV1666,AV1667,$BA$32:BA1666)&gt;0),0,AW1667))</f>
        <v>0</v>
      </c>
      <c r="AY1667" s="69">
        <f>IF(AND(Q1667&gt;0,SUMIF($AV$32:AV1667,AV1667,$I$32:I1667)-SUMIF($AV$32:AV1667,AV1667,$Q$32:Q1667)=0),COUNTIF($AV$32:AV1667,AV1667),0)</f>
        <v>0</v>
      </c>
      <c r="AZ1667" s="69">
        <f>IF(Q1667&gt;0,COUNTIF($AV$32:AV1667,AV1667),0)</f>
        <v>0</v>
      </c>
      <c r="BA1667" s="69">
        <f t="shared" si="462"/>
        <v>0</v>
      </c>
      <c r="BC1667" s="69" t="str">
        <f t="shared" si="463"/>
        <v xml:space="preserve">  </v>
      </c>
      <c r="BD1667" s="69">
        <f t="shared" si="464"/>
        <v>0</v>
      </c>
      <c r="BF1667" s="69"/>
    </row>
    <row r="1668" spans="44:58" x14ac:dyDescent="0.25">
      <c r="AR1668" s="225">
        <f t="shared" si="465"/>
        <v>1</v>
      </c>
      <c r="AS1668" s="35">
        <f t="shared" si="466"/>
        <v>1</v>
      </c>
      <c r="AU1668" s="69" t="e">
        <f t="shared" si="460"/>
        <v>#N/A</v>
      </c>
      <c r="AV1668" s="69" t="e">
        <f t="shared" si="461"/>
        <v>#N/A</v>
      </c>
      <c r="AW1668" s="69">
        <f>IF(I1668&gt;0,COUNTIF($AV$32:AV1668,AV1668),0)</f>
        <v>0</v>
      </c>
      <c r="AX1668" s="69">
        <f>IF(AND(AW1668&gt;1,SUMIF($AV$32:AV1667,AV1668,$AX$32:AX1667)-SUMIF($AV$32:AV1667,AV1668,$BA$32:BA1667)=0),1,IF(AND(AW1668&gt;1,SUMIF($AV$32:AV1667,AV1668,$AX$32:AX1667)-SUMIF($AV$32:AV1667,AV1668,$BA$32:BA1667)&gt;0),0,AW1668))</f>
        <v>0</v>
      </c>
      <c r="AY1668" s="69">
        <f>IF(AND(Q1668&gt;0,SUMIF($AV$32:AV1668,AV1668,$I$32:I1668)-SUMIF($AV$32:AV1668,AV1668,$Q$32:Q1668)=0),COUNTIF($AV$32:AV1668,AV1668),0)</f>
        <v>0</v>
      </c>
      <c r="AZ1668" s="69">
        <f>IF(Q1668&gt;0,COUNTIF($AV$32:AV1668,AV1668),0)</f>
        <v>0</v>
      </c>
      <c r="BA1668" s="69">
        <f t="shared" si="462"/>
        <v>0</v>
      </c>
      <c r="BC1668" s="69" t="str">
        <f t="shared" si="463"/>
        <v xml:space="preserve">  </v>
      </c>
      <c r="BD1668" s="69">
        <f t="shared" si="464"/>
        <v>0</v>
      </c>
      <c r="BF1668" s="69"/>
    </row>
    <row r="1669" spans="44:58" x14ac:dyDescent="0.25">
      <c r="AR1669" s="225">
        <f t="shared" si="465"/>
        <v>1</v>
      </c>
      <c r="AS1669" s="35">
        <f t="shared" si="466"/>
        <v>1</v>
      </c>
      <c r="AU1669" s="69" t="e">
        <f t="shared" si="460"/>
        <v>#N/A</v>
      </c>
      <c r="AV1669" s="69" t="e">
        <f t="shared" si="461"/>
        <v>#N/A</v>
      </c>
      <c r="AW1669" s="69">
        <f>IF(I1669&gt;0,COUNTIF($AV$32:AV1669,AV1669),0)</f>
        <v>0</v>
      </c>
      <c r="AX1669" s="69">
        <f>IF(AND(AW1669&gt;1,SUMIF($AV$32:AV1668,AV1669,$AX$32:AX1668)-SUMIF($AV$32:AV1668,AV1669,$BA$32:BA1668)=0),1,IF(AND(AW1669&gt;1,SUMIF($AV$32:AV1668,AV1669,$AX$32:AX1668)-SUMIF($AV$32:AV1668,AV1669,$BA$32:BA1668)&gt;0),0,AW1669))</f>
        <v>0</v>
      </c>
      <c r="AY1669" s="69">
        <f>IF(AND(Q1669&gt;0,SUMIF($AV$32:AV1669,AV1669,$I$32:I1669)-SUMIF($AV$32:AV1669,AV1669,$Q$32:Q1669)=0),COUNTIF($AV$32:AV1669,AV1669),0)</f>
        <v>0</v>
      </c>
      <c r="AZ1669" s="69">
        <f>IF(Q1669&gt;0,COUNTIF($AV$32:AV1669,AV1669),0)</f>
        <v>0</v>
      </c>
      <c r="BA1669" s="69">
        <f t="shared" si="462"/>
        <v>0</v>
      </c>
      <c r="BC1669" s="69" t="str">
        <f t="shared" si="463"/>
        <v xml:space="preserve">  </v>
      </c>
      <c r="BD1669" s="69">
        <f t="shared" si="464"/>
        <v>0</v>
      </c>
      <c r="BF1669" s="69"/>
    </row>
    <row r="1670" spans="44:58" x14ac:dyDescent="0.25">
      <c r="AR1670" s="225">
        <f t="shared" si="465"/>
        <v>1</v>
      </c>
      <c r="AS1670" s="35">
        <f t="shared" si="466"/>
        <v>1</v>
      </c>
      <c r="AU1670" s="69" t="e">
        <f t="shared" si="460"/>
        <v>#N/A</v>
      </c>
      <c r="AV1670" s="69" t="e">
        <f t="shared" si="461"/>
        <v>#N/A</v>
      </c>
      <c r="AW1670" s="69">
        <f>IF(I1670&gt;0,COUNTIF($AV$32:AV1670,AV1670),0)</f>
        <v>0</v>
      </c>
      <c r="AX1670" s="69">
        <f>IF(AND(AW1670&gt;1,SUMIF($AV$32:AV1669,AV1670,$AX$32:AX1669)-SUMIF($AV$32:AV1669,AV1670,$BA$32:BA1669)=0),1,IF(AND(AW1670&gt;1,SUMIF($AV$32:AV1669,AV1670,$AX$32:AX1669)-SUMIF($AV$32:AV1669,AV1670,$BA$32:BA1669)&gt;0),0,AW1670))</f>
        <v>0</v>
      </c>
      <c r="AY1670" s="69">
        <f>IF(AND(Q1670&gt;0,SUMIF($AV$32:AV1670,AV1670,$I$32:I1670)-SUMIF($AV$32:AV1670,AV1670,$Q$32:Q1670)=0),COUNTIF($AV$32:AV1670,AV1670),0)</f>
        <v>0</v>
      </c>
      <c r="AZ1670" s="69">
        <f>IF(Q1670&gt;0,COUNTIF($AV$32:AV1670,AV1670),0)</f>
        <v>0</v>
      </c>
      <c r="BA1670" s="69">
        <f t="shared" si="462"/>
        <v>0</v>
      </c>
      <c r="BC1670" s="69" t="str">
        <f t="shared" si="463"/>
        <v xml:space="preserve">  </v>
      </c>
      <c r="BD1670" s="69">
        <f t="shared" si="464"/>
        <v>0</v>
      </c>
      <c r="BF1670" s="69"/>
    </row>
    <row r="1671" spans="44:58" x14ac:dyDescent="0.25">
      <c r="AR1671" s="225">
        <f t="shared" si="465"/>
        <v>1</v>
      </c>
      <c r="AS1671" s="35">
        <f t="shared" si="466"/>
        <v>1</v>
      </c>
      <c r="AU1671" s="69" t="e">
        <f t="shared" si="460"/>
        <v>#N/A</v>
      </c>
      <c r="AV1671" s="69" t="e">
        <f t="shared" si="461"/>
        <v>#N/A</v>
      </c>
      <c r="AW1671" s="69">
        <f>IF(I1671&gt;0,COUNTIF($AV$32:AV1671,AV1671),0)</f>
        <v>0</v>
      </c>
      <c r="AX1671" s="69">
        <f>IF(AND(AW1671&gt;1,SUMIF($AV$32:AV1670,AV1671,$AX$32:AX1670)-SUMIF($AV$32:AV1670,AV1671,$BA$32:BA1670)=0),1,IF(AND(AW1671&gt;1,SUMIF($AV$32:AV1670,AV1671,$AX$32:AX1670)-SUMIF($AV$32:AV1670,AV1671,$BA$32:BA1670)&gt;0),0,AW1671))</f>
        <v>0</v>
      </c>
      <c r="AY1671" s="69">
        <f>IF(AND(Q1671&gt;0,SUMIF($AV$32:AV1671,AV1671,$I$32:I1671)-SUMIF($AV$32:AV1671,AV1671,$Q$32:Q1671)=0),COUNTIF($AV$32:AV1671,AV1671),0)</f>
        <v>0</v>
      </c>
      <c r="AZ1671" s="69">
        <f>IF(Q1671&gt;0,COUNTIF($AV$32:AV1671,AV1671),0)</f>
        <v>0</v>
      </c>
      <c r="BA1671" s="69">
        <f t="shared" si="462"/>
        <v>0</v>
      </c>
      <c r="BC1671" s="69" t="str">
        <f t="shared" si="463"/>
        <v xml:space="preserve">  </v>
      </c>
      <c r="BD1671" s="69">
        <f t="shared" si="464"/>
        <v>0</v>
      </c>
      <c r="BF1671" s="69"/>
    </row>
    <row r="1672" spans="44:58" x14ac:dyDescent="0.25">
      <c r="AR1672" s="225">
        <f t="shared" si="465"/>
        <v>1</v>
      </c>
      <c r="AS1672" s="35">
        <f t="shared" si="466"/>
        <v>1</v>
      </c>
      <c r="AU1672" s="69" t="e">
        <f t="shared" si="460"/>
        <v>#N/A</v>
      </c>
      <c r="AV1672" s="69" t="e">
        <f t="shared" si="461"/>
        <v>#N/A</v>
      </c>
      <c r="AW1672" s="69">
        <f>IF(I1672&gt;0,COUNTIF($AV$32:AV1672,AV1672),0)</f>
        <v>0</v>
      </c>
      <c r="AX1672" s="69">
        <f>IF(AND(AW1672&gt;1,SUMIF($AV$32:AV1671,AV1672,$AX$32:AX1671)-SUMIF($AV$32:AV1671,AV1672,$BA$32:BA1671)=0),1,IF(AND(AW1672&gt;1,SUMIF($AV$32:AV1671,AV1672,$AX$32:AX1671)-SUMIF($AV$32:AV1671,AV1672,$BA$32:BA1671)&gt;0),0,AW1672))</f>
        <v>0</v>
      </c>
      <c r="AY1672" s="69">
        <f>IF(AND(Q1672&gt;0,SUMIF($AV$32:AV1672,AV1672,$I$32:I1672)-SUMIF($AV$32:AV1672,AV1672,$Q$32:Q1672)=0),COUNTIF($AV$32:AV1672,AV1672),0)</f>
        <v>0</v>
      </c>
      <c r="AZ1672" s="69">
        <f>IF(Q1672&gt;0,COUNTIF($AV$32:AV1672,AV1672),0)</f>
        <v>0</v>
      </c>
      <c r="BA1672" s="69">
        <f t="shared" si="462"/>
        <v>0</v>
      </c>
      <c r="BC1672" s="69" t="str">
        <f t="shared" si="463"/>
        <v xml:space="preserve">  </v>
      </c>
      <c r="BD1672" s="69">
        <f t="shared" si="464"/>
        <v>0</v>
      </c>
      <c r="BF1672" s="69"/>
    </row>
    <row r="1673" spans="44:58" x14ac:dyDescent="0.25">
      <c r="AR1673" s="225">
        <f t="shared" si="465"/>
        <v>1</v>
      </c>
      <c r="AS1673" s="35">
        <f t="shared" si="466"/>
        <v>1</v>
      </c>
      <c r="AU1673" s="69" t="e">
        <f t="shared" si="460"/>
        <v>#N/A</v>
      </c>
      <c r="AV1673" s="69" t="e">
        <f t="shared" si="461"/>
        <v>#N/A</v>
      </c>
      <c r="AW1673" s="69">
        <f>IF(I1673&gt;0,COUNTIF($AV$32:AV1673,AV1673),0)</f>
        <v>0</v>
      </c>
      <c r="AX1673" s="69">
        <f>IF(AND(AW1673&gt;1,SUMIF($AV$32:AV1672,AV1673,$AX$32:AX1672)-SUMIF($AV$32:AV1672,AV1673,$BA$32:BA1672)=0),1,IF(AND(AW1673&gt;1,SUMIF($AV$32:AV1672,AV1673,$AX$32:AX1672)-SUMIF($AV$32:AV1672,AV1673,$BA$32:BA1672)&gt;0),0,AW1673))</f>
        <v>0</v>
      </c>
      <c r="AY1673" s="69">
        <f>IF(AND(Q1673&gt;0,SUMIF($AV$32:AV1673,AV1673,$I$32:I1673)-SUMIF($AV$32:AV1673,AV1673,$Q$32:Q1673)=0),COUNTIF($AV$32:AV1673,AV1673),0)</f>
        <v>0</v>
      </c>
      <c r="AZ1673" s="69">
        <f>IF(Q1673&gt;0,COUNTIF($AV$32:AV1673,AV1673),0)</f>
        <v>0</v>
      </c>
      <c r="BA1673" s="69">
        <f t="shared" si="462"/>
        <v>0</v>
      </c>
      <c r="BC1673" s="69" t="str">
        <f t="shared" si="463"/>
        <v xml:space="preserve">  </v>
      </c>
      <c r="BD1673" s="69">
        <f t="shared" si="464"/>
        <v>0</v>
      </c>
      <c r="BF1673" s="69"/>
    </row>
    <row r="1674" spans="44:58" x14ac:dyDescent="0.25">
      <c r="AR1674" s="225">
        <f t="shared" si="465"/>
        <v>1</v>
      </c>
      <c r="AS1674" s="35">
        <f t="shared" si="466"/>
        <v>1</v>
      </c>
      <c r="AU1674" s="69" t="e">
        <f t="shared" si="460"/>
        <v>#N/A</v>
      </c>
      <c r="AV1674" s="69" t="e">
        <f t="shared" si="461"/>
        <v>#N/A</v>
      </c>
      <c r="AW1674" s="69">
        <f>IF(I1674&gt;0,COUNTIF($AV$32:AV1674,AV1674),0)</f>
        <v>0</v>
      </c>
      <c r="AX1674" s="69">
        <f>IF(AND(AW1674&gt;1,SUMIF($AV$32:AV1673,AV1674,$AX$32:AX1673)-SUMIF($AV$32:AV1673,AV1674,$BA$32:BA1673)=0),1,IF(AND(AW1674&gt;1,SUMIF($AV$32:AV1673,AV1674,$AX$32:AX1673)-SUMIF($AV$32:AV1673,AV1674,$BA$32:BA1673)&gt;0),0,AW1674))</f>
        <v>0</v>
      </c>
      <c r="AY1674" s="69">
        <f>IF(AND(Q1674&gt;0,SUMIF($AV$32:AV1674,AV1674,$I$32:I1674)-SUMIF($AV$32:AV1674,AV1674,$Q$32:Q1674)=0),COUNTIF($AV$32:AV1674,AV1674),0)</f>
        <v>0</v>
      </c>
      <c r="AZ1674" s="69">
        <f>IF(Q1674&gt;0,COUNTIF($AV$32:AV1674,AV1674),0)</f>
        <v>0</v>
      </c>
      <c r="BA1674" s="69">
        <f t="shared" si="462"/>
        <v>0</v>
      </c>
      <c r="BC1674" s="69" t="str">
        <f t="shared" si="463"/>
        <v xml:space="preserve">  </v>
      </c>
      <c r="BD1674" s="69">
        <f t="shared" si="464"/>
        <v>0</v>
      </c>
      <c r="BF1674" s="69"/>
    </row>
    <row r="1675" spans="44:58" x14ac:dyDescent="0.25">
      <c r="AR1675" s="225">
        <f t="shared" si="465"/>
        <v>1</v>
      </c>
      <c r="AS1675" s="35">
        <f t="shared" si="466"/>
        <v>1</v>
      </c>
      <c r="AU1675" s="69" t="e">
        <f t="shared" si="460"/>
        <v>#N/A</v>
      </c>
      <c r="AV1675" s="69" t="e">
        <f t="shared" si="461"/>
        <v>#N/A</v>
      </c>
      <c r="AW1675" s="69">
        <f>IF(I1675&gt;0,COUNTIF($AV$32:AV1675,AV1675),0)</f>
        <v>0</v>
      </c>
      <c r="AX1675" s="69">
        <f>IF(AND(AW1675&gt;1,SUMIF($AV$32:AV1674,AV1675,$AX$32:AX1674)-SUMIF($AV$32:AV1674,AV1675,$BA$32:BA1674)=0),1,IF(AND(AW1675&gt;1,SUMIF($AV$32:AV1674,AV1675,$AX$32:AX1674)-SUMIF($AV$32:AV1674,AV1675,$BA$32:BA1674)&gt;0),0,AW1675))</f>
        <v>0</v>
      </c>
      <c r="AY1675" s="69">
        <f>IF(AND(Q1675&gt;0,SUMIF($AV$32:AV1675,AV1675,$I$32:I1675)-SUMIF($AV$32:AV1675,AV1675,$Q$32:Q1675)=0),COUNTIF($AV$32:AV1675,AV1675),0)</f>
        <v>0</v>
      </c>
      <c r="AZ1675" s="69">
        <f>IF(Q1675&gt;0,COUNTIF($AV$32:AV1675,AV1675),0)</f>
        <v>0</v>
      </c>
      <c r="BA1675" s="69">
        <f t="shared" si="462"/>
        <v>0</v>
      </c>
      <c r="BC1675" s="69" t="str">
        <f t="shared" si="463"/>
        <v xml:space="preserve">  </v>
      </c>
      <c r="BD1675" s="69">
        <f t="shared" si="464"/>
        <v>0</v>
      </c>
      <c r="BF1675" s="69"/>
    </row>
    <row r="1676" spans="44:58" x14ac:dyDescent="0.25">
      <c r="AR1676" s="225">
        <f t="shared" si="465"/>
        <v>1</v>
      </c>
      <c r="AS1676" s="35">
        <f t="shared" si="466"/>
        <v>1</v>
      </c>
      <c r="AU1676" s="69" t="e">
        <f t="shared" si="460"/>
        <v>#N/A</v>
      </c>
      <c r="AV1676" s="69" t="e">
        <f t="shared" si="461"/>
        <v>#N/A</v>
      </c>
      <c r="AW1676" s="69">
        <f>IF(I1676&gt;0,COUNTIF($AV$32:AV1676,AV1676),0)</f>
        <v>0</v>
      </c>
      <c r="AX1676" s="69">
        <f>IF(AND(AW1676&gt;1,SUMIF($AV$32:AV1675,AV1676,$AX$32:AX1675)-SUMIF($AV$32:AV1675,AV1676,$BA$32:BA1675)=0),1,IF(AND(AW1676&gt;1,SUMIF($AV$32:AV1675,AV1676,$AX$32:AX1675)-SUMIF($AV$32:AV1675,AV1676,$BA$32:BA1675)&gt;0),0,AW1676))</f>
        <v>0</v>
      </c>
      <c r="AY1676" s="69">
        <f>IF(AND(Q1676&gt;0,SUMIF($AV$32:AV1676,AV1676,$I$32:I1676)-SUMIF($AV$32:AV1676,AV1676,$Q$32:Q1676)=0),COUNTIF($AV$32:AV1676,AV1676),0)</f>
        <v>0</v>
      </c>
      <c r="AZ1676" s="69">
        <f>IF(Q1676&gt;0,COUNTIF($AV$32:AV1676,AV1676),0)</f>
        <v>0</v>
      </c>
      <c r="BA1676" s="69">
        <f t="shared" si="462"/>
        <v>0</v>
      </c>
      <c r="BC1676" s="69" t="str">
        <f t="shared" si="463"/>
        <v xml:space="preserve">  </v>
      </c>
      <c r="BD1676" s="69">
        <f t="shared" si="464"/>
        <v>0</v>
      </c>
      <c r="BF1676" s="69"/>
    </row>
    <row r="1677" spans="44:58" x14ac:dyDescent="0.25">
      <c r="AR1677" s="225">
        <f t="shared" si="465"/>
        <v>1</v>
      </c>
      <c r="AS1677" s="35">
        <f t="shared" si="466"/>
        <v>1</v>
      </c>
      <c r="AU1677" s="69" t="e">
        <f t="shared" si="460"/>
        <v>#N/A</v>
      </c>
      <c r="AV1677" s="69" t="e">
        <f t="shared" si="461"/>
        <v>#N/A</v>
      </c>
      <c r="AW1677" s="69">
        <f>IF(I1677&gt;0,COUNTIF($AV$32:AV1677,AV1677),0)</f>
        <v>0</v>
      </c>
      <c r="AX1677" s="69">
        <f>IF(AND(AW1677&gt;1,SUMIF($AV$32:AV1676,AV1677,$AX$32:AX1676)-SUMIF($AV$32:AV1676,AV1677,$BA$32:BA1676)=0),1,IF(AND(AW1677&gt;1,SUMIF($AV$32:AV1676,AV1677,$AX$32:AX1676)-SUMIF($AV$32:AV1676,AV1677,$BA$32:BA1676)&gt;0),0,AW1677))</f>
        <v>0</v>
      </c>
      <c r="AY1677" s="69">
        <f>IF(AND(Q1677&gt;0,SUMIF($AV$32:AV1677,AV1677,$I$32:I1677)-SUMIF($AV$32:AV1677,AV1677,$Q$32:Q1677)=0),COUNTIF($AV$32:AV1677,AV1677),0)</f>
        <v>0</v>
      </c>
      <c r="AZ1677" s="69">
        <f>IF(Q1677&gt;0,COUNTIF($AV$32:AV1677,AV1677),0)</f>
        <v>0</v>
      </c>
      <c r="BA1677" s="69">
        <f t="shared" si="462"/>
        <v>0</v>
      </c>
      <c r="BC1677" s="69" t="str">
        <f t="shared" si="463"/>
        <v xml:space="preserve">  </v>
      </c>
      <c r="BD1677" s="69">
        <f t="shared" si="464"/>
        <v>0</v>
      </c>
      <c r="BF1677" s="69"/>
    </row>
    <row r="1678" spans="44:58" x14ac:dyDescent="0.25">
      <c r="AR1678" s="225">
        <f t="shared" si="465"/>
        <v>1</v>
      </c>
      <c r="AS1678" s="35">
        <f t="shared" si="466"/>
        <v>1</v>
      </c>
      <c r="AU1678" s="69" t="e">
        <f t="shared" si="460"/>
        <v>#N/A</v>
      </c>
      <c r="AV1678" s="69" t="e">
        <f t="shared" si="461"/>
        <v>#N/A</v>
      </c>
      <c r="AW1678" s="69">
        <f>IF(I1678&gt;0,COUNTIF($AV$32:AV1678,AV1678),0)</f>
        <v>0</v>
      </c>
      <c r="AX1678" s="69">
        <f>IF(AND(AW1678&gt;1,SUMIF($AV$32:AV1677,AV1678,$AX$32:AX1677)-SUMIF($AV$32:AV1677,AV1678,$BA$32:BA1677)=0),1,IF(AND(AW1678&gt;1,SUMIF($AV$32:AV1677,AV1678,$AX$32:AX1677)-SUMIF($AV$32:AV1677,AV1678,$BA$32:BA1677)&gt;0),0,AW1678))</f>
        <v>0</v>
      </c>
      <c r="AY1678" s="69">
        <f>IF(AND(Q1678&gt;0,SUMIF($AV$32:AV1678,AV1678,$I$32:I1678)-SUMIF($AV$32:AV1678,AV1678,$Q$32:Q1678)=0),COUNTIF($AV$32:AV1678,AV1678),0)</f>
        <v>0</v>
      </c>
      <c r="AZ1678" s="69">
        <f>IF(Q1678&gt;0,COUNTIF($AV$32:AV1678,AV1678),0)</f>
        <v>0</v>
      </c>
      <c r="BA1678" s="69">
        <f t="shared" si="462"/>
        <v>0</v>
      </c>
      <c r="BC1678" s="69" t="str">
        <f t="shared" si="463"/>
        <v xml:space="preserve">  </v>
      </c>
      <c r="BD1678" s="69">
        <f t="shared" si="464"/>
        <v>0</v>
      </c>
      <c r="BF1678" s="69"/>
    </row>
    <row r="1679" spans="44:58" x14ac:dyDescent="0.25">
      <c r="AR1679" s="225">
        <f t="shared" si="465"/>
        <v>1</v>
      </c>
      <c r="AS1679" s="35">
        <f t="shared" si="466"/>
        <v>1</v>
      </c>
      <c r="AU1679" s="69" t="e">
        <f t="shared" si="460"/>
        <v>#N/A</v>
      </c>
      <c r="AV1679" s="69" t="e">
        <f t="shared" si="461"/>
        <v>#N/A</v>
      </c>
      <c r="AW1679" s="69">
        <f>IF(I1679&gt;0,COUNTIF($AV$32:AV1679,AV1679),0)</f>
        <v>0</v>
      </c>
      <c r="AX1679" s="69">
        <f>IF(AND(AW1679&gt;1,SUMIF($AV$32:AV1678,AV1679,$AX$32:AX1678)-SUMIF($AV$32:AV1678,AV1679,$BA$32:BA1678)=0),1,IF(AND(AW1679&gt;1,SUMIF($AV$32:AV1678,AV1679,$AX$32:AX1678)-SUMIF($AV$32:AV1678,AV1679,$BA$32:BA1678)&gt;0),0,AW1679))</f>
        <v>0</v>
      </c>
      <c r="AY1679" s="69">
        <f>IF(AND(Q1679&gt;0,SUMIF($AV$32:AV1679,AV1679,$I$32:I1679)-SUMIF($AV$32:AV1679,AV1679,$Q$32:Q1679)=0),COUNTIF($AV$32:AV1679,AV1679),0)</f>
        <v>0</v>
      </c>
      <c r="AZ1679" s="69">
        <f>IF(Q1679&gt;0,COUNTIF($AV$32:AV1679,AV1679),0)</f>
        <v>0</v>
      </c>
      <c r="BA1679" s="69">
        <f t="shared" si="462"/>
        <v>0</v>
      </c>
      <c r="BC1679" s="69" t="str">
        <f t="shared" si="463"/>
        <v xml:space="preserve">  </v>
      </c>
      <c r="BD1679" s="69">
        <f t="shared" si="464"/>
        <v>0</v>
      </c>
      <c r="BF1679" s="69"/>
    </row>
    <row r="1680" spans="44:58" x14ac:dyDescent="0.25">
      <c r="AR1680" s="225">
        <f t="shared" si="465"/>
        <v>1</v>
      </c>
      <c r="AS1680" s="35">
        <f t="shared" si="466"/>
        <v>1</v>
      </c>
      <c r="AU1680" s="69" t="e">
        <f t="shared" si="460"/>
        <v>#N/A</v>
      </c>
      <c r="AV1680" s="69" t="e">
        <f t="shared" si="461"/>
        <v>#N/A</v>
      </c>
      <c r="AW1680" s="69">
        <f>IF(I1680&gt;0,COUNTIF($AV$32:AV1680,AV1680),0)</f>
        <v>0</v>
      </c>
      <c r="AX1680" s="69">
        <f>IF(AND(AW1680&gt;1,SUMIF($AV$32:AV1679,AV1680,$AX$32:AX1679)-SUMIF($AV$32:AV1679,AV1680,$BA$32:BA1679)=0),1,IF(AND(AW1680&gt;1,SUMIF($AV$32:AV1679,AV1680,$AX$32:AX1679)-SUMIF($AV$32:AV1679,AV1680,$BA$32:BA1679)&gt;0),0,AW1680))</f>
        <v>0</v>
      </c>
      <c r="AY1680" s="69">
        <f>IF(AND(Q1680&gt;0,SUMIF($AV$32:AV1680,AV1680,$I$32:I1680)-SUMIF($AV$32:AV1680,AV1680,$Q$32:Q1680)=0),COUNTIF($AV$32:AV1680,AV1680),0)</f>
        <v>0</v>
      </c>
      <c r="AZ1680" s="69">
        <f>IF(Q1680&gt;0,COUNTIF($AV$32:AV1680,AV1680),0)</f>
        <v>0</v>
      </c>
      <c r="BA1680" s="69">
        <f t="shared" si="462"/>
        <v>0</v>
      </c>
      <c r="BC1680" s="69" t="str">
        <f t="shared" si="463"/>
        <v xml:space="preserve">  </v>
      </c>
      <c r="BD1680" s="69">
        <f t="shared" si="464"/>
        <v>0</v>
      </c>
      <c r="BF1680" s="69"/>
    </row>
    <row r="1681" spans="44:58" x14ac:dyDescent="0.25">
      <c r="AR1681" s="225">
        <f t="shared" si="465"/>
        <v>1</v>
      </c>
      <c r="AS1681" s="35">
        <f t="shared" si="466"/>
        <v>1</v>
      </c>
      <c r="AU1681" s="69" t="e">
        <f t="shared" si="460"/>
        <v>#N/A</v>
      </c>
      <c r="AV1681" s="69" t="e">
        <f t="shared" si="461"/>
        <v>#N/A</v>
      </c>
      <c r="AW1681" s="69">
        <f>IF(I1681&gt;0,COUNTIF($AV$32:AV1681,AV1681),0)</f>
        <v>0</v>
      </c>
      <c r="AX1681" s="69">
        <f>IF(AND(AW1681&gt;1,SUMIF($AV$32:AV1680,AV1681,$AX$32:AX1680)-SUMIF($AV$32:AV1680,AV1681,$BA$32:BA1680)=0),1,IF(AND(AW1681&gt;1,SUMIF($AV$32:AV1680,AV1681,$AX$32:AX1680)-SUMIF($AV$32:AV1680,AV1681,$BA$32:BA1680)&gt;0),0,AW1681))</f>
        <v>0</v>
      </c>
      <c r="AY1681" s="69">
        <f>IF(AND(Q1681&gt;0,SUMIF($AV$32:AV1681,AV1681,$I$32:I1681)-SUMIF($AV$32:AV1681,AV1681,$Q$32:Q1681)=0),COUNTIF($AV$32:AV1681,AV1681),0)</f>
        <v>0</v>
      </c>
      <c r="AZ1681" s="69">
        <f>IF(Q1681&gt;0,COUNTIF($AV$32:AV1681,AV1681),0)</f>
        <v>0</v>
      </c>
      <c r="BA1681" s="69">
        <f t="shared" si="462"/>
        <v>0</v>
      </c>
      <c r="BC1681" s="69" t="str">
        <f t="shared" si="463"/>
        <v xml:space="preserve">  </v>
      </c>
      <c r="BD1681" s="69">
        <f t="shared" si="464"/>
        <v>0</v>
      </c>
      <c r="BF1681" s="69"/>
    </row>
    <row r="1682" spans="44:58" x14ac:dyDescent="0.25">
      <c r="AR1682" s="225">
        <f t="shared" si="465"/>
        <v>1</v>
      </c>
      <c r="AS1682" s="35">
        <f t="shared" si="466"/>
        <v>1</v>
      </c>
      <c r="AU1682" s="69" t="e">
        <f t="shared" si="460"/>
        <v>#N/A</v>
      </c>
      <c r="AV1682" s="69" t="e">
        <f t="shared" si="461"/>
        <v>#N/A</v>
      </c>
      <c r="AW1682" s="69">
        <f>IF(I1682&gt;0,COUNTIF($AV$32:AV1682,AV1682),0)</f>
        <v>0</v>
      </c>
      <c r="AX1682" s="69">
        <f>IF(AND(AW1682&gt;1,SUMIF($AV$32:AV1681,AV1682,$AX$32:AX1681)-SUMIF($AV$32:AV1681,AV1682,$BA$32:BA1681)=0),1,IF(AND(AW1682&gt;1,SUMIF($AV$32:AV1681,AV1682,$AX$32:AX1681)-SUMIF($AV$32:AV1681,AV1682,$BA$32:BA1681)&gt;0),0,AW1682))</f>
        <v>0</v>
      </c>
      <c r="AY1682" s="69">
        <f>IF(AND(Q1682&gt;0,SUMIF($AV$32:AV1682,AV1682,$I$32:I1682)-SUMIF($AV$32:AV1682,AV1682,$Q$32:Q1682)=0),COUNTIF($AV$32:AV1682,AV1682),0)</f>
        <v>0</v>
      </c>
      <c r="AZ1682" s="69">
        <f>IF(Q1682&gt;0,COUNTIF($AV$32:AV1682,AV1682),0)</f>
        <v>0</v>
      </c>
      <c r="BA1682" s="69">
        <f t="shared" si="462"/>
        <v>0</v>
      </c>
      <c r="BC1682" s="69" t="str">
        <f t="shared" si="463"/>
        <v xml:space="preserve">  </v>
      </c>
      <c r="BD1682" s="69">
        <f t="shared" si="464"/>
        <v>0</v>
      </c>
      <c r="BF1682" s="69"/>
    </row>
    <row r="1683" spans="44:58" x14ac:dyDescent="0.25">
      <c r="AR1683" s="225">
        <f t="shared" si="465"/>
        <v>1</v>
      </c>
      <c r="AS1683" s="35">
        <f t="shared" si="466"/>
        <v>1</v>
      </c>
      <c r="AU1683" s="69" t="e">
        <f t="shared" si="460"/>
        <v>#N/A</v>
      </c>
      <c r="AV1683" s="69" t="e">
        <f t="shared" si="461"/>
        <v>#N/A</v>
      </c>
      <c r="AW1683" s="69">
        <f>IF(I1683&gt;0,COUNTIF($AV$32:AV1683,AV1683),0)</f>
        <v>0</v>
      </c>
      <c r="AX1683" s="69">
        <f>IF(AND(AW1683&gt;1,SUMIF($AV$32:AV1682,AV1683,$AX$32:AX1682)-SUMIF($AV$32:AV1682,AV1683,$BA$32:BA1682)=0),1,IF(AND(AW1683&gt;1,SUMIF($AV$32:AV1682,AV1683,$AX$32:AX1682)-SUMIF($AV$32:AV1682,AV1683,$BA$32:BA1682)&gt;0),0,AW1683))</f>
        <v>0</v>
      </c>
      <c r="AY1683" s="69">
        <f>IF(AND(Q1683&gt;0,SUMIF($AV$32:AV1683,AV1683,$I$32:I1683)-SUMIF($AV$32:AV1683,AV1683,$Q$32:Q1683)=0),COUNTIF($AV$32:AV1683,AV1683),0)</f>
        <v>0</v>
      </c>
      <c r="AZ1683" s="69">
        <f>IF(Q1683&gt;0,COUNTIF($AV$32:AV1683,AV1683),0)</f>
        <v>0</v>
      </c>
      <c r="BA1683" s="69">
        <f t="shared" si="462"/>
        <v>0</v>
      </c>
      <c r="BC1683" s="69" t="str">
        <f t="shared" si="463"/>
        <v xml:space="preserve">  </v>
      </c>
      <c r="BD1683" s="69">
        <f t="shared" si="464"/>
        <v>0</v>
      </c>
      <c r="BF1683" s="69"/>
    </row>
    <row r="1684" spans="44:58" x14ac:dyDescent="0.25">
      <c r="AR1684" s="225">
        <f t="shared" si="465"/>
        <v>1</v>
      </c>
      <c r="AS1684" s="35">
        <f t="shared" si="466"/>
        <v>1</v>
      </c>
      <c r="AU1684" s="69" t="e">
        <f t="shared" si="460"/>
        <v>#N/A</v>
      </c>
      <c r="AV1684" s="69" t="e">
        <f t="shared" si="461"/>
        <v>#N/A</v>
      </c>
      <c r="AW1684" s="69">
        <f>IF(I1684&gt;0,COUNTIF($AV$32:AV1684,AV1684),0)</f>
        <v>0</v>
      </c>
      <c r="AX1684" s="69">
        <f>IF(AND(AW1684&gt;1,SUMIF($AV$32:AV1683,AV1684,$AX$32:AX1683)-SUMIF($AV$32:AV1683,AV1684,$BA$32:BA1683)=0),1,IF(AND(AW1684&gt;1,SUMIF($AV$32:AV1683,AV1684,$AX$32:AX1683)-SUMIF($AV$32:AV1683,AV1684,$BA$32:BA1683)&gt;0),0,AW1684))</f>
        <v>0</v>
      </c>
      <c r="AY1684" s="69">
        <f>IF(AND(Q1684&gt;0,SUMIF($AV$32:AV1684,AV1684,$I$32:I1684)-SUMIF($AV$32:AV1684,AV1684,$Q$32:Q1684)=0),COUNTIF($AV$32:AV1684,AV1684),0)</f>
        <v>0</v>
      </c>
      <c r="AZ1684" s="69">
        <f>IF(Q1684&gt;0,COUNTIF($AV$32:AV1684,AV1684),0)</f>
        <v>0</v>
      </c>
      <c r="BA1684" s="69">
        <f t="shared" si="462"/>
        <v>0</v>
      </c>
      <c r="BC1684" s="69" t="str">
        <f t="shared" si="463"/>
        <v xml:space="preserve">  </v>
      </c>
      <c r="BD1684" s="69">
        <f t="shared" si="464"/>
        <v>0</v>
      </c>
      <c r="BF1684" s="69"/>
    </row>
    <row r="1685" spans="44:58" x14ac:dyDescent="0.25">
      <c r="AR1685" s="225">
        <f t="shared" si="465"/>
        <v>1</v>
      </c>
      <c r="AS1685" s="35">
        <f t="shared" si="466"/>
        <v>1</v>
      </c>
      <c r="AU1685" s="69" t="e">
        <f t="shared" si="460"/>
        <v>#N/A</v>
      </c>
      <c r="AV1685" s="69" t="e">
        <f t="shared" si="461"/>
        <v>#N/A</v>
      </c>
      <c r="AW1685" s="69">
        <f>IF(I1685&gt;0,COUNTIF($AV$32:AV1685,AV1685),0)</f>
        <v>0</v>
      </c>
      <c r="AX1685" s="69">
        <f>IF(AND(AW1685&gt;1,SUMIF($AV$32:AV1684,AV1685,$AX$32:AX1684)-SUMIF($AV$32:AV1684,AV1685,$BA$32:BA1684)=0),1,IF(AND(AW1685&gt;1,SUMIF($AV$32:AV1684,AV1685,$AX$32:AX1684)-SUMIF($AV$32:AV1684,AV1685,$BA$32:BA1684)&gt;0),0,AW1685))</f>
        <v>0</v>
      </c>
      <c r="AY1685" s="69">
        <f>IF(AND(Q1685&gt;0,SUMIF($AV$32:AV1685,AV1685,$I$32:I1685)-SUMIF($AV$32:AV1685,AV1685,$Q$32:Q1685)=0),COUNTIF($AV$32:AV1685,AV1685),0)</f>
        <v>0</v>
      </c>
      <c r="AZ1685" s="69">
        <f>IF(Q1685&gt;0,COUNTIF($AV$32:AV1685,AV1685),0)</f>
        <v>0</v>
      </c>
      <c r="BA1685" s="69">
        <f t="shared" si="462"/>
        <v>0</v>
      </c>
      <c r="BC1685" s="69" t="str">
        <f t="shared" si="463"/>
        <v xml:space="preserve">  </v>
      </c>
      <c r="BD1685" s="69">
        <f t="shared" si="464"/>
        <v>0</v>
      </c>
      <c r="BF1685" s="69"/>
    </row>
    <row r="1686" spans="44:58" x14ac:dyDescent="0.25">
      <c r="AR1686" s="225">
        <f t="shared" si="465"/>
        <v>1</v>
      </c>
      <c r="AS1686" s="35">
        <f t="shared" si="466"/>
        <v>1</v>
      </c>
      <c r="AU1686" s="69" t="e">
        <f t="shared" si="460"/>
        <v>#N/A</v>
      </c>
      <c r="AV1686" s="69" t="e">
        <f t="shared" si="461"/>
        <v>#N/A</v>
      </c>
      <c r="AW1686" s="69">
        <f>IF(I1686&gt;0,COUNTIF($AV$32:AV1686,AV1686),0)</f>
        <v>0</v>
      </c>
      <c r="AX1686" s="69">
        <f>IF(AND(AW1686&gt;1,SUMIF($AV$32:AV1685,AV1686,$AX$32:AX1685)-SUMIF($AV$32:AV1685,AV1686,$BA$32:BA1685)=0),1,IF(AND(AW1686&gt;1,SUMIF($AV$32:AV1685,AV1686,$AX$32:AX1685)-SUMIF($AV$32:AV1685,AV1686,$BA$32:BA1685)&gt;0),0,AW1686))</f>
        <v>0</v>
      </c>
      <c r="AY1686" s="69">
        <f>IF(AND(Q1686&gt;0,SUMIF($AV$32:AV1686,AV1686,$I$32:I1686)-SUMIF($AV$32:AV1686,AV1686,$Q$32:Q1686)=0),COUNTIF($AV$32:AV1686,AV1686),0)</f>
        <v>0</v>
      </c>
      <c r="AZ1686" s="69">
        <f>IF(Q1686&gt;0,COUNTIF($AV$32:AV1686,AV1686),0)</f>
        <v>0</v>
      </c>
      <c r="BA1686" s="69">
        <f t="shared" si="462"/>
        <v>0</v>
      </c>
      <c r="BC1686" s="69" t="str">
        <f t="shared" si="463"/>
        <v xml:space="preserve">  </v>
      </c>
      <c r="BD1686" s="69">
        <f t="shared" si="464"/>
        <v>0</v>
      </c>
      <c r="BF1686" s="69"/>
    </row>
    <row r="1687" spans="44:58" x14ac:dyDescent="0.25">
      <c r="AR1687" s="225">
        <f t="shared" si="465"/>
        <v>1</v>
      </c>
      <c r="AS1687" s="35">
        <f t="shared" si="466"/>
        <v>1</v>
      </c>
      <c r="AU1687" s="69" t="e">
        <f t="shared" si="460"/>
        <v>#N/A</v>
      </c>
      <c r="AV1687" s="69" t="e">
        <f t="shared" si="461"/>
        <v>#N/A</v>
      </c>
      <c r="AW1687" s="69">
        <f>IF(I1687&gt;0,COUNTIF($AV$32:AV1687,AV1687),0)</f>
        <v>0</v>
      </c>
      <c r="AX1687" s="69">
        <f>IF(AND(AW1687&gt;1,SUMIF($AV$32:AV1686,AV1687,$AX$32:AX1686)-SUMIF($AV$32:AV1686,AV1687,$BA$32:BA1686)=0),1,IF(AND(AW1687&gt;1,SUMIF($AV$32:AV1686,AV1687,$AX$32:AX1686)-SUMIF($AV$32:AV1686,AV1687,$BA$32:BA1686)&gt;0),0,AW1687))</f>
        <v>0</v>
      </c>
      <c r="AY1687" s="69">
        <f>IF(AND(Q1687&gt;0,SUMIF($AV$32:AV1687,AV1687,$I$32:I1687)-SUMIF($AV$32:AV1687,AV1687,$Q$32:Q1687)=0),COUNTIF($AV$32:AV1687,AV1687),0)</f>
        <v>0</v>
      </c>
      <c r="AZ1687" s="69">
        <f>IF(Q1687&gt;0,COUNTIF($AV$32:AV1687,AV1687),0)</f>
        <v>0</v>
      </c>
      <c r="BA1687" s="69">
        <f t="shared" si="462"/>
        <v>0</v>
      </c>
      <c r="BC1687" s="69" t="str">
        <f t="shared" si="463"/>
        <v xml:space="preserve">  </v>
      </c>
      <c r="BD1687" s="69">
        <f t="shared" si="464"/>
        <v>0</v>
      </c>
      <c r="BF1687" s="69"/>
    </row>
    <row r="1688" spans="44:58" x14ac:dyDescent="0.25">
      <c r="AR1688" s="225">
        <f t="shared" si="465"/>
        <v>1</v>
      </c>
      <c r="AS1688" s="35">
        <f t="shared" si="466"/>
        <v>1</v>
      </c>
      <c r="AU1688" s="69" t="e">
        <f t="shared" si="460"/>
        <v>#N/A</v>
      </c>
      <c r="AV1688" s="69" t="e">
        <f t="shared" si="461"/>
        <v>#N/A</v>
      </c>
      <c r="AW1688" s="69">
        <f>IF(I1688&gt;0,COUNTIF($AV$32:AV1688,AV1688),0)</f>
        <v>0</v>
      </c>
      <c r="AX1688" s="69">
        <f>IF(AND(AW1688&gt;1,SUMIF($AV$32:AV1687,AV1688,$AX$32:AX1687)-SUMIF($AV$32:AV1687,AV1688,$BA$32:BA1687)=0),1,IF(AND(AW1688&gt;1,SUMIF($AV$32:AV1687,AV1688,$AX$32:AX1687)-SUMIF($AV$32:AV1687,AV1688,$BA$32:BA1687)&gt;0),0,AW1688))</f>
        <v>0</v>
      </c>
      <c r="AY1688" s="69">
        <f>IF(AND(Q1688&gt;0,SUMIF($AV$32:AV1688,AV1688,$I$32:I1688)-SUMIF($AV$32:AV1688,AV1688,$Q$32:Q1688)=0),COUNTIF($AV$32:AV1688,AV1688),0)</f>
        <v>0</v>
      </c>
      <c r="AZ1688" s="69">
        <f>IF(Q1688&gt;0,COUNTIF($AV$32:AV1688,AV1688),0)</f>
        <v>0</v>
      </c>
      <c r="BA1688" s="69">
        <f t="shared" si="462"/>
        <v>0</v>
      </c>
      <c r="BC1688" s="69" t="str">
        <f t="shared" si="463"/>
        <v xml:space="preserve">  </v>
      </c>
      <c r="BD1688" s="69">
        <f t="shared" si="464"/>
        <v>0</v>
      </c>
      <c r="BF1688" s="69"/>
    </row>
    <row r="1689" spans="44:58" x14ac:dyDescent="0.25">
      <c r="AR1689" s="225">
        <f t="shared" si="465"/>
        <v>1</v>
      </c>
      <c r="AS1689" s="35">
        <f t="shared" si="466"/>
        <v>1</v>
      </c>
      <c r="AU1689" s="69" t="e">
        <f t="shared" si="460"/>
        <v>#N/A</v>
      </c>
      <c r="AV1689" s="69" t="e">
        <f t="shared" si="461"/>
        <v>#N/A</v>
      </c>
      <c r="AW1689" s="69">
        <f>IF(I1689&gt;0,COUNTIF($AV$32:AV1689,AV1689),0)</f>
        <v>0</v>
      </c>
      <c r="AX1689" s="69">
        <f>IF(AND(AW1689&gt;1,SUMIF($AV$32:AV1688,AV1689,$AX$32:AX1688)-SUMIF($AV$32:AV1688,AV1689,$BA$32:BA1688)=0),1,IF(AND(AW1689&gt;1,SUMIF($AV$32:AV1688,AV1689,$AX$32:AX1688)-SUMIF($AV$32:AV1688,AV1689,$BA$32:BA1688)&gt;0),0,AW1689))</f>
        <v>0</v>
      </c>
      <c r="AY1689" s="69">
        <f>IF(AND(Q1689&gt;0,SUMIF($AV$32:AV1689,AV1689,$I$32:I1689)-SUMIF($AV$32:AV1689,AV1689,$Q$32:Q1689)=0),COUNTIF($AV$32:AV1689,AV1689),0)</f>
        <v>0</v>
      </c>
      <c r="AZ1689" s="69">
        <f>IF(Q1689&gt;0,COUNTIF($AV$32:AV1689,AV1689),0)</f>
        <v>0</v>
      </c>
      <c r="BA1689" s="69">
        <f t="shared" si="462"/>
        <v>0</v>
      </c>
      <c r="BC1689" s="69" t="str">
        <f t="shared" si="463"/>
        <v xml:space="preserve">  </v>
      </c>
      <c r="BD1689" s="69">
        <f t="shared" si="464"/>
        <v>0</v>
      </c>
      <c r="BF1689" s="69"/>
    </row>
    <row r="1690" spans="44:58" x14ac:dyDescent="0.25">
      <c r="AR1690" s="225">
        <f t="shared" si="465"/>
        <v>1</v>
      </c>
      <c r="AS1690" s="35">
        <f t="shared" si="466"/>
        <v>1</v>
      </c>
      <c r="AU1690" s="69" t="e">
        <f t="shared" si="460"/>
        <v>#N/A</v>
      </c>
      <c r="AV1690" s="69" t="e">
        <f t="shared" si="461"/>
        <v>#N/A</v>
      </c>
      <c r="AW1690" s="69">
        <f>IF(I1690&gt;0,COUNTIF($AV$32:AV1690,AV1690),0)</f>
        <v>0</v>
      </c>
      <c r="AX1690" s="69">
        <f>IF(AND(AW1690&gt;1,SUMIF($AV$32:AV1689,AV1690,$AX$32:AX1689)-SUMIF($AV$32:AV1689,AV1690,$BA$32:BA1689)=0),1,IF(AND(AW1690&gt;1,SUMIF($AV$32:AV1689,AV1690,$AX$32:AX1689)-SUMIF($AV$32:AV1689,AV1690,$BA$32:BA1689)&gt;0),0,AW1690))</f>
        <v>0</v>
      </c>
      <c r="AY1690" s="69">
        <f>IF(AND(Q1690&gt;0,SUMIF($AV$32:AV1690,AV1690,$I$32:I1690)-SUMIF($AV$32:AV1690,AV1690,$Q$32:Q1690)=0),COUNTIF($AV$32:AV1690,AV1690),0)</f>
        <v>0</v>
      </c>
      <c r="AZ1690" s="69">
        <f>IF(Q1690&gt;0,COUNTIF($AV$32:AV1690,AV1690),0)</f>
        <v>0</v>
      </c>
      <c r="BA1690" s="69">
        <f t="shared" si="462"/>
        <v>0</v>
      </c>
      <c r="BC1690" s="69" t="str">
        <f t="shared" si="463"/>
        <v xml:space="preserve">  </v>
      </c>
      <c r="BD1690" s="69">
        <f t="shared" si="464"/>
        <v>0</v>
      </c>
      <c r="BF1690" s="69"/>
    </row>
    <row r="1691" spans="44:58" x14ac:dyDescent="0.25">
      <c r="AR1691" s="225">
        <f t="shared" si="465"/>
        <v>1</v>
      </c>
      <c r="AS1691" s="35">
        <f t="shared" si="466"/>
        <v>1</v>
      </c>
      <c r="AU1691" s="69" t="e">
        <f t="shared" si="460"/>
        <v>#N/A</v>
      </c>
      <c r="AV1691" s="69" t="e">
        <f t="shared" si="461"/>
        <v>#N/A</v>
      </c>
      <c r="AW1691" s="69">
        <f>IF(I1691&gt;0,COUNTIF($AV$32:AV1691,AV1691),0)</f>
        <v>0</v>
      </c>
      <c r="AX1691" s="69">
        <f>IF(AND(AW1691&gt;1,SUMIF($AV$32:AV1690,AV1691,$AX$32:AX1690)-SUMIF($AV$32:AV1690,AV1691,$BA$32:BA1690)=0),1,IF(AND(AW1691&gt;1,SUMIF($AV$32:AV1690,AV1691,$AX$32:AX1690)-SUMIF($AV$32:AV1690,AV1691,$BA$32:BA1690)&gt;0),0,AW1691))</f>
        <v>0</v>
      </c>
      <c r="AY1691" s="69">
        <f>IF(AND(Q1691&gt;0,SUMIF($AV$32:AV1691,AV1691,$I$32:I1691)-SUMIF($AV$32:AV1691,AV1691,$Q$32:Q1691)=0),COUNTIF($AV$32:AV1691,AV1691),0)</f>
        <v>0</v>
      </c>
      <c r="AZ1691" s="69">
        <f>IF(Q1691&gt;0,COUNTIF($AV$32:AV1691,AV1691),0)</f>
        <v>0</v>
      </c>
      <c r="BA1691" s="69">
        <f t="shared" si="462"/>
        <v>0</v>
      </c>
      <c r="BC1691" s="69" t="str">
        <f t="shared" si="463"/>
        <v xml:space="preserve">  </v>
      </c>
      <c r="BD1691" s="69">
        <f t="shared" si="464"/>
        <v>0</v>
      </c>
      <c r="BF1691" s="69"/>
    </row>
    <row r="1692" spans="44:58" x14ac:dyDescent="0.25">
      <c r="AR1692" s="225">
        <f t="shared" si="465"/>
        <v>1</v>
      </c>
      <c r="AS1692" s="35">
        <f t="shared" si="466"/>
        <v>1</v>
      </c>
      <c r="AU1692" s="69" t="e">
        <f t="shared" si="460"/>
        <v>#N/A</v>
      </c>
      <c r="AV1692" s="69" t="e">
        <f t="shared" si="461"/>
        <v>#N/A</v>
      </c>
      <c r="AW1692" s="69">
        <f>IF(I1692&gt;0,COUNTIF($AV$32:AV1692,AV1692),0)</f>
        <v>0</v>
      </c>
      <c r="AX1692" s="69">
        <f>IF(AND(AW1692&gt;1,SUMIF($AV$32:AV1691,AV1692,$AX$32:AX1691)-SUMIF($AV$32:AV1691,AV1692,$BA$32:BA1691)=0),1,IF(AND(AW1692&gt;1,SUMIF($AV$32:AV1691,AV1692,$AX$32:AX1691)-SUMIF($AV$32:AV1691,AV1692,$BA$32:BA1691)&gt;0),0,AW1692))</f>
        <v>0</v>
      </c>
      <c r="AY1692" s="69">
        <f>IF(AND(Q1692&gt;0,SUMIF($AV$32:AV1692,AV1692,$I$32:I1692)-SUMIF($AV$32:AV1692,AV1692,$Q$32:Q1692)=0),COUNTIF($AV$32:AV1692,AV1692),0)</f>
        <v>0</v>
      </c>
      <c r="AZ1692" s="69">
        <f>IF(Q1692&gt;0,COUNTIF($AV$32:AV1692,AV1692),0)</f>
        <v>0</v>
      </c>
      <c r="BA1692" s="69">
        <f t="shared" si="462"/>
        <v>0</v>
      </c>
      <c r="BC1692" s="69" t="str">
        <f t="shared" si="463"/>
        <v xml:space="preserve">  </v>
      </c>
      <c r="BD1692" s="69">
        <f t="shared" si="464"/>
        <v>0</v>
      </c>
      <c r="BF1692" s="69"/>
    </row>
    <row r="1693" spans="44:58" x14ac:dyDescent="0.25">
      <c r="AR1693" s="225">
        <f t="shared" si="465"/>
        <v>1</v>
      </c>
      <c r="AS1693" s="35">
        <f t="shared" si="466"/>
        <v>1</v>
      </c>
      <c r="AU1693" s="69" t="e">
        <f t="shared" si="460"/>
        <v>#N/A</v>
      </c>
      <c r="AV1693" s="69" t="e">
        <f t="shared" si="461"/>
        <v>#N/A</v>
      </c>
      <c r="AW1693" s="69">
        <f>IF(I1693&gt;0,COUNTIF($AV$32:AV1693,AV1693),0)</f>
        <v>0</v>
      </c>
      <c r="AX1693" s="69">
        <f>IF(AND(AW1693&gt;1,SUMIF($AV$32:AV1692,AV1693,$AX$32:AX1692)-SUMIF($AV$32:AV1692,AV1693,$BA$32:BA1692)=0),1,IF(AND(AW1693&gt;1,SUMIF($AV$32:AV1692,AV1693,$AX$32:AX1692)-SUMIF($AV$32:AV1692,AV1693,$BA$32:BA1692)&gt;0),0,AW1693))</f>
        <v>0</v>
      </c>
      <c r="AY1693" s="69">
        <f>IF(AND(Q1693&gt;0,SUMIF($AV$32:AV1693,AV1693,$I$32:I1693)-SUMIF($AV$32:AV1693,AV1693,$Q$32:Q1693)=0),COUNTIF($AV$32:AV1693,AV1693),0)</f>
        <v>0</v>
      </c>
      <c r="AZ1693" s="69">
        <f>IF(Q1693&gt;0,COUNTIF($AV$32:AV1693,AV1693),0)</f>
        <v>0</v>
      </c>
      <c r="BA1693" s="69">
        <f t="shared" si="462"/>
        <v>0</v>
      </c>
      <c r="BC1693" s="69" t="str">
        <f t="shared" si="463"/>
        <v xml:space="preserve">  </v>
      </c>
      <c r="BD1693" s="69">
        <f t="shared" si="464"/>
        <v>0</v>
      </c>
      <c r="BF1693" s="69"/>
    </row>
    <row r="1694" spans="44:58" x14ac:dyDescent="0.25">
      <c r="AR1694" s="225">
        <f t="shared" si="465"/>
        <v>1</v>
      </c>
      <c r="AS1694" s="35">
        <f t="shared" si="466"/>
        <v>1</v>
      </c>
      <c r="AU1694" s="69" t="e">
        <f t="shared" si="460"/>
        <v>#N/A</v>
      </c>
      <c r="AV1694" s="69" t="e">
        <f t="shared" si="461"/>
        <v>#N/A</v>
      </c>
      <c r="AW1694" s="69">
        <f>IF(I1694&gt;0,COUNTIF($AV$32:AV1694,AV1694),0)</f>
        <v>0</v>
      </c>
      <c r="AX1694" s="69">
        <f>IF(AND(AW1694&gt;1,SUMIF($AV$32:AV1693,AV1694,$AX$32:AX1693)-SUMIF($AV$32:AV1693,AV1694,$BA$32:BA1693)=0),1,IF(AND(AW1694&gt;1,SUMIF($AV$32:AV1693,AV1694,$AX$32:AX1693)-SUMIF($AV$32:AV1693,AV1694,$BA$32:BA1693)&gt;0),0,AW1694))</f>
        <v>0</v>
      </c>
      <c r="AY1694" s="69">
        <f>IF(AND(Q1694&gt;0,SUMIF($AV$32:AV1694,AV1694,$I$32:I1694)-SUMIF($AV$32:AV1694,AV1694,$Q$32:Q1694)=0),COUNTIF($AV$32:AV1694,AV1694),0)</f>
        <v>0</v>
      </c>
      <c r="AZ1694" s="69">
        <f>IF(Q1694&gt;0,COUNTIF($AV$32:AV1694,AV1694),0)</f>
        <v>0</v>
      </c>
      <c r="BA1694" s="69">
        <f t="shared" si="462"/>
        <v>0</v>
      </c>
      <c r="BC1694" s="69" t="str">
        <f t="shared" si="463"/>
        <v xml:space="preserve">  </v>
      </c>
      <c r="BD1694" s="69">
        <f t="shared" si="464"/>
        <v>0</v>
      </c>
      <c r="BF1694" s="69"/>
    </row>
    <row r="1695" spans="44:58" x14ac:dyDescent="0.25">
      <c r="AR1695" s="225">
        <f t="shared" si="465"/>
        <v>1</v>
      </c>
      <c r="AS1695" s="35">
        <f t="shared" si="466"/>
        <v>1</v>
      </c>
      <c r="AU1695" s="69" t="e">
        <f t="shared" si="460"/>
        <v>#N/A</v>
      </c>
      <c r="AV1695" s="69" t="e">
        <f t="shared" si="461"/>
        <v>#N/A</v>
      </c>
      <c r="AW1695" s="69">
        <f>IF(I1695&gt;0,COUNTIF($AV$32:AV1695,AV1695),0)</f>
        <v>0</v>
      </c>
      <c r="AX1695" s="69">
        <f>IF(AND(AW1695&gt;1,SUMIF($AV$32:AV1694,AV1695,$AX$32:AX1694)-SUMIF($AV$32:AV1694,AV1695,$BA$32:BA1694)=0),1,IF(AND(AW1695&gt;1,SUMIF($AV$32:AV1694,AV1695,$AX$32:AX1694)-SUMIF($AV$32:AV1694,AV1695,$BA$32:BA1694)&gt;0),0,AW1695))</f>
        <v>0</v>
      </c>
      <c r="AY1695" s="69">
        <f>IF(AND(Q1695&gt;0,SUMIF($AV$32:AV1695,AV1695,$I$32:I1695)-SUMIF($AV$32:AV1695,AV1695,$Q$32:Q1695)=0),COUNTIF($AV$32:AV1695,AV1695),0)</f>
        <v>0</v>
      </c>
      <c r="AZ1695" s="69">
        <f>IF(Q1695&gt;0,COUNTIF($AV$32:AV1695,AV1695),0)</f>
        <v>0</v>
      </c>
      <c r="BA1695" s="69">
        <f t="shared" si="462"/>
        <v>0</v>
      </c>
      <c r="BC1695" s="69" t="str">
        <f t="shared" si="463"/>
        <v xml:space="preserve">  </v>
      </c>
      <c r="BD1695" s="69">
        <f t="shared" si="464"/>
        <v>0</v>
      </c>
      <c r="BF1695" s="69"/>
    </row>
    <row r="1696" spans="44:58" x14ac:dyDescent="0.25">
      <c r="AR1696" s="225">
        <f t="shared" si="465"/>
        <v>1</v>
      </c>
      <c r="AS1696" s="35">
        <f t="shared" si="466"/>
        <v>1</v>
      </c>
      <c r="AU1696" s="69" t="e">
        <f t="shared" ref="AU1696:AU1759" si="467">VLOOKUP(G1696,$AO$32:$AP$37,2,0)</f>
        <v>#N/A</v>
      </c>
      <c r="AV1696" s="69" t="e">
        <f t="shared" si="461"/>
        <v>#N/A</v>
      </c>
      <c r="AW1696" s="69">
        <f>IF(I1696&gt;0,COUNTIF($AV$32:AV1696,AV1696),0)</f>
        <v>0</v>
      </c>
      <c r="AX1696" s="69">
        <f>IF(AND(AW1696&gt;1,SUMIF($AV$32:AV1695,AV1696,$AX$32:AX1695)-SUMIF($AV$32:AV1695,AV1696,$BA$32:BA1695)=0),1,IF(AND(AW1696&gt;1,SUMIF($AV$32:AV1695,AV1696,$AX$32:AX1695)-SUMIF($AV$32:AV1695,AV1696,$BA$32:BA1695)&gt;0),0,AW1696))</f>
        <v>0</v>
      </c>
      <c r="AY1696" s="69">
        <f>IF(AND(Q1696&gt;0,SUMIF($AV$32:AV1696,AV1696,$I$32:I1696)-SUMIF($AV$32:AV1696,AV1696,$Q$32:Q1696)=0),COUNTIF($AV$32:AV1696,AV1696),0)</f>
        <v>0</v>
      </c>
      <c r="AZ1696" s="69">
        <f>IF(Q1696&gt;0,COUNTIF($AV$32:AV1696,AV1696),0)</f>
        <v>0</v>
      </c>
      <c r="BA1696" s="69">
        <f t="shared" si="462"/>
        <v>0</v>
      </c>
      <c r="BC1696" s="69" t="str">
        <f t="shared" si="463"/>
        <v xml:space="preserve">  </v>
      </c>
      <c r="BD1696" s="69">
        <f t="shared" si="464"/>
        <v>0</v>
      </c>
      <c r="BF1696" s="69"/>
    </row>
    <row r="1697" spans="44:58" x14ac:dyDescent="0.25">
      <c r="AR1697" s="225">
        <f t="shared" si="465"/>
        <v>1</v>
      </c>
      <c r="AS1697" s="35">
        <f t="shared" si="466"/>
        <v>1</v>
      </c>
      <c r="AU1697" s="69" t="e">
        <f t="shared" si="467"/>
        <v>#N/A</v>
      </c>
      <c r="AV1697" s="69" t="e">
        <f t="shared" ref="AV1697:AV1760" si="468">AU1697&amp;" "&amp;F1697</f>
        <v>#N/A</v>
      </c>
      <c r="AW1697" s="69">
        <f>IF(I1697&gt;0,COUNTIF($AV$32:AV1697,AV1697),0)</f>
        <v>0</v>
      </c>
      <c r="AX1697" s="69">
        <f>IF(AND(AW1697&gt;1,SUMIF($AV$32:AV1696,AV1697,$AX$32:AX1696)-SUMIF($AV$32:AV1696,AV1697,$BA$32:BA1696)=0),1,IF(AND(AW1697&gt;1,SUMIF($AV$32:AV1696,AV1697,$AX$32:AX1696)-SUMIF($AV$32:AV1696,AV1697,$BA$32:BA1696)&gt;0),0,AW1697))</f>
        <v>0</v>
      </c>
      <c r="AY1697" s="69">
        <f>IF(AND(Q1697&gt;0,SUMIF($AV$32:AV1697,AV1697,$I$32:I1697)-SUMIF($AV$32:AV1697,AV1697,$Q$32:Q1697)=0),COUNTIF($AV$32:AV1697,AV1697),0)</f>
        <v>0</v>
      </c>
      <c r="AZ1697" s="69">
        <f>IF(Q1697&gt;0,COUNTIF($AV$32:AV1697,AV1697),0)</f>
        <v>0</v>
      </c>
      <c r="BA1697" s="69">
        <f t="shared" ref="BA1697:BA1760" si="469">IF(AY1697&gt;0,1,0)</f>
        <v>0</v>
      </c>
      <c r="BC1697" s="69" t="str">
        <f t="shared" ref="BC1697:BC1760" si="470">E1697&amp;" "&amp;H1697&amp;" "&amp;Q1697</f>
        <v xml:space="preserve">  </v>
      </c>
      <c r="BD1697" s="69">
        <f t="shared" ref="BD1697:BD1760" si="471">B1697</f>
        <v>0</v>
      </c>
      <c r="BF1697" s="69"/>
    </row>
    <row r="1698" spans="44:58" x14ac:dyDescent="0.25">
      <c r="AR1698" s="225">
        <f t="shared" si="465"/>
        <v>1</v>
      </c>
      <c r="AS1698" s="35">
        <f t="shared" si="466"/>
        <v>1</v>
      </c>
      <c r="AU1698" s="69" t="e">
        <f t="shared" si="467"/>
        <v>#N/A</v>
      </c>
      <c r="AV1698" s="69" t="e">
        <f t="shared" si="468"/>
        <v>#N/A</v>
      </c>
      <c r="AW1698" s="69">
        <f>IF(I1698&gt;0,COUNTIF($AV$32:AV1698,AV1698),0)</f>
        <v>0</v>
      </c>
      <c r="AX1698" s="69">
        <f>IF(AND(AW1698&gt;1,SUMIF($AV$32:AV1697,AV1698,$AX$32:AX1697)-SUMIF($AV$32:AV1697,AV1698,$BA$32:BA1697)=0),1,IF(AND(AW1698&gt;1,SUMIF($AV$32:AV1697,AV1698,$AX$32:AX1697)-SUMIF($AV$32:AV1697,AV1698,$BA$32:BA1697)&gt;0),0,AW1698))</f>
        <v>0</v>
      </c>
      <c r="AY1698" s="69">
        <f>IF(AND(Q1698&gt;0,SUMIF($AV$32:AV1698,AV1698,$I$32:I1698)-SUMIF($AV$32:AV1698,AV1698,$Q$32:Q1698)=0),COUNTIF($AV$32:AV1698,AV1698),0)</f>
        <v>0</v>
      </c>
      <c r="AZ1698" s="69">
        <f>IF(Q1698&gt;0,COUNTIF($AV$32:AV1698,AV1698),0)</f>
        <v>0</v>
      </c>
      <c r="BA1698" s="69">
        <f t="shared" si="469"/>
        <v>0</v>
      </c>
      <c r="BC1698" s="69" t="str">
        <f t="shared" si="470"/>
        <v xml:space="preserve">  </v>
      </c>
      <c r="BD1698" s="69">
        <f t="shared" si="471"/>
        <v>0</v>
      </c>
      <c r="BF1698" s="69"/>
    </row>
    <row r="1699" spans="44:58" x14ac:dyDescent="0.25">
      <c r="AR1699" s="225">
        <f t="shared" si="465"/>
        <v>1</v>
      </c>
      <c r="AS1699" s="35">
        <f t="shared" si="466"/>
        <v>1</v>
      </c>
      <c r="AU1699" s="69" t="e">
        <f t="shared" si="467"/>
        <v>#N/A</v>
      </c>
      <c r="AV1699" s="69" t="e">
        <f t="shared" si="468"/>
        <v>#N/A</v>
      </c>
      <c r="AW1699" s="69">
        <f>IF(I1699&gt;0,COUNTIF($AV$32:AV1699,AV1699),0)</f>
        <v>0</v>
      </c>
      <c r="AX1699" s="69">
        <f>IF(AND(AW1699&gt;1,SUMIF($AV$32:AV1698,AV1699,$AX$32:AX1698)-SUMIF($AV$32:AV1698,AV1699,$BA$32:BA1698)=0),1,IF(AND(AW1699&gt;1,SUMIF($AV$32:AV1698,AV1699,$AX$32:AX1698)-SUMIF($AV$32:AV1698,AV1699,$BA$32:BA1698)&gt;0),0,AW1699))</f>
        <v>0</v>
      </c>
      <c r="AY1699" s="69">
        <f>IF(AND(Q1699&gt;0,SUMIF($AV$32:AV1699,AV1699,$I$32:I1699)-SUMIF($AV$32:AV1699,AV1699,$Q$32:Q1699)=0),COUNTIF($AV$32:AV1699,AV1699),0)</f>
        <v>0</v>
      </c>
      <c r="AZ1699" s="69">
        <f>IF(Q1699&gt;0,COUNTIF($AV$32:AV1699,AV1699),0)</f>
        <v>0</v>
      </c>
      <c r="BA1699" s="69">
        <f t="shared" si="469"/>
        <v>0</v>
      </c>
      <c r="BC1699" s="69" t="str">
        <f t="shared" si="470"/>
        <v xml:space="preserve">  </v>
      </c>
      <c r="BD1699" s="69">
        <f t="shared" si="471"/>
        <v>0</v>
      </c>
      <c r="BF1699" s="69"/>
    </row>
    <row r="1700" spans="44:58" x14ac:dyDescent="0.25">
      <c r="AR1700" s="225">
        <f t="shared" si="465"/>
        <v>1</v>
      </c>
      <c r="AS1700" s="35">
        <f t="shared" si="466"/>
        <v>1</v>
      </c>
      <c r="AU1700" s="69" t="e">
        <f t="shared" si="467"/>
        <v>#N/A</v>
      </c>
      <c r="AV1700" s="69" t="e">
        <f t="shared" si="468"/>
        <v>#N/A</v>
      </c>
      <c r="AW1700" s="69">
        <f>IF(I1700&gt;0,COUNTIF($AV$32:AV1700,AV1700),0)</f>
        <v>0</v>
      </c>
      <c r="AX1700" s="69">
        <f>IF(AND(AW1700&gt;1,SUMIF($AV$32:AV1699,AV1700,$AX$32:AX1699)-SUMIF($AV$32:AV1699,AV1700,$BA$32:BA1699)=0),1,IF(AND(AW1700&gt;1,SUMIF($AV$32:AV1699,AV1700,$AX$32:AX1699)-SUMIF($AV$32:AV1699,AV1700,$BA$32:BA1699)&gt;0),0,AW1700))</f>
        <v>0</v>
      </c>
      <c r="AY1700" s="69">
        <f>IF(AND(Q1700&gt;0,SUMIF($AV$32:AV1700,AV1700,$I$32:I1700)-SUMIF($AV$32:AV1700,AV1700,$Q$32:Q1700)=0),COUNTIF($AV$32:AV1700,AV1700),0)</f>
        <v>0</v>
      </c>
      <c r="AZ1700" s="69">
        <f>IF(Q1700&gt;0,COUNTIF($AV$32:AV1700,AV1700),0)</f>
        <v>0</v>
      </c>
      <c r="BA1700" s="69">
        <f t="shared" si="469"/>
        <v>0</v>
      </c>
      <c r="BC1700" s="69" t="str">
        <f t="shared" si="470"/>
        <v xml:space="preserve">  </v>
      </c>
      <c r="BD1700" s="69">
        <f t="shared" si="471"/>
        <v>0</v>
      </c>
      <c r="BF1700" s="69"/>
    </row>
    <row r="1701" spans="44:58" x14ac:dyDescent="0.25">
      <c r="AR1701" s="225">
        <f t="shared" si="465"/>
        <v>1</v>
      </c>
      <c r="AS1701" s="35">
        <f t="shared" si="466"/>
        <v>1</v>
      </c>
      <c r="AU1701" s="69" t="e">
        <f t="shared" si="467"/>
        <v>#N/A</v>
      </c>
      <c r="AV1701" s="69" t="e">
        <f t="shared" si="468"/>
        <v>#N/A</v>
      </c>
      <c r="AW1701" s="69">
        <f>IF(I1701&gt;0,COUNTIF($AV$32:AV1701,AV1701),0)</f>
        <v>0</v>
      </c>
      <c r="AX1701" s="69">
        <f>IF(AND(AW1701&gt;1,SUMIF($AV$32:AV1700,AV1701,$AX$32:AX1700)-SUMIF($AV$32:AV1700,AV1701,$BA$32:BA1700)=0),1,IF(AND(AW1701&gt;1,SUMIF($AV$32:AV1700,AV1701,$AX$32:AX1700)-SUMIF($AV$32:AV1700,AV1701,$BA$32:BA1700)&gt;0),0,AW1701))</f>
        <v>0</v>
      </c>
      <c r="AY1701" s="69">
        <f>IF(AND(Q1701&gt;0,SUMIF($AV$32:AV1701,AV1701,$I$32:I1701)-SUMIF($AV$32:AV1701,AV1701,$Q$32:Q1701)=0),COUNTIF($AV$32:AV1701,AV1701),0)</f>
        <v>0</v>
      </c>
      <c r="AZ1701" s="69">
        <f>IF(Q1701&gt;0,COUNTIF($AV$32:AV1701,AV1701),0)</f>
        <v>0</v>
      </c>
      <c r="BA1701" s="69">
        <f t="shared" si="469"/>
        <v>0</v>
      </c>
      <c r="BC1701" s="69" t="str">
        <f t="shared" si="470"/>
        <v xml:space="preserve">  </v>
      </c>
      <c r="BD1701" s="69">
        <f t="shared" si="471"/>
        <v>0</v>
      </c>
      <c r="BF1701" s="69"/>
    </row>
    <row r="1702" spans="44:58" x14ac:dyDescent="0.25">
      <c r="AR1702" s="225">
        <f t="shared" si="465"/>
        <v>1</v>
      </c>
      <c r="AS1702" s="35">
        <f t="shared" si="466"/>
        <v>1</v>
      </c>
      <c r="AU1702" s="69" t="e">
        <f t="shared" si="467"/>
        <v>#N/A</v>
      </c>
      <c r="AV1702" s="69" t="e">
        <f t="shared" si="468"/>
        <v>#N/A</v>
      </c>
      <c r="AW1702" s="69">
        <f>IF(I1702&gt;0,COUNTIF($AV$32:AV1702,AV1702),0)</f>
        <v>0</v>
      </c>
      <c r="AX1702" s="69">
        <f>IF(AND(AW1702&gt;1,SUMIF($AV$32:AV1701,AV1702,$AX$32:AX1701)-SUMIF($AV$32:AV1701,AV1702,$BA$32:BA1701)=0),1,IF(AND(AW1702&gt;1,SUMIF($AV$32:AV1701,AV1702,$AX$32:AX1701)-SUMIF($AV$32:AV1701,AV1702,$BA$32:BA1701)&gt;0),0,AW1702))</f>
        <v>0</v>
      </c>
      <c r="AY1702" s="69">
        <f>IF(AND(Q1702&gt;0,SUMIF($AV$32:AV1702,AV1702,$I$32:I1702)-SUMIF($AV$32:AV1702,AV1702,$Q$32:Q1702)=0),COUNTIF($AV$32:AV1702,AV1702),0)</f>
        <v>0</v>
      </c>
      <c r="AZ1702" s="69">
        <f>IF(Q1702&gt;0,COUNTIF($AV$32:AV1702,AV1702),0)</f>
        <v>0</v>
      </c>
      <c r="BA1702" s="69">
        <f t="shared" si="469"/>
        <v>0</v>
      </c>
      <c r="BC1702" s="69" t="str">
        <f t="shared" si="470"/>
        <v xml:space="preserve">  </v>
      </c>
      <c r="BD1702" s="69">
        <f t="shared" si="471"/>
        <v>0</v>
      </c>
      <c r="BF1702" s="69"/>
    </row>
    <row r="1703" spans="44:58" x14ac:dyDescent="0.25">
      <c r="AR1703" s="225">
        <f t="shared" si="465"/>
        <v>1</v>
      </c>
      <c r="AS1703" s="35">
        <f t="shared" si="466"/>
        <v>1</v>
      </c>
      <c r="AU1703" s="69" t="e">
        <f t="shared" si="467"/>
        <v>#N/A</v>
      </c>
      <c r="AV1703" s="69" t="e">
        <f t="shared" si="468"/>
        <v>#N/A</v>
      </c>
      <c r="AW1703" s="69">
        <f>IF(I1703&gt;0,COUNTIF($AV$32:AV1703,AV1703),0)</f>
        <v>0</v>
      </c>
      <c r="AX1703" s="69">
        <f>IF(AND(AW1703&gt;1,SUMIF($AV$32:AV1702,AV1703,$AX$32:AX1702)-SUMIF($AV$32:AV1702,AV1703,$BA$32:BA1702)=0),1,IF(AND(AW1703&gt;1,SUMIF($AV$32:AV1702,AV1703,$AX$32:AX1702)-SUMIF($AV$32:AV1702,AV1703,$BA$32:BA1702)&gt;0),0,AW1703))</f>
        <v>0</v>
      </c>
      <c r="AY1703" s="69">
        <f>IF(AND(Q1703&gt;0,SUMIF($AV$32:AV1703,AV1703,$I$32:I1703)-SUMIF($AV$32:AV1703,AV1703,$Q$32:Q1703)=0),COUNTIF($AV$32:AV1703,AV1703),0)</f>
        <v>0</v>
      </c>
      <c r="AZ1703" s="69">
        <f>IF(Q1703&gt;0,COUNTIF($AV$32:AV1703,AV1703),0)</f>
        <v>0</v>
      </c>
      <c r="BA1703" s="69">
        <f t="shared" si="469"/>
        <v>0</v>
      </c>
      <c r="BC1703" s="69" t="str">
        <f t="shared" si="470"/>
        <v xml:space="preserve">  </v>
      </c>
      <c r="BD1703" s="69">
        <f t="shared" si="471"/>
        <v>0</v>
      </c>
      <c r="BF1703" s="69"/>
    </row>
    <row r="1704" spans="44:58" x14ac:dyDescent="0.25">
      <c r="AR1704" s="225">
        <f t="shared" si="465"/>
        <v>1</v>
      </c>
      <c r="AS1704" s="35">
        <f t="shared" si="466"/>
        <v>1</v>
      </c>
      <c r="AU1704" s="69" t="e">
        <f t="shared" si="467"/>
        <v>#N/A</v>
      </c>
      <c r="AV1704" s="69" t="e">
        <f t="shared" si="468"/>
        <v>#N/A</v>
      </c>
      <c r="AW1704" s="69">
        <f>IF(I1704&gt;0,COUNTIF($AV$32:AV1704,AV1704),0)</f>
        <v>0</v>
      </c>
      <c r="AX1704" s="69">
        <f>IF(AND(AW1704&gt;1,SUMIF($AV$32:AV1703,AV1704,$AX$32:AX1703)-SUMIF($AV$32:AV1703,AV1704,$BA$32:BA1703)=0),1,IF(AND(AW1704&gt;1,SUMIF($AV$32:AV1703,AV1704,$AX$32:AX1703)-SUMIF($AV$32:AV1703,AV1704,$BA$32:BA1703)&gt;0),0,AW1704))</f>
        <v>0</v>
      </c>
      <c r="AY1704" s="69">
        <f>IF(AND(Q1704&gt;0,SUMIF($AV$32:AV1704,AV1704,$I$32:I1704)-SUMIF($AV$32:AV1704,AV1704,$Q$32:Q1704)=0),COUNTIF($AV$32:AV1704,AV1704),0)</f>
        <v>0</v>
      </c>
      <c r="AZ1704" s="69">
        <f>IF(Q1704&gt;0,COUNTIF($AV$32:AV1704,AV1704),0)</f>
        <v>0</v>
      </c>
      <c r="BA1704" s="69">
        <f t="shared" si="469"/>
        <v>0</v>
      </c>
      <c r="BC1704" s="69" t="str">
        <f t="shared" si="470"/>
        <v xml:space="preserve">  </v>
      </c>
      <c r="BD1704" s="69">
        <f t="shared" si="471"/>
        <v>0</v>
      </c>
      <c r="BF1704" s="69"/>
    </row>
    <row r="1705" spans="44:58" x14ac:dyDescent="0.25">
      <c r="AR1705" s="225">
        <f t="shared" si="465"/>
        <v>1</v>
      </c>
      <c r="AS1705" s="35">
        <f t="shared" si="466"/>
        <v>1</v>
      </c>
      <c r="AU1705" s="69" t="e">
        <f t="shared" si="467"/>
        <v>#N/A</v>
      </c>
      <c r="AV1705" s="69" t="e">
        <f t="shared" si="468"/>
        <v>#N/A</v>
      </c>
      <c r="AW1705" s="69">
        <f>IF(I1705&gt;0,COUNTIF($AV$32:AV1705,AV1705),0)</f>
        <v>0</v>
      </c>
      <c r="AX1705" s="69">
        <f>IF(AND(AW1705&gt;1,SUMIF($AV$32:AV1704,AV1705,$AX$32:AX1704)-SUMIF($AV$32:AV1704,AV1705,$BA$32:BA1704)=0),1,IF(AND(AW1705&gt;1,SUMIF($AV$32:AV1704,AV1705,$AX$32:AX1704)-SUMIF($AV$32:AV1704,AV1705,$BA$32:BA1704)&gt;0),0,AW1705))</f>
        <v>0</v>
      </c>
      <c r="AY1705" s="69">
        <f>IF(AND(Q1705&gt;0,SUMIF($AV$32:AV1705,AV1705,$I$32:I1705)-SUMIF($AV$32:AV1705,AV1705,$Q$32:Q1705)=0),COUNTIF($AV$32:AV1705,AV1705),0)</f>
        <v>0</v>
      </c>
      <c r="AZ1705" s="69">
        <f>IF(Q1705&gt;0,COUNTIF($AV$32:AV1705,AV1705),0)</f>
        <v>0</v>
      </c>
      <c r="BA1705" s="69">
        <f t="shared" si="469"/>
        <v>0</v>
      </c>
      <c r="BC1705" s="69" t="str">
        <f t="shared" si="470"/>
        <v xml:space="preserve">  </v>
      </c>
      <c r="BD1705" s="69">
        <f t="shared" si="471"/>
        <v>0</v>
      </c>
      <c r="BF1705" s="69"/>
    </row>
    <row r="1706" spans="44:58" x14ac:dyDescent="0.25">
      <c r="AR1706" s="225">
        <f t="shared" si="465"/>
        <v>1</v>
      </c>
      <c r="AS1706" s="35">
        <f t="shared" si="466"/>
        <v>1</v>
      </c>
      <c r="AU1706" s="69" t="e">
        <f t="shared" si="467"/>
        <v>#N/A</v>
      </c>
      <c r="AV1706" s="69" t="e">
        <f t="shared" si="468"/>
        <v>#N/A</v>
      </c>
      <c r="AW1706" s="69">
        <f>IF(I1706&gt;0,COUNTIF($AV$32:AV1706,AV1706),0)</f>
        <v>0</v>
      </c>
      <c r="AX1706" s="69">
        <f>IF(AND(AW1706&gt;1,SUMIF($AV$32:AV1705,AV1706,$AX$32:AX1705)-SUMIF($AV$32:AV1705,AV1706,$BA$32:BA1705)=0),1,IF(AND(AW1706&gt;1,SUMIF($AV$32:AV1705,AV1706,$AX$32:AX1705)-SUMIF($AV$32:AV1705,AV1706,$BA$32:BA1705)&gt;0),0,AW1706))</f>
        <v>0</v>
      </c>
      <c r="AY1706" s="69">
        <f>IF(AND(Q1706&gt;0,SUMIF($AV$32:AV1706,AV1706,$I$32:I1706)-SUMIF($AV$32:AV1706,AV1706,$Q$32:Q1706)=0),COUNTIF($AV$32:AV1706,AV1706),0)</f>
        <v>0</v>
      </c>
      <c r="AZ1706" s="69">
        <f>IF(Q1706&gt;0,COUNTIF($AV$32:AV1706,AV1706),0)</f>
        <v>0</v>
      </c>
      <c r="BA1706" s="69">
        <f t="shared" si="469"/>
        <v>0</v>
      </c>
      <c r="BC1706" s="69" t="str">
        <f t="shared" si="470"/>
        <v xml:space="preserve">  </v>
      </c>
      <c r="BD1706" s="69">
        <f t="shared" si="471"/>
        <v>0</v>
      </c>
      <c r="BF1706" s="69"/>
    </row>
    <row r="1707" spans="44:58" x14ac:dyDescent="0.25">
      <c r="AR1707" s="225">
        <f t="shared" si="465"/>
        <v>1</v>
      </c>
      <c r="AS1707" s="35">
        <f t="shared" si="466"/>
        <v>1</v>
      </c>
      <c r="AU1707" s="69" t="e">
        <f t="shared" si="467"/>
        <v>#N/A</v>
      </c>
      <c r="AV1707" s="69" t="e">
        <f t="shared" si="468"/>
        <v>#N/A</v>
      </c>
      <c r="AW1707" s="69">
        <f>IF(I1707&gt;0,COUNTIF($AV$32:AV1707,AV1707),0)</f>
        <v>0</v>
      </c>
      <c r="AX1707" s="69">
        <f>IF(AND(AW1707&gt;1,SUMIF($AV$32:AV1706,AV1707,$AX$32:AX1706)-SUMIF($AV$32:AV1706,AV1707,$BA$32:BA1706)=0),1,IF(AND(AW1707&gt;1,SUMIF($AV$32:AV1706,AV1707,$AX$32:AX1706)-SUMIF($AV$32:AV1706,AV1707,$BA$32:BA1706)&gt;0),0,AW1707))</f>
        <v>0</v>
      </c>
      <c r="AY1707" s="69">
        <f>IF(AND(Q1707&gt;0,SUMIF($AV$32:AV1707,AV1707,$I$32:I1707)-SUMIF($AV$32:AV1707,AV1707,$Q$32:Q1707)=0),COUNTIF($AV$32:AV1707,AV1707),0)</f>
        <v>0</v>
      </c>
      <c r="AZ1707" s="69">
        <f>IF(Q1707&gt;0,COUNTIF($AV$32:AV1707,AV1707),0)</f>
        <v>0</v>
      </c>
      <c r="BA1707" s="69">
        <f t="shared" si="469"/>
        <v>0</v>
      </c>
      <c r="BC1707" s="69" t="str">
        <f t="shared" si="470"/>
        <v xml:space="preserve">  </v>
      </c>
      <c r="BD1707" s="69">
        <f t="shared" si="471"/>
        <v>0</v>
      </c>
      <c r="BF1707" s="69"/>
    </row>
    <row r="1708" spans="44:58" x14ac:dyDescent="0.25">
      <c r="AR1708" s="225">
        <f t="shared" ref="AR1708:AR1771" si="472">IF(AS1708&gt;1,H1708,IF(AS1708=1,H1707+1,0))</f>
        <v>1</v>
      </c>
      <c r="AS1708" s="35">
        <f t="shared" ref="AS1708:AS1771" si="473">IF(H1708=0,H1707+1,2)</f>
        <v>1</v>
      </c>
      <c r="AU1708" s="69" t="e">
        <f t="shared" si="467"/>
        <v>#N/A</v>
      </c>
      <c r="AV1708" s="69" t="e">
        <f t="shared" si="468"/>
        <v>#N/A</v>
      </c>
      <c r="AW1708" s="69">
        <f>IF(I1708&gt;0,COUNTIF($AV$32:AV1708,AV1708),0)</f>
        <v>0</v>
      </c>
      <c r="AX1708" s="69">
        <f>IF(AND(AW1708&gt;1,SUMIF($AV$32:AV1707,AV1708,$AX$32:AX1707)-SUMIF($AV$32:AV1707,AV1708,$BA$32:BA1707)=0),1,IF(AND(AW1708&gt;1,SUMIF($AV$32:AV1707,AV1708,$AX$32:AX1707)-SUMIF($AV$32:AV1707,AV1708,$BA$32:BA1707)&gt;0),0,AW1708))</f>
        <v>0</v>
      </c>
      <c r="AY1708" s="69">
        <f>IF(AND(Q1708&gt;0,SUMIF($AV$32:AV1708,AV1708,$I$32:I1708)-SUMIF($AV$32:AV1708,AV1708,$Q$32:Q1708)=0),COUNTIF($AV$32:AV1708,AV1708),0)</f>
        <v>0</v>
      </c>
      <c r="AZ1708" s="69">
        <f>IF(Q1708&gt;0,COUNTIF($AV$32:AV1708,AV1708),0)</f>
        <v>0</v>
      </c>
      <c r="BA1708" s="69">
        <f t="shared" si="469"/>
        <v>0</v>
      </c>
      <c r="BC1708" s="69" t="str">
        <f t="shared" si="470"/>
        <v xml:space="preserve">  </v>
      </c>
      <c r="BD1708" s="69">
        <f t="shared" si="471"/>
        <v>0</v>
      </c>
      <c r="BF1708" s="69"/>
    </row>
    <row r="1709" spans="44:58" x14ac:dyDescent="0.25">
      <c r="AR1709" s="225">
        <f t="shared" si="472"/>
        <v>1</v>
      </c>
      <c r="AS1709" s="35">
        <f t="shared" si="473"/>
        <v>1</v>
      </c>
      <c r="AU1709" s="69" t="e">
        <f t="shared" si="467"/>
        <v>#N/A</v>
      </c>
      <c r="AV1709" s="69" t="e">
        <f t="shared" si="468"/>
        <v>#N/A</v>
      </c>
      <c r="AW1709" s="69">
        <f>IF(I1709&gt;0,COUNTIF($AV$32:AV1709,AV1709),0)</f>
        <v>0</v>
      </c>
      <c r="AX1709" s="69">
        <f>IF(AND(AW1709&gt;1,SUMIF($AV$32:AV1708,AV1709,$AX$32:AX1708)-SUMIF($AV$32:AV1708,AV1709,$BA$32:BA1708)=0),1,IF(AND(AW1709&gt;1,SUMIF($AV$32:AV1708,AV1709,$AX$32:AX1708)-SUMIF($AV$32:AV1708,AV1709,$BA$32:BA1708)&gt;0),0,AW1709))</f>
        <v>0</v>
      </c>
      <c r="AY1709" s="69">
        <f>IF(AND(Q1709&gt;0,SUMIF($AV$32:AV1709,AV1709,$I$32:I1709)-SUMIF($AV$32:AV1709,AV1709,$Q$32:Q1709)=0),COUNTIF($AV$32:AV1709,AV1709),0)</f>
        <v>0</v>
      </c>
      <c r="AZ1709" s="69">
        <f>IF(Q1709&gt;0,COUNTIF($AV$32:AV1709,AV1709),0)</f>
        <v>0</v>
      </c>
      <c r="BA1709" s="69">
        <f t="shared" si="469"/>
        <v>0</v>
      </c>
      <c r="BC1709" s="69" t="str">
        <f t="shared" si="470"/>
        <v xml:space="preserve">  </v>
      </c>
      <c r="BD1709" s="69">
        <f t="shared" si="471"/>
        <v>0</v>
      </c>
      <c r="BF1709" s="69"/>
    </row>
    <row r="1710" spans="44:58" x14ac:dyDescent="0.25">
      <c r="AR1710" s="225">
        <f t="shared" si="472"/>
        <v>1</v>
      </c>
      <c r="AS1710" s="35">
        <f t="shared" si="473"/>
        <v>1</v>
      </c>
      <c r="AU1710" s="69" t="e">
        <f t="shared" si="467"/>
        <v>#N/A</v>
      </c>
      <c r="AV1710" s="69" t="e">
        <f t="shared" si="468"/>
        <v>#N/A</v>
      </c>
      <c r="AW1710" s="69">
        <f>IF(I1710&gt;0,COUNTIF($AV$32:AV1710,AV1710),0)</f>
        <v>0</v>
      </c>
      <c r="AX1710" s="69">
        <f>IF(AND(AW1710&gt;1,SUMIF($AV$32:AV1709,AV1710,$AX$32:AX1709)-SUMIF($AV$32:AV1709,AV1710,$BA$32:BA1709)=0),1,IF(AND(AW1710&gt;1,SUMIF($AV$32:AV1709,AV1710,$AX$32:AX1709)-SUMIF($AV$32:AV1709,AV1710,$BA$32:BA1709)&gt;0),0,AW1710))</f>
        <v>0</v>
      </c>
      <c r="AY1710" s="69">
        <f>IF(AND(Q1710&gt;0,SUMIF($AV$32:AV1710,AV1710,$I$32:I1710)-SUMIF($AV$32:AV1710,AV1710,$Q$32:Q1710)=0),COUNTIF($AV$32:AV1710,AV1710),0)</f>
        <v>0</v>
      </c>
      <c r="AZ1710" s="69">
        <f>IF(Q1710&gt;0,COUNTIF($AV$32:AV1710,AV1710),0)</f>
        <v>0</v>
      </c>
      <c r="BA1710" s="69">
        <f t="shared" si="469"/>
        <v>0</v>
      </c>
      <c r="BC1710" s="69" t="str">
        <f t="shared" si="470"/>
        <v xml:space="preserve">  </v>
      </c>
      <c r="BD1710" s="69">
        <f t="shared" si="471"/>
        <v>0</v>
      </c>
      <c r="BF1710" s="69"/>
    </row>
    <row r="1711" spans="44:58" x14ac:dyDescent="0.25">
      <c r="AR1711" s="225">
        <f t="shared" si="472"/>
        <v>1</v>
      </c>
      <c r="AS1711" s="35">
        <f t="shared" si="473"/>
        <v>1</v>
      </c>
      <c r="AU1711" s="69" t="e">
        <f t="shared" si="467"/>
        <v>#N/A</v>
      </c>
      <c r="AV1711" s="69" t="e">
        <f t="shared" si="468"/>
        <v>#N/A</v>
      </c>
      <c r="AW1711" s="69">
        <f>IF(I1711&gt;0,COUNTIF($AV$32:AV1711,AV1711),0)</f>
        <v>0</v>
      </c>
      <c r="AX1711" s="69">
        <f>IF(AND(AW1711&gt;1,SUMIF($AV$32:AV1710,AV1711,$AX$32:AX1710)-SUMIF($AV$32:AV1710,AV1711,$BA$32:BA1710)=0),1,IF(AND(AW1711&gt;1,SUMIF($AV$32:AV1710,AV1711,$AX$32:AX1710)-SUMIF($AV$32:AV1710,AV1711,$BA$32:BA1710)&gt;0),0,AW1711))</f>
        <v>0</v>
      </c>
      <c r="AY1711" s="69">
        <f>IF(AND(Q1711&gt;0,SUMIF($AV$32:AV1711,AV1711,$I$32:I1711)-SUMIF($AV$32:AV1711,AV1711,$Q$32:Q1711)=0),COUNTIF($AV$32:AV1711,AV1711),0)</f>
        <v>0</v>
      </c>
      <c r="AZ1711" s="69">
        <f>IF(Q1711&gt;0,COUNTIF($AV$32:AV1711,AV1711),0)</f>
        <v>0</v>
      </c>
      <c r="BA1711" s="69">
        <f t="shared" si="469"/>
        <v>0</v>
      </c>
      <c r="BC1711" s="69" t="str">
        <f t="shared" si="470"/>
        <v xml:space="preserve">  </v>
      </c>
      <c r="BD1711" s="69">
        <f t="shared" si="471"/>
        <v>0</v>
      </c>
      <c r="BF1711" s="69"/>
    </row>
    <row r="1712" spans="44:58" x14ac:dyDescent="0.25">
      <c r="AR1712" s="225">
        <f t="shared" si="472"/>
        <v>1</v>
      </c>
      <c r="AS1712" s="35">
        <f t="shared" si="473"/>
        <v>1</v>
      </c>
      <c r="AU1712" s="69" t="e">
        <f t="shared" si="467"/>
        <v>#N/A</v>
      </c>
      <c r="AV1712" s="69" t="e">
        <f t="shared" si="468"/>
        <v>#N/A</v>
      </c>
      <c r="AW1712" s="69">
        <f>IF(I1712&gt;0,COUNTIF($AV$32:AV1712,AV1712),0)</f>
        <v>0</v>
      </c>
      <c r="AX1712" s="69">
        <f>IF(AND(AW1712&gt;1,SUMIF($AV$32:AV1711,AV1712,$AX$32:AX1711)-SUMIF($AV$32:AV1711,AV1712,$BA$32:BA1711)=0),1,IF(AND(AW1712&gt;1,SUMIF($AV$32:AV1711,AV1712,$AX$32:AX1711)-SUMIF($AV$32:AV1711,AV1712,$BA$32:BA1711)&gt;0),0,AW1712))</f>
        <v>0</v>
      </c>
      <c r="AY1712" s="69">
        <f>IF(AND(Q1712&gt;0,SUMIF($AV$32:AV1712,AV1712,$I$32:I1712)-SUMIF($AV$32:AV1712,AV1712,$Q$32:Q1712)=0),COUNTIF($AV$32:AV1712,AV1712),0)</f>
        <v>0</v>
      </c>
      <c r="AZ1712" s="69">
        <f>IF(Q1712&gt;0,COUNTIF($AV$32:AV1712,AV1712),0)</f>
        <v>0</v>
      </c>
      <c r="BA1712" s="69">
        <f t="shared" si="469"/>
        <v>0</v>
      </c>
      <c r="BC1712" s="69" t="str">
        <f t="shared" si="470"/>
        <v xml:space="preserve">  </v>
      </c>
      <c r="BD1712" s="69">
        <f t="shared" si="471"/>
        <v>0</v>
      </c>
      <c r="BF1712" s="69"/>
    </row>
    <row r="1713" spans="44:58" x14ac:dyDescent="0.25">
      <c r="AR1713" s="225">
        <f t="shared" si="472"/>
        <v>1</v>
      </c>
      <c r="AS1713" s="35">
        <f t="shared" si="473"/>
        <v>1</v>
      </c>
      <c r="AU1713" s="69" t="e">
        <f t="shared" si="467"/>
        <v>#N/A</v>
      </c>
      <c r="AV1713" s="69" t="e">
        <f t="shared" si="468"/>
        <v>#N/A</v>
      </c>
      <c r="AW1713" s="69">
        <f>IF(I1713&gt;0,COUNTIF($AV$32:AV1713,AV1713),0)</f>
        <v>0</v>
      </c>
      <c r="AX1713" s="69">
        <f>IF(AND(AW1713&gt;1,SUMIF($AV$32:AV1712,AV1713,$AX$32:AX1712)-SUMIF($AV$32:AV1712,AV1713,$BA$32:BA1712)=0),1,IF(AND(AW1713&gt;1,SUMIF($AV$32:AV1712,AV1713,$AX$32:AX1712)-SUMIF($AV$32:AV1712,AV1713,$BA$32:BA1712)&gt;0),0,AW1713))</f>
        <v>0</v>
      </c>
      <c r="AY1713" s="69">
        <f>IF(AND(Q1713&gt;0,SUMIF($AV$32:AV1713,AV1713,$I$32:I1713)-SUMIF($AV$32:AV1713,AV1713,$Q$32:Q1713)=0),COUNTIF($AV$32:AV1713,AV1713),0)</f>
        <v>0</v>
      </c>
      <c r="AZ1713" s="69">
        <f>IF(Q1713&gt;0,COUNTIF($AV$32:AV1713,AV1713),0)</f>
        <v>0</v>
      </c>
      <c r="BA1713" s="69">
        <f t="shared" si="469"/>
        <v>0</v>
      </c>
      <c r="BC1713" s="69" t="str">
        <f t="shared" si="470"/>
        <v xml:space="preserve">  </v>
      </c>
      <c r="BD1713" s="69">
        <f t="shared" si="471"/>
        <v>0</v>
      </c>
      <c r="BF1713" s="69"/>
    </row>
    <row r="1714" spans="44:58" x14ac:dyDescent="0.25">
      <c r="AR1714" s="225">
        <f t="shared" si="472"/>
        <v>1</v>
      </c>
      <c r="AS1714" s="35">
        <f t="shared" si="473"/>
        <v>1</v>
      </c>
      <c r="AU1714" s="69" t="e">
        <f t="shared" si="467"/>
        <v>#N/A</v>
      </c>
      <c r="AV1714" s="69" t="e">
        <f t="shared" si="468"/>
        <v>#N/A</v>
      </c>
      <c r="AW1714" s="69">
        <f>IF(I1714&gt;0,COUNTIF($AV$32:AV1714,AV1714),0)</f>
        <v>0</v>
      </c>
      <c r="AX1714" s="69">
        <f>IF(AND(AW1714&gt;1,SUMIF($AV$32:AV1713,AV1714,$AX$32:AX1713)-SUMIF($AV$32:AV1713,AV1714,$BA$32:BA1713)=0),1,IF(AND(AW1714&gt;1,SUMIF($AV$32:AV1713,AV1714,$AX$32:AX1713)-SUMIF($AV$32:AV1713,AV1714,$BA$32:BA1713)&gt;0),0,AW1714))</f>
        <v>0</v>
      </c>
      <c r="AY1714" s="69">
        <f>IF(AND(Q1714&gt;0,SUMIF($AV$32:AV1714,AV1714,$I$32:I1714)-SUMIF($AV$32:AV1714,AV1714,$Q$32:Q1714)=0),COUNTIF($AV$32:AV1714,AV1714),0)</f>
        <v>0</v>
      </c>
      <c r="AZ1714" s="69">
        <f>IF(Q1714&gt;0,COUNTIF($AV$32:AV1714,AV1714),0)</f>
        <v>0</v>
      </c>
      <c r="BA1714" s="69">
        <f t="shared" si="469"/>
        <v>0</v>
      </c>
      <c r="BC1714" s="69" t="str">
        <f t="shared" si="470"/>
        <v xml:space="preserve">  </v>
      </c>
      <c r="BD1714" s="69">
        <f t="shared" si="471"/>
        <v>0</v>
      </c>
      <c r="BF1714" s="69"/>
    </row>
    <row r="1715" spans="44:58" x14ac:dyDescent="0.25">
      <c r="AR1715" s="225">
        <f t="shared" si="472"/>
        <v>1</v>
      </c>
      <c r="AS1715" s="35">
        <f t="shared" si="473"/>
        <v>1</v>
      </c>
      <c r="AU1715" s="69" t="e">
        <f t="shared" si="467"/>
        <v>#N/A</v>
      </c>
      <c r="AV1715" s="69" t="e">
        <f t="shared" si="468"/>
        <v>#N/A</v>
      </c>
      <c r="AW1715" s="69">
        <f>IF(I1715&gt;0,COUNTIF($AV$32:AV1715,AV1715),0)</f>
        <v>0</v>
      </c>
      <c r="AX1715" s="69">
        <f>IF(AND(AW1715&gt;1,SUMIF($AV$32:AV1714,AV1715,$AX$32:AX1714)-SUMIF($AV$32:AV1714,AV1715,$BA$32:BA1714)=0),1,IF(AND(AW1715&gt;1,SUMIF($AV$32:AV1714,AV1715,$AX$32:AX1714)-SUMIF($AV$32:AV1714,AV1715,$BA$32:BA1714)&gt;0),0,AW1715))</f>
        <v>0</v>
      </c>
      <c r="AY1715" s="69">
        <f>IF(AND(Q1715&gt;0,SUMIF($AV$32:AV1715,AV1715,$I$32:I1715)-SUMIF($AV$32:AV1715,AV1715,$Q$32:Q1715)=0),COUNTIF($AV$32:AV1715,AV1715),0)</f>
        <v>0</v>
      </c>
      <c r="AZ1715" s="69">
        <f>IF(Q1715&gt;0,COUNTIF($AV$32:AV1715,AV1715),0)</f>
        <v>0</v>
      </c>
      <c r="BA1715" s="69">
        <f t="shared" si="469"/>
        <v>0</v>
      </c>
      <c r="BC1715" s="69" t="str">
        <f t="shared" si="470"/>
        <v xml:space="preserve">  </v>
      </c>
      <c r="BD1715" s="69">
        <f t="shared" si="471"/>
        <v>0</v>
      </c>
      <c r="BF1715" s="69"/>
    </row>
    <row r="1716" spans="44:58" x14ac:dyDescent="0.25">
      <c r="AR1716" s="225">
        <f t="shared" si="472"/>
        <v>1</v>
      </c>
      <c r="AS1716" s="35">
        <f t="shared" si="473"/>
        <v>1</v>
      </c>
      <c r="AU1716" s="69" t="e">
        <f t="shared" si="467"/>
        <v>#N/A</v>
      </c>
      <c r="AV1716" s="69" t="e">
        <f t="shared" si="468"/>
        <v>#N/A</v>
      </c>
      <c r="AW1716" s="69">
        <f>IF(I1716&gt;0,COUNTIF($AV$32:AV1716,AV1716),0)</f>
        <v>0</v>
      </c>
      <c r="AX1716" s="69">
        <f>IF(AND(AW1716&gt;1,SUMIF($AV$32:AV1715,AV1716,$AX$32:AX1715)-SUMIF($AV$32:AV1715,AV1716,$BA$32:BA1715)=0),1,IF(AND(AW1716&gt;1,SUMIF($AV$32:AV1715,AV1716,$AX$32:AX1715)-SUMIF($AV$32:AV1715,AV1716,$BA$32:BA1715)&gt;0),0,AW1716))</f>
        <v>0</v>
      </c>
      <c r="AY1716" s="69">
        <f>IF(AND(Q1716&gt;0,SUMIF($AV$32:AV1716,AV1716,$I$32:I1716)-SUMIF($AV$32:AV1716,AV1716,$Q$32:Q1716)=0),COUNTIF($AV$32:AV1716,AV1716),0)</f>
        <v>0</v>
      </c>
      <c r="AZ1716" s="69">
        <f>IF(Q1716&gt;0,COUNTIF($AV$32:AV1716,AV1716),0)</f>
        <v>0</v>
      </c>
      <c r="BA1716" s="69">
        <f t="shared" si="469"/>
        <v>0</v>
      </c>
      <c r="BC1716" s="69" t="str">
        <f t="shared" si="470"/>
        <v xml:space="preserve">  </v>
      </c>
      <c r="BD1716" s="69">
        <f t="shared" si="471"/>
        <v>0</v>
      </c>
      <c r="BF1716" s="69"/>
    </row>
    <row r="1717" spans="44:58" x14ac:dyDescent="0.25">
      <c r="AR1717" s="225">
        <f t="shared" si="472"/>
        <v>1</v>
      </c>
      <c r="AS1717" s="35">
        <f t="shared" si="473"/>
        <v>1</v>
      </c>
      <c r="AU1717" s="69" t="e">
        <f t="shared" si="467"/>
        <v>#N/A</v>
      </c>
      <c r="AV1717" s="69" t="e">
        <f t="shared" si="468"/>
        <v>#N/A</v>
      </c>
      <c r="AW1717" s="69">
        <f>IF(I1717&gt;0,COUNTIF($AV$32:AV1717,AV1717),0)</f>
        <v>0</v>
      </c>
      <c r="AX1717" s="69">
        <f>IF(AND(AW1717&gt;1,SUMIF($AV$32:AV1716,AV1717,$AX$32:AX1716)-SUMIF($AV$32:AV1716,AV1717,$BA$32:BA1716)=0),1,IF(AND(AW1717&gt;1,SUMIF($AV$32:AV1716,AV1717,$AX$32:AX1716)-SUMIF($AV$32:AV1716,AV1717,$BA$32:BA1716)&gt;0),0,AW1717))</f>
        <v>0</v>
      </c>
      <c r="AY1717" s="69">
        <f>IF(AND(Q1717&gt;0,SUMIF($AV$32:AV1717,AV1717,$I$32:I1717)-SUMIF($AV$32:AV1717,AV1717,$Q$32:Q1717)=0),COUNTIF($AV$32:AV1717,AV1717),0)</f>
        <v>0</v>
      </c>
      <c r="AZ1717" s="69">
        <f>IF(Q1717&gt;0,COUNTIF($AV$32:AV1717,AV1717),0)</f>
        <v>0</v>
      </c>
      <c r="BA1717" s="69">
        <f t="shared" si="469"/>
        <v>0</v>
      </c>
      <c r="BC1717" s="69" t="str">
        <f t="shared" si="470"/>
        <v xml:space="preserve">  </v>
      </c>
      <c r="BD1717" s="69">
        <f t="shared" si="471"/>
        <v>0</v>
      </c>
      <c r="BF1717" s="69"/>
    </row>
    <row r="1718" spans="44:58" x14ac:dyDescent="0.25">
      <c r="AR1718" s="225">
        <f t="shared" si="472"/>
        <v>1</v>
      </c>
      <c r="AS1718" s="35">
        <f t="shared" si="473"/>
        <v>1</v>
      </c>
      <c r="AU1718" s="69" t="e">
        <f t="shared" si="467"/>
        <v>#N/A</v>
      </c>
      <c r="AV1718" s="69" t="e">
        <f t="shared" si="468"/>
        <v>#N/A</v>
      </c>
      <c r="AW1718" s="69">
        <f>IF(I1718&gt;0,COUNTIF($AV$32:AV1718,AV1718),0)</f>
        <v>0</v>
      </c>
      <c r="AX1718" s="69">
        <f>IF(AND(AW1718&gt;1,SUMIF($AV$32:AV1717,AV1718,$AX$32:AX1717)-SUMIF($AV$32:AV1717,AV1718,$BA$32:BA1717)=0),1,IF(AND(AW1718&gt;1,SUMIF($AV$32:AV1717,AV1718,$AX$32:AX1717)-SUMIF($AV$32:AV1717,AV1718,$BA$32:BA1717)&gt;0),0,AW1718))</f>
        <v>0</v>
      </c>
      <c r="AY1718" s="69">
        <f>IF(AND(Q1718&gt;0,SUMIF($AV$32:AV1718,AV1718,$I$32:I1718)-SUMIF($AV$32:AV1718,AV1718,$Q$32:Q1718)=0),COUNTIF($AV$32:AV1718,AV1718),0)</f>
        <v>0</v>
      </c>
      <c r="AZ1718" s="69">
        <f>IF(Q1718&gt;0,COUNTIF($AV$32:AV1718,AV1718),0)</f>
        <v>0</v>
      </c>
      <c r="BA1718" s="69">
        <f t="shared" si="469"/>
        <v>0</v>
      </c>
      <c r="BC1718" s="69" t="str">
        <f t="shared" si="470"/>
        <v xml:space="preserve">  </v>
      </c>
      <c r="BD1718" s="69">
        <f t="shared" si="471"/>
        <v>0</v>
      </c>
      <c r="BF1718" s="69"/>
    </row>
    <row r="1719" spans="44:58" x14ac:dyDescent="0.25">
      <c r="AR1719" s="225">
        <f t="shared" si="472"/>
        <v>1</v>
      </c>
      <c r="AS1719" s="35">
        <f t="shared" si="473"/>
        <v>1</v>
      </c>
      <c r="AU1719" s="69" t="e">
        <f t="shared" si="467"/>
        <v>#N/A</v>
      </c>
      <c r="AV1719" s="69" t="e">
        <f t="shared" si="468"/>
        <v>#N/A</v>
      </c>
      <c r="AW1719" s="69">
        <f>IF(I1719&gt;0,COUNTIF($AV$32:AV1719,AV1719),0)</f>
        <v>0</v>
      </c>
      <c r="AX1719" s="69">
        <f>IF(AND(AW1719&gt;1,SUMIF($AV$32:AV1718,AV1719,$AX$32:AX1718)-SUMIF($AV$32:AV1718,AV1719,$BA$32:BA1718)=0),1,IF(AND(AW1719&gt;1,SUMIF($AV$32:AV1718,AV1719,$AX$32:AX1718)-SUMIF($AV$32:AV1718,AV1719,$BA$32:BA1718)&gt;0),0,AW1719))</f>
        <v>0</v>
      </c>
      <c r="AY1719" s="69">
        <f>IF(AND(Q1719&gt;0,SUMIF($AV$32:AV1719,AV1719,$I$32:I1719)-SUMIF($AV$32:AV1719,AV1719,$Q$32:Q1719)=0),COUNTIF($AV$32:AV1719,AV1719),0)</f>
        <v>0</v>
      </c>
      <c r="AZ1719" s="69">
        <f>IF(Q1719&gt;0,COUNTIF($AV$32:AV1719,AV1719),0)</f>
        <v>0</v>
      </c>
      <c r="BA1719" s="69">
        <f t="shared" si="469"/>
        <v>0</v>
      </c>
      <c r="BC1719" s="69" t="str">
        <f t="shared" si="470"/>
        <v xml:space="preserve">  </v>
      </c>
      <c r="BD1719" s="69">
        <f t="shared" si="471"/>
        <v>0</v>
      </c>
      <c r="BF1719" s="69"/>
    </row>
    <row r="1720" spans="44:58" x14ac:dyDescent="0.25">
      <c r="AR1720" s="225">
        <f t="shared" si="472"/>
        <v>1</v>
      </c>
      <c r="AS1720" s="35">
        <f t="shared" si="473"/>
        <v>1</v>
      </c>
      <c r="AU1720" s="69" t="e">
        <f t="shared" si="467"/>
        <v>#N/A</v>
      </c>
      <c r="AV1720" s="69" t="e">
        <f t="shared" si="468"/>
        <v>#N/A</v>
      </c>
      <c r="AW1720" s="69">
        <f>IF(I1720&gt;0,COUNTIF($AV$32:AV1720,AV1720),0)</f>
        <v>0</v>
      </c>
      <c r="AX1720" s="69">
        <f>IF(AND(AW1720&gt;1,SUMIF($AV$32:AV1719,AV1720,$AX$32:AX1719)-SUMIF($AV$32:AV1719,AV1720,$BA$32:BA1719)=0),1,IF(AND(AW1720&gt;1,SUMIF($AV$32:AV1719,AV1720,$AX$32:AX1719)-SUMIF($AV$32:AV1719,AV1720,$BA$32:BA1719)&gt;0),0,AW1720))</f>
        <v>0</v>
      </c>
      <c r="AY1720" s="69">
        <f>IF(AND(Q1720&gt;0,SUMIF($AV$32:AV1720,AV1720,$I$32:I1720)-SUMIF($AV$32:AV1720,AV1720,$Q$32:Q1720)=0),COUNTIF($AV$32:AV1720,AV1720),0)</f>
        <v>0</v>
      </c>
      <c r="AZ1720" s="69">
        <f>IF(Q1720&gt;0,COUNTIF($AV$32:AV1720,AV1720),0)</f>
        <v>0</v>
      </c>
      <c r="BA1720" s="69">
        <f t="shared" si="469"/>
        <v>0</v>
      </c>
      <c r="BC1720" s="69" t="str">
        <f t="shared" si="470"/>
        <v xml:space="preserve">  </v>
      </c>
      <c r="BD1720" s="69">
        <f t="shared" si="471"/>
        <v>0</v>
      </c>
      <c r="BF1720" s="69"/>
    </row>
    <row r="1721" spans="44:58" x14ac:dyDescent="0.25">
      <c r="AR1721" s="225">
        <f t="shared" si="472"/>
        <v>1</v>
      </c>
      <c r="AS1721" s="35">
        <f t="shared" si="473"/>
        <v>1</v>
      </c>
      <c r="AU1721" s="69" t="e">
        <f t="shared" si="467"/>
        <v>#N/A</v>
      </c>
      <c r="AV1721" s="69" t="e">
        <f t="shared" si="468"/>
        <v>#N/A</v>
      </c>
      <c r="AW1721" s="69">
        <f>IF(I1721&gt;0,COUNTIF($AV$32:AV1721,AV1721),0)</f>
        <v>0</v>
      </c>
      <c r="AX1721" s="69">
        <f>IF(AND(AW1721&gt;1,SUMIF($AV$32:AV1720,AV1721,$AX$32:AX1720)-SUMIF($AV$32:AV1720,AV1721,$BA$32:BA1720)=0),1,IF(AND(AW1721&gt;1,SUMIF($AV$32:AV1720,AV1721,$AX$32:AX1720)-SUMIF($AV$32:AV1720,AV1721,$BA$32:BA1720)&gt;0),0,AW1721))</f>
        <v>0</v>
      </c>
      <c r="AY1721" s="69">
        <f>IF(AND(Q1721&gt;0,SUMIF($AV$32:AV1721,AV1721,$I$32:I1721)-SUMIF($AV$32:AV1721,AV1721,$Q$32:Q1721)=0),COUNTIF($AV$32:AV1721,AV1721),0)</f>
        <v>0</v>
      </c>
      <c r="AZ1721" s="69">
        <f>IF(Q1721&gt;0,COUNTIF($AV$32:AV1721,AV1721),0)</f>
        <v>0</v>
      </c>
      <c r="BA1721" s="69">
        <f t="shared" si="469"/>
        <v>0</v>
      </c>
      <c r="BC1721" s="69" t="str">
        <f t="shared" si="470"/>
        <v xml:space="preserve">  </v>
      </c>
      <c r="BD1721" s="69">
        <f t="shared" si="471"/>
        <v>0</v>
      </c>
      <c r="BF1721" s="69"/>
    </row>
    <row r="1722" spans="44:58" x14ac:dyDescent="0.25">
      <c r="AR1722" s="225">
        <f t="shared" si="472"/>
        <v>1</v>
      </c>
      <c r="AS1722" s="35">
        <f t="shared" si="473"/>
        <v>1</v>
      </c>
      <c r="AU1722" s="69" t="e">
        <f t="shared" si="467"/>
        <v>#N/A</v>
      </c>
      <c r="AV1722" s="69" t="e">
        <f t="shared" si="468"/>
        <v>#N/A</v>
      </c>
      <c r="AW1722" s="69">
        <f>IF(I1722&gt;0,COUNTIF($AV$32:AV1722,AV1722),0)</f>
        <v>0</v>
      </c>
      <c r="AX1722" s="69">
        <f>IF(AND(AW1722&gt;1,SUMIF($AV$32:AV1721,AV1722,$AX$32:AX1721)-SUMIF($AV$32:AV1721,AV1722,$BA$32:BA1721)=0),1,IF(AND(AW1722&gt;1,SUMIF($AV$32:AV1721,AV1722,$AX$32:AX1721)-SUMIF($AV$32:AV1721,AV1722,$BA$32:BA1721)&gt;0),0,AW1722))</f>
        <v>0</v>
      </c>
      <c r="AY1722" s="69">
        <f>IF(AND(Q1722&gt;0,SUMIF($AV$32:AV1722,AV1722,$I$32:I1722)-SUMIF($AV$32:AV1722,AV1722,$Q$32:Q1722)=0),COUNTIF($AV$32:AV1722,AV1722),0)</f>
        <v>0</v>
      </c>
      <c r="AZ1722" s="69">
        <f>IF(Q1722&gt;0,COUNTIF($AV$32:AV1722,AV1722),0)</f>
        <v>0</v>
      </c>
      <c r="BA1722" s="69">
        <f t="shared" si="469"/>
        <v>0</v>
      </c>
      <c r="BC1722" s="69" t="str">
        <f t="shared" si="470"/>
        <v xml:space="preserve">  </v>
      </c>
      <c r="BD1722" s="69">
        <f t="shared" si="471"/>
        <v>0</v>
      </c>
      <c r="BF1722" s="69"/>
    </row>
    <row r="1723" spans="44:58" x14ac:dyDescent="0.25">
      <c r="AR1723" s="225">
        <f t="shared" si="472"/>
        <v>1</v>
      </c>
      <c r="AS1723" s="35">
        <f t="shared" si="473"/>
        <v>1</v>
      </c>
      <c r="AU1723" s="69" t="e">
        <f t="shared" si="467"/>
        <v>#N/A</v>
      </c>
      <c r="AV1723" s="69" t="e">
        <f t="shared" si="468"/>
        <v>#N/A</v>
      </c>
      <c r="AW1723" s="69">
        <f>IF(I1723&gt;0,COUNTIF($AV$32:AV1723,AV1723),0)</f>
        <v>0</v>
      </c>
      <c r="AX1723" s="69">
        <f>IF(AND(AW1723&gt;1,SUMIF($AV$32:AV1722,AV1723,$AX$32:AX1722)-SUMIF($AV$32:AV1722,AV1723,$BA$32:BA1722)=0),1,IF(AND(AW1723&gt;1,SUMIF($AV$32:AV1722,AV1723,$AX$32:AX1722)-SUMIF($AV$32:AV1722,AV1723,$BA$32:BA1722)&gt;0),0,AW1723))</f>
        <v>0</v>
      </c>
      <c r="AY1723" s="69">
        <f>IF(AND(Q1723&gt;0,SUMIF($AV$32:AV1723,AV1723,$I$32:I1723)-SUMIF($AV$32:AV1723,AV1723,$Q$32:Q1723)=0),COUNTIF($AV$32:AV1723,AV1723),0)</f>
        <v>0</v>
      </c>
      <c r="AZ1723" s="69">
        <f>IF(Q1723&gt;0,COUNTIF($AV$32:AV1723,AV1723),0)</f>
        <v>0</v>
      </c>
      <c r="BA1723" s="69">
        <f t="shared" si="469"/>
        <v>0</v>
      </c>
      <c r="BC1723" s="69" t="str">
        <f t="shared" si="470"/>
        <v xml:space="preserve">  </v>
      </c>
      <c r="BD1723" s="69">
        <f t="shared" si="471"/>
        <v>0</v>
      </c>
      <c r="BF1723" s="69"/>
    </row>
    <row r="1724" spans="44:58" x14ac:dyDescent="0.25">
      <c r="AR1724" s="225">
        <f t="shared" si="472"/>
        <v>1</v>
      </c>
      <c r="AS1724" s="35">
        <f t="shared" si="473"/>
        <v>1</v>
      </c>
      <c r="AU1724" s="69" t="e">
        <f t="shared" si="467"/>
        <v>#N/A</v>
      </c>
      <c r="AV1724" s="69" t="e">
        <f t="shared" si="468"/>
        <v>#N/A</v>
      </c>
      <c r="AW1724" s="69">
        <f>IF(I1724&gt;0,COUNTIF($AV$32:AV1724,AV1724),0)</f>
        <v>0</v>
      </c>
      <c r="AX1724" s="69">
        <f>IF(AND(AW1724&gt;1,SUMIF($AV$32:AV1723,AV1724,$AX$32:AX1723)-SUMIF($AV$32:AV1723,AV1724,$BA$32:BA1723)=0),1,IF(AND(AW1724&gt;1,SUMIF($AV$32:AV1723,AV1724,$AX$32:AX1723)-SUMIF($AV$32:AV1723,AV1724,$BA$32:BA1723)&gt;0),0,AW1724))</f>
        <v>0</v>
      </c>
      <c r="AY1724" s="69">
        <f>IF(AND(Q1724&gt;0,SUMIF($AV$32:AV1724,AV1724,$I$32:I1724)-SUMIF($AV$32:AV1724,AV1724,$Q$32:Q1724)=0),COUNTIF($AV$32:AV1724,AV1724),0)</f>
        <v>0</v>
      </c>
      <c r="AZ1724" s="69">
        <f>IF(Q1724&gt;0,COUNTIF($AV$32:AV1724,AV1724),0)</f>
        <v>0</v>
      </c>
      <c r="BA1724" s="69">
        <f t="shared" si="469"/>
        <v>0</v>
      </c>
      <c r="BC1724" s="69" t="str">
        <f t="shared" si="470"/>
        <v xml:space="preserve">  </v>
      </c>
      <c r="BD1724" s="69">
        <f t="shared" si="471"/>
        <v>0</v>
      </c>
      <c r="BF1724" s="69"/>
    </row>
    <row r="1725" spans="44:58" x14ac:dyDescent="0.25">
      <c r="AR1725" s="225">
        <f t="shared" si="472"/>
        <v>1</v>
      </c>
      <c r="AS1725" s="35">
        <f t="shared" si="473"/>
        <v>1</v>
      </c>
      <c r="AU1725" s="69" t="e">
        <f t="shared" si="467"/>
        <v>#N/A</v>
      </c>
      <c r="AV1725" s="69" t="e">
        <f t="shared" si="468"/>
        <v>#N/A</v>
      </c>
      <c r="AW1725" s="69">
        <f>IF(I1725&gt;0,COUNTIF($AV$32:AV1725,AV1725),0)</f>
        <v>0</v>
      </c>
      <c r="AX1725" s="69">
        <f>IF(AND(AW1725&gt;1,SUMIF($AV$32:AV1724,AV1725,$AX$32:AX1724)-SUMIF($AV$32:AV1724,AV1725,$BA$32:BA1724)=0),1,IF(AND(AW1725&gt;1,SUMIF($AV$32:AV1724,AV1725,$AX$32:AX1724)-SUMIF($AV$32:AV1724,AV1725,$BA$32:BA1724)&gt;0),0,AW1725))</f>
        <v>0</v>
      </c>
      <c r="AY1725" s="69">
        <f>IF(AND(Q1725&gt;0,SUMIF($AV$32:AV1725,AV1725,$I$32:I1725)-SUMIF($AV$32:AV1725,AV1725,$Q$32:Q1725)=0),COUNTIF($AV$32:AV1725,AV1725),0)</f>
        <v>0</v>
      </c>
      <c r="AZ1725" s="69">
        <f>IF(Q1725&gt;0,COUNTIF($AV$32:AV1725,AV1725),0)</f>
        <v>0</v>
      </c>
      <c r="BA1725" s="69">
        <f t="shared" si="469"/>
        <v>0</v>
      </c>
      <c r="BC1725" s="69" t="str">
        <f t="shared" si="470"/>
        <v xml:space="preserve">  </v>
      </c>
      <c r="BD1725" s="69">
        <f t="shared" si="471"/>
        <v>0</v>
      </c>
      <c r="BF1725" s="69"/>
    </row>
    <row r="1726" spans="44:58" x14ac:dyDescent="0.25">
      <c r="AR1726" s="225">
        <f t="shared" si="472"/>
        <v>1</v>
      </c>
      <c r="AS1726" s="35">
        <f t="shared" si="473"/>
        <v>1</v>
      </c>
      <c r="AU1726" s="69" t="e">
        <f t="shared" si="467"/>
        <v>#N/A</v>
      </c>
      <c r="AV1726" s="69" t="e">
        <f t="shared" si="468"/>
        <v>#N/A</v>
      </c>
      <c r="AW1726" s="69">
        <f>IF(I1726&gt;0,COUNTIF($AV$32:AV1726,AV1726),0)</f>
        <v>0</v>
      </c>
      <c r="AX1726" s="69">
        <f>IF(AND(AW1726&gt;1,SUMIF($AV$32:AV1725,AV1726,$AX$32:AX1725)-SUMIF($AV$32:AV1725,AV1726,$BA$32:BA1725)=0),1,IF(AND(AW1726&gt;1,SUMIF($AV$32:AV1725,AV1726,$AX$32:AX1725)-SUMIF($AV$32:AV1725,AV1726,$BA$32:BA1725)&gt;0),0,AW1726))</f>
        <v>0</v>
      </c>
      <c r="AY1726" s="69">
        <f>IF(AND(Q1726&gt;0,SUMIF($AV$32:AV1726,AV1726,$I$32:I1726)-SUMIF($AV$32:AV1726,AV1726,$Q$32:Q1726)=0),COUNTIF($AV$32:AV1726,AV1726),0)</f>
        <v>0</v>
      </c>
      <c r="AZ1726" s="69">
        <f>IF(Q1726&gt;0,COUNTIF($AV$32:AV1726,AV1726),0)</f>
        <v>0</v>
      </c>
      <c r="BA1726" s="69">
        <f t="shared" si="469"/>
        <v>0</v>
      </c>
      <c r="BC1726" s="69" t="str">
        <f t="shared" si="470"/>
        <v xml:space="preserve">  </v>
      </c>
      <c r="BD1726" s="69">
        <f t="shared" si="471"/>
        <v>0</v>
      </c>
      <c r="BF1726" s="69"/>
    </row>
    <row r="1727" spans="44:58" x14ac:dyDescent="0.25">
      <c r="AR1727" s="225">
        <f t="shared" si="472"/>
        <v>1</v>
      </c>
      <c r="AS1727" s="35">
        <f t="shared" si="473"/>
        <v>1</v>
      </c>
      <c r="AU1727" s="69" t="e">
        <f t="shared" si="467"/>
        <v>#N/A</v>
      </c>
      <c r="AV1727" s="69" t="e">
        <f t="shared" si="468"/>
        <v>#N/A</v>
      </c>
      <c r="AW1727" s="69">
        <f>IF(I1727&gt;0,COUNTIF($AV$32:AV1727,AV1727),0)</f>
        <v>0</v>
      </c>
      <c r="AX1727" s="69">
        <f>IF(AND(AW1727&gt;1,SUMIF($AV$32:AV1726,AV1727,$AX$32:AX1726)-SUMIF($AV$32:AV1726,AV1727,$BA$32:BA1726)=0),1,IF(AND(AW1727&gt;1,SUMIF($AV$32:AV1726,AV1727,$AX$32:AX1726)-SUMIF($AV$32:AV1726,AV1727,$BA$32:BA1726)&gt;0),0,AW1727))</f>
        <v>0</v>
      </c>
      <c r="AY1727" s="69">
        <f>IF(AND(Q1727&gt;0,SUMIF($AV$32:AV1727,AV1727,$I$32:I1727)-SUMIF($AV$32:AV1727,AV1727,$Q$32:Q1727)=0),COUNTIF($AV$32:AV1727,AV1727),0)</f>
        <v>0</v>
      </c>
      <c r="AZ1727" s="69">
        <f>IF(Q1727&gt;0,COUNTIF($AV$32:AV1727,AV1727),0)</f>
        <v>0</v>
      </c>
      <c r="BA1727" s="69">
        <f t="shared" si="469"/>
        <v>0</v>
      </c>
      <c r="BC1727" s="69" t="str">
        <f t="shared" si="470"/>
        <v xml:space="preserve">  </v>
      </c>
      <c r="BD1727" s="69">
        <f t="shared" si="471"/>
        <v>0</v>
      </c>
      <c r="BF1727" s="69"/>
    </row>
    <row r="1728" spans="44:58" x14ac:dyDescent="0.25">
      <c r="AR1728" s="225">
        <f t="shared" si="472"/>
        <v>1</v>
      </c>
      <c r="AS1728" s="35">
        <f t="shared" si="473"/>
        <v>1</v>
      </c>
      <c r="AU1728" s="69" t="e">
        <f t="shared" si="467"/>
        <v>#N/A</v>
      </c>
      <c r="AV1728" s="69" t="e">
        <f t="shared" si="468"/>
        <v>#N/A</v>
      </c>
      <c r="AW1728" s="69">
        <f>IF(I1728&gt;0,COUNTIF($AV$32:AV1728,AV1728),0)</f>
        <v>0</v>
      </c>
      <c r="AX1728" s="69">
        <f>IF(AND(AW1728&gt;1,SUMIF($AV$32:AV1727,AV1728,$AX$32:AX1727)-SUMIF($AV$32:AV1727,AV1728,$BA$32:BA1727)=0),1,IF(AND(AW1728&gt;1,SUMIF($AV$32:AV1727,AV1728,$AX$32:AX1727)-SUMIF($AV$32:AV1727,AV1728,$BA$32:BA1727)&gt;0),0,AW1728))</f>
        <v>0</v>
      </c>
      <c r="AY1728" s="69">
        <f>IF(AND(Q1728&gt;0,SUMIF($AV$32:AV1728,AV1728,$I$32:I1728)-SUMIF($AV$32:AV1728,AV1728,$Q$32:Q1728)=0),COUNTIF($AV$32:AV1728,AV1728),0)</f>
        <v>0</v>
      </c>
      <c r="AZ1728" s="69">
        <f>IF(Q1728&gt;0,COUNTIF($AV$32:AV1728,AV1728),0)</f>
        <v>0</v>
      </c>
      <c r="BA1728" s="69">
        <f t="shared" si="469"/>
        <v>0</v>
      </c>
      <c r="BC1728" s="69" t="str">
        <f t="shared" si="470"/>
        <v xml:space="preserve">  </v>
      </c>
      <c r="BD1728" s="69">
        <f t="shared" si="471"/>
        <v>0</v>
      </c>
      <c r="BF1728" s="69"/>
    </row>
    <row r="1729" spans="44:58" x14ac:dyDescent="0.25">
      <c r="AR1729" s="225">
        <f t="shared" si="472"/>
        <v>1</v>
      </c>
      <c r="AS1729" s="35">
        <f t="shared" si="473"/>
        <v>1</v>
      </c>
      <c r="AU1729" s="69" t="e">
        <f t="shared" si="467"/>
        <v>#N/A</v>
      </c>
      <c r="AV1729" s="69" t="e">
        <f t="shared" si="468"/>
        <v>#N/A</v>
      </c>
      <c r="AW1729" s="69">
        <f>IF(I1729&gt;0,COUNTIF($AV$32:AV1729,AV1729),0)</f>
        <v>0</v>
      </c>
      <c r="AX1729" s="69">
        <f>IF(AND(AW1729&gt;1,SUMIF($AV$32:AV1728,AV1729,$AX$32:AX1728)-SUMIF($AV$32:AV1728,AV1729,$BA$32:BA1728)=0),1,IF(AND(AW1729&gt;1,SUMIF($AV$32:AV1728,AV1729,$AX$32:AX1728)-SUMIF($AV$32:AV1728,AV1729,$BA$32:BA1728)&gt;0),0,AW1729))</f>
        <v>0</v>
      </c>
      <c r="AY1729" s="69">
        <f>IF(AND(Q1729&gt;0,SUMIF($AV$32:AV1729,AV1729,$I$32:I1729)-SUMIF($AV$32:AV1729,AV1729,$Q$32:Q1729)=0),COUNTIF($AV$32:AV1729,AV1729),0)</f>
        <v>0</v>
      </c>
      <c r="AZ1729" s="69">
        <f>IF(Q1729&gt;0,COUNTIF($AV$32:AV1729,AV1729),0)</f>
        <v>0</v>
      </c>
      <c r="BA1729" s="69">
        <f t="shared" si="469"/>
        <v>0</v>
      </c>
      <c r="BC1729" s="69" t="str">
        <f t="shared" si="470"/>
        <v xml:space="preserve">  </v>
      </c>
      <c r="BD1729" s="69">
        <f t="shared" si="471"/>
        <v>0</v>
      </c>
      <c r="BF1729" s="69"/>
    </row>
    <row r="1730" spans="44:58" x14ac:dyDescent="0.25">
      <c r="AR1730" s="225">
        <f t="shared" si="472"/>
        <v>1</v>
      </c>
      <c r="AS1730" s="35">
        <f t="shared" si="473"/>
        <v>1</v>
      </c>
      <c r="AU1730" s="69" t="e">
        <f t="shared" si="467"/>
        <v>#N/A</v>
      </c>
      <c r="AV1730" s="69" t="e">
        <f t="shared" si="468"/>
        <v>#N/A</v>
      </c>
      <c r="AW1730" s="69">
        <f>IF(I1730&gt;0,COUNTIF($AV$32:AV1730,AV1730),0)</f>
        <v>0</v>
      </c>
      <c r="AX1730" s="69">
        <f>IF(AND(AW1730&gt;1,SUMIF($AV$32:AV1729,AV1730,$AX$32:AX1729)-SUMIF($AV$32:AV1729,AV1730,$BA$32:BA1729)=0),1,IF(AND(AW1730&gt;1,SUMIF($AV$32:AV1729,AV1730,$AX$32:AX1729)-SUMIF($AV$32:AV1729,AV1730,$BA$32:BA1729)&gt;0),0,AW1730))</f>
        <v>0</v>
      </c>
      <c r="AY1730" s="69">
        <f>IF(AND(Q1730&gt;0,SUMIF($AV$32:AV1730,AV1730,$I$32:I1730)-SUMIF($AV$32:AV1730,AV1730,$Q$32:Q1730)=0),COUNTIF($AV$32:AV1730,AV1730),0)</f>
        <v>0</v>
      </c>
      <c r="AZ1730" s="69">
        <f>IF(Q1730&gt;0,COUNTIF($AV$32:AV1730,AV1730),0)</f>
        <v>0</v>
      </c>
      <c r="BA1730" s="69">
        <f t="shared" si="469"/>
        <v>0</v>
      </c>
      <c r="BC1730" s="69" t="str">
        <f t="shared" si="470"/>
        <v xml:space="preserve">  </v>
      </c>
      <c r="BD1730" s="69">
        <f t="shared" si="471"/>
        <v>0</v>
      </c>
      <c r="BF1730" s="69"/>
    </row>
    <row r="1731" spans="44:58" x14ac:dyDescent="0.25">
      <c r="AR1731" s="225">
        <f t="shared" si="472"/>
        <v>1</v>
      </c>
      <c r="AS1731" s="35">
        <f t="shared" si="473"/>
        <v>1</v>
      </c>
      <c r="AU1731" s="69" t="e">
        <f t="shared" si="467"/>
        <v>#N/A</v>
      </c>
      <c r="AV1731" s="69" t="e">
        <f t="shared" si="468"/>
        <v>#N/A</v>
      </c>
      <c r="AW1731" s="69">
        <f>IF(I1731&gt;0,COUNTIF($AV$32:AV1731,AV1731),0)</f>
        <v>0</v>
      </c>
      <c r="AX1731" s="69">
        <f>IF(AND(AW1731&gt;1,SUMIF($AV$32:AV1730,AV1731,$AX$32:AX1730)-SUMIF($AV$32:AV1730,AV1731,$BA$32:BA1730)=0),1,IF(AND(AW1731&gt;1,SUMIF($AV$32:AV1730,AV1731,$AX$32:AX1730)-SUMIF($AV$32:AV1730,AV1731,$BA$32:BA1730)&gt;0),0,AW1731))</f>
        <v>0</v>
      </c>
      <c r="AY1731" s="69">
        <f>IF(AND(Q1731&gt;0,SUMIF($AV$32:AV1731,AV1731,$I$32:I1731)-SUMIF($AV$32:AV1731,AV1731,$Q$32:Q1731)=0),COUNTIF($AV$32:AV1731,AV1731),0)</f>
        <v>0</v>
      </c>
      <c r="AZ1731" s="69">
        <f>IF(Q1731&gt;0,COUNTIF($AV$32:AV1731,AV1731),0)</f>
        <v>0</v>
      </c>
      <c r="BA1731" s="69">
        <f t="shared" si="469"/>
        <v>0</v>
      </c>
      <c r="BC1731" s="69" t="str">
        <f t="shared" si="470"/>
        <v xml:space="preserve">  </v>
      </c>
      <c r="BD1731" s="69">
        <f t="shared" si="471"/>
        <v>0</v>
      </c>
      <c r="BF1731" s="69"/>
    </row>
    <row r="1732" spans="44:58" x14ac:dyDescent="0.25">
      <c r="AR1732" s="225">
        <f t="shared" si="472"/>
        <v>1</v>
      </c>
      <c r="AS1732" s="35">
        <f t="shared" si="473"/>
        <v>1</v>
      </c>
      <c r="AU1732" s="69" t="e">
        <f t="shared" si="467"/>
        <v>#N/A</v>
      </c>
      <c r="AV1732" s="69" t="e">
        <f t="shared" si="468"/>
        <v>#N/A</v>
      </c>
      <c r="AW1732" s="69">
        <f>IF(I1732&gt;0,COUNTIF($AV$32:AV1732,AV1732),0)</f>
        <v>0</v>
      </c>
      <c r="AX1732" s="69">
        <f>IF(AND(AW1732&gt;1,SUMIF($AV$32:AV1731,AV1732,$AX$32:AX1731)-SUMIF($AV$32:AV1731,AV1732,$BA$32:BA1731)=0),1,IF(AND(AW1732&gt;1,SUMIF($AV$32:AV1731,AV1732,$AX$32:AX1731)-SUMIF($AV$32:AV1731,AV1732,$BA$32:BA1731)&gt;0),0,AW1732))</f>
        <v>0</v>
      </c>
      <c r="AY1732" s="69">
        <f>IF(AND(Q1732&gt;0,SUMIF($AV$32:AV1732,AV1732,$I$32:I1732)-SUMIF($AV$32:AV1732,AV1732,$Q$32:Q1732)=0),COUNTIF($AV$32:AV1732,AV1732),0)</f>
        <v>0</v>
      </c>
      <c r="AZ1732" s="69">
        <f>IF(Q1732&gt;0,COUNTIF($AV$32:AV1732,AV1732),0)</f>
        <v>0</v>
      </c>
      <c r="BA1732" s="69">
        <f t="shared" si="469"/>
        <v>0</v>
      </c>
      <c r="BC1732" s="69" t="str">
        <f t="shared" si="470"/>
        <v xml:space="preserve">  </v>
      </c>
      <c r="BD1732" s="69">
        <f t="shared" si="471"/>
        <v>0</v>
      </c>
      <c r="BF1732" s="69"/>
    </row>
    <row r="1733" spans="44:58" x14ac:dyDescent="0.25">
      <c r="AR1733" s="225">
        <f t="shared" si="472"/>
        <v>1</v>
      </c>
      <c r="AS1733" s="35">
        <f t="shared" si="473"/>
        <v>1</v>
      </c>
      <c r="AU1733" s="69" t="e">
        <f t="shared" si="467"/>
        <v>#N/A</v>
      </c>
      <c r="AV1733" s="69" t="e">
        <f t="shared" si="468"/>
        <v>#N/A</v>
      </c>
      <c r="AW1733" s="69">
        <f>IF(I1733&gt;0,COUNTIF($AV$32:AV1733,AV1733),0)</f>
        <v>0</v>
      </c>
      <c r="AX1733" s="69">
        <f>IF(AND(AW1733&gt;1,SUMIF($AV$32:AV1732,AV1733,$AX$32:AX1732)-SUMIF($AV$32:AV1732,AV1733,$BA$32:BA1732)=0),1,IF(AND(AW1733&gt;1,SUMIF($AV$32:AV1732,AV1733,$AX$32:AX1732)-SUMIF($AV$32:AV1732,AV1733,$BA$32:BA1732)&gt;0),0,AW1733))</f>
        <v>0</v>
      </c>
      <c r="AY1733" s="69">
        <f>IF(AND(Q1733&gt;0,SUMIF($AV$32:AV1733,AV1733,$I$32:I1733)-SUMIF($AV$32:AV1733,AV1733,$Q$32:Q1733)=0),COUNTIF($AV$32:AV1733,AV1733),0)</f>
        <v>0</v>
      </c>
      <c r="AZ1733" s="69">
        <f>IF(Q1733&gt;0,COUNTIF($AV$32:AV1733,AV1733),0)</f>
        <v>0</v>
      </c>
      <c r="BA1733" s="69">
        <f t="shared" si="469"/>
        <v>0</v>
      </c>
      <c r="BC1733" s="69" t="str">
        <f t="shared" si="470"/>
        <v xml:space="preserve">  </v>
      </c>
      <c r="BD1733" s="69">
        <f t="shared" si="471"/>
        <v>0</v>
      </c>
      <c r="BF1733" s="69"/>
    </row>
    <row r="1734" spans="44:58" x14ac:dyDescent="0.25">
      <c r="AR1734" s="225">
        <f t="shared" si="472"/>
        <v>1</v>
      </c>
      <c r="AS1734" s="35">
        <f t="shared" si="473"/>
        <v>1</v>
      </c>
      <c r="AU1734" s="69" t="e">
        <f t="shared" si="467"/>
        <v>#N/A</v>
      </c>
      <c r="AV1734" s="69" t="e">
        <f t="shared" si="468"/>
        <v>#N/A</v>
      </c>
      <c r="AW1734" s="69">
        <f>IF(I1734&gt;0,COUNTIF($AV$32:AV1734,AV1734),0)</f>
        <v>0</v>
      </c>
      <c r="AX1734" s="69">
        <f>IF(AND(AW1734&gt;1,SUMIF($AV$32:AV1733,AV1734,$AX$32:AX1733)-SUMIF($AV$32:AV1733,AV1734,$BA$32:BA1733)=0),1,IF(AND(AW1734&gt;1,SUMIF($AV$32:AV1733,AV1734,$AX$32:AX1733)-SUMIF($AV$32:AV1733,AV1734,$BA$32:BA1733)&gt;0),0,AW1734))</f>
        <v>0</v>
      </c>
      <c r="AY1734" s="69">
        <f>IF(AND(Q1734&gt;0,SUMIF($AV$32:AV1734,AV1734,$I$32:I1734)-SUMIF($AV$32:AV1734,AV1734,$Q$32:Q1734)=0),COUNTIF($AV$32:AV1734,AV1734),0)</f>
        <v>0</v>
      </c>
      <c r="AZ1734" s="69">
        <f>IF(Q1734&gt;0,COUNTIF($AV$32:AV1734,AV1734),0)</f>
        <v>0</v>
      </c>
      <c r="BA1734" s="69">
        <f t="shared" si="469"/>
        <v>0</v>
      </c>
      <c r="BC1734" s="69" t="str">
        <f t="shared" si="470"/>
        <v xml:space="preserve">  </v>
      </c>
      <c r="BD1734" s="69">
        <f t="shared" si="471"/>
        <v>0</v>
      </c>
      <c r="BF1734" s="69"/>
    </row>
    <row r="1735" spans="44:58" x14ac:dyDescent="0.25">
      <c r="AR1735" s="225">
        <f t="shared" si="472"/>
        <v>1</v>
      </c>
      <c r="AS1735" s="35">
        <f t="shared" si="473"/>
        <v>1</v>
      </c>
      <c r="AU1735" s="69" t="e">
        <f t="shared" si="467"/>
        <v>#N/A</v>
      </c>
      <c r="AV1735" s="69" t="e">
        <f t="shared" si="468"/>
        <v>#N/A</v>
      </c>
      <c r="AW1735" s="69">
        <f>IF(I1735&gt;0,COUNTIF($AV$32:AV1735,AV1735),0)</f>
        <v>0</v>
      </c>
      <c r="AX1735" s="69">
        <f>IF(AND(AW1735&gt;1,SUMIF($AV$32:AV1734,AV1735,$AX$32:AX1734)-SUMIF($AV$32:AV1734,AV1735,$BA$32:BA1734)=0),1,IF(AND(AW1735&gt;1,SUMIF($AV$32:AV1734,AV1735,$AX$32:AX1734)-SUMIF($AV$32:AV1734,AV1735,$BA$32:BA1734)&gt;0),0,AW1735))</f>
        <v>0</v>
      </c>
      <c r="AY1735" s="69">
        <f>IF(AND(Q1735&gt;0,SUMIF($AV$32:AV1735,AV1735,$I$32:I1735)-SUMIF($AV$32:AV1735,AV1735,$Q$32:Q1735)=0),COUNTIF($AV$32:AV1735,AV1735),0)</f>
        <v>0</v>
      </c>
      <c r="AZ1735" s="69">
        <f>IF(Q1735&gt;0,COUNTIF($AV$32:AV1735,AV1735),0)</f>
        <v>0</v>
      </c>
      <c r="BA1735" s="69">
        <f t="shared" si="469"/>
        <v>0</v>
      </c>
      <c r="BC1735" s="69" t="str">
        <f t="shared" si="470"/>
        <v xml:space="preserve">  </v>
      </c>
      <c r="BD1735" s="69">
        <f t="shared" si="471"/>
        <v>0</v>
      </c>
      <c r="BF1735" s="69"/>
    </row>
    <row r="1736" spans="44:58" x14ac:dyDescent="0.25">
      <c r="AR1736" s="225">
        <f t="shared" si="472"/>
        <v>1</v>
      </c>
      <c r="AS1736" s="35">
        <f t="shared" si="473"/>
        <v>1</v>
      </c>
      <c r="AU1736" s="69" t="e">
        <f t="shared" si="467"/>
        <v>#N/A</v>
      </c>
      <c r="AV1736" s="69" t="e">
        <f t="shared" si="468"/>
        <v>#N/A</v>
      </c>
      <c r="AW1736" s="69">
        <f>IF(I1736&gt;0,COUNTIF($AV$32:AV1736,AV1736),0)</f>
        <v>0</v>
      </c>
      <c r="AX1736" s="69">
        <f>IF(AND(AW1736&gt;1,SUMIF($AV$32:AV1735,AV1736,$AX$32:AX1735)-SUMIF($AV$32:AV1735,AV1736,$BA$32:BA1735)=0),1,IF(AND(AW1736&gt;1,SUMIF($AV$32:AV1735,AV1736,$AX$32:AX1735)-SUMIF($AV$32:AV1735,AV1736,$BA$32:BA1735)&gt;0),0,AW1736))</f>
        <v>0</v>
      </c>
      <c r="AY1736" s="69">
        <f>IF(AND(Q1736&gt;0,SUMIF($AV$32:AV1736,AV1736,$I$32:I1736)-SUMIF($AV$32:AV1736,AV1736,$Q$32:Q1736)=0),COUNTIF($AV$32:AV1736,AV1736),0)</f>
        <v>0</v>
      </c>
      <c r="AZ1736" s="69">
        <f>IF(Q1736&gt;0,COUNTIF($AV$32:AV1736,AV1736),0)</f>
        <v>0</v>
      </c>
      <c r="BA1736" s="69">
        <f t="shared" si="469"/>
        <v>0</v>
      </c>
      <c r="BC1736" s="69" t="str">
        <f t="shared" si="470"/>
        <v xml:space="preserve">  </v>
      </c>
      <c r="BD1736" s="69">
        <f t="shared" si="471"/>
        <v>0</v>
      </c>
      <c r="BF1736" s="69"/>
    </row>
    <row r="1737" spans="44:58" x14ac:dyDescent="0.25">
      <c r="AR1737" s="225">
        <f t="shared" si="472"/>
        <v>1</v>
      </c>
      <c r="AS1737" s="35">
        <f t="shared" si="473"/>
        <v>1</v>
      </c>
      <c r="AU1737" s="69" t="e">
        <f t="shared" si="467"/>
        <v>#N/A</v>
      </c>
      <c r="AV1737" s="69" t="e">
        <f t="shared" si="468"/>
        <v>#N/A</v>
      </c>
      <c r="AW1737" s="69">
        <f>IF(I1737&gt;0,COUNTIF($AV$32:AV1737,AV1737),0)</f>
        <v>0</v>
      </c>
      <c r="AX1737" s="69">
        <f>IF(AND(AW1737&gt;1,SUMIF($AV$32:AV1736,AV1737,$AX$32:AX1736)-SUMIF($AV$32:AV1736,AV1737,$BA$32:BA1736)=0),1,IF(AND(AW1737&gt;1,SUMIF($AV$32:AV1736,AV1737,$AX$32:AX1736)-SUMIF($AV$32:AV1736,AV1737,$BA$32:BA1736)&gt;0),0,AW1737))</f>
        <v>0</v>
      </c>
      <c r="AY1737" s="69">
        <f>IF(AND(Q1737&gt;0,SUMIF($AV$32:AV1737,AV1737,$I$32:I1737)-SUMIF($AV$32:AV1737,AV1737,$Q$32:Q1737)=0),COUNTIF($AV$32:AV1737,AV1737),0)</f>
        <v>0</v>
      </c>
      <c r="AZ1737" s="69">
        <f>IF(Q1737&gt;0,COUNTIF($AV$32:AV1737,AV1737),0)</f>
        <v>0</v>
      </c>
      <c r="BA1737" s="69">
        <f t="shared" si="469"/>
        <v>0</v>
      </c>
      <c r="BC1737" s="69" t="str">
        <f t="shared" si="470"/>
        <v xml:space="preserve">  </v>
      </c>
      <c r="BD1737" s="69">
        <f t="shared" si="471"/>
        <v>0</v>
      </c>
      <c r="BF1737" s="69"/>
    </row>
    <row r="1738" spans="44:58" x14ac:dyDescent="0.25">
      <c r="AR1738" s="225">
        <f t="shared" si="472"/>
        <v>1</v>
      </c>
      <c r="AS1738" s="35">
        <f t="shared" si="473"/>
        <v>1</v>
      </c>
      <c r="AU1738" s="69" t="e">
        <f t="shared" si="467"/>
        <v>#N/A</v>
      </c>
      <c r="AV1738" s="69" t="e">
        <f t="shared" si="468"/>
        <v>#N/A</v>
      </c>
      <c r="AW1738" s="69">
        <f>IF(I1738&gt;0,COUNTIF($AV$32:AV1738,AV1738),0)</f>
        <v>0</v>
      </c>
      <c r="AX1738" s="69">
        <f>IF(AND(AW1738&gt;1,SUMIF($AV$32:AV1737,AV1738,$AX$32:AX1737)-SUMIF($AV$32:AV1737,AV1738,$BA$32:BA1737)=0),1,IF(AND(AW1738&gt;1,SUMIF($AV$32:AV1737,AV1738,$AX$32:AX1737)-SUMIF($AV$32:AV1737,AV1738,$BA$32:BA1737)&gt;0),0,AW1738))</f>
        <v>0</v>
      </c>
      <c r="AY1738" s="69">
        <f>IF(AND(Q1738&gt;0,SUMIF($AV$32:AV1738,AV1738,$I$32:I1738)-SUMIF($AV$32:AV1738,AV1738,$Q$32:Q1738)=0),COUNTIF($AV$32:AV1738,AV1738),0)</f>
        <v>0</v>
      </c>
      <c r="AZ1738" s="69">
        <f>IF(Q1738&gt;0,COUNTIF($AV$32:AV1738,AV1738),0)</f>
        <v>0</v>
      </c>
      <c r="BA1738" s="69">
        <f t="shared" si="469"/>
        <v>0</v>
      </c>
      <c r="BC1738" s="69" t="str">
        <f t="shared" si="470"/>
        <v xml:space="preserve">  </v>
      </c>
      <c r="BD1738" s="69">
        <f t="shared" si="471"/>
        <v>0</v>
      </c>
      <c r="BF1738" s="69"/>
    </row>
    <row r="1739" spans="44:58" x14ac:dyDescent="0.25">
      <c r="AR1739" s="225">
        <f t="shared" si="472"/>
        <v>1</v>
      </c>
      <c r="AS1739" s="35">
        <f t="shared" si="473"/>
        <v>1</v>
      </c>
      <c r="AU1739" s="69" t="e">
        <f t="shared" si="467"/>
        <v>#N/A</v>
      </c>
      <c r="AV1739" s="69" t="e">
        <f t="shared" si="468"/>
        <v>#N/A</v>
      </c>
      <c r="AW1739" s="69">
        <f>IF(I1739&gt;0,COUNTIF($AV$32:AV1739,AV1739),0)</f>
        <v>0</v>
      </c>
      <c r="AX1739" s="69">
        <f>IF(AND(AW1739&gt;1,SUMIF($AV$32:AV1738,AV1739,$AX$32:AX1738)-SUMIF($AV$32:AV1738,AV1739,$BA$32:BA1738)=0),1,IF(AND(AW1739&gt;1,SUMIF($AV$32:AV1738,AV1739,$AX$32:AX1738)-SUMIF($AV$32:AV1738,AV1739,$BA$32:BA1738)&gt;0),0,AW1739))</f>
        <v>0</v>
      </c>
      <c r="AY1739" s="69">
        <f>IF(AND(Q1739&gt;0,SUMIF($AV$32:AV1739,AV1739,$I$32:I1739)-SUMIF($AV$32:AV1739,AV1739,$Q$32:Q1739)=0),COUNTIF($AV$32:AV1739,AV1739),0)</f>
        <v>0</v>
      </c>
      <c r="AZ1739" s="69">
        <f>IF(Q1739&gt;0,COUNTIF($AV$32:AV1739,AV1739),0)</f>
        <v>0</v>
      </c>
      <c r="BA1739" s="69">
        <f t="shared" si="469"/>
        <v>0</v>
      </c>
      <c r="BC1739" s="69" t="str">
        <f t="shared" si="470"/>
        <v xml:space="preserve">  </v>
      </c>
      <c r="BD1739" s="69">
        <f t="shared" si="471"/>
        <v>0</v>
      </c>
      <c r="BF1739" s="69"/>
    </row>
    <row r="1740" spans="44:58" x14ac:dyDescent="0.25">
      <c r="AR1740" s="225">
        <f t="shared" si="472"/>
        <v>1</v>
      </c>
      <c r="AS1740" s="35">
        <f t="shared" si="473"/>
        <v>1</v>
      </c>
      <c r="AU1740" s="69" t="e">
        <f t="shared" si="467"/>
        <v>#N/A</v>
      </c>
      <c r="AV1740" s="69" t="e">
        <f t="shared" si="468"/>
        <v>#N/A</v>
      </c>
      <c r="AW1740" s="69">
        <f>IF(I1740&gt;0,COUNTIF($AV$32:AV1740,AV1740),0)</f>
        <v>0</v>
      </c>
      <c r="AX1740" s="69">
        <f>IF(AND(AW1740&gt;1,SUMIF($AV$32:AV1739,AV1740,$AX$32:AX1739)-SUMIF($AV$32:AV1739,AV1740,$BA$32:BA1739)=0),1,IF(AND(AW1740&gt;1,SUMIF($AV$32:AV1739,AV1740,$AX$32:AX1739)-SUMIF($AV$32:AV1739,AV1740,$BA$32:BA1739)&gt;0),0,AW1740))</f>
        <v>0</v>
      </c>
      <c r="AY1740" s="69">
        <f>IF(AND(Q1740&gt;0,SUMIF($AV$32:AV1740,AV1740,$I$32:I1740)-SUMIF($AV$32:AV1740,AV1740,$Q$32:Q1740)=0),COUNTIF($AV$32:AV1740,AV1740),0)</f>
        <v>0</v>
      </c>
      <c r="AZ1740" s="69">
        <f>IF(Q1740&gt;0,COUNTIF($AV$32:AV1740,AV1740),0)</f>
        <v>0</v>
      </c>
      <c r="BA1740" s="69">
        <f t="shared" si="469"/>
        <v>0</v>
      </c>
      <c r="BC1740" s="69" t="str">
        <f t="shared" si="470"/>
        <v xml:space="preserve">  </v>
      </c>
      <c r="BD1740" s="69">
        <f t="shared" si="471"/>
        <v>0</v>
      </c>
      <c r="BF1740" s="69"/>
    </row>
    <row r="1741" spans="44:58" x14ac:dyDescent="0.25">
      <c r="AR1741" s="225">
        <f t="shared" si="472"/>
        <v>1</v>
      </c>
      <c r="AS1741" s="35">
        <f t="shared" si="473"/>
        <v>1</v>
      </c>
      <c r="AU1741" s="69" t="e">
        <f t="shared" si="467"/>
        <v>#N/A</v>
      </c>
      <c r="AV1741" s="69" t="e">
        <f t="shared" si="468"/>
        <v>#N/A</v>
      </c>
      <c r="AW1741" s="69">
        <f>IF(I1741&gt;0,COUNTIF($AV$32:AV1741,AV1741),0)</f>
        <v>0</v>
      </c>
      <c r="AX1741" s="69">
        <f>IF(AND(AW1741&gt;1,SUMIF($AV$32:AV1740,AV1741,$AX$32:AX1740)-SUMIF($AV$32:AV1740,AV1741,$BA$32:BA1740)=0),1,IF(AND(AW1741&gt;1,SUMIF($AV$32:AV1740,AV1741,$AX$32:AX1740)-SUMIF($AV$32:AV1740,AV1741,$BA$32:BA1740)&gt;0),0,AW1741))</f>
        <v>0</v>
      </c>
      <c r="AY1741" s="69">
        <f>IF(AND(Q1741&gt;0,SUMIF($AV$32:AV1741,AV1741,$I$32:I1741)-SUMIF($AV$32:AV1741,AV1741,$Q$32:Q1741)=0),COUNTIF($AV$32:AV1741,AV1741),0)</f>
        <v>0</v>
      </c>
      <c r="AZ1741" s="69">
        <f>IF(Q1741&gt;0,COUNTIF($AV$32:AV1741,AV1741),0)</f>
        <v>0</v>
      </c>
      <c r="BA1741" s="69">
        <f t="shared" si="469"/>
        <v>0</v>
      </c>
      <c r="BC1741" s="69" t="str">
        <f t="shared" si="470"/>
        <v xml:space="preserve">  </v>
      </c>
      <c r="BD1741" s="69">
        <f t="shared" si="471"/>
        <v>0</v>
      </c>
      <c r="BF1741" s="69"/>
    </row>
    <row r="1742" spans="44:58" x14ac:dyDescent="0.25">
      <c r="AR1742" s="225">
        <f t="shared" si="472"/>
        <v>1</v>
      </c>
      <c r="AS1742" s="35">
        <f t="shared" si="473"/>
        <v>1</v>
      </c>
      <c r="AU1742" s="69" t="e">
        <f t="shared" si="467"/>
        <v>#N/A</v>
      </c>
      <c r="AV1742" s="69" t="e">
        <f t="shared" si="468"/>
        <v>#N/A</v>
      </c>
      <c r="AW1742" s="69">
        <f>IF(I1742&gt;0,COUNTIF($AV$32:AV1742,AV1742),0)</f>
        <v>0</v>
      </c>
      <c r="AX1742" s="69">
        <f>IF(AND(AW1742&gt;1,SUMIF($AV$32:AV1741,AV1742,$AX$32:AX1741)-SUMIF($AV$32:AV1741,AV1742,$BA$32:BA1741)=0),1,IF(AND(AW1742&gt;1,SUMIF($AV$32:AV1741,AV1742,$AX$32:AX1741)-SUMIF($AV$32:AV1741,AV1742,$BA$32:BA1741)&gt;0),0,AW1742))</f>
        <v>0</v>
      </c>
      <c r="AY1742" s="69">
        <f>IF(AND(Q1742&gt;0,SUMIF($AV$32:AV1742,AV1742,$I$32:I1742)-SUMIF($AV$32:AV1742,AV1742,$Q$32:Q1742)=0),COUNTIF($AV$32:AV1742,AV1742),0)</f>
        <v>0</v>
      </c>
      <c r="AZ1742" s="69">
        <f>IF(Q1742&gt;0,COUNTIF($AV$32:AV1742,AV1742),0)</f>
        <v>0</v>
      </c>
      <c r="BA1742" s="69">
        <f t="shared" si="469"/>
        <v>0</v>
      </c>
      <c r="BC1742" s="69" t="str">
        <f t="shared" si="470"/>
        <v xml:space="preserve">  </v>
      </c>
      <c r="BD1742" s="69">
        <f t="shared" si="471"/>
        <v>0</v>
      </c>
      <c r="BF1742" s="69"/>
    </row>
    <row r="1743" spans="44:58" x14ac:dyDescent="0.25">
      <c r="AR1743" s="225">
        <f t="shared" si="472"/>
        <v>1</v>
      </c>
      <c r="AS1743" s="35">
        <f t="shared" si="473"/>
        <v>1</v>
      </c>
      <c r="AU1743" s="69" t="e">
        <f t="shared" si="467"/>
        <v>#N/A</v>
      </c>
      <c r="AV1743" s="69" t="e">
        <f t="shared" si="468"/>
        <v>#N/A</v>
      </c>
      <c r="AW1743" s="69">
        <f>IF(I1743&gt;0,COUNTIF($AV$32:AV1743,AV1743),0)</f>
        <v>0</v>
      </c>
      <c r="AX1743" s="69">
        <f>IF(AND(AW1743&gt;1,SUMIF($AV$32:AV1742,AV1743,$AX$32:AX1742)-SUMIF($AV$32:AV1742,AV1743,$BA$32:BA1742)=0),1,IF(AND(AW1743&gt;1,SUMIF($AV$32:AV1742,AV1743,$AX$32:AX1742)-SUMIF($AV$32:AV1742,AV1743,$BA$32:BA1742)&gt;0),0,AW1743))</f>
        <v>0</v>
      </c>
      <c r="AY1743" s="69">
        <f>IF(AND(Q1743&gt;0,SUMIF($AV$32:AV1743,AV1743,$I$32:I1743)-SUMIF($AV$32:AV1743,AV1743,$Q$32:Q1743)=0),COUNTIF($AV$32:AV1743,AV1743),0)</f>
        <v>0</v>
      </c>
      <c r="AZ1743" s="69">
        <f>IF(Q1743&gt;0,COUNTIF($AV$32:AV1743,AV1743),0)</f>
        <v>0</v>
      </c>
      <c r="BA1743" s="69">
        <f t="shared" si="469"/>
        <v>0</v>
      </c>
      <c r="BC1743" s="69" t="str">
        <f t="shared" si="470"/>
        <v xml:space="preserve">  </v>
      </c>
      <c r="BD1743" s="69">
        <f t="shared" si="471"/>
        <v>0</v>
      </c>
      <c r="BF1743" s="69"/>
    </row>
    <row r="1744" spans="44:58" x14ac:dyDescent="0.25">
      <c r="AR1744" s="225">
        <f t="shared" si="472"/>
        <v>1</v>
      </c>
      <c r="AS1744" s="35">
        <f t="shared" si="473"/>
        <v>1</v>
      </c>
      <c r="AU1744" s="69" t="e">
        <f t="shared" si="467"/>
        <v>#N/A</v>
      </c>
      <c r="AV1744" s="69" t="e">
        <f t="shared" si="468"/>
        <v>#N/A</v>
      </c>
      <c r="AW1744" s="69">
        <f>IF(I1744&gt;0,COUNTIF($AV$32:AV1744,AV1744),0)</f>
        <v>0</v>
      </c>
      <c r="AX1744" s="69">
        <f>IF(AND(AW1744&gt;1,SUMIF($AV$32:AV1743,AV1744,$AX$32:AX1743)-SUMIF($AV$32:AV1743,AV1744,$BA$32:BA1743)=0),1,IF(AND(AW1744&gt;1,SUMIF($AV$32:AV1743,AV1744,$AX$32:AX1743)-SUMIF($AV$32:AV1743,AV1744,$BA$32:BA1743)&gt;0),0,AW1744))</f>
        <v>0</v>
      </c>
      <c r="AY1744" s="69">
        <f>IF(AND(Q1744&gt;0,SUMIF($AV$32:AV1744,AV1744,$I$32:I1744)-SUMIF($AV$32:AV1744,AV1744,$Q$32:Q1744)=0),COUNTIF($AV$32:AV1744,AV1744),0)</f>
        <v>0</v>
      </c>
      <c r="AZ1744" s="69">
        <f>IF(Q1744&gt;0,COUNTIF($AV$32:AV1744,AV1744),0)</f>
        <v>0</v>
      </c>
      <c r="BA1744" s="69">
        <f t="shared" si="469"/>
        <v>0</v>
      </c>
      <c r="BC1744" s="69" t="str">
        <f t="shared" si="470"/>
        <v xml:space="preserve">  </v>
      </c>
      <c r="BD1744" s="69">
        <f t="shared" si="471"/>
        <v>0</v>
      </c>
      <c r="BF1744" s="69"/>
    </row>
    <row r="1745" spans="44:58" x14ac:dyDescent="0.25">
      <c r="AR1745" s="225">
        <f t="shared" si="472"/>
        <v>1</v>
      </c>
      <c r="AS1745" s="35">
        <f t="shared" si="473"/>
        <v>1</v>
      </c>
      <c r="AU1745" s="69" t="e">
        <f t="shared" si="467"/>
        <v>#N/A</v>
      </c>
      <c r="AV1745" s="69" t="e">
        <f t="shared" si="468"/>
        <v>#N/A</v>
      </c>
      <c r="AW1745" s="69">
        <f>IF(I1745&gt;0,COUNTIF($AV$32:AV1745,AV1745),0)</f>
        <v>0</v>
      </c>
      <c r="AX1745" s="69">
        <f>IF(AND(AW1745&gt;1,SUMIF($AV$32:AV1744,AV1745,$AX$32:AX1744)-SUMIF($AV$32:AV1744,AV1745,$BA$32:BA1744)=0),1,IF(AND(AW1745&gt;1,SUMIF($AV$32:AV1744,AV1745,$AX$32:AX1744)-SUMIF($AV$32:AV1744,AV1745,$BA$32:BA1744)&gt;0),0,AW1745))</f>
        <v>0</v>
      </c>
      <c r="AY1745" s="69">
        <f>IF(AND(Q1745&gt;0,SUMIF($AV$32:AV1745,AV1745,$I$32:I1745)-SUMIF($AV$32:AV1745,AV1745,$Q$32:Q1745)=0),COUNTIF($AV$32:AV1745,AV1745),0)</f>
        <v>0</v>
      </c>
      <c r="AZ1745" s="69">
        <f>IF(Q1745&gt;0,COUNTIF($AV$32:AV1745,AV1745),0)</f>
        <v>0</v>
      </c>
      <c r="BA1745" s="69">
        <f t="shared" si="469"/>
        <v>0</v>
      </c>
      <c r="BC1745" s="69" t="str">
        <f t="shared" si="470"/>
        <v xml:space="preserve">  </v>
      </c>
      <c r="BD1745" s="69">
        <f t="shared" si="471"/>
        <v>0</v>
      </c>
      <c r="BF1745" s="69"/>
    </row>
    <row r="1746" spans="44:58" x14ac:dyDescent="0.25">
      <c r="AR1746" s="225">
        <f t="shared" si="472"/>
        <v>1</v>
      </c>
      <c r="AS1746" s="35">
        <f t="shared" si="473"/>
        <v>1</v>
      </c>
      <c r="AU1746" s="69" t="e">
        <f t="shared" si="467"/>
        <v>#N/A</v>
      </c>
      <c r="AV1746" s="69" t="e">
        <f t="shared" si="468"/>
        <v>#N/A</v>
      </c>
      <c r="AW1746" s="69">
        <f>IF(I1746&gt;0,COUNTIF($AV$32:AV1746,AV1746),0)</f>
        <v>0</v>
      </c>
      <c r="AX1746" s="69">
        <f>IF(AND(AW1746&gt;1,SUMIF($AV$32:AV1745,AV1746,$AX$32:AX1745)-SUMIF($AV$32:AV1745,AV1746,$BA$32:BA1745)=0),1,IF(AND(AW1746&gt;1,SUMIF($AV$32:AV1745,AV1746,$AX$32:AX1745)-SUMIF($AV$32:AV1745,AV1746,$BA$32:BA1745)&gt;0),0,AW1746))</f>
        <v>0</v>
      </c>
      <c r="AY1746" s="69">
        <f>IF(AND(Q1746&gt;0,SUMIF($AV$32:AV1746,AV1746,$I$32:I1746)-SUMIF($AV$32:AV1746,AV1746,$Q$32:Q1746)=0),COUNTIF($AV$32:AV1746,AV1746),0)</f>
        <v>0</v>
      </c>
      <c r="AZ1746" s="69">
        <f>IF(Q1746&gt;0,COUNTIF($AV$32:AV1746,AV1746),0)</f>
        <v>0</v>
      </c>
      <c r="BA1746" s="69">
        <f t="shared" si="469"/>
        <v>0</v>
      </c>
      <c r="BC1746" s="69" t="str">
        <f t="shared" si="470"/>
        <v xml:space="preserve">  </v>
      </c>
      <c r="BD1746" s="69">
        <f t="shared" si="471"/>
        <v>0</v>
      </c>
      <c r="BF1746" s="69"/>
    </row>
    <row r="1747" spans="44:58" x14ac:dyDescent="0.25">
      <c r="AR1747" s="225">
        <f t="shared" si="472"/>
        <v>1</v>
      </c>
      <c r="AS1747" s="35">
        <f t="shared" si="473"/>
        <v>1</v>
      </c>
      <c r="AU1747" s="69" t="e">
        <f t="shared" si="467"/>
        <v>#N/A</v>
      </c>
      <c r="AV1747" s="69" t="e">
        <f t="shared" si="468"/>
        <v>#N/A</v>
      </c>
      <c r="AW1747" s="69">
        <f>IF(I1747&gt;0,COUNTIF($AV$32:AV1747,AV1747),0)</f>
        <v>0</v>
      </c>
      <c r="AX1747" s="69">
        <f>IF(AND(AW1747&gt;1,SUMIF($AV$32:AV1746,AV1747,$AX$32:AX1746)-SUMIF($AV$32:AV1746,AV1747,$BA$32:BA1746)=0),1,IF(AND(AW1747&gt;1,SUMIF($AV$32:AV1746,AV1747,$AX$32:AX1746)-SUMIF($AV$32:AV1746,AV1747,$BA$32:BA1746)&gt;0),0,AW1747))</f>
        <v>0</v>
      </c>
      <c r="AY1747" s="69">
        <f>IF(AND(Q1747&gt;0,SUMIF($AV$32:AV1747,AV1747,$I$32:I1747)-SUMIF($AV$32:AV1747,AV1747,$Q$32:Q1747)=0),COUNTIF($AV$32:AV1747,AV1747),0)</f>
        <v>0</v>
      </c>
      <c r="AZ1747" s="69">
        <f>IF(Q1747&gt;0,COUNTIF($AV$32:AV1747,AV1747),0)</f>
        <v>0</v>
      </c>
      <c r="BA1747" s="69">
        <f t="shared" si="469"/>
        <v>0</v>
      </c>
      <c r="BC1747" s="69" t="str">
        <f t="shared" si="470"/>
        <v xml:space="preserve">  </v>
      </c>
      <c r="BD1747" s="69">
        <f t="shared" si="471"/>
        <v>0</v>
      </c>
      <c r="BF1747" s="69"/>
    </row>
    <row r="1748" spans="44:58" x14ac:dyDescent="0.25">
      <c r="AR1748" s="225">
        <f t="shared" si="472"/>
        <v>1</v>
      </c>
      <c r="AS1748" s="35">
        <f t="shared" si="473"/>
        <v>1</v>
      </c>
      <c r="AU1748" s="69" t="e">
        <f t="shared" si="467"/>
        <v>#N/A</v>
      </c>
      <c r="AV1748" s="69" t="e">
        <f t="shared" si="468"/>
        <v>#N/A</v>
      </c>
      <c r="AW1748" s="69">
        <f>IF(I1748&gt;0,COUNTIF($AV$32:AV1748,AV1748),0)</f>
        <v>0</v>
      </c>
      <c r="AX1748" s="69">
        <f>IF(AND(AW1748&gt;1,SUMIF($AV$32:AV1747,AV1748,$AX$32:AX1747)-SUMIF($AV$32:AV1747,AV1748,$BA$32:BA1747)=0),1,IF(AND(AW1748&gt;1,SUMIF($AV$32:AV1747,AV1748,$AX$32:AX1747)-SUMIF($AV$32:AV1747,AV1748,$BA$32:BA1747)&gt;0),0,AW1748))</f>
        <v>0</v>
      </c>
      <c r="AY1748" s="69">
        <f>IF(AND(Q1748&gt;0,SUMIF($AV$32:AV1748,AV1748,$I$32:I1748)-SUMIF($AV$32:AV1748,AV1748,$Q$32:Q1748)=0),COUNTIF($AV$32:AV1748,AV1748),0)</f>
        <v>0</v>
      </c>
      <c r="AZ1748" s="69">
        <f>IF(Q1748&gt;0,COUNTIF($AV$32:AV1748,AV1748),0)</f>
        <v>0</v>
      </c>
      <c r="BA1748" s="69">
        <f t="shared" si="469"/>
        <v>0</v>
      </c>
      <c r="BC1748" s="69" t="str">
        <f t="shared" si="470"/>
        <v xml:space="preserve">  </v>
      </c>
      <c r="BD1748" s="69">
        <f t="shared" si="471"/>
        <v>0</v>
      </c>
      <c r="BF1748" s="69"/>
    </row>
    <row r="1749" spans="44:58" x14ac:dyDescent="0.25">
      <c r="AR1749" s="225">
        <f t="shared" si="472"/>
        <v>1</v>
      </c>
      <c r="AS1749" s="35">
        <f t="shared" si="473"/>
        <v>1</v>
      </c>
      <c r="AU1749" s="69" t="e">
        <f t="shared" si="467"/>
        <v>#N/A</v>
      </c>
      <c r="AV1749" s="69" t="e">
        <f t="shared" si="468"/>
        <v>#N/A</v>
      </c>
      <c r="AW1749" s="69">
        <f>IF(I1749&gt;0,COUNTIF($AV$32:AV1749,AV1749),0)</f>
        <v>0</v>
      </c>
      <c r="AX1749" s="69">
        <f>IF(AND(AW1749&gt;1,SUMIF($AV$32:AV1748,AV1749,$AX$32:AX1748)-SUMIF($AV$32:AV1748,AV1749,$BA$32:BA1748)=0),1,IF(AND(AW1749&gt;1,SUMIF($AV$32:AV1748,AV1749,$AX$32:AX1748)-SUMIF($AV$32:AV1748,AV1749,$BA$32:BA1748)&gt;0),0,AW1749))</f>
        <v>0</v>
      </c>
      <c r="AY1749" s="69">
        <f>IF(AND(Q1749&gt;0,SUMIF($AV$32:AV1749,AV1749,$I$32:I1749)-SUMIF($AV$32:AV1749,AV1749,$Q$32:Q1749)=0),COUNTIF($AV$32:AV1749,AV1749),0)</f>
        <v>0</v>
      </c>
      <c r="AZ1749" s="69">
        <f>IF(Q1749&gt;0,COUNTIF($AV$32:AV1749,AV1749),0)</f>
        <v>0</v>
      </c>
      <c r="BA1749" s="69">
        <f t="shared" si="469"/>
        <v>0</v>
      </c>
      <c r="BC1749" s="69" t="str">
        <f t="shared" si="470"/>
        <v xml:space="preserve">  </v>
      </c>
      <c r="BD1749" s="69">
        <f t="shared" si="471"/>
        <v>0</v>
      </c>
      <c r="BF1749" s="69"/>
    </row>
    <row r="1750" spans="44:58" x14ac:dyDescent="0.25">
      <c r="AR1750" s="225">
        <f t="shared" si="472"/>
        <v>1</v>
      </c>
      <c r="AS1750" s="35">
        <f t="shared" si="473"/>
        <v>1</v>
      </c>
      <c r="AU1750" s="69" t="e">
        <f t="shared" si="467"/>
        <v>#N/A</v>
      </c>
      <c r="AV1750" s="69" t="e">
        <f t="shared" si="468"/>
        <v>#N/A</v>
      </c>
      <c r="AW1750" s="69">
        <f>IF(I1750&gt;0,COUNTIF($AV$32:AV1750,AV1750),0)</f>
        <v>0</v>
      </c>
      <c r="AX1750" s="69">
        <f>IF(AND(AW1750&gt;1,SUMIF($AV$32:AV1749,AV1750,$AX$32:AX1749)-SUMIF($AV$32:AV1749,AV1750,$BA$32:BA1749)=0),1,IF(AND(AW1750&gt;1,SUMIF($AV$32:AV1749,AV1750,$AX$32:AX1749)-SUMIF($AV$32:AV1749,AV1750,$BA$32:BA1749)&gt;0),0,AW1750))</f>
        <v>0</v>
      </c>
      <c r="AY1750" s="69">
        <f>IF(AND(Q1750&gt;0,SUMIF($AV$32:AV1750,AV1750,$I$32:I1750)-SUMIF($AV$32:AV1750,AV1750,$Q$32:Q1750)=0),COUNTIF($AV$32:AV1750,AV1750),0)</f>
        <v>0</v>
      </c>
      <c r="AZ1750" s="69">
        <f>IF(Q1750&gt;0,COUNTIF($AV$32:AV1750,AV1750),0)</f>
        <v>0</v>
      </c>
      <c r="BA1750" s="69">
        <f t="shared" si="469"/>
        <v>0</v>
      </c>
      <c r="BC1750" s="69" t="str">
        <f t="shared" si="470"/>
        <v xml:space="preserve">  </v>
      </c>
      <c r="BD1750" s="69">
        <f t="shared" si="471"/>
        <v>0</v>
      </c>
      <c r="BF1750" s="69"/>
    </row>
    <row r="1751" spans="44:58" x14ac:dyDescent="0.25">
      <c r="AR1751" s="225">
        <f t="shared" si="472"/>
        <v>1</v>
      </c>
      <c r="AS1751" s="35">
        <f t="shared" si="473"/>
        <v>1</v>
      </c>
      <c r="AU1751" s="69" t="e">
        <f t="shared" si="467"/>
        <v>#N/A</v>
      </c>
      <c r="AV1751" s="69" t="e">
        <f t="shared" si="468"/>
        <v>#N/A</v>
      </c>
      <c r="AW1751" s="69">
        <f>IF(I1751&gt;0,COUNTIF($AV$32:AV1751,AV1751),0)</f>
        <v>0</v>
      </c>
      <c r="AX1751" s="69">
        <f>IF(AND(AW1751&gt;1,SUMIF($AV$32:AV1750,AV1751,$AX$32:AX1750)-SUMIF($AV$32:AV1750,AV1751,$BA$32:BA1750)=0),1,IF(AND(AW1751&gt;1,SUMIF($AV$32:AV1750,AV1751,$AX$32:AX1750)-SUMIF($AV$32:AV1750,AV1751,$BA$32:BA1750)&gt;0),0,AW1751))</f>
        <v>0</v>
      </c>
      <c r="AY1751" s="69">
        <f>IF(AND(Q1751&gt;0,SUMIF($AV$32:AV1751,AV1751,$I$32:I1751)-SUMIF($AV$32:AV1751,AV1751,$Q$32:Q1751)=0),COUNTIF($AV$32:AV1751,AV1751),0)</f>
        <v>0</v>
      </c>
      <c r="AZ1751" s="69">
        <f>IF(Q1751&gt;0,COUNTIF($AV$32:AV1751,AV1751),0)</f>
        <v>0</v>
      </c>
      <c r="BA1751" s="69">
        <f t="shared" si="469"/>
        <v>0</v>
      </c>
      <c r="BC1751" s="69" t="str">
        <f t="shared" si="470"/>
        <v xml:space="preserve">  </v>
      </c>
      <c r="BD1751" s="69">
        <f t="shared" si="471"/>
        <v>0</v>
      </c>
      <c r="BF1751" s="69"/>
    </row>
    <row r="1752" spans="44:58" x14ac:dyDescent="0.25">
      <c r="AR1752" s="225">
        <f t="shared" si="472"/>
        <v>1</v>
      </c>
      <c r="AS1752" s="35">
        <f t="shared" si="473"/>
        <v>1</v>
      </c>
      <c r="AU1752" s="69" t="e">
        <f t="shared" si="467"/>
        <v>#N/A</v>
      </c>
      <c r="AV1752" s="69" t="e">
        <f t="shared" si="468"/>
        <v>#N/A</v>
      </c>
      <c r="AW1752" s="69">
        <f>IF(I1752&gt;0,COUNTIF($AV$32:AV1752,AV1752),0)</f>
        <v>0</v>
      </c>
      <c r="AX1752" s="69">
        <f>IF(AND(AW1752&gt;1,SUMIF($AV$32:AV1751,AV1752,$AX$32:AX1751)-SUMIF($AV$32:AV1751,AV1752,$BA$32:BA1751)=0),1,IF(AND(AW1752&gt;1,SUMIF($AV$32:AV1751,AV1752,$AX$32:AX1751)-SUMIF($AV$32:AV1751,AV1752,$BA$32:BA1751)&gt;0),0,AW1752))</f>
        <v>0</v>
      </c>
      <c r="AY1752" s="69">
        <f>IF(AND(Q1752&gt;0,SUMIF($AV$32:AV1752,AV1752,$I$32:I1752)-SUMIF($AV$32:AV1752,AV1752,$Q$32:Q1752)=0),COUNTIF($AV$32:AV1752,AV1752),0)</f>
        <v>0</v>
      </c>
      <c r="AZ1752" s="69">
        <f>IF(Q1752&gt;0,COUNTIF($AV$32:AV1752,AV1752),0)</f>
        <v>0</v>
      </c>
      <c r="BA1752" s="69">
        <f t="shared" si="469"/>
        <v>0</v>
      </c>
      <c r="BC1752" s="69" t="str">
        <f t="shared" si="470"/>
        <v xml:space="preserve">  </v>
      </c>
      <c r="BD1752" s="69">
        <f t="shared" si="471"/>
        <v>0</v>
      </c>
      <c r="BF1752" s="69"/>
    </row>
    <row r="1753" spans="44:58" x14ac:dyDescent="0.25">
      <c r="AR1753" s="225">
        <f t="shared" si="472"/>
        <v>1</v>
      </c>
      <c r="AS1753" s="35">
        <f t="shared" si="473"/>
        <v>1</v>
      </c>
      <c r="AU1753" s="69" t="e">
        <f t="shared" si="467"/>
        <v>#N/A</v>
      </c>
      <c r="AV1753" s="69" t="e">
        <f t="shared" si="468"/>
        <v>#N/A</v>
      </c>
      <c r="AW1753" s="69">
        <f>IF(I1753&gt;0,COUNTIF($AV$32:AV1753,AV1753),0)</f>
        <v>0</v>
      </c>
      <c r="AX1753" s="69">
        <f>IF(AND(AW1753&gt;1,SUMIF($AV$32:AV1752,AV1753,$AX$32:AX1752)-SUMIF($AV$32:AV1752,AV1753,$BA$32:BA1752)=0),1,IF(AND(AW1753&gt;1,SUMIF($AV$32:AV1752,AV1753,$AX$32:AX1752)-SUMIF($AV$32:AV1752,AV1753,$BA$32:BA1752)&gt;0),0,AW1753))</f>
        <v>0</v>
      </c>
      <c r="AY1753" s="69">
        <f>IF(AND(Q1753&gt;0,SUMIF($AV$32:AV1753,AV1753,$I$32:I1753)-SUMIF($AV$32:AV1753,AV1753,$Q$32:Q1753)=0),COUNTIF($AV$32:AV1753,AV1753),0)</f>
        <v>0</v>
      </c>
      <c r="AZ1753" s="69">
        <f>IF(Q1753&gt;0,COUNTIF($AV$32:AV1753,AV1753),0)</f>
        <v>0</v>
      </c>
      <c r="BA1753" s="69">
        <f t="shared" si="469"/>
        <v>0</v>
      </c>
      <c r="BC1753" s="69" t="str">
        <f t="shared" si="470"/>
        <v xml:space="preserve">  </v>
      </c>
      <c r="BD1753" s="69">
        <f t="shared" si="471"/>
        <v>0</v>
      </c>
      <c r="BF1753" s="69"/>
    </row>
    <row r="1754" spans="44:58" x14ac:dyDescent="0.25">
      <c r="AR1754" s="225">
        <f t="shared" si="472"/>
        <v>1</v>
      </c>
      <c r="AS1754" s="35">
        <f t="shared" si="473"/>
        <v>1</v>
      </c>
      <c r="AU1754" s="69" t="e">
        <f t="shared" si="467"/>
        <v>#N/A</v>
      </c>
      <c r="AV1754" s="69" t="e">
        <f t="shared" si="468"/>
        <v>#N/A</v>
      </c>
      <c r="AW1754" s="69">
        <f>IF(I1754&gt;0,COUNTIF($AV$32:AV1754,AV1754),0)</f>
        <v>0</v>
      </c>
      <c r="AX1754" s="69">
        <f>IF(AND(AW1754&gt;1,SUMIF($AV$32:AV1753,AV1754,$AX$32:AX1753)-SUMIF($AV$32:AV1753,AV1754,$BA$32:BA1753)=0),1,IF(AND(AW1754&gt;1,SUMIF($AV$32:AV1753,AV1754,$AX$32:AX1753)-SUMIF($AV$32:AV1753,AV1754,$BA$32:BA1753)&gt;0),0,AW1754))</f>
        <v>0</v>
      </c>
      <c r="AY1754" s="69">
        <f>IF(AND(Q1754&gt;0,SUMIF($AV$32:AV1754,AV1754,$I$32:I1754)-SUMIF($AV$32:AV1754,AV1754,$Q$32:Q1754)=0),COUNTIF($AV$32:AV1754,AV1754),0)</f>
        <v>0</v>
      </c>
      <c r="AZ1754" s="69">
        <f>IF(Q1754&gt;0,COUNTIF($AV$32:AV1754,AV1754),0)</f>
        <v>0</v>
      </c>
      <c r="BA1754" s="69">
        <f t="shared" si="469"/>
        <v>0</v>
      </c>
      <c r="BC1754" s="69" t="str">
        <f t="shared" si="470"/>
        <v xml:space="preserve">  </v>
      </c>
      <c r="BD1754" s="69">
        <f t="shared" si="471"/>
        <v>0</v>
      </c>
      <c r="BF1754" s="69"/>
    </row>
    <row r="1755" spans="44:58" x14ac:dyDescent="0.25">
      <c r="AR1755" s="225">
        <f t="shared" si="472"/>
        <v>1</v>
      </c>
      <c r="AS1755" s="35">
        <f t="shared" si="473"/>
        <v>1</v>
      </c>
      <c r="AU1755" s="69" t="e">
        <f t="shared" si="467"/>
        <v>#N/A</v>
      </c>
      <c r="AV1755" s="69" t="e">
        <f t="shared" si="468"/>
        <v>#N/A</v>
      </c>
      <c r="AW1755" s="69">
        <f>IF(I1755&gt;0,COUNTIF($AV$32:AV1755,AV1755),0)</f>
        <v>0</v>
      </c>
      <c r="AX1755" s="69">
        <f>IF(AND(AW1755&gt;1,SUMIF($AV$32:AV1754,AV1755,$AX$32:AX1754)-SUMIF($AV$32:AV1754,AV1755,$BA$32:BA1754)=0),1,IF(AND(AW1755&gt;1,SUMIF($AV$32:AV1754,AV1755,$AX$32:AX1754)-SUMIF($AV$32:AV1754,AV1755,$BA$32:BA1754)&gt;0),0,AW1755))</f>
        <v>0</v>
      </c>
      <c r="AY1755" s="69">
        <f>IF(AND(Q1755&gt;0,SUMIF($AV$32:AV1755,AV1755,$I$32:I1755)-SUMIF($AV$32:AV1755,AV1755,$Q$32:Q1755)=0),COUNTIF($AV$32:AV1755,AV1755),0)</f>
        <v>0</v>
      </c>
      <c r="AZ1755" s="69">
        <f>IF(Q1755&gt;0,COUNTIF($AV$32:AV1755,AV1755),0)</f>
        <v>0</v>
      </c>
      <c r="BA1755" s="69">
        <f t="shared" si="469"/>
        <v>0</v>
      </c>
      <c r="BC1755" s="69" t="str">
        <f t="shared" si="470"/>
        <v xml:space="preserve">  </v>
      </c>
      <c r="BD1755" s="69">
        <f t="shared" si="471"/>
        <v>0</v>
      </c>
      <c r="BF1755" s="69"/>
    </row>
    <row r="1756" spans="44:58" x14ac:dyDescent="0.25">
      <c r="AR1756" s="225">
        <f t="shared" si="472"/>
        <v>1</v>
      </c>
      <c r="AS1756" s="35">
        <f t="shared" si="473"/>
        <v>1</v>
      </c>
      <c r="AU1756" s="69" t="e">
        <f t="shared" si="467"/>
        <v>#N/A</v>
      </c>
      <c r="AV1756" s="69" t="e">
        <f t="shared" si="468"/>
        <v>#N/A</v>
      </c>
      <c r="AW1756" s="69">
        <f>IF(I1756&gt;0,COUNTIF($AV$32:AV1756,AV1756),0)</f>
        <v>0</v>
      </c>
      <c r="AX1756" s="69">
        <f>IF(AND(AW1756&gt;1,SUMIF($AV$32:AV1755,AV1756,$AX$32:AX1755)-SUMIF($AV$32:AV1755,AV1756,$BA$32:BA1755)=0),1,IF(AND(AW1756&gt;1,SUMIF($AV$32:AV1755,AV1756,$AX$32:AX1755)-SUMIF($AV$32:AV1755,AV1756,$BA$32:BA1755)&gt;0),0,AW1756))</f>
        <v>0</v>
      </c>
      <c r="AY1756" s="69">
        <f>IF(AND(Q1756&gt;0,SUMIF($AV$32:AV1756,AV1756,$I$32:I1756)-SUMIF($AV$32:AV1756,AV1756,$Q$32:Q1756)=0),COUNTIF($AV$32:AV1756,AV1756),0)</f>
        <v>0</v>
      </c>
      <c r="AZ1756" s="69">
        <f>IF(Q1756&gt;0,COUNTIF($AV$32:AV1756,AV1756),0)</f>
        <v>0</v>
      </c>
      <c r="BA1756" s="69">
        <f t="shared" si="469"/>
        <v>0</v>
      </c>
      <c r="BC1756" s="69" t="str">
        <f t="shared" si="470"/>
        <v xml:space="preserve">  </v>
      </c>
      <c r="BD1756" s="69">
        <f t="shared" si="471"/>
        <v>0</v>
      </c>
      <c r="BF1756" s="69"/>
    </row>
    <row r="1757" spans="44:58" x14ac:dyDescent="0.25">
      <c r="AR1757" s="225">
        <f t="shared" si="472"/>
        <v>1</v>
      </c>
      <c r="AS1757" s="35">
        <f t="shared" si="473"/>
        <v>1</v>
      </c>
      <c r="AU1757" s="69" t="e">
        <f t="shared" si="467"/>
        <v>#N/A</v>
      </c>
      <c r="AV1757" s="69" t="e">
        <f t="shared" si="468"/>
        <v>#N/A</v>
      </c>
      <c r="AW1757" s="69">
        <f>IF(I1757&gt;0,COUNTIF($AV$32:AV1757,AV1757),0)</f>
        <v>0</v>
      </c>
      <c r="AX1757" s="69">
        <f>IF(AND(AW1757&gt;1,SUMIF($AV$32:AV1756,AV1757,$AX$32:AX1756)-SUMIF($AV$32:AV1756,AV1757,$BA$32:BA1756)=0),1,IF(AND(AW1757&gt;1,SUMIF($AV$32:AV1756,AV1757,$AX$32:AX1756)-SUMIF($AV$32:AV1756,AV1757,$BA$32:BA1756)&gt;0),0,AW1757))</f>
        <v>0</v>
      </c>
      <c r="AY1757" s="69">
        <f>IF(AND(Q1757&gt;0,SUMIF($AV$32:AV1757,AV1757,$I$32:I1757)-SUMIF($AV$32:AV1757,AV1757,$Q$32:Q1757)=0),COUNTIF($AV$32:AV1757,AV1757),0)</f>
        <v>0</v>
      </c>
      <c r="AZ1757" s="69">
        <f>IF(Q1757&gt;0,COUNTIF($AV$32:AV1757,AV1757),0)</f>
        <v>0</v>
      </c>
      <c r="BA1757" s="69">
        <f t="shared" si="469"/>
        <v>0</v>
      </c>
      <c r="BC1757" s="69" t="str">
        <f t="shared" si="470"/>
        <v xml:space="preserve">  </v>
      </c>
      <c r="BD1757" s="69">
        <f t="shared" si="471"/>
        <v>0</v>
      </c>
      <c r="BF1757" s="69"/>
    </row>
    <row r="1758" spans="44:58" x14ac:dyDescent="0.25">
      <c r="AR1758" s="225">
        <f t="shared" si="472"/>
        <v>1</v>
      </c>
      <c r="AS1758" s="35">
        <f t="shared" si="473"/>
        <v>1</v>
      </c>
      <c r="AU1758" s="69" t="e">
        <f t="shared" si="467"/>
        <v>#N/A</v>
      </c>
      <c r="AV1758" s="69" t="e">
        <f t="shared" si="468"/>
        <v>#N/A</v>
      </c>
      <c r="AW1758" s="69">
        <f>IF(I1758&gt;0,COUNTIF($AV$32:AV1758,AV1758),0)</f>
        <v>0</v>
      </c>
      <c r="AX1758" s="69">
        <f>IF(AND(AW1758&gt;1,SUMIF($AV$32:AV1757,AV1758,$AX$32:AX1757)-SUMIF($AV$32:AV1757,AV1758,$BA$32:BA1757)=0),1,IF(AND(AW1758&gt;1,SUMIF($AV$32:AV1757,AV1758,$AX$32:AX1757)-SUMIF($AV$32:AV1757,AV1758,$BA$32:BA1757)&gt;0),0,AW1758))</f>
        <v>0</v>
      </c>
      <c r="AY1758" s="69">
        <f>IF(AND(Q1758&gt;0,SUMIF($AV$32:AV1758,AV1758,$I$32:I1758)-SUMIF($AV$32:AV1758,AV1758,$Q$32:Q1758)=0),COUNTIF($AV$32:AV1758,AV1758),0)</f>
        <v>0</v>
      </c>
      <c r="AZ1758" s="69">
        <f>IF(Q1758&gt;0,COUNTIF($AV$32:AV1758,AV1758),0)</f>
        <v>0</v>
      </c>
      <c r="BA1758" s="69">
        <f t="shared" si="469"/>
        <v>0</v>
      </c>
      <c r="BC1758" s="69" t="str">
        <f t="shared" si="470"/>
        <v xml:space="preserve">  </v>
      </c>
      <c r="BD1758" s="69">
        <f t="shared" si="471"/>
        <v>0</v>
      </c>
      <c r="BF1758" s="69"/>
    </row>
    <row r="1759" spans="44:58" x14ac:dyDescent="0.25">
      <c r="AR1759" s="225">
        <f t="shared" si="472"/>
        <v>1</v>
      </c>
      <c r="AS1759" s="35">
        <f t="shared" si="473"/>
        <v>1</v>
      </c>
      <c r="AU1759" s="69" t="e">
        <f t="shared" si="467"/>
        <v>#N/A</v>
      </c>
      <c r="AV1759" s="69" t="e">
        <f t="shared" si="468"/>
        <v>#N/A</v>
      </c>
      <c r="AW1759" s="69">
        <f>IF(I1759&gt;0,COUNTIF($AV$32:AV1759,AV1759),0)</f>
        <v>0</v>
      </c>
      <c r="AX1759" s="69">
        <f>IF(AND(AW1759&gt;1,SUMIF($AV$32:AV1758,AV1759,$AX$32:AX1758)-SUMIF($AV$32:AV1758,AV1759,$BA$32:BA1758)=0),1,IF(AND(AW1759&gt;1,SUMIF($AV$32:AV1758,AV1759,$AX$32:AX1758)-SUMIF($AV$32:AV1758,AV1759,$BA$32:BA1758)&gt;0),0,AW1759))</f>
        <v>0</v>
      </c>
      <c r="AY1759" s="69">
        <f>IF(AND(Q1759&gt;0,SUMIF($AV$32:AV1759,AV1759,$I$32:I1759)-SUMIF($AV$32:AV1759,AV1759,$Q$32:Q1759)=0),COUNTIF($AV$32:AV1759,AV1759),0)</f>
        <v>0</v>
      </c>
      <c r="AZ1759" s="69">
        <f>IF(Q1759&gt;0,COUNTIF($AV$32:AV1759,AV1759),0)</f>
        <v>0</v>
      </c>
      <c r="BA1759" s="69">
        <f t="shared" si="469"/>
        <v>0</v>
      </c>
      <c r="BC1759" s="69" t="str">
        <f t="shared" si="470"/>
        <v xml:space="preserve">  </v>
      </c>
      <c r="BD1759" s="69">
        <f t="shared" si="471"/>
        <v>0</v>
      </c>
      <c r="BF1759" s="69"/>
    </row>
    <row r="1760" spans="44:58" x14ac:dyDescent="0.25">
      <c r="AR1760" s="225">
        <f t="shared" si="472"/>
        <v>1</v>
      </c>
      <c r="AS1760" s="35">
        <f t="shared" si="473"/>
        <v>1</v>
      </c>
      <c r="AU1760" s="69" t="e">
        <f t="shared" ref="AU1760:AU1823" si="474">VLOOKUP(G1760,$AO$32:$AP$37,2,0)</f>
        <v>#N/A</v>
      </c>
      <c r="AV1760" s="69" t="e">
        <f t="shared" si="468"/>
        <v>#N/A</v>
      </c>
      <c r="AW1760" s="69">
        <f>IF(I1760&gt;0,COUNTIF($AV$32:AV1760,AV1760),0)</f>
        <v>0</v>
      </c>
      <c r="AX1760" s="69">
        <f>IF(AND(AW1760&gt;1,SUMIF($AV$32:AV1759,AV1760,$AX$32:AX1759)-SUMIF($AV$32:AV1759,AV1760,$BA$32:BA1759)=0),1,IF(AND(AW1760&gt;1,SUMIF($AV$32:AV1759,AV1760,$AX$32:AX1759)-SUMIF($AV$32:AV1759,AV1760,$BA$32:BA1759)&gt;0),0,AW1760))</f>
        <v>0</v>
      </c>
      <c r="AY1760" s="69">
        <f>IF(AND(Q1760&gt;0,SUMIF($AV$32:AV1760,AV1760,$I$32:I1760)-SUMIF($AV$32:AV1760,AV1760,$Q$32:Q1760)=0),COUNTIF($AV$32:AV1760,AV1760),0)</f>
        <v>0</v>
      </c>
      <c r="AZ1760" s="69">
        <f>IF(Q1760&gt;0,COUNTIF($AV$32:AV1760,AV1760),0)</f>
        <v>0</v>
      </c>
      <c r="BA1760" s="69">
        <f t="shared" si="469"/>
        <v>0</v>
      </c>
      <c r="BC1760" s="69" t="str">
        <f t="shared" si="470"/>
        <v xml:space="preserve">  </v>
      </c>
      <c r="BD1760" s="69">
        <f t="shared" si="471"/>
        <v>0</v>
      </c>
      <c r="BF1760" s="69"/>
    </row>
    <row r="1761" spans="44:58" x14ac:dyDescent="0.25">
      <c r="AR1761" s="225">
        <f t="shared" si="472"/>
        <v>1</v>
      </c>
      <c r="AS1761" s="35">
        <f t="shared" si="473"/>
        <v>1</v>
      </c>
      <c r="AU1761" s="69" t="e">
        <f t="shared" si="474"/>
        <v>#N/A</v>
      </c>
      <c r="AV1761" s="69" t="e">
        <f t="shared" ref="AV1761:AV1824" si="475">AU1761&amp;" "&amp;F1761</f>
        <v>#N/A</v>
      </c>
      <c r="AW1761" s="69">
        <f>IF(I1761&gt;0,COUNTIF($AV$32:AV1761,AV1761),0)</f>
        <v>0</v>
      </c>
      <c r="AX1761" s="69">
        <f>IF(AND(AW1761&gt;1,SUMIF($AV$32:AV1760,AV1761,$AX$32:AX1760)-SUMIF($AV$32:AV1760,AV1761,$BA$32:BA1760)=0),1,IF(AND(AW1761&gt;1,SUMIF($AV$32:AV1760,AV1761,$AX$32:AX1760)-SUMIF($AV$32:AV1760,AV1761,$BA$32:BA1760)&gt;0),0,AW1761))</f>
        <v>0</v>
      </c>
      <c r="AY1761" s="69">
        <f>IF(AND(Q1761&gt;0,SUMIF($AV$32:AV1761,AV1761,$I$32:I1761)-SUMIF($AV$32:AV1761,AV1761,$Q$32:Q1761)=0),COUNTIF($AV$32:AV1761,AV1761),0)</f>
        <v>0</v>
      </c>
      <c r="AZ1761" s="69">
        <f>IF(Q1761&gt;0,COUNTIF($AV$32:AV1761,AV1761),0)</f>
        <v>0</v>
      </c>
      <c r="BA1761" s="69">
        <f t="shared" ref="BA1761:BA1824" si="476">IF(AY1761&gt;0,1,0)</f>
        <v>0</v>
      </c>
      <c r="BC1761" s="69" t="str">
        <f t="shared" ref="BC1761:BC1824" si="477">E1761&amp;" "&amp;H1761&amp;" "&amp;Q1761</f>
        <v xml:space="preserve">  </v>
      </c>
      <c r="BD1761" s="69">
        <f t="shared" ref="BD1761:BD1824" si="478">B1761</f>
        <v>0</v>
      </c>
      <c r="BF1761" s="69"/>
    </row>
    <row r="1762" spans="44:58" x14ac:dyDescent="0.25">
      <c r="AR1762" s="225">
        <f t="shared" si="472"/>
        <v>1</v>
      </c>
      <c r="AS1762" s="35">
        <f t="shared" si="473"/>
        <v>1</v>
      </c>
      <c r="AU1762" s="69" t="e">
        <f t="shared" si="474"/>
        <v>#N/A</v>
      </c>
      <c r="AV1762" s="69" t="e">
        <f t="shared" si="475"/>
        <v>#N/A</v>
      </c>
      <c r="AW1762" s="69">
        <f>IF(I1762&gt;0,COUNTIF($AV$32:AV1762,AV1762),0)</f>
        <v>0</v>
      </c>
      <c r="AX1762" s="69">
        <f>IF(AND(AW1762&gt;1,SUMIF($AV$32:AV1761,AV1762,$AX$32:AX1761)-SUMIF($AV$32:AV1761,AV1762,$BA$32:BA1761)=0),1,IF(AND(AW1762&gt;1,SUMIF($AV$32:AV1761,AV1762,$AX$32:AX1761)-SUMIF($AV$32:AV1761,AV1762,$BA$32:BA1761)&gt;0),0,AW1762))</f>
        <v>0</v>
      </c>
      <c r="AY1762" s="69">
        <f>IF(AND(Q1762&gt;0,SUMIF($AV$32:AV1762,AV1762,$I$32:I1762)-SUMIF($AV$32:AV1762,AV1762,$Q$32:Q1762)=0),COUNTIF($AV$32:AV1762,AV1762),0)</f>
        <v>0</v>
      </c>
      <c r="AZ1762" s="69">
        <f>IF(Q1762&gt;0,COUNTIF($AV$32:AV1762,AV1762),0)</f>
        <v>0</v>
      </c>
      <c r="BA1762" s="69">
        <f t="shared" si="476"/>
        <v>0</v>
      </c>
      <c r="BC1762" s="69" t="str">
        <f t="shared" si="477"/>
        <v xml:space="preserve">  </v>
      </c>
      <c r="BD1762" s="69">
        <f t="shared" si="478"/>
        <v>0</v>
      </c>
      <c r="BF1762" s="69"/>
    </row>
    <row r="1763" spans="44:58" x14ac:dyDescent="0.25">
      <c r="AR1763" s="225">
        <f t="shared" si="472"/>
        <v>1</v>
      </c>
      <c r="AS1763" s="35">
        <f t="shared" si="473"/>
        <v>1</v>
      </c>
      <c r="AU1763" s="69" t="e">
        <f t="shared" si="474"/>
        <v>#N/A</v>
      </c>
      <c r="AV1763" s="69" t="e">
        <f t="shared" si="475"/>
        <v>#N/A</v>
      </c>
      <c r="AW1763" s="69">
        <f>IF(I1763&gt;0,COUNTIF($AV$32:AV1763,AV1763),0)</f>
        <v>0</v>
      </c>
      <c r="AX1763" s="69">
        <f>IF(AND(AW1763&gt;1,SUMIF($AV$32:AV1762,AV1763,$AX$32:AX1762)-SUMIF($AV$32:AV1762,AV1763,$BA$32:BA1762)=0),1,IF(AND(AW1763&gt;1,SUMIF($AV$32:AV1762,AV1763,$AX$32:AX1762)-SUMIF($AV$32:AV1762,AV1763,$BA$32:BA1762)&gt;0),0,AW1763))</f>
        <v>0</v>
      </c>
      <c r="AY1763" s="69">
        <f>IF(AND(Q1763&gt;0,SUMIF($AV$32:AV1763,AV1763,$I$32:I1763)-SUMIF($AV$32:AV1763,AV1763,$Q$32:Q1763)=0),COUNTIF($AV$32:AV1763,AV1763),0)</f>
        <v>0</v>
      </c>
      <c r="AZ1763" s="69">
        <f>IF(Q1763&gt;0,COUNTIF($AV$32:AV1763,AV1763),0)</f>
        <v>0</v>
      </c>
      <c r="BA1763" s="69">
        <f t="shared" si="476"/>
        <v>0</v>
      </c>
      <c r="BC1763" s="69" t="str">
        <f t="shared" si="477"/>
        <v xml:space="preserve">  </v>
      </c>
      <c r="BD1763" s="69">
        <f t="shared" si="478"/>
        <v>0</v>
      </c>
      <c r="BF1763" s="69"/>
    </row>
    <row r="1764" spans="44:58" x14ac:dyDescent="0.25">
      <c r="AR1764" s="225">
        <f t="shared" si="472"/>
        <v>1</v>
      </c>
      <c r="AS1764" s="35">
        <f t="shared" si="473"/>
        <v>1</v>
      </c>
      <c r="AU1764" s="69" t="e">
        <f t="shared" si="474"/>
        <v>#N/A</v>
      </c>
      <c r="AV1764" s="69" t="e">
        <f t="shared" si="475"/>
        <v>#N/A</v>
      </c>
      <c r="AW1764" s="69">
        <f>IF(I1764&gt;0,COUNTIF($AV$32:AV1764,AV1764),0)</f>
        <v>0</v>
      </c>
      <c r="AX1764" s="69">
        <f>IF(AND(AW1764&gt;1,SUMIF($AV$32:AV1763,AV1764,$AX$32:AX1763)-SUMIF($AV$32:AV1763,AV1764,$BA$32:BA1763)=0),1,IF(AND(AW1764&gt;1,SUMIF($AV$32:AV1763,AV1764,$AX$32:AX1763)-SUMIF($AV$32:AV1763,AV1764,$BA$32:BA1763)&gt;0),0,AW1764))</f>
        <v>0</v>
      </c>
      <c r="AY1764" s="69">
        <f>IF(AND(Q1764&gt;0,SUMIF($AV$32:AV1764,AV1764,$I$32:I1764)-SUMIF($AV$32:AV1764,AV1764,$Q$32:Q1764)=0),COUNTIF($AV$32:AV1764,AV1764),0)</f>
        <v>0</v>
      </c>
      <c r="AZ1764" s="69">
        <f>IF(Q1764&gt;0,COUNTIF($AV$32:AV1764,AV1764),0)</f>
        <v>0</v>
      </c>
      <c r="BA1764" s="69">
        <f t="shared" si="476"/>
        <v>0</v>
      </c>
      <c r="BC1764" s="69" t="str">
        <f t="shared" si="477"/>
        <v xml:space="preserve">  </v>
      </c>
      <c r="BD1764" s="69">
        <f t="shared" si="478"/>
        <v>0</v>
      </c>
      <c r="BF1764" s="69"/>
    </row>
    <row r="1765" spans="44:58" x14ac:dyDescent="0.25">
      <c r="AR1765" s="225">
        <f t="shared" si="472"/>
        <v>1</v>
      </c>
      <c r="AS1765" s="35">
        <f t="shared" si="473"/>
        <v>1</v>
      </c>
      <c r="AU1765" s="69" t="e">
        <f t="shared" si="474"/>
        <v>#N/A</v>
      </c>
      <c r="AV1765" s="69" t="e">
        <f t="shared" si="475"/>
        <v>#N/A</v>
      </c>
      <c r="AW1765" s="69">
        <f>IF(I1765&gt;0,COUNTIF($AV$32:AV1765,AV1765),0)</f>
        <v>0</v>
      </c>
      <c r="AX1765" s="69">
        <f>IF(AND(AW1765&gt;1,SUMIF($AV$32:AV1764,AV1765,$AX$32:AX1764)-SUMIF($AV$32:AV1764,AV1765,$BA$32:BA1764)=0),1,IF(AND(AW1765&gt;1,SUMIF($AV$32:AV1764,AV1765,$AX$32:AX1764)-SUMIF($AV$32:AV1764,AV1765,$BA$32:BA1764)&gt;0),0,AW1765))</f>
        <v>0</v>
      </c>
      <c r="AY1765" s="69">
        <f>IF(AND(Q1765&gt;0,SUMIF($AV$32:AV1765,AV1765,$I$32:I1765)-SUMIF($AV$32:AV1765,AV1765,$Q$32:Q1765)=0),COUNTIF($AV$32:AV1765,AV1765),0)</f>
        <v>0</v>
      </c>
      <c r="AZ1765" s="69">
        <f>IF(Q1765&gt;0,COUNTIF($AV$32:AV1765,AV1765),0)</f>
        <v>0</v>
      </c>
      <c r="BA1765" s="69">
        <f t="shared" si="476"/>
        <v>0</v>
      </c>
      <c r="BC1765" s="69" t="str">
        <f t="shared" si="477"/>
        <v xml:space="preserve">  </v>
      </c>
      <c r="BD1765" s="69">
        <f t="shared" si="478"/>
        <v>0</v>
      </c>
      <c r="BF1765" s="69"/>
    </row>
    <row r="1766" spans="44:58" x14ac:dyDescent="0.25">
      <c r="AR1766" s="225">
        <f t="shared" si="472"/>
        <v>1</v>
      </c>
      <c r="AS1766" s="35">
        <f t="shared" si="473"/>
        <v>1</v>
      </c>
      <c r="AU1766" s="69" t="e">
        <f t="shared" si="474"/>
        <v>#N/A</v>
      </c>
      <c r="AV1766" s="69" t="e">
        <f t="shared" si="475"/>
        <v>#N/A</v>
      </c>
      <c r="AW1766" s="69">
        <f>IF(I1766&gt;0,COUNTIF($AV$32:AV1766,AV1766),0)</f>
        <v>0</v>
      </c>
      <c r="AX1766" s="69">
        <f>IF(AND(AW1766&gt;1,SUMIF($AV$32:AV1765,AV1766,$AX$32:AX1765)-SUMIF($AV$32:AV1765,AV1766,$BA$32:BA1765)=0),1,IF(AND(AW1766&gt;1,SUMIF($AV$32:AV1765,AV1766,$AX$32:AX1765)-SUMIF($AV$32:AV1765,AV1766,$BA$32:BA1765)&gt;0),0,AW1766))</f>
        <v>0</v>
      </c>
      <c r="AY1766" s="69">
        <f>IF(AND(Q1766&gt;0,SUMIF($AV$32:AV1766,AV1766,$I$32:I1766)-SUMIF($AV$32:AV1766,AV1766,$Q$32:Q1766)=0),COUNTIF($AV$32:AV1766,AV1766),0)</f>
        <v>0</v>
      </c>
      <c r="AZ1766" s="69">
        <f>IF(Q1766&gt;0,COUNTIF($AV$32:AV1766,AV1766),0)</f>
        <v>0</v>
      </c>
      <c r="BA1766" s="69">
        <f t="shared" si="476"/>
        <v>0</v>
      </c>
      <c r="BC1766" s="69" t="str">
        <f t="shared" si="477"/>
        <v xml:space="preserve">  </v>
      </c>
      <c r="BD1766" s="69">
        <f t="shared" si="478"/>
        <v>0</v>
      </c>
      <c r="BF1766" s="69"/>
    </row>
    <row r="1767" spans="44:58" x14ac:dyDescent="0.25">
      <c r="AR1767" s="225">
        <f t="shared" si="472"/>
        <v>1</v>
      </c>
      <c r="AS1767" s="35">
        <f t="shared" si="473"/>
        <v>1</v>
      </c>
      <c r="AU1767" s="69" t="e">
        <f t="shared" si="474"/>
        <v>#N/A</v>
      </c>
      <c r="AV1767" s="69" t="e">
        <f t="shared" si="475"/>
        <v>#N/A</v>
      </c>
      <c r="AW1767" s="69">
        <f>IF(I1767&gt;0,COUNTIF($AV$32:AV1767,AV1767),0)</f>
        <v>0</v>
      </c>
      <c r="AX1767" s="69">
        <f>IF(AND(AW1767&gt;1,SUMIF($AV$32:AV1766,AV1767,$AX$32:AX1766)-SUMIF($AV$32:AV1766,AV1767,$BA$32:BA1766)=0),1,IF(AND(AW1767&gt;1,SUMIF($AV$32:AV1766,AV1767,$AX$32:AX1766)-SUMIF($AV$32:AV1766,AV1767,$BA$32:BA1766)&gt;0),0,AW1767))</f>
        <v>0</v>
      </c>
      <c r="AY1767" s="69">
        <f>IF(AND(Q1767&gt;0,SUMIF($AV$32:AV1767,AV1767,$I$32:I1767)-SUMIF($AV$32:AV1767,AV1767,$Q$32:Q1767)=0),COUNTIF($AV$32:AV1767,AV1767),0)</f>
        <v>0</v>
      </c>
      <c r="AZ1767" s="69">
        <f>IF(Q1767&gt;0,COUNTIF($AV$32:AV1767,AV1767),0)</f>
        <v>0</v>
      </c>
      <c r="BA1767" s="69">
        <f t="shared" si="476"/>
        <v>0</v>
      </c>
      <c r="BC1767" s="69" t="str">
        <f t="shared" si="477"/>
        <v xml:space="preserve">  </v>
      </c>
      <c r="BD1767" s="69">
        <f t="shared" si="478"/>
        <v>0</v>
      </c>
      <c r="BF1767" s="69"/>
    </row>
    <row r="1768" spans="44:58" x14ac:dyDescent="0.25">
      <c r="AR1768" s="225">
        <f t="shared" si="472"/>
        <v>1</v>
      </c>
      <c r="AS1768" s="35">
        <f t="shared" si="473"/>
        <v>1</v>
      </c>
      <c r="AU1768" s="69" t="e">
        <f t="shared" si="474"/>
        <v>#N/A</v>
      </c>
      <c r="AV1768" s="69" t="e">
        <f t="shared" si="475"/>
        <v>#N/A</v>
      </c>
      <c r="AW1768" s="69">
        <f>IF(I1768&gt;0,COUNTIF($AV$32:AV1768,AV1768),0)</f>
        <v>0</v>
      </c>
      <c r="AX1768" s="69">
        <f>IF(AND(AW1768&gt;1,SUMIF($AV$32:AV1767,AV1768,$AX$32:AX1767)-SUMIF($AV$32:AV1767,AV1768,$BA$32:BA1767)=0),1,IF(AND(AW1768&gt;1,SUMIF($AV$32:AV1767,AV1768,$AX$32:AX1767)-SUMIF($AV$32:AV1767,AV1768,$BA$32:BA1767)&gt;0),0,AW1768))</f>
        <v>0</v>
      </c>
      <c r="AY1768" s="69">
        <f>IF(AND(Q1768&gt;0,SUMIF($AV$32:AV1768,AV1768,$I$32:I1768)-SUMIF($AV$32:AV1768,AV1768,$Q$32:Q1768)=0),COUNTIF($AV$32:AV1768,AV1768),0)</f>
        <v>0</v>
      </c>
      <c r="AZ1768" s="69">
        <f>IF(Q1768&gt;0,COUNTIF($AV$32:AV1768,AV1768),0)</f>
        <v>0</v>
      </c>
      <c r="BA1768" s="69">
        <f t="shared" si="476"/>
        <v>0</v>
      </c>
      <c r="BC1768" s="69" t="str">
        <f t="shared" si="477"/>
        <v xml:space="preserve">  </v>
      </c>
      <c r="BD1768" s="69">
        <f t="shared" si="478"/>
        <v>0</v>
      </c>
      <c r="BF1768" s="69"/>
    </row>
    <row r="1769" spans="44:58" x14ac:dyDescent="0.25">
      <c r="AR1769" s="225">
        <f t="shared" si="472"/>
        <v>1</v>
      </c>
      <c r="AS1769" s="35">
        <f t="shared" si="473"/>
        <v>1</v>
      </c>
      <c r="AU1769" s="69" t="e">
        <f t="shared" si="474"/>
        <v>#N/A</v>
      </c>
      <c r="AV1769" s="69" t="e">
        <f t="shared" si="475"/>
        <v>#N/A</v>
      </c>
      <c r="AW1769" s="69">
        <f>IF(I1769&gt;0,COUNTIF($AV$32:AV1769,AV1769),0)</f>
        <v>0</v>
      </c>
      <c r="AX1769" s="69">
        <f>IF(AND(AW1769&gt;1,SUMIF($AV$32:AV1768,AV1769,$AX$32:AX1768)-SUMIF($AV$32:AV1768,AV1769,$BA$32:BA1768)=0),1,IF(AND(AW1769&gt;1,SUMIF($AV$32:AV1768,AV1769,$AX$32:AX1768)-SUMIF($AV$32:AV1768,AV1769,$BA$32:BA1768)&gt;0),0,AW1769))</f>
        <v>0</v>
      </c>
      <c r="AY1769" s="69">
        <f>IF(AND(Q1769&gt;0,SUMIF($AV$32:AV1769,AV1769,$I$32:I1769)-SUMIF($AV$32:AV1769,AV1769,$Q$32:Q1769)=0),COUNTIF($AV$32:AV1769,AV1769),0)</f>
        <v>0</v>
      </c>
      <c r="AZ1769" s="69">
        <f>IF(Q1769&gt;0,COUNTIF($AV$32:AV1769,AV1769),0)</f>
        <v>0</v>
      </c>
      <c r="BA1769" s="69">
        <f t="shared" si="476"/>
        <v>0</v>
      </c>
      <c r="BC1769" s="69" t="str">
        <f t="shared" si="477"/>
        <v xml:space="preserve">  </v>
      </c>
      <c r="BD1769" s="69">
        <f t="shared" si="478"/>
        <v>0</v>
      </c>
      <c r="BF1769" s="69"/>
    </row>
    <row r="1770" spans="44:58" x14ac:dyDescent="0.25">
      <c r="AR1770" s="225">
        <f t="shared" si="472"/>
        <v>1</v>
      </c>
      <c r="AS1770" s="35">
        <f t="shared" si="473"/>
        <v>1</v>
      </c>
      <c r="AU1770" s="69" t="e">
        <f t="shared" si="474"/>
        <v>#N/A</v>
      </c>
      <c r="AV1770" s="69" t="e">
        <f t="shared" si="475"/>
        <v>#N/A</v>
      </c>
      <c r="AW1770" s="69">
        <f>IF(I1770&gt;0,COUNTIF($AV$32:AV1770,AV1770),0)</f>
        <v>0</v>
      </c>
      <c r="AX1770" s="69">
        <f>IF(AND(AW1770&gt;1,SUMIF($AV$32:AV1769,AV1770,$AX$32:AX1769)-SUMIF($AV$32:AV1769,AV1770,$BA$32:BA1769)=0),1,IF(AND(AW1770&gt;1,SUMIF($AV$32:AV1769,AV1770,$AX$32:AX1769)-SUMIF($AV$32:AV1769,AV1770,$BA$32:BA1769)&gt;0),0,AW1770))</f>
        <v>0</v>
      </c>
      <c r="AY1770" s="69">
        <f>IF(AND(Q1770&gt;0,SUMIF($AV$32:AV1770,AV1770,$I$32:I1770)-SUMIF($AV$32:AV1770,AV1770,$Q$32:Q1770)=0),COUNTIF($AV$32:AV1770,AV1770),0)</f>
        <v>0</v>
      </c>
      <c r="AZ1770" s="69">
        <f>IF(Q1770&gt;0,COUNTIF($AV$32:AV1770,AV1770),0)</f>
        <v>0</v>
      </c>
      <c r="BA1770" s="69">
        <f t="shared" si="476"/>
        <v>0</v>
      </c>
      <c r="BC1770" s="69" t="str">
        <f t="shared" si="477"/>
        <v xml:space="preserve">  </v>
      </c>
      <c r="BD1770" s="69">
        <f t="shared" si="478"/>
        <v>0</v>
      </c>
      <c r="BF1770" s="69"/>
    </row>
    <row r="1771" spans="44:58" x14ac:dyDescent="0.25">
      <c r="AR1771" s="225">
        <f t="shared" si="472"/>
        <v>1</v>
      </c>
      <c r="AS1771" s="35">
        <f t="shared" si="473"/>
        <v>1</v>
      </c>
      <c r="AU1771" s="69" t="e">
        <f t="shared" si="474"/>
        <v>#N/A</v>
      </c>
      <c r="AV1771" s="69" t="e">
        <f t="shared" si="475"/>
        <v>#N/A</v>
      </c>
      <c r="AW1771" s="69">
        <f>IF(I1771&gt;0,COUNTIF($AV$32:AV1771,AV1771),0)</f>
        <v>0</v>
      </c>
      <c r="AX1771" s="69">
        <f>IF(AND(AW1771&gt;1,SUMIF($AV$32:AV1770,AV1771,$AX$32:AX1770)-SUMIF($AV$32:AV1770,AV1771,$BA$32:BA1770)=0),1,IF(AND(AW1771&gt;1,SUMIF($AV$32:AV1770,AV1771,$AX$32:AX1770)-SUMIF($AV$32:AV1770,AV1771,$BA$32:BA1770)&gt;0),0,AW1771))</f>
        <v>0</v>
      </c>
      <c r="AY1771" s="69">
        <f>IF(AND(Q1771&gt;0,SUMIF($AV$32:AV1771,AV1771,$I$32:I1771)-SUMIF($AV$32:AV1771,AV1771,$Q$32:Q1771)=0),COUNTIF($AV$32:AV1771,AV1771),0)</f>
        <v>0</v>
      </c>
      <c r="AZ1771" s="69">
        <f>IF(Q1771&gt;0,COUNTIF($AV$32:AV1771,AV1771),0)</f>
        <v>0</v>
      </c>
      <c r="BA1771" s="69">
        <f t="shared" si="476"/>
        <v>0</v>
      </c>
      <c r="BC1771" s="69" t="str">
        <f t="shared" si="477"/>
        <v xml:space="preserve">  </v>
      </c>
      <c r="BD1771" s="69">
        <f t="shared" si="478"/>
        <v>0</v>
      </c>
      <c r="BF1771" s="69"/>
    </row>
    <row r="1772" spans="44:58" x14ac:dyDescent="0.25">
      <c r="AR1772" s="225">
        <f t="shared" ref="AR1772:AR1835" si="479">IF(AS1772&gt;1,H1772,IF(AS1772=1,H1771+1,0))</f>
        <v>1</v>
      </c>
      <c r="AS1772" s="35">
        <f t="shared" ref="AS1772:AS1835" si="480">IF(H1772=0,H1771+1,2)</f>
        <v>1</v>
      </c>
      <c r="AU1772" s="69" t="e">
        <f t="shared" si="474"/>
        <v>#N/A</v>
      </c>
      <c r="AV1772" s="69" t="e">
        <f t="shared" si="475"/>
        <v>#N/A</v>
      </c>
      <c r="AW1772" s="69">
        <f>IF(I1772&gt;0,COUNTIF($AV$32:AV1772,AV1772),0)</f>
        <v>0</v>
      </c>
      <c r="AX1772" s="69">
        <f>IF(AND(AW1772&gt;1,SUMIF($AV$32:AV1771,AV1772,$AX$32:AX1771)-SUMIF($AV$32:AV1771,AV1772,$BA$32:BA1771)=0),1,IF(AND(AW1772&gt;1,SUMIF($AV$32:AV1771,AV1772,$AX$32:AX1771)-SUMIF($AV$32:AV1771,AV1772,$BA$32:BA1771)&gt;0),0,AW1772))</f>
        <v>0</v>
      </c>
      <c r="AY1772" s="69">
        <f>IF(AND(Q1772&gt;0,SUMIF($AV$32:AV1772,AV1772,$I$32:I1772)-SUMIF($AV$32:AV1772,AV1772,$Q$32:Q1772)=0),COUNTIF($AV$32:AV1772,AV1772),0)</f>
        <v>0</v>
      </c>
      <c r="AZ1772" s="69">
        <f>IF(Q1772&gt;0,COUNTIF($AV$32:AV1772,AV1772),0)</f>
        <v>0</v>
      </c>
      <c r="BA1772" s="69">
        <f t="shared" si="476"/>
        <v>0</v>
      </c>
      <c r="BC1772" s="69" t="str">
        <f t="shared" si="477"/>
        <v xml:space="preserve">  </v>
      </c>
      <c r="BD1772" s="69">
        <f t="shared" si="478"/>
        <v>0</v>
      </c>
      <c r="BF1772" s="69"/>
    </row>
    <row r="1773" spans="44:58" x14ac:dyDescent="0.25">
      <c r="AR1773" s="225">
        <f t="shared" si="479"/>
        <v>1</v>
      </c>
      <c r="AS1773" s="35">
        <f t="shared" si="480"/>
        <v>1</v>
      </c>
      <c r="AU1773" s="69" t="e">
        <f t="shared" si="474"/>
        <v>#N/A</v>
      </c>
      <c r="AV1773" s="69" t="e">
        <f t="shared" si="475"/>
        <v>#N/A</v>
      </c>
      <c r="AW1773" s="69">
        <f>IF(I1773&gt;0,COUNTIF($AV$32:AV1773,AV1773),0)</f>
        <v>0</v>
      </c>
      <c r="AX1773" s="69">
        <f>IF(AND(AW1773&gt;1,SUMIF($AV$32:AV1772,AV1773,$AX$32:AX1772)-SUMIF($AV$32:AV1772,AV1773,$BA$32:BA1772)=0),1,IF(AND(AW1773&gt;1,SUMIF($AV$32:AV1772,AV1773,$AX$32:AX1772)-SUMIF($AV$32:AV1772,AV1773,$BA$32:BA1772)&gt;0),0,AW1773))</f>
        <v>0</v>
      </c>
      <c r="AY1773" s="69">
        <f>IF(AND(Q1773&gt;0,SUMIF($AV$32:AV1773,AV1773,$I$32:I1773)-SUMIF($AV$32:AV1773,AV1773,$Q$32:Q1773)=0),COUNTIF($AV$32:AV1773,AV1773),0)</f>
        <v>0</v>
      </c>
      <c r="AZ1773" s="69">
        <f>IF(Q1773&gt;0,COUNTIF($AV$32:AV1773,AV1773),0)</f>
        <v>0</v>
      </c>
      <c r="BA1773" s="69">
        <f t="shared" si="476"/>
        <v>0</v>
      </c>
      <c r="BC1773" s="69" t="str">
        <f t="shared" si="477"/>
        <v xml:space="preserve">  </v>
      </c>
      <c r="BD1773" s="69">
        <f t="shared" si="478"/>
        <v>0</v>
      </c>
      <c r="BF1773" s="69"/>
    </row>
    <row r="1774" spans="44:58" x14ac:dyDescent="0.25">
      <c r="AR1774" s="225">
        <f t="shared" si="479"/>
        <v>1</v>
      </c>
      <c r="AS1774" s="35">
        <f t="shared" si="480"/>
        <v>1</v>
      </c>
      <c r="AU1774" s="69" t="e">
        <f t="shared" si="474"/>
        <v>#N/A</v>
      </c>
      <c r="AV1774" s="69" t="e">
        <f t="shared" si="475"/>
        <v>#N/A</v>
      </c>
      <c r="AW1774" s="69">
        <f>IF(I1774&gt;0,COUNTIF($AV$32:AV1774,AV1774),0)</f>
        <v>0</v>
      </c>
      <c r="AX1774" s="69">
        <f>IF(AND(AW1774&gt;1,SUMIF($AV$32:AV1773,AV1774,$AX$32:AX1773)-SUMIF($AV$32:AV1773,AV1774,$BA$32:BA1773)=0),1,IF(AND(AW1774&gt;1,SUMIF($AV$32:AV1773,AV1774,$AX$32:AX1773)-SUMIF($AV$32:AV1773,AV1774,$BA$32:BA1773)&gt;0),0,AW1774))</f>
        <v>0</v>
      </c>
      <c r="AY1774" s="69">
        <f>IF(AND(Q1774&gt;0,SUMIF($AV$32:AV1774,AV1774,$I$32:I1774)-SUMIF($AV$32:AV1774,AV1774,$Q$32:Q1774)=0),COUNTIF($AV$32:AV1774,AV1774),0)</f>
        <v>0</v>
      </c>
      <c r="AZ1774" s="69">
        <f>IF(Q1774&gt;0,COUNTIF($AV$32:AV1774,AV1774),0)</f>
        <v>0</v>
      </c>
      <c r="BA1774" s="69">
        <f t="shared" si="476"/>
        <v>0</v>
      </c>
      <c r="BC1774" s="69" t="str">
        <f t="shared" si="477"/>
        <v xml:space="preserve">  </v>
      </c>
      <c r="BD1774" s="69">
        <f t="shared" si="478"/>
        <v>0</v>
      </c>
      <c r="BF1774" s="69"/>
    </row>
    <row r="1775" spans="44:58" x14ac:dyDescent="0.25">
      <c r="AR1775" s="225">
        <f t="shared" si="479"/>
        <v>1</v>
      </c>
      <c r="AS1775" s="35">
        <f t="shared" si="480"/>
        <v>1</v>
      </c>
      <c r="AU1775" s="69" t="e">
        <f t="shared" si="474"/>
        <v>#N/A</v>
      </c>
      <c r="AV1775" s="69" t="e">
        <f t="shared" si="475"/>
        <v>#N/A</v>
      </c>
      <c r="AW1775" s="69">
        <f>IF(I1775&gt;0,COUNTIF($AV$32:AV1775,AV1775),0)</f>
        <v>0</v>
      </c>
      <c r="AX1775" s="69">
        <f>IF(AND(AW1775&gt;1,SUMIF($AV$32:AV1774,AV1775,$AX$32:AX1774)-SUMIF($AV$32:AV1774,AV1775,$BA$32:BA1774)=0),1,IF(AND(AW1775&gt;1,SUMIF($AV$32:AV1774,AV1775,$AX$32:AX1774)-SUMIF($AV$32:AV1774,AV1775,$BA$32:BA1774)&gt;0),0,AW1775))</f>
        <v>0</v>
      </c>
      <c r="AY1775" s="69">
        <f>IF(AND(Q1775&gt;0,SUMIF($AV$32:AV1775,AV1775,$I$32:I1775)-SUMIF($AV$32:AV1775,AV1775,$Q$32:Q1775)=0),COUNTIF($AV$32:AV1775,AV1775),0)</f>
        <v>0</v>
      </c>
      <c r="AZ1775" s="69">
        <f>IF(Q1775&gt;0,COUNTIF($AV$32:AV1775,AV1775),0)</f>
        <v>0</v>
      </c>
      <c r="BA1775" s="69">
        <f t="shared" si="476"/>
        <v>0</v>
      </c>
      <c r="BC1775" s="69" t="str">
        <f t="shared" si="477"/>
        <v xml:space="preserve">  </v>
      </c>
      <c r="BD1775" s="69">
        <f t="shared" si="478"/>
        <v>0</v>
      </c>
      <c r="BF1775" s="69"/>
    </row>
    <row r="1776" spans="44:58" x14ac:dyDescent="0.25">
      <c r="AR1776" s="225">
        <f t="shared" si="479"/>
        <v>1</v>
      </c>
      <c r="AS1776" s="35">
        <f t="shared" si="480"/>
        <v>1</v>
      </c>
      <c r="AU1776" s="69" t="e">
        <f t="shared" si="474"/>
        <v>#N/A</v>
      </c>
      <c r="AV1776" s="69" t="e">
        <f t="shared" si="475"/>
        <v>#N/A</v>
      </c>
      <c r="AW1776" s="69">
        <f>IF(I1776&gt;0,COUNTIF($AV$32:AV1776,AV1776),0)</f>
        <v>0</v>
      </c>
      <c r="AX1776" s="69">
        <f>IF(AND(AW1776&gt;1,SUMIF($AV$32:AV1775,AV1776,$AX$32:AX1775)-SUMIF($AV$32:AV1775,AV1776,$BA$32:BA1775)=0),1,IF(AND(AW1776&gt;1,SUMIF($AV$32:AV1775,AV1776,$AX$32:AX1775)-SUMIF($AV$32:AV1775,AV1776,$BA$32:BA1775)&gt;0),0,AW1776))</f>
        <v>0</v>
      </c>
      <c r="AY1776" s="69">
        <f>IF(AND(Q1776&gt;0,SUMIF($AV$32:AV1776,AV1776,$I$32:I1776)-SUMIF($AV$32:AV1776,AV1776,$Q$32:Q1776)=0),COUNTIF($AV$32:AV1776,AV1776),0)</f>
        <v>0</v>
      </c>
      <c r="AZ1776" s="69">
        <f>IF(Q1776&gt;0,COUNTIF($AV$32:AV1776,AV1776),0)</f>
        <v>0</v>
      </c>
      <c r="BA1776" s="69">
        <f t="shared" si="476"/>
        <v>0</v>
      </c>
      <c r="BC1776" s="69" t="str">
        <f t="shared" si="477"/>
        <v xml:space="preserve">  </v>
      </c>
      <c r="BD1776" s="69">
        <f t="shared" si="478"/>
        <v>0</v>
      </c>
      <c r="BF1776" s="69"/>
    </row>
    <row r="1777" spans="44:58" x14ac:dyDescent="0.25">
      <c r="AR1777" s="225">
        <f t="shared" si="479"/>
        <v>1</v>
      </c>
      <c r="AS1777" s="35">
        <f t="shared" si="480"/>
        <v>1</v>
      </c>
      <c r="AU1777" s="69" t="e">
        <f t="shared" si="474"/>
        <v>#N/A</v>
      </c>
      <c r="AV1777" s="69" t="e">
        <f t="shared" si="475"/>
        <v>#N/A</v>
      </c>
      <c r="AW1777" s="69">
        <f>IF(I1777&gt;0,COUNTIF($AV$32:AV1777,AV1777),0)</f>
        <v>0</v>
      </c>
      <c r="AX1777" s="69">
        <f>IF(AND(AW1777&gt;1,SUMIF($AV$32:AV1776,AV1777,$AX$32:AX1776)-SUMIF($AV$32:AV1776,AV1777,$BA$32:BA1776)=0),1,IF(AND(AW1777&gt;1,SUMIF($AV$32:AV1776,AV1777,$AX$32:AX1776)-SUMIF($AV$32:AV1776,AV1777,$BA$32:BA1776)&gt;0),0,AW1777))</f>
        <v>0</v>
      </c>
      <c r="AY1777" s="69">
        <f>IF(AND(Q1777&gt;0,SUMIF($AV$32:AV1777,AV1777,$I$32:I1777)-SUMIF($AV$32:AV1777,AV1777,$Q$32:Q1777)=0),COUNTIF($AV$32:AV1777,AV1777),0)</f>
        <v>0</v>
      </c>
      <c r="AZ1777" s="69">
        <f>IF(Q1777&gt;0,COUNTIF($AV$32:AV1777,AV1777),0)</f>
        <v>0</v>
      </c>
      <c r="BA1777" s="69">
        <f t="shared" si="476"/>
        <v>0</v>
      </c>
      <c r="BC1777" s="69" t="str">
        <f t="shared" si="477"/>
        <v xml:space="preserve">  </v>
      </c>
      <c r="BD1777" s="69">
        <f t="shared" si="478"/>
        <v>0</v>
      </c>
      <c r="BF1777" s="69"/>
    </row>
    <row r="1778" spans="44:58" x14ac:dyDescent="0.25">
      <c r="AR1778" s="225">
        <f t="shared" si="479"/>
        <v>1</v>
      </c>
      <c r="AS1778" s="35">
        <f t="shared" si="480"/>
        <v>1</v>
      </c>
      <c r="AU1778" s="69" t="e">
        <f t="shared" si="474"/>
        <v>#N/A</v>
      </c>
      <c r="AV1778" s="69" t="e">
        <f t="shared" si="475"/>
        <v>#N/A</v>
      </c>
      <c r="AW1778" s="69">
        <f>IF(I1778&gt;0,COUNTIF($AV$32:AV1778,AV1778),0)</f>
        <v>0</v>
      </c>
      <c r="AX1778" s="69">
        <f>IF(AND(AW1778&gt;1,SUMIF($AV$32:AV1777,AV1778,$AX$32:AX1777)-SUMIF($AV$32:AV1777,AV1778,$BA$32:BA1777)=0),1,IF(AND(AW1778&gt;1,SUMIF($AV$32:AV1777,AV1778,$AX$32:AX1777)-SUMIF($AV$32:AV1777,AV1778,$BA$32:BA1777)&gt;0),0,AW1778))</f>
        <v>0</v>
      </c>
      <c r="AY1778" s="69">
        <f>IF(AND(Q1778&gt;0,SUMIF($AV$32:AV1778,AV1778,$I$32:I1778)-SUMIF($AV$32:AV1778,AV1778,$Q$32:Q1778)=0),COUNTIF($AV$32:AV1778,AV1778),0)</f>
        <v>0</v>
      </c>
      <c r="AZ1778" s="69">
        <f>IF(Q1778&gt;0,COUNTIF($AV$32:AV1778,AV1778),0)</f>
        <v>0</v>
      </c>
      <c r="BA1778" s="69">
        <f t="shared" si="476"/>
        <v>0</v>
      </c>
      <c r="BC1778" s="69" t="str">
        <f t="shared" si="477"/>
        <v xml:space="preserve">  </v>
      </c>
      <c r="BD1778" s="69">
        <f t="shared" si="478"/>
        <v>0</v>
      </c>
      <c r="BF1778" s="69"/>
    </row>
    <row r="1779" spans="44:58" x14ac:dyDescent="0.25">
      <c r="AR1779" s="225">
        <f t="shared" si="479"/>
        <v>1</v>
      </c>
      <c r="AS1779" s="35">
        <f t="shared" si="480"/>
        <v>1</v>
      </c>
      <c r="AU1779" s="69" t="e">
        <f t="shared" si="474"/>
        <v>#N/A</v>
      </c>
      <c r="AV1779" s="69" t="e">
        <f t="shared" si="475"/>
        <v>#N/A</v>
      </c>
      <c r="AW1779" s="69">
        <f>IF(I1779&gt;0,COUNTIF($AV$32:AV1779,AV1779),0)</f>
        <v>0</v>
      </c>
      <c r="AX1779" s="69">
        <f>IF(AND(AW1779&gt;1,SUMIF($AV$32:AV1778,AV1779,$AX$32:AX1778)-SUMIF($AV$32:AV1778,AV1779,$BA$32:BA1778)=0),1,IF(AND(AW1779&gt;1,SUMIF($AV$32:AV1778,AV1779,$AX$32:AX1778)-SUMIF($AV$32:AV1778,AV1779,$BA$32:BA1778)&gt;0),0,AW1779))</f>
        <v>0</v>
      </c>
      <c r="AY1779" s="69">
        <f>IF(AND(Q1779&gt;0,SUMIF($AV$32:AV1779,AV1779,$I$32:I1779)-SUMIF($AV$32:AV1779,AV1779,$Q$32:Q1779)=0),COUNTIF($AV$32:AV1779,AV1779),0)</f>
        <v>0</v>
      </c>
      <c r="AZ1779" s="69">
        <f>IF(Q1779&gt;0,COUNTIF($AV$32:AV1779,AV1779),0)</f>
        <v>0</v>
      </c>
      <c r="BA1779" s="69">
        <f t="shared" si="476"/>
        <v>0</v>
      </c>
      <c r="BC1779" s="69" t="str">
        <f t="shared" si="477"/>
        <v xml:space="preserve">  </v>
      </c>
      <c r="BD1779" s="69">
        <f t="shared" si="478"/>
        <v>0</v>
      </c>
      <c r="BF1779" s="69"/>
    </row>
    <row r="1780" spans="44:58" x14ac:dyDescent="0.25">
      <c r="AR1780" s="225">
        <f t="shared" si="479"/>
        <v>1</v>
      </c>
      <c r="AS1780" s="35">
        <f t="shared" si="480"/>
        <v>1</v>
      </c>
      <c r="AU1780" s="69" t="e">
        <f t="shared" si="474"/>
        <v>#N/A</v>
      </c>
      <c r="AV1780" s="69" t="e">
        <f t="shared" si="475"/>
        <v>#N/A</v>
      </c>
      <c r="AW1780" s="69">
        <f>IF(I1780&gt;0,COUNTIF($AV$32:AV1780,AV1780),0)</f>
        <v>0</v>
      </c>
      <c r="AX1780" s="69">
        <f>IF(AND(AW1780&gt;1,SUMIF($AV$32:AV1779,AV1780,$AX$32:AX1779)-SUMIF($AV$32:AV1779,AV1780,$BA$32:BA1779)=0),1,IF(AND(AW1780&gt;1,SUMIF($AV$32:AV1779,AV1780,$AX$32:AX1779)-SUMIF($AV$32:AV1779,AV1780,$BA$32:BA1779)&gt;0),0,AW1780))</f>
        <v>0</v>
      </c>
      <c r="AY1780" s="69">
        <f>IF(AND(Q1780&gt;0,SUMIF($AV$32:AV1780,AV1780,$I$32:I1780)-SUMIF($AV$32:AV1780,AV1780,$Q$32:Q1780)=0),COUNTIF($AV$32:AV1780,AV1780),0)</f>
        <v>0</v>
      </c>
      <c r="AZ1780" s="69">
        <f>IF(Q1780&gt;0,COUNTIF($AV$32:AV1780,AV1780),0)</f>
        <v>0</v>
      </c>
      <c r="BA1780" s="69">
        <f t="shared" si="476"/>
        <v>0</v>
      </c>
      <c r="BC1780" s="69" t="str">
        <f t="shared" si="477"/>
        <v xml:space="preserve">  </v>
      </c>
      <c r="BD1780" s="69">
        <f t="shared" si="478"/>
        <v>0</v>
      </c>
      <c r="BF1780" s="69"/>
    </row>
    <row r="1781" spans="44:58" x14ac:dyDescent="0.25">
      <c r="AR1781" s="225">
        <f t="shared" si="479"/>
        <v>1</v>
      </c>
      <c r="AS1781" s="35">
        <f t="shared" si="480"/>
        <v>1</v>
      </c>
      <c r="AU1781" s="69" t="e">
        <f t="shared" si="474"/>
        <v>#N/A</v>
      </c>
      <c r="AV1781" s="69" t="e">
        <f t="shared" si="475"/>
        <v>#N/A</v>
      </c>
      <c r="AW1781" s="69">
        <f>IF(I1781&gt;0,COUNTIF($AV$32:AV1781,AV1781),0)</f>
        <v>0</v>
      </c>
      <c r="AX1781" s="69">
        <f>IF(AND(AW1781&gt;1,SUMIF($AV$32:AV1780,AV1781,$AX$32:AX1780)-SUMIF($AV$32:AV1780,AV1781,$BA$32:BA1780)=0),1,IF(AND(AW1781&gt;1,SUMIF($AV$32:AV1780,AV1781,$AX$32:AX1780)-SUMIF($AV$32:AV1780,AV1781,$BA$32:BA1780)&gt;0),0,AW1781))</f>
        <v>0</v>
      </c>
      <c r="AY1781" s="69">
        <f>IF(AND(Q1781&gt;0,SUMIF($AV$32:AV1781,AV1781,$I$32:I1781)-SUMIF($AV$32:AV1781,AV1781,$Q$32:Q1781)=0),COUNTIF($AV$32:AV1781,AV1781),0)</f>
        <v>0</v>
      </c>
      <c r="AZ1781" s="69">
        <f>IF(Q1781&gt;0,COUNTIF($AV$32:AV1781,AV1781),0)</f>
        <v>0</v>
      </c>
      <c r="BA1781" s="69">
        <f t="shared" si="476"/>
        <v>0</v>
      </c>
      <c r="BC1781" s="69" t="str">
        <f t="shared" si="477"/>
        <v xml:space="preserve">  </v>
      </c>
      <c r="BD1781" s="69">
        <f t="shared" si="478"/>
        <v>0</v>
      </c>
      <c r="BF1781" s="69"/>
    </row>
    <row r="1782" spans="44:58" x14ac:dyDescent="0.25">
      <c r="AR1782" s="225">
        <f t="shared" si="479"/>
        <v>1</v>
      </c>
      <c r="AS1782" s="35">
        <f t="shared" si="480"/>
        <v>1</v>
      </c>
      <c r="AU1782" s="69" t="e">
        <f t="shared" si="474"/>
        <v>#N/A</v>
      </c>
      <c r="AV1782" s="69" t="e">
        <f t="shared" si="475"/>
        <v>#N/A</v>
      </c>
      <c r="AW1782" s="69">
        <f>IF(I1782&gt;0,COUNTIF($AV$32:AV1782,AV1782),0)</f>
        <v>0</v>
      </c>
      <c r="AX1782" s="69">
        <f>IF(AND(AW1782&gt;1,SUMIF($AV$32:AV1781,AV1782,$AX$32:AX1781)-SUMIF($AV$32:AV1781,AV1782,$BA$32:BA1781)=0),1,IF(AND(AW1782&gt;1,SUMIF($AV$32:AV1781,AV1782,$AX$32:AX1781)-SUMIF($AV$32:AV1781,AV1782,$BA$32:BA1781)&gt;0),0,AW1782))</f>
        <v>0</v>
      </c>
      <c r="AY1782" s="69">
        <f>IF(AND(Q1782&gt;0,SUMIF($AV$32:AV1782,AV1782,$I$32:I1782)-SUMIF($AV$32:AV1782,AV1782,$Q$32:Q1782)=0),COUNTIF($AV$32:AV1782,AV1782),0)</f>
        <v>0</v>
      </c>
      <c r="AZ1782" s="69">
        <f>IF(Q1782&gt;0,COUNTIF($AV$32:AV1782,AV1782),0)</f>
        <v>0</v>
      </c>
      <c r="BA1782" s="69">
        <f t="shared" si="476"/>
        <v>0</v>
      </c>
      <c r="BC1782" s="69" t="str">
        <f t="shared" si="477"/>
        <v xml:space="preserve">  </v>
      </c>
      <c r="BD1782" s="69">
        <f t="shared" si="478"/>
        <v>0</v>
      </c>
      <c r="BF1782" s="69"/>
    </row>
    <row r="1783" spans="44:58" x14ac:dyDescent="0.25">
      <c r="AR1783" s="225">
        <f t="shared" si="479"/>
        <v>1</v>
      </c>
      <c r="AS1783" s="35">
        <f t="shared" si="480"/>
        <v>1</v>
      </c>
      <c r="AU1783" s="69" t="e">
        <f t="shared" si="474"/>
        <v>#N/A</v>
      </c>
      <c r="AV1783" s="69" t="e">
        <f t="shared" si="475"/>
        <v>#N/A</v>
      </c>
      <c r="AW1783" s="69">
        <f>IF(I1783&gt;0,COUNTIF($AV$32:AV1783,AV1783),0)</f>
        <v>0</v>
      </c>
      <c r="AX1783" s="69">
        <f>IF(AND(AW1783&gt;1,SUMIF($AV$32:AV1782,AV1783,$AX$32:AX1782)-SUMIF($AV$32:AV1782,AV1783,$BA$32:BA1782)=0),1,IF(AND(AW1783&gt;1,SUMIF($AV$32:AV1782,AV1783,$AX$32:AX1782)-SUMIF($AV$32:AV1782,AV1783,$BA$32:BA1782)&gt;0),0,AW1783))</f>
        <v>0</v>
      </c>
      <c r="AY1783" s="69">
        <f>IF(AND(Q1783&gt;0,SUMIF($AV$32:AV1783,AV1783,$I$32:I1783)-SUMIF($AV$32:AV1783,AV1783,$Q$32:Q1783)=0),COUNTIF($AV$32:AV1783,AV1783),0)</f>
        <v>0</v>
      </c>
      <c r="AZ1783" s="69">
        <f>IF(Q1783&gt;0,COUNTIF($AV$32:AV1783,AV1783),0)</f>
        <v>0</v>
      </c>
      <c r="BA1783" s="69">
        <f t="shared" si="476"/>
        <v>0</v>
      </c>
      <c r="BC1783" s="69" t="str">
        <f t="shared" si="477"/>
        <v xml:space="preserve">  </v>
      </c>
      <c r="BD1783" s="69">
        <f t="shared" si="478"/>
        <v>0</v>
      </c>
      <c r="BF1783" s="69"/>
    </row>
    <row r="1784" spans="44:58" x14ac:dyDescent="0.25">
      <c r="AR1784" s="225">
        <f t="shared" si="479"/>
        <v>1</v>
      </c>
      <c r="AS1784" s="35">
        <f t="shared" si="480"/>
        <v>1</v>
      </c>
      <c r="AU1784" s="69" t="e">
        <f t="shared" si="474"/>
        <v>#N/A</v>
      </c>
      <c r="AV1784" s="69" t="e">
        <f t="shared" si="475"/>
        <v>#N/A</v>
      </c>
      <c r="AW1784" s="69">
        <f>IF(I1784&gt;0,COUNTIF($AV$32:AV1784,AV1784),0)</f>
        <v>0</v>
      </c>
      <c r="AX1784" s="69">
        <f>IF(AND(AW1784&gt;1,SUMIF($AV$32:AV1783,AV1784,$AX$32:AX1783)-SUMIF($AV$32:AV1783,AV1784,$BA$32:BA1783)=0),1,IF(AND(AW1784&gt;1,SUMIF($AV$32:AV1783,AV1784,$AX$32:AX1783)-SUMIF($AV$32:AV1783,AV1784,$BA$32:BA1783)&gt;0),0,AW1784))</f>
        <v>0</v>
      </c>
      <c r="AY1784" s="69">
        <f>IF(AND(Q1784&gt;0,SUMIF($AV$32:AV1784,AV1784,$I$32:I1784)-SUMIF($AV$32:AV1784,AV1784,$Q$32:Q1784)=0),COUNTIF($AV$32:AV1784,AV1784),0)</f>
        <v>0</v>
      </c>
      <c r="AZ1784" s="69">
        <f>IF(Q1784&gt;0,COUNTIF($AV$32:AV1784,AV1784),0)</f>
        <v>0</v>
      </c>
      <c r="BA1784" s="69">
        <f t="shared" si="476"/>
        <v>0</v>
      </c>
      <c r="BC1784" s="69" t="str">
        <f t="shared" si="477"/>
        <v xml:space="preserve">  </v>
      </c>
      <c r="BD1784" s="69">
        <f t="shared" si="478"/>
        <v>0</v>
      </c>
      <c r="BF1784" s="69"/>
    </row>
    <row r="1785" spans="44:58" x14ac:dyDescent="0.25">
      <c r="AR1785" s="225">
        <f t="shared" si="479"/>
        <v>1</v>
      </c>
      <c r="AS1785" s="35">
        <f t="shared" si="480"/>
        <v>1</v>
      </c>
      <c r="AU1785" s="69" t="e">
        <f t="shared" si="474"/>
        <v>#N/A</v>
      </c>
      <c r="AV1785" s="69" t="e">
        <f t="shared" si="475"/>
        <v>#N/A</v>
      </c>
      <c r="AW1785" s="69">
        <f>IF(I1785&gt;0,COUNTIF($AV$32:AV1785,AV1785),0)</f>
        <v>0</v>
      </c>
      <c r="AX1785" s="69">
        <f>IF(AND(AW1785&gt;1,SUMIF($AV$32:AV1784,AV1785,$AX$32:AX1784)-SUMIF($AV$32:AV1784,AV1785,$BA$32:BA1784)=0),1,IF(AND(AW1785&gt;1,SUMIF($AV$32:AV1784,AV1785,$AX$32:AX1784)-SUMIF($AV$32:AV1784,AV1785,$BA$32:BA1784)&gt;0),0,AW1785))</f>
        <v>0</v>
      </c>
      <c r="AY1785" s="69">
        <f>IF(AND(Q1785&gt;0,SUMIF($AV$32:AV1785,AV1785,$I$32:I1785)-SUMIF($AV$32:AV1785,AV1785,$Q$32:Q1785)=0),COUNTIF($AV$32:AV1785,AV1785),0)</f>
        <v>0</v>
      </c>
      <c r="AZ1785" s="69">
        <f>IF(Q1785&gt;0,COUNTIF($AV$32:AV1785,AV1785),0)</f>
        <v>0</v>
      </c>
      <c r="BA1785" s="69">
        <f t="shared" si="476"/>
        <v>0</v>
      </c>
      <c r="BC1785" s="69" t="str">
        <f t="shared" si="477"/>
        <v xml:space="preserve">  </v>
      </c>
      <c r="BD1785" s="69">
        <f t="shared" si="478"/>
        <v>0</v>
      </c>
      <c r="BF1785" s="69"/>
    </row>
    <row r="1786" spans="44:58" x14ac:dyDescent="0.25">
      <c r="AR1786" s="225">
        <f t="shared" si="479"/>
        <v>1</v>
      </c>
      <c r="AS1786" s="35">
        <f t="shared" si="480"/>
        <v>1</v>
      </c>
      <c r="AU1786" s="69" t="e">
        <f t="shared" si="474"/>
        <v>#N/A</v>
      </c>
      <c r="AV1786" s="69" t="e">
        <f t="shared" si="475"/>
        <v>#N/A</v>
      </c>
      <c r="AW1786" s="69">
        <f>IF(I1786&gt;0,COUNTIF($AV$32:AV1786,AV1786),0)</f>
        <v>0</v>
      </c>
      <c r="AX1786" s="69">
        <f>IF(AND(AW1786&gt;1,SUMIF($AV$32:AV1785,AV1786,$AX$32:AX1785)-SUMIF($AV$32:AV1785,AV1786,$BA$32:BA1785)=0),1,IF(AND(AW1786&gt;1,SUMIF($AV$32:AV1785,AV1786,$AX$32:AX1785)-SUMIF($AV$32:AV1785,AV1786,$BA$32:BA1785)&gt;0),0,AW1786))</f>
        <v>0</v>
      </c>
      <c r="AY1786" s="69">
        <f>IF(AND(Q1786&gt;0,SUMIF($AV$32:AV1786,AV1786,$I$32:I1786)-SUMIF($AV$32:AV1786,AV1786,$Q$32:Q1786)=0),COUNTIF($AV$32:AV1786,AV1786),0)</f>
        <v>0</v>
      </c>
      <c r="AZ1786" s="69">
        <f>IF(Q1786&gt;0,COUNTIF($AV$32:AV1786,AV1786),0)</f>
        <v>0</v>
      </c>
      <c r="BA1786" s="69">
        <f t="shared" si="476"/>
        <v>0</v>
      </c>
      <c r="BC1786" s="69" t="str">
        <f t="shared" si="477"/>
        <v xml:space="preserve">  </v>
      </c>
      <c r="BD1786" s="69">
        <f t="shared" si="478"/>
        <v>0</v>
      </c>
      <c r="BF1786" s="69"/>
    </row>
    <row r="1787" spans="44:58" x14ac:dyDescent="0.25">
      <c r="AR1787" s="225">
        <f t="shared" si="479"/>
        <v>1</v>
      </c>
      <c r="AS1787" s="35">
        <f t="shared" si="480"/>
        <v>1</v>
      </c>
      <c r="AU1787" s="69" t="e">
        <f t="shared" si="474"/>
        <v>#N/A</v>
      </c>
      <c r="AV1787" s="69" t="e">
        <f t="shared" si="475"/>
        <v>#N/A</v>
      </c>
      <c r="AW1787" s="69">
        <f>IF(I1787&gt;0,COUNTIF($AV$32:AV1787,AV1787),0)</f>
        <v>0</v>
      </c>
      <c r="AX1787" s="69">
        <f>IF(AND(AW1787&gt;1,SUMIF($AV$32:AV1786,AV1787,$AX$32:AX1786)-SUMIF($AV$32:AV1786,AV1787,$BA$32:BA1786)=0),1,IF(AND(AW1787&gt;1,SUMIF($AV$32:AV1786,AV1787,$AX$32:AX1786)-SUMIF($AV$32:AV1786,AV1787,$BA$32:BA1786)&gt;0),0,AW1787))</f>
        <v>0</v>
      </c>
      <c r="AY1787" s="69">
        <f>IF(AND(Q1787&gt;0,SUMIF($AV$32:AV1787,AV1787,$I$32:I1787)-SUMIF($AV$32:AV1787,AV1787,$Q$32:Q1787)=0),COUNTIF($AV$32:AV1787,AV1787),0)</f>
        <v>0</v>
      </c>
      <c r="AZ1787" s="69">
        <f>IF(Q1787&gt;0,COUNTIF($AV$32:AV1787,AV1787),0)</f>
        <v>0</v>
      </c>
      <c r="BA1787" s="69">
        <f t="shared" si="476"/>
        <v>0</v>
      </c>
      <c r="BC1787" s="69" t="str">
        <f t="shared" si="477"/>
        <v xml:space="preserve">  </v>
      </c>
      <c r="BD1787" s="69">
        <f t="shared" si="478"/>
        <v>0</v>
      </c>
      <c r="BF1787" s="69"/>
    </row>
    <row r="1788" spans="44:58" x14ac:dyDescent="0.25">
      <c r="AR1788" s="225">
        <f t="shared" si="479"/>
        <v>1</v>
      </c>
      <c r="AS1788" s="35">
        <f t="shared" si="480"/>
        <v>1</v>
      </c>
      <c r="AU1788" s="69" t="e">
        <f t="shared" si="474"/>
        <v>#N/A</v>
      </c>
      <c r="AV1788" s="69" t="e">
        <f t="shared" si="475"/>
        <v>#N/A</v>
      </c>
      <c r="AW1788" s="69">
        <f>IF(I1788&gt;0,COUNTIF($AV$32:AV1788,AV1788),0)</f>
        <v>0</v>
      </c>
      <c r="AX1788" s="69">
        <f>IF(AND(AW1788&gt;1,SUMIF($AV$32:AV1787,AV1788,$AX$32:AX1787)-SUMIF($AV$32:AV1787,AV1788,$BA$32:BA1787)=0),1,IF(AND(AW1788&gt;1,SUMIF($AV$32:AV1787,AV1788,$AX$32:AX1787)-SUMIF($AV$32:AV1787,AV1788,$BA$32:BA1787)&gt;0),0,AW1788))</f>
        <v>0</v>
      </c>
      <c r="AY1788" s="69">
        <f>IF(AND(Q1788&gt;0,SUMIF($AV$32:AV1788,AV1788,$I$32:I1788)-SUMIF($AV$32:AV1788,AV1788,$Q$32:Q1788)=0),COUNTIF($AV$32:AV1788,AV1788),0)</f>
        <v>0</v>
      </c>
      <c r="AZ1788" s="69">
        <f>IF(Q1788&gt;0,COUNTIF($AV$32:AV1788,AV1788),0)</f>
        <v>0</v>
      </c>
      <c r="BA1788" s="69">
        <f t="shared" si="476"/>
        <v>0</v>
      </c>
      <c r="BC1788" s="69" t="str">
        <f t="shared" si="477"/>
        <v xml:space="preserve">  </v>
      </c>
      <c r="BD1788" s="69">
        <f t="shared" si="478"/>
        <v>0</v>
      </c>
      <c r="BF1788" s="69"/>
    </row>
    <row r="1789" spans="44:58" x14ac:dyDescent="0.25">
      <c r="AR1789" s="225">
        <f t="shared" si="479"/>
        <v>1</v>
      </c>
      <c r="AS1789" s="35">
        <f t="shared" si="480"/>
        <v>1</v>
      </c>
      <c r="AU1789" s="69" t="e">
        <f t="shared" si="474"/>
        <v>#N/A</v>
      </c>
      <c r="AV1789" s="69" t="e">
        <f t="shared" si="475"/>
        <v>#N/A</v>
      </c>
      <c r="AW1789" s="69">
        <f>IF(I1789&gt;0,COUNTIF($AV$32:AV1789,AV1789),0)</f>
        <v>0</v>
      </c>
      <c r="AX1789" s="69">
        <f>IF(AND(AW1789&gt;1,SUMIF($AV$32:AV1788,AV1789,$AX$32:AX1788)-SUMIF($AV$32:AV1788,AV1789,$BA$32:BA1788)=0),1,IF(AND(AW1789&gt;1,SUMIF($AV$32:AV1788,AV1789,$AX$32:AX1788)-SUMIF($AV$32:AV1788,AV1789,$BA$32:BA1788)&gt;0),0,AW1789))</f>
        <v>0</v>
      </c>
      <c r="AY1789" s="69">
        <f>IF(AND(Q1789&gt;0,SUMIF($AV$32:AV1789,AV1789,$I$32:I1789)-SUMIF($AV$32:AV1789,AV1789,$Q$32:Q1789)=0),COUNTIF($AV$32:AV1789,AV1789),0)</f>
        <v>0</v>
      </c>
      <c r="AZ1789" s="69">
        <f>IF(Q1789&gt;0,COUNTIF($AV$32:AV1789,AV1789),0)</f>
        <v>0</v>
      </c>
      <c r="BA1789" s="69">
        <f t="shared" si="476"/>
        <v>0</v>
      </c>
      <c r="BC1789" s="69" t="str">
        <f t="shared" si="477"/>
        <v xml:space="preserve">  </v>
      </c>
      <c r="BD1789" s="69">
        <f t="shared" si="478"/>
        <v>0</v>
      </c>
      <c r="BF1789" s="69"/>
    </row>
    <row r="1790" spans="44:58" x14ac:dyDescent="0.25">
      <c r="AR1790" s="225">
        <f t="shared" si="479"/>
        <v>1</v>
      </c>
      <c r="AS1790" s="35">
        <f t="shared" si="480"/>
        <v>1</v>
      </c>
      <c r="AU1790" s="69" t="e">
        <f t="shared" si="474"/>
        <v>#N/A</v>
      </c>
      <c r="AV1790" s="69" t="e">
        <f t="shared" si="475"/>
        <v>#N/A</v>
      </c>
      <c r="AW1790" s="69">
        <f>IF(I1790&gt;0,COUNTIF($AV$32:AV1790,AV1790),0)</f>
        <v>0</v>
      </c>
      <c r="AX1790" s="69">
        <f>IF(AND(AW1790&gt;1,SUMIF($AV$32:AV1789,AV1790,$AX$32:AX1789)-SUMIF($AV$32:AV1789,AV1790,$BA$32:BA1789)=0),1,IF(AND(AW1790&gt;1,SUMIF($AV$32:AV1789,AV1790,$AX$32:AX1789)-SUMIF($AV$32:AV1789,AV1790,$BA$32:BA1789)&gt;0),0,AW1790))</f>
        <v>0</v>
      </c>
      <c r="AY1790" s="69">
        <f>IF(AND(Q1790&gt;0,SUMIF($AV$32:AV1790,AV1790,$I$32:I1790)-SUMIF($AV$32:AV1790,AV1790,$Q$32:Q1790)=0),COUNTIF($AV$32:AV1790,AV1790),0)</f>
        <v>0</v>
      </c>
      <c r="AZ1790" s="69">
        <f>IF(Q1790&gt;0,COUNTIF($AV$32:AV1790,AV1790),0)</f>
        <v>0</v>
      </c>
      <c r="BA1790" s="69">
        <f t="shared" si="476"/>
        <v>0</v>
      </c>
      <c r="BC1790" s="69" t="str">
        <f t="shared" si="477"/>
        <v xml:space="preserve">  </v>
      </c>
      <c r="BD1790" s="69">
        <f t="shared" si="478"/>
        <v>0</v>
      </c>
      <c r="BF1790" s="69"/>
    </row>
    <row r="1791" spans="44:58" x14ac:dyDescent="0.25">
      <c r="AR1791" s="225">
        <f t="shared" si="479"/>
        <v>1</v>
      </c>
      <c r="AS1791" s="35">
        <f t="shared" si="480"/>
        <v>1</v>
      </c>
      <c r="AU1791" s="69" t="e">
        <f t="shared" si="474"/>
        <v>#N/A</v>
      </c>
      <c r="AV1791" s="69" t="e">
        <f t="shared" si="475"/>
        <v>#N/A</v>
      </c>
      <c r="AW1791" s="69">
        <f>IF(I1791&gt;0,COUNTIF($AV$32:AV1791,AV1791),0)</f>
        <v>0</v>
      </c>
      <c r="AX1791" s="69">
        <f>IF(AND(AW1791&gt;1,SUMIF($AV$32:AV1790,AV1791,$AX$32:AX1790)-SUMIF($AV$32:AV1790,AV1791,$BA$32:BA1790)=0),1,IF(AND(AW1791&gt;1,SUMIF($AV$32:AV1790,AV1791,$AX$32:AX1790)-SUMIF($AV$32:AV1790,AV1791,$BA$32:BA1790)&gt;0),0,AW1791))</f>
        <v>0</v>
      </c>
      <c r="AY1791" s="69">
        <f>IF(AND(Q1791&gt;0,SUMIF($AV$32:AV1791,AV1791,$I$32:I1791)-SUMIF($AV$32:AV1791,AV1791,$Q$32:Q1791)=0),COUNTIF($AV$32:AV1791,AV1791),0)</f>
        <v>0</v>
      </c>
      <c r="AZ1791" s="69">
        <f>IF(Q1791&gt;0,COUNTIF($AV$32:AV1791,AV1791),0)</f>
        <v>0</v>
      </c>
      <c r="BA1791" s="69">
        <f t="shared" si="476"/>
        <v>0</v>
      </c>
      <c r="BC1791" s="69" t="str">
        <f t="shared" si="477"/>
        <v xml:space="preserve">  </v>
      </c>
      <c r="BD1791" s="69">
        <f t="shared" si="478"/>
        <v>0</v>
      </c>
      <c r="BF1791" s="69"/>
    </row>
    <row r="1792" spans="44:58" x14ac:dyDescent="0.25">
      <c r="AR1792" s="225">
        <f t="shared" si="479"/>
        <v>1</v>
      </c>
      <c r="AS1792" s="35">
        <f t="shared" si="480"/>
        <v>1</v>
      </c>
      <c r="AU1792" s="69" t="e">
        <f t="shared" si="474"/>
        <v>#N/A</v>
      </c>
      <c r="AV1792" s="69" t="e">
        <f t="shared" si="475"/>
        <v>#N/A</v>
      </c>
      <c r="AW1792" s="69">
        <f>IF(I1792&gt;0,COUNTIF($AV$32:AV1792,AV1792),0)</f>
        <v>0</v>
      </c>
      <c r="AX1792" s="69">
        <f>IF(AND(AW1792&gt;1,SUMIF($AV$32:AV1791,AV1792,$AX$32:AX1791)-SUMIF($AV$32:AV1791,AV1792,$BA$32:BA1791)=0),1,IF(AND(AW1792&gt;1,SUMIF($AV$32:AV1791,AV1792,$AX$32:AX1791)-SUMIF($AV$32:AV1791,AV1792,$BA$32:BA1791)&gt;0),0,AW1792))</f>
        <v>0</v>
      </c>
      <c r="AY1792" s="69">
        <f>IF(AND(Q1792&gt;0,SUMIF($AV$32:AV1792,AV1792,$I$32:I1792)-SUMIF($AV$32:AV1792,AV1792,$Q$32:Q1792)=0),COUNTIF($AV$32:AV1792,AV1792),0)</f>
        <v>0</v>
      </c>
      <c r="AZ1792" s="69">
        <f>IF(Q1792&gt;0,COUNTIF($AV$32:AV1792,AV1792),0)</f>
        <v>0</v>
      </c>
      <c r="BA1792" s="69">
        <f t="shared" si="476"/>
        <v>0</v>
      </c>
      <c r="BC1792" s="69" t="str">
        <f t="shared" si="477"/>
        <v xml:space="preserve">  </v>
      </c>
      <c r="BD1792" s="69">
        <f t="shared" si="478"/>
        <v>0</v>
      </c>
      <c r="BF1792" s="69"/>
    </row>
    <row r="1793" spans="44:58" x14ac:dyDescent="0.25">
      <c r="AR1793" s="225">
        <f t="shared" si="479"/>
        <v>1</v>
      </c>
      <c r="AS1793" s="35">
        <f t="shared" si="480"/>
        <v>1</v>
      </c>
      <c r="AU1793" s="69" t="e">
        <f t="shared" si="474"/>
        <v>#N/A</v>
      </c>
      <c r="AV1793" s="69" t="e">
        <f t="shared" si="475"/>
        <v>#N/A</v>
      </c>
      <c r="AW1793" s="69">
        <f>IF(I1793&gt;0,COUNTIF($AV$32:AV1793,AV1793),0)</f>
        <v>0</v>
      </c>
      <c r="AX1793" s="69">
        <f>IF(AND(AW1793&gt;1,SUMIF($AV$32:AV1792,AV1793,$AX$32:AX1792)-SUMIF($AV$32:AV1792,AV1793,$BA$32:BA1792)=0),1,IF(AND(AW1793&gt;1,SUMIF($AV$32:AV1792,AV1793,$AX$32:AX1792)-SUMIF($AV$32:AV1792,AV1793,$BA$32:BA1792)&gt;0),0,AW1793))</f>
        <v>0</v>
      </c>
      <c r="AY1793" s="69">
        <f>IF(AND(Q1793&gt;0,SUMIF($AV$32:AV1793,AV1793,$I$32:I1793)-SUMIF($AV$32:AV1793,AV1793,$Q$32:Q1793)=0),COUNTIF($AV$32:AV1793,AV1793),0)</f>
        <v>0</v>
      </c>
      <c r="AZ1793" s="69">
        <f>IF(Q1793&gt;0,COUNTIF($AV$32:AV1793,AV1793),0)</f>
        <v>0</v>
      </c>
      <c r="BA1793" s="69">
        <f t="shared" si="476"/>
        <v>0</v>
      </c>
      <c r="BC1793" s="69" t="str">
        <f t="shared" si="477"/>
        <v xml:space="preserve">  </v>
      </c>
      <c r="BD1793" s="69">
        <f t="shared" si="478"/>
        <v>0</v>
      </c>
      <c r="BF1793" s="69"/>
    </row>
    <row r="1794" spans="44:58" x14ac:dyDescent="0.25">
      <c r="AR1794" s="225">
        <f t="shared" si="479"/>
        <v>1</v>
      </c>
      <c r="AS1794" s="35">
        <f t="shared" si="480"/>
        <v>1</v>
      </c>
      <c r="AU1794" s="69" t="e">
        <f t="shared" si="474"/>
        <v>#N/A</v>
      </c>
      <c r="AV1794" s="69" t="e">
        <f t="shared" si="475"/>
        <v>#N/A</v>
      </c>
      <c r="AW1794" s="69">
        <f>IF(I1794&gt;0,COUNTIF($AV$32:AV1794,AV1794),0)</f>
        <v>0</v>
      </c>
      <c r="AX1794" s="69">
        <f>IF(AND(AW1794&gt;1,SUMIF($AV$32:AV1793,AV1794,$AX$32:AX1793)-SUMIF($AV$32:AV1793,AV1794,$BA$32:BA1793)=0),1,IF(AND(AW1794&gt;1,SUMIF($AV$32:AV1793,AV1794,$AX$32:AX1793)-SUMIF($AV$32:AV1793,AV1794,$BA$32:BA1793)&gt;0),0,AW1794))</f>
        <v>0</v>
      </c>
      <c r="AY1794" s="69">
        <f>IF(AND(Q1794&gt;0,SUMIF($AV$32:AV1794,AV1794,$I$32:I1794)-SUMIF($AV$32:AV1794,AV1794,$Q$32:Q1794)=0),COUNTIF($AV$32:AV1794,AV1794),0)</f>
        <v>0</v>
      </c>
      <c r="AZ1794" s="69">
        <f>IF(Q1794&gt;0,COUNTIF($AV$32:AV1794,AV1794),0)</f>
        <v>0</v>
      </c>
      <c r="BA1794" s="69">
        <f t="shared" si="476"/>
        <v>0</v>
      </c>
      <c r="BC1794" s="69" t="str">
        <f t="shared" si="477"/>
        <v xml:space="preserve">  </v>
      </c>
      <c r="BD1794" s="69">
        <f t="shared" si="478"/>
        <v>0</v>
      </c>
      <c r="BF1794" s="69"/>
    </row>
    <row r="1795" spans="44:58" x14ac:dyDescent="0.25">
      <c r="AR1795" s="225">
        <f t="shared" si="479"/>
        <v>1</v>
      </c>
      <c r="AS1795" s="35">
        <f t="shared" si="480"/>
        <v>1</v>
      </c>
      <c r="AU1795" s="69" t="e">
        <f t="shared" si="474"/>
        <v>#N/A</v>
      </c>
      <c r="AV1795" s="69" t="e">
        <f t="shared" si="475"/>
        <v>#N/A</v>
      </c>
      <c r="AW1795" s="69">
        <f>IF(I1795&gt;0,COUNTIF($AV$32:AV1795,AV1795),0)</f>
        <v>0</v>
      </c>
      <c r="AX1795" s="69">
        <f>IF(AND(AW1795&gt;1,SUMIF($AV$32:AV1794,AV1795,$AX$32:AX1794)-SUMIF($AV$32:AV1794,AV1795,$BA$32:BA1794)=0),1,IF(AND(AW1795&gt;1,SUMIF($AV$32:AV1794,AV1795,$AX$32:AX1794)-SUMIF($AV$32:AV1794,AV1795,$BA$32:BA1794)&gt;0),0,AW1795))</f>
        <v>0</v>
      </c>
      <c r="AY1795" s="69">
        <f>IF(AND(Q1795&gt;0,SUMIF($AV$32:AV1795,AV1795,$I$32:I1795)-SUMIF($AV$32:AV1795,AV1795,$Q$32:Q1795)=0),COUNTIF($AV$32:AV1795,AV1795),0)</f>
        <v>0</v>
      </c>
      <c r="AZ1795" s="69">
        <f>IF(Q1795&gt;0,COUNTIF($AV$32:AV1795,AV1795),0)</f>
        <v>0</v>
      </c>
      <c r="BA1795" s="69">
        <f t="shared" si="476"/>
        <v>0</v>
      </c>
      <c r="BC1795" s="69" t="str">
        <f t="shared" si="477"/>
        <v xml:space="preserve">  </v>
      </c>
      <c r="BD1795" s="69">
        <f t="shared" si="478"/>
        <v>0</v>
      </c>
      <c r="BF1795" s="69"/>
    </row>
    <row r="1796" spans="44:58" x14ac:dyDescent="0.25">
      <c r="AR1796" s="225">
        <f t="shared" si="479"/>
        <v>1</v>
      </c>
      <c r="AS1796" s="35">
        <f t="shared" si="480"/>
        <v>1</v>
      </c>
      <c r="AU1796" s="69" t="e">
        <f t="shared" si="474"/>
        <v>#N/A</v>
      </c>
      <c r="AV1796" s="69" t="e">
        <f t="shared" si="475"/>
        <v>#N/A</v>
      </c>
      <c r="AW1796" s="69">
        <f>IF(I1796&gt;0,COUNTIF($AV$32:AV1796,AV1796),0)</f>
        <v>0</v>
      </c>
      <c r="AX1796" s="69">
        <f>IF(AND(AW1796&gt;1,SUMIF($AV$32:AV1795,AV1796,$AX$32:AX1795)-SUMIF($AV$32:AV1795,AV1796,$BA$32:BA1795)=0),1,IF(AND(AW1796&gt;1,SUMIF($AV$32:AV1795,AV1796,$AX$32:AX1795)-SUMIF($AV$32:AV1795,AV1796,$BA$32:BA1795)&gt;0),0,AW1796))</f>
        <v>0</v>
      </c>
      <c r="AY1796" s="69">
        <f>IF(AND(Q1796&gt;0,SUMIF($AV$32:AV1796,AV1796,$I$32:I1796)-SUMIF($AV$32:AV1796,AV1796,$Q$32:Q1796)=0),COUNTIF($AV$32:AV1796,AV1796),0)</f>
        <v>0</v>
      </c>
      <c r="AZ1796" s="69">
        <f>IF(Q1796&gt;0,COUNTIF($AV$32:AV1796,AV1796),0)</f>
        <v>0</v>
      </c>
      <c r="BA1796" s="69">
        <f t="shared" si="476"/>
        <v>0</v>
      </c>
      <c r="BC1796" s="69" t="str">
        <f t="shared" si="477"/>
        <v xml:space="preserve">  </v>
      </c>
      <c r="BD1796" s="69">
        <f t="shared" si="478"/>
        <v>0</v>
      </c>
      <c r="BF1796" s="69"/>
    </row>
    <row r="1797" spans="44:58" x14ac:dyDescent="0.25">
      <c r="AR1797" s="225">
        <f t="shared" si="479"/>
        <v>1</v>
      </c>
      <c r="AS1797" s="35">
        <f t="shared" si="480"/>
        <v>1</v>
      </c>
      <c r="AU1797" s="69" t="e">
        <f t="shared" si="474"/>
        <v>#N/A</v>
      </c>
      <c r="AV1797" s="69" t="e">
        <f t="shared" si="475"/>
        <v>#N/A</v>
      </c>
      <c r="AW1797" s="69">
        <f>IF(I1797&gt;0,COUNTIF($AV$32:AV1797,AV1797),0)</f>
        <v>0</v>
      </c>
      <c r="AX1797" s="69">
        <f>IF(AND(AW1797&gt;1,SUMIF($AV$32:AV1796,AV1797,$AX$32:AX1796)-SUMIF($AV$32:AV1796,AV1797,$BA$32:BA1796)=0),1,IF(AND(AW1797&gt;1,SUMIF($AV$32:AV1796,AV1797,$AX$32:AX1796)-SUMIF($AV$32:AV1796,AV1797,$BA$32:BA1796)&gt;0),0,AW1797))</f>
        <v>0</v>
      </c>
      <c r="AY1797" s="69">
        <f>IF(AND(Q1797&gt;0,SUMIF($AV$32:AV1797,AV1797,$I$32:I1797)-SUMIF($AV$32:AV1797,AV1797,$Q$32:Q1797)=0),COUNTIF($AV$32:AV1797,AV1797),0)</f>
        <v>0</v>
      </c>
      <c r="AZ1797" s="69">
        <f>IF(Q1797&gt;0,COUNTIF($AV$32:AV1797,AV1797),0)</f>
        <v>0</v>
      </c>
      <c r="BA1797" s="69">
        <f t="shared" si="476"/>
        <v>0</v>
      </c>
      <c r="BC1797" s="69" t="str">
        <f t="shared" si="477"/>
        <v xml:space="preserve">  </v>
      </c>
      <c r="BD1797" s="69">
        <f t="shared" si="478"/>
        <v>0</v>
      </c>
      <c r="BF1797" s="69"/>
    </row>
    <row r="1798" spans="44:58" x14ac:dyDescent="0.25">
      <c r="AR1798" s="225">
        <f t="shared" si="479"/>
        <v>1</v>
      </c>
      <c r="AS1798" s="35">
        <f t="shared" si="480"/>
        <v>1</v>
      </c>
      <c r="AU1798" s="69" t="e">
        <f t="shared" si="474"/>
        <v>#N/A</v>
      </c>
      <c r="AV1798" s="69" t="e">
        <f t="shared" si="475"/>
        <v>#N/A</v>
      </c>
      <c r="AW1798" s="69">
        <f>IF(I1798&gt;0,COUNTIF($AV$32:AV1798,AV1798),0)</f>
        <v>0</v>
      </c>
      <c r="AX1798" s="69">
        <f>IF(AND(AW1798&gt;1,SUMIF($AV$32:AV1797,AV1798,$AX$32:AX1797)-SUMIF($AV$32:AV1797,AV1798,$BA$32:BA1797)=0),1,IF(AND(AW1798&gt;1,SUMIF($AV$32:AV1797,AV1798,$AX$32:AX1797)-SUMIF($AV$32:AV1797,AV1798,$BA$32:BA1797)&gt;0),0,AW1798))</f>
        <v>0</v>
      </c>
      <c r="AY1798" s="69">
        <f>IF(AND(Q1798&gt;0,SUMIF($AV$32:AV1798,AV1798,$I$32:I1798)-SUMIF($AV$32:AV1798,AV1798,$Q$32:Q1798)=0),COUNTIF($AV$32:AV1798,AV1798),0)</f>
        <v>0</v>
      </c>
      <c r="AZ1798" s="69">
        <f>IF(Q1798&gt;0,COUNTIF($AV$32:AV1798,AV1798),0)</f>
        <v>0</v>
      </c>
      <c r="BA1798" s="69">
        <f t="shared" si="476"/>
        <v>0</v>
      </c>
      <c r="BC1798" s="69" t="str">
        <f t="shared" si="477"/>
        <v xml:space="preserve">  </v>
      </c>
      <c r="BD1798" s="69">
        <f t="shared" si="478"/>
        <v>0</v>
      </c>
      <c r="BF1798" s="69"/>
    </row>
    <row r="1799" spans="44:58" x14ac:dyDescent="0.25">
      <c r="AR1799" s="225">
        <f t="shared" si="479"/>
        <v>1</v>
      </c>
      <c r="AS1799" s="35">
        <f t="shared" si="480"/>
        <v>1</v>
      </c>
      <c r="AU1799" s="69" t="e">
        <f t="shared" si="474"/>
        <v>#N/A</v>
      </c>
      <c r="AV1799" s="69" t="e">
        <f t="shared" si="475"/>
        <v>#N/A</v>
      </c>
      <c r="AW1799" s="69">
        <f>IF(I1799&gt;0,COUNTIF($AV$32:AV1799,AV1799),0)</f>
        <v>0</v>
      </c>
      <c r="AX1799" s="69">
        <f>IF(AND(AW1799&gt;1,SUMIF($AV$32:AV1798,AV1799,$AX$32:AX1798)-SUMIF($AV$32:AV1798,AV1799,$BA$32:BA1798)=0),1,IF(AND(AW1799&gt;1,SUMIF($AV$32:AV1798,AV1799,$AX$32:AX1798)-SUMIF($AV$32:AV1798,AV1799,$BA$32:BA1798)&gt;0),0,AW1799))</f>
        <v>0</v>
      </c>
      <c r="AY1799" s="69">
        <f>IF(AND(Q1799&gt;0,SUMIF($AV$32:AV1799,AV1799,$I$32:I1799)-SUMIF($AV$32:AV1799,AV1799,$Q$32:Q1799)=0),COUNTIF($AV$32:AV1799,AV1799),0)</f>
        <v>0</v>
      </c>
      <c r="AZ1799" s="69">
        <f>IF(Q1799&gt;0,COUNTIF($AV$32:AV1799,AV1799),0)</f>
        <v>0</v>
      </c>
      <c r="BA1799" s="69">
        <f t="shared" si="476"/>
        <v>0</v>
      </c>
      <c r="BC1799" s="69" t="str">
        <f t="shared" si="477"/>
        <v xml:space="preserve">  </v>
      </c>
      <c r="BD1799" s="69">
        <f t="shared" si="478"/>
        <v>0</v>
      </c>
      <c r="BF1799" s="69"/>
    </row>
    <row r="1800" spans="44:58" x14ac:dyDescent="0.25">
      <c r="AR1800" s="225">
        <f t="shared" si="479"/>
        <v>1</v>
      </c>
      <c r="AS1800" s="35">
        <f t="shared" si="480"/>
        <v>1</v>
      </c>
      <c r="AU1800" s="69" t="e">
        <f t="shared" si="474"/>
        <v>#N/A</v>
      </c>
      <c r="AV1800" s="69" t="e">
        <f t="shared" si="475"/>
        <v>#N/A</v>
      </c>
      <c r="AW1800" s="69">
        <f>IF(I1800&gt;0,COUNTIF($AV$32:AV1800,AV1800),0)</f>
        <v>0</v>
      </c>
      <c r="AX1800" s="69">
        <f>IF(AND(AW1800&gt;1,SUMIF($AV$32:AV1799,AV1800,$AX$32:AX1799)-SUMIF($AV$32:AV1799,AV1800,$BA$32:BA1799)=0),1,IF(AND(AW1800&gt;1,SUMIF($AV$32:AV1799,AV1800,$AX$32:AX1799)-SUMIF($AV$32:AV1799,AV1800,$BA$32:BA1799)&gt;0),0,AW1800))</f>
        <v>0</v>
      </c>
      <c r="AY1800" s="69">
        <f>IF(AND(Q1800&gt;0,SUMIF($AV$32:AV1800,AV1800,$I$32:I1800)-SUMIF($AV$32:AV1800,AV1800,$Q$32:Q1800)=0),COUNTIF($AV$32:AV1800,AV1800),0)</f>
        <v>0</v>
      </c>
      <c r="AZ1800" s="69">
        <f>IF(Q1800&gt;0,COUNTIF($AV$32:AV1800,AV1800),0)</f>
        <v>0</v>
      </c>
      <c r="BA1800" s="69">
        <f t="shared" si="476"/>
        <v>0</v>
      </c>
      <c r="BC1800" s="69" t="str">
        <f t="shared" si="477"/>
        <v xml:space="preserve">  </v>
      </c>
      <c r="BD1800" s="69">
        <f t="shared" si="478"/>
        <v>0</v>
      </c>
      <c r="BF1800" s="69"/>
    </row>
    <row r="1801" spans="44:58" x14ac:dyDescent="0.25">
      <c r="AR1801" s="225">
        <f t="shared" si="479"/>
        <v>1</v>
      </c>
      <c r="AS1801" s="35">
        <f t="shared" si="480"/>
        <v>1</v>
      </c>
      <c r="AU1801" s="69" t="e">
        <f t="shared" si="474"/>
        <v>#N/A</v>
      </c>
      <c r="AV1801" s="69" t="e">
        <f t="shared" si="475"/>
        <v>#N/A</v>
      </c>
      <c r="AW1801" s="69">
        <f>IF(I1801&gt;0,COUNTIF($AV$32:AV1801,AV1801),0)</f>
        <v>0</v>
      </c>
      <c r="AX1801" s="69">
        <f>IF(AND(AW1801&gt;1,SUMIF($AV$32:AV1800,AV1801,$AX$32:AX1800)-SUMIF($AV$32:AV1800,AV1801,$BA$32:BA1800)=0),1,IF(AND(AW1801&gt;1,SUMIF($AV$32:AV1800,AV1801,$AX$32:AX1800)-SUMIF($AV$32:AV1800,AV1801,$BA$32:BA1800)&gt;0),0,AW1801))</f>
        <v>0</v>
      </c>
      <c r="AY1801" s="69">
        <f>IF(AND(Q1801&gt;0,SUMIF($AV$32:AV1801,AV1801,$I$32:I1801)-SUMIF($AV$32:AV1801,AV1801,$Q$32:Q1801)=0),COUNTIF($AV$32:AV1801,AV1801),0)</f>
        <v>0</v>
      </c>
      <c r="AZ1801" s="69">
        <f>IF(Q1801&gt;0,COUNTIF($AV$32:AV1801,AV1801),0)</f>
        <v>0</v>
      </c>
      <c r="BA1801" s="69">
        <f t="shared" si="476"/>
        <v>0</v>
      </c>
      <c r="BC1801" s="69" t="str">
        <f t="shared" si="477"/>
        <v xml:space="preserve">  </v>
      </c>
      <c r="BD1801" s="69">
        <f t="shared" si="478"/>
        <v>0</v>
      </c>
      <c r="BF1801" s="69"/>
    </row>
    <row r="1802" spans="44:58" x14ac:dyDescent="0.25">
      <c r="AR1802" s="225">
        <f t="shared" si="479"/>
        <v>1</v>
      </c>
      <c r="AS1802" s="35">
        <f t="shared" si="480"/>
        <v>1</v>
      </c>
      <c r="AU1802" s="69" t="e">
        <f t="shared" si="474"/>
        <v>#N/A</v>
      </c>
      <c r="AV1802" s="69" t="e">
        <f t="shared" si="475"/>
        <v>#N/A</v>
      </c>
      <c r="AW1802" s="69">
        <f>IF(I1802&gt;0,COUNTIF($AV$32:AV1802,AV1802),0)</f>
        <v>0</v>
      </c>
      <c r="AX1802" s="69">
        <f>IF(AND(AW1802&gt;1,SUMIF($AV$32:AV1801,AV1802,$AX$32:AX1801)-SUMIF($AV$32:AV1801,AV1802,$BA$32:BA1801)=0),1,IF(AND(AW1802&gt;1,SUMIF($AV$32:AV1801,AV1802,$AX$32:AX1801)-SUMIF($AV$32:AV1801,AV1802,$BA$32:BA1801)&gt;0),0,AW1802))</f>
        <v>0</v>
      </c>
      <c r="AY1802" s="69">
        <f>IF(AND(Q1802&gt;0,SUMIF($AV$32:AV1802,AV1802,$I$32:I1802)-SUMIF($AV$32:AV1802,AV1802,$Q$32:Q1802)=0),COUNTIF($AV$32:AV1802,AV1802),0)</f>
        <v>0</v>
      </c>
      <c r="AZ1802" s="69">
        <f>IF(Q1802&gt;0,COUNTIF($AV$32:AV1802,AV1802),0)</f>
        <v>0</v>
      </c>
      <c r="BA1802" s="69">
        <f t="shared" si="476"/>
        <v>0</v>
      </c>
      <c r="BC1802" s="69" t="str">
        <f t="shared" si="477"/>
        <v xml:space="preserve">  </v>
      </c>
      <c r="BD1802" s="69">
        <f t="shared" si="478"/>
        <v>0</v>
      </c>
      <c r="BF1802" s="69"/>
    </row>
    <row r="1803" spans="44:58" x14ac:dyDescent="0.25">
      <c r="AR1803" s="225">
        <f t="shared" si="479"/>
        <v>1</v>
      </c>
      <c r="AS1803" s="35">
        <f t="shared" si="480"/>
        <v>1</v>
      </c>
      <c r="AU1803" s="69" t="e">
        <f t="shared" si="474"/>
        <v>#N/A</v>
      </c>
      <c r="AV1803" s="69" t="e">
        <f t="shared" si="475"/>
        <v>#N/A</v>
      </c>
      <c r="AW1803" s="69">
        <f>IF(I1803&gt;0,COUNTIF($AV$32:AV1803,AV1803),0)</f>
        <v>0</v>
      </c>
      <c r="AX1803" s="69">
        <f>IF(AND(AW1803&gt;1,SUMIF($AV$32:AV1802,AV1803,$AX$32:AX1802)-SUMIF($AV$32:AV1802,AV1803,$BA$32:BA1802)=0),1,IF(AND(AW1803&gt;1,SUMIF($AV$32:AV1802,AV1803,$AX$32:AX1802)-SUMIF($AV$32:AV1802,AV1803,$BA$32:BA1802)&gt;0),0,AW1803))</f>
        <v>0</v>
      </c>
      <c r="AY1803" s="69">
        <f>IF(AND(Q1803&gt;0,SUMIF($AV$32:AV1803,AV1803,$I$32:I1803)-SUMIF($AV$32:AV1803,AV1803,$Q$32:Q1803)=0),COUNTIF($AV$32:AV1803,AV1803),0)</f>
        <v>0</v>
      </c>
      <c r="AZ1803" s="69">
        <f>IF(Q1803&gt;0,COUNTIF($AV$32:AV1803,AV1803),0)</f>
        <v>0</v>
      </c>
      <c r="BA1803" s="69">
        <f t="shared" si="476"/>
        <v>0</v>
      </c>
      <c r="BC1803" s="69" t="str">
        <f t="shared" si="477"/>
        <v xml:space="preserve">  </v>
      </c>
      <c r="BD1803" s="69">
        <f t="shared" si="478"/>
        <v>0</v>
      </c>
      <c r="BF1803" s="69"/>
    </row>
    <row r="1804" spans="44:58" x14ac:dyDescent="0.25">
      <c r="AR1804" s="225">
        <f t="shared" si="479"/>
        <v>1</v>
      </c>
      <c r="AS1804" s="35">
        <f t="shared" si="480"/>
        <v>1</v>
      </c>
      <c r="AU1804" s="69" t="e">
        <f t="shared" si="474"/>
        <v>#N/A</v>
      </c>
      <c r="AV1804" s="69" t="e">
        <f t="shared" si="475"/>
        <v>#N/A</v>
      </c>
      <c r="AW1804" s="69">
        <f>IF(I1804&gt;0,COUNTIF($AV$32:AV1804,AV1804),0)</f>
        <v>0</v>
      </c>
      <c r="AX1804" s="69">
        <f>IF(AND(AW1804&gt;1,SUMIF($AV$32:AV1803,AV1804,$AX$32:AX1803)-SUMIF($AV$32:AV1803,AV1804,$BA$32:BA1803)=0),1,IF(AND(AW1804&gt;1,SUMIF($AV$32:AV1803,AV1804,$AX$32:AX1803)-SUMIF($AV$32:AV1803,AV1804,$BA$32:BA1803)&gt;0),0,AW1804))</f>
        <v>0</v>
      </c>
      <c r="AY1804" s="69">
        <f>IF(AND(Q1804&gt;0,SUMIF($AV$32:AV1804,AV1804,$I$32:I1804)-SUMIF($AV$32:AV1804,AV1804,$Q$32:Q1804)=0),COUNTIF($AV$32:AV1804,AV1804),0)</f>
        <v>0</v>
      </c>
      <c r="AZ1804" s="69">
        <f>IF(Q1804&gt;0,COUNTIF($AV$32:AV1804,AV1804),0)</f>
        <v>0</v>
      </c>
      <c r="BA1804" s="69">
        <f t="shared" si="476"/>
        <v>0</v>
      </c>
      <c r="BC1804" s="69" t="str">
        <f t="shared" si="477"/>
        <v xml:space="preserve">  </v>
      </c>
      <c r="BD1804" s="69">
        <f t="shared" si="478"/>
        <v>0</v>
      </c>
      <c r="BF1804" s="69"/>
    </row>
    <row r="1805" spans="44:58" x14ac:dyDescent="0.25">
      <c r="AR1805" s="225">
        <f t="shared" si="479"/>
        <v>1</v>
      </c>
      <c r="AS1805" s="35">
        <f t="shared" si="480"/>
        <v>1</v>
      </c>
      <c r="AU1805" s="69" t="e">
        <f t="shared" si="474"/>
        <v>#N/A</v>
      </c>
      <c r="AV1805" s="69" t="e">
        <f t="shared" si="475"/>
        <v>#N/A</v>
      </c>
      <c r="AW1805" s="69">
        <f>IF(I1805&gt;0,COUNTIF($AV$32:AV1805,AV1805),0)</f>
        <v>0</v>
      </c>
      <c r="AX1805" s="69">
        <f>IF(AND(AW1805&gt;1,SUMIF($AV$32:AV1804,AV1805,$AX$32:AX1804)-SUMIF($AV$32:AV1804,AV1805,$BA$32:BA1804)=0),1,IF(AND(AW1805&gt;1,SUMIF($AV$32:AV1804,AV1805,$AX$32:AX1804)-SUMIF($AV$32:AV1804,AV1805,$BA$32:BA1804)&gt;0),0,AW1805))</f>
        <v>0</v>
      </c>
      <c r="AY1805" s="69">
        <f>IF(AND(Q1805&gt;0,SUMIF($AV$32:AV1805,AV1805,$I$32:I1805)-SUMIF($AV$32:AV1805,AV1805,$Q$32:Q1805)=0),COUNTIF($AV$32:AV1805,AV1805),0)</f>
        <v>0</v>
      </c>
      <c r="AZ1805" s="69">
        <f>IF(Q1805&gt;0,COUNTIF($AV$32:AV1805,AV1805),0)</f>
        <v>0</v>
      </c>
      <c r="BA1805" s="69">
        <f t="shared" si="476"/>
        <v>0</v>
      </c>
      <c r="BC1805" s="69" t="str">
        <f t="shared" si="477"/>
        <v xml:space="preserve">  </v>
      </c>
      <c r="BD1805" s="69">
        <f t="shared" si="478"/>
        <v>0</v>
      </c>
      <c r="BF1805" s="69"/>
    </row>
    <row r="1806" spans="44:58" x14ac:dyDescent="0.25">
      <c r="AR1806" s="225">
        <f t="shared" si="479"/>
        <v>1</v>
      </c>
      <c r="AS1806" s="35">
        <f t="shared" si="480"/>
        <v>1</v>
      </c>
      <c r="AU1806" s="69" t="e">
        <f t="shared" si="474"/>
        <v>#N/A</v>
      </c>
      <c r="AV1806" s="69" t="e">
        <f t="shared" si="475"/>
        <v>#N/A</v>
      </c>
      <c r="AW1806" s="69">
        <f>IF(I1806&gt;0,COUNTIF($AV$32:AV1806,AV1806),0)</f>
        <v>0</v>
      </c>
      <c r="AX1806" s="69">
        <f>IF(AND(AW1806&gt;1,SUMIF($AV$32:AV1805,AV1806,$AX$32:AX1805)-SUMIF($AV$32:AV1805,AV1806,$BA$32:BA1805)=0),1,IF(AND(AW1806&gt;1,SUMIF($AV$32:AV1805,AV1806,$AX$32:AX1805)-SUMIF($AV$32:AV1805,AV1806,$BA$32:BA1805)&gt;0),0,AW1806))</f>
        <v>0</v>
      </c>
      <c r="AY1806" s="69">
        <f>IF(AND(Q1806&gt;0,SUMIF($AV$32:AV1806,AV1806,$I$32:I1806)-SUMIF($AV$32:AV1806,AV1806,$Q$32:Q1806)=0),COUNTIF($AV$32:AV1806,AV1806),0)</f>
        <v>0</v>
      </c>
      <c r="AZ1806" s="69">
        <f>IF(Q1806&gt;0,COUNTIF($AV$32:AV1806,AV1806),0)</f>
        <v>0</v>
      </c>
      <c r="BA1806" s="69">
        <f t="shared" si="476"/>
        <v>0</v>
      </c>
      <c r="BC1806" s="69" t="str">
        <f t="shared" si="477"/>
        <v xml:space="preserve">  </v>
      </c>
      <c r="BD1806" s="69">
        <f t="shared" si="478"/>
        <v>0</v>
      </c>
      <c r="BF1806" s="69"/>
    </row>
    <row r="1807" spans="44:58" x14ac:dyDescent="0.25">
      <c r="AR1807" s="225">
        <f t="shared" si="479"/>
        <v>1</v>
      </c>
      <c r="AS1807" s="35">
        <f t="shared" si="480"/>
        <v>1</v>
      </c>
      <c r="AU1807" s="69" t="e">
        <f t="shared" si="474"/>
        <v>#N/A</v>
      </c>
      <c r="AV1807" s="69" t="e">
        <f t="shared" si="475"/>
        <v>#N/A</v>
      </c>
      <c r="AW1807" s="69">
        <f>IF(I1807&gt;0,COUNTIF($AV$32:AV1807,AV1807),0)</f>
        <v>0</v>
      </c>
      <c r="AX1807" s="69">
        <f>IF(AND(AW1807&gt;1,SUMIF($AV$32:AV1806,AV1807,$AX$32:AX1806)-SUMIF($AV$32:AV1806,AV1807,$BA$32:BA1806)=0),1,IF(AND(AW1807&gt;1,SUMIF($AV$32:AV1806,AV1807,$AX$32:AX1806)-SUMIF($AV$32:AV1806,AV1807,$BA$32:BA1806)&gt;0),0,AW1807))</f>
        <v>0</v>
      </c>
      <c r="AY1807" s="69">
        <f>IF(AND(Q1807&gt;0,SUMIF($AV$32:AV1807,AV1807,$I$32:I1807)-SUMIF($AV$32:AV1807,AV1807,$Q$32:Q1807)=0),COUNTIF($AV$32:AV1807,AV1807),0)</f>
        <v>0</v>
      </c>
      <c r="AZ1807" s="69">
        <f>IF(Q1807&gt;0,COUNTIF($AV$32:AV1807,AV1807),0)</f>
        <v>0</v>
      </c>
      <c r="BA1807" s="69">
        <f t="shared" si="476"/>
        <v>0</v>
      </c>
      <c r="BC1807" s="69" t="str">
        <f t="shared" si="477"/>
        <v xml:space="preserve">  </v>
      </c>
      <c r="BD1807" s="69">
        <f t="shared" si="478"/>
        <v>0</v>
      </c>
      <c r="BF1807" s="69"/>
    </row>
    <row r="1808" spans="44:58" x14ac:dyDescent="0.25">
      <c r="AR1808" s="225">
        <f t="shared" si="479"/>
        <v>1</v>
      </c>
      <c r="AS1808" s="35">
        <f t="shared" si="480"/>
        <v>1</v>
      </c>
      <c r="AU1808" s="69" t="e">
        <f t="shared" si="474"/>
        <v>#N/A</v>
      </c>
      <c r="AV1808" s="69" t="e">
        <f t="shared" si="475"/>
        <v>#N/A</v>
      </c>
      <c r="AW1808" s="69">
        <f>IF(I1808&gt;0,COUNTIF($AV$32:AV1808,AV1808),0)</f>
        <v>0</v>
      </c>
      <c r="AX1808" s="69">
        <f>IF(AND(AW1808&gt;1,SUMIF($AV$32:AV1807,AV1808,$AX$32:AX1807)-SUMIF($AV$32:AV1807,AV1808,$BA$32:BA1807)=0),1,IF(AND(AW1808&gt;1,SUMIF($AV$32:AV1807,AV1808,$AX$32:AX1807)-SUMIF($AV$32:AV1807,AV1808,$BA$32:BA1807)&gt;0),0,AW1808))</f>
        <v>0</v>
      </c>
      <c r="AY1808" s="69">
        <f>IF(AND(Q1808&gt;0,SUMIF($AV$32:AV1808,AV1808,$I$32:I1808)-SUMIF($AV$32:AV1808,AV1808,$Q$32:Q1808)=0),COUNTIF($AV$32:AV1808,AV1808),0)</f>
        <v>0</v>
      </c>
      <c r="AZ1808" s="69">
        <f>IF(Q1808&gt;0,COUNTIF($AV$32:AV1808,AV1808),0)</f>
        <v>0</v>
      </c>
      <c r="BA1808" s="69">
        <f t="shared" si="476"/>
        <v>0</v>
      </c>
      <c r="BC1808" s="69" t="str">
        <f t="shared" si="477"/>
        <v xml:space="preserve">  </v>
      </c>
      <c r="BD1808" s="69">
        <f t="shared" si="478"/>
        <v>0</v>
      </c>
      <c r="BF1808" s="69"/>
    </row>
    <row r="1809" spans="44:58" x14ac:dyDescent="0.25">
      <c r="AR1809" s="225">
        <f t="shared" si="479"/>
        <v>1</v>
      </c>
      <c r="AS1809" s="35">
        <f t="shared" si="480"/>
        <v>1</v>
      </c>
      <c r="AU1809" s="69" t="e">
        <f t="shared" si="474"/>
        <v>#N/A</v>
      </c>
      <c r="AV1809" s="69" t="e">
        <f t="shared" si="475"/>
        <v>#N/A</v>
      </c>
      <c r="AW1809" s="69">
        <f>IF(I1809&gt;0,COUNTIF($AV$32:AV1809,AV1809),0)</f>
        <v>0</v>
      </c>
      <c r="AX1809" s="69">
        <f>IF(AND(AW1809&gt;1,SUMIF($AV$32:AV1808,AV1809,$AX$32:AX1808)-SUMIF($AV$32:AV1808,AV1809,$BA$32:BA1808)=0),1,IF(AND(AW1809&gt;1,SUMIF($AV$32:AV1808,AV1809,$AX$32:AX1808)-SUMIF($AV$32:AV1808,AV1809,$BA$32:BA1808)&gt;0),0,AW1809))</f>
        <v>0</v>
      </c>
      <c r="AY1809" s="69">
        <f>IF(AND(Q1809&gt;0,SUMIF($AV$32:AV1809,AV1809,$I$32:I1809)-SUMIF($AV$32:AV1809,AV1809,$Q$32:Q1809)=0),COUNTIF($AV$32:AV1809,AV1809),0)</f>
        <v>0</v>
      </c>
      <c r="AZ1809" s="69">
        <f>IF(Q1809&gt;0,COUNTIF($AV$32:AV1809,AV1809),0)</f>
        <v>0</v>
      </c>
      <c r="BA1809" s="69">
        <f t="shared" si="476"/>
        <v>0</v>
      </c>
      <c r="BC1809" s="69" t="str">
        <f t="shared" si="477"/>
        <v xml:space="preserve">  </v>
      </c>
      <c r="BD1809" s="69">
        <f t="shared" si="478"/>
        <v>0</v>
      </c>
      <c r="BF1809" s="69"/>
    </row>
    <row r="1810" spans="44:58" x14ac:dyDescent="0.25">
      <c r="AR1810" s="225">
        <f t="shared" si="479"/>
        <v>1</v>
      </c>
      <c r="AS1810" s="35">
        <f t="shared" si="480"/>
        <v>1</v>
      </c>
      <c r="AU1810" s="69" t="e">
        <f t="shared" si="474"/>
        <v>#N/A</v>
      </c>
      <c r="AV1810" s="69" t="e">
        <f t="shared" si="475"/>
        <v>#N/A</v>
      </c>
      <c r="AW1810" s="69">
        <f>IF(I1810&gt;0,COUNTIF($AV$32:AV1810,AV1810),0)</f>
        <v>0</v>
      </c>
      <c r="AX1810" s="69">
        <f>IF(AND(AW1810&gt;1,SUMIF($AV$32:AV1809,AV1810,$AX$32:AX1809)-SUMIF($AV$32:AV1809,AV1810,$BA$32:BA1809)=0),1,IF(AND(AW1810&gt;1,SUMIF($AV$32:AV1809,AV1810,$AX$32:AX1809)-SUMIF($AV$32:AV1809,AV1810,$BA$32:BA1809)&gt;0),0,AW1810))</f>
        <v>0</v>
      </c>
      <c r="AY1810" s="69">
        <f>IF(AND(Q1810&gt;0,SUMIF($AV$32:AV1810,AV1810,$I$32:I1810)-SUMIF($AV$32:AV1810,AV1810,$Q$32:Q1810)=0),COUNTIF($AV$32:AV1810,AV1810),0)</f>
        <v>0</v>
      </c>
      <c r="AZ1810" s="69">
        <f>IF(Q1810&gt;0,COUNTIF($AV$32:AV1810,AV1810),0)</f>
        <v>0</v>
      </c>
      <c r="BA1810" s="69">
        <f t="shared" si="476"/>
        <v>0</v>
      </c>
      <c r="BC1810" s="69" t="str">
        <f t="shared" si="477"/>
        <v xml:space="preserve">  </v>
      </c>
      <c r="BD1810" s="69">
        <f t="shared" si="478"/>
        <v>0</v>
      </c>
      <c r="BF1810" s="69"/>
    </row>
    <row r="1811" spans="44:58" x14ac:dyDescent="0.25">
      <c r="AR1811" s="225">
        <f t="shared" si="479"/>
        <v>1</v>
      </c>
      <c r="AS1811" s="35">
        <f t="shared" si="480"/>
        <v>1</v>
      </c>
      <c r="AU1811" s="69" t="e">
        <f t="shared" si="474"/>
        <v>#N/A</v>
      </c>
      <c r="AV1811" s="69" t="e">
        <f t="shared" si="475"/>
        <v>#N/A</v>
      </c>
      <c r="AW1811" s="69">
        <f>IF(I1811&gt;0,COUNTIF($AV$32:AV1811,AV1811),0)</f>
        <v>0</v>
      </c>
      <c r="AX1811" s="69">
        <f>IF(AND(AW1811&gt;1,SUMIF($AV$32:AV1810,AV1811,$AX$32:AX1810)-SUMIF($AV$32:AV1810,AV1811,$BA$32:BA1810)=0),1,IF(AND(AW1811&gt;1,SUMIF($AV$32:AV1810,AV1811,$AX$32:AX1810)-SUMIF($AV$32:AV1810,AV1811,$BA$32:BA1810)&gt;0),0,AW1811))</f>
        <v>0</v>
      </c>
      <c r="AY1811" s="69">
        <f>IF(AND(Q1811&gt;0,SUMIF($AV$32:AV1811,AV1811,$I$32:I1811)-SUMIF($AV$32:AV1811,AV1811,$Q$32:Q1811)=0),COUNTIF($AV$32:AV1811,AV1811),0)</f>
        <v>0</v>
      </c>
      <c r="AZ1811" s="69">
        <f>IF(Q1811&gt;0,COUNTIF($AV$32:AV1811,AV1811),0)</f>
        <v>0</v>
      </c>
      <c r="BA1811" s="69">
        <f t="shared" si="476"/>
        <v>0</v>
      </c>
      <c r="BC1811" s="69" t="str">
        <f t="shared" si="477"/>
        <v xml:space="preserve">  </v>
      </c>
      <c r="BD1811" s="69">
        <f t="shared" si="478"/>
        <v>0</v>
      </c>
      <c r="BF1811" s="69"/>
    </row>
    <row r="1812" spans="44:58" x14ac:dyDescent="0.25">
      <c r="AR1812" s="225">
        <f t="shared" si="479"/>
        <v>1</v>
      </c>
      <c r="AS1812" s="35">
        <f t="shared" si="480"/>
        <v>1</v>
      </c>
      <c r="AU1812" s="69" t="e">
        <f t="shared" si="474"/>
        <v>#N/A</v>
      </c>
      <c r="AV1812" s="69" t="e">
        <f t="shared" si="475"/>
        <v>#N/A</v>
      </c>
      <c r="AW1812" s="69">
        <f>IF(I1812&gt;0,COUNTIF($AV$32:AV1812,AV1812),0)</f>
        <v>0</v>
      </c>
      <c r="AX1812" s="69">
        <f>IF(AND(AW1812&gt;1,SUMIF($AV$32:AV1811,AV1812,$AX$32:AX1811)-SUMIF($AV$32:AV1811,AV1812,$BA$32:BA1811)=0),1,IF(AND(AW1812&gt;1,SUMIF($AV$32:AV1811,AV1812,$AX$32:AX1811)-SUMIF($AV$32:AV1811,AV1812,$BA$32:BA1811)&gt;0),0,AW1812))</f>
        <v>0</v>
      </c>
      <c r="AY1812" s="69">
        <f>IF(AND(Q1812&gt;0,SUMIF($AV$32:AV1812,AV1812,$I$32:I1812)-SUMIF($AV$32:AV1812,AV1812,$Q$32:Q1812)=0),COUNTIF($AV$32:AV1812,AV1812),0)</f>
        <v>0</v>
      </c>
      <c r="AZ1812" s="69">
        <f>IF(Q1812&gt;0,COUNTIF($AV$32:AV1812,AV1812),0)</f>
        <v>0</v>
      </c>
      <c r="BA1812" s="69">
        <f t="shared" si="476"/>
        <v>0</v>
      </c>
      <c r="BC1812" s="69" t="str">
        <f t="shared" si="477"/>
        <v xml:space="preserve">  </v>
      </c>
      <c r="BD1812" s="69">
        <f t="shared" si="478"/>
        <v>0</v>
      </c>
      <c r="BF1812" s="69"/>
    </row>
    <row r="1813" spans="44:58" x14ac:dyDescent="0.25">
      <c r="AR1813" s="225">
        <f t="shared" si="479"/>
        <v>1</v>
      </c>
      <c r="AS1813" s="35">
        <f t="shared" si="480"/>
        <v>1</v>
      </c>
      <c r="AU1813" s="69" t="e">
        <f t="shared" si="474"/>
        <v>#N/A</v>
      </c>
      <c r="AV1813" s="69" t="e">
        <f t="shared" si="475"/>
        <v>#N/A</v>
      </c>
      <c r="AW1813" s="69">
        <f>IF(I1813&gt;0,COUNTIF($AV$32:AV1813,AV1813),0)</f>
        <v>0</v>
      </c>
      <c r="AX1813" s="69">
        <f>IF(AND(AW1813&gt;1,SUMIF($AV$32:AV1812,AV1813,$AX$32:AX1812)-SUMIF($AV$32:AV1812,AV1813,$BA$32:BA1812)=0),1,IF(AND(AW1813&gt;1,SUMIF($AV$32:AV1812,AV1813,$AX$32:AX1812)-SUMIF($AV$32:AV1812,AV1813,$BA$32:BA1812)&gt;0),0,AW1813))</f>
        <v>0</v>
      </c>
      <c r="AY1813" s="69">
        <f>IF(AND(Q1813&gt;0,SUMIF($AV$32:AV1813,AV1813,$I$32:I1813)-SUMIF($AV$32:AV1813,AV1813,$Q$32:Q1813)=0),COUNTIF($AV$32:AV1813,AV1813),0)</f>
        <v>0</v>
      </c>
      <c r="AZ1813" s="69">
        <f>IF(Q1813&gt;0,COUNTIF($AV$32:AV1813,AV1813),0)</f>
        <v>0</v>
      </c>
      <c r="BA1813" s="69">
        <f t="shared" si="476"/>
        <v>0</v>
      </c>
      <c r="BC1813" s="69" t="str">
        <f t="shared" si="477"/>
        <v xml:space="preserve">  </v>
      </c>
      <c r="BD1813" s="69">
        <f t="shared" si="478"/>
        <v>0</v>
      </c>
      <c r="BF1813" s="69"/>
    </row>
    <row r="1814" spans="44:58" x14ac:dyDescent="0.25">
      <c r="AR1814" s="225">
        <f t="shared" si="479"/>
        <v>1</v>
      </c>
      <c r="AS1814" s="35">
        <f t="shared" si="480"/>
        <v>1</v>
      </c>
      <c r="AU1814" s="69" t="e">
        <f t="shared" si="474"/>
        <v>#N/A</v>
      </c>
      <c r="AV1814" s="69" t="e">
        <f t="shared" si="475"/>
        <v>#N/A</v>
      </c>
      <c r="AW1814" s="69">
        <f>IF(I1814&gt;0,COUNTIF($AV$32:AV1814,AV1814),0)</f>
        <v>0</v>
      </c>
      <c r="AX1814" s="69">
        <f>IF(AND(AW1814&gt;1,SUMIF($AV$32:AV1813,AV1814,$AX$32:AX1813)-SUMIF($AV$32:AV1813,AV1814,$BA$32:BA1813)=0),1,IF(AND(AW1814&gt;1,SUMIF($AV$32:AV1813,AV1814,$AX$32:AX1813)-SUMIF($AV$32:AV1813,AV1814,$BA$32:BA1813)&gt;0),0,AW1814))</f>
        <v>0</v>
      </c>
      <c r="AY1814" s="69">
        <f>IF(AND(Q1814&gt;0,SUMIF($AV$32:AV1814,AV1814,$I$32:I1814)-SUMIF($AV$32:AV1814,AV1814,$Q$32:Q1814)=0),COUNTIF($AV$32:AV1814,AV1814),0)</f>
        <v>0</v>
      </c>
      <c r="AZ1814" s="69">
        <f>IF(Q1814&gt;0,COUNTIF($AV$32:AV1814,AV1814),0)</f>
        <v>0</v>
      </c>
      <c r="BA1814" s="69">
        <f t="shared" si="476"/>
        <v>0</v>
      </c>
      <c r="BC1814" s="69" t="str">
        <f t="shared" si="477"/>
        <v xml:space="preserve">  </v>
      </c>
      <c r="BD1814" s="69">
        <f t="shared" si="478"/>
        <v>0</v>
      </c>
      <c r="BF1814" s="69"/>
    </row>
    <row r="1815" spans="44:58" x14ac:dyDescent="0.25">
      <c r="AR1815" s="225">
        <f t="shared" si="479"/>
        <v>1</v>
      </c>
      <c r="AS1815" s="35">
        <f t="shared" si="480"/>
        <v>1</v>
      </c>
      <c r="AU1815" s="69" t="e">
        <f t="shared" si="474"/>
        <v>#N/A</v>
      </c>
      <c r="AV1815" s="69" t="e">
        <f t="shared" si="475"/>
        <v>#N/A</v>
      </c>
      <c r="AW1815" s="69">
        <f>IF(I1815&gt;0,COUNTIF($AV$32:AV1815,AV1815),0)</f>
        <v>0</v>
      </c>
      <c r="AX1815" s="69">
        <f>IF(AND(AW1815&gt;1,SUMIF($AV$32:AV1814,AV1815,$AX$32:AX1814)-SUMIF($AV$32:AV1814,AV1815,$BA$32:BA1814)=0),1,IF(AND(AW1815&gt;1,SUMIF($AV$32:AV1814,AV1815,$AX$32:AX1814)-SUMIF($AV$32:AV1814,AV1815,$BA$32:BA1814)&gt;0),0,AW1815))</f>
        <v>0</v>
      </c>
      <c r="AY1815" s="69">
        <f>IF(AND(Q1815&gt;0,SUMIF($AV$32:AV1815,AV1815,$I$32:I1815)-SUMIF($AV$32:AV1815,AV1815,$Q$32:Q1815)=0),COUNTIF($AV$32:AV1815,AV1815),0)</f>
        <v>0</v>
      </c>
      <c r="AZ1815" s="69">
        <f>IF(Q1815&gt;0,COUNTIF($AV$32:AV1815,AV1815),0)</f>
        <v>0</v>
      </c>
      <c r="BA1815" s="69">
        <f t="shared" si="476"/>
        <v>0</v>
      </c>
      <c r="BC1815" s="69" t="str">
        <f t="shared" si="477"/>
        <v xml:space="preserve">  </v>
      </c>
      <c r="BD1815" s="69">
        <f t="shared" si="478"/>
        <v>0</v>
      </c>
      <c r="BF1815" s="69"/>
    </row>
    <row r="1816" spans="44:58" x14ac:dyDescent="0.25">
      <c r="AR1816" s="225">
        <f t="shared" si="479"/>
        <v>1</v>
      </c>
      <c r="AS1816" s="35">
        <f t="shared" si="480"/>
        <v>1</v>
      </c>
      <c r="AU1816" s="69" t="e">
        <f t="shared" si="474"/>
        <v>#N/A</v>
      </c>
      <c r="AV1816" s="69" t="e">
        <f t="shared" si="475"/>
        <v>#N/A</v>
      </c>
      <c r="AW1816" s="69">
        <f>IF(I1816&gt;0,COUNTIF($AV$32:AV1816,AV1816),0)</f>
        <v>0</v>
      </c>
      <c r="AX1816" s="69">
        <f>IF(AND(AW1816&gt;1,SUMIF($AV$32:AV1815,AV1816,$AX$32:AX1815)-SUMIF($AV$32:AV1815,AV1816,$BA$32:BA1815)=0),1,IF(AND(AW1816&gt;1,SUMIF($AV$32:AV1815,AV1816,$AX$32:AX1815)-SUMIF($AV$32:AV1815,AV1816,$BA$32:BA1815)&gt;0),0,AW1816))</f>
        <v>0</v>
      </c>
      <c r="AY1816" s="69">
        <f>IF(AND(Q1816&gt;0,SUMIF($AV$32:AV1816,AV1816,$I$32:I1816)-SUMIF($AV$32:AV1816,AV1816,$Q$32:Q1816)=0),COUNTIF($AV$32:AV1816,AV1816),0)</f>
        <v>0</v>
      </c>
      <c r="AZ1816" s="69">
        <f>IF(Q1816&gt;0,COUNTIF($AV$32:AV1816,AV1816),0)</f>
        <v>0</v>
      </c>
      <c r="BA1816" s="69">
        <f t="shared" si="476"/>
        <v>0</v>
      </c>
      <c r="BC1816" s="69" t="str">
        <f t="shared" si="477"/>
        <v xml:space="preserve">  </v>
      </c>
      <c r="BD1816" s="69">
        <f t="shared" si="478"/>
        <v>0</v>
      </c>
      <c r="BF1816" s="69"/>
    </row>
    <row r="1817" spans="44:58" x14ac:dyDescent="0.25">
      <c r="AR1817" s="225">
        <f t="shared" si="479"/>
        <v>1</v>
      </c>
      <c r="AS1817" s="35">
        <f t="shared" si="480"/>
        <v>1</v>
      </c>
      <c r="AU1817" s="69" t="e">
        <f t="shared" si="474"/>
        <v>#N/A</v>
      </c>
      <c r="AV1817" s="69" t="e">
        <f t="shared" si="475"/>
        <v>#N/A</v>
      </c>
      <c r="AW1817" s="69">
        <f>IF(I1817&gt;0,COUNTIF($AV$32:AV1817,AV1817),0)</f>
        <v>0</v>
      </c>
      <c r="AX1817" s="69">
        <f>IF(AND(AW1817&gt;1,SUMIF($AV$32:AV1816,AV1817,$AX$32:AX1816)-SUMIF($AV$32:AV1816,AV1817,$BA$32:BA1816)=0),1,IF(AND(AW1817&gt;1,SUMIF($AV$32:AV1816,AV1817,$AX$32:AX1816)-SUMIF($AV$32:AV1816,AV1817,$BA$32:BA1816)&gt;0),0,AW1817))</f>
        <v>0</v>
      </c>
      <c r="AY1817" s="69">
        <f>IF(AND(Q1817&gt;0,SUMIF($AV$32:AV1817,AV1817,$I$32:I1817)-SUMIF($AV$32:AV1817,AV1817,$Q$32:Q1817)=0),COUNTIF($AV$32:AV1817,AV1817),0)</f>
        <v>0</v>
      </c>
      <c r="AZ1817" s="69">
        <f>IF(Q1817&gt;0,COUNTIF($AV$32:AV1817,AV1817),0)</f>
        <v>0</v>
      </c>
      <c r="BA1817" s="69">
        <f t="shared" si="476"/>
        <v>0</v>
      </c>
      <c r="BC1817" s="69" t="str">
        <f t="shared" si="477"/>
        <v xml:space="preserve">  </v>
      </c>
      <c r="BD1817" s="69">
        <f t="shared" si="478"/>
        <v>0</v>
      </c>
      <c r="BF1817" s="69"/>
    </row>
    <row r="1818" spans="44:58" x14ac:dyDescent="0.25">
      <c r="AR1818" s="225">
        <f t="shared" si="479"/>
        <v>1</v>
      </c>
      <c r="AS1818" s="35">
        <f t="shared" si="480"/>
        <v>1</v>
      </c>
      <c r="AU1818" s="69" t="e">
        <f t="shared" si="474"/>
        <v>#N/A</v>
      </c>
      <c r="AV1818" s="69" t="e">
        <f t="shared" si="475"/>
        <v>#N/A</v>
      </c>
      <c r="AW1818" s="69">
        <f>IF(I1818&gt;0,COUNTIF($AV$32:AV1818,AV1818),0)</f>
        <v>0</v>
      </c>
      <c r="AX1818" s="69">
        <f>IF(AND(AW1818&gt;1,SUMIF($AV$32:AV1817,AV1818,$AX$32:AX1817)-SUMIF($AV$32:AV1817,AV1818,$BA$32:BA1817)=0),1,IF(AND(AW1818&gt;1,SUMIF($AV$32:AV1817,AV1818,$AX$32:AX1817)-SUMIF($AV$32:AV1817,AV1818,$BA$32:BA1817)&gt;0),0,AW1818))</f>
        <v>0</v>
      </c>
      <c r="AY1818" s="69">
        <f>IF(AND(Q1818&gt;0,SUMIF($AV$32:AV1818,AV1818,$I$32:I1818)-SUMIF($AV$32:AV1818,AV1818,$Q$32:Q1818)=0),COUNTIF($AV$32:AV1818,AV1818),0)</f>
        <v>0</v>
      </c>
      <c r="AZ1818" s="69">
        <f>IF(Q1818&gt;0,COUNTIF($AV$32:AV1818,AV1818),0)</f>
        <v>0</v>
      </c>
      <c r="BA1818" s="69">
        <f t="shared" si="476"/>
        <v>0</v>
      </c>
      <c r="BC1818" s="69" t="str">
        <f t="shared" si="477"/>
        <v xml:space="preserve">  </v>
      </c>
      <c r="BD1818" s="69">
        <f t="shared" si="478"/>
        <v>0</v>
      </c>
      <c r="BF1818" s="69"/>
    </row>
    <row r="1819" spans="44:58" x14ac:dyDescent="0.25">
      <c r="AR1819" s="225">
        <f t="shared" si="479"/>
        <v>1</v>
      </c>
      <c r="AS1819" s="35">
        <f t="shared" si="480"/>
        <v>1</v>
      </c>
      <c r="AU1819" s="69" t="e">
        <f t="shared" si="474"/>
        <v>#N/A</v>
      </c>
      <c r="AV1819" s="69" t="e">
        <f t="shared" si="475"/>
        <v>#N/A</v>
      </c>
      <c r="AW1819" s="69">
        <f>IF(I1819&gt;0,COUNTIF($AV$32:AV1819,AV1819),0)</f>
        <v>0</v>
      </c>
      <c r="AX1819" s="69">
        <f>IF(AND(AW1819&gt;1,SUMIF($AV$32:AV1818,AV1819,$AX$32:AX1818)-SUMIF($AV$32:AV1818,AV1819,$BA$32:BA1818)=0),1,IF(AND(AW1819&gt;1,SUMIF($AV$32:AV1818,AV1819,$AX$32:AX1818)-SUMIF($AV$32:AV1818,AV1819,$BA$32:BA1818)&gt;0),0,AW1819))</f>
        <v>0</v>
      </c>
      <c r="AY1819" s="69">
        <f>IF(AND(Q1819&gt;0,SUMIF($AV$32:AV1819,AV1819,$I$32:I1819)-SUMIF($AV$32:AV1819,AV1819,$Q$32:Q1819)=0),COUNTIF($AV$32:AV1819,AV1819),0)</f>
        <v>0</v>
      </c>
      <c r="AZ1819" s="69">
        <f>IF(Q1819&gt;0,COUNTIF($AV$32:AV1819,AV1819),0)</f>
        <v>0</v>
      </c>
      <c r="BA1819" s="69">
        <f t="shared" si="476"/>
        <v>0</v>
      </c>
      <c r="BC1819" s="69" t="str">
        <f t="shared" si="477"/>
        <v xml:space="preserve">  </v>
      </c>
      <c r="BD1819" s="69">
        <f t="shared" si="478"/>
        <v>0</v>
      </c>
      <c r="BF1819" s="69"/>
    </row>
    <row r="1820" spans="44:58" x14ac:dyDescent="0.25">
      <c r="AR1820" s="225">
        <f t="shared" si="479"/>
        <v>1</v>
      </c>
      <c r="AS1820" s="35">
        <f t="shared" si="480"/>
        <v>1</v>
      </c>
      <c r="AU1820" s="69" t="e">
        <f t="shared" si="474"/>
        <v>#N/A</v>
      </c>
      <c r="AV1820" s="69" t="e">
        <f t="shared" si="475"/>
        <v>#N/A</v>
      </c>
      <c r="AW1820" s="69">
        <f>IF(I1820&gt;0,COUNTIF($AV$32:AV1820,AV1820),0)</f>
        <v>0</v>
      </c>
      <c r="AX1820" s="69">
        <f>IF(AND(AW1820&gt;1,SUMIF($AV$32:AV1819,AV1820,$AX$32:AX1819)-SUMIF($AV$32:AV1819,AV1820,$BA$32:BA1819)=0),1,IF(AND(AW1820&gt;1,SUMIF($AV$32:AV1819,AV1820,$AX$32:AX1819)-SUMIF($AV$32:AV1819,AV1820,$BA$32:BA1819)&gt;0),0,AW1820))</f>
        <v>0</v>
      </c>
      <c r="AY1820" s="69">
        <f>IF(AND(Q1820&gt;0,SUMIF($AV$32:AV1820,AV1820,$I$32:I1820)-SUMIF($AV$32:AV1820,AV1820,$Q$32:Q1820)=0),COUNTIF($AV$32:AV1820,AV1820),0)</f>
        <v>0</v>
      </c>
      <c r="AZ1820" s="69">
        <f>IF(Q1820&gt;0,COUNTIF($AV$32:AV1820,AV1820),0)</f>
        <v>0</v>
      </c>
      <c r="BA1820" s="69">
        <f t="shared" si="476"/>
        <v>0</v>
      </c>
      <c r="BC1820" s="69" t="str">
        <f t="shared" si="477"/>
        <v xml:space="preserve">  </v>
      </c>
      <c r="BD1820" s="69">
        <f t="shared" si="478"/>
        <v>0</v>
      </c>
      <c r="BF1820" s="69"/>
    </row>
    <row r="1821" spans="44:58" x14ac:dyDescent="0.25">
      <c r="AR1821" s="225">
        <f t="shared" si="479"/>
        <v>1</v>
      </c>
      <c r="AS1821" s="35">
        <f t="shared" si="480"/>
        <v>1</v>
      </c>
      <c r="AU1821" s="69" t="e">
        <f t="shared" si="474"/>
        <v>#N/A</v>
      </c>
      <c r="AV1821" s="69" t="e">
        <f t="shared" si="475"/>
        <v>#N/A</v>
      </c>
      <c r="AW1821" s="69">
        <f>IF(I1821&gt;0,COUNTIF($AV$32:AV1821,AV1821),0)</f>
        <v>0</v>
      </c>
      <c r="AX1821" s="69">
        <f>IF(AND(AW1821&gt;1,SUMIF($AV$32:AV1820,AV1821,$AX$32:AX1820)-SUMIF($AV$32:AV1820,AV1821,$BA$32:BA1820)=0),1,IF(AND(AW1821&gt;1,SUMIF($AV$32:AV1820,AV1821,$AX$32:AX1820)-SUMIF($AV$32:AV1820,AV1821,$BA$32:BA1820)&gt;0),0,AW1821))</f>
        <v>0</v>
      </c>
      <c r="AY1821" s="69">
        <f>IF(AND(Q1821&gt;0,SUMIF($AV$32:AV1821,AV1821,$I$32:I1821)-SUMIF($AV$32:AV1821,AV1821,$Q$32:Q1821)=0),COUNTIF($AV$32:AV1821,AV1821),0)</f>
        <v>0</v>
      </c>
      <c r="AZ1821" s="69">
        <f>IF(Q1821&gt;0,COUNTIF($AV$32:AV1821,AV1821),0)</f>
        <v>0</v>
      </c>
      <c r="BA1821" s="69">
        <f t="shared" si="476"/>
        <v>0</v>
      </c>
      <c r="BC1821" s="69" t="str">
        <f t="shared" si="477"/>
        <v xml:space="preserve">  </v>
      </c>
      <c r="BD1821" s="69">
        <f t="shared" si="478"/>
        <v>0</v>
      </c>
      <c r="BF1821" s="69"/>
    </row>
    <row r="1822" spans="44:58" x14ac:dyDescent="0.25">
      <c r="AR1822" s="225">
        <f t="shared" si="479"/>
        <v>1</v>
      </c>
      <c r="AS1822" s="35">
        <f t="shared" si="480"/>
        <v>1</v>
      </c>
      <c r="AU1822" s="69" t="e">
        <f t="shared" si="474"/>
        <v>#N/A</v>
      </c>
      <c r="AV1822" s="69" t="e">
        <f t="shared" si="475"/>
        <v>#N/A</v>
      </c>
      <c r="AW1822" s="69">
        <f>IF(I1822&gt;0,COUNTIF($AV$32:AV1822,AV1822),0)</f>
        <v>0</v>
      </c>
      <c r="AX1822" s="69">
        <f>IF(AND(AW1822&gt;1,SUMIF($AV$32:AV1821,AV1822,$AX$32:AX1821)-SUMIF($AV$32:AV1821,AV1822,$BA$32:BA1821)=0),1,IF(AND(AW1822&gt;1,SUMIF($AV$32:AV1821,AV1822,$AX$32:AX1821)-SUMIF($AV$32:AV1821,AV1822,$BA$32:BA1821)&gt;0),0,AW1822))</f>
        <v>0</v>
      </c>
      <c r="AY1822" s="69">
        <f>IF(AND(Q1822&gt;0,SUMIF($AV$32:AV1822,AV1822,$I$32:I1822)-SUMIF($AV$32:AV1822,AV1822,$Q$32:Q1822)=0),COUNTIF($AV$32:AV1822,AV1822),0)</f>
        <v>0</v>
      </c>
      <c r="AZ1822" s="69">
        <f>IF(Q1822&gt;0,COUNTIF($AV$32:AV1822,AV1822),0)</f>
        <v>0</v>
      </c>
      <c r="BA1822" s="69">
        <f t="shared" si="476"/>
        <v>0</v>
      </c>
      <c r="BC1822" s="69" t="str">
        <f t="shared" si="477"/>
        <v xml:space="preserve">  </v>
      </c>
      <c r="BD1822" s="69">
        <f t="shared" si="478"/>
        <v>0</v>
      </c>
      <c r="BF1822" s="69"/>
    </row>
    <row r="1823" spans="44:58" x14ac:dyDescent="0.25">
      <c r="AR1823" s="225">
        <f t="shared" si="479"/>
        <v>1</v>
      </c>
      <c r="AS1823" s="35">
        <f t="shared" si="480"/>
        <v>1</v>
      </c>
      <c r="AU1823" s="69" t="e">
        <f t="shared" si="474"/>
        <v>#N/A</v>
      </c>
      <c r="AV1823" s="69" t="e">
        <f t="shared" si="475"/>
        <v>#N/A</v>
      </c>
      <c r="AW1823" s="69">
        <f>IF(I1823&gt;0,COUNTIF($AV$32:AV1823,AV1823),0)</f>
        <v>0</v>
      </c>
      <c r="AX1823" s="69">
        <f>IF(AND(AW1823&gt;1,SUMIF($AV$32:AV1822,AV1823,$AX$32:AX1822)-SUMIF($AV$32:AV1822,AV1823,$BA$32:BA1822)=0),1,IF(AND(AW1823&gt;1,SUMIF($AV$32:AV1822,AV1823,$AX$32:AX1822)-SUMIF($AV$32:AV1822,AV1823,$BA$32:BA1822)&gt;0),0,AW1823))</f>
        <v>0</v>
      </c>
      <c r="AY1823" s="69">
        <f>IF(AND(Q1823&gt;0,SUMIF($AV$32:AV1823,AV1823,$I$32:I1823)-SUMIF($AV$32:AV1823,AV1823,$Q$32:Q1823)=0),COUNTIF($AV$32:AV1823,AV1823),0)</f>
        <v>0</v>
      </c>
      <c r="AZ1823" s="69">
        <f>IF(Q1823&gt;0,COUNTIF($AV$32:AV1823,AV1823),0)</f>
        <v>0</v>
      </c>
      <c r="BA1823" s="69">
        <f t="shared" si="476"/>
        <v>0</v>
      </c>
      <c r="BC1823" s="69" t="str">
        <f t="shared" si="477"/>
        <v xml:space="preserve">  </v>
      </c>
      <c r="BD1823" s="69">
        <f t="shared" si="478"/>
        <v>0</v>
      </c>
      <c r="BF1823" s="69"/>
    </row>
    <row r="1824" spans="44:58" x14ac:dyDescent="0.25">
      <c r="AR1824" s="225">
        <f t="shared" si="479"/>
        <v>1</v>
      </c>
      <c r="AS1824" s="35">
        <f t="shared" si="480"/>
        <v>1</v>
      </c>
      <c r="AU1824" s="69" t="e">
        <f t="shared" ref="AU1824:AU1887" si="481">VLOOKUP(G1824,$AO$32:$AP$37,2,0)</f>
        <v>#N/A</v>
      </c>
      <c r="AV1824" s="69" t="e">
        <f t="shared" si="475"/>
        <v>#N/A</v>
      </c>
      <c r="AW1824" s="69">
        <f>IF(I1824&gt;0,COUNTIF($AV$32:AV1824,AV1824),0)</f>
        <v>0</v>
      </c>
      <c r="AX1824" s="69">
        <f>IF(AND(AW1824&gt;1,SUMIF($AV$32:AV1823,AV1824,$AX$32:AX1823)-SUMIF($AV$32:AV1823,AV1824,$BA$32:BA1823)=0),1,IF(AND(AW1824&gt;1,SUMIF($AV$32:AV1823,AV1824,$AX$32:AX1823)-SUMIF($AV$32:AV1823,AV1824,$BA$32:BA1823)&gt;0),0,AW1824))</f>
        <v>0</v>
      </c>
      <c r="AY1824" s="69">
        <f>IF(AND(Q1824&gt;0,SUMIF($AV$32:AV1824,AV1824,$I$32:I1824)-SUMIF($AV$32:AV1824,AV1824,$Q$32:Q1824)=0),COUNTIF($AV$32:AV1824,AV1824),0)</f>
        <v>0</v>
      </c>
      <c r="AZ1824" s="69">
        <f>IF(Q1824&gt;0,COUNTIF($AV$32:AV1824,AV1824),0)</f>
        <v>0</v>
      </c>
      <c r="BA1824" s="69">
        <f t="shared" si="476"/>
        <v>0</v>
      </c>
      <c r="BC1824" s="69" t="str">
        <f t="shared" si="477"/>
        <v xml:space="preserve">  </v>
      </c>
      <c r="BD1824" s="69">
        <f t="shared" si="478"/>
        <v>0</v>
      </c>
      <c r="BF1824" s="69"/>
    </row>
    <row r="1825" spans="44:58" x14ac:dyDescent="0.25">
      <c r="AR1825" s="225">
        <f t="shared" si="479"/>
        <v>1</v>
      </c>
      <c r="AS1825" s="35">
        <f t="shared" si="480"/>
        <v>1</v>
      </c>
      <c r="AU1825" s="69" t="e">
        <f t="shared" si="481"/>
        <v>#N/A</v>
      </c>
      <c r="AV1825" s="69" t="e">
        <f t="shared" ref="AV1825:AV1888" si="482">AU1825&amp;" "&amp;F1825</f>
        <v>#N/A</v>
      </c>
      <c r="AW1825" s="69">
        <f>IF(I1825&gt;0,COUNTIF($AV$32:AV1825,AV1825),0)</f>
        <v>0</v>
      </c>
      <c r="AX1825" s="69">
        <f>IF(AND(AW1825&gt;1,SUMIF($AV$32:AV1824,AV1825,$AX$32:AX1824)-SUMIF($AV$32:AV1824,AV1825,$BA$32:BA1824)=0),1,IF(AND(AW1825&gt;1,SUMIF($AV$32:AV1824,AV1825,$AX$32:AX1824)-SUMIF($AV$32:AV1824,AV1825,$BA$32:BA1824)&gt;0),0,AW1825))</f>
        <v>0</v>
      </c>
      <c r="AY1825" s="69">
        <f>IF(AND(Q1825&gt;0,SUMIF($AV$32:AV1825,AV1825,$I$32:I1825)-SUMIF($AV$32:AV1825,AV1825,$Q$32:Q1825)=0),COUNTIF($AV$32:AV1825,AV1825),0)</f>
        <v>0</v>
      </c>
      <c r="AZ1825" s="69">
        <f>IF(Q1825&gt;0,COUNTIF($AV$32:AV1825,AV1825),0)</f>
        <v>0</v>
      </c>
      <c r="BA1825" s="69">
        <f t="shared" ref="BA1825:BA1888" si="483">IF(AY1825&gt;0,1,0)</f>
        <v>0</v>
      </c>
      <c r="BC1825" s="69" t="str">
        <f t="shared" ref="BC1825:BC1888" si="484">E1825&amp;" "&amp;H1825&amp;" "&amp;Q1825</f>
        <v xml:space="preserve">  </v>
      </c>
      <c r="BD1825" s="69">
        <f t="shared" ref="BD1825:BD1888" si="485">B1825</f>
        <v>0</v>
      </c>
      <c r="BF1825" s="69"/>
    </row>
    <row r="1826" spans="44:58" x14ac:dyDescent="0.25">
      <c r="AR1826" s="225">
        <f t="shared" si="479"/>
        <v>1</v>
      </c>
      <c r="AS1826" s="35">
        <f t="shared" si="480"/>
        <v>1</v>
      </c>
      <c r="AU1826" s="69" t="e">
        <f t="shared" si="481"/>
        <v>#N/A</v>
      </c>
      <c r="AV1826" s="69" t="e">
        <f t="shared" si="482"/>
        <v>#N/A</v>
      </c>
      <c r="AW1826" s="69">
        <f>IF(I1826&gt;0,COUNTIF($AV$32:AV1826,AV1826),0)</f>
        <v>0</v>
      </c>
      <c r="AX1826" s="69">
        <f>IF(AND(AW1826&gt;1,SUMIF($AV$32:AV1825,AV1826,$AX$32:AX1825)-SUMIF($AV$32:AV1825,AV1826,$BA$32:BA1825)=0),1,IF(AND(AW1826&gt;1,SUMIF($AV$32:AV1825,AV1826,$AX$32:AX1825)-SUMIF($AV$32:AV1825,AV1826,$BA$32:BA1825)&gt;0),0,AW1826))</f>
        <v>0</v>
      </c>
      <c r="AY1826" s="69">
        <f>IF(AND(Q1826&gt;0,SUMIF($AV$32:AV1826,AV1826,$I$32:I1826)-SUMIF($AV$32:AV1826,AV1826,$Q$32:Q1826)=0),COUNTIF($AV$32:AV1826,AV1826),0)</f>
        <v>0</v>
      </c>
      <c r="AZ1826" s="69">
        <f>IF(Q1826&gt;0,COUNTIF($AV$32:AV1826,AV1826),0)</f>
        <v>0</v>
      </c>
      <c r="BA1826" s="69">
        <f t="shared" si="483"/>
        <v>0</v>
      </c>
      <c r="BC1826" s="69" t="str">
        <f t="shared" si="484"/>
        <v xml:space="preserve">  </v>
      </c>
      <c r="BD1826" s="69">
        <f t="shared" si="485"/>
        <v>0</v>
      </c>
      <c r="BF1826" s="69"/>
    </row>
    <row r="1827" spans="44:58" x14ac:dyDescent="0.25">
      <c r="AR1827" s="225">
        <f t="shared" si="479"/>
        <v>1</v>
      </c>
      <c r="AS1827" s="35">
        <f t="shared" si="480"/>
        <v>1</v>
      </c>
      <c r="AU1827" s="69" t="e">
        <f t="shared" si="481"/>
        <v>#N/A</v>
      </c>
      <c r="AV1827" s="69" t="e">
        <f t="shared" si="482"/>
        <v>#N/A</v>
      </c>
      <c r="AW1827" s="69">
        <f>IF(I1827&gt;0,COUNTIF($AV$32:AV1827,AV1827),0)</f>
        <v>0</v>
      </c>
      <c r="AX1827" s="69">
        <f>IF(AND(AW1827&gt;1,SUMIF($AV$32:AV1826,AV1827,$AX$32:AX1826)-SUMIF($AV$32:AV1826,AV1827,$BA$32:BA1826)=0),1,IF(AND(AW1827&gt;1,SUMIF($AV$32:AV1826,AV1827,$AX$32:AX1826)-SUMIF($AV$32:AV1826,AV1827,$BA$32:BA1826)&gt;0),0,AW1827))</f>
        <v>0</v>
      </c>
      <c r="AY1827" s="69">
        <f>IF(AND(Q1827&gt;0,SUMIF($AV$32:AV1827,AV1827,$I$32:I1827)-SUMIF($AV$32:AV1827,AV1827,$Q$32:Q1827)=0),COUNTIF($AV$32:AV1827,AV1827),0)</f>
        <v>0</v>
      </c>
      <c r="AZ1827" s="69">
        <f>IF(Q1827&gt;0,COUNTIF($AV$32:AV1827,AV1827),0)</f>
        <v>0</v>
      </c>
      <c r="BA1827" s="69">
        <f t="shared" si="483"/>
        <v>0</v>
      </c>
      <c r="BC1827" s="69" t="str">
        <f t="shared" si="484"/>
        <v xml:space="preserve">  </v>
      </c>
      <c r="BD1827" s="69">
        <f t="shared" si="485"/>
        <v>0</v>
      </c>
      <c r="BF1827" s="69"/>
    </row>
    <row r="1828" spans="44:58" x14ac:dyDescent="0.25">
      <c r="AR1828" s="225">
        <f t="shared" si="479"/>
        <v>1</v>
      </c>
      <c r="AS1828" s="35">
        <f t="shared" si="480"/>
        <v>1</v>
      </c>
      <c r="AU1828" s="69" t="e">
        <f t="shared" si="481"/>
        <v>#N/A</v>
      </c>
      <c r="AV1828" s="69" t="e">
        <f t="shared" si="482"/>
        <v>#N/A</v>
      </c>
      <c r="AW1828" s="69">
        <f>IF(I1828&gt;0,COUNTIF($AV$32:AV1828,AV1828),0)</f>
        <v>0</v>
      </c>
      <c r="AX1828" s="69">
        <f>IF(AND(AW1828&gt;1,SUMIF($AV$32:AV1827,AV1828,$AX$32:AX1827)-SUMIF($AV$32:AV1827,AV1828,$BA$32:BA1827)=0),1,IF(AND(AW1828&gt;1,SUMIF($AV$32:AV1827,AV1828,$AX$32:AX1827)-SUMIF($AV$32:AV1827,AV1828,$BA$32:BA1827)&gt;0),0,AW1828))</f>
        <v>0</v>
      </c>
      <c r="AY1828" s="69">
        <f>IF(AND(Q1828&gt;0,SUMIF($AV$32:AV1828,AV1828,$I$32:I1828)-SUMIF($AV$32:AV1828,AV1828,$Q$32:Q1828)=0),COUNTIF($AV$32:AV1828,AV1828),0)</f>
        <v>0</v>
      </c>
      <c r="AZ1828" s="69">
        <f>IF(Q1828&gt;0,COUNTIF($AV$32:AV1828,AV1828),0)</f>
        <v>0</v>
      </c>
      <c r="BA1828" s="69">
        <f t="shared" si="483"/>
        <v>0</v>
      </c>
      <c r="BC1828" s="69" t="str">
        <f t="shared" si="484"/>
        <v xml:space="preserve">  </v>
      </c>
      <c r="BD1828" s="69">
        <f t="shared" si="485"/>
        <v>0</v>
      </c>
      <c r="BF1828" s="69"/>
    </row>
    <row r="1829" spans="44:58" x14ac:dyDescent="0.25">
      <c r="AR1829" s="225">
        <f t="shared" si="479"/>
        <v>1</v>
      </c>
      <c r="AS1829" s="35">
        <f t="shared" si="480"/>
        <v>1</v>
      </c>
      <c r="AU1829" s="69" t="e">
        <f t="shared" si="481"/>
        <v>#N/A</v>
      </c>
      <c r="AV1829" s="69" t="e">
        <f t="shared" si="482"/>
        <v>#N/A</v>
      </c>
      <c r="AW1829" s="69">
        <f>IF(I1829&gt;0,COUNTIF($AV$32:AV1829,AV1829),0)</f>
        <v>0</v>
      </c>
      <c r="AX1829" s="69">
        <f>IF(AND(AW1829&gt;1,SUMIF($AV$32:AV1828,AV1829,$AX$32:AX1828)-SUMIF($AV$32:AV1828,AV1829,$BA$32:BA1828)=0),1,IF(AND(AW1829&gt;1,SUMIF($AV$32:AV1828,AV1829,$AX$32:AX1828)-SUMIF($AV$32:AV1828,AV1829,$BA$32:BA1828)&gt;0),0,AW1829))</f>
        <v>0</v>
      </c>
      <c r="AY1829" s="69">
        <f>IF(AND(Q1829&gt;0,SUMIF($AV$32:AV1829,AV1829,$I$32:I1829)-SUMIF($AV$32:AV1829,AV1829,$Q$32:Q1829)=0),COUNTIF($AV$32:AV1829,AV1829),0)</f>
        <v>0</v>
      </c>
      <c r="AZ1829" s="69">
        <f>IF(Q1829&gt;0,COUNTIF($AV$32:AV1829,AV1829),0)</f>
        <v>0</v>
      </c>
      <c r="BA1829" s="69">
        <f t="shared" si="483"/>
        <v>0</v>
      </c>
      <c r="BC1829" s="69" t="str">
        <f t="shared" si="484"/>
        <v xml:space="preserve">  </v>
      </c>
      <c r="BD1829" s="69">
        <f t="shared" si="485"/>
        <v>0</v>
      </c>
      <c r="BF1829" s="69"/>
    </row>
    <row r="1830" spans="44:58" x14ac:dyDescent="0.25">
      <c r="AR1830" s="225">
        <f t="shared" si="479"/>
        <v>1</v>
      </c>
      <c r="AS1830" s="35">
        <f t="shared" si="480"/>
        <v>1</v>
      </c>
      <c r="AU1830" s="69" t="e">
        <f t="shared" si="481"/>
        <v>#N/A</v>
      </c>
      <c r="AV1830" s="69" t="e">
        <f t="shared" si="482"/>
        <v>#N/A</v>
      </c>
      <c r="AW1830" s="69">
        <f>IF(I1830&gt;0,COUNTIF($AV$32:AV1830,AV1830),0)</f>
        <v>0</v>
      </c>
      <c r="AX1830" s="69">
        <f>IF(AND(AW1830&gt;1,SUMIF($AV$32:AV1829,AV1830,$AX$32:AX1829)-SUMIF($AV$32:AV1829,AV1830,$BA$32:BA1829)=0),1,IF(AND(AW1830&gt;1,SUMIF($AV$32:AV1829,AV1830,$AX$32:AX1829)-SUMIF($AV$32:AV1829,AV1830,$BA$32:BA1829)&gt;0),0,AW1830))</f>
        <v>0</v>
      </c>
      <c r="AY1830" s="69">
        <f>IF(AND(Q1830&gt;0,SUMIF($AV$32:AV1830,AV1830,$I$32:I1830)-SUMIF($AV$32:AV1830,AV1830,$Q$32:Q1830)=0),COUNTIF($AV$32:AV1830,AV1830),0)</f>
        <v>0</v>
      </c>
      <c r="AZ1830" s="69">
        <f>IF(Q1830&gt;0,COUNTIF($AV$32:AV1830,AV1830),0)</f>
        <v>0</v>
      </c>
      <c r="BA1830" s="69">
        <f t="shared" si="483"/>
        <v>0</v>
      </c>
      <c r="BC1830" s="69" t="str">
        <f t="shared" si="484"/>
        <v xml:space="preserve">  </v>
      </c>
      <c r="BD1830" s="69">
        <f t="shared" si="485"/>
        <v>0</v>
      </c>
      <c r="BF1830" s="69"/>
    </row>
    <row r="1831" spans="44:58" x14ac:dyDescent="0.25">
      <c r="AR1831" s="225">
        <f t="shared" si="479"/>
        <v>1</v>
      </c>
      <c r="AS1831" s="35">
        <f t="shared" si="480"/>
        <v>1</v>
      </c>
      <c r="AU1831" s="69" t="e">
        <f t="shared" si="481"/>
        <v>#N/A</v>
      </c>
      <c r="AV1831" s="69" t="e">
        <f t="shared" si="482"/>
        <v>#N/A</v>
      </c>
      <c r="AW1831" s="69">
        <f>IF(I1831&gt;0,COUNTIF($AV$32:AV1831,AV1831),0)</f>
        <v>0</v>
      </c>
      <c r="AX1831" s="69">
        <f>IF(AND(AW1831&gt;1,SUMIF($AV$32:AV1830,AV1831,$AX$32:AX1830)-SUMIF($AV$32:AV1830,AV1831,$BA$32:BA1830)=0),1,IF(AND(AW1831&gt;1,SUMIF($AV$32:AV1830,AV1831,$AX$32:AX1830)-SUMIF($AV$32:AV1830,AV1831,$BA$32:BA1830)&gt;0),0,AW1831))</f>
        <v>0</v>
      </c>
      <c r="AY1831" s="69">
        <f>IF(AND(Q1831&gt;0,SUMIF($AV$32:AV1831,AV1831,$I$32:I1831)-SUMIF($AV$32:AV1831,AV1831,$Q$32:Q1831)=0),COUNTIF($AV$32:AV1831,AV1831),0)</f>
        <v>0</v>
      </c>
      <c r="AZ1831" s="69">
        <f>IF(Q1831&gt;0,COUNTIF($AV$32:AV1831,AV1831),0)</f>
        <v>0</v>
      </c>
      <c r="BA1831" s="69">
        <f t="shared" si="483"/>
        <v>0</v>
      </c>
      <c r="BC1831" s="69" t="str">
        <f t="shared" si="484"/>
        <v xml:space="preserve">  </v>
      </c>
      <c r="BD1831" s="69">
        <f t="shared" si="485"/>
        <v>0</v>
      </c>
      <c r="BF1831" s="69"/>
    </row>
    <row r="1832" spans="44:58" x14ac:dyDescent="0.25">
      <c r="AR1832" s="225">
        <f t="shared" si="479"/>
        <v>1</v>
      </c>
      <c r="AS1832" s="35">
        <f t="shared" si="480"/>
        <v>1</v>
      </c>
      <c r="AU1832" s="69" t="e">
        <f t="shared" si="481"/>
        <v>#N/A</v>
      </c>
      <c r="AV1832" s="69" t="e">
        <f t="shared" si="482"/>
        <v>#N/A</v>
      </c>
      <c r="AW1832" s="69">
        <f>IF(I1832&gt;0,COUNTIF($AV$32:AV1832,AV1832),0)</f>
        <v>0</v>
      </c>
      <c r="AX1832" s="69">
        <f>IF(AND(AW1832&gt;1,SUMIF($AV$32:AV1831,AV1832,$AX$32:AX1831)-SUMIF($AV$32:AV1831,AV1832,$BA$32:BA1831)=0),1,IF(AND(AW1832&gt;1,SUMIF($AV$32:AV1831,AV1832,$AX$32:AX1831)-SUMIF($AV$32:AV1831,AV1832,$BA$32:BA1831)&gt;0),0,AW1832))</f>
        <v>0</v>
      </c>
      <c r="AY1832" s="69">
        <f>IF(AND(Q1832&gt;0,SUMIF($AV$32:AV1832,AV1832,$I$32:I1832)-SUMIF($AV$32:AV1832,AV1832,$Q$32:Q1832)=0),COUNTIF($AV$32:AV1832,AV1832),0)</f>
        <v>0</v>
      </c>
      <c r="AZ1832" s="69">
        <f>IF(Q1832&gt;0,COUNTIF($AV$32:AV1832,AV1832),0)</f>
        <v>0</v>
      </c>
      <c r="BA1832" s="69">
        <f t="shared" si="483"/>
        <v>0</v>
      </c>
      <c r="BC1832" s="69" t="str">
        <f t="shared" si="484"/>
        <v xml:space="preserve">  </v>
      </c>
      <c r="BD1832" s="69">
        <f t="shared" si="485"/>
        <v>0</v>
      </c>
      <c r="BF1832" s="69"/>
    </row>
    <row r="1833" spans="44:58" x14ac:dyDescent="0.25">
      <c r="AR1833" s="225">
        <f t="shared" si="479"/>
        <v>1</v>
      </c>
      <c r="AS1833" s="35">
        <f t="shared" si="480"/>
        <v>1</v>
      </c>
      <c r="AU1833" s="69" t="e">
        <f t="shared" si="481"/>
        <v>#N/A</v>
      </c>
      <c r="AV1833" s="69" t="e">
        <f t="shared" si="482"/>
        <v>#N/A</v>
      </c>
      <c r="AW1833" s="69">
        <f>IF(I1833&gt;0,COUNTIF($AV$32:AV1833,AV1833),0)</f>
        <v>0</v>
      </c>
      <c r="AX1833" s="69">
        <f>IF(AND(AW1833&gt;1,SUMIF($AV$32:AV1832,AV1833,$AX$32:AX1832)-SUMIF($AV$32:AV1832,AV1833,$BA$32:BA1832)=0),1,IF(AND(AW1833&gt;1,SUMIF($AV$32:AV1832,AV1833,$AX$32:AX1832)-SUMIF($AV$32:AV1832,AV1833,$BA$32:BA1832)&gt;0),0,AW1833))</f>
        <v>0</v>
      </c>
      <c r="AY1833" s="69">
        <f>IF(AND(Q1833&gt;0,SUMIF($AV$32:AV1833,AV1833,$I$32:I1833)-SUMIF($AV$32:AV1833,AV1833,$Q$32:Q1833)=0),COUNTIF($AV$32:AV1833,AV1833),0)</f>
        <v>0</v>
      </c>
      <c r="AZ1833" s="69">
        <f>IF(Q1833&gt;0,COUNTIF($AV$32:AV1833,AV1833),0)</f>
        <v>0</v>
      </c>
      <c r="BA1833" s="69">
        <f t="shared" si="483"/>
        <v>0</v>
      </c>
      <c r="BC1833" s="69" t="str">
        <f t="shared" si="484"/>
        <v xml:space="preserve">  </v>
      </c>
      <c r="BD1833" s="69">
        <f t="shared" si="485"/>
        <v>0</v>
      </c>
      <c r="BF1833" s="69"/>
    </row>
    <row r="1834" spans="44:58" x14ac:dyDescent="0.25">
      <c r="AR1834" s="225">
        <f t="shared" si="479"/>
        <v>1</v>
      </c>
      <c r="AS1834" s="35">
        <f t="shared" si="480"/>
        <v>1</v>
      </c>
      <c r="AU1834" s="69" t="e">
        <f t="shared" si="481"/>
        <v>#N/A</v>
      </c>
      <c r="AV1834" s="69" t="e">
        <f t="shared" si="482"/>
        <v>#N/A</v>
      </c>
      <c r="AW1834" s="69">
        <f>IF(I1834&gt;0,COUNTIF($AV$32:AV1834,AV1834),0)</f>
        <v>0</v>
      </c>
      <c r="AX1834" s="69">
        <f>IF(AND(AW1834&gt;1,SUMIF($AV$32:AV1833,AV1834,$AX$32:AX1833)-SUMIF($AV$32:AV1833,AV1834,$BA$32:BA1833)=0),1,IF(AND(AW1834&gt;1,SUMIF($AV$32:AV1833,AV1834,$AX$32:AX1833)-SUMIF($AV$32:AV1833,AV1834,$BA$32:BA1833)&gt;0),0,AW1834))</f>
        <v>0</v>
      </c>
      <c r="AY1834" s="69">
        <f>IF(AND(Q1834&gt;0,SUMIF($AV$32:AV1834,AV1834,$I$32:I1834)-SUMIF($AV$32:AV1834,AV1834,$Q$32:Q1834)=0),COUNTIF($AV$32:AV1834,AV1834),0)</f>
        <v>0</v>
      </c>
      <c r="AZ1834" s="69">
        <f>IF(Q1834&gt;0,COUNTIF($AV$32:AV1834,AV1834),0)</f>
        <v>0</v>
      </c>
      <c r="BA1834" s="69">
        <f t="shared" si="483"/>
        <v>0</v>
      </c>
      <c r="BC1834" s="69" t="str">
        <f t="shared" si="484"/>
        <v xml:space="preserve">  </v>
      </c>
      <c r="BD1834" s="69">
        <f t="shared" si="485"/>
        <v>0</v>
      </c>
      <c r="BF1834" s="69"/>
    </row>
    <row r="1835" spans="44:58" x14ac:dyDescent="0.25">
      <c r="AR1835" s="225">
        <f t="shared" si="479"/>
        <v>1</v>
      </c>
      <c r="AS1835" s="35">
        <f t="shared" si="480"/>
        <v>1</v>
      </c>
      <c r="AU1835" s="69" t="e">
        <f t="shared" si="481"/>
        <v>#N/A</v>
      </c>
      <c r="AV1835" s="69" t="e">
        <f t="shared" si="482"/>
        <v>#N/A</v>
      </c>
      <c r="AW1835" s="69">
        <f>IF(I1835&gt;0,COUNTIF($AV$32:AV1835,AV1835),0)</f>
        <v>0</v>
      </c>
      <c r="AX1835" s="69">
        <f>IF(AND(AW1835&gt;1,SUMIF($AV$32:AV1834,AV1835,$AX$32:AX1834)-SUMIF($AV$32:AV1834,AV1835,$BA$32:BA1834)=0),1,IF(AND(AW1835&gt;1,SUMIF($AV$32:AV1834,AV1835,$AX$32:AX1834)-SUMIF($AV$32:AV1834,AV1835,$BA$32:BA1834)&gt;0),0,AW1835))</f>
        <v>0</v>
      </c>
      <c r="AY1835" s="69">
        <f>IF(AND(Q1835&gt;0,SUMIF($AV$32:AV1835,AV1835,$I$32:I1835)-SUMIF($AV$32:AV1835,AV1835,$Q$32:Q1835)=0),COUNTIF($AV$32:AV1835,AV1835),0)</f>
        <v>0</v>
      </c>
      <c r="AZ1835" s="69">
        <f>IF(Q1835&gt;0,COUNTIF($AV$32:AV1835,AV1835),0)</f>
        <v>0</v>
      </c>
      <c r="BA1835" s="69">
        <f t="shared" si="483"/>
        <v>0</v>
      </c>
      <c r="BC1835" s="69" t="str">
        <f t="shared" si="484"/>
        <v xml:space="preserve">  </v>
      </c>
      <c r="BD1835" s="69">
        <f t="shared" si="485"/>
        <v>0</v>
      </c>
      <c r="BF1835" s="69"/>
    </row>
    <row r="1836" spans="44:58" x14ac:dyDescent="0.25">
      <c r="AR1836" s="225">
        <f t="shared" ref="AR1836:AR1899" si="486">IF(AS1836&gt;1,H1836,IF(AS1836=1,H1835+1,0))</f>
        <v>1</v>
      </c>
      <c r="AS1836" s="35">
        <f t="shared" ref="AS1836:AS1899" si="487">IF(H1836=0,H1835+1,2)</f>
        <v>1</v>
      </c>
      <c r="AU1836" s="69" t="e">
        <f t="shared" si="481"/>
        <v>#N/A</v>
      </c>
      <c r="AV1836" s="69" t="e">
        <f t="shared" si="482"/>
        <v>#N/A</v>
      </c>
      <c r="AW1836" s="69">
        <f>IF(I1836&gt;0,COUNTIF($AV$32:AV1836,AV1836),0)</f>
        <v>0</v>
      </c>
      <c r="AX1836" s="69">
        <f>IF(AND(AW1836&gt;1,SUMIF($AV$32:AV1835,AV1836,$AX$32:AX1835)-SUMIF($AV$32:AV1835,AV1836,$BA$32:BA1835)=0),1,IF(AND(AW1836&gt;1,SUMIF($AV$32:AV1835,AV1836,$AX$32:AX1835)-SUMIF($AV$32:AV1835,AV1836,$BA$32:BA1835)&gt;0),0,AW1836))</f>
        <v>0</v>
      </c>
      <c r="AY1836" s="69">
        <f>IF(AND(Q1836&gt;0,SUMIF($AV$32:AV1836,AV1836,$I$32:I1836)-SUMIF($AV$32:AV1836,AV1836,$Q$32:Q1836)=0),COUNTIF($AV$32:AV1836,AV1836),0)</f>
        <v>0</v>
      </c>
      <c r="AZ1836" s="69">
        <f>IF(Q1836&gt;0,COUNTIF($AV$32:AV1836,AV1836),0)</f>
        <v>0</v>
      </c>
      <c r="BA1836" s="69">
        <f t="shared" si="483"/>
        <v>0</v>
      </c>
      <c r="BC1836" s="69" t="str">
        <f t="shared" si="484"/>
        <v xml:space="preserve">  </v>
      </c>
      <c r="BD1836" s="69">
        <f t="shared" si="485"/>
        <v>0</v>
      </c>
      <c r="BF1836" s="69"/>
    </row>
    <row r="1837" spans="44:58" x14ac:dyDescent="0.25">
      <c r="AR1837" s="225">
        <f t="shared" si="486"/>
        <v>1</v>
      </c>
      <c r="AS1837" s="35">
        <f t="shared" si="487"/>
        <v>1</v>
      </c>
      <c r="AU1837" s="69" t="e">
        <f t="shared" si="481"/>
        <v>#N/A</v>
      </c>
      <c r="AV1837" s="69" t="e">
        <f t="shared" si="482"/>
        <v>#N/A</v>
      </c>
      <c r="AW1837" s="69">
        <f>IF(I1837&gt;0,COUNTIF($AV$32:AV1837,AV1837),0)</f>
        <v>0</v>
      </c>
      <c r="AX1837" s="69">
        <f>IF(AND(AW1837&gt;1,SUMIF($AV$32:AV1836,AV1837,$AX$32:AX1836)-SUMIF($AV$32:AV1836,AV1837,$BA$32:BA1836)=0),1,IF(AND(AW1837&gt;1,SUMIF($AV$32:AV1836,AV1837,$AX$32:AX1836)-SUMIF($AV$32:AV1836,AV1837,$BA$32:BA1836)&gt;0),0,AW1837))</f>
        <v>0</v>
      </c>
      <c r="AY1837" s="69">
        <f>IF(AND(Q1837&gt;0,SUMIF($AV$32:AV1837,AV1837,$I$32:I1837)-SUMIF($AV$32:AV1837,AV1837,$Q$32:Q1837)=0),COUNTIF($AV$32:AV1837,AV1837),0)</f>
        <v>0</v>
      </c>
      <c r="AZ1837" s="69">
        <f>IF(Q1837&gt;0,COUNTIF($AV$32:AV1837,AV1837),0)</f>
        <v>0</v>
      </c>
      <c r="BA1837" s="69">
        <f t="shared" si="483"/>
        <v>0</v>
      </c>
      <c r="BC1837" s="69" t="str">
        <f t="shared" si="484"/>
        <v xml:space="preserve">  </v>
      </c>
      <c r="BD1837" s="69">
        <f t="shared" si="485"/>
        <v>0</v>
      </c>
      <c r="BF1837" s="69"/>
    </row>
    <row r="1838" spans="44:58" x14ac:dyDescent="0.25">
      <c r="AR1838" s="225">
        <f t="shared" si="486"/>
        <v>1</v>
      </c>
      <c r="AS1838" s="35">
        <f t="shared" si="487"/>
        <v>1</v>
      </c>
      <c r="AU1838" s="69" t="e">
        <f t="shared" si="481"/>
        <v>#N/A</v>
      </c>
      <c r="AV1838" s="69" t="e">
        <f t="shared" si="482"/>
        <v>#N/A</v>
      </c>
      <c r="AW1838" s="69">
        <f>IF(I1838&gt;0,COUNTIF($AV$32:AV1838,AV1838),0)</f>
        <v>0</v>
      </c>
      <c r="AX1838" s="69">
        <f>IF(AND(AW1838&gt;1,SUMIF($AV$32:AV1837,AV1838,$AX$32:AX1837)-SUMIF($AV$32:AV1837,AV1838,$BA$32:BA1837)=0),1,IF(AND(AW1838&gt;1,SUMIF($AV$32:AV1837,AV1838,$AX$32:AX1837)-SUMIF($AV$32:AV1837,AV1838,$BA$32:BA1837)&gt;0),0,AW1838))</f>
        <v>0</v>
      </c>
      <c r="AY1838" s="69">
        <f>IF(AND(Q1838&gt;0,SUMIF($AV$32:AV1838,AV1838,$I$32:I1838)-SUMIF($AV$32:AV1838,AV1838,$Q$32:Q1838)=0),COUNTIF($AV$32:AV1838,AV1838),0)</f>
        <v>0</v>
      </c>
      <c r="AZ1838" s="69">
        <f>IF(Q1838&gt;0,COUNTIF($AV$32:AV1838,AV1838),0)</f>
        <v>0</v>
      </c>
      <c r="BA1838" s="69">
        <f t="shared" si="483"/>
        <v>0</v>
      </c>
      <c r="BC1838" s="69" t="str">
        <f t="shared" si="484"/>
        <v xml:space="preserve">  </v>
      </c>
      <c r="BD1838" s="69">
        <f t="shared" si="485"/>
        <v>0</v>
      </c>
      <c r="BF1838" s="69"/>
    </row>
    <row r="1839" spans="44:58" x14ac:dyDescent="0.25">
      <c r="AR1839" s="225">
        <f t="shared" si="486"/>
        <v>1</v>
      </c>
      <c r="AS1839" s="35">
        <f t="shared" si="487"/>
        <v>1</v>
      </c>
      <c r="AU1839" s="69" t="e">
        <f t="shared" si="481"/>
        <v>#N/A</v>
      </c>
      <c r="AV1839" s="69" t="e">
        <f t="shared" si="482"/>
        <v>#N/A</v>
      </c>
      <c r="AW1839" s="69">
        <f>IF(I1839&gt;0,COUNTIF($AV$32:AV1839,AV1839),0)</f>
        <v>0</v>
      </c>
      <c r="AX1839" s="69">
        <f>IF(AND(AW1839&gt;1,SUMIF($AV$32:AV1838,AV1839,$AX$32:AX1838)-SUMIF($AV$32:AV1838,AV1839,$BA$32:BA1838)=0),1,IF(AND(AW1839&gt;1,SUMIF($AV$32:AV1838,AV1839,$AX$32:AX1838)-SUMIF($AV$32:AV1838,AV1839,$BA$32:BA1838)&gt;0),0,AW1839))</f>
        <v>0</v>
      </c>
      <c r="AY1839" s="69">
        <f>IF(AND(Q1839&gt;0,SUMIF($AV$32:AV1839,AV1839,$I$32:I1839)-SUMIF($AV$32:AV1839,AV1839,$Q$32:Q1839)=0),COUNTIF($AV$32:AV1839,AV1839),0)</f>
        <v>0</v>
      </c>
      <c r="AZ1839" s="69">
        <f>IF(Q1839&gt;0,COUNTIF($AV$32:AV1839,AV1839),0)</f>
        <v>0</v>
      </c>
      <c r="BA1839" s="69">
        <f t="shared" si="483"/>
        <v>0</v>
      </c>
      <c r="BC1839" s="69" t="str">
        <f t="shared" si="484"/>
        <v xml:space="preserve">  </v>
      </c>
      <c r="BD1839" s="69">
        <f t="shared" si="485"/>
        <v>0</v>
      </c>
      <c r="BF1839" s="69"/>
    </row>
    <row r="1840" spans="44:58" x14ac:dyDescent="0.25">
      <c r="AR1840" s="225">
        <f t="shared" si="486"/>
        <v>1</v>
      </c>
      <c r="AS1840" s="35">
        <f t="shared" si="487"/>
        <v>1</v>
      </c>
      <c r="AU1840" s="69" t="e">
        <f t="shared" si="481"/>
        <v>#N/A</v>
      </c>
      <c r="AV1840" s="69" t="e">
        <f t="shared" si="482"/>
        <v>#N/A</v>
      </c>
      <c r="AW1840" s="69">
        <f>IF(I1840&gt;0,COUNTIF($AV$32:AV1840,AV1840),0)</f>
        <v>0</v>
      </c>
      <c r="AX1840" s="69">
        <f>IF(AND(AW1840&gt;1,SUMIF($AV$32:AV1839,AV1840,$AX$32:AX1839)-SUMIF($AV$32:AV1839,AV1840,$BA$32:BA1839)=0),1,IF(AND(AW1840&gt;1,SUMIF($AV$32:AV1839,AV1840,$AX$32:AX1839)-SUMIF($AV$32:AV1839,AV1840,$BA$32:BA1839)&gt;0),0,AW1840))</f>
        <v>0</v>
      </c>
      <c r="AY1840" s="69">
        <f>IF(AND(Q1840&gt;0,SUMIF($AV$32:AV1840,AV1840,$I$32:I1840)-SUMIF($AV$32:AV1840,AV1840,$Q$32:Q1840)=0),COUNTIF($AV$32:AV1840,AV1840),0)</f>
        <v>0</v>
      </c>
      <c r="AZ1840" s="69">
        <f>IF(Q1840&gt;0,COUNTIF($AV$32:AV1840,AV1840),0)</f>
        <v>0</v>
      </c>
      <c r="BA1840" s="69">
        <f t="shared" si="483"/>
        <v>0</v>
      </c>
      <c r="BC1840" s="69" t="str">
        <f t="shared" si="484"/>
        <v xml:space="preserve">  </v>
      </c>
      <c r="BD1840" s="69">
        <f t="shared" si="485"/>
        <v>0</v>
      </c>
      <c r="BF1840" s="69"/>
    </row>
    <row r="1841" spans="44:58" x14ac:dyDescent="0.25">
      <c r="AR1841" s="225">
        <f t="shared" si="486"/>
        <v>1</v>
      </c>
      <c r="AS1841" s="35">
        <f t="shared" si="487"/>
        <v>1</v>
      </c>
      <c r="AU1841" s="69" t="e">
        <f t="shared" si="481"/>
        <v>#N/A</v>
      </c>
      <c r="AV1841" s="69" t="e">
        <f t="shared" si="482"/>
        <v>#N/A</v>
      </c>
      <c r="AW1841" s="69">
        <f>IF(I1841&gt;0,COUNTIF($AV$32:AV1841,AV1841),0)</f>
        <v>0</v>
      </c>
      <c r="AX1841" s="69">
        <f>IF(AND(AW1841&gt;1,SUMIF($AV$32:AV1840,AV1841,$AX$32:AX1840)-SUMIF($AV$32:AV1840,AV1841,$BA$32:BA1840)=0),1,IF(AND(AW1841&gt;1,SUMIF($AV$32:AV1840,AV1841,$AX$32:AX1840)-SUMIF($AV$32:AV1840,AV1841,$BA$32:BA1840)&gt;0),0,AW1841))</f>
        <v>0</v>
      </c>
      <c r="AY1841" s="69">
        <f>IF(AND(Q1841&gt;0,SUMIF($AV$32:AV1841,AV1841,$I$32:I1841)-SUMIF($AV$32:AV1841,AV1841,$Q$32:Q1841)=0),COUNTIF($AV$32:AV1841,AV1841),0)</f>
        <v>0</v>
      </c>
      <c r="AZ1841" s="69">
        <f>IF(Q1841&gt;0,COUNTIF($AV$32:AV1841,AV1841),0)</f>
        <v>0</v>
      </c>
      <c r="BA1841" s="69">
        <f t="shared" si="483"/>
        <v>0</v>
      </c>
      <c r="BC1841" s="69" t="str">
        <f t="shared" si="484"/>
        <v xml:space="preserve">  </v>
      </c>
      <c r="BD1841" s="69">
        <f t="shared" si="485"/>
        <v>0</v>
      </c>
      <c r="BF1841" s="69"/>
    </row>
    <row r="1842" spans="44:58" x14ac:dyDescent="0.25">
      <c r="AR1842" s="225">
        <f t="shared" si="486"/>
        <v>1</v>
      </c>
      <c r="AS1842" s="35">
        <f t="shared" si="487"/>
        <v>1</v>
      </c>
      <c r="AU1842" s="69" t="e">
        <f t="shared" si="481"/>
        <v>#N/A</v>
      </c>
      <c r="AV1842" s="69" t="e">
        <f t="shared" si="482"/>
        <v>#N/A</v>
      </c>
      <c r="AW1842" s="69">
        <f>IF(I1842&gt;0,COUNTIF($AV$32:AV1842,AV1842),0)</f>
        <v>0</v>
      </c>
      <c r="AX1842" s="69">
        <f>IF(AND(AW1842&gt;1,SUMIF($AV$32:AV1841,AV1842,$AX$32:AX1841)-SUMIF($AV$32:AV1841,AV1842,$BA$32:BA1841)=0),1,IF(AND(AW1842&gt;1,SUMIF($AV$32:AV1841,AV1842,$AX$32:AX1841)-SUMIF($AV$32:AV1841,AV1842,$BA$32:BA1841)&gt;0),0,AW1842))</f>
        <v>0</v>
      </c>
      <c r="AY1842" s="69">
        <f>IF(AND(Q1842&gt;0,SUMIF($AV$32:AV1842,AV1842,$I$32:I1842)-SUMIF($AV$32:AV1842,AV1842,$Q$32:Q1842)=0),COUNTIF($AV$32:AV1842,AV1842),0)</f>
        <v>0</v>
      </c>
      <c r="AZ1842" s="69">
        <f>IF(Q1842&gt;0,COUNTIF($AV$32:AV1842,AV1842),0)</f>
        <v>0</v>
      </c>
      <c r="BA1842" s="69">
        <f t="shared" si="483"/>
        <v>0</v>
      </c>
      <c r="BC1842" s="69" t="str">
        <f t="shared" si="484"/>
        <v xml:space="preserve">  </v>
      </c>
      <c r="BD1842" s="69">
        <f t="shared" si="485"/>
        <v>0</v>
      </c>
      <c r="BF1842" s="69"/>
    </row>
    <row r="1843" spans="44:58" x14ac:dyDescent="0.25">
      <c r="AR1843" s="225">
        <f t="shared" si="486"/>
        <v>1</v>
      </c>
      <c r="AS1843" s="35">
        <f t="shared" si="487"/>
        <v>1</v>
      </c>
      <c r="AU1843" s="69" t="e">
        <f t="shared" si="481"/>
        <v>#N/A</v>
      </c>
      <c r="AV1843" s="69" t="e">
        <f t="shared" si="482"/>
        <v>#N/A</v>
      </c>
      <c r="AW1843" s="69">
        <f>IF(I1843&gt;0,COUNTIF($AV$32:AV1843,AV1843),0)</f>
        <v>0</v>
      </c>
      <c r="AX1843" s="69">
        <f>IF(AND(AW1843&gt;1,SUMIF($AV$32:AV1842,AV1843,$AX$32:AX1842)-SUMIF($AV$32:AV1842,AV1843,$BA$32:BA1842)=0),1,IF(AND(AW1843&gt;1,SUMIF($AV$32:AV1842,AV1843,$AX$32:AX1842)-SUMIF($AV$32:AV1842,AV1843,$BA$32:BA1842)&gt;0),0,AW1843))</f>
        <v>0</v>
      </c>
      <c r="AY1843" s="69">
        <f>IF(AND(Q1843&gt;0,SUMIF($AV$32:AV1843,AV1843,$I$32:I1843)-SUMIF($AV$32:AV1843,AV1843,$Q$32:Q1843)=0),COUNTIF($AV$32:AV1843,AV1843),0)</f>
        <v>0</v>
      </c>
      <c r="AZ1843" s="69">
        <f>IF(Q1843&gt;0,COUNTIF($AV$32:AV1843,AV1843),0)</f>
        <v>0</v>
      </c>
      <c r="BA1843" s="69">
        <f t="shared" si="483"/>
        <v>0</v>
      </c>
      <c r="BC1843" s="69" t="str">
        <f t="shared" si="484"/>
        <v xml:space="preserve">  </v>
      </c>
      <c r="BD1843" s="69">
        <f t="shared" si="485"/>
        <v>0</v>
      </c>
      <c r="BF1843" s="69"/>
    </row>
    <row r="1844" spans="44:58" x14ac:dyDescent="0.25">
      <c r="AR1844" s="225">
        <f t="shared" si="486"/>
        <v>1</v>
      </c>
      <c r="AS1844" s="35">
        <f t="shared" si="487"/>
        <v>1</v>
      </c>
      <c r="AU1844" s="69" t="e">
        <f t="shared" si="481"/>
        <v>#N/A</v>
      </c>
      <c r="AV1844" s="69" t="e">
        <f t="shared" si="482"/>
        <v>#N/A</v>
      </c>
      <c r="AW1844" s="69">
        <f>IF(I1844&gt;0,COUNTIF($AV$32:AV1844,AV1844),0)</f>
        <v>0</v>
      </c>
      <c r="AX1844" s="69">
        <f>IF(AND(AW1844&gt;1,SUMIF($AV$32:AV1843,AV1844,$AX$32:AX1843)-SUMIF($AV$32:AV1843,AV1844,$BA$32:BA1843)=0),1,IF(AND(AW1844&gt;1,SUMIF($AV$32:AV1843,AV1844,$AX$32:AX1843)-SUMIF($AV$32:AV1843,AV1844,$BA$32:BA1843)&gt;0),0,AW1844))</f>
        <v>0</v>
      </c>
      <c r="AY1844" s="69">
        <f>IF(AND(Q1844&gt;0,SUMIF($AV$32:AV1844,AV1844,$I$32:I1844)-SUMIF($AV$32:AV1844,AV1844,$Q$32:Q1844)=0),COUNTIF($AV$32:AV1844,AV1844),0)</f>
        <v>0</v>
      </c>
      <c r="AZ1844" s="69">
        <f>IF(Q1844&gt;0,COUNTIF($AV$32:AV1844,AV1844),0)</f>
        <v>0</v>
      </c>
      <c r="BA1844" s="69">
        <f t="shared" si="483"/>
        <v>0</v>
      </c>
      <c r="BC1844" s="69" t="str">
        <f t="shared" si="484"/>
        <v xml:space="preserve">  </v>
      </c>
      <c r="BD1844" s="69">
        <f t="shared" si="485"/>
        <v>0</v>
      </c>
      <c r="BF1844" s="69"/>
    </row>
    <row r="1845" spans="44:58" x14ac:dyDescent="0.25">
      <c r="AR1845" s="225">
        <f t="shared" si="486"/>
        <v>1</v>
      </c>
      <c r="AS1845" s="35">
        <f t="shared" si="487"/>
        <v>1</v>
      </c>
      <c r="AU1845" s="69" t="e">
        <f t="shared" si="481"/>
        <v>#N/A</v>
      </c>
      <c r="AV1845" s="69" t="e">
        <f t="shared" si="482"/>
        <v>#N/A</v>
      </c>
      <c r="AW1845" s="69">
        <f>IF(I1845&gt;0,COUNTIF($AV$32:AV1845,AV1845),0)</f>
        <v>0</v>
      </c>
      <c r="AX1845" s="69">
        <f>IF(AND(AW1845&gt;1,SUMIF($AV$32:AV1844,AV1845,$AX$32:AX1844)-SUMIF($AV$32:AV1844,AV1845,$BA$32:BA1844)=0),1,IF(AND(AW1845&gt;1,SUMIF($AV$32:AV1844,AV1845,$AX$32:AX1844)-SUMIF($AV$32:AV1844,AV1845,$BA$32:BA1844)&gt;0),0,AW1845))</f>
        <v>0</v>
      </c>
      <c r="AY1845" s="69">
        <f>IF(AND(Q1845&gt;0,SUMIF($AV$32:AV1845,AV1845,$I$32:I1845)-SUMIF($AV$32:AV1845,AV1845,$Q$32:Q1845)=0),COUNTIF($AV$32:AV1845,AV1845),0)</f>
        <v>0</v>
      </c>
      <c r="AZ1845" s="69">
        <f>IF(Q1845&gt;0,COUNTIF($AV$32:AV1845,AV1845),0)</f>
        <v>0</v>
      </c>
      <c r="BA1845" s="69">
        <f t="shared" si="483"/>
        <v>0</v>
      </c>
      <c r="BC1845" s="69" t="str">
        <f t="shared" si="484"/>
        <v xml:space="preserve">  </v>
      </c>
      <c r="BD1845" s="69">
        <f t="shared" si="485"/>
        <v>0</v>
      </c>
      <c r="BF1845" s="69"/>
    </row>
    <row r="1846" spans="44:58" x14ac:dyDescent="0.25">
      <c r="AR1846" s="225">
        <f t="shared" si="486"/>
        <v>1</v>
      </c>
      <c r="AS1846" s="35">
        <f t="shared" si="487"/>
        <v>1</v>
      </c>
      <c r="AU1846" s="69" t="e">
        <f t="shared" si="481"/>
        <v>#N/A</v>
      </c>
      <c r="AV1846" s="69" t="e">
        <f t="shared" si="482"/>
        <v>#N/A</v>
      </c>
      <c r="AW1846" s="69">
        <f>IF(I1846&gt;0,COUNTIF($AV$32:AV1846,AV1846),0)</f>
        <v>0</v>
      </c>
      <c r="AX1846" s="69">
        <f>IF(AND(AW1846&gt;1,SUMIF($AV$32:AV1845,AV1846,$AX$32:AX1845)-SUMIF($AV$32:AV1845,AV1846,$BA$32:BA1845)=0),1,IF(AND(AW1846&gt;1,SUMIF($AV$32:AV1845,AV1846,$AX$32:AX1845)-SUMIF($AV$32:AV1845,AV1846,$BA$32:BA1845)&gt;0),0,AW1846))</f>
        <v>0</v>
      </c>
      <c r="AY1846" s="69">
        <f>IF(AND(Q1846&gt;0,SUMIF($AV$32:AV1846,AV1846,$I$32:I1846)-SUMIF($AV$32:AV1846,AV1846,$Q$32:Q1846)=0),COUNTIF($AV$32:AV1846,AV1846),0)</f>
        <v>0</v>
      </c>
      <c r="AZ1846" s="69">
        <f>IF(Q1846&gt;0,COUNTIF($AV$32:AV1846,AV1846),0)</f>
        <v>0</v>
      </c>
      <c r="BA1846" s="69">
        <f t="shared" si="483"/>
        <v>0</v>
      </c>
      <c r="BC1846" s="69" t="str">
        <f t="shared" si="484"/>
        <v xml:space="preserve">  </v>
      </c>
      <c r="BD1846" s="69">
        <f t="shared" si="485"/>
        <v>0</v>
      </c>
      <c r="BF1846" s="69"/>
    </row>
    <row r="1847" spans="44:58" x14ac:dyDescent="0.25">
      <c r="AR1847" s="225">
        <f t="shared" si="486"/>
        <v>1</v>
      </c>
      <c r="AS1847" s="35">
        <f t="shared" si="487"/>
        <v>1</v>
      </c>
      <c r="AU1847" s="69" t="e">
        <f t="shared" si="481"/>
        <v>#N/A</v>
      </c>
      <c r="AV1847" s="69" t="e">
        <f t="shared" si="482"/>
        <v>#N/A</v>
      </c>
      <c r="AW1847" s="69">
        <f>IF(I1847&gt;0,COUNTIF($AV$32:AV1847,AV1847),0)</f>
        <v>0</v>
      </c>
      <c r="AX1847" s="69">
        <f>IF(AND(AW1847&gt;1,SUMIF($AV$32:AV1846,AV1847,$AX$32:AX1846)-SUMIF($AV$32:AV1846,AV1847,$BA$32:BA1846)=0),1,IF(AND(AW1847&gt;1,SUMIF($AV$32:AV1846,AV1847,$AX$32:AX1846)-SUMIF($AV$32:AV1846,AV1847,$BA$32:BA1846)&gt;0),0,AW1847))</f>
        <v>0</v>
      </c>
      <c r="AY1847" s="69">
        <f>IF(AND(Q1847&gt;0,SUMIF($AV$32:AV1847,AV1847,$I$32:I1847)-SUMIF($AV$32:AV1847,AV1847,$Q$32:Q1847)=0),COUNTIF($AV$32:AV1847,AV1847),0)</f>
        <v>0</v>
      </c>
      <c r="AZ1847" s="69">
        <f>IF(Q1847&gt;0,COUNTIF($AV$32:AV1847,AV1847),0)</f>
        <v>0</v>
      </c>
      <c r="BA1847" s="69">
        <f t="shared" si="483"/>
        <v>0</v>
      </c>
      <c r="BC1847" s="69" t="str">
        <f t="shared" si="484"/>
        <v xml:space="preserve">  </v>
      </c>
      <c r="BD1847" s="69">
        <f t="shared" si="485"/>
        <v>0</v>
      </c>
      <c r="BF1847" s="69"/>
    </row>
    <row r="1848" spans="44:58" x14ac:dyDescent="0.25">
      <c r="AR1848" s="225">
        <f t="shared" si="486"/>
        <v>1</v>
      </c>
      <c r="AS1848" s="35">
        <f t="shared" si="487"/>
        <v>1</v>
      </c>
      <c r="AU1848" s="69" t="e">
        <f t="shared" si="481"/>
        <v>#N/A</v>
      </c>
      <c r="AV1848" s="69" t="e">
        <f t="shared" si="482"/>
        <v>#N/A</v>
      </c>
      <c r="AW1848" s="69">
        <f>IF(I1848&gt;0,COUNTIF($AV$32:AV1848,AV1848),0)</f>
        <v>0</v>
      </c>
      <c r="AX1848" s="69">
        <f>IF(AND(AW1848&gt;1,SUMIF($AV$32:AV1847,AV1848,$AX$32:AX1847)-SUMIF($AV$32:AV1847,AV1848,$BA$32:BA1847)=0),1,IF(AND(AW1848&gt;1,SUMIF($AV$32:AV1847,AV1848,$AX$32:AX1847)-SUMIF($AV$32:AV1847,AV1848,$BA$32:BA1847)&gt;0),0,AW1848))</f>
        <v>0</v>
      </c>
      <c r="AY1848" s="69">
        <f>IF(AND(Q1848&gt;0,SUMIF($AV$32:AV1848,AV1848,$I$32:I1848)-SUMIF($AV$32:AV1848,AV1848,$Q$32:Q1848)=0),COUNTIF($AV$32:AV1848,AV1848),0)</f>
        <v>0</v>
      </c>
      <c r="AZ1848" s="69">
        <f>IF(Q1848&gt;0,COUNTIF($AV$32:AV1848,AV1848),0)</f>
        <v>0</v>
      </c>
      <c r="BA1848" s="69">
        <f t="shared" si="483"/>
        <v>0</v>
      </c>
      <c r="BC1848" s="69" t="str">
        <f t="shared" si="484"/>
        <v xml:space="preserve">  </v>
      </c>
      <c r="BD1848" s="69">
        <f t="shared" si="485"/>
        <v>0</v>
      </c>
      <c r="BF1848" s="69"/>
    </row>
    <row r="1849" spans="44:58" x14ac:dyDescent="0.25">
      <c r="AR1849" s="225">
        <f t="shared" si="486"/>
        <v>1</v>
      </c>
      <c r="AS1849" s="35">
        <f t="shared" si="487"/>
        <v>1</v>
      </c>
      <c r="AU1849" s="69" t="e">
        <f t="shared" si="481"/>
        <v>#N/A</v>
      </c>
      <c r="AV1849" s="69" t="e">
        <f t="shared" si="482"/>
        <v>#N/A</v>
      </c>
      <c r="AW1849" s="69">
        <f>IF(I1849&gt;0,COUNTIF($AV$32:AV1849,AV1849),0)</f>
        <v>0</v>
      </c>
      <c r="AX1849" s="69">
        <f>IF(AND(AW1849&gt;1,SUMIF($AV$32:AV1848,AV1849,$AX$32:AX1848)-SUMIF($AV$32:AV1848,AV1849,$BA$32:BA1848)=0),1,IF(AND(AW1849&gt;1,SUMIF($AV$32:AV1848,AV1849,$AX$32:AX1848)-SUMIF($AV$32:AV1848,AV1849,$BA$32:BA1848)&gt;0),0,AW1849))</f>
        <v>0</v>
      </c>
      <c r="AY1849" s="69">
        <f>IF(AND(Q1849&gt;0,SUMIF($AV$32:AV1849,AV1849,$I$32:I1849)-SUMIF($AV$32:AV1849,AV1849,$Q$32:Q1849)=0),COUNTIF($AV$32:AV1849,AV1849),0)</f>
        <v>0</v>
      </c>
      <c r="AZ1849" s="69">
        <f>IF(Q1849&gt;0,COUNTIF($AV$32:AV1849,AV1849),0)</f>
        <v>0</v>
      </c>
      <c r="BA1849" s="69">
        <f t="shared" si="483"/>
        <v>0</v>
      </c>
      <c r="BC1849" s="69" t="str">
        <f t="shared" si="484"/>
        <v xml:space="preserve">  </v>
      </c>
      <c r="BD1849" s="69">
        <f t="shared" si="485"/>
        <v>0</v>
      </c>
      <c r="BF1849" s="69"/>
    </row>
    <row r="1850" spans="44:58" x14ac:dyDescent="0.25">
      <c r="AR1850" s="225">
        <f t="shared" si="486"/>
        <v>1</v>
      </c>
      <c r="AS1850" s="35">
        <f t="shared" si="487"/>
        <v>1</v>
      </c>
      <c r="AU1850" s="69" t="e">
        <f t="shared" si="481"/>
        <v>#N/A</v>
      </c>
      <c r="AV1850" s="69" t="e">
        <f t="shared" si="482"/>
        <v>#N/A</v>
      </c>
      <c r="AW1850" s="69">
        <f>IF(I1850&gt;0,COUNTIF($AV$32:AV1850,AV1850),0)</f>
        <v>0</v>
      </c>
      <c r="AX1850" s="69">
        <f>IF(AND(AW1850&gt;1,SUMIF($AV$32:AV1849,AV1850,$AX$32:AX1849)-SUMIF($AV$32:AV1849,AV1850,$BA$32:BA1849)=0),1,IF(AND(AW1850&gt;1,SUMIF($AV$32:AV1849,AV1850,$AX$32:AX1849)-SUMIF($AV$32:AV1849,AV1850,$BA$32:BA1849)&gt;0),0,AW1850))</f>
        <v>0</v>
      </c>
      <c r="AY1850" s="69">
        <f>IF(AND(Q1850&gt;0,SUMIF($AV$32:AV1850,AV1850,$I$32:I1850)-SUMIF($AV$32:AV1850,AV1850,$Q$32:Q1850)=0),COUNTIF($AV$32:AV1850,AV1850),0)</f>
        <v>0</v>
      </c>
      <c r="AZ1850" s="69">
        <f>IF(Q1850&gt;0,COUNTIF($AV$32:AV1850,AV1850),0)</f>
        <v>0</v>
      </c>
      <c r="BA1850" s="69">
        <f t="shared" si="483"/>
        <v>0</v>
      </c>
      <c r="BC1850" s="69" t="str">
        <f t="shared" si="484"/>
        <v xml:space="preserve">  </v>
      </c>
      <c r="BD1850" s="69">
        <f t="shared" si="485"/>
        <v>0</v>
      </c>
      <c r="BF1850" s="69"/>
    </row>
    <row r="1851" spans="44:58" x14ac:dyDescent="0.25">
      <c r="AR1851" s="225">
        <f t="shared" si="486"/>
        <v>1</v>
      </c>
      <c r="AS1851" s="35">
        <f t="shared" si="487"/>
        <v>1</v>
      </c>
      <c r="AU1851" s="69" t="e">
        <f t="shared" si="481"/>
        <v>#N/A</v>
      </c>
      <c r="AV1851" s="69" t="e">
        <f t="shared" si="482"/>
        <v>#N/A</v>
      </c>
      <c r="AW1851" s="69">
        <f>IF(I1851&gt;0,COUNTIF($AV$32:AV1851,AV1851),0)</f>
        <v>0</v>
      </c>
      <c r="AX1851" s="69">
        <f>IF(AND(AW1851&gt;1,SUMIF($AV$32:AV1850,AV1851,$AX$32:AX1850)-SUMIF($AV$32:AV1850,AV1851,$BA$32:BA1850)=0),1,IF(AND(AW1851&gt;1,SUMIF($AV$32:AV1850,AV1851,$AX$32:AX1850)-SUMIF($AV$32:AV1850,AV1851,$BA$32:BA1850)&gt;0),0,AW1851))</f>
        <v>0</v>
      </c>
      <c r="AY1851" s="69">
        <f>IF(AND(Q1851&gt;0,SUMIF($AV$32:AV1851,AV1851,$I$32:I1851)-SUMIF($AV$32:AV1851,AV1851,$Q$32:Q1851)=0),COUNTIF($AV$32:AV1851,AV1851),0)</f>
        <v>0</v>
      </c>
      <c r="AZ1851" s="69">
        <f>IF(Q1851&gt;0,COUNTIF($AV$32:AV1851,AV1851),0)</f>
        <v>0</v>
      </c>
      <c r="BA1851" s="69">
        <f t="shared" si="483"/>
        <v>0</v>
      </c>
      <c r="BC1851" s="69" t="str">
        <f t="shared" si="484"/>
        <v xml:space="preserve">  </v>
      </c>
      <c r="BD1851" s="69">
        <f t="shared" si="485"/>
        <v>0</v>
      </c>
      <c r="BF1851" s="69"/>
    </row>
    <row r="1852" spans="44:58" x14ac:dyDescent="0.25">
      <c r="AR1852" s="225">
        <f t="shared" si="486"/>
        <v>1</v>
      </c>
      <c r="AS1852" s="35">
        <f t="shared" si="487"/>
        <v>1</v>
      </c>
      <c r="AU1852" s="69" t="e">
        <f t="shared" si="481"/>
        <v>#N/A</v>
      </c>
      <c r="AV1852" s="69" t="e">
        <f t="shared" si="482"/>
        <v>#N/A</v>
      </c>
      <c r="AW1852" s="69">
        <f>IF(I1852&gt;0,COUNTIF($AV$32:AV1852,AV1852),0)</f>
        <v>0</v>
      </c>
      <c r="AX1852" s="69">
        <f>IF(AND(AW1852&gt;1,SUMIF($AV$32:AV1851,AV1852,$AX$32:AX1851)-SUMIF($AV$32:AV1851,AV1852,$BA$32:BA1851)=0),1,IF(AND(AW1852&gt;1,SUMIF($AV$32:AV1851,AV1852,$AX$32:AX1851)-SUMIF($AV$32:AV1851,AV1852,$BA$32:BA1851)&gt;0),0,AW1852))</f>
        <v>0</v>
      </c>
      <c r="AY1852" s="69">
        <f>IF(AND(Q1852&gt;0,SUMIF($AV$32:AV1852,AV1852,$I$32:I1852)-SUMIF($AV$32:AV1852,AV1852,$Q$32:Q1852)=0),COUNTIF($AV$32:AV1852,AV1852),0)</f>
        <v>0</v>
      </c>
      <c r="AZ1852" s="69">
        <f>IF(Q1852&gt;0,COUNTIF($AV$32:AV1852,AV1852),0)</f>
        <v>0</v>
      </c>
      <c r="BA1852" s="69">
        <f t="shared" si="483"/>
        <v>0</v>
      </c>
      <c r="BC1852" s="69" t="str">
        <f t="shared" si="484"/>
        <v xml:space="preserve">  </v>
      </c>
      <c r="BD1852" s="69">
        <f t="shared" si="485"/>
        <v>0</v>
      </c>
      <c r="BF1852" s="69"/>
    </row>
    <row r="1853" spans="44:58" x14ac:dyDescent="0.25">
      <c r="AR1853" s="225">
        <f t="shared" si="486"/>
        <v>1</v>
      </c>
      <c r="AS1853" s="35">
        <f t="shared" si="487"/>
        <v>1</v>
      </c>
      <c r="AU1853" s="69" t="e">
        <f t="shared" si="481"/>
        <v>#N/A</v>
      </c>
      <c r="AV1853" s="69" t="e">
        <f t="shared" si="482"/>
        <v>#N/A</v>
      </c>
      <c r="AW1853" s="69">
        <f>IF(I1853&gt;0,COUNTIF($AV$32:AV1853,AV1853),0)</f>
        <v>0</v>
      </c>
      <c r="AX1853" s="69">
        <f>IF(AND(AW1853&gt;1,SUMIF($AV$32:AV1852,AV1853,$AX$32:AX1852)-SUMIF($AV$32:AV1852,AV1853,$BA$32:BA1852)=0),1,IF(AND(AW1853&gt;1,SUMIF($AV$32:AV1852,AV1853,$AX$32:AX1852)-SUMIF($AV$32:AV1852,AV1853,$BA$32:BA1852)&gt;0),0,AW1853))</f>
        <v>0</v>
      </c>
      <c r="AY1853" s="69">
        <f>IF(AND(Q1853&gt;0,SUMIF($AV$32:AV1853,AV1853,$I$32:I1853)-SUMIF($AV$32:AV1853,AV1853,$Q$32:Q1853)=0),COUNTIF($AV$32:AV1853,AV1853),0)</f>
        <v>0</v>
      </c>
      <c r="AZ1853" s="69">
        <f>IF(Q1853&gt;0,COUNTIF($AV$32:AV1853,AV1853),0)</f>
        <v>0</v>
      </c>
      <c r="BA1853" s="69">
        <f t="shared" si="483"/>
        <v>0</v>
      </c>
      <c r="BC1853" s="69" t="str">
        <f t="shared" si="484"/>
        <v xml:space="preserve">  </v>
      </c>
      <c r="BD1853" s="69">
        <f t="shared" si="485"/>
        <v>0</v>
      </c>
      <c r="BF1853" s="69"/>
    </row>
    <row r="1854" spans="44:58" x14ac:dyDescent="0.25">
      <c r="AR1854" s="225">
        <f t="shared" si="486"/>
        <v>1</v>
      </c>
      <c r="AS1854" s="35">
        <f t="shared" si="487"/>
        <v>1</v>
      </c>
      <c r="AU1854" s="69" t="e">
        <f t="shared" si="481"/>
        <v>#N/A</v>
      </c>
      <c r="AV1854" s="69" t="e">
        <f t="shared" si="482"/>
        <v>#N/A</v>
      </c>
      <c r="AW1854" s="69">
        <f>IF(I1854&gt;0,COUNTIF($AV$32:AV1854,AV1854),0)</f>
        <v>0</v>
      </c>
      <c r="AX1854" s="69">
        <f>IF(AND(AW1854&gt;1,SUMIF($AV$32:AV1853,AV1854,$AX$32:AX1853)-SUMIF($AV$32:AV1853,AV1854,$BA$32:BA1853)=0),1,IF(AND(AW1854&gt;1,SUMIF($AV$32:AV1853,AV1854,$AX$32:AX1853)-SUMIF($AV$32:AV1853,AV1854,$BA$32:BA1853)&gt;0),0,AW1854))</f>
        <v>0</v>
      </c>
      <c r="AY1854" s="69">
        <f>IF(AND(Q1854&gt;0,SUMIF($AV$32:AV1854,AV1854,$I$32:I1854)-SUMIF($AV$32:AV1854,AV1854,$Q$32:Q1854)=0),COUNTIF($AV$32:AV1854,AV1854),0)</f>
        <v>0</v>
      </c>
      <c r="AZ1854" s="69">
        <f>IF(Q1854&gt;0,COUNTIF($AV$32:AV1854,AV1854),0)</f>
        <v>0</v>
      </c>
      <c r="BA1854" s="69">
        <f t="shared" si="483"/>
        <v>0</v>
      </c>
      <c r="BC1854" s="69" t="str">
        <f t="shared" si="484"/>
        <v xml:space="preserve">  </v>
      </c>
      <c r="BD1854" s="69">
        <f t="shared" si="485"/>
        <v>0</v>
      </c>
      <c r="BF1854" s="69"/>
    </row>
    <row r="1855" spans="44:58" x14ac:dyDescent="0.25">
      <c r="AR1855" s="225">
        <f t="shared" si="486"/>
        <v>1</v>
      </c>
      <c r="AS1855" s="35">
        <f t="shared" si="487"/>
        <v>1</v>
      </c>
      <c r="AU1855" s="69" t="e">
        <f t="shared" si="481"/>
        <v>#N/A</v>
      </c>
      <c r="AV1855" s="69" t="e">
        <f t="shared" si="482"/>
        <v>#N/A</v>
      </c>
      <c r="AW1855" s="69">
        <f>IF(I1855&gt;0,COUNTIF($AV$32:AV1855,AV1855),0)</f>
        <v>0</v>
      </c>
      <c r="AX1855" s="69">
        <f>IF(AND(AW1855&gt;1,SUMIF($AV$32:AV1854,AV1855,$AX$32:AX1854)-SUMIF($AV$32:AV1854,AV1855,$BA$32:BA1854)=0),1,IF(AND(AW1855&gt;1,SUMIF($AV$32:AV1854,AV1855,$AX$32:AX1854)-SUMIF($AV$32:AV1854,AV1855,$BA$32:BA1854)&gt;0),0,AW1855))</f>
        <v>0</v>
      </c>
      <c r="AY1855" s="69">
        <f>IF(AND(Q1855&gt;0,SUMIF($AV$32:AV1855,AV1855,$I$32:I1855)-SUMIF($AV$32:AV1855,AV1855,$Q$32:Q1855)=0),COUNTIF($AV$32:AV1855,AV1855),0)</f>
        <v>0</v>
      </c>
      <c r="AZ1855" s="69">
        <f>IF(Q1855&gt;0,COUNTIF($AV$32:AV1855,AV1855),0)</f>
        <v>0</v>
      </c>
      <c r="BA1855" s="69">
        <f t="shared" si="483"/>
        <v>0</v>
      </c>
      <c r="BC1855" s="69" t="str">
        <f t="shared" si="484"/>
        <v xml:space="preserve">  </v>
      </c>
      <c r="BD1855" s="69">
        <f t="shared" si="485"/>
        <v>0</v>
      </c>
      <c r="BF1855" s="69"/>
    </row>
    <row r="1856" spans="44:58" x14ac:dyDescent="0.25">
      <c r="AR1856" s="225">
        <f t="shared" si="486"/>
        <v>1</v>
      </c>
      <c r="AS1856" s="35">
        <f t="shared" si="487"/>
        <v>1</v>
      </c>
      <c r="AU1856" s="69" t="e">
        <f t="shared" si="481"/>
        <v>#N/A</v>
      </c>
      <c r="AV1856" s="69" t="e">
        <f t="shared" si="482"/>
        <v>#N/A</v>
      </c>
      <c r="AW1856" s="69">
        <f>IF(I1856&gt;0,COUNTIF($AV$32:AV1856,AV1856),0)</f>
        <v>0</v>
      </c>
      <c r="AX1856" s="69">
        <f>IF(AND(AW1856&gt;1,SUMIF($AV$32:AV1855,AV1856,$AX$32:AX1855)-SUMIF($AV$32:AV1855,AV1856,$BA$32:BA1855)=0),1,IF(AND(AW1856&gt;1,SUMIF($AV$32:AV1855,AV1856,$AX$32:AX1855)-SUMIF($AV$32:AV1855,AV1856,$BA$32:BA1855)&gt;0),0,AW1856))</f>
        <v>0</v>
      </c>
      <c r="AY1856" s="69">
        <f>IF(AND(Q1856&gt;0,SUMIF($AV$32:AV1856,AV1856,$I$32:I1856)-SUMIF($AV$32:AV1856,AV1856,$Q$32:Q1856)=0),COUNTIF($AV$32:AV1856,AV1856),0)</f>
        <v>0</v>
      </c>
      <c r="AZ1856" s="69">
        <f>IF(Q1856&gt;0,COUNTIF($AV$32:AV1856,AV1856),0)</f>
        <v>0</v>
      </c>
      <c r="BA1856" s="69">
        <f t="shared" si="483"/>
        <v>0</v>
      </c>
      <c r="BC1856" s="69" t="str">
        <f t="shared" si="484"/>
        <v xml:space="preserve">  </v>
      </c>
      <c r="BD1856" s="69">
        <f t="shared" si="485"/>
        <v>0</v>
      </c>
      <c r="BF1856" s="69"/>
    </row>
    <row r="1857" spans="44:58" x14ac:dyDescent="0.25">
      <c r="AR1857" s="225">
        <f t="shared" si="486"/>
        <v>1</v>
      </c>
      <c r="AS1857" s="35">
        <f t="shared" si="487"/>
        <v>1</v>
      </c>
      <c r="AU1857" s="69" t="e">
        <f t="shared" si="481"/>
        <v>#N/A</v>
      </c>
      <c r="AV1857" s="69" t="e">
        <f t="shared" si="482"/>
        <v>#N/A</v>
      </c>
      <c r="AW1857" s="69">
        <f>IF(I1857&gt;0,COUNTIF($AV$32:AV1857,AV1857),0)</f>
        <v>0</v>
      </c>
      <c r="AX1857" s="69">
        <f>IF(AND(AW1857&gt;1,SUMIF($AV$32:AV1856,AV1857,$AX$32:AX1856)-SUMIF($AV$32:AV1856,AV1857,$BA$32:BA1856)=0),1,IF(AND(AW1857&gt;1,SUMIF($AV$32:AV1856,AV1857,$AX$32:AX1856)-SUMIF($AV$32:AV1856,AV1857,$BA$32:BA1856)&gt;0),0,AW1857))</f>
        <v>0</v>
      </c>
      <c r="AY1857" s="69">
        <f>IF(AND(Q1857&gt;0,SUMIF($AV$32:AV1857,AV1857,$I$32:I1857)-SUMIF($AV$32:AV1857,AV1857,$Q$32:Q1857)=0),COUNTIF($AV$32:AV1857,AV1857),0)</f>
        <v>0</v>
      </c>
      <c r="AZ1857" s="69">
        <f>IF(Q1857&gt;0,COUNTIF($AV$32:AV1857,AV1857),0)</f>
        <v>0</v>
      </c>
      <c r="BA1857" s="69">
        <f t="shared" si="483"/>
        <v>0</v>
      </c>
      <c r="BC1857" s="69" t="str">
        <f t="shared" si="484"/>
        <v xml:space="preserve">  </v>
      </c>
      <c r="BD1857" s="69">
        <f t="shared" si="485"/>
        <v>0</v>
      </c>
      <c r="BF1857" s="69"/>
    </row>
    <row r="1858" spans="44:58" x14ac:dyDescent="0.25">
      <c r="AR1858" s="225">
        <f t="shared" si="486"/>
        <v>1</v>
      </c>
      <c r="AS1858" s="35">
        <f t="shared" si="487"/>
        <v>1</v>
      </c>
      <c r="AU1858" s="69" t="e">
        <f t="shared" si="481"/>
        <v>#N/A</v>
      </c>
      <c r="AV1858" s="69" t="e">
        <f t="shared" si="482"/>
        <v>#N/A</v>
      </c>
      <c r="AW1858" s="69">
        <f>IF(I1858&gt;0,COUNTIF($AV$32:AV1858,AV1858),0)</f>
        <v>0</v>
      </c>
      <c r="AX1858" s="69">
        <f>IF(AND(AW1858&gt;1,SUMIF($AV$32:AV1857,AV1858,$AX$32:AX1857)-SUMIF($AV$32:AV1857,AV1858,$BA$32:BA1857)=0),1,IF(AND(AW1858&gt;1,SUMIF($AV$32:AV1857,AV1858,$AX$32:AX1857)-SUMIF($AV$32:AV1857,AV1858,$BA$32:BA1857)&gt;0),0,AW1858))</f>
        <v>0</v>
      </c>
      <c r="AY1858" s="69">
        <f>IF(AND(Q1858&gt;0,SUMIF($AV$32:AV1858,AV1858,$I$32:I1858)-SUMIF($AV$32:AV1858,AV1858,$Q$32:Q1858)=0),COUNTIF($AV$32:AV1858,AV1858),0)</f>
        <v>0</v>
      </c>
      <c r="AZ1858" s="69">
        <f>IF(Q1858&gt;0,COUNTIF($AV$32:AV1858,AV1858),0)</f>
        <v>0</v>
      </c>
      <c r="BA1858" s="69">
        <f t="shared" si="483"/>
        <v>0</v>
      </c>
      <c r="BC1858" s="69" t="str">
        <f t="shared" si="484"/>
        <v xml:space="preserve">  </v>
      </c>
      <c r="BD1858" s="69">
        <f t="shared" si="485"/>
        <v>0</v>
      </c>
      <c r="BF1858" s="69"/>
    </row>
    <row r="1859" spans="44:58" x14ac:dyDescent="0.25">
      <c r="AR1859" s="225">
        <f t="shared" si="486"/>
        <v>1</v>
      </c>
      <c r="AS1859" s="35">
        <f t="shared" si="487"/>
        <v>1</v>
      </c>
      <c r="AU1859" s="69" t="e">
        <f t="shared" si="481"/>
        <v>#N/A</v>
      </c>
      <c r="AV1859" s="69" t="e">
        <f t="shared" si="482"/>
        <v>#N/A</v>
      </c>
      <c r="AW1859" s="69">
        <f>IF(I1859&gt;0,COUNTIF($AV$32:AV1859,AV1859),0)</f>
        <v>0</v>
      </c>
      <c r="AX1859" s="69">
        <f>IF(AND(AW1859&gt;1,SUMIF($AV$32:AV1858,AV1859,$AX$32:AX1858)-SUMIF($AV$32:AV1858,AV1859,$BA$32:BA1858)=0),1,IF(AND(AW1859&gt;1,SUMIF($AV$32:AV1858,AV1859,$AX$32:AX1858)-SUMIF($AV$32:AV1858,AV1859,$BA$32:BA1858)&gt;0),0,AW1859))</f>
        <v>0</v>
      </c>
      <c r="AY1859" s="69">
        <f>IF(AND(Q1859&gt;0,SUMIF($AV$32:AV1859,AV1859,$I$32:I1859)-SUMIF($AV$32:AV1859,AV1859,$Q$32:Q1859)=0),COUNTIF($AV$32:AV1859,AV1859),0)</f>
        <v>0</v>
      </c>
      <c r="AZ1859" s="69">
        <f>IF(Q1859&gt;0,COUNTIF($AV$32:AV1859,AV1859),0)</f>
        <v>0</v>
      </c>
      <c r="BA1859" s="69">
        <f t="shared" si="483"/>
        <v>0</v>
      </c>
      <c r="BC1859" s="69" t="str">
        <f t="shared" si="484"/>
        <v xml:space="preserve">  </v>
      </c>
      <c r="BD1859" s="69">
        <f t="shared" si="485"/>
        <v>0</v>
      </c>
      <c r="BF1859" s="69"/>
    </row>
    <row r="1860" spans="44:58" x14ac:dyDescent="0.25">
      <c r="AR1860" s="225">
        <f t="shared" si="486"/>
        <v>1</v>
      </c>
      <c r="AS1860" s="35">
        <f t="shared" si="487"/>
        <v>1</v>
      </c>
      <c r="AU1860" s="69" t="e">
        <f t="shared" si="481"/>
        <v>#N/A</v>
      </c>
      <c r="AV1860" s="69" t="e">
        <f t="shared" si="482"/>
        <v>#N/A</v>
      </c>
      <c r="AW1860" s="69">
        <f>IF(I1860&gt;0,COUNTIF($AV$32:AV1860,AV1860),0)</f>
        <v>0</v>
      </c>
      <c r="AX1860" s="69">
        <f>IF(AND(AW1860&gt;1,SUMIF($AV$32:AV1859,AV1860,$AX$32:AX1859)-SUMIF($AV$32:AV1859,AV1860,$BA$32:BA1859)=0),1,IF(AND(AW1860&gt;1,SUMIF($AV$32:AV1859,AV1860,$AX$32:AX1859)-SUMIF($AV$32:AV1859,AV1860,$BA$32:BA1859)&gt;0),0,AW1860))</f>
        <v>0</v>
      </c>
      <c r="AY1860" s="69">
        <f>IF(AND(Q1860&gt;0,SUMIF($AV$32:AV1860,AV1860,$I$32:I1860)-SUMIF($AV$32:AV1860,AV1860,$Q$32:Q1860)=0),COUNTIF($AV$32:AV1860,AV1860),0)</f>
        <v>0</v>
      </c>
      <c r="AZ1860" s="69">
        <f>IF(Q1860&gt;0,COUNTIF($AV$32:AV1860,AV1860),0)</f>
        <v>0</v>
      </c>
      <c r="BA1860" s="69">
        <f t="shared" si="483"/>
        <v>0</v>
      </c>
      <c r="BC1860" s="69" t="str">
        <f t="shared" si="484"/>
        <v xml:space="preserve">  </v>
      </c>
      <c r="BD1860" s="69">
        <f t="shared" si="485"/>
        <v>0</v>
      </c>
      <c r="BF1860" s="69"/>
    </row>
    <row r="1861" spans="44:58" x14ac:dyDescent="0.25">
      <c r="AR1861" s="225">
        <f t="shared" si="486"/>
        <v>1</v>
      </c>
      <c r="AS1861" s="35">
        <f t="shared" si="487"/>
        <v>1</v>
      </c>
      <c r="AU1861" s="69" t="e">
        <f t="shared" si="481"/>
        <v>#N/A</v>
      </c>
      <c r="AV1861" s="69" t="e">
        <f t="shared" si="482"/>
        <v>#N/A</v>
      </c>
      <c r="AW1861" s="69">
        <f>IF(I1861&gt;0,COUNTIF($AV$32:AV1861,AV1861),0)</f>
        <v>0</v>
      </c>
      <c r="AX1861" s="69">
        <f>IF(AND(AW1861&gt;1,SUMIF($AV$32:AV1860,AV1861,$AX$32:AX1860)-SUMIF($AV$32:AV1860,AV1861,$BA$32:BA1860)=0),1,IF(AND(AW1861&gt;1,SUMIF($AV$32:AV1860,AV1861,$AX$32:AX1860)-SUMIF($AV$32:AV1860,AV1861,$BA$32:BA1860)&gt;0),0,AW1861))</f>
        <v>0</v>
      </c>
      <c r="AY1861" s="69">
        <f>IF(AND(Q1861&gt;0,SUMIF($AV$32:AV1861,AV1861,$I$32:I1861)-SUMIF($AV$32:AV1861,AV1861,$Q$32:Q1861)=0),COUNTIF($AV$32:AV1861,AV1861),0)</f>
        <v>0</v>
      </c>
      <c r="AZ1861" s="69">
        <f>IF(Q1861&gt;0,COUNTIF($AV$32:AV1861,AV1861),0)</f>
        <v>0</v>
      </c>
      <c r="BA1861" s="69">
        <f t="shared" si="483"/>
        <v>0</v>
      </c>
      <c r="BC1861" s="69" t="str">
        <f t="shared" si="484"/>
        <v xml:space="preserve">  </v>
      </c>
      <c r="BD1861" s="69">
        <f t="shared" si="485"/>
        <v>0</v>
      </c>
      <c r="BF1861" s="69"/>
    </row>
    <row r="1862" spans="44:58" x14ac:dyDescent="0.25">
      <c r="AR1862" s="225">
        <f t="shared" si="486"/>
        <v>1</v>
      </c>
      <c r="AS1862" s="35">
        <f t="shared" si="487"/>
        <v>1</v>
      </c>
      <c r="AU1862" s="69" t="e">
        <f t="shared" si="481"/>
        <v>#N/A</v>
      </c>
      <c r="AV1862" s="69" t="e">
        <f t="shared" si="482"/>
        <v>#N/A</v>
      </c>
      <c r="AW1862" s="69">
        <f>IF(I1862&gt;0,COUNTIF($AV$32:AV1862,AV1862),0)</f>
        <v>0</v>
      </c>
      <c r="AX1862" s="69">
        <f>IF(AND(AW1862&gt;1,SUMIF($AV$32:AV1861,AV1862,$AX$32:AX1861)-SUMIF($AV$32:AV1861,AV1862,$BA$32:BA1861)=0),1,IF(AND(AW1862&gt;1,SUMIF($AV$32:AV1861,AV1862,$AX$32:AX1861)-SUMIF($AV$32:AV1861,AV1862,$BA$32:BA1861)&gt;0),0,AW1862))</f>
        <v>0</v>
      </c>
      <c r="AY1862" s="69">
        <f>IF(AND(Q1862&gt;0,SUMIF($AV$32:AV1862,AV1862,$I$32:I1862)-SUMIF($AV$32:AV1862,AV1862,$Q$32:Q1862)=0),COUNTIF($AV$32:AV1862,AV1862),0)</f>
        <v>0</v>
      </c>
      <c r="AZ1862" s="69">
        <f>IF(Q1862&gt;0,COUNTIF($AV$32:AV1862,AV1862),0)</f>
        <v>0</v>
      </c>
      <c r="BA1862" s="69">
        <f t="shared" si="483"/>
        <v>0</v>
      </c>
      <c r="BC1862" s="69" t="str">
        <f t="shared" si="484"/>
        <v xml:space="preserve">  </v>
      </c>
      <c r="BD1862" s="69">
        <f t="shared" si="485"/>
        <v>0</v>
      </c>
      <c r="BF1862" s="69"/>
    </row>
    <row r="1863" spans="44:58" x14ac:dyDescent="0.25">
      <c r="AR1863" s="225">
        <f t="shared" si="486"/>
        <v>1</v>
      </c>
      <c r="AS1863" s="35">
        <f t="shared" si="487"/>
        <v>1</v>
      </c>
      <c r="AU1863" s="69" t="e">
        <f t="shared" si="481"/>
        <v>#N/A</v>
      </c>
      <c r="AV1863" s="69" t="e">
        <f t="shared" si="482"/>
        <v>#N/A</v>
      </c>
      <c r="AW1863" s="69">
        <f>IF(I1863&gt;0,COUNTIF($AV$32:AV1863,AV1863),0)</f>
        <v>0</v>
      </c>
      <c r="AX1863" s="69">
        <f>IF(AND(AW1863&gt;1,SUMIF($AV$32:AV1862,AV1863,$AX$32:AX1862)-SUMIF($AV$32:AV1862,AV1863,$BA$32:BA1862)=0),1,IF(AND(AW1863&gt;1,SUMIF($AV$32:AV1862,AV1863,$AX$32:AX1862)-SUMIF($AV$32:AV1862,AV1863,$BA$32:BA1862)&gt;0),0,AW1863))</f>
        <v>0</v>
      </c>
      <c r="AY1863" s="69">
        <f>IF(AND(Q1863&gt;0,SUMIF($AV$32:AV1863,AV1863,$I$32:I1863)-SUMIF($AV$32:AV1863,AV1863,$Q$32:Q1863)=0),COUNTIF($AV$32:AV1863,AV1863),0)</f>
        <v>0</v>
      </c>
      <c r="AZ1863" s="69">
        <f>IF(Q1863&gt;0,COUNTIF($AV$32:AV1863,AV1863),0)</f>
        <v>0</v>
      </c>
      <c r="BA1863" s="69">
        <f t="shared" si="483"/>
        <v>0</v>
      </c>
      <c r="BC1863" s="69" t="str">
        <f t="shared" si="484"/>
        <v xml:space="preserve">  </v>
      </c>
      <c r="BD1863" s="69">
        <f t="shared" si="485"/>
        <v>0</v>
      </c>
      <c r="BF1863" s="69"/>
    </row>
    <row r="1864" spans="44:58" x14ac:dyDescent="0.25">
      <c r="AR1864" s="225">
        <f t="shared" si="486"/>
        <v>1</v>
      </c>
      <c r="AS1864" s="35">
        <f t="shared" si="487"/>
        <v>1</v>
      </c>
      <c r="AU1864" s="69" t="e">
        <f t="shared" si="481"/>
        <v>#N/A</v>
      </c>
      <c r="AV1864" s="69" t="e">
        <f t="shared" si="482"/>
        <v>#N/A</v>
      </c>
      <c r="AW1864" s="69">
        <f>IF(I1864&gt;0,COUNTIF($AV$32:AV1864,AV1864),0)</f>
        <v>0</v>
      </c>
      <c r="AX1864" s="69">
        <f>IF(AND(AW1864&gt;1,SUMIF($AV$32:AV1863,AV1864,$AX$32:AX1863)-SUMIF($AV$32:AV1863,AV1864,$BA$32:BA1863)=0),1,IF(AND(AW1864&gt;1,SUMIF($AV$32:AV1863,AV1864,$AX$32:AX1863)-SUMIF($AV$32:AV1863,AV1864,$BA$32:BA1863)&gt;0),0,AW1864))</f>
        <v>0</v>
      </c>
      <c r="AY1864" s="69">
        <f>IF(AND(Q1864&gt;0,SUMIF($AV$32:AV1864,AV1864,$I$32:I1864)-SUMIF($AV$32:AV1864,AV1864,$Q$32:Q1864)=0),COUNTIF($AV$32:AV1864,AV1864),0)</f>
        <v>0</v>
      </c>
      <c r="AZ1864" s="69">
        <f>IF(Q1864&gt;0,COUNTIF($AV$32:AV1864,AV1864),0)</f>
        <v>0</v>
      </c>
      <c r="BA1864" s="69">
        <f t="shared" si="483"/>
        <v>0</v>
      </c>
      <c r="BC1864" s="69" t="str">
        <f t="shared" si="484"/>
        <v xml:space="preserve">  </v>
      </c>
      <c r="BD1864" s="69">
        <f t="shared" si="485"/>
        <v>0</v>
      </c>
      <c r="BF1864" s="69"/>
    </row>
    <row r="1865" spans="44:58" x14ac:dyDescent="0.25">
      <c r="AR1865" s="225">
        <f t="shared" si="486"/>
        <v>1</v>
      </c>
      <c r="AS1865" s="35">
        <f t="shared" si="487"/>
        <v>1</v>
      </c>
      <c r="AU1865" s="69" t="e">
        <f t="shared" si="481"/>
        <v>#N/A</v>
      </c>
      <c r="AV1865" s="69" t="e">
        <f t="shared" si="482"/>
        <v>#N/A</v>
      </c>
      <c r="AW1865" s="69">
        <f>IF(I1865&gt;0,COUNTIF($AV$32:AV1865,AV1865),0)</f>
        <v>0</v>
      </c>
      <c r="AX1865" s="69">
        <f>IF(AND(AW1865&gt;1,SUMIF($AV$32:AV1864,AV1865,$AX$32:AX1864)-SUMIF($AV$32:AV1864,AV1865,$BA$32:BA1864)=0),1,IF(AND(AW1865&gt;1,SUMIF($AV$32:AV1864,AV1865,$AX$32:AX1864)-SUMIF($AV$32:AV1864,AV1865,$BA$32:BA1864)&gt;0),0,AW1865))</f>
        <v>0</v>
      </c>
      <c r="AY1865" s="69">
        <f>IF(AND(Q1865&gt;0,SUMIF($AV$32:AV1865,AV1865,$I$32:I1865)-SUMIF($AV$32:AV1865,AV1865,$Q$32:Q1865)=0),COUNTIF($AV$32:AV1865,AV1865),0)</f>
        <v>0</v>
      </c>
      <c r="AZ1865" s="69">
        <f>IF(Q1865&gt;0,COUNTIF($AV$32:AV1865,AV1865),0)</f>
        <v>0</v>
      </c>
      <c r="BA1865" s="69">
        <f t="shared" si="483"/>
        <v>0</v>
      </c>
      <c r="BC1865" s="69" t="str">
        <f t="shared" si="484"/>
        <v xml:space="preserve">  </v>
      </c>
      <c r="BD1865" s="69">
        <f t="shared" si="485"/>
        <v>0</v>
      </c>
      <c r="BF1865" s="69"/>
    </row>
    <row r="1866" spans="44:58" x14ac:dyDescent="0.25">
      <c r="AR1866" s="225">
        <f t="shared" si="486"/>
        <v>1</v>
      </c>
      <c r="AS1866" s="35">
        <f t="shared" si="487"/>
        <v>1</v>
      </c>
      <c r="AU1866" s="69" t="e">
        <f t="shared" si="481"/>
        <v>#N/A</v>
      </c>
      <c r="AV1866" s="69" t="e">
        <f t="shared" si="482"/>
        <v>#N/A</v>
      </c>
      <c r="AW1866" s="69">
        <f>IF(I1866&gt;0,COUNTIF($AV$32:AV1866,AV1866),0)</f>
        <v>0</v>
      </c>
      <c r="AX1866" s="69">
        <f>IF(AND(AW1866&gt;1,SUMIF($AV$32:AV1865,AV1866,$AX$32:AX1865)-SUMIF($AV$32:AV1865,AV1866,$BA$32:BA1865)=0),1,IF(AND(AW1866&gt;1,SUMIF($AV$32:AV1865,AV1866,$AX$32:AX1865)-SUMIF($AV$32:AV1865,AV1866,$BA$32:BA1865)&gt;0),0,AW1866))</f>
        <v>0</v>
      </c>
      <c r="AY1866" s="69">
        <f>IF(AND(Q1866&gt;0,SUMIF($AV$32:AV1866,AV1866,$I$32:I1866)-SUMIF($AV$32:AV1866,AV1866,$Q$32:Q1866)=0),COUNTIF($AV$32:AV1866,AV1866),0)</f>
        <v>0</v>
      </c>
      <c r="AZ1866" s="69">
        <f>IF(Q1866&gt;0,COUNTIF($AV$32:AV1866,AV1866),0)</f>
        <v>0</v>
      </c>
      <c r="BA1866" s="69">
        <f t="shared" si="483"/>
        <v>0</v>
      </c>
      <c r="BC1866" s="69" t="str">
        <f t="shared" si="484"/>
        <v xml:space="preserve">  </v>
      </c>
      <c r="BD1866" s="69">
        <f t="shared" si="485"/>
        <v>0</v>
      </c>
      <c r="BF1866" s="69"/>
    </row>
    <row r="1867" spans="44:58" x14ac:dyDescent="0.25">
      <c r="AR1867" s="225">
        <f t="shared" si="486"/>
        <v>1</v>
      </c>
      <c r="AS1867" s="35">
        <f t="shared" si="487"/>
        <v>1</v>
      </c>
      <c r="AU1867" s="69" t="e">
        <f t="shared" si="481"/>
        <v>#N/A</v>
      </c>
      <c r="AV1867" s="69" t="e">
        <f t="shared" si="482"/>
        <v>#N/A</v>
      </c>
      <c r="AW1867" s="69">
        <f>IF(I1867&gt;0,COUNTIF($AV$32:AV1867,AV1867),0)</f>
        <v>0</v>
      </c>
      <c r="AX1867" s="69">
        <f>IF(AND(AW1867&gt;1,SUMIF($AV$32:AV1866,AV1867,$AX$32:AX1866)-SUMIF($AV$32:AV1866,AV1867,$BA$32:BA1866)=0),1,IF(AND(AW1867&gt;1,SUMIF($AV$32:AV1866,AV1867,$AX$32:AX1866)-SUMIF($AV$32:AV1866,AV1867,$BA$32:BA1866)&gt;0),0,AW1867))</f>
        <v>0</v>
      </c>
      <c r="AY1867" s="69">
        <f>IF(AND(Q1867&gt;0,SUMIF($AV$32:AV1867,AV1867,$I$32:I1867)-SUMIF($AV$32:AV1867,AV1867,$Q$32:Q1867)=0),COUNTIF($AV$32:AV1867,AV1867),0)</f>
        <v>0</v>
      </c>
      <c r="AZ1867" s="69">
        <f>IF(Q1867&gt;0,COUNTIF($AV$32:AV1867,AV1867),0)</f>
        <v>0</v>
      </c>
      <c r="BA1867" s="69">
        <f t="shared" si="483"/>
        <v>0</v>
      </c>
      <c r="BC1867" s="69" t="str">
        <f t="shared" si="484"/>
        <v xml:space="preserve">  </v>
      </c>
      <c r="BD1867" s="69">
        <f t="shared" si="485"/>
        <v>0</v>
      </c>
      <c r="BF1867" s="69"/>
    </row>
    <row r="1868" spans="44:58" x14ac:dyDescent="0.25">
      <c r="AR1868" s="225">
        <f t="shared" si="486"/>
        <v>1</v>
      </c>
      <c r="AS1868" s="35">
        <f t="shared" si="487"/>
        <v>1</v>
      </c>
      <c r="AU1868" s="69" t="e">
        <f t="shared" si="481"/>
        <v>#N/A</v>
      </c>
      <c r="AV1868" s="69" t="e">
        <f t="shared" si="482"/>
        <v>#N/A</v>
      </c>
      <c r="AW1868" s="69">
        <f>IF(I1868&gt;0,COUNTIF($AV$32:AV1868,AV1868),0)</f>
        <v>0</v>
      </c>
      <c r="AX1868" s="69">
        <f>IF(AND(AW1868&gt;1,SUMIF($AV$32:AV1867,AV1868,$AX$32:AX1867)-SUMIF($AV$32:AV1867,AV1868,$BA$32:BA1867)=0),1,IF(AND(AW1868&gt;1,SUMIF($AV$32:AV1867,AV1868,$AX$32:AX1867)-SUMIF($AV$32:AV1867,AV1868,$BA$32:BA1867)&gt;0),0,AW1868))</f>
        <v>0</v>
      </c>
      <c r="AY1868" s="69">
        <f>IF(AND(Q1868&gt;0,SUMIF($AV$32:AV1868,AV1868,$I$32:I1868)-SUMIF($AV$32:AV1868,AV1868,$Q$32:Q1868)=0),COUNTIF($AV$32:AV1868,AV1868),0)</f>
        <v>0</v>
      </c>
      <c r="AZ1868" s="69">
        <f>IF(Q1868&gt;0,COUNTIF($AV$32:AV1868,AV1868),0)</f>
        <v>0</v>
      </c>
      <c r="BA1868" s="69">
        <f t="shared" si="483"/>
        <v>0</v>
      </c>
      <c r="BC1868" s="69" t="str">
        <f t="shared" si="484"/>
        <v xml:space="preserve">  </v>
      </c>
      <c r="BD1868" s="69">
        <f t="shared" si="485"/>
        <v>0</v>
      </c>
      <c r="BF1868" s="69"/>
    </row>
    <row r="1869" spans="44:58" x14ac:dyDescent="0.25">
      <c r="AR1869" s="225">
        <f t="shared" si="486"/>
        <v>1</v>
      </c>
      <c r="AS1869" s="35">
        <f t="shared" si="487"/>
        <v>1</v>
      </c>
      <c r="AU1869" s="69" t="e">
        <f t="shared" si="481"/>
        <v>#N/A</v>
      </c>
      <c r="AV1869" s="69" t="e">
        <f t="shared" si="482"/>
        <v>#N/A</v>
      </c>
      <c r="AW1869" s="69">
        <f>IF(I1869&gt;0,COUNTIF($AV$32:AV1869,AV1869),0)</f>
        <v>0</v>
      </c>
      <c r="AX1869" s="69">
        <f>IF(AND(AW1869&gt;1,SUMIF($AV$32:AV1868,AV1869,$AX$32:AX1868)-SUMIF($AV$32:AV1868,AV1869,$BA$32:BA1868)=0),1,IF(AND(AW1869&gt;1,SUMIF($AV$32:AV1868,AV1869,$AX$32:AX1868)-SUMIF($AV$32:AV1868,AV1869,$BA$32:BA1868)&gt;0),0,AW1869))</f>
        <v>0</v>
      </c>
      <c r="AY1869" s="69">
        <f>IF(AND(Q1869&gt;0,SUMIF($AV$32:AV1869,AV1869,$I$32:I1869)-SUMIF($AV$32:AV1869,AV1869,$Q$32:Q1869)=0),COUNTIF($AV$32:AV1869,AV1869),0)</f>
        <v>0</v>
      </c>
      <c r="AZ1869" s="69">
        <f>IF(Q1869&gt;0,COUNTIF($AV$32:AV1869,AV1869),0)</f>
        <v>0</v>
      </c>
      <c r="BA1869" s="69">
        <f t="shared" si="483"/>
        <v>0</v>
      </c>
      <c r="BC1869" s="69" t="str">
        <f t="shared" si="484"/>
        <v xml:space="preserve">  </v>
      </c>
      <c r="BD1869" s="69">
        <f t="shared" si="485"/>
        <v>0</v>
      </c>
      <c r="BF1869" s="69"/>
    </row>
    <row r="1870" spans="44:58" x14ac:dyDescent="0.25">
      <c r="AR1870" s="225">
        <f t="shared" si="486"/>
        <v>1</v>
      </c>
      <c r="AS1870" s="35">
        <f t="shared" si="487"/>
        <v>1</v>
      </c>
      <c r="AU1870" s="69" t="e">
        <f t="shared" si="481"/>
        <v>#N/A</v>
      </c>
      <c r="AV1870" s="69" t="e">
        <f t="shared" si="482"/>
        <v>#N/A</v>
      </c>
      <c r="AW1870" s="69">
        <f>IF(I1870&gt;0,COUNTIF($AV$32:AV1870,AV1870),0)</f>
        <v>0</v>
      </c>
      <c r="AX1870" s="69">
        <f>IF(AND(AW1870&gt;1,SUMIF($AV$32:AV1869,AV1870,$AX$32:AX1869)-SUMIF($AV$32:AV1869,AV1870,$BA$32:BA1869)=0),1,IF(AND(AW1870&gt;1,SUMIF($AV$32:AV1869,AV1870,$AX$32:AX1869)-SUMIF($AV$32:AV1869,AV1870,$BA$32:BA1869)&gt;0),0,AW1870))</f>
        <v>0</v>
      </c>
      <c r="AY1870" s="69">
        <f>IF(AND(Q1870&gt;0,SUMIF($AV$32:AV1870,AV1870,$I$32:I1870)-SUMIF($AV$32:AV1870,AV1870,$Q$32:Q1870)=0),COUNTIF($AV$32:AV1870,AV1870),0)</f>
        <v>0</v>
      </c>
      <c r="AZ1870" s="69">
        <f>IF(Q1870&gt;0,COUNTIF($AV$32:AV1870,AV1870),0)</f>
        <v>0</v>
      </c>
      <c r="BA1870" s="69">
        <f t="shared" si="483"/>
        <v>0</v>
      </c>
      <c r="BC1870" s="69" t="str">
        <f t="shared" si="484"/>
        <v xml:space="preserve">  </v>
      </c>
      <c r="BD1870" s="69">
        <f t="shared" si="485"/>
        <v>0</v>
      </c>
      <c r="BF1870" s="69"/>
    </row>
    <row r="1871" spans="44:58" x14ac:dyDescent="0.25">
      <c r="AR1871" s="225">
        <f t="shared" si="486"/>
        <v>1</v>
      </c>
      <c r="AS1871" s="35">
        <f t="shared" si="487"/>
        <v>1</v>
      </c>
      <c r="AU1871" s="69" t="e">
        <f t="shared" si="481"/>
        <v>#N/A</v>
      </c>
      <c r="AV1871" s="69" t="e">
        <f t="shared" si="482"/>
        <v>#N/A</v>
      </c>
      <c r="AW1871" s="69">
        <f>IF(I1871&gt;0,COUNTIF($AV$32:AV1871,AV1871),0)</f>
        <v>0</v>
      </c>
      <c r="AX1871" s="69">
        <f>IF(AND(AW1871&gt;1,SUMIF($AV$32:AV1870,AV1871,$AX$32:AX1870)-SUMIF($AV$32:AV1870,AV1871,$BA$32:BA1870)=0),1,IF(AND(AW1871&gt;1,SUMIF($AV$32:AV1870,AV1871,$AX$32:AX1870)-SUMIF($AV$32:AV1870,AV1871,$BA$32:BA1870)&gt;0),0,AW1871))</f>
        <v>0</v>
      </c>
      <c r="AY1871" s="69">
        <f>IF(AND(Q1871&gt;0,SUMIF($AV$32:AV1871,AV1871,$I$32:I1871)-SUMIF($AV$32:AV1871,AV1871,$Q$32:Q1871)=0),COUNTIF($AV$32:AV1871,AV1871),0)</f>
        <v>0</v>
      </c>
      <c r="AZ1871" s="69">
        <f>IF(Q1871&gt;0,COUNTIF($AV$32:AV1871,AV1871),0)</f>
        <v>0</v>
      </c>
      <c r="BA1871" s="69">
        <f t="shared" si="483"/>
        <v>0</v>
      </c>
      <c r="BC1871" s="69" t="str">
        <f t="shared" si="484"/>
        <v xml:space="preserve">  </v>
      </c>
      <c r="BD1871" s="69">
        <f t="shared" si="485"/>
        <v>0</v>
      </c>
      <c r="BF1871" s="69"/>
    </row>
    <row r="1872" spans="44:58" x14ac:dyDescent="0.25">
      <c r="AR1872" s="225">
        <f t="shared" si="486"/>
        <v>1</v>
      </c>
      <c r="AS1872" s="35">
        <f t="shared" si="487"/>
        <v>1</v>
      </c>
      <c r="AU1872" s="69" t="e">
        <f t="shared" si="481"/>
        <v>#N/A</v>
      </c>
      <c r="AV1872" s="69" t="e">
        <f t="shared" si="482"/>
        <v>#N/A</v>
      </c>
      <c r="AW1872" s="69">
        <f>IF(I1872&gt;0,COUNTIF($AV$32:AV1872,AV1872),0)</f>
        <v>0</v>
      </c>
      <c r="AX1872" s="69">
        <f>IF(AND(AW1872&gt;1,SUMIF($AV$32:AV1871,AV1872,$AX$32:AX1871)-SUMIF($AV$32:AV1871,AV1872,$BA$32:BA1871)=0),1,IF(AND(AW1872&gt;1,SUMIF($AV$32:AV1871,AV1872,$AX$32:AX1871)-SUMIF($AV$32:AV1871,AV1872,$BA$32:BA1871)&gt;0),0,AW1872))</f>
        <v>0</v>
      </c>
      <c r="AY1872" s="69">
        <f>IF(AND(Q1872&gt;0,SUMIF($AV$32:AV1872,AV1872,$I$32:I1872)-SUMIF($AV$32:AV1872,AV1872,$Q$32:Q1872)=0),COUNTIF($AV$32:AV1872,AV1872),0)</f>
        <v>0</v>
      </c>
      <c r="AZ1872" s="69">
        <f>IF(Q1872&gt;0,COUNTIF($AV$32:AV1872,AV1872),0)</f>
        <v>0</v>
      </c>
      <c r="BA1872" s="69">
        <f t="shared" si="483"/>
        <v>0</v>
      </c>
      <c r="BC1872" s="69" t="str">
        <f t="shared" si="484"/>
        <v xml:space="preserve">  </v>
      </c>
      <c r="BD1872" s="69">
        <f t="shared" si="485"/>
        <v>0</v>
      </c>
      <c r="BF1872" s="69"/>
    </row>
    <row r="1873" spans="44:58" x14ac:dyDescent="0.25">
      <c r="AR1873" s="225">
        <f t="shared" si="486"/>
        <v>1</v>
      </c>
      <c r="AS1873" s="35">
        <f t="shared" si="487"/>
        <v>1</v>
      </c>
      <c r="AU1873" s="69" t="e">
        <f t="shared" si="481"/>
        <v>#N/A</v>
      </c>
      <c r="AV1873" s="69" t="e">
        <f t="shared" si="482"/>
        <v>#N/A</v>
      </c>
      <c r="AW1873" s="69">
        <f>IF(I1873&gt;0,COUNTIF($AV$32:AV1873,AV1873),0)</f>
        <v>0</v>
      </c>
      <c r="AX1873" s="69">
        <f>IF(AND(AW1873&gt;1,SUMIF($AV$32:AV1872,AV1873,$AX$32:AX1872)-SUMIF($AV$32:AV1872,AV1873,$BA$32:BA1872)=0),1,IF(AND(AW1873&gt;1,SUMIF($AV$32:AV1872,AV1873,$AX$32:AX1872)-SUMIF($AV$32:AV1872,AV1873,$BA$32:BA1872)&gt;0),0,AW1873))</f>
        <v>0</v>
      </c>
      <c r="AY1873" s="69">
        <f>IF(AND(Q1873&gt;0,SUMIF($AV$32:AV1873,AV1873,$I$32:I1873)-SUMIF($AV$32:AV1873,AV1873,$Q$32:Q1873)=0),COUNTIF($AV$32:AV1873,AV1873),0)</f>
        <v>0</v>
      </c>
      <c r="AZ1873" s="69">
        <f>IF(Q1873&gt;0,COUNTIF($AV$32:AV1873,AV1873),0)</f>
        <v>0</v>
      </c>
      <c r="BA1873" s="69">
        <f t="shared" si="483"/>
        <v>0</v>
      </c>
      <c r="BC1873" s="69" t="str">
        <f t="shared" si="484"/>
        <v xml:space="preserve">  </v>
      </c>
      <c r="BD1873" s="69">
        <f t="shared" si="485"/>
        <v>0</v>
      </c>
      <c r="BF1873" s="69"/>
    </row>
    <row r="1874" spans="44:58" x14ac:dyDescent="0.25">
      <c r="AR1874" s="225">
        <f t="shared" si="486"/>
        <v>1</v>
      </c>
      <c r="AS1874" s="35">
        <f t="shared" si="487"/>
        <v>1</v>
      </c>
      <c r="AU1874" s="69" t="e">
        <f t="shared" si="481"/>
        <v>#N/A</v>
      </c>
      <c r="AV1874" s="69" t="e">
        <f t="shared" si="482"/>
        <v>#N/A</v>
      </c>
      <c r="AW1874" s="69">
        <f>IF(I1874&gt;0,COUNTIF($AV$32:AV1874,AV1874),0)</f>
        <v>0</v>
      </c>
      <c r="AX1874" s="69">
        <f>IF(AND(AW1874&gt;1,SUMIF($AV$32:AV1873,AV1874,$AX$32:AX1873)-SUMIF($AV$32:AV1873,AV1874,$BA$32:BA1873)=0),1,IF(AND(AW1874&gt;1,SUMIF($AV$32:AV1873,AV1874,$AX$32:AX1873)-SUMIF($AV$32:AV1873,AV1874,$BA$32:BA1873)&gt;0),0,AW1874))</f>
        <v>0</v>
      </c>
      <c r="AY1874" s="69">
        <f>IF(AND(Q1874&gt;0,SUMIF($AV$32:AV1874,AV1874,$I$32:I1874)-SUMIF($AV$32:AV1874,AV1874,$Q$32:Q1874)=0),COUNTIF($AV$32:AV1874,AV1874),0)</f>
        <v>0</v>
      </c>
      <c r="AZ1874" s="69">
        <f>IF(Q1874&gt;0,COUNTIF($AV$32:AV1874,AV1874),0)</f>
        <v>0</v>
      </c>
      <c r="BA1874" s="69">
        <f t="shared" si="483"/>
        <v>0</v>
      </c>
      <c r="BC1874" s="69" t="str">
        <f t="shared" si="484"/>
        <v xml:space="preserve">  </v>
      </c>
      <c r="BD1874" s="69">
        <f t="shared" si="485"/>
        <v>0</v>
      </c>
      <c r="BF1874" s="69"/>
    </row>
    <row r="1875" spans="44:58" x14ac:dyDescent="0.25">
      <c r="AR1875" s="225">
        <f t="shared" si="486"/>
        <v>1</v>
      </c>
      <c r="AS1875" s="35">
        <f t="shared" si="487"/>
        <v>1</v>
      </c>
      <c r="AU1875" s="69" t="e">
        <f t="shared" si="481"/>
        <v>#N/A</v>
      </c>
      <c r="AV1875" s="69" t="e">
        <f t="shared" si="482"/>
        <v>#N/A</v>
      </c>
      <c r="AW1875" s="69">
        <f>IF(I1875&gt;0,COUNTIF($AV$32:AV1875,AV1875),0)</f>
        <v>0</v>
      </c>
      <c r="AX1875" s="69">
        <f>IF(AND(AW1875&gt;1,SUMIF($AV$32:AV1874,AV1875,$AX$32:AX1874)-SUMIF($AV$32:AV1874,AV1875,$BA$32:BA1874)=0),1,IF(AND(AW1875&gt;1,SUMIF($AV$32:AV1874,AV1875,$AX$32:AX1874)-SUMIF($AV$32:AV1874,AV1875,$BA$32:BA1874)&gt;0),0,AW1875))</f>
        <v>0</v>
      </c>
      <c r="AY1875" s="69">
        <f>IF(AND(Q1875&gt;0,SUMIF($AV$32:AV1875,AV1875,$I$32:I1875)-SUMIF($AV$32:AV1875,AV1875,$Q$32:Q1875)=0),COUNTIF($AV$32:AV1875,AV1875),0)</f>
        <v>0</v>
      </c>
      <c r="AZ1875" s="69">
        <f>IF(Q1875&gt;0,COUNTIF($AV$32:AV1875,AV1875),0)</f>
        <v>0</v>
      </c>
      <c r="BA1875" s="69">
        <f t="shared" si="483"/>
        <v>0</v>
      </c>
      <c r="BC1875" s="69" t="str">
        <f t="shared" si="484"/>
        <v xml:space="preserve">  </v>
      </c>
      <c r="BD1875" s="69">
        <f t="shared" si="485"/>
        <v>0</v>
      </c>
      <c r="BF1875" s="69"/>
    </row>
    <row r="1876" spans="44:58" x14ac:dyDescent="0.25">
      <c r="AR1876" s="225">
        <f t="shared" si="486"/>
        <v>1</v>
      </c>
      <c r="AS1876" s="35">
        <f t="shared" si="487"/>
        <v>1</v>
      </c>
      <c r="AU1876" s="69" t="e">
        <f t="shared" si="481"/>
        <v>#N/A</v>
      </c>
      <c r="AV1876" s="69" t="e">
        <f t="shared" si="482"/>
        <v>#N/A</v>
      </c>
      <c r="AW1876" s="69">
        <f>IF(I1876&gt;0,COUNTIF($AV$32:AV1876,AV1876),0)</f>
        <v>0</v>
      </c>
      <c r="AX1876" s="69">
        <f>IF(AND(AW1876&gt;1,SUMIF($AV$32:AV1875,AV1876,$AX$32:AX1875)-SUMIF($AV$32:AV1875,AV1876,$BA$32:BA1875)=0),1,IF(AND(AW1876&gt;1,SUMIF($AV$32:AV1875,AV1876,$AX$32:AX1875)-SUMIF($AV$32:AV1875,AV1876,$BA$32:BA1875)&gt;0),0,AW1876))</f>
        <v>0</v>
      </c>
      <c r="AY1876" s="69">
        <f>IF(AND(Q1876&gt;0,SUMIF($AV$32:AV1876,AV1876,$I$32:I1876)-SUMIF($AV$32:AV1876,AV1876,$Q$32:Q1876)=0),COUNTIF($AV$32:AV1876,AV1876),0)</f>
        <v>0</v>
      </c>
      <c r="AZ1876" s="69">
        <f>IF(Q1876&gt;0,COUNTIF($AV$32:AV1876,AV1876),0)</f>
        <v>0</v>
      </c>
      <c r="BA1876" s="69">
        <f t="shared" si="483"/>
        <v>0</v>
      </c>
      <c r="BC1876" s="69" t="str">
        <f t="shared" si="484"/>
        <v xml:space="preserve">  </v>
      </c>
      <c r="BD1876" s="69">
        <f t="shared" si="485"/>
        <v>0</v>
      </c>
      <c r="BF1876" s="69"/>
    </row>
    <row r="1877" spans="44:58" x14ac:dyDescent="0.25">
      <c r="AR1877" s="225">
        <f t="shared" si="486"/>
        <v>1</v>
      </c>
      <c r="AS1877" s="35">
        <f t="shared" si="487"/>
        <v>1</v>
      </c>
      <c r="AU1877" s="69" t="e">
        <f t="shared" si="481"/>
        <v>#N/A</v>
      </c>
      <c r="AV1877" s="69" t="e">
        <f t="shared" si="482"/>
        <v>#N/A</v>
      </c>
      <c r="AW1877" s="69">
        <f>IF(I1877&gt;0,COUNTIF($AV$32:AV1877,AV1877),0)</f>
        <v>0</v>
      </c>
      <c r="AX1877" s="69">
        <f>IF(AND(AW1877&gt;1,SUMIF($AV$32:AV1876,AV1877,$AX$32:AX1876)-SUMIF($AV$32:AV1876,AV1877,$BA$32:BA1876)=0),1,IF(AND(AW1877&gt;1,SUMIF($AV$32:AV1876,AV1877,$AX$32:AX1876)-SUMIF($AV$32:AV1876,AV1877,$BA$32:BA1876)&gt;0),0,AW1877))</f>
        <v>0</v>
      </c>
      <c r="AY1877" s="69">
        <f>IF(AND(Q1877&gt;0,SUMIF($AV$32:AV1877,AV1877,$I$32:I1877)-SUMIF($AV$32:AV1877,AV1877,$Q$32:Q1877)=0),COUNTIF($AV$32:AV1877,AV1877),0)</f>
        <v>0</v>
      </c>
      <c r="AZ1877" s="69">
        <f>IF(Q1877&gt;0,COUNTIF($AV$32:AV1877,AV1877),0)</f>
        <v>0</v>
      </c>
      <c r="BA1877" s="69">
        <f t="shared" si="483"/>
        <v>0</v>
      </c>
      <c r="BC1877" s="69" t="str">
        <f t="shared" si="484"/>
        <v xml:space="preserve">  </v>
      </c>
      <c r="BD1877" s="69">
        <f t="shared" si="485"/>
        <v>0</v>
      </c>
      <c r="BF1877" s="69"/>
    </row>
    <row r="1878" spans="44:58" x14ac:dyDescent="0.25">
      <c r="AR1878" s="225">
        <f t="shared" si="486"/>
        <v>1</v>
      </c>
      <c r="AS1878" s="35">
        <f t="shared" si="487"/>
        <v>1</v>
      </c>
      <c r="AU1878" s="69" t="e">
        <f t="shared" si="481"/>
        <v>#N/A</v>
      </c>
      <c r="AV1878" s="69" t="e">
        <f t="shared" si="482"/>
        <v>#N/A</v>
      </c>
      <c r="AW1878" s="69">
        <f>IF(I1878&gt;0,COUNTIF($AV$32:AV1878,AV1878),0)</f>
        <v>0</v>
      </c>
      <c r="AX1878" s="69">
        <f>IF(AND(AW1878&gt;1,SUMIF($AV$32:AV1877,AV1878,$AX$32:AX1877)-SUMIF($AV$32:AV1877,AV1878,$BA$32:BA1877)=0),1,IF(AND(AW1878&gt;1,SUMIF($AV$32:AV1877,AV1878,$AX$32:AX1877)-SUMIF($AV$32:AV1877,AV1878,$BA$32:BA1877)&gt;0),0,AW1878))</f>
        <v>0</v>
      </c>
      <c r="AY1878" s="69">
        <f>IF(AND(Q1878&gt;0,SUMIF($AV$32:AV1878,AV1878,$I$32:I1878)-SUMIF($AV$32:AV1878,AV1878,$Q$32:Q1878)=0),COUNTIF($AV$32:AV1878,AV1878),0)</f>
        <v>0</v>
      </c>
      <c r="AZ1878" s="69">
        <f>IF(Q1878&gt;0,COUNTIF($AV$32:AV1878,AV1878),0)</f>
        <v>0</v>
      </c>
      <c r="BA1878" s="69">
        <f t="shared" si="483"/>
        <v>0</v>
      </c>
      <c r="BC1878" s="69" t="str">
        <f t="shared" si="484"/>
        <v xml:space="preserve">  </v>
      </c>
      <c r="BD1878" s="69">
        <f t="shared" si="485"/>
        <v>0</v>
      </c>
      <c r="BF1878" s="69"/>
    </row>
    <row r="1879" spans="44:58" x14ac:dyDescent="0.25">
      <c r="AR1879" s="225">
        <f t="shared" si="486"/>
        <v>1</v>
      </c>
      <c r="AS1879" s="35">
        <f t="shared" si="487"/>
        <v>1</v>
      </c>
      <c r="AU1879" s="69" t="e">
        <f t="shared" si="481"/>
        <v>#N/A</v>
      </c>
      <c r="AV1879" s="69" t="e">
        <f t="shared" si="482"/>
        <v>#N/A</v>
      </c>
      <c r="AW1879" s="69">
        <f>IF(I1879&gt;0,COUNTIF($AV$32:AV1879,AV1879),0)</f>
        <v>0</v>
      </c>
      <c r="AX1879" s="69">
        <f>IF(AND(AW1879&gt;1,SUMIF($AV$32:AV1878,AV1879,$AX$32:AX1878)-SUMIF($AV$32:AV1878,AV1879,$BA$32:BA1878)=0),1,IF(AND(AW1879&gt;1,SUMIF($AV$32:AV1878,AV1879,$AX$32:AX1878)-SUMIF($AV$32:AV1878,AV1879,$BA$32:BA1878)&gt;0),0,AW1879))</f>
        <v>0</v>
      </c>
      <c r="AY1879" s="69">
        <f>IF(AND(Q1879&gt;0,SUMIF($AV$32:AV1879,AV1879,$I$32:I1879)-SUMIF($AV$32:AV1879,AV1879,$Q$32:Q1879)=0),COUNTIF($AV$32:AV1879,AV1879),0)</f>
        <v>0</v>
      </c>
      <c r="AZ1879" s="69">
        <f>IF(Q1879&gt;0,COUNTIF($AV$32:AV1879,AV1879),0)</f>
        <v>0</v>
      </c>
      <c r="BA1879" s="69">
        <f t="shared" si="483"/>
        <v>0</v>
      </c>
      <c r="BC1879" s="69" t="str">
        <f t="shared" si="484"/>
        <v xml:space="preserve">  </v>
      </c>
      <c r="BD1879" s="69">
        <f t="shared" si="485"/>
        <v>0</v>
      </c>
      <c r="BF1879" s="69"/>
    </row>
    <row r="1880" spans="44:58" x14ac:dyDescent="0.25">
      <c r="AR1880" s="225">
        <f t="shared" si="486"/>
        <v>1</v>
      </c>
      <c r="AS1880" s="35">
        <f t="shared" si="487"/>
        <v>1</v>
      </c>
      <c r="AU1880" s="69" t="e">
        <f t="shared" si="481"/>
        <v>#N/A</v>
      </c>
      <c r="AV1880" s="69" t="e">
        <f t="shared" si="482"/>
        <v>#N/A</v>
      </c>
      <c r="AW1880" s="69">
        <f>IF(I1880&gt;0,COUNTIF($AV$32:AV1880,AV1880),0)</f>
        <v>0</v>
      </c>
      <c r="AX1880" s="69">
        <f>IF(AND(AW1880&gt;1,SUMIF($AV$32:AV1879,AV1880,$AX$32:AX1879)-SUMIF($AV$32:AV1879,AV1880,$BA$32:BA1879)=0),1,IF(AND(AW1880&gt;1,SUMIF($AV$32:AV1879,AV1880,$AX$32:AX1879)-SUMIF($AV$32:AV1879,AV1880,$BA$32:BA1879)&gt;0),0,AW1880))</f>
        <v>0</v>
      </c>
      <c r="AY1880" s="69">
        <f>IF(AND(Q1880&gt;0,SUMIF($AV$32:AV1880,AV1880,$I$32:I1880)-SUMIF($AV$32:AV1880,AV1880,$Q$32:Q1880)=0),COUNTIF($AV$32:AV1880,AV1880),0)</f>
        <v>0</v>
      </c>
      <c r="AZ1880" s="69">
        <f>IF(Q1880&gt;0,COUNTIF($AV$32:AV1880,AV1880),0)</f>
        <v>0</v>
      </c>
      <c r="BA1880" s="69">
        <f t="shared" si="483"/>
        <v>0</v>
      </c>
      <c r="BC1880" s="69" t="str">
        <f t="shared" si="484"/>
        <v xml:space="preserve">  </v>
      </c>
      <c r="BD1880" s="69">
        <f t="shared" si="485"/>
        <v>0</v>
      </c>
      <c r="BF1880" s="69"/>
    </row>
    <row r="1881" spans="44:58" x14ac:dyDescent="0.25">
      <c r="AR1881" s="225">
        <f t="shared" si="486"/>
        <v>1</v>
      </c>
      <c r="AS1881" s="35">
        <f t="shared" si="487"/>
        <v>1</v>
      </c>
      <c r="AU1881" s="69" t="e">
        <f t="shared" si="481"/>
        <v>#N/A</v>
      </c>
      <c r="AV1881" s="69" t="e">
        <f t="shared" si="482"/>
        <v>#N/A</v>
      </c>
      <c r="AW1881" s="69">
        <f>IF(I1881&gt;0,COUNTIF($AV$32:AV1881,AV1881),0)</f>
        <v>0</v>
      </c>
      <c r="AX1881" s="69">
        <f>IF(AND(AW1881&gt;1,SUMIF($AV$32:AV1880,AV1881,$AX$32:AX1880)-SUMIF($AV$32:AV1880,AV1881,$BA$32:BA1880)=0),1,IF(AND(AW1881&gt;1,SUMIF($AV$32:AV1880,AV1881,$AX$32:AX1880)-SUMIF($AV$32:AV1880,AV1881,$BA$32:BA1880)&gt;0),0,AW1881))</f>
        <v>0</v>
      </c>
      <c r="AY1881" s="69">
        <f>IF(AND(Q1881&gt;0,SUMIF($AV$32:AV1881,AV1881,$I$32:I1881)-SUMIF($AV$32:AV1881,AV1881,$Q$32:Q1881)=0),COUNTIF($AV$32:AV1881,AV1881),0)</f>
        <v>0</v>
      </c>
      <c r="AZ1881" s="69">
        <f>IF(Q1881&gt;0,COUNTIF($AV$32:AV1881,AV1881),0)</f>
        <v>0</v>
      </c>
      <c r="BA1881" s="69">
        <f t="shared" si="483"/>
        <v>0</v>
      </c>
      <c r="BC1881" s="69" t="str">
        <f t="shared" si="484"/>
        <v xml:space="preserve">  </v>
      </c>
      <c r="BD1881" s="69">
        <f t="shared" si="485"/>
        <v>0</v>
      </c>
      <c r="BF1881" s="69"/>
    </row>
    <row r="1882" spans="44:58" x14ac:dyDescent="0.25">
      <c r="AR1882" s="225">
        <f t="shared" si="486"/>
        <v>1</v>
      </c>
      <c r="AS1882" s="35">
        <f t="shared" si="487"/>
        <v>1</v>
      </c>
      <c r="AU1882" s="69" t="e">
        <f t="shared" si="481"/>
        <v>#N/A</v>
      </c>
      <c r="AV1882" s="69" t="e">
        <f t="shared" si="482"/>
        <v>#N/A</v>
      </c>
      <c r="AW1882" s="69">
        <f>IF(I1882&gt;0,COUNTIF($AV$32:AV1882,AV1882),0)</f>
        <v>0</v>
      </c>
      <c r="AX1882" s="69">
        <f>IF(AND(AW1882&gt;1,SUMIF($AV$32:AV1881,AV1882,$AX$32:AX1881)-SUMIF($AV$32:AV1881,AV1882,$BA$32:BA1881)=0),1,IF(AND(AW1882&gt;1,SUMIF($AV$32:AV1881,AV1882,$AX$32:AX1881)-SUMIF($AV$32:AV1881,AV1882,$BA$32:BA1881)&gt;0),0,AW1882))</f>
        <v>0</v>
      </c>
      <c r="AY1882" s="69">
        <f>IF(AND(Q1882&gt;0,SUMIF($AV$32:AV1882,AV1882,$I$32:I1882)-SUMIF($AV$32:AV1882,AV1882,$Q$32:Q1882)=0),COUNTIF($AV$32:AV1882,AV1882),0)</f>
        <v>0</v>
      </c>
      <c r="AZ1882" s="69">
        <f>IF(Q1882&gt;0,COUNTIF($AV$32:AV1882,AV1882),0)</f>
        <v>0</v>
      </c>
      <c r="BA1882" s="69">
        <f t="shared" si="483"/>
        <v>0</v>
      </c>
      <c r="BC1882" s="69" t="str">
        <f t="shared" si="484"/>
        <v xml:space="preserve">  </v>
      </c>
      <c r="BD1882" s="69">
        <f t="shared" si="485"/>
        <v>0</v>
      </c>
      <c r="BF1882" s="69"/>
    </row>
    <row r="1883" spans="44:58" x14ac:dyDescent="0.25">
      <c r="AR1883" s="225">
        <f t="shared" si="486"/>
        <v>1</v>
      </c>
      <c r="AS1883" s="35">
        <f t="shared" si="487"/>
        <v>1</v>
      </c>
      <c r="AU1883" s="69" t="e">
        <f t="shared" si="481"/>
        <v>#N/A</v>
      </c>
      <c r="AV1883" s="69" t="e">
        <f t="shared" si="482"/>
        <v>#N/A</v>
      </c>
      <c r="AW1883" s="69">
        <f>IF(I1883&gt;0,COUNTIF($AV$32:AV1883,AV1883),0)</f>
        <v>0</v>
      </c>
      <c r="AX1883" s="69">
        <f>IF(AND(AW1883&gt;1,SUMIF($AV$32:AV1882,AV1883,$AX$32:AX1882)-SUMIF($AV$32:AV1882,AV1883,$BA$32:BA1882)=0),1,IF(AND(AW1883&gt;1,SUMIF($AV$32:AV1882,AV1883,$AX$32:AX1882)-SUMIF($AV$32:AV1882,AV1883,$BA$32:BA1882)&gt;0),0,AW1883))</f>
        <v>0</v>
      </c>
      <c r="AY1883" s="69">
        <f>IF(AND(Q1883&gt;0,SUMIF($AV$32:AV1883,AV1883,$I$32:I1883)-SUMIF($AV$32:AV1883,AV1883,$Q$32:Q1883)=0),COUNTIF($AV$32:AV1883,AV1883),0)</f>
        <v>0</v>
      </c>
      <c r="AZ1883" s="69">
        <f>IF(Q1883&gt;0,COUNTIF($AV$32:AV1883,AV1883),0)</f>
        <v>0</v>
      </c>
      <c r="BA1883" s="69">
        <f t="shared" si="483"/>
        <v>0</v>
      </c>
      <c r="BC1883" s="69" t="str">
        <f t="shared" si="484"/>
        <v xml:space="preserve">  </v>
      </c>
      <c r="BD1883" s="69">
        <f t="shared" si="485"/>
        <v>0</v>
      </c>
      <c r="BF1883" s="69"/>
    </row>
    <row r="1884" spans="44:58" x14ac:dyDescent="0.25">
      <c r="AR1884" s="225">
        <f t="shared" si="486"/>
        <v>1</v>
      </c>
      <c r="AS1884" s="35">
        <f t="shared" si="487"/>
        <v>1</v>
      </c>
      <c r="AU1884" s="69" t="e">
        <f t="shared" si="481"/>
        <v>#N/A</v>
      </c>
      <c r="AV1884" s="69" t="e">
        <f t="shared" si="482"/>
        <v>#N/A</v>
      </c>
      <c r="AW1884" s="69">
        <f>IF(I1884&gt;0,COUNTIF($AV$32:AV1884,AV1884),0)</f>
        <v>0</v>
      </c>
      <c r="AX1884" s="69">
        <f>IF(AND(AW1884&gt;1,SUMIF($AV$32:AV1883,AV1884,$AX$32:AX1883)-SUMIF($AV$32:AV1883,AV1884,$BA$32:BA1883)=0),1,IF(AND(AW1884&gt;1,SUMIF($AV$32:AV1883,AV1884,$AX$32:AX1883)-SUMIF($AV$32:AV1883,AV1884,$BA$32:BA1883)&gt;0),0,AW1884))</f>
        <v>0</v>
      </c>
      <c r="AY1884" s="69">
        <f>IF(AND(Q1884&gt;0,SUMIF($AV$32:AV1884,AV1884,$I$32:I1884)-SUMIF($AV$32:AV1884,AV1884,$Q$32:Q1884)=0),COUNTIF($AV$32:AV1884,AV1884),0)</f>
        <v>0</v>
      </c>
      <c r="AZ1884" s="69">
        <f>IF(Q1884&gt;0,COUNTIF($AV$32:AV1884,AV1884),0)</f>
        <v>0</v>
      </c>
      <c r="BA1884" s="69">
        <f t="shared" si="483"/>
        <v>0</v>
      </c>
      <c r="BC1884" s="69" t="str">
        <f t="shared" si="484"/>
        <v xml:space="preserve">  </v>
      </c>
      <c r="BD1884" s="69">
        <f t="shared" si="485"/>
        <v>0</v>
      </c>
      <c r="BF1884" s="69"/>
    </row>
    <row r="1885" spans="44:58" x14ac:dyDescent="0.25">
      <c r="AR1885" s="225">
        <f t="shared" si="486"/>
        <v>1</v>
      </c>
      <c r="AS1885" s="35">
        <f t="shared" si="487"/>
        <v>1</v>
      </c>
      <c r="AU1885" s="69" t="e">
        <f t="shared" si="481"/>
        <v>#N/A</v>
      </c>
      <c r="AV1885" s="69" t="e">
        <f t="shared" si="482"/>
        <v>#N/A</v>
      </c>
      <c r="AW1885" s="69">
        <f>IF(I1885&gt;0,COUNTIF($AV$32:AV1885,AV1885),0)</f>
        <v>0</v>
      </c>
      <c r="AX1885" s="69">
        <f>IF(AND(AW1885&gt;1,SUMIF($AV$32:AV1884,AV1885,$AX$32:AX1884)-SUMIF($AV$32:AV1884,AV1885,$BA$32:BA1884)=0),1,IF(AND(AW1885&gt;1,SUMIF($AV$32:AV1884,AV1885,$AX$32:AX1884)-SUMIF($AV$32:AV1884,AV1885,$BA$32:BA1884)&gt;0),0,AW1885))</f>
        <v>0</v>
      </c>
      <c r="AY1885" s="69">
        <f>IF(AND(Q1885&gt;0,SUMIF($AV$32:AV1885,AV1885,$I$32:I1885)-SUMIF($AV$32:AV1885,AV1885,$Q$32:Q1885)=0),COUNTIF($AV$32:AV1885,AV1885),0)</f>
        <v>0</v>
      </c>
      <c r="AZ1885" s="69">
        <f>IF(Q1885&gt;0,COUNTIF($AV$32:AV1885,AV1885),0)</f>
        <v>0</v>
      </c>
      <c r="BA1885" s="69">
        <f t="shared" si="483"/>
        <v>0</v>
      </c>
      <c r="BC1885" s="69" t="str">
        <f t="shared" si="484"/>
        <v xml:space="preserve">  </v>
      </c>
      <c r="BD1885" s="69">
        <f t="shared" si="485"/>
        <v>0</v>
      </c>
      <c r="BF1885" s="69"/>
    </row>
    <row r="1886" spans="44:58" x14ac:dyDescent="0.25">
      <c r="AR1886" s="225">
        <f t="shared" si="486"/>
        <v>1</v>
      </c>
      <c r="AS1886" s="35">
        <f t="shared" si="487"/>
        <v>1</v>
      </c>
      <c r="AU1886" s="69" t="e">
        <f t="shared" si="481"/>
        <v>#N/A</v>
      </c>
      <c r="AV1886" s="69" t="e">
        <f t="shared" si="482"/>
        <v>#N/A</v>
      </c>
      <c r="AW1886" s="69">
        <f>IF(I1886&gt;0,COUNTIF($AV$32:AV1886,AV1886),0)</f>
        <v>0</v>
      </c>
      <c r="AX1886" s="69">
        <f>IF(AND(AW1886&gt;1,SUMIF($AV$32:AV1885,AV1886,$AX$32:AX1885)-SUMIF($AV$32:AV1885,AV1886,$BA$32:BA1885)=0),1,IF(AND(AW1886&gt;1,SUMIF($AV$32:AV1885,AV1886,$AX$32:AX1885)-SUMIF($AV$32:AV1885,AV1886,$BA$32:BA1885)&gt;0),0,AW1886))</f>
        <v>0</v>
      </c>
      <c r="AY1886" s="69">
        <f>IF(AND(Q1886&gt;0,SUMIF($AV$32:AV1886,AV1886,$I$32:I1886)-SUMIF($AV$32:AV1886,AV1886,$Q$32:Q1886)=0),COUNTIF($AV$32:AV1886,AV1886),0)</f>
        <v>0</v>
      </c>
      <c r="AZ1886" s="69">
        <f>IF(Q1886&gt;0,COUNTIF($AV$32:AV1886,AV1886),0)</f>
        <v>0</v>
      </c>
      <c r="BA1886" s="69">
        <f t="shared" si="483"/>
        <v>0</v>
      </c>
      <c r="BC1886" s="69" t="str">
        <f t="shared" si="484"/>
        <v xml:space="preserve">  </v>
      </c>
      <c r="BD1886" s="69">
        <f t="shared" si="485"/>
        <v>0</v>
      </c>
      <c r="BF1886" s="69"/>
    </row>
    <row r="1887" spans="44:58" x14ac:dyDescent="0.25">
      <c r="AR1887" s="225">
        <f t="shared" si="486"/>
        <v>1</v>
      </c>
      <c r="AS1887" s="35">
        <f t="shared" si="487"/>
        <v>1</v>
      </c>
      <c r="AU1887" s="69" t="e">
        <f t="shared" si="481"/>
        <v>#N/A</v>
      </c>
      <c r="AV1887" s="69" t="e">
        <f t="shared" si="482"/>
        <v>#N/A</v>
      </c>
      <c r="AW1887" s="69">
        <f>IF(I1887&gt;0,COUNTIF($AV$32:AV1887,AV1887),0)</f>
        <v>0</v>
      </c>
      <c r="AX1887" s="69">
        <f>IF(AND(AW1887&gt;1,SUMIF($AV$32:AV1886,AV1887,$AX$32:AX1886)-SUMIF($AV$32:AV1886,AV1887,$BA$32:BA1886)=0),1,IF(AND(AW1887&gt;1,SUMIF($AV$32:AV1886,AV1887,$AX$32:AX1886)-SUMIF($AV$32:AV1886,AV1887,$BA$32:BA1886)&gt;0),0,AW1887))</f>
        <v>0</v>
      </c>
      <c r="AY1887" s="69">
        <f>IF(AND(Q1887&gt;0,SUMIF($AV$32:AV1887,AV1887,$I$32:I1887)-SUMIF($AV$32:AV1887,AV1887,$Q$32:Q1887)=0),COUNTIF($AV$32:AV1887,AV1887),0)</f>
        <v>0</v>
      </c>
      <c r="AZ1887" s="69">
        <f>IF(Q1887&gt;0,COUNTIF($AV$32:AV1887,AV1887),0)</f>
        <v>0</v>
      </c>
      <c r="BA1887" s="69">
        <f t="shared" si="483"/>
        <v>0</v>
      </c>
      <c r="BC1887" s="69" t="str">
        <f t="shared" si="484"/>
        <v xml:space="preserve">  </v>
      </c>
      <c r="BD1887" s="69">
        <f t="shared" si="485"/>
        <v>0</v>
      </c>
      <c r="BF1887" s="69"/>
    </row>
    <row r="1888" spans="44:58" x14ac:dyDescent="0.25">
      <c r="AR1888" s="225">
        <f t="shared" si="486"/>
        <v>1</v>
      </c>
      <c r="AS1888" s="35">
        <f t="shared" si="487"/>
        <v>1</v>
      </c>
      <c r="AU1888" s="69" t="e">
        <f t="shared" ref="AU1888:AU1951" si="488">VLOOKUP(G1888,$AO$32:$AP$37,2,0)</f>
        <v>#N/A</v>
      </c>
      <c r="AV1888" s="69" t="e">
        <f t="shared" si="482"/>
        <v>#N/A</v>
      </c>
      <c r="AW1888" s="69">
        <f>IF(I1888&gt;0,COUNTIF($AV$32:AV1888,AV1888),0)</f>
        <v>0</v>
      </c>
      <c r="AX1888" s="69">
        <f>IF(AND(AW1888&gt;1,SUMIF($AV$32:AV1887,AV1888,$AX$32:AX1887)-SUMIF($AV$32:AV1887,AV1888,$BA$32:BA1887)=0),1,IF(AND(AW1888&gt;1,SUMIF($AV$32:AV1887,AV1888,$AX$32:AX1887)-SUMIF($AV$32:AV1887,AV1888,$BA$32:BA1887)&gt;0),0,AW1888))</f>
        <v>0</v>
      </c>
      <c r="AY1888" s="69">
        <f>IF(AND(Q1888&gt;0,SUMIF($AV$32:AV1888,AV1888,$I$32:I1888)-SUMIF($AV$32:AV1888,AV1888,$Q$32:Q1888)=0),COUNTIF($AV$32:AV1888,AV1888),0)</f>
        <v>0</v>
      </c>
      <c r="AZ1888" s="69">
        <f>IF(Q1888&gt;0,COUNTIF($AV$32:AV1888,AV1888),0)</f>
        <v>0</v>
      </c>
      <c r="BA1888" s="69">
        <f t="shared" si="483"/>
        <v>0</v>
      </c>
      <c r="BC1888" s="69" t="str">
        <f t="shared" si="484"/>
        <v xml:space="preserve">  </v>
      </c>
      <c r="BD1888" s="69">
        <f t="shared" si="485"/>
        <v>0</v>
      </c>
      <c r="BF1888" s="69"/>
    </row>
    <row r="1889" spans="44:58" x14ac:dyDescent="0.25">
      <c r="AR1889" s="225">
        <f t="shared" si="486"/>
        <v>1</v>
      </c>
      <c r="AS1889" s="35">
        <f t="shared" si="487"/>
        <v>1</v>
      </c>
      <c r="AU1889" s="69" t="e">
        <f t="shared" si="488"/>
        <v>#N/A</v>
      </c>
      <c r="AV1889" s="69" t="e">
        <f t="shared" ref="AV1889:AV1952" si="489">AU1889&amp;" "&amp;F1889</f>
        <v>#N/A</v>
      </c>
      <c r="AW1889" s="69">
        <f>IF(I1889&gt;0,COUNTIF($AV$32:AV1889,AV1889),0)</f>
        <v>0</v>
      </c>
      <c r="AX1889" s="69">
        <f>IF(AND(AW1889&gt;1,SUMIF($AV$32:AV1888,AV1889,$AX$32:AX1888)-SUMIF($AV$32:AV1888,AV1889,$BA$32:BA1888)=0),1,IF(AND(AW1889&gt;1,SUMIF($AV$32:AV1888,AV1889,$AX$32:AX1888)-SUMIF($AV$32:AV1888,AV1889,$BA$32:BA1888)&gt;0),0,AW1889))</f>
        <v>0</v>
      </c>
      <c r="AY1889" s="69">
        <f>IF(AND(Q1889&gt;0,SUMIF($AV$32:AV1889,AV1889,$I$32:I1889)-SUMIF($AV$32:AV1889,AV1889,$Q$32:Q1889)=0),COUNTIF($AV$32:AV1889,AV1889),0)</f>
        <v>0</v>
      </c>
      <c r="AZ1889" s="69">
        <f>IF(Q1889&gt;0,COUNTIF($AV$32:AV1889,AV1889),0)</f>
        <v>0</v>
      </c>
      <c r="BA1889" s="69">
        <f t="shared" ref="BA1889:BA1952" si="490">IF(AY1889&gt;0,1,0)</f>
        <v>0</v>
      </c>
      <c r="BC1889" s="69" t="str">
        <f t="shared" ref="BC1889:BC1952" si="491">E1889&amp;" "&amp;H1889&amp;" "&amp;Q1889</f>
        <v xml:space="preserve">  </v>
      </c>
      <c r="BD1889" s="69">
        <f t="shared" ref="BD1889:BD1952" si="492">B1889</f>
        <v>0</v>
      </c>
      <c r="BF1889" s="69"/>
    </row>
    <row r="1890" spans="44:58" x14ac:dyDescent="0.25">
      <c r="AR1890" s="225">
        <f t="shared" si="486"/>
        <v>1</v>
      </c>
      <c r="AS1890" s="35">
        <f t="shared" si="487"/>
        <v>1</v>
      </c>
      <c r="AU1890" s="69" t="e">
        <f t="shared" si="488"/>
        <v>#N/A</v>
      </c>
      <c r="AV1890" s="69" t="e">
        <f t="shared" si="489"/>
        <v>#N/A</v>
      </c>
      <c r="AW1890" s="69">
        <f>IF(I1890&gt;0,COUNTIF($AV$32:AV1890,AV1890),0)</f>
        <v>0</v>
      </c>
      <c r="AX1890" s="69">
        <f>IF(AND(AW1890&gt;1,SUMIF($AV$32:AV1889,AV1890,$AX$32:AX1889)-SUMIF($AV$32:AV1889,AV1890,$BA$32:BA1889)=0),1,IF(AND(AW1890&gt;1,SUMIF($AV$32:AV1889,AV1890,$AX$32:AX1889)-SUMIF($AV$32:AV1889,AV1890,$BA$32:BA1889)&gt;0),0,AW1890))</f>
        <v>0</v>
      </c>
      <c r="AY1890" s="69">
        <f>IF(AND(Q1890&gt;0,SUMIF($AV$32:AV1890,AV1890,$I$32:I1890)-SUMIF($AV$32:AV1890,AV1890,$Q$32:Q1890)=0),COUNTIF($AV$32:AV1890,AV1890),0)</f>
        <v>0</v>
      </c>
      <c r="AZ1890" s="69">
        <f>IF(Q1890&gt;0,COUNTIF($AV$32:AV1890,AV1890),0)</f>
        <v>0</v>
      </c>
      <c r="BA1890" s="69">
        <f t="shared" si="490"/>
        <v>0</v>
      </c>
      <c r="BC1890" s="69" t="str">
        <f t="shared" si="491"/>
        <v xml:space="preserve">  </v>
      </c>
      <c r="BD1890" s="69">
        <f t="shared" si="492"/>
        <v>0</v>
      </c>
      <c r="BF1890" s="69"/>
    </row>
    <row r="1891" spans="44:58" x14ac:dyDescent="0.25">
      <c r="AR1891" s="225">
        <f t="shared" si="486"/>
        <v>1</v>
      </c>
      <c r="AS1891" s="35">
        <f t="shared" si="487"/>
        <v>1</v>
      </c>
      <c r="AU1891" s="69" t="e">
        <f t="shared" si="488"/>
        <v>#N/A</v>
      </c>
      <c r="AV1891" s="69" t="e">
        <f t="shared" si="489"/>
        <v>#N/A</v>
      </c>
      <c r="AW1891" s="69">
        <f>IF(I1891&gt;0,COUNTIF($AV$32:AV1891,AV1891),0)</f>
        <v>0</v>
      </c>
      <c r="AX1891" s="69">
        <f>IF(AND(AW1891&gt;1,SUMIF($AV$32:AV1890,AV1891,$AX$32:AX1890)-SUMIF($AV$32:AV1890,AV1891,$BA$32:BA1890)=0),1,IF(AND(AW1891&gt;1,SUMIF($AV$32:AV1890,AV1891,$AX$32:AX1890)-SUMIF($AV$32:AV1890,AV1891,$BA$32:BA1890)&gt;0),0,AW1891))</f>
        <v>0</v>
      </c>
      <c r="AY1891" s="69">
        <f>IF(AND(Q1891&gt;0,SUMIF($AV$32:AV1891,AV1891,$I$32:I1891)-SUMIF($AV$32:AV1891,AV1891,$Q$32:Q1891)=0),COUNTIF($AV$32:AV1891,AV1891),0)</f>
        <v>0</v>
      </c>
      <c r="AZ1891" s="69">
        <f>IF(Q1891&gt;0,COUNTIF($AV$32:AV1891,AV1891),0)</f>
        <v>0</v>
      </c>
      <c r="BA1891" s="69">
        <f t="shared" si="490"/>
        <v>0</v>
      </c>
      <c r="BC1891" s="69" t="str">
        <f t="shared" si="491"/>
        <v xml:space="preserve">  </v>
      </c>
      <c r="BD1891" s="69">
        <f t="shared" si="492"/>
        <v>0</v>
      </c>
      <c r="BF1891" s="69"/>
    </row>
    <row r="1892" spans="44:58" x14ac:dyDescent="0.25">
      <c r="AR1892" s="225">
        <f t="shared" si="486"/>
        <v>1</v>
      </c>
      <c r="AS1892" s="35">
        <f t="shared" si="487"/>
        <v>1</v>
      </c>
      <c r="AU1892" s="69" t="e">
        <f t="shared" si="488"/>
        <v>#N/A</v>
      </c>
      <c r="AV1892" s="69" t="e">
        <f t="shared" si="489"/>
        <v>#N/A</v>
      </c>
      <c r="AW1892" s="69">
        <f>IF(I1892&gt;0,COUNTIF($AV$32:AV1892,AV1892),0)</f>
        <v>0</v>
      </c>
      <c r="AX1892" s="69">
        <f>IF(AND(AW1892&gt;1,SUMIF($AV$32:AV1891,AV1892,$AX$32:AX1891)-SUMIF($AV$32:AV1891,AV1892,$BA$32:BA1891)=0),1,IF(AND(AW1892&gt;1,SUMIF($AV$32:AV1891,AV1892,$AX$32:AX1891)-SUMIF($AV$32:AV1891,AV1892,$BA$32:BA1891)&gt;0),0,AW1892))</f>
        <v>0</v>
      </c>
      <c r="AY1892" s="69">
        <f>IF(AND(Q1892&gt;0,SUMIF($AV$32:AV1892,AV1892,$I$32:I1892)-SUMIF($AV$32:AV1892,AV1892,$Q$32:Q1892)=0),COUNTIF($AV$32:AV1892,AV1892),0)</f>
        <v>0</v>
      </c>
      <c r="AZ1892" s="69">
        <f>IF(Q1892&gt;0,COUNTIF($AV$32:AV1892,AV1892),0)</f>
        <v>0</v>
      </c>
      <c r="BA1892" s="69">
        <f t="shared" si="490"/>
        <v>0</v>
      </c>
      <c r="BC1892" s="69" t="str">
        <f t="shared" si="491"/>
        <v xml:space="preserve">  </v>
      </c>
      <c r="BD1892" s="69">
        <f t="shared" si="492"/>
        <v>0</v>
      </c>
      <c r="BF1892" s="69"/>
    </row>
    <row r="1893" spans="44:58" x14ac:dyDescent="0.25">
      <c r="AR1893" s="225">
        <f t="shared" si="486"/>
        <v>1</v>
      </c>
      <c r="AS1893" s="35">
        <f t="shared" si="487"/>
        <v>1</v>
      </c>
      <c r="AU1893" s="69" t="e">
        <f t="shared" si="488"/>
        <v>#N/A</v>
      </c>
      <c r="AV1893" s="69" t="e">
        <f t="shared" si="489"/>
        <v>#N/A</v>
      </c>
      <c r="AW1893" s="69">
        <f>IF(I1893&gt;0,COUNTIF($AV$32:AV1893,AV1893),0)</f>
        <v>0</v>
      </c>
      <c r="AX1893" s="69">
        <f>IF(AND(AW1893&gt;1,SUMIF($AV$32:AV1892,AV1893,$AX$32:AX1892)-SUMIF($AV$32:AV1892,AV1893,$BA$32:BA1892)=0),1,IF(AND(AW1893&gt;1,SUMIF($AV$32:AV1892,AV1893,$AX$32:AX1892)-SUMIF($AV$32:AV1892,AV1893,$BA$32:BA1892)&gt;0),0,AW1893))</f>
        <v>0</v>
      </c>
      <c r="AY1893" s="69">
        <f>IF(AND(Q1893&gt;0,SUMIF($AV$32:AV1893,AV1893,$I$32:I1893)-SUMIF($AV$32:AV1893,AV1893,$Q$32:Q1893)=0),COUNTIF($AV$32:AV1893,AV1893),0)</f>
        <v>0</v>
      </c>
      <c r="AZ1893" s="69">
        <f>IF(Q1893&gt;0,COUNTIF($AV$32:AV1893,AV1893),0)</f>
        <v>0</v>
      </c>
      <c r="BA1893" s="69">
        <f t="shared" si="490"/>
        <v>0</v>
      </c>
      <c r="BC1893" s="69" t="str">
        <f t="shared" si="491"/>
        <v xml:space="preserve">  </v>
      </c>
      <c r="BD1893" s="69">
        <f t="shared" si="492"/>
        <v>0</v>
      </c>
      <c r="BF1893" s="69"/>
    </row>
    <row r="1894" spans="44:58" x14ac:dyDescent="0.25">
      <c r="AR1894" s="225">
        <f t="shared" si="486"/>
        <v>1</v>
      </c>
      <c r="AS1894" s="35">
        <f t="shared" si="487"/>
        <v>1</v>
      </c>
      <c r="AU1894" s="69" t="e">
        <f t="shared" si="488"/>
        <v>#N/A</v>
      </c>
      <c r="AV1894" s="69" t="e">
        <f t="shared" si="489"/>
        <v>#N/A</v>
      </c>
      <c r="AW1894" s="69">
        <f>IF(I1894&gt;0,COUNTIF($AV$32:AV1894,AV1894),0)</f>
        <v>0</v>
      </c>
      <c r="AX1894" s="69">
        <f>IF(AND(AW1894&gt;1,SUMIF($AV$32:AV1893,AV1894,$AX$32:AX1893)-SUMIF($AV$32:AV1893,AV1894,$BA$32:BA1893)=0),1,IF(AND(AW1894&gt;1,SUMIF($AV$32:AV1893,AV1894,$AX$32:AX1893)-SUMIF($AV$32:AV1893,AV1894,$BA$32:BA1893)&gt;0),0,AW1894))</f>
        <v>0</v>
      </c>
      <c r="AY1894" s="69">
        <f>IF(AND(Q1894&gt;0,SUMIF($AV$32:AV1894,AV1894,$I$32:I1894)-SUMIF($AV$32:AV1894,AV1894,$Q$32:Q1894)=0),COUNTIF($AV$32:AV1894,AV1894),0)</f>
        <v>0</v>
      </c>
      <c r="AZ1894" s="69">
        <f>IF(Q1894&gt;0,COUNTIF($AV$32:AV1894,AV1894),0)</f>
        <v>0</v>
      </c>
      <c r="BA1894" s="69">
        <f t="shared" si="490"/>
        <v>0</v>
      </c>
      <c r="BC1894" s="69" t="str">
        <f t="shared" si="491"/>
        <v xml:space="preserve">  </v>
      </c>
      <c r="BD1894" s="69">
        <f t="shared" si="492"/>
        <v>0</v>
      </c>
      <c r="BF1894" s="69"/>
    </row>
    <row r="1895" spans="44:58" x14ac:dyDescent="0.25">
      <c r="AR1895" s="225">
        <f t="shared" si="486"/>
        <v>1</v>
      </c>
      <c r="AS1895" s="35">
        <f t="shared" si="487"/>
        <v>1</v>
      </c>
      <c r="AU1895" s="69" t="e">
        <f t="shared" si="488"/>
        <v>#N/A</v>
      </c>
      <c r="AV1895" s="69" t="e">
        <f t="shared" si="489"/>
        <v>#N/A</v>
      </c>
      <c r="AW1895" s="69">
        <f>IF(I1895&gt;0,COUNTIF($AV$32:AV1895,AV1895),0)</f>
        <v>0</v>
      </c>
      <c r="AX1895" s="69">
        <f>IF(AND(AW1895&gt;1,SUMIF($AV$32:AV1894,AV1895,$AX$32:AX1894)-SUMIF($AV$32:AV1894,AV1895,$BA$32:BA1894)=0),1,IF(AND(AW1895&gt;1,SUMIF($AV$32:AV1894,AV1895,$AX$32:AX1894)-SUMIF($AV$32:AV1894,AV1895,$BA$32:BA1894)&gt;0),0,AW1895))</f>
        <v>0</v>
      </c>
      <c r="AY1895" s="69">
        <f>IF(AND(Q1895&gt;0,SUMIF($AV$32:AV1895,AV1895,$I$32:I1895)-SUMIF($AV$32:AV1895,AV1895,$Q$32:Q1895)=0),COUNTIF($AV$32:AV1895,AV1895),0)</f>
        <v>0</v>
      </c>
      <c r="AZ1895" s="69">
        <f>IF(Q1895&gt;0,COUNTIF($AV$32:AV1895,AV1895),0)</f>
        <v>0</v>
      </c>
      <c r="BA1895" s="69">
        <f t="shared" si="490"/>
        <v>0</v>
      </c>
      <c r="BC1895" s="69" t="str">
        <f t="shared" si="491"/>
        <v xml:space="preserve">  </v>
      </c>
      <c r="BD1895" s="69">
        <f t="shared" si="492"/>
        <v>0</v>
      </c>
      <c r="BF1895" s="69"/>
    </row>
    <row r="1896" spans="44:58" x14ac:dyDescent="0.25">
      <c r="AR1896" s="225">
        <f t="shared" si="486"/>
        <v>1</v>
      </c>
      <c r="AS1896" s="35">
        <f t="shared" si="487"/>
        <v>1</v>
      </c>
      <c r="AU1896" s="69" t="e">
        <f t="shared" si="488"/>
        <v>#N/A</v>
      </c>
      <c r="AV1896" s="69" t="e">
        <f t="shared" si="489"/>
        <v>#N/A</v>
      </c>
      <c r="AW1896" s="69">
        <f>IF(I1896&gt;0,COUNTIF($AV$32:AV1896,AV1896),0)</f>
        <v>0</v>
      </c>
      <c r="AX1896" s="69">
        <f>IF(AND(AW1896&gt;1,SUMIF($AV$32:AV1895,AV1896,$AX$32:AX1895)-SUMIF($AV$32:AV1895,AV1896,$BA$32:BA1895)=0),1,IF(AND(AW1896&gt;1,SUMIF($AV$32:AV1895,AV1896,$AX$32:AX1895)-SUMIF($AV$32:AV1895,AV1896,$BA$32:BA1895)&gt;0),0,AW1896))</f>
        <v>0</v>
      </c>
      <c r="AY1896" s="69">
        <f>IF(AND(Q1896&gt;0,SUMIF($AV$32:AV1896,AV1896,$I$32:I1896)-SUMIF($AV$32:AV1896,AV1896,$Q$32:Q1896)=0),COUNTIF($AV$32:AV1896,AV1896),0)</f>
        <v>0</v>
      </c>
      <c r="AZ1896" s="69">
        <f>IF(Q1896&gt;0,COUNTIF($AV$32:AV1896,AV1896),0)</f>
        <v>0</v>
      </c>
      <c r="BA1896" s="69">
        <f t="shared" si="490"/>
        <v>0</v>
      </c>
      <c r="BC1896" s="69" t="str">
        <f t="shared" si="491"/>
        <v xml:space="preserve">  </v>
      </c>
      <c r="BD1896" s="69">
        <f t="shared" si="492"/>
        <v>0</v>
      </c>
      <c r="BF1896" s="69"/>
    </row>
    <row r="1897" spans="44:58" x14ac:dyDescent="0.25">
      <c r="AR1897" s="225">
        <f t="shared" si="486"/>
        <v>1</v>
      </c>
      <c r="AS1897" s="35">
        <f t="shared" si="487"/>
        <v>1</v>
      </c>
      <c r="AU1897" s="69" t="e">
        <f t="shared" si="488"/>
        <v>#N/A</v>
      </c>
      <c r="AV1897" s="69" t="e">
        <f t="shared" si="489"/>
        <v>#N/A</v>
      </c>
      <c r="AW1897" s="69">
        <f>IF(I1897&gt;0,COUNTIF($AV$32:AV1897,AV1897),0)</f>
        <v>0</v>
      </c>
      <c r="AX1897" s="69">
        <f>IF(AND(AW1897&gt;1,SUMIF($AV$32:AV1896,AV1897,$AX$32:AX1896)-SUMIF($AV$32:AV1896,AV1897,$BA$32:BA1896)=0),1,IF(AND(AW1897&gt;1,SUMIF($AV$32:AV1896,AV1897,$AX$32:AX1896)-SUMIF($AV$32:AV1896,AV1897,$BA$32:BA1896)&gt;0),0,AW1897))</f>
        <v>0</v>
      </c>
      <c r="AY1897" s="69">
        <f>IF(AND(Q1897&gt;0,SUMIF($AV$32:AV1897,AV1897,$I$32:I1897)-SUMIF($AV$32:AV1897,AV1897,$Q$32:Q1897)=0),COUNTIF($AV$32:AV1897,AV1897),0)</f>
        <v>0</v>
      </c>
      <c r="AZ1897" s="69">
        <f>IF(Q1897&gt;0,COUNTIF($AV$32:AV1897,AV1897),0)</f>
        <v>0</v>
      </c>
      <c r="BA1897" s="69">
        <f t="shared" si="490"/>
        <v>0</v>
      </c>
      <c r="BC1897" s="69" t="str">
        <f t="shared" si="491"/>
        <v xml:space="preserve">  </v>
      </c>
      <c r="BD1897" s="69">
        <f t="shared" si="492"/>
        <v>0</v>
      </c>
      <c r="BF1897" s="69"/>
    </row>
    <row r="1898" spans="44:58" x14ac:dyDescent="0.25">
      <c r="AR1898" s="225">
        <f t="shared" si="486"/>
        <v>1</v>
      </c>
      <c r="AS1898" s="35">
        <f t="shared" si="487"/>
        <v>1</v>
      </c>
      <c r="AU1898" s="69" t="e">
        <f t="shared" si="488"/>
        <v>#N/A</v>
      </c>
      <c r="AV1898" s="69" t="e">
        <f t="shared" si="489"/>
        <v>#N/A</v>
      </c>
      <c r="AW1898" s="69">
        <f>IF(I1898&gt;0,COUNTIF($AV$32:AV1898,AV1898),0)</f>
        <v>0</v>
      </c>
      <c r="AX1898" s="69">
        <f>IF(AND(AW1898&gt;1,SUMIF($AV$32:AV1897,AV1898,$AX$32:AX1897)-SUMIF($AV$32:AV1897,AV1898,$BA$32:BA1897)=0),1,IF(AND(AW1898&gt;1,SUMIF($AV$32:AV1897,AV1898,$AX$32:AX1897)-SUMIF($AV$32:AV1897,AV1898,$BA$32:BA1897)&gt;0),0,AW1898))</f>
        <v>0</v>
      </c>
      <c r="AY1898" s="69">
        <f>IF(AND(Q1898&gt;0,SUMIF($AV$32:AV1898,AV1898,$I$32:I1898)-SUMIF($AV$32:AV1898,AV1898,$Q$32:Q1898)=0),COUNTIF($AV$32:AV1898,AV1898),0)</f>
        <v>0</v>
      </c>
      <c r="AZ1898" s="69">
        <f>IF(Q1898&gt;0,COUNTIF($AV$32:AV1898,AV1898),0)</f>
        <v>0</v>
      </c>
      <c r="BA1898" s="69">
        <f t="shared" si="490"/>
        <v>0</v>
      </c>
      <c r="BC1898" s="69" t="str">
        <f t="shared" si="491"/>
        <v xml:space="preserve">  </v>
      </c>
      <c r="BD1898" s="69">
        <f t="shared" si="492"/>
        <v>0</v>
      </c>
      <c r="BF1898" s="69"/>
    </row>
    <row r="1899" spans="44:58" x14ac:dyDescent="0.25">
      <c r="AR1899" s="225">
        <f t="shared" si="486"/>
        <v>1</v>
      </c>
      <c r="AS1899" s="35">
        <f t="shared" si="487"/>
        <v>1</v>
      </c>
      <c r="AU1899" s="69" t="e">
        <f t="shared" si="488"/>
        <v>#N/A</v>
      </c>
      <c r="AV1899" s="69" t="e">
        <f t="shared" si="489"/>
        <v>#N/A</v>
      </c>
      <c r="AW1899" s="69">
        <f>IF(I1899&gt;0,COUNTIF($AV$32:AV1899,AV1899),0)</f>
        <v>0</v>
      </c>
      <c r="AX1899" s="69">
        <f>IF(AND(AW1899&gt;1,SUMIF($AV$32:AV1898,AV1899,$AX$32:AX1898)-SUMIF($AV$32:AV1898,AV1899,$BA$32:BA1898)=0),1,IF(AND(AW1899&gt;1,SUMIF($AV$32:AV1898,AV1899,$AX$32:AX1898)-SUMIF($AV$32:AV1898,AV1899,$BA$32:BA1898)&gt;0),0,AW1899))</f>
        <v>0</v>
      </c>
      <c r="AY1899" s="69">
        <f>IF(AND(Q1899&gt;0,SUMIF($AV$32:AV1899,AV1899,$I$32:I1899)-SUMIF($AV$32:AV1899,AV1899,$Q$32:Q1899)=0),COUNTIF($AV$32:AV1899,AV1899),0)</f>
        <v>0</v>
      </c>
      <c r="AZ1899" s="69">
        <f>IF(Q1899&gt;0,COUNTIF($AV$32:AV1899,AV1899),0)</f>
        <v>0</v>
      </c>
      <c r="BA1899" s="69">
        <f t="shared" si="490"/>
        <v>0</v>
      </c>
      <c r="BC1899" s="69" t="str">
        <f t="shared" si="491"/>
        <v xml:space="preserve">  </v>
      </c>
      <c r="BD1899" s="69">
        <f t="shared" si="492"/>
        <v>0</v>
      </c>
      <c r="BF1899" s="69"/>
    </row>
    <row r="1900" spans="44:58" x14ac:dyDescent="0.25">
      <c r="AR1900" s="225">
        <f t="shared" ref="AR1900:AR1963" si="493">IF(AS1900&gt;1,H1900,IF(AS1900=1,H1899+1,0))</f>
        <v>1</v>
      </c>
      <c r="AS1900" s="35">
        <f t="shared" ref="AS1900:AS1963" si="494">IF(H1900=0,H1899+1,2)</f>
        <v>1</v>
      </c>
      <c r="AU1900" s="69" t="e">
        <f t="shared" si="488"/>
        <v>#N/A</v>
      </c>
      <c r="AV1900" s="69" t="e">
        <f t="shared" si="489"/>
        <v>#N/A</v>
      </c>
      <c r="AW1900" s="69">
        <f>IF(I1900&gt;0,COUNTIF($AV$32:AV1900,AV1900),0)</f>
        <v>0</v>
      </c>
      <c r="AX1900" s="69">
        <f>IF(AND(AW1900&gt;1,SUMIF($AV$32:AV1899,AV1900,$AX$32:AX1899)-SUMIF($AV$32:AV1899,AV1900,$BA$32:BA1899)=0),1,IF(AND(AW1900&gt;1,SUMIF($AV$32:AV1899,AV1900,$AX$32:AX1899)-SUMIF($AV$32:AV1899,AV1900,$BA$32:BA1899)&gt;0),0,AW1900))</f>
        <v>0</v>
      </c>
      <c r="AY1900" s="69">
        <f>IF(AND(Q1900&gt;0,SUMIF($AV$32:AV1900,AV1900,$I$32:I1900)-SUMIF($AV$32:AV1900,AV1900,$Q$32:Q1900)=0),COUNTIF($AV$32:AV1900,AV1900),0)</f>
        <v>0</v>
      </c>
      <c r="AZ1900" s="69">
        <f>IF(Q1900&gt;0,COUNTIF($AV$32:AV1900,AV1900),0)</f>
        <v>0</v>
      </c>
      <c r="BA1900" s="69">
        <f t="shared" si="490"/>
        <v>0</v>
      </c>
      <c r="BC1900" s="69" t="str">
        <f t="shared" si="491"/>
        <v xml:space="preserve">  </v>
      </c>
      <c r="BD1900" s="69">
        <f t="shared" si="492"/>
        <v>0</v>
      </c>
      <c r="BF1900" s="69"/>
    </row>
    <row r="1901" spans="44:58" x14ac:dyDescent="0.25">
      <c r="AR1901" s="225">
        <f t="shared" si="493"/>
        <v>1</v>
      </c>
      <c r="AS1901" s="35">
        <f t="shared" si="494"/>
        <v>1</v>
      </c>
      <c r="AU1901" s="69" t="e">
        <f t="shared" si="488"/>
        <v>#N/A</v>
      </c>
      <c r="AV1901" s="69" t="e">
        <f t="shared" si="489"/>
        <v>#N/A</v>
      </c>
      <c r="AW1901" s="69">
        <f>IF(I1901&gt;0,COUNTIF($AV$32:AV1901,AV1901),0)</f>
        <v>0</v>
      </c>
      <c r="AX1901" s="69">
        <f>IF(AND(AW1901&gt;1,SUMIF($AV$32:AV1900,AV1901,$AX$32:AX1900)-SUMIF($AV$32:AV1900,AV1901,$BA$32:BA1900)=0),1,IF(AND(AW1901&gt;1,SUMIF($AV$32:AV1900,AV1901,$AX$32:AX1900)-SUMIF($AV$32:AV1900,AV1901,$BA$32:BA1900)&gt;0),0,AW1901))</f>
        <v>0</v>
      </c>
      <c r="AY1901" s="69">
        <f>IF(AND(Q1901&gt;0,SUMIF($AV$32:AV1901,AV1901,$I$32:I1901)-SUMIF($AV$32:AV1901,AV1901,$Q$32:Q1901)=0),COUNTIF($AV$32:AV1901,AV1901),0)</f>
        <v>0</v>
      </c>
      <c r="AZ1901" s="69">
        <f>IF(Q1901&gt;0,COUNTIF($AV$32:AV1901,AV1901),0)</f>
        <v>0</v>
      </c>
      <c r="BA1901" s="69">
        <f t="shared" si="490"/>
        <v>0</v>
      </c>
      <c r="BC1901" s="69" t="str">
        <f t="shared" si="491"/>
        <v xml:space="preserve">  </v>
      </c>
      <c r="BD1901" s="69">
        <f t="shared" si="492"/>
        <v>0</v>
      </c>
      <c r="BF1901" s="69"/>
    </row>
    <row r="1902" spans="44:58" x14ac:dyDescent="0.25">
      <c r="AR1902" s="225">
        <f t="shared" si="493"/>
        <v>1</v>
      </c>
      <c r="AS1902" s="35">
        <f t="shared" si="494"/>
        <v>1</v>
      </c>
      <c r="AU1902" s="69" t="e">
        <f t="shared" si="488"/>
        <v>#N/A</v>
      </c>
      <c r="AV1902" s="69" t="e">
        <f t="shared" si="489"/>
        <v>#N/A</v>
      </c>
      <c r="AW1902" s="69">
        <f>IF(I1902&gt;0,COUNTIF($AV$32:AV1902,AV1902),0)</f>
        <v>0</v>
      </c>
      <c r="AX1902" s="69">
        <f>IF(AND(AW1902&gt;1,SUMIF($AV$32:AV1901,AV1902,$AX$32:AX1901)-SUMIF($AV$32:AV1901,AV1902,$BA$32:BA1901)=0),1,IF(AND(AW1902&gt;1,SUMIF($AV$32:AV1901,AV1902,$AX$32:AX1901)-SUMIF($AV$32:AV1901,AV1902,$BA$32:BA1901)&gt;0),0,AW1902))</f>
        <v>0</v>
      </c>
      <c r="AY1902" s="69">
        <f>IF(AND(Q1902&gt;0,SUMIF($AV$32:AV1902,AV1902,$I$32:I1902)-SUMIF($AV$32:AV1902,AV1902,$Q$32:Q1902)=0),COUNTIF($AV$32:AV1902,AV1902),0)</f>
        <v>0</v>
      </c>
      <c r="AZ1902" s="69">
        <f>IF(Q1902&gt;0,COUNTIF($AV$32:AV1902,AV1902),0)</f>
        <v>0</v>
      </c>
      <c r="BA1902" s="69">
        <f t="shared" si="490"/>
        <v>0</v>
      </c>
      <c r="BC1902" s="69" t="str">
        <f t="shared" si="491"/>
        <v xml:space="preserve">  </v>
      </c>
      <c r="BD1902" s="69">
        <f t="shared" si="492"/>
        <v>0</v>
      </c>
      <c r="BF1902" s="69"/>
    </row>
    <row r="1903" spans="44:58" x14ac:dyDescent="0.25">
      <c r="AR1903" s="225">
        <f t="shared" si="493"/>
        <v>1</v>
      </c>
      <c r="AS1903" s="35">
        <f t="shared" si="494"/>
        <v>1</v>
      </c>
      <c r="AU1903" s="69" t="e">
        <f t="shared" si="488"/>
        <v>#N/A</v>
      </c>
      <c r="AV1903" s="69" t="e">
        <f t="shared" si="489"/>
        <v>#N/A</v>
      </c>
      <c r="AW1903" s="69">
        <f>IF(I1903&gt;0,COUNTIF($AV$32:AV1903,AV1903),0)</f>
        <v>0</v>
      </c>
      <c r="AX1903" s="69">
        <f>IF(AND(AW1903&gt;1,SUMIF($AV$32:AV1902,AV1903,$AX$32:AX1902)-SUMIF($AV$32:AV1902,AV1903,$BA$32:BA1902)=0),1,IF(AND(AW1903&gt;1,SUMIF($AV$32:AV1902,AV1903,$AX$32:AX1902)-SUMIF($AV$32:AV1902,AV1903,$BA$32:BA1902)&gt;0),0,AW1903))</f>
        <v>0</v>
      </c>
      <c r="AY1903" s="69">
        <f>IF(AND(Q1903&gt;0,SUMIF($AV$32:AV1903,AV1903,$I$32:I1903)-SUMIF($AV$32:AV1903,AV1903,$Q$32:Q1903)=0),COUNTIF($AV$32:AV1903,AV1903),0)</f>
        <v>0</v>
      </c>
      <c r="AZ1903" s="69">
        <f>IF(Q1903&gt;0,COUNTIF($AV$32:AV1903,AV1903),0)</f>
        <v>0</v>
      </c>
      <c r="BA1903" s="69">
        <f t="shared" si="490"/>
        <v>0</v>
      </c>
      <c r="BC1903" s="69" t="str">
        <f t="shared" si="491"/>
        <v xml:space="preserve">  </v>
      </c>
      <c r="BD1903" s="69">
        <f t="shared" si="492"/>
        <v>0</v>
      </c>
      <c r="BF1903" s="69"/>
    </row>
    <row r="1904" spans="44:58" x14ac:dyDescent="0.25">
      <c r="AR1904" s="225">
        <f t="shared" si="493"/>
        <v>1</v>
      </c>
      <c r="AS1904" s="35">
        <f t="shared" si="494"/>
        <v>1</v>
      </c>
      <c r="AU1904" s="69" t="e">
        <f t="shared" si="488"/>
        <v>#N/A</v>
      </c>
      <c r="AV1904" s="69" t="e">
        <f t="shared" si="489"/>
        <v>#N/A</v>
      </c>
      <c r="AW1904" s="69">
        <f>IF(I1904&gt;0,COUNTIF($AV$32:AV1904,AV1904),0)</f>
        <v>0</v>
      </c>
      <c r="AX1904" s="69">
        <f>IF(AND(AW1904&gt;1,SUMIF($AV$32:AV1903,AV1904,$AX$32:AX1903)-SUMIF($AV$32:AV1903,AV1904,$BA$32:BA1903)=0),1,IF(AND(AW1904&gt;1,SUMIF($AV$32:AV1903,AV1904,$AX$32:AX1903)-SUMIF($AV$32:AV1903,AV1904,$BA$32:BA1903)&gt;0),0,AW1904))</f>
        <v>0</v>
      </c>
      <c r="AY1904" s="69">
        <f>IF(AND(Q1904&gt;0,SUMIF($AV$32:AV1904,AV1904,$I$32:I1904)-SUMIF($AV$32:AV1904,AV1904,$Q$32:Q1904)=0),COUNTIF($AV$32:AV1904,AV1904),0)</f>
        <v>0</v>
      </c>
      <c r="AZ1904" s="69">
        <f>IF(Q1904&gt;0,COUNTIF($AV$32:AV1904,AV1904),0)</f>
        <v>0</v>
      </c>
      <c r="BA1904" s="69">
        <f t="shared" si="490"/>
        <v>0</v>
      </c>
      <c r="BC1904" s="69" t="str">
        <f t="shared" si="491"/>
        <v xml:space="preserve">  </v>
      </c>
      <c r="BD1904" s="69">
        <f t="shared" si="492"/>
        <v>0</v>
      </c>
      <c r="BF1904" s="69"/>
    </row>
    <row r="1905" spans="44:58" x14ac:dyDescent="0.25">
      <c r="AR1905" s="225">
        <f t="shared" si="493"/>
        <v>1</v>
      </c>
      <c r="AS1905" s="35">
        <f t="shared" si="494"/>
        <v>1</v>
      </c>
      <c r="AU1905" s="69" t="e">
        <f t="shared" si="488"/>
        <v>#N/A</v>
      </c>
      <c r="AV1905" s="69" t="e">
        <f t="shared" si="489"/>
        <v>#N/A</v>
      </c>
      <c r="AW1905" s="69">
        <f>IF(I1905&gt;0,COUNTIF($AV$32:AV1905,AV1905),0)</f>
        <v>0</v>
      </c>
      <c r="AX1905" s="69">
        <f>IF(AND(AW1905&gt;1,SUMIF($AV$32:AV1904,AV1905,$AX$32:AX1904)-SUMIF($AV$32:AV1904,AV1905,$BA$32:BA1904)=0),1,IF(AND(AW1905&gt;1,SUMIF($AV$32:AV1904,AV1905,$AX$32:AX1904)-SUMIF($AV$32:AV1904,AV1905,$BA$32:BA1904)&gt;0),0,AW1905))</f>
        <v>0</v>
      </c>
      <c r="AY1905" s="69">
        <f>IF(AND(Q1905&gt;0,SUMIF($AV$32:AV1905,AV1905,$I$32:I1905)-SUMIF($AV$32:AV1905,AV1905,$Q$32:Q1905)=0),COUNTIF($AV$32:AV1905,AV1905),0)</f>
        <v>0</v>
      </c>
      <c r="AZ1905" s="69">
        <f>IF(Q1905&gt;0,COUNTIF($AV$32:AV1905,AV1905),0)</f>
        <v>0</v>
      </c>
      <c r="BA1905" s="69">
        <f t="shared" si="490"/>
        <v>0</v>
      </c>
      <c r="BC1905" s="69" t="str">
        <f t="shared" si="491"/>
        <v xml:space="preserve">  </v>
      </c>
      <c r="BD1905" s="69">
        <f t="shared" si="492"/>
        <v>0</v>
      </c>
      <c r="BF1905" s="69"/>
    </row>
    <row r="1906" spans="44:58" x14ac:dyDescent="0.25">
      <c r="AR1906" s="225">
        <f t="shared" si="493"/>
        <v>1</v>
      </c>
      <c r="AS1906" s="35">
        <f t="shared" si="494"/>
        <v>1</v>
      </c>
      <c r="AU1906" s="69" t="e">
        <f t="shared" si="488"/>
        <v>#N/A</v>
      </c>
      <c r="AV1906" s="69" t="e">
        <f t="shared" si="489"/>
        <v>#N/A</v>
      </c>
      <c r="AW1906" s="69">
        <f>IF(I1906&gt;0,COUNTIF($AV$32:AV1906,AV1906),0)</f>
        <v>0</v>
      </c>
      <c r="AX1906" s="69">
        <f>IF(AND(AW1906&gt;1,SUMIF($AV$32:AV1905,AV1906,$AX$32:AX1905)-SUMIF($AV$32:AV1905,AV1906,$BA$32:BA1905)=0),1,IF(AND(AW1906&gt;1,SUMIF($AV$32:AV1905,AV1906,$AX$32:AX1905)-SUMIF($AV$32:AV1905,AV1906,$BA$32:BA1905)&gt;0),0,AW1906))</f>
        <v>0</v>
      </c>
      <c r="AY1906" s="69">
        <f>IF(AND(Q1906&gt;0,SUMIF($AV$32:AV1906,AV1906,$I$32:I1906)-SUMIF($AV$32:AV1906,AV1906,$Q$32:Q1906)=0),COUNTIF($AV$32:AV1906,AV1906),0)</f>
        <v>0</v>
      </c>
      <c r="AZ1906" s="69">
        <f>IF(Q1906&gt;0,COUNTIF($AV$32:AV1906,AV1906),0)</f>
        <v>0</v>
      </c>
      <c r="BA1906" s="69">
        <f t="shared" si="490"/>
        <v>0</v>
      </c>
      <c r="BC1906" s="69" t="str">
        <f t="shared" si="491"/>
        <v xml:space="preserve">  </v>
      </c>
      <c r="BD1906" s="69">
        <f t="shared" si="492"/>
        <v>0</v>
      </c>
      <c r="BF1906" s="69"/>
    </row>
    <row r="1907" spans="44:58" x14ac:dyDescent="0.25">
      <c r="AR1907" s="225">
        <f t="shared" si="493"/>
        <v>1</v>
      </c>
      <c r="AS1907" s="35">
        <f t="shared" si="494"/>
        <v>1</v>
      </c>
      <c r="AU1907" s="69" t="e">
        <f t="shared" si="488"/>
        <v>#N/A</v>
      </c>
      <c r="AV1907" s="69" t="e">
        <f t="shared" si="489"/>
        <v>#N/A</v>
      </c>
      <c r="AW1907" s="69">
        <f>IF(I1907&gt;0,COUNTIF($AV$32:AV1907,AV1907),0)</f>
        <v>0</v>
      </c>
      <c r="AX1907" s="69">
        <f>IF(AND(AW1907&gt;1,SUMIF($AV$32:AV1906,AV1907,$AX$32:AX1906)-SUMIF($AV$32:AV1906,AV1907,$BA$32:BA1906)=0),1,IF(AND(AW1907&gt;1,SUMIF($AV$32:AV1906,AV1907,$AX$32:AX1906)-SUMIF($AV$32:AV1906,AV1907,$BA$32:BA1906)&gt;0),0,AW1907))</f>
        <v>0</v>
      </c>
      <c r="AY1907" s="69">
        <f>IF(AND(Q1907&gt;0,SUMIF($AV$32:AV1907,AV1907,$I$32:I1907)-SUMIF($AV$32:AV1907,AV1907,$Q$32:Q1907)=0),COUNTIF($AV$32:AV1907,AV1907),0)</f>
        <v>0</v>
      </c>
      <c r="AZ1907" s="69">
        <f>IF(Q1907&gt;0,COUNTIF($AV$32:AV1907,AV1907),0)</f>
        <v>0</v>
      </c>
      <c r="BA1907" s="69">
        <f t="shared" si="490"/>
        <v>0</v>
      </c>
      <c r="BC1907" s="69" t="str">
        <f t="shared" si="491"/>
        <v xml:space="preserve">  </v>
      </c>
      <c r="BD1907" s="69">
        <f t="shared" si="492"/>
        <v>0</v>
      </c>
      <c r="BF1907" s="69"/>
    </row>
    <row r="1908" spans="44:58" x14ac:dyDescent="0.25">
      <c r="AR1908" s="225">
        <f t="shared" si="493"/>
        <v>1</v>
      </c>
      <c r="AS1908" s="35">
        <f t="shared" si="494"/>
        <v>1</v>
      </c>
      <c r="AU1908" s="69" t="e">
        <f t="shared" si="488"/>
        <v>#N/A</v>
      </c>
      <c r="AV1908" s="69" t="e">
        <f t="shared" si="489"/>
        <v>#N/A</v>
      </c>
      <c r="AW1908" s="69">
        <f>IF(I1908&gt;0,COUNTIF($AV$32:AV1908,AV1908),0)</f>
        <v>0</v>
      </c>
      <c r="AX1908" s="69">
        <f>IF(AND(AW1908&gt;1,SUMIF($AV$32:AV1907,AV1908,$AX$32:AX1907)-SUMIF($AV$32:AV1907,AV1908,$BA$32:BA1907)=0),1,IF(AND(AW1908&gt;1,SUMIF($AV$32:AV1907,AV1908,$AX$32:AX1907)-SUMIF($AV$32:AV1907,AV1908,$BA$32:BA1907)&gt;0),0,AW1908))</f>
        <v>0</v>
      </c>
      <c r="AY1908" s="69">
        <f>IF(AND(Q1908&gt;0,SUMIF($AV$32:AV1908,AV1908,$I$32:I1908)-SUMIF($AV$32:AV1908,AV1908,$Q$32:Q1908)=0),COUNTIF($AV$32:AV1908,AV1908),0)</f>
        <v>0</v>
      </c>
      <c r="AZ1908" s="69">
        <f>IF(Q1908&gt;0,COUNTIF($AV$32:AV1908,AV1908),0)</f>
        <v>0</v>
      </c>
      <c r="BA1908" s="69">
        <f t="shared" si="490"/>
        <v>0</v>
      </c>
      <c r="BC1908" s="69" t="str">
        <f t="shared" si="491"/>
        <v xml:space="preserve">  </v>
      </c>
      <c r="BD1908" s="69">
        <f t="shared" si="492"/>
        <v>0</v>
      </c>
      <c r="BF1908" s="69"/>
    </row>
    <row r="1909" spans="44:58" x14ac:dyDescent="0.25">
      <c r="AR1909" s="225">
        <f t="shared" si="493"/>
        <v>1</v>
      </c>
      <c r="AS1909" s="35">
        <f t="shared" si="494"/>
        <v>1</v>
      </c>
      <c r="AU1909" s="69" t="e">
        <f t="shared" si="488"/>
        <v>#N/A</v>
      </c>
      <c r="AV1909" s="69" t="e">
        <f t="shared" si="489"/>
        <v>#N/A</v>
      </c>
      <c r="AW1909" s="69">
        <f>IF(I1909&gt;0,COUNTIF($AV$32:AV1909,AV1909),0)</f>
        <v>0</v>
      </c>
      <c r="AX1909" s="69">
        <f>IF(AND(AW1909&gt;1,SUMIF($AV$32:AV1908,AV1909,$AX$32:AX1908)-SUMIF($AV$32:AV1908,AV1909,$BA$32:BA1908)=0),1,IF(AND(AW1909&gt;1,SUMIF($AV$32:AV1908,AV1909,$AX$32:AX1908)-SUMIF($AV$32:AV1908,AV1909,$BA$32:BA1908)&gt;0),0,AW1909))</f>
        <v>0</v>
      </c>
      <c r="AY1909" s="69">
        <f>IF(AND(Q1909&gt;0,SUMIF($AV$32:AV1909,AV1909,$I$32:I1909)-SUMIF($AV$32:AV1909,AV1909,$Q$32:Q1909)=0),COUNTIF($AV$32:AV1909,AV1909),0)</f>
        <v>0</v>
      </c>
      <c r="AZ1909" s="69">
        <f>IF(Q1909&gt;0,COUNTIF($AV$32:AV1909,AV1909),0)</f>
        <v>0</v>
      </c>
      <c r="BA1909" s="69">
        <f t="shared" si="490"/>
        <v>0</v>
      </c>
      <c r="BC1909" s="69" t="str">
        <f t="shared" si="491"/>
        <v xml:space="preserve">  </v>
      </c>
      <c r="BD1909" s="69">
        <f t="shared" si="492"/>
        <v>0</v>
      </c>
      <c r="BF1909" s="69"/>
    </row>
    <row r="1910" spans="44:58" x14ac:dyDescent="0.25">
      <c r="AR1910" s="225">
        <f t="shared" si="493"/>
        <v>1</v>
      </c>
      <c r="AS1910" s="35">
        <f t="shared" si="494"/>
        <v>1</v>
      </c>
      <c r="AU1910" s="69" t="e">
        <f t="shared" si="488"/>
        <v>#N/A</v>
      </c>
      <c r="AV1910" s="69" t="e">
        <f t="shared" si="489"/>
        <v>#N/A</v>
      </c>
      <c r="AW1910" s="69">
        <f>IF(I1910&gt;0,COUNTIF($AV$32:AV1910,AV1910),0)</f>
        <v>0</v>
      </c>
      <c r="AX1910" s="69">
        <f>IF(AND(AW1910&gt;1,SUMIF($AV$32:AV1909,AV1910,$AX$32:AX1909)-SUMIF($AV$32:AV1909,AV1910,$BA$32:BA1909)=0),1,IF(AND(AW1910&gt;1,SUMIF($AV$32:AV1909,AV1910,$AX$32:AX1909)-SUMIF($AV$32:AV1909,AV1910,$BA$32:BA1909)&gt;0),0,AW1910))</f>
        <v>0</v>
      </c>
      <c r="AY1910" s="69">
        <f>IF(AND(Q1910&gt;0,SUMIF($AV$32:AV1910,AV1910,$I$32:I1910)-SUMIF($AV$32:AV1910,AV1910,$Q$32:Q1910)=0),COUNTIF($AV$32:AV1910,AV1910),0)</f>
        <v>0</v>
      </c>
      <c r="AZ1910" s="69">
        <f>IF(Q1910&gt;0,COUNTIF($AV$32:AV1910,AV1910),0)</f>
        <v>0</v>
      </c>
      <c r="BA1910" s="69">
        <f t="shared" si="490"/>
        <v>0</v>
      </c>
      <c r="BC1910" s="69" t="str">
        <f t="shared" si="491"/>
        <v xml:space="preserve">  </v>
      </c>
      <c r="BD1910" s="69">
        <f t="shared" si="492"/>
        <v>0</v>
      </c>
      <c r="BF1910" s="69"/>
    </row>
    <row r="1911" spans="44:58" x14ac:dyDescent="0.25">
      <c r="AR1911" s="225">
        <f t="shared" si="493"/>
        <v>1</v>
      </c>
      <c r="AS1911" s="35">
        <f t="shared" si="494"/>
        <v>1</v>
      </c>
      <c r="AU1911" s="69" t="e">
        <f t="shared" si="488"/>
        <v>#N/A</v>
      </c>
      <c r="AV1911" s="69" t="e">
        <f t="shared" si="489"/>
        <v>#N/A</v>
      </c>
      <c r="AW1911" s="69">
        <f>IF(I1911&gt;0,COUNTIF($AV$32:AV1911,AV1911),0)</f>
        <v>0</v>
      </c>
      <c r="AX1911" s="69">
        <f>IF(AND(AW1911&gt;1,SUMIF($AV$32:AV1910,AV1911,$AX$32:AX1910)-SUMIF($AV$32:AV1910,AV1911,$BA$32:BA1910)=0),1,IF(AND(AW1911&gt;1,SUMIF($AV$32:AV1910,AV1911,$AX$32:AX1910)-SUMIF($AV$32:AV1910,AV1911,$BA$32:BA1910)&gt;0),0,AW1911))</f>
        <v>0</v>
      </c>
      <c r="AY1911" s="69">
        <f>IF(AND(Q1911&gt;0,SUMIF($AV$32:AV1911,AV1911,$I$32:I1911)-SUMIF($AV$32:AV1911,AV1911,$Q$32:Q1911)=0),COUNTIF($AV$32:AV1911,AV1911),0)</f>
        <v>0</v>
      </c>
      <c r="AZ1911" s="69">
        <f>IF(Q1911&gt;0,COUNTIF($AV$32:AV1911,AV1911),0)</f>
        <v>0</v>
      </c>
      <c r="BA1911" s="69">
        <f t="shared" si="490"/>
        <v>0</v>
      </c>
      <c r="BC1911" s="69" t="str">
        <f t="shared" si="491"/>
        <v xml:space="preserve">  </v>
      </c>
      <c r="BD1911" s="69">
        <f t="shared" si="492"/>
        <v>0</v>
      </c>
      <c r="BF1911" s="69"/>
    </row>
    <row r="1912" spans="44:58" x14ac:dyDescent="0.25">
      <c r="AR1912" s="225">
        <f t="shared" si="493"/>
        <v>1</v>
      </c>
      <c r="AS1912" s="35">
        <f t="shared" si="494"/>
        <v>1</v>
      </c>
      <c r="AU1912" s="69" t="e">
        <f t="shared" si="488"/>
        <v>#N/A</v>
      </c>
      <c r="AV1912" s="69" t="e">
        <f t="shared" si="489"/>
        <v>#N/A</v>
      </c>
      <c r="AW1912" s="69">
        <f>IF(I1912&gt;0,COUNTIF($AV$32:AV1912,AV1912),0)</f>
        <v>0</v>
      </c>
      <c r="AX1912" s="69">
        <f>IF(AND(AW1912&gt;1,SUMIF($AV$32:AV1911,AV1912,$AX$32:AX1911)-SUMIF($AV$32:AV1911,AV1912,$BA$32:BA1911)=0),1,IF(AND(AW1912&gt;1,SUMIF($AV$32:AV1911,AV1912,$AX$32:AX1911)-SUMIF($AV$32:AV1911,AV1912,$BA$32:BA1911)&gt;0),0,AW1912))</f>
        <v>0</v>
      </c>
      <c r="AY1912" s="69">
        <f>IF(AND(Q1912&gt;0,SUMIF($AV$32:AV1912,AV1912,$I$32:I1912)-SUMIF($AV$32:AV1912,AV1912,$Q$32:Q1912)=0),COUNTIF($AV$32:AV1912,AV1912),0)</f>
        <v>0</v>
      </c>
      <c r="AZ1912" s="69">
        <f>IF(Q1912&gt;0,COUNTIF($AV$32:AV1912,AV1912),0)</f>
        <v>0</v>
      </c>
      <c r="BA1912" s="69">
        <f t="shared" si="490"/>
        <v>0</v>
      </c>
      <c r="BC1912" s="69" t="str">
        <f t="shared" si="491"/>
        <v xml:space="preserve">  </v>
      </c>
      <c r="BD1912" s="69">
        <f t="shared" si="492"/>
        <v>0</v>
      </c>
      <c r="BF1912" s="69"/>
    </row>
    <row r="1913" spans="44:58" x14ac:dyDescent="0.25">
      <c r="AR1913" s="225">
        <f t="shared" si="493"/>
        <v>1</v>
      </c>
      <c r="AS1913" s="35">
        <f t="shared" si="494"/>
        <v>1</v>
      </c>
      <c r="AU1913" s="69" t="e">
        <f t="shared" si="488"/>
        <v>#N/A</v>
      </c>
      <c r="AV1913" s="69" t="e">
        <f t="shared" si="489"/>
        <v>#N/A</v>
      </c>
      <c r="AW1913" s="69">
        <f>IF(I1913&gt;0,COUNTIF($AV$32:AV1913,AV1913),0)</f>
        <v>0</v>
      </c>
      <c r="AX1913" s="69">
        <f>IF(AND(AW1913&gt;1,SUMIF($AV$32:AV1912,AV1913,$AX$32:AX1912)-SUMIF($AV$32:AV1912,AV1913,$BA$32:BA1912)=0),1,IF(AND(AW1913&gt;1,SUMIF($AV$32:AV1912,AV1913,$AX$32:AX1912)-SUMIF($AV$32:AV1912,AV1913,$BA$32:BA1912)&gt;0),0,AW1913))</f>
        <v>0</v>
      </c>
      <c r="AY1913" s="69">
        <f>IF(AND(Q1913&gt;0,SUMIF($AV$32:AV1913,AV1913,$I$32:I1913)-SUMIF($AV$32:AV1913,AV1913,$Q$32:Q1913)=0),COUNTIF($AV$32:AV1913,AV1913),0)</f>
        <v>0</v>
      </c>
      <c r="AZ1913" s="69">
        <f>IF(Q1913&gt;0,COUNTIF($AV$32:AV1913,AV1913),0)</f>
        <v>0</v>
      </c>
      <c r="BA1913" s="69">
        <f t="shared" si="490"/>
        <v>0</v>
      </c>
      <c r="BC1913" s="69" t="str">
        <f t="shared" si="491"/>
        <v xml:space="preserve">  </v>
      </c>
      <c r="BD1913" s="69">
        <f t="shared" si="492"/>
        <v>0</v>
      </c>
      <c r="BF1913" s="69"/>
    </row>
    <row r="1914" spans="44:58" x14ac:dyDescent="0.25">
      <c r="AR1914" s="225">
        <f t="shared" si="493"/>
        <v>1</v>
      </c>
      <c r="AS1914" s="35">
        <f t="shared" si="494"/>
        <v>1</v>
      </c>
      <c r="AU1914" s="69" t="e">
        <f t="shared" si="488"/>
        <v>#N/A</v>
      </c>
      <c r="AV1914" s="69" t="e">
        <f t="shared" si="489"/>
        <v>#N/A</v>
      </c>
      <c r="AW1914" s="69">
        <f>IF(I1914&gt;0,COUNTIF($AV$32:AV1914,AV1914),0)</f>
        <v>0</v>
      </c>
      <c r="AX1914" s="69">
        <f>IF(AND(AW1914&gt;1,SUMIF($AV$32:AV1913,AV1914,$AX$32:AX1913)-SUMIF($AV$32:AV1913,AV1914,$BA$32:BA1913)=0),1,IF(AND(AW1914&gt;1,SUMIF($AV$32:AV1913,AV1914,$AX$32:AX1913)-SUMIF($AV$32:AV1913,AV1914,$BA$32:BA1913)&gt;0),0,AW1914))</f>
        <v>0</v>
      </c>
      <c r="AY1914" s="69">
        <f>IF(AND(Q1914&gt;0,SUMIF($AV$32:AV1914,AV1914,$I$32:I1914)-SUMIF($AV$32:AV1914,AV1914,$Q$32:Q1914)=0),COUNTIF($AV$32:AV1914,AV1914),0)</f>
        <v>0</v>
      </c>
      <c r="AZ1914" s="69">
        <f>IF(Q1914&gt;0,COUNTIF($AV$32:AV1914,AV1914),0)</f>
        <v>0</v>
      </c>
      <c r="BA1914" s="69">
        <f t="shared" si="490"/>
        <v>0</v>
      </c>
      <c r="BC1914" s="69" t="str">
        <f t="shared" si="491"/>
        <v xml:space="preserve">  </v>
      </c>
      <c r="BD1914" s="69">
        <f t="shared" si="492"/>
        <v>0</v>
      </c>
      <c r="BF1914" s="69"/>
    </row>
    <row r="1915" spans="44:58" x14ac:dyDescent="0.25">
      <c r="AR1915" s="225">
        <f t="shared" si="493"/>
        <v>1</v>
      </c>
      <c r="AS1915" s="35">
        <f t="shared" si="494"/>
        <v>1</v>
      </c>
      <c r="AU1915" s="69" t="e">
        <f t="shared" si="488"/>
        <v>#N/A</v>
      </c>
      <c r="AV1915" s="69" t="e">
        <f t="shared" si="489"/>
        <v>#N/A</v>
      </c>
      <c r="AW1915" s="69">
        <f>IF(I1915&gt;0,COUNTIF($AV$32:AV1915,AV1915),0)</f>
        <v>0</v>
      </c>
      <c r="AX1915" s="69">
        <f>IF(AND(AW1915&gt;1,SUMIF($AV$32:AV1914,AV1915,$AX$32:AX1914)-SUMIF($AV$32:AV1914,AV1915,$BA$32:BA1914)=0),1,IF(AND(AW1915&gt;1,SUMIF($AV$32:AV1914,AV1915,$AX$32:AX1914)-SUMIF($AV$32:AV1914,AV1915,$BA$32:BA1914)&gt;0),0,AW1915))</f>
        <v>0</v>
      </c>
      <c r="AY1915" s="69">
        <f>IF(AND(Q1915&gt;0,SUMIF($AV$32:AV1915,AV1915,$I$32:I1915)-SUMIF($AV$32:AV1915,AV1915,$Q$32:Q1915)=0),COUNTIF($AV$32:AV1915,AV1915),0)</f>
        <v>0</v>
      </c>
      <c r="AZ1915" s="69">
        <f>IF(Q1915&gt;0,COUNTIF($AV$32:AV1915,AV1915),0)</f>
        <v>0</v>
      </c>
      <c r="BA1915" s="69">
        <f t="shared" si="490"/>
        <v>0</v>
      </c>
      <c r="BC1915" s="69" t="str">
        <f t="shared" si="491"/>
        <v xml:space="preserve">  </v>
      </c>
      <c r="BD1915" s="69">
        <f t="shared" si="492"/>
        <v>0</v>
      </c>
      <c r="BF1915" s="69"/>
    </row>
    <row r="1916" spans="44:58" x14ac:dyDescent="0.25">
      <c r="AR1916" s="225">
        <f t="shared" si="493"/>
        <v>1</v>
      </c>
      <c r="AS1916" s="35">
        <f t="shared" si="494"/>
        <v>1</v>
      </c>
      <c r="AU1916" s="69" t="e">
        <f t="shared" si="488"/>
        <v>#N/A</v>
      </c>
      <c r="AV1916" s="69" t="e">
        <f t="shared" si="489"/>
        <v>#N/A</v>
      </c>
      <c r="AW1916" s="69">
        <f>IF(I1916&gt;0,COUNTIF($AV$32:AV1916,AV1916),0)</f>
        <v>0</v>
      </c>
      <c r="AX1916" s="69">
        <f>IF(AND(AW1916&gt;1,SUMIF($AV$32:AV1915,AV1916,$AX$32:AX1915)-SUMIF($AV$32:AV1915,AV1916,$BA$32:BA1915)=0),1,IF(AND(AW1916&gt;1,SUMIF($AV$32:AV1915,AV1916,$AX$32:AX1915)-SUMIF($AV$32:AV1915,AV1916,$BA$32:BA1915)&gt;0),0,AW1916))</f>
        <v>0</v>
      </c>
      <c r="AY1916" s="69">
        <f>IF(AND(Q1916&gt;0,SUMIF($AV$32:AV1916,AV1916,$I$32:I1916)-SUMIF($AV$32:AV1916,AV1916,$Q$32:Q1916)=0),COUNTIF($AV$32:AV1916,AV1916),0)</f>
        <v>0</v>
      </c>
      <c r="AZ1916" s="69">
        <f>IF(Q1916&gt;0,COUNTIF($AV$32:AV1916,AV1916),0)</f>
        <v>0</v>
      </c>
      <c r="BA1916" s="69">
        <f t="shared" si="490"/>
        <v>0</v>
      </c>
      <c r="BC1916" s="69" t="str">
        <f t="shared" si="491"/>
        <v xml:space="preserve">  </v>
      </c>
      <c r="BD1916" s="69">
        <f t="shared" si="492"/>
        <v>0</v>
      </c>
      <c r="BF1916" s="69"/>
    </row>
    <row r="1917" spans="44:58" x14ac:dyDescent="0.25">
      <c r="AR1917" s="225">
        <f t="shared" si="493"/>
        <v>1</v>
      </c>
      <c r="AS1917" s="35">
        <f t="shared" si="494"/>
        <v>1</v>
      </c>
      <c r="AU1917" s="69" t="e">
        <f t="shared" si="488"/>
        <v>#N/A</v>
      </c>
      <c r="AV1917" s="69" t="e">
        <f t="shared" si="489"/>
        <v>#N/A</v>
      </c>
      <c r="AW1917" s="69">
        <f>IF(I1917&gt;0,COUNTIF($AV$32:AV1917,AV1917),0)</f>
        <v>0</v>
      </c>
      <c r="AX1917" s="69">
        <f>IF(AND(AW1917&gt;1,SUMIF($AV$32:AV1916,AV1917,$AX$32:AX1916)-SUMIF($AV$32:AV1916,AV1917,$BA$32:BA1916)=0),1,IF(AND(AW1917&gt;1,SUMIF($AV$32:AV1916,AV1917,$AX$32:AX1916)-SUMIF($AV$32:AV1916,AV1917,$BA$32:BA1916)&gt;0),0,AW1917))</f>
        <v>0</v>
      </c>
      <c r="AY1917" s="69">
        <f>IF(AND(Q1917&gt;0,SUMIF($AV$32:AV1917,AV1917,$I$32:I1917)-SUMIF($AV$32:AV1917,AV1917,$Q$32:Q1917)=0),COUNTIF($AV$32:AV1917,AV1917),0)</f>
        <v>0</v>
      </c>
      <c r="AZ1917" s="69">
        <f>IF(Q1917&gt;0,COUNTIF($AV$32:AV1917,AV1917),0)</f>
        <v>0</v>
      </c>
      <c r="BA1917" s="69">
        <f t="shared" si="490"/>
        <v>0</v>
      </c>
      <c r="BC1917" s="69" t="str">
        <f t="shared" si="491"/>
        <v xml:space="preserve">  </v>
      </c>
      <c r="BD1917" s="69">
        <f t="shared" si="492"/>
        <v>0</v>
      </c>
      <c r="BF1917" s="69"/>
    </row>
    <row r="1918" spans="44:58" x14ac:dyDescent="0.25">
      <c r="AR1918" s="225">
        <f t="shared" si="493"/>
        <v>1</v>
      </c>
      <c r="AS1918" s="35">
        <f t="shared" si="494"/>
        <v>1</v>
      </c>
      <c r="AU1918" s="69" t="e">
        <f t="shared" si="488"/>
        <v>#N/A</v>
      </c>
      <c r="AV1918" s="69" t="e">
        <f t="shared" si="489"/>
        <v>#N/A</v>
      </c>
      <c r="AW1918" s="69">
        <f>IF(I1918&gt;0,COUNTIF($AV$32:AV1918,AV1918),0)</f>
        <v>0</v>
      </c>
      <c r="AX1918" s="69">
        <f>IF(AND(AW1918&gt;1,SUMIF($AV$32:AV1917,AV1918,$AX$32:AX1917)-SUMIF($AV$32:AV1917,AV1918,$BA$32:BA1917)=0),1,IF(AND(AW1918&gt;1,SUMIF($AV$32:AV1917,AV1918,$AX$32:AX1917)-SUMIF($AV$32:AV1917,AV1918,$BA$32:BA1917)&gt;0),0,AW1918))</f>
        <v>0</v>
      </c>
      <c r="AY1918" s="69">
        <f>IF(AND(Q1918&gt;0,SUMIF($AV$32:AV1918,AV1918,$I$32:I1918)-SUMIF($AV$32:AV1918,AV1918,$Q$32:Q1918)=0),COUNTIF($AV$32:AV1918,AV1918),0)</f>
        <v>0</v>
      </c>
      <c r="AZ1918" s="69">
        <f>IF(Q1918&gt;0,COUNTIF($AV$32:AV1918,AV1918),0)</f>
        <v>0</v>
      </c>
      <c r="BA1918" s="69">
        <f t="shared" si="490"/>
        <v>0</v>
      </c>
      <c r="BC1918" s="69" t="str">
        <f t="shared" si="491"/>
        <v xml:space="preserve">  </v>
      </c>
      <c r="BD1918" s="69">
        <f t="shared" si="492"/>
        <v>0</v>
      </c>
      <c r="BF1918" s="69"/>
    </row>
    <row r="1919" spans="44:58" x14ac:dyDescent="0.25">
      <c r="AR1919" s="225">
        <f t="shared" si="493"/>
        <v>1</v>
      </c>
      <c r="AS1919" s="35">
        <f t="shared" si="494"/>
        <v>1</v>
      </c>
      <c r="AU1919" s="69" t="e">
        <f t="shared" si="488"/>
        <v>#N/A</v>
      </c>
      <c r="AV1919" s="69" t="e">
        <f t="shared" si="489"/>
        <v>#N/A</v>
      </c>
      <c r="AW1919" s="69">
        <f>IF(I1919&gt;0,COUNTIF($AV$32:AV1919,AV1919),0)</f>
        <v>0</v>
      </c>
      <c r="AX1919" s="69">
        <f>IF(AND(AW1919&gt;1,SUMIF($AV$32:AV1918,AV1919,$AX$32:AX1918)-SUMIF($AV$32:AV1918,AV1919,$BA$32:BA1918)=0),1,IF(AND(AW1919&gt;1,SUMIF($AV$32:AV1918,AV1919,$AX$32:AX1918)-SUMIF($AV$32:AV1918,AV1919,$BA$32:BA1918)&gt;0),0,AW1919))</f>
        <v>0</v>
      </c>
      <c r="AY1919" s="69">
        <f>IF(AND(Q1919&gt;0,SUMIF($AV$32:AV1919,AV1919,$I$32:I1919)-SUMIF($AV$32:AV1919,AV1919,$Q$32:Q1919)=0),COUNTIF($AV$32:AV1919,AV1919),0)</f>
        <v>0</v>
      </c>
      <c r="AZ1919" s="69">
        <f>IF(Q1919&gt;0,COUNTIF($AV$32:AV1919,AV1919),0)</f>
        <v>0</v>
      </c>
      <c r="BA1919" s="69">
        <f t="shared" si="490"/>
        <v>0</v>
      </c>
      <c r="BC1919" s="69" t="str">
        <f t="shared" si="491"/>
        <v xml:space="preserve">  </v>
      </c>
      <c r="BD1919" s="69">
        <f t="shared" si="492"/>
        <v>0</v>
      </c>
      <c r="BF1919" s="69"/>
    </row>
    <row r="1920" spans="44:58" x14ac:dyDescent="0.25">
      <c r="AR1920" s="225">
        <f t="shared" si="493"/>
        <v>1</v>
      </c>
      <c r="AS1920" s="35">
        <f t="shared" si="494"/>
        <v>1</v>
      </c>
      <c r="AU1920" s="69" t="e">
        <f t="shared" si="488"/>
        <v>#N/A</v>
      </c>
      <c r="AV1920" s="69" t="e">
        <f t="shared" si="489"/>
        <v>#N/A</v>
      </c>
      <c r="AW1920" s="69">
        <f>IF(I1920&gt;0,COUNTIF($AV$32:AV1920,AV1920),0)</f>
        <v>0</v>
      </c>
      <c r="AX1920" s="69">
        <f>IF(AND(AW1920&gt;1,SUMIF($AV$32:AV1919,AV1920,$AX$32:AX1919)-SUMIF($AV$32:AV1919,AV1920,$BA$32:BA1919)=0),1,IF(AND(AW1920&gt;1,SUMIF($AV$32:AV1919,AV1920,$AX$32:AX1919)-SUMIF($AV$32:AV1919,AV1920,$BA$32:BA1919)&gt;0),0,AW1920))</f>
        <v>0</v>
      </c>
      <c r="AY1920" s="69">
        <f>IF(AND(Q1920&gt;0,SUMIF($AV$32:AV1920,AV1920,$I$32:I1920)-SUMIF($AV$32:AV1920,AV1920,$Q$32:Q1920)=0),COUNTIF($AV$32:AV1920,AV1920),0)</f>
        <v>0</v>
      </c>
      <c r="AZ1920" s="69">
        <f>IF(Q1920&gt;0,COUNTIF($AV$32:AV1920,AV1920),0)</f>
        <v>0</v>
      </c>
      <c r="BA1920" s="69">
        <f t="shared" si="490"/>
        <v>0</v>
      </c>
      <c r="BC1920" s="69" t="str">
        <f t="shared" si="491"/>
        <v xml:space="preserve">  </v>
      </c>
      <c r="BD1920" s="69">
        <f t="shared" si="492"/>
        <v>0</v>
      </c>
      <c r="BF1920" s="69"/>
    </row>
    <row r="1921" spans="44:58" x14ac:dyDescent="0.25">
      <c r="AR1921" s="225">
        <f t="shared" si="493"/>
        <v>1</v>
      </c>
      <c r="AS1921" s="35">
        <f t="shared" si="494"/>
        <v>1</v>
      </c>
      <c r="AU1921" s="69" t="e">
        <f t="shared" si="488"/>
        <v>#N/A</v>
      </c>
      <c r="AV1921" s="69" t="e">
        <f t="shared" si="489"/>
        <v>#N/A</v>
      </c>
      <c r="AW1921" s="69">
        <f>IF(I1921&gt;0,COUNTIF($AV$32:AV1921,AV1921),0)</f>
        <v>0</v>
      </c>
      <c r="AX1921" s="69">
        <f>IF(AND(AW1921&gt;1,SUMIF($AV$32:AV1920,AV1921,$AX$32:AX1920)-SUMIF($AV$32:AV1920,AV1921,$BA$32:BA1920)=0),1,IF(AND(AW1921&gt;1,SUMIF($AV$32:AV1920,AV1921,$AX$32:AX1920)-SUMIF($AV$32:AV1920,AV1921,$BA$32:BA1920)&gt;0),0,AW1921))</f>
        <v>0</v>
      </c>
      <c r="AY1921" s="69">
        <f>IF(AND(Q1921&gt;0,SUMIF($AV$32:AV1921,AV1921,$I$32:I1921)-SUMIF($AV$32:AV1921,AV1921,$Q$32:Q1921)=0),COUNTIF($AV$32:AV1921,AV1921),0)</f>
        <v>0</v>
      </c>
      <c r="AZ1921" s="69">
        <f>IF(Q1921&gt;0,COUNTIF($AV$32:AV1921,AV1921),0)</f>
        <v>0</v>
      </c>
      <c r="BA1921" s="69">
        <f t="shared" si="490"/>
        <v>0</v>
      </c>
      <c r="BC1921" s="69" t="str">
        <f t="shared" si="491"/>
        <v xml:space="preserve">  </v>
      </c>
      <c r="BD1921" s="69">
        <f t="shared" si="492"/>
        <v>0</v>
      </c>
      <c r="BF1921" s="69"/>
    </row>
    <row r="1922" spans="44:58" x14ac:dyDescent="0.25">
      <c r="AR1922" s="225">
        <f t="shared" si="493"/>
        <v>1</v>
      </c>
      <c r="AS1922" s="35">
        <f t="shared" si="494"/>
        <v>1</v>
      </c>
      <c r="AU1922" s="69" t="e">
        <f t="shared" si="488"/>
        <v>#N/A</v>
      </c>
      <c r="AV1922" s="69" t="e">
        <f t="shared" si="489"/>
        <v>#N/A</v>
      </c>
      <c r="AW1922" s="69">
        <f>IF(I1922&gt;0,COUNTIF($AV$32:AV1922,AV1922),0)</f>
        <v>0</v>
      </c>
      <c r="AX1922" s="69">
        <f>IF(AND(AW1922&gt;1,SUMIF($AV$32:AV1921,AV1922,$AX$32:AX1921)-SUMIF($AV$32:AV1921,AV1922,$BA$32:BA1921)=0),1,IF(AND(AW1922&gt;1,SUMIF($AV$32:AV1921,AV1922,$AX$32:AX1921)-SUMIF($AV$32:AV1921,AV1922,$BA$32:BA1921)&gt;0),0,AW1922))</f>
        <v>0</v>
      </c>
      <c r="AY1922" s="69">
        <f>IF(AND(Q1922&gt;0,SUMIF($AV$32:AV1922,AV1922,$I$32:I1922)-SUMIF($AV$32:AV1922,AV1922,$Q$32:Q1922)=0),COUNTIF($AV$32:AV1922,AV1922),0)</f>
        <v>0</v>
      </c>
      <c r="AZ1922" s="69">
        <f>IF(Q1922&gt;0,COUNTIF($AV$32:AV1922,AV1922),0)</f>
        <v>0</v>
      </c>
      <c r="BA1922" s="69">
        <f t="shared" si="490"/>
        <v>0</v>
      </c>
      <c r="BC1922" s="69" t="str">
        <f t="shared" si="491"/>
        <v xml:space="preserve">  </v>
      </c>
      <c r="BD1922" s="69">
        <f t="shared" si="492"/>
        <v>0</v>
      </c>
      <c r="BF1922" s="69"/>
    </row>
    <row r="1923" spans="44:58" x14ac:dyDescent="0.25">
      <c r="AR1923" s="225">
        <f t="shared" si="493"/>
        <v>1</v>
      </c>
      <c r="AS1923" s="35">
        <f t="shared" si="494"/>
        <v>1</v>
      </c>
      <c r="AU1923" s="69" t="e">
        <f t="shared" si="488"/>
        <v>#N/A</v>
      </c>
      <c r="AV1923" s="69" t="e">
        <f t="shared" si="489"/>
        <v>#N/A</v>
      </c>
      <c r="AW1923" s="69">
        <f>IF(I1923&gt;0,COUNTIF($AV$32:AV1923,AV1923),0)</f>
        <v>0</v>
      </c>
      <c r="AX1923" s="69">
        <f>IF(AND(AW1923&gt;1,SUMIF($AV$32:AV1922,AV1923,$AX$32:AX1922)-SUMIF($AV$32:AV1922,AV1923,$BA$32:BA1922)=0),1,IF(AND(AW1923&gt;1,SUMIF($AV$32:AV1922,AV1923,$AX$32:AX1922)-SUMIF($AV$32:AV1922,AV1923,$BA$32:BA1922)&gt;0),0,AW1923))</f>
        <v>0</v>
      </c>
      <c r="AY1923" s="69">
        <f>IF(AND(Q1923&gt;0,SUMIF($AV$32:AV1923,AV1923,$I$32:I1923)-SUMIF($AV$32:AV1923,AV1923,$Q$32:Q1923)=0),COUNTIF($AV$32:AV1923,AV1923),0)</f>
        <v>0</v>
      </c>
      <c r="AZ1923" s="69">
        <f>IF(Q1923&gt;0,COUNTIF($AV$32:AV1923,AV1923),0)</f>
        <v>0</v>
      </c>
      <c r="BA1923" s="69">
        <f t="shared" si="490"/>
        <v>0</v>
      </c>
      <c r="BC1923" s="69" t="str">
        <f t="shared" si="491"/>
        <v xml:space="preserve">  </v>
      </c>
      <c r="BD1923" s="69">
        <f t="shared" si="492"/>
        <v>0</v>
      </c>
      <c r="BF1923" s="69"/>
    </row>
    <row r="1924" spans="44:58" x14ac:dyDescent="0.25">
      <c r="AR1924" s="225">
        <f t="shared" si="493"/>
        <v>1</v>
      </c>
      <c r="AS1924" s="35">
        <f t="shared" si="494"/>
        <v>1</v>
      </c>
      <c r="AU1924" s="69" t="e">
        <f t="shared" si="488"/>
        <v>#N/A</v>
      </c>
      <c r="AV1924" s="69" t="e">
        <f t="shared" si="489"/>
        <v>#N/A</v>
      </c>
      <c r="AW1924" s="69">
        <f>IF(I1924&gt;0,COUNTIF($AV$32:AV1924,AV1924),0)</f>
        <v>0</v>
      </c>
      <c r="AX1924" s="69">
        <f>IF(AND(AW1924&gt;1,SUMIF($AV$32:AV1923,AV1924,$AX$32:AX1923)-SUMIF($AV$32:AV1923,AV1924,$BA$32:BA1923)=0),1,IF(AND(AW1924&gt;1,SUMIF($AV$32:AV1923,AV1924,$AX$32:AX1923)-SUMIF($AV$32:AV1923,AV1924,$BA$32:BA1923)&gt;0),0,AW1924))</f>
        <v>0</v>
      </c>
      <c r="AY1924" s="69">
        <f>IF(AND(Q1924&gt;0,SUMIF($AV$32:AV1924,AV1924,$I$32:I1924)-SUMIF($AV$32:AV1924,AV1924,$Q$32:Q1924)=0),COUNTIF($AV$32:AV1924,AV1924),0)</f>
        <v>0</v>
      </c>
      <c r="AZ1924" s="69">
        <f>IF(Q1924&gt;0,COUNTIF($AV$32:AV1924,AV1924),0)</f>
        <v>0</v>
      </c>
      <c r="BA1924" s="69">
        <f t="shared" si="490"/>
        <v>0</v>
      </c>
      <c r="BC1924" s="69" t="str">
        <f t="shared" si="491"/>
        <v xml:space="preserve">  </v>
      </c>
      <c r="BD1924" s="69">
        <f t="shared" si="492"/>
        <v>0</v>
      </c>
      <c r="BF1924" s="69"/>
    </row>
    <row r="1925" spans="44:58" x14ac:dyDescent="0.25">
      <c r="AR1925" s="225">
        <f t="shared" si="493"/>
        <v>1</v>
      </c>
      <c r="AS1925" s="35">
        <f t="shared" si="494"/>
        <v>1</v>
      </c>
      <c r="AU1925" s="69" t="e">
        <f t="shared" si="488"/>
        <v>#N/A</v>
      </c>
      <c r="AV1925" s="69" t="e">
        <f t="shared" si="489"/>
        <v>#N/A</v>
      </c>
      <c r="AW1925" s="69">
        <f>IF(I1925&gt;0,COUNTIF($AV$32:AV1925,AV1925),0)</f>
        <v>0</v>
      </c>
      <c r="AX1925" s="69">
        <f>IF(AND(AW1925&gt;1,SUMIF($AV$32:AV1924,AV1925,$AX$32:AX1924)-SUMIF($AV$32:AV1924,AV1925,$BA$32:BA1924)=0),1,IF(AND(AW1925&gt;1,SUMIF($AV$32:AV1924,AV1925,$AX$32:AX1924)-SUMIF($AV$32:AV1924,AV1925,$BA$32:BA1924)&gt;0),0,AW1925))</f>
        <v>0</v>
      </c>
      <c r="AY1925" s="69">
        <f>IF(AND(Q1925&gt;0,SUMIF($AV$32:AV1925,AV1925,$I$32:I1925)-SUMIF($AV$32:AV1925,AV1925,$Q$32:Q1925)=0),COUNTIF($AV$32:AV1925,AV1925),0)</f>
        <v>0</v>
      </c>
      <c r="AZ1925" s="69">
        <f>IF(Q1925&gt;0,COUNTIF($AV$32:AV1925,AV1925),0)</f>
        <v>0</v>
      </c>
      <c r="BA1925" s="69">
        <f t="shared" si="490"/>
        <v>0</v>
      </c>
      <c r="BC1925" s="69" t="str">
        <f t="shared" si="491"/>
        <v xml:space="preserve">  </v>
      </c>
      <c r="BD1925" s="69">
        <f t="shared" si="492"/>
        <v>0</v>
      </c>
      <c r="BF1925" s="69"/>
    </row>
    <row r="1926" spans="44:58" x14ac:dyDescent="0.25">
      <c r="AR1926" s="225">
        <f t="shared" si="493"/>
        <v>1</v>
      </c>
      <c r="AS1926" s="35">
        <f t="shared" si="494"/>
        <v>1</v>
      </c>
      <c r="AU1926" s="69" t="e">
        <f t="shared" si="488"/>
        <v>#N/A</v>
      </c>
      <c r="AV1926" s="69" t="e">
        <f t="shared" si="489"/>
        <v>#N/A</v>
      </c>
      <c r="AW1926" s="69">
        <f>IF(I1926&gt;0,COUNTIF($AV$32:AV1926,AV1926),0)</f>
        <v>0</v>
      </c>
      <c r="AX1926" s="69">
        <f>IF(AND(AW1926&gt;1,SUMIF($AV$32:AV1925,AV1926,$AX$32:AX1925)-SUMIF($AV$32:AV1925,AV1926,$BA$32:BA1925)=0),1,IF(AND(AW1926&gt;1,SUMIF($AV$32:AV1925,AV1926,$AX$32:AX1925)-SUMIF($AV$32:AV1925,AV1926,$BA$32:BA1925)&gt;0),0,AW1926))</f>
        <v>0</v>
      </c>
      <c r="AY1926" s="69">
        <f>IF(AND(Q1926&gt;0,SUMIF($AV$32:AV1926,AV1926,$I$32:I1926)-SUMIF($AV$32:AV1926,AV1926,$Q$32:Q1926)=0),COUNTIF($AV$32:AV1926,AV1926),0)</f>
        <v>0</v>
      </c>
      <c r="AZ1926" s="69">
        <f>IF(Q1926&gt;0,COUNTIF($AV$32:AV1926,AV1926),0)</f>
        <v>0</v>
      </c>
      <c r="BA1926" s="69">
        <f t="shared" si="490"/>
        <v>0</v>
      </c>
      <c r="BC1926" s="69" t="str">
        <f t="shared" si="491"/>
        <v xml:space="preserve">  </v>
      </c>
      <c r="BD1926" s="69">
        <f t="shared" si="492"/>
        <v>0</v>
      </c>
      <c r="BF1926" s="69"/>
    </row>
    <row r="1927" spans="44:58" x14ac:dyDescent="0.25">
      <c r="AR1927" s="225">
        <f t="shared" si="493"/>
        <v>1</v>
      </c>
      <c r="AS1927" s="35">
        <f t="shared" si="494"/>
        <v>1</v>
      </c>
      <c r="AU1927" s="69" t="e">
        <f t="shared" si="488"/>
        <v>#N/A</v>
      </c>
      <c r="AV1927" s="69" t="e">
        <f t="shared" si="489"/>
        <v>#N/A</v>
      </c>
      <c r="AW1927" s="69">
        <f>IF(I1927&gt;0,COUNTIF($AV$32:AV1927,AV1927),0)</f>
        <v>0</v>
      </c>
      <c r="AX1927" s="69">
        <f>IF(AND(AW1927&gt;1,SUMIF($AV$32:AV1926,AV1927,$AX$32:AX1926)-SUMIF($AV$32:AV1926,AV1927,$BA$32:BA1926)=0),1,IF(AND(AW1927&gt;1,SUMIF($AV$32:AV1926,AV1927,$AX$32:AX1926)-SUMIF($AV$32:AV1926,AV1927,$BA$32:BA1926)&gt;0),0,AW1927))</f>
        <v>0</v>
      </c>
      <c r="AY1927" s="69">
        <f>IF(AND(Q1927&gt;0,SUMIF($AV$32:AV1927,AV1927,$I$32:I1927)-SUMIF($AV$32:AV1927,AV1927,$Q$32:Q1927)=0),COUNTIF($AV$32:AV1927,AV1927),0)</f>
        <v>0</v>
      </c>
      <c r="AZ1927" s="69">
        <f>IF(Q1927&gt;0,COUNTIF($AV$32:AV1927,AV1927),0)</f>
        <v>0</v>
      </c>
      <c r="BA1927" s="69">
        <f t="shared" si="490"/>
        <v>0</v>
      </c>
      <c r="BC1927" s="69" t="str">
        <f t="shared" si="491"/>
        <v xml:space="preserve">  </v>
      </c>
      <c r="BD1927" s="69">
        <f t="shared" si="492"/>
        <v>0</v>
      </c>
      <c r="BF1927" s="69"/>
    </row>
    <row r="1928" spans="44:58" x14ac:dyDescent="0.25">
      <c r="AR1928" s="225">
        <f t="shared" si="493"/>
        <v>1</v>
      </c>
      <c r="AS1928" s="35">
        <f t="shared" si="494"/>
        <v>1</v>
      </c>
      <c r="AU1928" s="69" t="e">
        <f t="shared" si="488"/>
        <v>#N/A</v>
      </c>
      <c r="AV1928" s="69" t="e">
        <f t="shared" si="489"/>
        <v>#N/A</v>
      </c>
      <c r="AW1928" s="69">
        <f>IF(I1928&gt;0,COUNTIF($AV$32:AV1928,AV1928),0)</f>
        <v>0</v>
      </c>
      <c r="AX1928" s="69">
        <f>IF(AND(AW1928&gt;1,SUMIF($AV$32:AV1927,AV1928,$AX$32:AX1927)-SUMIF($AV$32:AV1927,AV1928,$BA$32:BA1927)=0),1,IF(AND(AW1928&gt;1,SUMIF($AV$32:AV1927,AV1928,$AX$32:AX1927)-SUMIF($AV$32:AV1927,AV1928,$BA$32:BA1927)&gt;0),0,AW1928))</f>
        <v>0</v>
      </c>
      <c r="AY1928" s="69">
        <f>IF(AND(Q1928&gt;0,SUMIF($AV$32:AV1928,AV1928,$I$32:I1928)-SUMIF($AV$32:AV1928,AV1928,$Q$32:Q1928)=0),COUNTIF($AV$32:AV1928,AV1928),0)</f>
        <v>0</v>
      </c>
      <c r="AZ1928" s="69">
        <f>IF(Q1928&gt;0,COUNTIF($AV$32:AV1928,AV1928),0)</f>
        <v>0</v>
      </c>
      <c r="BA1928" s="69">
        <f t="shared" si="490"/>
        <v>0</v>
      </c>
      <c r="BC1928" s="69" t="str">
        <f t="shared" si="491"/>
        <v xml:space="preserve">  </v>
      </c>
      <c r="BD1928" s="69">
        <f t="shared" si="492"/>
        <v>0</v>
      </c>
      <c r="BF1928" s="69"/>
    </row>
    <row r="1929" spans="44:58" x14ac:dyDescent="0.25">
      <c r="AR1929" s="225">
        <f t="shared" si="493"/>
        <v>1</v>
      </c>
      <c r="AS1929" s="35">
        <f t="shared" si="494"/>
        <v>1</v>
      </c>
      <c r="AU1929" s="69" t="e">
        <f t="shared" si="488"/>
        <v>#N/A</v>
      </c>
      <c r="AV1929" s="69" t="e">
        <f t="shared" si="489"/>
        <v>#N/A</v>
      </c>
      <c r="AW1929" s="69">
        <f>IF(I1929&gt;0,COUNTIF($AV$32:AV1929,AV1929),0)</f>
        <v>0</v>
      </c>
      <c r="AX1929" s="69">
        <f>IF(AND(AW1929&gt;1,SUMIF($AV$32:AV1928,AV1929,$AX$32:AX1928)-SUMIF($AV$32:AV1928,AV1929,$BA$32:BA1928)=0),1,IF(AND(AW1929&gt;1,SUMIF($AV$32:AV1928,AV1929,$AX$32:AX1928)-SUMIF($AV$32:AV1928,AV1929,$BA$32:BA1928)&gt;0),0,AW1929))</f>
        <v>0</v>
      </c>
      <c r="AY1929" s="69">
        <f>IF(AND(Q1929&gt;0,SUMIF($AV$32:AV1929,AV1929,$I$32:I1929)-SUMIF($AV$32:AV1929,AV1929,$Q$32:Q1929)=0),COUNTIF($AV$32:AV1929,AV1929),0)</f>
        <v>0</v>
      </c>
      <c r="AZ1929" s="69">
        <f>IF(Q1929&gt;0,COUNTIF($AV$32:AV1929,AV1929),0)</f>
        <v>0</v>
      </c>
      <c r="BA1929" s="69">
        <f t="shared" si="490"/>
        <v>0</v>
      </c>
      <c r="BC1929" s="69" t="str">
        <f t="shared" si="491"/>
        <v xml:space="preserve">  </v>
      </c>
      <c r="BD1929" s="69">
        <f t="shared" si="492"/>
        <v>0</v>
      </c>
      <c r="BF1929" s="69"/>
    </row>
    <row r="1930" spans="44:58" x14ac:dyDescent="0.25">
      <c r="AR1930" s="225">
        <f t="shared" si="493"/>
        <v>1</v>
      </c>
      <c r="AS1930" s="35">
        <f t="shared" si="494"/>
        <v>1</v>
      </c>
      <c r="AU1930" s="69" t="e">
        <f t="shared" si="488"/>
        <v>#N/A</v>
      </c>
      <c r="AV1930" s="69" t="e">
        <f t="shared" si="489"/>
        <v>#N/A</v>
      </c>
      <c r="AW1930" s="69">
        <f>IF(I1930&gt;0,COUNTIF($AV$32:AV1930,AV1930),0)</f>
        <v>0</v>
      </c>
      <c r="AX1930" s="69">
        <f>IF(AND(AW1930&gt;1,SUMIF($AV$32:AV1929,AV1930,$AX$32:AX1929)-SUMIF($AV$32:AV1929,AV1930,$BA$32:BA1929)=0),1,IF(AND(AW1930&gt;1,SUMIF($AV$32:AV1929,AV1930,$AX$32:AX1929)-SUMIF($AV$32:AV1929,AV1930,$BA$32:BA1929)&gt;0),0,AW1930))</f>
        <v>0</v>
      </c>
      <c r="AY1930" s="69">
        <f>IF(AND(Q1930&gt;0,SUMIF($AV$32:AV1930,AV1930,$I$32:I1930)-SUMIF($AV$32:AV1930,AV1930,$Q$32:Q1930)=0),COUNTIF($AV$32:AV1930,AV1930),0)</f>
        <v>0</v>
      </c>
      <c r="AZ1930" s="69">
        <f>IF(Q1930&gt;0,COUNTIF($AV$32:AV1930,AV1930),0)</f>
        <v>0</v>
      </c>
      <c r="BA1930" s="69">
        <f t="shared" si="490"/>
        <v>0</v>
      </c>
      <c r="BC1930" s="69" t="str">
        <f t="shared" si="491"/>
        <v xml:space="preserve">  </v>
      </c>
      <c r="BD1930" s="69">
        <f t="shared" si="492"/>
        <v>0</v>
      </c>
      <c r="BF1930" s="69"/>
    </row>
    <row r="1931" spans="44:58" x14ac:dyDescent="0.25">
      <c r="AR1931" s="225">
        <f t="shared" si="493"/>
        <v>1</v>
      </c>
      <c r="AS1931" s="35">
        <f t="shared" si="494"/>
        <v>1</v>
      </c>
      <c r="AU1931" s="69" t="e">
        <f t="shared" si="488"/>
        <v>#N/A</v>
      </c>
      <c r="AV1931" s="69" t="e">
        <f t="shared" si="489"/>
        <v>#N/A</v>
      </c>
      <c r="AW1931" s="69">
        <f>IF(I1931&gt;0,COUNTIF($AV$32:AV1931,AV1931),0)</f>
        <v>0</v>
      </c>
      <c r="AX1931" s="69">
        <f>IF(AND(AW1931&gt;1,SUMIF($AV$32:AV1930,AV1931,$AX$32:AX1930)-SUMIF($AV$32:AV1930,AV1931,$BA$32:BA1930)=0),1,IF(AND(AW1931&gt;1,SUMIF($AV$32:AV1930,AV1931,$AX$32:AX1930)-SUMIF($AV$32:AV1930,AV1931,$BA$32:BA1930)&gt;0),0,AW1931))</f>
        <v>0</v>
      </c>
      <c r="AY1931" s="69">
        <f>IF(AND(Q1931&gt;0,SUMIF($AV$32:AV1931,AV1931,$I$32:I1931)-SUMIF($AV$32:AV1931,AV1931,$Q$32:Q1931)=0),COUNTIF($AV$32:AV1931,AV1931),0)</f>
        <v>0</v>
      </c>
      <c r="AZ1931" s="69">
        <f>IF(Q1931&gt;0,COUNTIF($AV$32:AV1931,AV1931),0)</f>
        <v>0</v>
      </c>
      <c r="BA1931" s="69">
        <f t="shared" si="490"/>
        <v>0</v>
      </c>
      <c r="BC1931" s="69" t="str">
        <f t="shared" si="491"/>
        <v xml:space="preserve">  </v>
      </c>
      <c r="BD1931" s="69">
        <f t="shared" si="492"/>
        <v>0</v>
      </c>
      <c r="BF1931" s="69"/>
    </row>
    <row r="1932" spans="44:58" x14ac:dyDescent="0.25">
      <c r="AR1932" s="225">
        <f t="shared" si="493"/>
        <v>1</v>
      </c>
      <c r="AS1932" s="35">
        <f t="shared" si="494"/>
        <v>1</v>
      </c>
      <c r="AU1932" s="69" t="e">
        <f t="shared" si="488"/>
        <v>#N/A</v>
      </c>
      <c r="AV1932" s="69" t="e">
        <f t="shared" si="489"/>
        <v>#N/A</v>
      </c>
      <c r="AW1932" s="69">
        <f>IF(I1932&gt;0,COUNTIF($AV$32:AV1932,AV1932),0)</f>
        <v>0</v>
      </c>
      <c r="AX1932" s="69">
        <f>IF(AND(AW1932&gt;1,SUMIF($AV$32:AV1931,AV1932,$AX$32:AX1931)-SUMIF($AV$32:AV1931,AV1932,$BA$32:BA1931)=0),1,IF(AND(AW1932&gt;1,SUMIF($AV$32:AV1931,AV1932,$AX$32:AX1931)-SUMIF($AV$32:AV1931,AV1932,$BA$32:BA1931)&gt;0),0,AW1932))</f>
        <v>0</v>
      </c>
      <c r="AY1932" s="69">
        <f>IF(AND(Q1932&gt;0,SUMIF($AV$32:AV1932,AV1932,$I$32:I1932)-SUMIF($AV$32:AV1932,AV1932,$Q$32:Q1932)=0),COUNTIF($AV$32:AV1932,AV1932),0)</f>
        <v>0</v>
      </c>
      <c r="AZ1932" s="69">
        <f>IF(Q1932&gt;0,COUNTIF($AV$32:AV1932,AV1932),0)</f>
        <v>0</v>
      </c>
      <c r="BA1932" s="69">
        <f t="shared" si="490"/>
        <v>0</v>
      </c>
      <c r="BC1932" s="69" t="str">
        <f t="shared" si="491"/>
        <v xml:space="preserve">  </v>
      </c>
      <c r="BD1932" s="69">
        <f t="shared" si="492"/>
        <v>0</v>
      </c>
      <c r="BF1932" s="69"/>
    </row>
    <row r="1933" spans="44:58" x14ac:dyDescent="0.25">
      <c r="AR1933" s="225">
        <f t="shared" si="493"/>
        <v>1</v>
      </c>
      <c r="AS1933" s="35">
        <f t="shared" si="494"/>
        <v>1</v>
      </c>
      <c r="AU1933" s="69" t="e">
        <f t="shared" si="488"/>
        <v>#N/A</v>
      </c>
      <c r="AV1933" s="69" t="e">
        <f t="shared" si="489"/>
        <v>#N/A</v>
      </c>
      <c r="AW1933" s="69">
        <f>IF(I1933&gt;0,COUNTIF($AV$32:AV1933,AV1933),0)</f>
        <v>0</v>
      </c>
      <c r="AX1933" s="69">
        <f>IF(AND(AW1933&gt;1,SUMIF($AV$32:AV1932,AV1933,$AX$32:AX1932)-SUMIF($AV$32:AV1932,AV1933,$BA$32:BA1932)=0),1,IF(AND(AW1933&gt;1,SUMIF($AV$32:AV1932,AV1933,$AX$32:AX1932)-SUMIF($AV$32:AV1932,AV1933,$BA$32:BA1932)&gt;0),0,AW1933))</f>
        <v>0</v>
      </c>
      <c r="AY1933" s="69">
        <f>IF(AND(Q1933&gt;0,SUMIF($AV$32:AV1933,AV1933,$I$32:I1933)-SUMIF($AV$32:AV1933,AV1933,$Q$32:Q1933)=0),COUNTIF($AV$32:AV1933,AV1933),0)</f>
        <v>0</v>
      </c>
      <c r="AZ1933" s="69">
        <f>IF(Q1933&gt;0,COUNTIF($AV$32:AV1933,AV1933),0)</f>
        <v>0</v>
      </c>
      <c r="BA1933" s="69">
        <f t="shared" si="490"/>
        <v>0</v>
      </c>
      <c r="BC1933" s="69" t="str">
        <f t="shared" si="491"/>
        <v xml:space="preserve">  </v>
      </c>
      <c r="BD1933" s="69">
        <f t="shared" si="492"/>
        <v>0</v>
      </c>
      <c r="BF1933" s="69"/>
    </row>
    <row r="1934" spans="44:58" x14ac:dyDescent="0.25">
      <c r="AR1934" s="225">
        <f t="shared" si="493"/>
        <v>1</v>
      </c>
      <c r="AS1934" s="35">
        <f t="shared" si="494"/>
        <v>1</v>
      </c>
      <c r="AU1934" s="69" t="e">
        <f t="shared" si="488"/>
        <v>#N/A</v>
      </c>
      <c r="AV1934" s="69" t="e">
        <f t="shared" si="489"/>
        <v>#N/A</v>
      </c>
      <c r="AW1934" s="69">
        <f>IF(I1934&gt;0,COUNTIF($AV$32:AV1934,AV1934),0)</f>
        <v>0</v>
      </c>
      <c r="AX1934" s="69">
        <f>IF(AND(AW1934&gt;1,SUMIF($AV$32:AV1933,AV1934,$AX$32:AX1933)-SUMIF($AV$32:AV1933,AV1934,$BA$32:BA1933)=0),1,IF(AND(AW1934&gt;1,SUMIF($AV$32:AV1933,AV1934,$AX$32:AX1933)-SUMIF($AV$32:AV1933,AV1934,$BA$32:BA1933)&gt;0),0,AW1934))</f>
        <v>0</v>
      </c>
      <c r="AY1934" s="69">
        <f>IF(AND(Q1934&gt;0,SUMIF($AV$32:AV1934,AV1934,$I$32:I1934)-SUMIF($AV$32:AV1934,AV1934,$Q$32:Q1934)=0),COUNTIF($AV$32:AV1934,AV1934),0)</f>
        <v>0</v>
      </c>
      <c r="AZ1934" s="69">
        <f>IF(Q1934&gt;0,COUNTIF($AV$32:AV1934,AV1934),0)</f>
        <v>0</v>
      </c>
      <c r="BA1934" s="69">
        <f t="shared" si="490"/>
        <v>0</v>
      </c>
      <c r="BC1934" s="69" t="str">
        <f t="shared" si="491"/>
        <v xml:space="preserve">  </v>
      </c>
      <c r="BD1934" s="69">
        <f t="shared" si="492"/>
        <v>0</v>
      </c>
      <c r="BF1934" s="69"/>
    </row>
    <row r="1935" spans="44:58" x14ac:dyDescent="0.25">
      <c r="AR1935" s="225">
        <f t="shared" si="493"/>
        <v>1</v>
      </c>
      <c r="AS1935" s="35">
        <f t="shared" si="494"/>
        <v>1</v>
      </c>
      <c r="AU1935" s="69" t="e">
        <f t="shared" si="488"/>
        <v>#N/A</v>
      </c>
      <c r="AV1935" s="69" t="e">
        <f t="shared" si="489"/>
        <v>#N/A</v>
      </c>
      <c r="AW1935" s="69">
        <f>IF(I1935&gt;0,COUNTIF($AV$32:AV1935,AV1935),0)</f>
        <v>0</v>
      </c>
      <c r="AX1935" s="69">
        <f>IF(AND(AW1935&gt;1,SUMIF($AV$32:AV1934,AV1935,$AX$32:AX1934)-SUMIF($AV$32:AV1934,AV1935,$BA$32:BA1934)=0),1,IF(AND(AW1935&gt;1,SUMIF($AV$32:AV1934,AV1935,$AX$32:AX1934)-SUMIF($AV$32:AV1934,AV1935,$BA$32:BA1934)&gt;0),0,AW1935))</f>
        <v>0</v>
      </c>
      <c r="AY1935" s="69">
        <f>IF(AND(Q1935&gt;0,SUMIF($AV$32:AV1935,AV1935,$I$32:I1935)-SUMIF($AV$32:AV1935,AV1935,$Q$32:Q1935)=0),COUNTIF($AV$32:AV1935,AV1935),0)</f>
        <v>0</v>
      </c>
      <c r="AZ1935" s="69">
        <f>IF(Q1935&gt;0,COUNTIF($AV$32:AV1935,AV1935),0)</f>
        <v>0</v>
      </c>
      <c r="BA1935" s="69">
        <f t="shared" si="490"/>
        <v>0</v>
      </c>
      <c r="BC1935" s="69" t="str">
        <f t="shared" si="491"/>
        <v xml:space="preserve">  </v>
      </c>
      <c r="BD1935" s="69">
        <f t="shared" si="492"/>
        <v>0</v>
      </c>
      <c r="BF1935" s="69"/>
    </row>
    <row r="1936" spans="44:58" x14ac:dyDescent="0.25">
      <c r="AR1936" s="225">
        <f t="shared" si="493"/>
        <v>1</v>
      </c>
      <c r="AS1936" s="35">
        <f t="shared" si="494"/>
        <v>1</v>
      </c>
      <c r="AU1936" s="69" t="e">
        <f t="shared" si="488"/>
        <v>#N/A</v>
      </c>
      <c r="AV1936" s="69" t="e">
        <f t="shared" si="489"/>
        <v>#N/A</v>
      </c>
      <c r="AW1936" s="69">
        <f>IF(I1936&gt;0,COUNTIF($AV$32:AV1936,AV1936),0)</f>
        <v>0</v>
      </c>
      <c r="AX1936" s="69">
        <f>IF(AND(AW1936&gt;1,SUMIF($AV$32:AV1935,AV1936,$AX$32:AX1935)-SUMIF($AV$32:AV1935,AV1936,$BA$32:BA1935)=0),1,IF(AND(AW1936&gt;1,SUMIF($AV$32:AV1935,AV1936,$AX$32:AX1935)-SUMIF($AV$32:AV1935,AV1936,$BA$32:BA1935)&gt;0),0,AW1936))</f>
        <v>0</v>
      </c>
      <c r="AY1936" s="69">
        <f>IF(AND(Q1936&gt;0,SUMIF($AV$32:AV1936,AV1936,$I$32:I1936)-SUMIF($AV$32:AV1936,AV1936,$Q$32:Q1936)=0),COUNTIF($AV$32:AV1936,AV1936),0)</f>
        <v>0</v>
      </c>
      <c r="AZ1936" s="69">
        <f>IF(Q1936&gt;0,COUNTIF($AV$32:AV1936,AV1936),0)</f>
        <v>0</v>
      </c>
      <c r="BA1936" s="69">
        <f t="shared" si="490"/>
        <v>0</v>
      </c>
      <c r="BC1936" s="69" t="str">
        <f t="shared" si="491"/>
        <v xml:space="preserve">  </v>
      </c>
      <c r="BD1936" s="69">
        <f t="shared" si="492"/>
        <v>0</v>
      </c>
      <c r="BF1936" s="69"/>
    </row>
    <row r="1937" spans="44:58" x14ac:dyDescent="0.25">
      <c r="AR1937" s="225">
        <f t="shared" si="493"/>
        <v>1</v>
      </c>
      <c r="AS1937" s="35">
        <f t="shared" si="494"/>
        <v>1</v>
      </c>
      <c r="AU1937" s="69" t="e">
        <f t="shared" si="488"/>
        <v>#N/A</v>
      </c>
      <c r="AV1937" s="69" t="e">
        <f t="shared" si="489"/>
        <v>#N/A</v>
      </c>
      <c r="AW1937" s="69">
        <f>IF(I1937&gt;0,COUNTIF($AV$32:AV1937,AV1937),0)</f>
        <v>0</v>
      </c>
      <c r="AX1937" s="69">
        <f>IF(AND(AW1937&gt;1,SUMIF($AV$32:AV1936,AV1937,$AX$32:AX1936)-SUMIF($AV$32:AV1936,AV1937,$BA$32:BA1936)=0),1,IF(AND(AW1937&gt;1,SUMIF($AV$32:AV1936,AV1937,$AX$32:AX1936)-SUMIF($AV$32:AV1936,AV1937,$BA$32:BA1936)&gt;0),0,AW1937))</f>
        <v>0</v>
      </c>
      <c r="AY1937" s="69">
        <f>IF(AND(Q1937&gt;0,SUMIF($AV$32:AV1937,AV1937,$I$32:I1937)-SUMIF($AV$32:AV1937,AV1937,$Q$32:Q1937)=0),COUNTIF($AV$32:AV1937,AV1937),0)</f>
        <v>0</v>
      </c>
      <c r="AZ1937" s="69">
        <f>IF(Q1937&gt;0,COUNTIF($AV$32:AV1937,AV1937),0)</f>
        <v>0</v>
      </c>
      <c r="BA1937" s="69">
        <f t="shared" si="490"/>
        <v>0</v>
      </c>
      <c r="BC1937" s="69" t="str">
        <f t="shared" si="491"/>
        <v xml:space="preserve">  </v>
      </c>
      <c r="BD1937" s="69">
        <f t="shared" si="492"/>
        <v>0</v>
      </c>
      <c r="BF1937" s="69"/>
    </row>
    <row r="1938" spans="44:58" x14ac:dyDescent="0.25">
      <c r="AR1938" s="225">
        <f t="shared" si="493"/>
        <v>1</v>
      </c>
      <c r="AS1938" s="35">
        <f t="shared" si="494"/>
        <v>1</v>
      </c>
      <c r="AU1938" s="69" t="e">
        <f t="shared" si="488"/>
        <v>#N/A</v>
      </c>
      <c r="AV1938" s="69" t="e">
        <f t="shared" si="489"/>
        <v>#N/A</v>
      </c>
      <c r="AW1938" s="69">
        <f>IF(I1938&gt;0,COUNTIF($AV$32:AV1938,AV1938),0)</f>
        <v>0</v>
      </c>
      <c r="AX1938" s="69">
        <f>IF(AND(AW1938&gt;1,SUMIF($AV$32:AV1937,AV1938,$AX$32:AX1937)-SUMIF($AV$32:AV1937,AV1938,$BA$32:BA1937)=0),1,IF(AND(AW1938&gt;1,SUMIF($AV$32:AV1937,AV1938,$AX$32:AX1937)-SUMIF($AV$32:AV1937,AV1938,$BA$32:BA1937)&gt;0),0,AW1938))</f>
        <v>0</v>
      </c>
      <c r="AY1938" s="69">
        <f>IF(AND(Q1938&gt;0,SUMIF($AV$32:AV1938,AV1938,$I$32:I1938)-SUMIF($AV$32:AV1938,AV1938,$Q$32:Q1938)=0),COUNTIF($AV$32:AV1938,AV1938),0)</f>
        <v>0</v>
      </c>
      <c r="AZ1938" s="69">
        <f>IF(Q1938&gt;0,COUNTIF($AV$32:AV1938,AV1938),0)</f>
        <v>0</v>
      </c>
      <c r="BA1938" s="69">
        <f t="shared" si="490"/>
        <v>0</v>
      </c>
      <c r="BC1938" s="69" t="str">
        <f t="shared" si="491"/>
        <v xml:space="preserve">  </v>
      </c>
      <c r="BD1938" s="69">
        <f t="shared" si="492"/>
        <v>0</v>
      </c>
      <c r="BF1938" s="69"/>
    </row>
    <row r="1939" spans="44:58" x14ac:dyDescent="0.25">
      <c r="AR1939" s="225">
        <f t="shared" si="493"/>
        <v>1</v>
      </c>
      <c r="AS1939" s="35">
        <f t="shared" si="494"/>
        <v>1</v>
      </c>
      <c r="AU1939" s="69" t="e">
        <f t="shared" si="488"/>
        <v>#N/A</v>
      </c>
      <c r="AV1939" s="69" t="e">
        <f t="shared" si="489"/>
        <v>#N/A</v>
      </c>
      <c r="AW1939" s="69">
        <f>IF(I1939&gt;0,COUNTIF($AV$32:AV1939,AV1939),0)</f>
        <v>0</v>
      </c>
      <c r="AX1939" s="69">
        <f>IF(AND(AW1939&gt;1,SUMIF($AV$32:AV1938,AV1939,$AX$32:AX1938)-SUMIF($AV$32:AV1938,AV1939,$BA$32:BA1938)=0),1,IF(AND(AW1939&gt;1,SUMIF($AV$32:AV1938,AV1939,$AX$32:AX1938)-SUMIF($AV$32:AV1938,AV1939,$BA$32:BA1938)&gt;0),0,AW1939))</f>
        <v>0</v>
      </c>
      <c r="AY1939" s="69">
        <f>IF(AND(Q1939&gt;0,SUMIF($AV$32:AV1939,AV1939,$I$32:I1939)-SUMIF($AV$32:AV1939,AV1939,$Q$32:Q1939)=0),COUNTIF($AV$32:AV1939,AV1939),0)</f>
        <v>0</v>
      </c>
      <c r="AZ1939" s="69">
        <f>IF(Q1939&gt;0,COUNTIF($AV$32:AV1939,AV1939),0)</f>
        <v>0</v>
      </c>
      <c r="BA1939" s="69">
        <f t="shared" si="490"/>
        <v>0</v>
      </c>
      <c r="BC1939" s="69" t="str">
        <f t="shared" si="491"/>
        <v xml:space="preserve">  </v>
      </c>
      <c r="BD1939" s="69">
        <f t="shared" si="492"/>
        <v>0</v>
      </c>
      <c r="BF1939" s="69"/>
    </row>
    <row r="1940" spans="44:58" x14ac:dyDescent="0.25">
      <c r="AR1940" s="225">
        <f t="shared" si="493"/>
        <v>1</v>
      </c>
      <c r="AS1940" s="35">
        <f t="shared" si="494"/>
        <v>1</v>
      </c>
      <c r="AU1940" s="69" t="e">
        <f t="shared" si="488"/>
        <v>#N/A</v>
      </c>
      <c r="AV1940" s="69" t="e">
        <f t="shared" si="489"/>
        <v>#N/A</v>
      </c>
      <c r="AW1940" s="69">
        <f>IF(I1940&gt;0,COUNTIF($AV$32:AV1940,AV1940),0)</f>
        <v>0</v>
      </c>
      <c r="AX1940" s="69">
        <f>IF(AND(AW1940&gt;1,SUMIF($AV$32:AV1939,AV1940,$AX$32:AX1939)-SUMIF($AV$32:AV1939,AV1940,$BA$32:BA1939)=0),1,IF(AND(AW1940&gt;1,SUMIF($AV$32:AV1939,AV1940,$AX$32:AX1939)-SUMIF($AV$32:AV1939,AV1940,$BA$32:BA1939)&gt;0),0,AW1940))</f>
        <v>0</v>
      </c>
      <c r="AY1940" s="69">
        <f>IF(AND(Q1940&gt;0,SUMIF($AV$32:AV1940,AV1940,$I$32:I1940)-SUMIF($AV$32:AV1940,AV1940,$Q$32:Q1940)=0),COUNTIF($AV$32:AV1940,AV1940),0)</f>
        <v>0</v>
      </c>
      <c r="AZ1940" s="69">
        <f>IF(Q1940&gt;0,COUNTIF($AV$32:AV1940,AV1940),0)</f>
        <v>0</v>
      </c>
      <c r="BA1940" s="69">
        <f t="shared" si="490"/>
        <v>0</v>
      </c>
      <c r="BC1940" s="69" t="str">
        <f t="shared" si="491"/>
        <v xml:space="preserve">  </v>
      </c>
      <c r="BD1940" s="69">
        <f t="shared" si="492"/>
        <v>0</v>
      </c>
      <c r="BF1940" s="69"/>
    </row>
    <row r="1941" spans="44:58" x14ac:dyDescent="0.25">
      <c r="AR1941" s="225">
        <f t="shared" si="493"/>
        <v>1</v>
      </c>
      <c r="AS1941" s="35">
        <f t="shared" si="494"/>
        <v>1</v>
      </c>
      <c r="AU1941" s="69" t="e">
        <f t="shared" si="488"/>
        <v>#N/A</v>
      </c>
      <c r="AV1941" s="69" t="e">
        <f t="shared" si="489"/>
        <v>#N/A</v>
      </c>
      <c r="AW1941" s="69">
        <f>IF(I1941&gt;0,COUNTIF($AV$32:AV1941,AV1941),0)</f>
        <v>0</v>
      </c>
      <c r="AX1941" s="69">
        <f>IF(AND(AW1941&gt;1,SUMIF($AV$32:AV1940,AV1941,$AX$32:AX1940)-SUMIF($AV$32:AV1940,AV1941,$BA$32:BA1940)=0),1,IF(AND(AW1941&gt;1,SUMIF($AV$32:AV1940,AV1941,$AX$32:AX1940)-SUMIF($AV$32:AV1940,AV1941,$BA$32:BA1940)&gt;0),0,AW1941))</f>
        <v>0</v>
      </c>
      <c r="AY1941" s="69">
        <f>IF(AND(Q1941&gt;0,SUMIF($AV$32:AV1941,AV1941,$I$32:I1941)-SUMIF($AV$32:AV1941,AV1941,$Q$32:Q1941)=0),COUNTIF($AV$32:AV1941,AV1941),0)</f>
        <v>0</v>
      </c>
      <c r="AZ1941" s="69">
        <f>IF(Q1941&gt;0,COUNTIF($AV$32:AV1941,AV1941),0)</f>
        <v>0</v>
      </c>
      <c r="BA1941" s="69">
        <f t="shared" si="490"/>
        <v>0</v>
      </c>
      <c r="BC1941" s="69" t="str">
        <f t="shared" si="491"/>
        <v xml:space="preserve">  </v>
      </c>
      <c r="BD1941" s="69">
        <f t="shared" si="492"/>
        <v>0</v>
      </c>
      <c r="BF1941" s="69"/>
    </row>
    <row r="1942" spans="44:58" x14ac:dyDescent="0.25">
      <c r="AR1942" s="225">
        <f t="shared" si="493"/>
        <v>1</v>
      </c>
      <c r="AS1942" s="35">
        <f t="shared" si="494"/>
        <v>1</v>
      </c>
      <c r="AU1942" s="69" t="e">
        <f t="shared" si="488"/>
        <v>#N/A</v>
      </c>
      <c r="AV1942" s="69" t="e">
        <f t="shared" si="489"/>
        <v>#N/A</v>
      </c>
      <c r="AW1942" s="69">
        <f>IF(I1942&gt;0,COUNTIF($AV$32:AV1942,AV1942),0)</f>
        <v>0</v>
      </c>
      <c r="AX1942" s="69">
        <f>IF(AND(AW1942&gt;1,SUMIF($AV$32:AV1941,AV1942,$AX$32:AX1941)-SUMIF($AV$32:AV1941,AV1942,$BA$32:BA1941)=0),1,IF(AND(AW1942&gt;1,SUMIF($AV$32:AV1941,AV1942,$AX$32:AX1941)-SUMIF($AV$32:AV1941,AV1942,$BA$32:BA1941)&gt;0),0,AW1942))</f>
        <v>0</v>
      </c>
      <c r="AY1942" s="69">
        <f>IF(AND(Q1942&gt;0,SUMIF($AV$32:AV1942,AV1942,$I$32:I1942)-SUMIF($AV$32:AV1942,AV1942,$Q$32:Q1942)=0),COUNTIF($AV$32:AV1942,AV1942),0)</f>
        <v>0</v>
      </c>
      <c r="AZ1942" s="69">
        <f>IF(Q1942&gt;0,COUNTIF($AV$32:AV1942,AV1942),0)</f>
        <v>0</v>
      </c>
      <c r="BA1942" s="69">
        <f t="shared" si="490"/>
        <v>0</v>
      </c>
      <c r="BC1942" s="69" t="str">
        <f t="shared" si="491"/>
        <v xml:space="preserve">  </v>
      </c>
      <c r="BD1942" s="69">
        <f t="shared" si="492"/>
        <v>0</v>
      </c>
      <c r="BF1942" s="69"/>
    </row>
    <row r="1943" spans="44:58" x14ac:dyDescent="0.25">
      <c r="AR1943" s="225">
        <f t="shared" si="493"/>
        <v>1</v>
      </c>
      <c r="AS1943" s="35">
        <f t="shared" si="494"/>
        <v>1</v>
      </c>
      <c r="AU1943" s="69" t="e">
        <f t="shared" si="488"/>
        <v>#N/A</v>
      </c>
      <c r="AV1943" s="69" t="e">
        <f t="shared" si="489"/>
        <v>#N/A</v>
      </c>
      <c r="AW1943" s="69">
        <f>IF(I1943&gt;0,COUNTIF($AV$32:AV1943,AV1943),0)</f>
        <v>0</v>
      </c>
      <c r="AX1943" s="69">
        <f>IF(AND(AW1943&gt;1,SUMIF($AV$32:AV1942,AV1943,$AX$32:AX1942)-SUMIF($AV$32:AV1942,AV1943,$BA$32:BA1942)=0),1,IF(AND(AW1943&gt;1,SUMIF($AV$32:AV1942,AV1943,$AX$32:AX1942)-SUMIF($AV$32:AV1942,AV1943,$BA$32:BA1942)&gt;0),0,AW1943))</f>
        <v>0</v>
      </c>
      <c r="AY1943" s="69">
        <f>IF(AND(Q1943&gt;0,SUMIF($AV$32:AV1943,AV1943,$I$32:I1943)-SUMIF($AV$32:AV1943,AV1943,$Q$32:Q1943)=0),COUNTIF($AV$32:AV1943,AV1943),0)</f>
        <v>0</v>
      </c>
      <c r="AZ1943" s="69">
        <f>IF(Q1943&gt;0,COUNTIF($AV$32:AV1943,AV1943),0)</f>
        <v>0</v>
      </c>
      <c r="BA1943" s="69">
        <f t="shared" si="490"/>
        <v>0</v>
      </c>
      <c r="BC1943" s="69" t="str">
        <f t="shared" si="491"/>
        <v xml:space="preserve">  </v>
      </c>
      <c r="BD1943" s="69">
        <f t="shared" si="492"/>
        <v>0</v>
      </c>
      <c r="BF1943" s="69"/>
    </row>
    <row r="1944" spans="44:58" x14ac:dyDescent="0.25">
      <c r="AR1944" s="225">
        <f t="shared" si="493"/>
        <v>1</v>
      </c>
      <c r="AS1944" s="35">
        <f t="shared" si="494"/>
        <v>1</v>
      </c>
      <c r="AU1944" s="69" t="e">
        <f t="shared" si="488"/>
        <v>#N/A</v>
      </c>
      <c r="AV1944" s="69" t="e">
        <f t="shared" si="489"/>
        <v>#N/A</v>
      </c>
      <c r="AW1944" s="69">
        <f>IF(I1944&gt;0,COUNTIF($AV$32:AV1944,AV1944),0)</f>
        <v>0</v>
      </c>
      <c r="AX1944" s="69">
        <f>IF(AND(AW1944&gt;1,SUMIF($AV$32:AV1943,AV1944,$AX$32:AX1943)-SUMIF($AV$32:AV1943,AV1944,$BA$32:BA1943)=0),1,IF(AND(AW1944&gt;1,SUMIF($AV$32:AV1943,AV1944,$AX$32:AX1943)-SUMIF($AV$32:AV1943,AV1944,$BA$32:BA1943)&gt;0),0,AW1944))</f>
        <v>0</v>
      </c>
      <c r="AY1944" s="69">
        <f>IF(AND(Q1944&gt;0,SUMIF($AV$32:AV1944,AV1944,$I$32:I1944)-SUMIF($AV$32:AV1944,AV1944,$Q$32:Q1944)=0),COUNTIF($AV$32:AV1944,AV1944),0)</f>
        <v>0</v>
      </c>
      <c r="AZ1944" s="69">
        <f>IF(Q1944&gt;0,COUNTIF($AV$32:AV1944,AV1944),0)</f>
        <v>0</v>
      </c>
      <c r="BA1944" s="69">
        <f t="shared" si="490"/>
        <v>0</v>
      </c>
      <c r="BC1944" s="69" t="str">
        <f t="shared" si="491"/>
        <v xml:space="preserve">  </v>
      </c>
      <c r="BD1944" s="69">
        <f t="shared" si="492"/>
        <v>0</v>
      </c>
      <c r="BF1944" s="69"/>
    </row>
    <row r="1945" spans="44:58" x14ac:dyDescent="0.25">
      <c r="AR1945" s="225">
        <f t="shared" si="493"/>
        <v>1</v>
      </c>
      <c r="AS1945" s="35">
        <f t="shared" si="494"/>
        <v>1</v>
      </c>
      <c r="AU1945" s="69" t="e">
        <f t="shared" si="488"/>
        <v>#N/A</v>
      </c>
      <c r="AV1945" s="69" t="e">
        <f t="shared" si="489"/>
        <v>#N/A</v>
      </c>
      <c r="AW1945" s="69">
        <f>IF(I1945&gt;0,COUNTIF($AV$32:AV1945,AV1945),0)</f>
        <v>0</v>
      </c>
      <c r="AX1945" s="69">
        <f>IF(AND(AW1945&gt;1,SUMIF($AV$32:AV1944,AV1945,$AX$32:AX1944)-SUMIF($AV$32:AV1944,AV1945,$BA$32:BA1944)=0),1,IF(AND(AW1945&gt;1,SUMIF($AV$32:AV1944,AV1945,$AX$32:AX1944)-SUMIF($AV$32:AV1944,AV1945,$BA$32:BA1944)&gt;0),0,AW1945))</f>
        <v>0</v>
      </c>
      <c r="AY1945" s="69">
        <f>IF(AND(Q1945&gt;0,SUMIF($AV$32:AV1945,AV1945,$I$32:I1945)-SUMIF($AV$32:AV1945,AV1945,$Q$32:Q1945)=0),COUNTIF($AV$32:AV1945,AV1945),0)</f>
        <v>0</v>
      </c>
      <c r="AZ1945" s="69">
        <f>IF(Q1945&gt;0,COUNTIF($AV$32:AV1945,AV1945),0)</f>
        <v>0</v>
      </c>
      <c r="BA1945" s="69">
        <f t="shared" si="490"/>
        <v>0</v>
      </c>
      <c r="BC1945" s="69" t="str">
        <f t="shared" si="491"/>
        <v xml:space="preserve">  </v>
      </c>
      <c r="BD1945" s="69">
        <f t="shared" si="492"/>
        <v>0</v>
      </c>
      <c r="BF1945" s="69"/>
    </row>
    <row r="1946" spans="44:58" x14ac:dyDescent="0.25">
      <c r="AR1946" s="225">
        <f t="shared" si="493"/>
        <v>1</v>
      </c>
      <c r="AS1946" s="35">
        <f t="shared" si="494"/>
        <v>1</v>
      </c>
      <c r="AU1946" s="69" t="e">
        <f t="shared" si="488"/>
        <v>#N/A</v>
      </c>
      <c r="AV1946" s="69" t="e">
        <f t="shared" si="489"/>
        <v>#N/A</v>
      </c>
      <c r="AW1946" s="69">
        <f>IF(I1946&gt;0,COUNTIF($AV$32:AV1946,AV1946),0)</f>
        <v>0</v>
      </c>
      <c r="AX1946" s="69">
        <f>IF(AND(AW1946&gt;1,SUMIF($AV$32:AV1945,AV1946,$AX$32:AX1945)-SUMIF($AV$32:AV1945,AV1946,$BA$32:BA1945)=0),1,IF(AND(AW1946&gt;1,SUMIF($AV$32:AV1945,AV1946,$AX$32:AX1945)-SUMIF($AV$32:AV1945,AV1946,$BA$32:BA1945)&gt;0),0,AW1946))</f>
        <v>0</v>
      </c>
      <c r="AY1946" s="69">
        <f>IF(AND(Q1946&gt;0,SUMIF($AV$32:AV1946,AV1946,$I$32:I1946)-SUMIF($AV$32:AV1946,AV1946,$Q$32:Q1946)=0),COUNTIF($AV$32:AV1946,AV1946),0)</f>
        <v>0</v>
      </c>
      <c r="AZ1946" s="69">
        <f>IF(Q1946&gt;0,COUNTIF($AV$32:AV1946,AV1946),0)</f>
        <v>0</v>
      </c>
      <c r="BA1946" s="69">
        <f t="shared" si="490"/>
        <v>0</v>
      </c>
      <c r="BC1946" s="69" t="str">
        <f t="shared" si="491"/>
        <v xml:space="preserve">  </v>
      </c>
      <c r="BD1946" s="69">
        <f t="shared" si="492"/>
        <v>0</v>
      </c>
      <c r="BF1946" s="69"/>
    </row>
    <row r="1947" spans="44:58" x14ac:dyDescent="0.25">
      <c r="AR1947" s="225">
        <f t="shared" si="493"/>
        <v>1</v>
      </c>
      <c r="AS1947" s="35">
        <f t="shared" si="494"/>
        <v>1</v>
      </c>
      <c r="AU1947" s="69" t="e">
        <f t="shared" si="488"/>
        <v>#N/A</v>
      </c>
      <c r="AV1947" s="69" t="e">
        <f t="shared" si="489"/>
        <v>#N/A</v>
      </c>
      <c r="AW1947" s="69">
        <f>IF(I1947&gt;0,COUNTIF($AV$32:AV1947,AV1947),0)</f>
        <v>0</v>
      </c>
      <c r="AX1947" s="69">
        <f>IF(AND(AW1947&gt;1,SUMIF($AV$32:AV1946,AV1947,$AX$32:AX1946)-SUMIF($AV$32:AV1946,AV1947,$BA$32:BA1946)=0),1,IF(AND(AW1947&gt;1,SUMIF($AV$32:AV1946,AV1947,$AX$32:AX1946)-SUMIF($AV$32:AV1946,AV1947,$BA$32:BA1946)&gt;0),0,AW1947))</f>
        <v>0</v>
      </c>
      <c r="AY1947" s="69">
        <f>IF(AND(Q1947&gt;0,SUMIF($AV$32:AV1947,AV1947,$I$32:I1947)-SUMIF($AV$32:AV1947,AV1947,$Q$32:Q1947)=0),COUNTIF($AV$32:AV1947,AV1947),0)</f>
        <v>0</v>
      </c>
      <c r="AZ1947" s="69">
        <f>IF(Q1947&gt;0,COUNTIF($AV$32:AV1947,AV1947),0)</f>
        <v>0</v>
      </c>
      <c r="BA1947" s="69">
        <f t="shared" si="490"/>
        <v>0</v>
      </c>
      <c r="BC1947" s="69" t="str">
        <f t="shared" si="491"/>
        <v xml:space="preserve">  </v>
      </c>
      <c r="BD1947" s="69">
        <f t="shared" si="492"/>
        <v>0</v>
      </c>
      <c r="BF1947" s="69"/>
    </row>
    <row r="1948" spans="44:58" x14ac:dyDescent="0.25">
      <c r="AR1948" s="225">
        <f t="shared" si="493"/>
        <v>1</v>
      </c>
      <c r="AS1948" s="35">
        <f t="shared" si="494"/>
        <v>1</v>
      </c>
      <c r="AU1948" s="69" t="e">
        <f t="shared" si="488"/>
        <v>#N/A</v>
      </c>
      <c r="AV1948" s="69" t="e">
        <f t="shared" si="489"/>
        <v>#N/A</v>
      </c>
      <c r="AW1948" s="69">
        <f>IF(I1948&gt;0,COUNTIF($AV$32:AV1948,AV1948),0)</f>
        <v>0</v>
      </c>
      <c r="AX1948" s="69">
        <f>IF(AND(AW1948&gt;1,SUMIF($AV$32:AV1947,AV1948,$AX$32:AX1947)-SUMIF($AV$32:AV1947,AV1948,$BA$32:BA1947)=0),1,IF(AND(AW1948&gt;1,SUMIF($AV$32:AV1947,AV1948,$AX$32:AX1947)-SUMIF($AV$32:AV1947,AV1948,$BA$32:BA1947)&gt;0),0,AW1948))</f>
        <v>0</v>
      </c>
      <c r="AY1948" s="69">
        <f>IF(AND(Q1948&gt;0,SUMIF($AV$32:AV1948,AV1948,$I$32:I1948)-SUMIF($AV$32:AV1948,AV1948,$Q$32:Q1948)=0),COUNTIF($AV$32:AV1948,AV1948),0)</f>
        <v>0</v>
      </c>
      <c r="AZ1948" s="69">
        <f>IF(Q1948&gt;0,COUNTIF($AV$32:AV1948,AV1948),0)</f>
        <v>0</v>
      </c>
      <c r="BA1948" s="69">
        <f t="shared" si="490"/>
        <v>0</v>
      </c>
      <c r="BC1948" s="69" t="str">
        <f t="shared" si="491"/>
        <v xml:space="preserve">  </v>
      </c>
      <c r="BD1948" s="69">
        <f t="shared" si="492"/>
        <v>0</v>
      </c>
      <c r="BF1948" s="69"/>
    </row>
    <row r="1949" spans="44:58" x14ac:dyDescent="0.25">
      <c r="AR1949" s="225">
        <f t="shared" si="493"/>
        <v>1</v>
      </c>
      <c r="AS1949" s="35">
        <f t="shared" si="494"/>
        <v>1</v>
      </c>
      <c r="AU1949" s="69" t="e">
        <f t="shared" si="488"/>
        <v>#N/A</v>
      </c>
      <c r="AV1949" s="69" t="e">
        <f t="shared" si="489"/>
        <v>#N/A</v>
      </c>
      <c r="AW1949" s="69">
        <f>IF(I1949&gt;0,COUNTIF($AV$32:AV1949,AV1949),0)</f>
        <v>0</v>
      </c>
      <c r="AX1949" s="69">
        <f>IF(AND(AW1949&gt;1,SUMIF($AV$32:AV1948,AV1949,$AX$32:AX1948)-SUMIF($AV$32:AV1948,AV1949,$BA$32:BA1948)=0),1,IF(AND(AW1949&gt;1,SUMIF($AV$32:AV1948,AV1949,$AX$32:AX1948)-SUMIF($AV$32:AV1948,AV1949,$BA$32:BA1948)&gt;0),0,AW1949))</f>
        <v>0</v>
      </c>
      <c r="AY1949" s="69">
        <f>IF(AND(Q1949&gt;0,SUMIF($AV$32:AV1949,AV1949,$I$32:I1949)-SUMIF($AV$32:AV1949,AV1949,$Q$32:Q1949)=0),COUNTIF($AV$32:AV1949,AV1949),0)</f>
        <v>0</v>
      </c>
      <c r="AZ1949" s="69">
        <f>IF(Q1949&gt;0,COUNTIF($AV$32:AV1949,AV1949),0)</f>
        <v>0</v>
      </c>
      <c r="BA1949" s="69">
        <f t="shared" si="490"/>
        <v>0</v>
      </c>
      <c r="BC1949" s="69" t="str">
        <f t="shared" si="491"/>
        <v xml:space="preserve">  </v>
      </c>
      <c r="BD1949" s="69">
        <f t="shared" si="492"/>
        <v>0</v>
      </c>
      <c r="BF1949" s="69"/>
    </row>
    <row r="1950" spans="44:58" x14ac:dyDescent="0.25">
      <c r="AR1950" s="225">
        <f t="shared" si="493"/>
        <v>1</v>
      </c>
      <c r="AS1950" s="35">
        <f t="shared" si="494"/>
        <v>1</v>
      </c>
      <c r="AU1950" s="69" t="e">
        <f t="shared" si="488"/>
        <v>#N/A</v>
      </c>
      <c r="AV1950" s="69" t="e">
        <f t="shared" si="489"/>
        <v>#N/A</v>
      </c>
      <c r="AW1950" s="69">
        <f>IF(I1950&gt;0,COUNTIF($AV$32:AV1950,AV1950),0)</f>
        <v>0</v>
      </c>
      <c r="AX1950" s="69">
        <f>IF(AND(AW1950&gt;1,SUMIF($AV$32:AV1949,AV1950,$AX$32:AX1949)-SUMIF($AV$32:AV1949,AV1950,$BA$32:BA1949)=0),1,IF(AND(AW1950&gt;1,SUMIF($AV$32:AV1949,AV1950,$AX$32:AX1949)-SUMIF($AV$32:AV1949,AV1950,$BA$32:BA1949)&gt;0),0,AW1950))</f>
        <v>0</v>
      </c>
      <c r="AY1950" s="69">
        <f>IF(AND(Q1950&gt;0,SUMIF($AV$32:AV1950,AV1950,$I$32:I1950)-SUMIF($AV$32:AV1950,AV1950,$Q$32:Q1950)=0),COUNTIF($AV$32:AV1950,AV1950),0)</f>
        <v>0</v>
      </c>
      <c r="AZ1950" s="69">
        <f>IF(Q1950&gt;0,COUNTIF($AV$32:AV1950,AV1950),0)</f>
        <v>0</v>
      </c>
      <c r="BA1950" s="69">
        <f t="shared" si="490"/>
        <v>0</v>
      </c>
      <c r="BC1950" s="69" t="str">
        <f t="shared" si="491"/>
        <v xml:space="preserve">  </v>
      </c>
      <c r="BD1950" s="69">
        <f t="shared" si="492"/>
        <v>0</v>
      </c>
      <c r="BF1950" s="69"/>
    </row>
    <row r="1951" spans="44:58" x14ac:dyDescent="0.25">
      <c r="AR1951" s="225">
        <f t="shared" si="493"/>
        <v>1</v>
      </c>
      <c r="AS1951" s="35">
        <f t="shared" si="494"/>
        <v>1</v>
      </c>
      <c r="AU1951" s="69" t="e">
        <f t="shared" si="488"/>
        <v>#N/A</v>
      </c>
      <c r="AV1951" s="69" t="e">
        <f t="shared" si="489"/>
        <v>#N/A</v>
      </c>
      <c r="AW1951" s="69">
        <f>IF(I1951&gt;0,COUNTIF($AV$32:AV1951,AV1951),0)</f>
        <v>0</v>
      </c>
      <c r="AX1951" s="69">
        <f>IF(AND(AW1951&gt;1,SUMIF($AV$32:AV1950,AV1951,$AX$32:AX1950)-SUMIF($AV$32:AV1950,AV1951,$BA$32:BA1950)=0),1,IF(AND(AW1951&gt;1,SUMIF($AV$32:AV1950,AV1951,$AX$32:AX1950)-SUMIF($AV$32:AV1950,AV1951,$BA$32:BA1950)&gt;0),0,AW1951))</f>
        <v>0</v>
      </c>
      <c r="AY1951" s="69">
        <f>IF(AND(Q1951&gt;0,SUMIF($AV$32:AV1951,AV1951,$I$32:I1951)-SUMIF($AV$32:AV1951,AV1951,$Q$32:Q1951)=0),COUNTIF($AV$32:AV1951,AV1951),0)</f>
        <v>0</v>
      </c>
      <c r="AZ1951" s="69">
        <f>IF(Q1951&gt;0,COUNTIF($AV$32:AV1951,AV1951),0)</f>
        <v>0</v>
      </c>
      <c r="BA1951" s="69">
        <f t="shared" si="490"/>
        <v>0</v>
      </c>
      <c r="BC1951" s="69" t="str">
        <f t="shared" si="491"/>
        <v xml:space="preserve">  </v>
      </c>
      <c r="BD1951" s="69">
        <f t="shared" si="492"/>
        <v>0</v>
      </c>
      <c r="BF1951" s="69"/>
    </row>
    <row r="1952" spans="44:58" x14ac:dyDescent="0.25">
      <c r="AR1952" s="225">
        <f t="shared" si="493"/>
        <v>1</v>
      </c>
      <c r="AS1952" s="35">
        <f t="shared" si="494"/>
        <v>1</v>
      </c>
      <c r="AU1952" s="69" t="e">
        <f t="shared" ref="AU1952:AU2015" si="495">VLOOKUP(G1952,$AO$32:$AP$37,2,0)</f>
        <v>#N/A</v>
      </c>
      <c r="AV1952" s="69" t="e">
        <f t="shared" si="489"/>
        <v>#N/A</v>
      </c>
      <c r="AW1952" s="69">
        <f>IF(I1952&gt;0,COUNTIF($AV$32:AV1952,AV1952),0)</f>
        <v>0</v>
      </c>
      <c r="AX1952" s="69">
        <f>IF(AND(AW1952&gt;1,SUMIF($AV$32:AV1951,AV1952,$AX$32:AX1951)-SUMIF($AV$32:AV1951,AV1952,$BA$32:BA1951)=0),1,IF(AND(AW1952&gt;1,SUMIF($AV$32:AV1951,AV1952,$AX$32:AX1951)-SUMIF($AV$32:AV1951,AV1952,$BA$32:BA1951)&gt;0),0,AW1952))</f>
        <v>0</v>
      </c>
      <c r="AY1952" s="69">
        <f>IF(AND(Q1952&gt;0,SUMIF($AV$32:AV1952,AV1952,$I$32:I1952)-SUMIF($AV$32:AV1952,AV1952,$Q$32:Q1952)=0),COUNTIF($AV$32:AV1952,AV1952),0)</f>
        <v>0</v>
      </c>
      <c r="AZ1952" s="69">
        <f>IF(Q1952&gt;0,COUNTIF($AV$32:AV1952,AV1952),0)</f>
        <v>0</v>
      </c>
      <c r="BA1952" s="69">
        <f t="shared" si="490"/>
        <v>0</v>
      </c>
      <c r="BC1952" s="69" t="str">
        <f t="shared" si="491"/>
        <v xml:space="preserve">  </v>
      </c>
      <c r="BD1952" s="69">
        <f t="shared" si="492"/>
        <v>0</v>
      </c>
      <c r="BF1952" s="69"/>
    </row>
    <row r="1953" spans="44:58" x14ac:dyDescent="0.25">
      <c r="AR1953" s="225">
        <f t="shared" si="493"/>
        <v>1</v>
      </c>
      <c r="AS1953" s="35">
        <f t="shared" si="494"/>
        <v>1</v>
      </c>
      <c r="AU1953" s="69" t="e">
        <f t="shared" si="495"/>
        <v>#N/A</v>
      </c>
      <c r="AV1953" s="69" t="e">
        <f t="shared" ref="AV1953:AV2016" si="496">AU1953&amp;" "&amp;F1953</f>
        <v>#N/A</v>
      </c>
      <c r="AW1953" s="69">
        <f>IF(I1953&gt;0,COUNTIF($AV$32:AV1953,AV1953),0)</f>
        <v>0</v>
      </c>
      <c r="AX1953" s="69">
        <f>IF(AND(AW1953&gt;1,SUMIF($AV$32:AV1952,AV1953,$AX$32:AX1952)-SUMIF($AV$32:AV1952,AV1953,$BA$32:BA1952)=0),1,IF(AND(AW1953&gt;1,SUMIF($AV$32:AV1952,AV1953,$AX$32:AX1952)-SUMIF($AV$32:AV1952,AV1953,$BA$32:BA1952)&gt;0),0,AW1953))</f>
        <v>0</v>
      </c>
      <c r="AY1953" s="69">
        <f>IF(AND(Q1953&gt;0,SUMIF($AV$32:AV1953,AV1953,$I$32:I1953)-SUMIF($AV$32:AV1953,AV1953,$Q$32:Q1953)=0),COUNTIF($AV$32:AV1953,AV1953),0)</f>
        <v>0</v>
      </c>
      <c r="AZ1953" s="69">
        <f>IF(Q1953&gt;0,COUNTIF($AV$32:AV1953,AV1953),0)</f>
        <v>0</v>
      </c>
      <c r="BA1953" s="69">
        <f t="shared" ref="BA1953:BA2016" si="497">IF(AY1953&gt;0,1,0)</f>
        <v>0</v>
      </c>
      <c r="BC1953" s="69" t="str">
        <f t="shared" ref="BC1953:BC2016" si="498">E1953&amp;" "&amp;H1953&amp;" "&amp;Q1953</f>
        <v xml:space="preserve">  </v>
      </c>
      <c r="BD1953" s="69">
        <f t="shared" ref="BD1953:BD2016" si="499">B1953</f>
        <v>0</v>
      </c>
      <c r="BF1953" s="69"/>
    </row>
    <row r="1954" spans="44:58" x14ac:dyDescent="0.25">
      <c r="AR1954" s="225">
        <f t="shared" si="493"/>
        <v>1</v>
      </c>
      <c r="AS1954" s="35">
        <f t="shared" si="494"/>
        <v>1</v>
      </c>
      <c r="AU1954" s="69" t="e">
        <f t="shared" si="495"/>
        <v>#N/A</v>
      </c>
      <c r="AV1954" s="69" t="e">
        <f t="shared" si="496"/>
        <v>#N/A</v>
      </c>
      <c r="AW1954" s="69">
        <f>IF(I1954&gt;0,COUNTIF($AV$32:AV1954,AV1954),0)</f>
        <v>0</v>
      </c>
      <c r="AX1954" s="69">
        <f>IF(AND(AW1954&gt;1,SUMIF($AV$32:AV1953,AV1954,$AX$32:AX1953)-SUMIF($AV$32:AV1953,AV1954,$BA$32:BA1953)=0),1,IF(AND(AW1954&gt;1,SUMIF($AV$32:AV1953,AV1954,$AX$32:AX1953)-SUMIF($AV$32:AV1953,AV1954,$BA$32:BA1953)&gt;0),0,AW1954))</f>
        <v>0</v>
      </c>
      <c r="AY1954" s="69">
        <f>IF(AND(Q1954&gt;0,SUMIF($AV$32:AV1954,AV1954,$I$32:I1954)-SUMIF($AV$32:AV1954,AV1954,$Q$32:Q1954)=0),COUNTIF($AV$32:AV1954,AV1954),0)</f>
        <v>0</v>
      </c>
      <c r="AZ1954" s="69">
        <f>IF(Q1954&gt;0,COUNTIF($AV$32:AV1954,AV1954),0)</f>
        <v>0</v>
      </c>
      <c r="BA1954" s="69">
        <f t="shared" si="497"/>
        <v>0</v>
      </c>
      <c r="BC1954" s="69" t="str">
        <f t="shared" si="498"/>
        <v xml:space="preserve">  </v>
      </c>
      <c r="BD1954" s="69">
        <f t="shared" si="499"/>
        <v>0</v>
      </c>
      <c r="BF1954" s="69"/>
    </row>
    <row r="1955" spans="44:58" x14ac:dyDescent="0.25">
      <c r="AR1955" s="225">
        <f t="shared" si="493"/>
        <v>1</v>
      </c>
      <c r="AS1955" s="35">
        <f t="shared" si="494"/>
        <v>1</v>
      </c>
      <c r="AU1955" s="69" t="e">
        <f t="shared" si="495"/>
        <v>#N/A</v>
      </c>
      <c r="AV1955" s="69" t="e">
        <f t="shared" si="496"/>
        <v>#N/A</v>
      </c>
      <c r="AW1955" s="69">
        <f>IF(I1955&gt;0,COUNTIF($AV$32:AV1955,AV1955),0)</f>
        <v>0</v>
      </c>
      <c r="AX1955" s="69">
        <f>IF(AND(AW1955&gt;1,SUMIF($AV$32:AV1954,AV1955,$AX$32:AX1954)-SUMIF($AV$32:AV1954,AV1955,$BA$32:BA1954)=0),1,IF(AND(AW1955&gt;1,SUMIF($AV$32:AV1954,AV1955,$AX$32:AX1954)-SUMIF($AV$32:AV1954,AV1955,$BA$32:BA1954)&gt;0),0,AW1955))</f>
        <v>0</v>
      </c>
      <c r="AY1955" s="69">
        <f>IF(AND(Q1955&gt;0,SUMIF($AV$32:AV1955,AV1955,$I$32:I1955)-SUMIF($AV$32:AV1955,AV1955,$Q$32:Q1955)=0),COUNTIF($AV$32:AV1955,AV1955),0)</f>
        <v>0</v>
      </c>
      <c r="AZ1955" s="69">
        <f>IF(Q1955&gt;0,COUNTIF($AV$32:AV1955,AV1955),0)</f>
        <v>0</v>
      </c>
      <c r="BA1955" s="69">
        <f t="shared" si="497"/>
        <v>0</v>
      </c>
      <c r="BC1955" s="69" t="str">
        <f t="shared" si="498"/>
        <v xml:space="preserve">  </v>
      </c>
      <c r="BD1955" s="69">
        <f t="shared" si="499"/>
        <v>0</v>
      </c>
      <c r="BF1955" s="69"/>
    </row>
    <row r="1956" spans="44:58" x14ac:dyDescent="0.25">
      <c r="AR1956" s="225">
        <f t="shared" si="493"/>
        <v>1</v>
      </c>
      <c r="AS1956" s="35">
        <f t="shared" si="494"/>
        <v>1</v>
      </c>
      <c r="AU1956" s="69" t="e">
        <f t="shared" si="495"/>
        <v>#N/A</v>
      </c>
      <c r="AV1956" s="69" t="e">
        <f t="shared" si="496"/>
        <v>#N/A</v>
      </c>
      <c r="AW1956" s="69">
        <f>IF(I1956&gt;0,COUNTIF($AV$32:AV1956,AV1956),0)</f>
        <v>0</v>
      </c>
      <c r="AX1956" s="69">
        <f>IF(AND(AW1956&gt;1,SUMIF($AV$32:AV1955,AV1956,$AX$32:AX1955)-SUMIF($AV$32:AV1955,AV1956,$BA$32:BA1955)=0),1,IF(AND(AW1956&gt;1,SUMIF($AV$32:AV1955,AV1956,$AX$32:AX1955)-SUMIF($AV$32:AV1955,AV1956,$BA$32:BA1955)&gt;0),0,AW1956))</f>
        <v>0</v>
      </c>
      <c r="AY1956" s="69">
        <f>IF(AND(Q1956&gt;0,SUMIF($AV$32:AV1956,AV1956,$I$32:I1956)-SUMIF($AV$32:AV1956,AV1956,$Q$32:Q1956)=0),COUNTIF($AV$32:AV1956,AV1956),0)</f>
        <v>0</v>
      </c>
      <c r="AZ1956" s="69">
        <f>IF(Q1956&gt;0,COUNTIF($AV$32:AV1956,AV1956),0)</f>
        <v>0</v>
      </c>
      <c r="BA1956" s="69">
        <f t="shared" si="497"/>
        <v>0</v>
      </c>
      <c r="BC1956" s="69" t="str">
        <f t="shared" si="498"/>
        <v xml:space="preserve">  </v>
      </c>
      <c r="BD1956" s="69">
        <f t="shared" si="499"/>
        <v>0</v>
      </c>
      <c r="BF1956" s="69"/>
    </row>
    <row r="1957" spans="44:58" x14ac:dyDescent="0.25">
      <c r="AR1957" s="225">
        <f t="shared" si="493"/>
        <v>1</v>
      </c>
      <c r="AS1957" s="35">
        <f t="shared" si="494"/>
        <v>1</v>
      </c>
      <c r="AU1957" s="69" t="e">
        <f t="shared" si="495"/>
        <v>#N/A</v>
      </c>
      <c r="AV1957" s="69" t="e">
        <f t="shared" si="496"/>
        <v>#N/A</v>
      </c>
      <c r="AW1957" s="69">
        <f>IF(I1957&gt;0,COUNTIF($AV$32:AV1957,AV1957),0)</f>
        <v>0</v>
      </c>
      <c r="AX1957" s="69">
        <f>IF(AND(AW1957&gt;1,SUMIF($AV$32:AV1956,AV1957,$AX$32:AX1956)-SUMIF($AV$32:AV1956,AV1957,$BA$32:BA1956)=0),1,IF(AND(AW1957&gt;1,SUMIF($AV$32:AV1956,AV1957,$AX$32:AX1956)-SUMIF($AV$32:AV1956,AV1957,$BA$32:BA1956)&gt;0),0,AW1957))</f>
        <v>0</v>
      </c>
      <c r="AY1957" s="69">
        <f>IF(AND(Q1957&gt;0,SUMIF($AV$32:AV1957,AV1957,$I$32:I1957)-SUMIF($AV$32:AV1957,AV1957,$Q$32:Q1957)=0),COUNTIF($AV$32:AV1957,AV1957),0)</f>
        <v>0</v>
      </c>
      <c r="AZ1957" s="69">
        <f>IF(Q1957&gt;0,COUNTIF($AV$32:AV1957,AV1957),0)</f>
        <v>0</v>
      </c>
      <c r="BA1957" s="69">
        <f t="shared" si="497"/>
        <v>0</v>
      </c>
      <c r="BC1957" s="69" t="str">
        <f t="shared" si="498"/>
        <v xml:space="preserve">  </v>
      </c>
      <c r="BD1957" s="69">
        <f t="shared" si="499"/>
        <v>0</v>
      </c>
      <c r="BF1957" s="69"/>
    </row>
    <row r="1958" spans="44:58" x14ac:dyDescent="0.25">
      <c r="AR1958" s="225">
        <f t="shared" si="493"/>
        <v>1</v>
      </c>
      <c r="AS1958" s="35">
        <f t="shared" si="494"/>
        <v>1</v>
      </c>
      <c r="AU1958" s="69" t="e">
        <f t="shared" si="495"/>
        <v>#N/A</v>
      </c>
      <c r="AV1958" s="69" t="e">
        <f t="shared" si="496"/>
        <v>#N/A</v>
      </c>
      <c r="AW1958" s="69">
        <f>IF(I1958&gt;0,COUNTIF($AV$32:AV1958,AV1958),0)</f>
        <v>0</v>
      </c>
      <c r="AX1958" s="69">
        <f>IF(AND(AW1958&gt;1,SUMIF($AV$32:AV1957,AV1958,$AX$32:AX1957)-SUMIF($AV$32:AV1957,AV1958,$BA$32:BA1957)=0),1,IF(AND(AW1958&gt;1,SUMIF($AV$32:AV1957,AV1958,$AX$32:AX1957)-SUMIF($AV$32:AV1957,AV1958,$BA$32:BA1957)&gt;0),0,AW1958))</f>
        <v>0</v>
      </c>
      <c r="AY1958" s="69">
        <f>IF(AND(Q1958&gt;0,SUMIF($AV$32:AV1958,AV1958,$I$32:I1958)-SUMIF($AV$32:AV1958,AV1958,$Q$32:Q1958)=0),COUNTIF($AV$32:AV1958,AV1958),0)</f>
        <v>0</v>
      </c>
      <c r="AZ1958" s="69">
        <f>IF(Q1958&gt;0,COUNTIF($AV$32:AV1958,AV1958),0)</f>
        <v>0</v>
      </c>
      <c r="BA1958" s="69">
        <f t="shared" si="497"/>
        <v>0</v>
      </c>
      <c r="BC1958" s="69" t="str">
        <f t="shared" si="498"/>
        <v xml:space="preserve">  </v>
      </c>
      <c r="BD1958" s="69">
        <f t="shared" si="499"/>
        <v>0</v>
      </c>
      <c r="BF1958" s="69"/>
    </row>
    <row r="1959" spans="44:58" x14ac:dyDescent="0.25">
      <c r="AR1959" s="225">
        <f t="shared" si="493"/>
        <v>1</v>
      </c>
      <c r="AS1959" s="35">
        <f t="shared" si="494"/>
        <v>1</v>
      </c>
      <c r="AU1959" s="69" t="e">
        <f t="shared" si="495"/>
        <v>#N/A</v>
      </c>
      <c r="AV1959" s="69" t="e">
        <f t="shared" si="496"/>
        <v>#N/A</v>
      </c>
      <c r="AW1959" s="69">
        <f>IF(I1959&gt;0,COUNTIF($AV$32:AV1959,AV1959),0)</f>
        <v>0</v>
      </c>
      <c r="AX1959" s="69">
        <f>IF(AND(AW1959&gt;1,SUMIF($AV$32:AV1958,AV1959,$AX$32:AX1958)-SUMIF($AV$32:AV1958,AV1959,$BA$32:BA1958)=0),1,IF(AND(AW1959&gt;1,SUMIF($AV$32:AV1958,AV1959,$AX$32:AX1958)-SUMIF($AV$32:AV1958,AV1959,$BA$32:BA1958)&gt;0),0,AW1959))</f>
        <v>0</v>
      </c>
      <c r="AY1959" s="69">
        <f>IF(AND(Q1959&gt;0,SUMIF($AV$32:AV1959,AV1959,$I$32:I1959)-SUMIF($AV$32:AV1959,AV1959,$Q$32:Q1959)=0),COUNTIF($AV$32:AV1959,AV1959),0)</f>
        <v>0</v>
      </c>
      <c r="AZ1959" s="69">
        <f>IF(Q1959&gt;0,COUNTIF($AV$32:AV1959,AV1959),0)</f>
        <v>0</v>
      </c>
      <c r="BA1959" s="69">
        <f t="shared" si="497"/>
        <v>0</v>
      </c>
      <c r="BC1959" s="69" t="str">
        <f t="shared" si="498"/>
        <v xml:space="preserve">  </v>
      </c>
      <c r="BD1959" s="69">
        <f t="shared" si="499"/>
        <v>0</v>
      </c>
      <c r="BF1959" s="69"/>
    </row>
    <row r="1960" spans="44:58" x14ac:dyDescent="0.25">
      <c r="AR1960" s="225">
        <f t="shared" si="493"/>
        <v>1</v>
      </c>
      <c r="AS1960" s="35">
        <f t="shared" si="494"/>
        <v>1</v>
      </c>
      <c r="AU1960" s="69" t="e">
        <f t="shared" si="495"/>
        <v>#N/A</v>
      </c>
      <c r="AV1960" s="69" t="e">
        <f t="shared" si="496"/>
        <v>#N/A</v>
      </c>
      <c r="AW1960" s="69">
        <f>IF(I1960&gt;0,COUNTIF($AV$32:AV1960,AV1960),0)</f>
        <v>0</v>
      </c>
      <c r="AX1960" s="69">
        <f>IF(AND(AW1960&gt;1,SUMIF($AV$32:AV1959,AV1960,$AX$32:AX1959)-SUMIF($AV$32:AV1959,AV1960,$BA$32:BA1959)=0),1,IF(AND(AW1960&gt;1,SUMIF($AV$32:AV1959,AV1960,$AX$32:AX1959)-SUMIF($AV$32:AV1959,AV1960,$BA$32:BA1959)&gt;0),0,AW1960))</f>
        <v>0</v>
      </c>
      <c r="AY1960" s="69">
        <f>IF(AND(Q1960&gt;0,SUMIF($AV$32:AV1960,AV1960,$I$32:I1960)-SUMIF($AV$32:AV1960,AV1960,$Q$32:Q1960)=0),COUNTIF($AV$32:AV1960,AV1960),0)</f>
        <v>0</v>
      </c>
      <c r="AZ1960" s="69">
        <f>IF(Q1960&gt;0,COUNTIF($AV$32:AV1960,AV1960),0)</f>
        <v>0</v>
      </c>
      <c r="BA1960" s="69">
        <f t="shared" si="497"/>
        <v>0</v>
      </c>
      <c r="BC1960" s="69" t="str">
        <f t="shared" si="498"/>
        <v xml:space="preserve">  </v>
      </c>
      <c r="BD1960" s="69">
        <f t="shared" si="499"/>
        <v>0</v>
      </c>
      <c r="BF1960" s="69"/>
    </row>
    <row r="1961" spans="44:58" x14ac:dyDescent="0.25">
      <c r="AR1961" s="225">
        <f t="shared" si="493"/>
        <v>1</v>
      </c>
      <c r="AS1961" s="35">
        <f t="shared" si="494"/>
        <v>1</v>
      </c>
      <c r="AU1961" s="69" t="e">
        <f t="shared" si="495"/>
        <v>#N/A</v>
      </c>
      <c r="AV1961" s="69" t="e">
        <f t="shared" si="496"/>
        <v>#N/A</v>
      </c>
      <c r="AW1961" s="69">
        <f>IF(I1961&gt;0,COUNTIF($AV$32:AV1961,AV1961),0)</f>
        <v>0</v>
      </c>
      <c r="AX1961" s="69">
        <f>IF(AND(AW1961&gt;1,SUMIF($AV$32:AV1960,AV1961,$AX$32:AX1960)-SUMIF($AV$32:AV1960,AV1961,$BA$32:BA1960)=0),1,IF(AND(AW1961&gt;1,SUMIF($AV$32:AV1960,AV1961,$AX$32:AX1960)-SUMIF($AV$32:AV1960,AV1961,$BA$32:BA1960)&gt;0),0,AW1961))</f>
        <v>0</v>
      </c>
      <c r="AY1961" s="69">
        <f>IF(AND(Q1961&gt;0,SUMIF($AV$32:AV1961,AV1961,$I$32:I1961)-SUMIF($AV$32:AV1961,AV1961,$Q$32:Q1961)=0),COUNTIF($AV$32:AV1961,AV1961),0)</f>
        <v>0</v>
      </c>
      <c r="AZ1961" s="69">
        <f>IF(Q1961&gt;0,COUNTIF($AV$32:AV1961,AV1961),0)</f>
        <v>0</v>
      </c>
      <c r="BA1961" s="69">
        <f t="shared" si="497"/>
        <v>0</v>
      </c>
      <c r="BC1961" s="69" t="str">
        <f t="shared" si="498"/>
        <v xml:space="preserve">  </v>
      </c>
      <c r="BD1961" s="69">
        <f t="shared" si="499"/>
        <v>0</v>
      </c>
      <c r="BF1961" s="69"/>
    </row>
    <row r="1962" spans="44:58" x14ac:dyDescent="0.25">
      <c r="AR1962" s="225">
        <f t="shared" si="493"/>
        <v>1</v>
      </c>
      <c r="AS1962" s="35">
        <f t="shared" si="494"/>
        <v>1</v>
      </c>
      <c r="AU1962" s="69" t="e">
        <f t="shared" si="495"/>
        <v>#N/A</v>
      </c>
      <c r="AV1962" s="69" t="e">
        <f t="shared" si="496"/>
        <v>#N/A</v>
      </c>
      <c r="AW1962" s="69">
        <f>IF(I1962&gt;0,COUNTIF($AV$32:AV1962,AV1962),0)</f>
        <v>0</v>
      </c>
      <c r="AX1962" s="69">
        <f>IF(AND(AW1962&gt;1,SUMIF($AV$32:AV1961,AV1962,$AX$32:AX1961)-SUMIF($AV$32:AV1961,AV1962,$BA$32:BA1961)=0),1,IF(AND(AW1962&gt;1,SUMIF($AV$32:AV1961,AV1962,$AX$32:AX1961)-SUMIF($AV$32:AV1961,AV1962,$BA$32:BA1961)&gt;0),0,AW1962))</f>
        <v>0</v>
      </c>
      <c r="AY1962" s="69">
        <f>IF(AND(Q1962&gt;0,SUMIF($AV$32:AV1962,AV1962,$I$32:I1962)-SUMIF($AV$32:AV1962,AV1962,$Q$32:Q1962)=0),COUNTIF($AV$32:AV1962,AV1962),0)</f>
        <v>0</v>
      </c>
      <c r="AZ1962" s="69">
        <f>IF(Q1962&gt;0,COUNTIF($AV$32:AV1962,AV1962),0)</f>
        <v>0</v>
      </c>
      <c r="BA1962" s="69">
        <f t="shared" si="497"/>
        <v>0</v>
      </c>
      <c r="BC1962" s="69" t="str">
        <f t="shared" si="498"/>
        <v xml:space="preserve">  </v>
      </c>
      <c r="BD1962" s="69">
        <f t="shared" si="499"/>
        <v>0</v>
      </c>
      <c r="BF1962" s="69"/>
    </row>
    <row r="1963" spans="44:58" x14ac:dyDescent="0.25">
      <c r="AR1963" s="225">
        <f t="shared" si="493"/>
        <v>1</v>
      </c>
      <c r="AS1963" s="35">
        <f t="shared" si="494"/>
        <v>1</v>
      </c>
      <c r="AU1963" s="69" t="e">
        <f t="shared" si="495"/>
        <v>#N/A</v>
      </c>
      <c r="AV1963" s="69" t="e">
        <f t="shared" si="496"/>
        <v>#N/A</v>
      </c>
      <c r="AW1963" s="69">
        <f>IF(I1963&gt;0,COUNTIF($AV$32:AV1963,AV1963),0)</f>
        <v>0</v>
      </c>
      <c r="AX1963" s="69">
        <f>IF(AND(AW1963&gt;1,SUMIF($AV$32:AV1962,AV1963,$AX$32:AX1962)-SUMIF($AV$32:AV1962,AV1963,$BA$32:BA1962)=0),1,IF(AND(AW1963&gt;1,SUMIF($AV$32:AV1962,AV1963,$AX$32:AX1962)-SUMIF($AV$32:AV1962,AV1963,$BA$32:BA1962)&gt;0),0,AW1963))</f>
        <v>0</v>
      </c>
      <c r="AY1963" s="69">
        <f>IF(AND(Q1963&gt;0,SUMIF($AV$32:AV1963,AV1963,$I$32:I1963)-SUMIF($AV$32:AV1963,AV1963,$Q$32:Q1963)=0),COUNTIF($AV$32:AV1963,AV1963),0)</f>
        <v>0</v>
      </c>
      <c r="AZ1963" s="69">
        <f>IF(Q1963&gt;0,COUNTIF($AV$32:AV1963,AV1963),0)</f>
        <v>0</v>
      </c>
      <c r="BA1963" s="69">
        <f t="shared" si="497"/>
        <v>0</v>
      </c>
      <c r="BC1963" s="69" t="str">
        <f t="shared" si="498"/>
        <v xml:space="preserve">  </v>
      </c>
      <c r="BD1963" s="69">
        <f t="shared" si="499"/>
        <v>0</v>
      </c>
      <c r="BF1963" s="69"/>
    </row>
    <row r="1964" spans="44:58" x14ac:dyDescent="0.25">
      <c r="AR1964" s="225">
        <f t="shared" ref="AR1964:AR2027" si="500">IF(AS1964&gt;1,H1964,IF(AS1964=1,H1963+1,0))</f>
        <v>1</v>
      </c>
      <c r="AS1964" s="35">
        <f t="shared" ref="AS1964:AS2027" si="501">IF(H1964=0,H1963+1,2)</f>
        <v>1</v>
      </c>
      <c r="AU1964" s="69" t="e">
        <f t="shared" si="495"/>
        <v>#N/A</v>
      </c>
      <c r="AV1964" s="69" t="e">
        <f t="shared" si="496"/>
        <v>#N/A</v>
      </c>
      <c r="AW1964" s="69">
        <f>IF(I1964&gt;0,COUNTIF($AV$32:AV1964,AV1964),0)</f>
        <v>0</v>
      </c>
      <c r="AX1964" s="69">
        <f>IF(AND(AW1964&gt;1,SUMIF($AV$32:AV1963,AV1964,$AX$32:AX1963)-SUMIF($AV$32:AV1963,AV1964,$BA$32:BA1963)=0),1,IF(AND(AW1964&gt;1,SUMIF($AV$32:AV1963,AV1964,$AX$32:AX1963)-SUMIF($AV$32:AV1963,AV1964,$BA$32:BA1963)&gt;0),0,AW1964))</f>
        <v>0</v>
      </c>
      <c r="AY1964" s="69">
        <f>IF(AND(Q1964&gt;0,SUMIF($AV$32:AV1964,AV1964,$I$32:I1964)-SUMIF($AV$32:AV1964,AV1964,$Q$32:Q1964)=0),COUNTIF($AV$32:AV1964,AV1964),0)</f>
        <v>0</v>
      </c>
      <c r="AZ1964" s="69">
        <f>IF(Q1964&gt;0,COUNTIF($AV$32:AV1964,AV1964),0)</f>
        <v>0</v>
      </c>
      <c r="BA1964" s="69">
        <f t="shared" si="497"/>
        <v>0</v>
      </c>
      <c r="BC1964" s="69" t="str">
        <f t="shared" si="498"/>
        <v xml:space="preserve">  </v>
      </c>
      <c r="BD1964" s="69">
        <f t="shared" si="499"/>
        <v>0</v>
      </c>
      <c r="BF1964" s="69"/>
    </row>
    <row r="1965" spans="44:58" x14ac:dyDescent="0.25">
      <c r="AR1965" s="225">
        <f t="shared" si="500"/>
        <v>1</v>
      </c>
      <c r="AS1965" s="35">
        <f t="shared" si="501"/>
        <v>1</v>
      </c>
      <c r="AU1965" s="69" t="e">
        <f t="shared" si="495"/>
        <v>#N/A</v>
      </c>
      <c r="AV1965" s="69" t="e">
        <f t="shared" si="496"/>
        <v>#N/A</v>
      </c>
      <c r="AW1965" s="69">
        <f>IF(I1965&gt;0,COUNTIF($AV$32:AV1965,AV1965),0)</f>
        <v>0</v>
      </c>
      <c r="AX1965" s="69">
        <f>IF(AND(AW1965&gt;1,SUMIF($AV$32:AV1964,AV1965,$AX$32:AX1964)-SUMIF($AV$32:AV1964,AV1965,$BA$32:BA1964)=0),1,IF(AND(AW1965&gt;1,SUMIF($AV$32:AV1964,AV1965,$AX$32:AX1964)-SUMIF($AV$32:AV1964,AV1965,$BA$32:BA1964)&gt;0),0,AW1965))</f>
        <v>0</v>
      </c>
      <c r="AY1965" s="69">
        <f>IF(AND(Q1965&gt;0,SUMIF($AV$32:AV1965,AV1965,$I$32:I1965)-SUMIF($AV$32:AV1965,AV1965,$Q$32:Q1965)=0),COUNTIF($AV$32:AV1965,AV1965),0)</f>
        <v>0</v>
      </c>
      <c r="AZ1965" s="69">
        <f>IF(Q1965&gt;0,COUNTIF($AV$32:AV1965,AV1965),0)</f>
        <v>0</v>
      </c>
      <c r="BA1965" s="69">
        <f t="shared" si="497"/>
        <v>0</v>
      </c>
      <c r="BC1965" s="69" t="str">
        <f t="shared" si="498"/>
        <v xml:space="preserve">  </v>
      </c>
      <c r="BD1965" s="69">
        <f t="shared" si="499"/>
        <v>0</v>
      </c>
      <c r="BF1965" s="69"/>
    </row>
    <row r="1966" spans="44:58" x14ac:dyDescent="0.25">
      <c r="AR1966" s="225">
        <f t="shared" si="500"/>
        <v>1</v>
      </c>
      <c r="AS1966" s="35">
        <f t="shared" si="501"/>
        <v>1</v>
      </c>
      <c r="AU1966" s="69" t="e">
        <f t="shared" si="495"/>
        <v>#N/A</v>
      </c>
      <c r="AV1966" s="69" t="e">
        <f t="shared" si="496"/>
        <v>#N/A</v>
      </c>
      <c r="AW1966" s="69">
        <f>IF(I1966&gt;0,COUNTIF($AV$32:AV1966,AV1966),0)</f>
        <v>0</v>
      </c>
      <c r="AX1966" s="69">
        <f>IF(AND(AW1966&gt;1,SUMIF($AV$32:AV1965,AV1966,$AX$32:AX1965)-SUMIF($AV$32:AV1965,AV1966,$BA$32:BA1965)=0),1,IF(AND(AW1966&gt;1,SUMIF($AV$32:AV1965,AV1966,$AX$32:AX1965)-SUMIF($AV$32:AV1965,AV1966,$BA$32:BA1965)&gt;0),0,AW1966))</f>
        <v>0</v>
      </c>
      <c r="AY1966" s="69">
        <f>IF(AND(Q1966&gt;0,SUMIF($AV$32:AV1966,AV1966,$I$32:I1966)-SUMIF($AV$32:AV1966,AV1966,$Q$32:Q1966)=0),COUNTIF($AV$32:AV1966,AV1966),0)</f>
        <v>0</v>
      </c>
      <c r="AZ1966" s="69">
        <f>IF(Q1966&gt;0,COUNTIF($AV$32:AV1966,AV1966),0)</f>
        <v>0</v>
      </c>
      <c r="BA1966" s="69">
        <f t="shared" si="497"/>
        <v>0</v>
      </c>
      <c r="BC1966" s="69" t="str">
        <f t="shared" si="498"/>
        <v xml:space="preserve">  </v>
      </c>
      <c r="BD1966" s="69">
        <f t="shared" si="499"/>
        <v>0</v>
      </c>
      <c r="BF1966" s="69"/>
    </row>
    <row r="1967" spans="44:58" x14ac:dyDescent="0.25">
      <c r="AR1967" s="225">
        <f t="shared" si="500"/>
        <v>1</v>
      </c>
      <c r="AS1967" s="35">
        <f t="shared" si="501"/>
        <v>1</v>
      </c>
      <c r="AU1967" s="69" t="e">
        <f t="shared" si="495"/>
        <v>#N/A</v>
      </c>
      <c r="AV1967" s="69" t="e">
        <f t="shared" si="496"/>
        <v>#N/A</v>
      </c>
      <c r="AW1967" s="69">
        <f>IF(I1967&gt;0,COUNTIF($AV$32:AV1967,AV1967),0)</f>
        <v>0</v>
      </c>
      <c r="AX1967" s="69">
        <f>IF(AND(AW1967&gt;1,SUMIF($AV$32:AV1966,AV1967,$AX$32:AX1966)-SUMIF($AV$32:AV1966,AV1967,$BA$32:BA1966)=0),1,IF(AND(AW1967&gt;1,SUMIF($AV$32:AV1966,AV1967,$AX$32:AX1966)-SUMIF($AV$32:AV1966,AV1967,$BA$32:BA1966)&gt;0),0,AW1967))</f>
        <v>0</v>
      </c>
      <c r="AY1967" s="69">
        <f>IF(AND(Q1967&gt;0,SUMIF($AV$32:AV1967,AV1967,$I$32:I1967)-SUMIF($AV$32:AV1967,AV1967,$Q$32:Q1967)=0),COUNTIF($AV$32:AV1967,AV1967),0)</f>
        <v>0</v>
      </c>
      <c r="AZ1967" s="69">
        <f>IF(Q1967&gt;0,COUNTIF($AV$32:AV1967,AV1967),0)</f>
        <v>0</v>
      </c>
      <c r="BA1967" s="69">
        <f t="shared" si="497"/>
        <v>0</v>
      </c>
      <c r="BC1967" s="69" t="str">
        <f t="shared" si="498"/>
        <v xml:space="preserve">  </v>
      </c>
      <c r="BD1967" s="69">
        <f t="shared" si="499"/>
        <v>0</v>
      </c>
      <c r="BF1967" s="69"/>
    </row>
    <row r="1968" spans="44:58" x14ac:dyDescent="0.25">
      <c r="AR1968" s="225">
        <f t="shared" si="500"/>
        <v>1</v>
      </c>
      <c r="AS1968" s="35">
        <f t="shared" si="501"/>
        <v>1</v>
      </c>
      <c r="AU1968" s="69" t="e">
        <f t="shared" si="495"/>
        <v>#N/A</v>
      </c>
      <c r="AV1968" s="69" t="e">
        <f t="shared" si="496"/>
        <v>#N/A</v>
      </c>
      <c r="AW1968" s="69">
        <f>IF(I1968&gt;0,COUNTIF($AV$32:AV1968,AV1968),0)</f>
        <v>0</v>
      </c>
      <c r="AX1968" s="69">
        <f>IF(AND(AW1968&gt;1,SUMIF($AV$32:AV1967,AV1968,$AX$32:AX1967)-SUMIF($AV$32:AV1967,AV1968,$BA$32:BA1967)=0),1,IF(AND(AW1968&gt;1,SUMIF($AV$32:AV1967,AV1968,$AX$32:AX1967)-SUMIF($AV$32:AV1967,AV1968,$BA$32:BA1967)&gt;0),0,AW1968))</f>
        <v>0</v>
      </c>
      <c r="AY1968" s="69">
        <f>IF(AND(Q1968&gt;0,SUMIF($AV$32:AV1968,AV1968,$I$32:I1968)-SUMIF($AV$32:AV1968,AV1968,$Q$32:Q1968)=0),COUNTIF($AV$32:AV1968,AV1968),0)</f>
        <v>0</v>
      </c>
      <c r="AZ1968" s="69">
        <f>IF(Q1968&gt;0,COUNTIF($AV$32:AV1968,AV1968),0)</f>
        <v>0</v>
      </c>
      <c r="BA1968" s="69">
        <f t="shared" si="497"/>
        <v>0</v>
      </c>
      <c r="BC1968" s="69" t="str">
        <f t="shared" si="498"/>
        <v xml:space="preserve">  </v>
      </c>
      <c r="BD1968" s="69">
        <f t="shared" si="499"/>
        <v>0</v>
      </c>
      <c r="BF1968" s="69"/>
    </row>
    <row r="1969" spans="44:58" x14ac:dyDescent="0.25">
      <c r="AR1969" s="225">
        <f t="shared" si="500"/>
        <v>1</v>
      </c>
      <c r="AS1969" s="35">
        <f t="shared" si="501"/>
        <v>1</v>
      </c>
      <c r="AU1969" s="69" t="e">
        <f t="shared" si="495"/>
        <v>#N/A</v>
      </c>
      <c r="AV1969" s="69" t="e">
        <f t="shared" si="496"/>
        <v>#N/A</v>
      </c>
      <c r="AW1969" s="69">
        <f>IF(I1969&gt;0,COUNTIF($AV$32:AV1969,AV1969),0)</f>
        <v>0</v>
      </c>
      <c r="AX1969" s="69">
        <f>IF(AND(AW1969&gt;1,SUMIF($AV$32:AV1968,AV1969,$AX$32:AX1968)-SUMIF($AV$32:AV1968,AV1969,$BA$32:BA1968)=0),1,IF(AND(AW1969&gt;1,SUMIF($AV$32:AV1968,AV1969,$AX$32:AX1968)-SUMIF($AV$32:AV1968,AV1969,$BA$32:BA1968)&gt;0),0,AW1969))</f>
        <v>0</v>
      </c>
      <c r="AY1969" s="69">
        <f>IF(AND(Q1969&gt;0,SUMIF($AV$32:AV1969,AV1969,$I$32:I1969)-SUMIF($AV$32:AV1969,AV1969,$Q$32:Q1969)=0),COUNTIF($AV$32:AV1969,AV1969),0)</f>
        <v>0</v>
      </c>
      <c r="AZ1969" s="69">
        <f>IF(Q1969&gt;0,COUNTIF($AV$32:AV1969,AV1969),0)</f>
        <v>0</v>
      </c>
      <c r="BA1969" s="69">
        <f t="shared" si="497"/>
        <v>0</v>
      </c>
      <c r="BC1969" s="69" t="str">
        <f t="shared" si="498"/>
        <v xml:space="preserve">  </v>
      </c>
      <c r="BD1969" s="69">
        <f t="shared" si="499"/>
        <v>0</v>
      </c>
      <c r="BF1969" s="69"/>
    </row>
    <row r="1970" spans="44:58" x14ac:dyDescent="0.25">
      <c r="AR1970" s="225">
        <f t="shared" si="500"/>
        <v>1</v>
      </c>
      <c r="AS1970" s="35">
        <f t="shared" si="501"/>
        <v>1</v>
      </c>
      <c r="AU1970" s="69" t="e">
        <f t="shared" si="495"/>
        <v>#N/A</v>
      </c>
      <c r="AV1970" s="69" t="e">
        <f t="shared" si="496"/>
        <v>#N/A</v>
      </c>
      <c r="AW1970" s="69">
        <f>IF(I1970&gt;0,COUNTIF($AV$32:AV1970,AV1970),0)</f>
        <v>0</v>
      </c>
      <c r="AX1970" s="69">
        <f>IF(AND(AW1970&gt;1,SUMIF($AV$32:AV1969,AV1970,$AX$32:AX1969)-SUMIF($AV$32:AV1969,AV1970,$BA$32:BA1969)=0),1,IF(AND(AW1970&gt;1,SUMIF($AV$32:AV1969,AV1970,$AX$32:AX1969)-SUMIF($AV$32:AV1969,AV1970,$BA$32:BA1969)&gt;0),0,AW1970))</f>
        <v>0</v>
      </c>
      <c r="AY1970" s="69">
        <f>IF(AND(Q1970&gt;0,SUMIF($AV$32:AV1970,AV1970,$I$32:I1970)-SUMIF($AV$32:AV1970,AV1970,$Q$32:Q1970)=0),COUNTIF($AV$32:AV1970,AV1970),0)</f>
        <v>0</v>
      </c>
      <c r="AZ1970" s="69">
        <f>IF(Q1970&gt;0,COUNTIF($AV$32:AV1970,AV1970),0)</f>
        <v>0</v>
      </c>
      <c r="BA1970" s="69">
        <f t="shared" si="497"/>
        <v>0</v>
      </c>
      <c r="BC1970" s="69" t="str">
        <f t="shared" si="498"/>
        <v xml:space="preserve">  </v>
      </c>
      <c r="BD1970" s="69">
        <f t="shared" si="499"/>
        <v>0</v>
      </c>
      <c r="BF1970" s="69"/>
    </row>
    <row r="1971" spans="44:58" x14ac:dyDescent="0.25">
      <c r="AR1971" s="225">
        <f t="shared" si="500"/>
        <v>1</v>
      </c>
      <c r="AS1971" s="35">
        <f t="shared" si="501"/>
        <v>1</v>
      </c>
      <c r="AU1971" s="69" t="e">
        <f t="shared" si="495"/>
        <v>#N/A</v>
      </c>
      <c r="AV1971" s="69" t="e">
        <f t="shared" si="496"/>
        <v>#N/A</v>
      </c>
      <c r="AW1971" s="69">
        <f>IF(I1971&gt;0,COUNTIF($AV$32:AV1971,AV1971),0)</f>
        <v>0</v>
      </c>
      <c r="AX1971" s="69">
        <f>IF(AND(AW1971&gt;1,SUMIF($AV$32:AV1970,AV1971,$AX$32:AX1970)-SUMIF($AV$32:AV1970,AV1971,$BA$32:BA1970)=0),1,IF(AND(AW1971&gt;1,SUMIF($AV$32:AV1970,AV1971,$AX$32:AX1970)-SUMIF($AV$32:AV1970,AV1971,$BA$32:BA1970)&gt;0),0,AW1971))</f>
        <v>0</v>
      </c>
      <c r="AY1971" s="69">
        <f>IF(AND(Q1971&gt;0,SUMIF($AV$32:AV1971,AV1971,$I$32:I1971)-SUMIF($AV$32:AV1971,AV1971,$Q$32:Q1971)=0),COUNTIF($AV$32:AV1971,AV1971),0)</f>
        <v>0</v>
      </c>
      <c r="AZ1971" s="69">
        <f>IF(Q1971&gt;0,COUNTIF($AV$32:AV1971,AV1971),0)</f>
        <v>0</v>
      </c>
      <c r="BA1971" s="69">
        <f t="shared" si="497"/>
        <v>0</v>
      </c>
      <c r="BC1971" s="69" t="str">
        <f t="shared" si="498"/>
        <v xml:space="preserve">  </v>
      </c>
      <c r="BD1971" s="69">
        <f t="shared" si="499"/>
        <v>0</v>
      </c>
      <c r="BF1971" s="69"/>
    </row>
    <row r="1972" spans="44:58" x14ac:dyDescent="0.25">
      <c r="AR1972" s="225">
        <f t="shared" si="500"/>
        <v>1</v>
      </c>
      <c r="AS1972" s="35">
        <f t="shared" si="501"/>
        <v>1</v>
      </c>
      <c r="AU1972" s="69" t="e">
        <f t="shared" si="495"/>
        <v>#N/A</v>
      </c>
      <c r="AV1972" s="69" t="e">
        <f t="shared" si="496"/>
        <v>#N/A</v>
      </c>
      <c r="AW1972" s="69">
        <f>IF(I1972&gt;0,COUNTIF($AV$32:AV1972,AV1972),0)</f>
        <v>0</v>
      </c>
      <c r="AX1972" s="69">
        <f>IF(AND(AW1972&gt;1,SUMIF($AV$32:AV1971,AV1972,$AX$32:AX1971)-SUMIF($AV$32:AV1971,AV1972,$BA$32:BA1971)=0),1,IF(AND(AW1972&gt;1,SUMIF($AV$32:AV1971,AV1972,$AX$32:AX1971)-SUMIF($AV$32:AV1971,AV1972,$BA$32:BA1971)&gt;0),0,AW1972))</f>
        <v>0</v>
      </c>
      <c r="AY1972" s="69">
        <f>IF(AND(Q1972&gt;0,SUMIF($AV$32:AV1972,AV1972,$I$32:I1972)-SUMIF($AV$32:AV1972,AV1972,$Q$32:Q1972)=0),COUNTIF($AV$32:AV1972,AV1972),0)</f>
        <v>0</v>
      </c>
      <c r="AZ1972" s="69">
        <f>IF(Q1972&gt;0,COUNTIF($AV$32:AV1972,AV1972),0)</f>
        <v>0</v>
      </c>
      <c r="BA1972" s="69">
        <f t="shared" si="497"/>
        <v>0</v>
      </c>
      <c r="BC1972" s="69" t="str">
        <f t="shared" si="498"/>
        <v xml:space="preserve">  </v>
      </c>
      <c r="BD1972" s="69">
        <f t="shared" si="499"/>
        <v>0</v>
      </c>
      <c r="BF1972" s="69"/>
    </row>
    <row r="1973" spans="44:58" x14ac:dyDescent="0.25">
      <c r="AR1973" s="225">
        <f t="shared" si="500"/>
        <v>1</v>
      </c>
      <c r="AS1973" s="35">
        <f t="shared" si="501"/>
        <v>1</v>
      </c>
      <c r="AU1973" s="69" t="e">
        <f t="shared" si="495"/>
        <v>#N/A</v>
      </c>
      <c r="AV1973" s="69" t="e">
        <f t="shared" si="496"/>
        <v>#N/A</v>
      </c>
      <c r="AW1973" s="69">
        <f>IF(I1973&gt;0,COUNTIF($AV$32:AV1973,AV1973),0)</f>
        <v>0</v>
      </c>
      <c r="AX1973" s="69">
        <f>IF(AND(AW1973&gt;1,SUMIF($AV$32:AV1972,AV1973,$AX$32:AX1972)-SUMIF($AV$32:AV1972,AV1973,$BA$32:BA1972)=0),1,IF(AND(AW1973&gt;1,SUMIF($AV$32:AV1972,AV1973,$AX$32:AX1972)-SUMIF($AV$32:AV1972,AV1973,$BA$32:BA1972)&gt;0),0,AW1973))</f>
        <v>0</v>
      </c>
      <c r="AY1973" s="69">
        <f>IF(AND(Q1973&gt;0,SUMIF($AV$32:AV1973,AV1973,$I$32:I1973)-SUMIF($AV$32:AV1973,AV1973,$Q$32:Q1973)=0),COUNTIF($AV$32:AV1973,AV1973),0)</f>
        <v>0</v>
      </c>
      <c r="AZ1973" s="69">
        <f>IF(Q1973&gt;0,COUNTIF($AV$32:AV1973,AV1973),0)</f>
        <v>0</v>
      </c>
      <c r="BA1973" s="69">
        <f t="shared" si="497"/>
        <v>0</v>
      </c>
      <c r="BC1973" s="69" t="str">
        <f t="shared" si="498"/>
        <v xml:space="preserve">  </v>
      </c>
      <c r="BD1973" s="69">
        <f t="shared" si="499"/>
        <v>0</v>
      </c>
      <c r="BF1973" s="69"/>
    </row>
    <row r="1974" spans="44:58" x14ac:dyDescent="0.25">
      <c r="AR1974" s="225">
        <f t="shared" si="500"/>
        <v>1</v>
      </c>
      <c r="AS1974" s="35">
        <f t="shared" si="501"/>
        <v>1</v>
      </c>
      <c r="AU1974" s="69" t="e">
        <f t="shared" si="495"/>
        <v>#N/A</v>
      </c>
      <c r="AV1974" s="69" t="e">
        <f t="shared" si="496"/>
        <v>#N/A</v>
      </c>
      <c r="AW1974" s="69">
        <f>IF(I1974&gt;0,COUNTIF($AV$32:AV1974,AV1974),0)</f>
        <v>0</v>
      </c>
      <c r="AX1974" s="69">
        <f>IF(AND(AW1974&gt;1,SUMIF($AV$32:AV1973,AV1974,$AX$32:AX1973)-SUMIF($AV$32:AV1973,AV1974,$BA$32:BA1973)=0),1,IF(AND(AW1974&gt;1,SUMIF($AV$32:AV1973,AV1974,$AX$32:AX1973)-SUMIF($AV$32:AV1973,AV1974,$BA$32:BA1973)&gt;0),0,AW1974))</f>
        <v>0</v>
      </c>
      <c r="AY1974" s="69">
        <f>IF(AND(Q1974&gt;0,SUMIF($AV$32:AV1974,AV1974,$I$32:I1974)-SUMIF($AV$32:AV1974,AV1974,$Q$32:Q1974)=0),COUNTIF($AV$32:AV1974,AV1974),0)</f>
        <v>0</v>
      </c>
      <c r="AZ1974" s="69">
        <f>IF(Q1974&gt;0,COUNTIF($AV$32:AV1974,AV1974),0)</f>
        <v>0</v>
      </c>
      <c r="BA1974" s="69">
        <f t="shared" si="497"/>
        <v>0</v>
      </c>
      <c r="BC1974" s="69" t="str">
        <f t="shared" si="498"/>
        <v xml:space="preserve">  </v>
      </c>
      <c r="BD1974" s="69">
        <f t="shared" si="499"/>
        <v>0</v>
      </c>
      <c r="BF1974" s="69"/>
    </row>
    <row r="1975" spans="44:58" x14ac:dyDescent="0.25">
      <c r="AR1975" s="225">
        <f t="shared" si="500"/>
        <v>1</v>
      </c>
      <c r="AS1975" s="35">
        <f t="shared" si="501"/>
        <v>1</v>
      </c>
      <c r="AU1975" s="69" t="e">
        <f t="shared" si="495"/>
        <v>#N/A</v>
      </c>
      <c r="AV1975" s="69" t="e">
        <f t="shared" si="496"/>
        <v>#N/A</v>
      </c>
      <c r="AW1975" s="69">
        <f>IF(I1975&gt;0,COUNTIF($AV$32:AV1975,AV1975),0)</f>
        <v>0</v>
      </c>
      <c r="AX1975" s="69">
        <f>IF(AND(AW1975&gt;1,SUMIF($AV$32:AV1974,AV1975,$AX$32:AX1974)-SUMIF($AV$32:AV1974,AV1975,$BA$32:BA1974)=0),1,IF(AND(AW1975&gt;1,SUMIF($AV$32:AV1974,AV1975,$AX$32:AX1974)-SUMIF($AV$32:AV1974,AV1975,$BA$32:BA1974)&gt;0),0,AW1975))</f>
        <v>0</v>
      </c>
      <c r="AY1975" s="69">
        <f>IF(AND(Q1975&gt;0,SUMIF($AV$32:AV1975,AV1975,$I$32:I1975)-SUMIF($AV$32:AV1975,AV1975,$Q$32:Q1975)=0),COUNTIF($AV$32:AV1975,AV1975),0)</f>
        <v>0</v>
      </c>
      <c r="AZ1975" s="69">
        <f>IF(Q1975&gt;0,COUNTIF($AV$32:AV1975,AV1975),0)</f>
        <v>0</v>
      </c>
      <c r="BA1975" s="69">
        <f t="shared" si="497"/>
        <v>0</v>
      </c>
      <c r="BC1975" s="69" t="str">
        <f t="shared" si="498"/>
        <v xml:space="preserve">  </v>
      </c>
      <c r="BD1975" s="69">
        <f t="shared" si="499"/>
        <v>0</v>
      </c>
      <c r="BF1975" s="69"/>
    </row>
    <row r="1976" spans="44:58" x14ac:dyDescent="0.25">
      <c r="AR1976" s="225">
        <f t="shared" si="500"/>
        <v>1</v>
      </c>
      <c r="AS1976" s="35">
        <f t="shared" si="501"/>
        <v>1</v>
      </c>
      <c r="AU1976" s="69" t="e">
        <f t="shared" si="495"/>
        <v>#N/A</v>
      </c>
      <c r="AV1976" s="69" t="e">
        <f t="shared" si="496"/>
        <v>#N/A</v>
      </c>
      <c r="AW1976" s="69">
        <f>IF(I1976&gt;0,COUNTIF($AV$32:AV1976,AV1976),0)</f>
        <v>0</v>
      </c>
      <c r="AX1976" s="69">
        <f>IF(AND(AW1976&gt;1,SUMIF($AV$32:AV1975,AV1976,$AX$32:AX1975)-SUMIF($AV$32:AV1975,AV1976,$BA$32:BA1975)=0),1,IF(AND(AW1976&gt;1,SUMIF($AV$32:AV1975,AV1976,$AX$32:AX1975)-SUMIF($AV$32:AV1975,AV1976,$BA$32:BA1975)&gt;0),0,AW1976))</f>
        <v>0</v>
      </c>
      <c r="AY1976" s="69">
        <f>IF(AND(Q1976&gt;0,SUMIF($AV$32:AV1976,AV1976,$I$32:I1976)-SUMIF($AV$32:AV1976,AV1976,$Q$32:Q1976)=0),COUNTIF($AV$32:AV1976,AV1976),0)</f>
        <v>0</v>
      </c>
      <c r="AZ1976" s="69">
        <f>IF(Q1976&gt;0,COUNTIF($AV$32:AV1976,AV1976),0)</f>
        <v>0</v>
      </c>
      <c r="BA1976" s="69">
        <f t="shared" si="497"/>
        <v>0</v>
      </c>
      <c r="BC1976" s="69" t="str">
        <f t="shared" si="498"/>
        <v xml:space="preserve">  </v>
      </c>
      <c r="BD1976" s="69">
        <f t="shared" si="499"/>
        <v>0</v>
      </c>
      <c r="BF1976" s="69"/>
    </row>
    <row r="1977" spans="44:58" x14ac:dyDescent="0.25">
      <c r="AR1977" s="225">
        <f t="shared" si="500"/>
        <v>1</v>
      </c>
      <c r="AS1977" s="35">
        <f t="shared" si="501"/>
        <v>1</v>
      </c>
      <c r="AU1977" s="69" t="e">
        <f t="shared" si="495"/>
        <v>#N/A</v>
      </c>
      <c r="AV1977" s="69" t="e">
        <f t="shared" si="496"/>
        <v>#N/A</v>
      </c>
      <c r="AW1977" s="69">
        <f>IF(I1977&gt;0,COUNTIF($AV$32:AV1977,AV1977),0)</f>
        <v>0</v>
      </c>
      <c r="AX1977" s="69">
        <f>IF(AND(AW1977&gt;1,SUMIF($AV$32:AV1976,AV1977,$AX$32:AX1976)-SUMIF($AV$32:AV1976,AV1977,$BA$32:BA1976)=0),1,IF(AND(AW1977&gt;1,SUMIF($AV$32:AV1976,AV1977,$AX$32:AX1976)-SUMIF($AV$32:AV1976,AV1977,$BA$32:BA1976)&gt;0),0,AW1977))</f>
        <v>0</v>
      </c>
      <c r="AY1977" s="69">
        <f>IF(AND(Q1977&gt;0,SUMIF($AV$32:AV1977,AV1977,$I$32:I1977)-SUMIF($AV$32:AV1977,AV1977,$Q$32:Q1977)=0),COUNTIF($AV$32:AV1977,AV1977),0)</f>
        <v>0</v>
      </c>
      <c r="AZ1977" s="69">
        <f>IF(Q1977&gt;0,COUNTIF($AV$32:AV1977,AV1977),0)</f>
        <v>0</v>
      </c>
      <c r="BA1977" s="69">
        <f t="shared" si="497"/>
        <v>0</v>
      </c>
      <c r="BC1977" s="69" t="str">
        <f t="shared" si="498"/>
        <v xml:space="preserve">  </v>
      </c>
      <c r="BD1977" s="69">
        <f t="shared" si="499"/>
        <v>0</v>
      </c>
      <c r="BF1977" s="69"/>
    </row>
    <row r="1978" spans="44:58" x14ac:dyDescent="0.25">
      <c r="AR1978" s="225">
        <f t="shared" si="500"/>
        <v>1</v>
      </c>
      <c r="AS1978" s="35">
        <f t="shared" si="501"/>
        <v>1</v>
      </c>
      <c r="AU1978" s="69" t="e">
        <f t="shared" si="495"/>
        <v>#N/A</v>
      </c>
      <c r="AV1978" s="69" t="e">
        <f t="shared" si="496"/>
        <v>#N/A</v>
      </c>
      <c r="AW1978" s="69">
        <f>IF(I1978&gt;0,COUNTIF($AV$32:AV1978,AV1978),0)</f>
        <v>0</v>
      </c>
      <c r="AX1978" s="69">
        <f>IF(AND(AW1978&gt;1,SUMIF($AV$32:AV1977,AV1978,$AX$32:AX1977)-SUMIF($AV$32:AV1977,AV1978,$BA$32:BA1977)=0),1,IF(AND(AW1978&gt;1,SUMIF($AV$32:AV1977,AV1978,$AX$32:AX1977)-SUMIF($AV$32:AV1977,AV1978,$BA$32:BA1977)&gt;0),0,AW1978))</f>
        <v>0</v>
      </c>
      <c r="AY1978" s="69">
        <f>IF(AND(Q1978&gt;0,SUMIF($AV$32:AV1978,AV1978,$I$32:I1978)-SUMIF($AV$32:AV1978,AV1978,$Q$32:Q1978)=0),COUNTIF($AV$32:AV1978,AV1978),0)</f>
        <v>0</v>
      </c>
      <c r="AZ1978" s="69">
        <f>IF(Q1978&gt;0,COUNTIF($AV$32:AV1978,AV1978),0)</f>
        <v>0</v>
      </c>
      <c r="BA1978" s="69">
        <f t="shared" si="497"/>
        <v>0</v>
      </c>
      <c r="BC1978" s="69" t="str">
        <f t="shared" si="498"/>
        <v xml:space="preserve">  </v>
      </c>
      <c r="BD1978" s="69">
        <f t="shared" si="499"/>
        <v>0</v>
      </c>
      <c r="BF1978" s="69"/>
    </row>
    <row r="1979" spans="44:58" x14ac:dyDescent="0.25">
      <c r="AR1979" s="225">
        <f t="shared" si="500"/>
        <v>1</v>
      </c>
      <c r="AS1979" s="35">
        <f t="shared" si="501"/>
        <v>1</v>
      </c>
      <c r="AU1979" s="69" t="e">
        <f t="shared" si="495"/>
        <v>#N/A</v>
      </c>
      <c r="AV1979" s="69" t="e">
        <f t="shared" si="496"/>
        <v>#N/A</v>
      </c>
      <c r="AW1979" s="69">
        <f>IF(I1979&gt;0,COUNTIF($AV$32:AV1979,AV1979),0)</f>
        <v>0</v>
      </c>
      <c r="AX1979" s="69">
        <f>IF(AND(AW1979&gt;1,SUMIF($AV$32:AV1978,AV1979,$AX$32:AX1978)-SUMIF($AV$32:AV1978,AV1979,$BA$32:BA1978)=0),1,IF(AND(AW1979&gt;1,SUMIF($AV$32:AV1978,AV1979,$AX$32:AX1978)-SUMIF($AV$32:AV1978,AV1979,$BA$32:BA1978)&gt;0),0,AW1979))</f>
        <v>0</v>
      </c>
      <c r="AY1979" s="69">
        <f>IF(AND(Q1979&gt;0,SUMIF($AV$32:AV1979,AV1979,$I$32:I1979)-SUMIF($AV$32:AV1979,AV1979,$Q$32:Q1979)=0),COUNTIF($AV$32:AV1979,AV1979),0)</f>
        <v>0</v>
      </c>
      <c r="AZ1979" s="69">
        <f>IF(Q1979&gt;0,COUNTIF($AV$32:AV1979,AV1979),0)</f>
        <v>0</v>
      </c>
      <c r="BA1979" s="69">
        <f t="shared" si="497"/>
        <v>0</v>
      </c>
      <c r="BC1979" s="69" t="str">
        <f t="shared" si="498"/>
        <v xml:space="preserve">  </v>
      </c>
      <c r="BD1979" s="69">
        <f t="shared" si="499"/>
        <v>0</v>
      </c>
      <c r="BF1979" s="69"/>
    </row>
    <row r="1980" spans="44:58" x14ac:dyDescent="0.25">
      <c r="AR1980" s="225">
        <f t="shared" si="500"/>
        <v>1</v>
      </c>
      <c r="AS1980" s="35">
        <f t="shared" si="501"/>
        <v>1</v>
      </c>
      <c r="AU1980" s="69" t="e">
        <f t="shared" si="495"/>
        <v>#N/A</v>
      </c>
      <c r="AV1980" s="69" t="e">
        <f t="shared" si="496"/>
        <v>#N/A</v>
      </c>
      <c r="AW1980" s="69">
        <f>IF(I1980&gt;0,COUNTIF($AV$32:AV1980,AV1980),0)</f>
        <v>0</v>
      </c>
      <c r="AX1980" s="69">
        <f>IF(AND(AW1980&gt;1,SUMIF($AV$32:AV1979,AV1980,$AX$32:AX1979)-SUMIF($AV$32:AV1979,AV1980,$BA$32:BA1979)=0),1,IF(AND(AW1980&gt;1,SUMIF($AV$32:AV1979,AV1980,$AX$32:AX1979)-SUMIF($AV$32:AV1979,AV1980,$BA$32:BA1979)&gt;0),0,AW1980))</f>
        <v>0</v>
      </c>
      <c r="AY1980" s="69">
        <f>IF(AND(Q1980&gt;0,SUMIF($AV$32:AV1980,AV1980,$I$32:I1980)-SUMIF($AV$32:AV1980,AV1980,$Q$32:Q1980)=0),COUNTIF($AV$32:AV1980,AV1980),0)</f>
        <v>0</v>
      </c>
      <c r="AZ1980" s="69">
        <f>IF(Q1980&gt;0,COUNTIF($AV$32:AV1980,AV1980),0)</f>
        <v>0</v>
      </c>
      <c r="BA1980" s="69">
        <f t="shared" si="497"/>
        <v>0</v>
      </c>
      <c r="BC1980" s="69" t="str">
        <f t="shared" si="498"/>
        <v xml:space="preserve">  </v>
      </c>
      <c r="BD1980" s="69">
        <f t="shared" si="499"/>
        <v>0</v>
      </c>
      <c r="BF1980" s="69"/>
    </row>
    <row r="1981" spans="44:58" x14ac:dyDescent="0.25">
      <c r="AR1981" s="225">
        <f t="shared" si="500"/>
        <v>1</v>
      </c>
      <c r="AS1981" s="35">
        <f t="shared" si="501"/>
        <v>1</v>
      </c>
      <c r="AU1981" s="69" t="e">
        <f t="shared" si="495"/>
        <v>#N/A</v>
      </c>
      <c r="AV1981" s="69" t="e">
        <f t="shared" si="496"/>
        <v>#N/A</v>
      </c>
      <c r="AW1981" s="69">
        <f>IF(I1981&gt;0,COUNTIF($AV$32:AV1981,AV1981),0)</f>
        <v>0</v>
      </c>
      <c r="AX1981" s="69">
        <f>IF(AND(AW1981&gt;1,SUMIF($AV$32:AV1980,AV1981,$AX$32:AX1980)-SUMIF($AV$32:AV1980,AV1981,$BA$32:BA1980)=0),1,IF(AND(AW1981&gt;1,SUMIF($AV$32:AV1980,AV1981,$AX$32:AX1980)-SUMIF($AV$32:AV1980,AV1981,$BA$32:BA1980)&gt;0),0,AW1981))</f>
        <v>0</v>
      </c>
      <c r="AY1981" s="69">
        <f>IF(AND(Q1981&gt;0,SUMIF($AV$32:AV1981,AV1981,$I$32:I1981)-SUMIF($AV$32:AV1981,AV1981,$Q$32:Q1981)=0),COUNTIF($AV$32:AV1981,AV1981),0)</f>
        <v>0</v>
      </c>
      <c r="AZ1981" s="69">
        <f>IF(Q1981&gt;0,COUNTIF($AV$32:AV1981,AV1981),0)</f>
        <v>0</v>
      </c>
      <c r="BA1981" s="69">
        <f t="shared" si="497"/>
        <v>0</v>
      </c>
      <c r="BC1981" s="69" t="str">
        <f t="shared" si="498"/>
        <v xml:space="preserve">  </v>
      </c>
      <c r="BD1981" s="69">
        <f t="shared" si="499"/>
        <v>0</v>
      </c>
      <c r="BF1981" s="69"/>
    </row>
    <row r="1982" spans="44:58" x14ac:dyDescent="0.25">
      <c r="AR1982" s="225">
        <f t="shared" si="500"/>
        <v>1</v>
      </c>
      <c r="AS1982" s="35">
        <f t="shared" si="501"/>
        <v>1</v>
      </c>
      <c r="AU1982" s="69" t="e">
        <f t="shared" si="495"/>
        <v>#N/A</v>
      </c>
      <c r="AV1982" s="69" t="e">
        <f t="shared" si="496"/>
        <v>#N/A</v>
      </c>
      <c r="AW1982" s="69">
        <f>IF(I1982&gt;0,COUNTIF($AV$32:AV1982,AV1982),0)</f>
        <v>0</v>
      </c>
      <c r="AX1982" s="69">
        <f>IF(AND(AW1982&gt;1,SUMIF($AV$32:AV1981,AV1982,$AX$32:AX1981)-SUMIF($AV$32:AV1981,AV1982,$BA$32:BA1981)=0),1,IF(AND(AW1982&gt;1,SUMIF($AV$32:AV1981,AV1982,$AX$32:AX1981)-SUMIF($AV$32:AV1981,AV1982,$BA$32:BA1981)&gt;0),0,AW1982))</f>
        <v>0</v>
      </c>
      <c r="AY1982" s="69">
        <f>IF(AND(Q1982&gt;0,SUMIF($AV$32:AV1982,AV1982,$I$32:I1982)-SUMIF($AV$32:AV1982,AV1982,$Q$32:Q1982)=0),COUNTIF($AV$32:AV1982,AV1982),0)</f>
        <v>0</v>
      </c>
      <c r="AZ1982" s="69">
        <f>IF(Q1982&gt;0,COUNTIF($AV$32:AV1982,AV1982),0)</f>
        <v>0</v>
      </c>
      <c r="BA1982" s="69">
        <f t="shared" si="497"/>
        <v>0</v>
      </c>
      <c r="BC1982" s="69" t="str">
        <f t="shared" si="498"/>
        <v xml:space="preserve">  </v>
      </c>
      <c r="BD1982" s="69">
        <f t="shared" si="499"/>
        <v>0</v>
      </c>
      <c r="BF1982" s="69"/>
    </row>
    <row r="1983" spans="44:58" x14ac:dyDescent="0.25">
      <c r="AR1983" s="225">
        <f t="shared" si="500"/>
        <v>1</v>
      </c>
      <c r="AS1983" s="35">
        <f t="shared" si="501"/>
        <v>1</v>
      </c>
      <c r="AU1983" s="69" t="e">
        <f t="shared" si="495"/>
        <v>#N/A</v>
      </c>
      <c r="AV1983" s="69" t="e">
        <f t="shared" si="496"/>
        <v>#N/A</v>
      </c>
      <c r="AW1983" s="69">
        <f>IF(I1983&gt;0,COUNTIF($AV$32:AV1983,AV1983),0)</f>
        <v>0</v>
      </c>
      <c r="AX1983" s="69">
        <f>IF(AND(AW1983&gt;1,SUMIF($AV$32:AV1982,AV1983,$AX$32:AX1982)-SUMIF($AV$32:AV1982,AV1983,$BA$32:BA1982)=0),1,IF(AND(AW1983&gt;1,SUMIF($AV$32:AV1982,AV1983,$AX$32:AX1982)-SUMIF($AV$32:AV1982,AV1983,$BA$32:BA1982)&gt;0),0,AW1983))</f>
        <v>0</v>
      </c>
      <c r="AY1983" s="69">
        <f>IF(AND(Q1983&gt;0,SUMIF($AV$32:AV1983,AV1983,$I$32:I1983)-SUMIF($AV$32:AV1983,AV1983,$Q$32:Q1983)=0),COUNTIF($AV$32:AV1983,AV1983),0)</f>
        <v>0</v>
      </c>
      <c r="AZ1983" s="69">
        <f>IF(Q1983&gt;0,COUNTIF($AV$32:AV1983,AV1983),0)</f>
        <v>0</v>
      </c>
      <c r="BA1983" s="69">
        <f t="shared" si="497"/>
        <v>0</v>
      </c>
      <c r="BC1983" s="69" t="str">
        <f t="shared" si="498"/>
        <v xml:space="preserve">  </v>
      </c>
      <c r="BD1983" s="69">
        <f t="shared" si="499"/>
        <v>0</v>
      </c>
      <c r="BF1983" s="69"/>
    </row>
    <row r="1984" spans="44:58" x14ac:dyDescent="0.25">
      <c r="AR1984" s="225">
        <f t="shared" si="500"/>
        <v>1</v>
      </c>
      <c r="AS1984" s="35">
        <f t="shared" si="501"/>
        <v>1</v>
      </c>
      <c r="AU1984" s="69" t="e">
        <f t="shared" si="495"/>
        <v>#N/A</v>
      </c>
      <c r="AV1984" s="69" t="e">
        <f t="shared" si="496"/>
        <v>#N/A</v>
      </c>
      <c r="AW1984" s="69">
        <f>IF(I1984&gt;0,COUNTIF($AV$32:AV1984,AV1984),0)</f>
        <v>0</v>
      </c>
      <c r="AX1984" s="69">
        <f>IF(AND(AW1984&gt;1,SUMIF($AV$32:AV1983,AV1984,$AX$32:AX1983)-SUMIF($AV$32:AV1983,AV1984,$BA$32:BA1983)=0),1,IF(AND(AW1984&gt;1,SUMIF($AV$32:AV1983,AV1984,$AX$32:AX1983)-SUMIF($AV$32:AV1983,AV1984,$BA$32:BA1983)&gt;0),0,AW1984))</f>
        <v>0</v>
      </c>
      <c r="AY1984" s="69">
        <f>IF(AND(Q1984&gt;0,SUMIF($AV$32:AV1984,AV1984,$I$32:I1984)-SUMIF($AV$32:AV1984,AV1984,$Q$32:Q1984)=0),COUNTIF($AV$32:AV1984,AV1984),0)</f>
        <v>0</v>
      </c>
      <c r="AZ1984" s="69">
        <f>IF(Q1984&gt;0,COUNTIF($AV$32:AV1984,AV1984),0)</f>
        <v>0</v>
      </c>
      <c r="BA1984" s="69">
        <f t="shared" si="497"/>
        <v>0</v>
      </c>
      <c r="BC1984" s="69" t="str">
        <f t="shared" si="498"/>
        <v xml:space="preserve">  </v>
      </c>
      <c r="BD1984" s="69">
        <f t="shared" si="499"/>
        <v>0</v>
      </c>
      <c r="BF1984" s="69"/>
    </row>
    <row r="1985" spans="44:58" x14ac:dyDescent="0.25">
      <c r="AR1985" s="225">
        <f t="shared" si="500"/>
        <v>1</v>
      </c>
      <c r="AS1985" s="35">
        <f t="shared" si="501"/>
        <v>1</v>
      </c>
      <c r="AU1985" s="69" t="e">
        <f t="shared" si="495"/>
        <v>#N/A</v>
      </c>
      <c r="AV1985" s="69" t="e">
        <f t="shared" si="496"/>
        <v>#N/A</v>
      </c>
      <c r="AW1985" s="69">
        <f>IF(I1985&gt;0,COUNTIF($AV$32:AV1985,AV1985),0)</f>
        <v>0</v>
      </c>
      <c r="AX1985" s="69">
        <f>IF(AND(AW1985&gt;1,SUMIF($AV$32:AV1984,AV1985,$AX$32:AX1984)-SUMIF($AV$32:AV1984,AV1985,$BA$32:BA1984)=0),1,IF(AND(AW1985&gt;1,SUMIF($AV$32:AV1984,AV1985,$AX$32:AX1984)-SUMIF($AV$32:AV1984,AV1985,$BA$32:BA1984)&gt;0),0,AW1985))</f>
        <v>0</v>
      </c>
      <c r="AY1985" s="69">
        <f>IF(AND(Q1985&gt;0,SUMIF($AV$32:AV1985,AV1985,$I$32:I1985)-SUMIF($AV$32:AV1985,AV1985,$Q$32:Q1985)=0),COUNTIF($AV$32:AV1985,AV1985),0)</f>
        <v>0</v>
      </c>
      <c r="AZ1985" s="69">
        <f>IF(Q1985&gt;0,COUNTIF($AV$32:AV1985,AV1985),0)</f>
        <v>0</v>
      </c>
      <c r="BA1985" s="69">
        <f t="shared" si="497"/>
        <v>0</v>
      </c>
      <c r="BC1985" s="69" t="str">
        <f t="shared" si="498"/>
        <v xml:space="preserve">  </v>
      </c>
      <c r="BD1985" s="69">
        <f t="shared" si="499"/>
        <v>0</v>
      </c>
      <c r="BF1985" s="69"/>
    </row>
    <row r="1986" spans="44:58" x14ac:dyDescent="0.25">
      <c r="AR1986" s="225">
        <f t="shared" si="500"/>
        <v>1</v>
      </c>
      <c r="AS1986" s="35">
        <f t="shared" si="501"/>
        <v>1</v>
      </c>
      <c r="AU1986" s="69" t="e">
        <f t="shared" si="495"/>
        <v>#N/A</v>
      </c>
      <c r="AV1986" s="69" t="e">
        <f t="shared" si="496"/>
        <v>#N/A</v>
      </c>
      <c r="AW1986" s="69">
        <f>IF(I1986&gt;0,COUNTIF($AV$32:AV1986,AV1986),0)</f>
        <v>0</v>
      </c>
      <c r="AX1986" s="69">
        <f>IF(AND(AW1986&gt;1,SUMIF($AV$32:AV1985,AV1986,$AX$32:AX1985)-SUMIF($AV$32:AV1985,AV1986,$BA$32:BA1985)=0),1,IF(AND(AW1986&gt;1,SUMIF($AV$32:AV1985,AV1986,$AX$32:AX1985)-SUMIF($AV$32:AV1985,AV1986,$BA$32:BA1985)&gt;0),0,AW1986))</f>
        <v>0</v>
      </c>
      <c r="AY1986" s="69">
        <f>IF(AND(Q1986&gt;0,SUMIF($AV$32:AV1986,AV1986,$I$32:I1986)-SUMIF($AV$32:AV1986,AV1986,$Q$32:Q1986)=0),COUNTIF($AV$32:AV1986,AV1986),0)</f>
        <v>0</v>
      </c>
      <c r="AZ1986" s="69">
        <f>IF(Q1986&gt;0,COUNTIF($AV$32:AV1986,AV1986),0)</f>
        <v>0</v>
      </c>
      <c r="BA1986" s="69">
        <f t="shared" si="497"/>
        <v>0</v>
      </c>
      <c r="BC1986" s="69" t="str">
        <f t="shared" si="498"/>
        <v xml:space="preserve">  </v>
      </c>
      <c r="BD1986" s="69">
        <f t="shared" si="499"/>
        <v>0</v>
      </c>
      <c r="BF1986" s="69"/>
    </row>
    <row r="1987" spans="44:58" x14ac:dyDescent="0.25">
      <c r="AR1987" s="225">
        <f t="shared" si="500"/>
        <v>1</v>
      </c>
      <c r="AS1987" s="35">
        <f t="shared" si="501"/>
        <v>1</v>
      </c>
      <c r="AU1987" s="69" t="e">
        <f t="shared" si="495"/>
        <v>#N/A</v>
      </c>
      <c r="AV1987" s="69" t="e">
        <f t="shared" si="496"/>
        <v>#N/A</v>
      </c>
      <c r="AW1987" s="69">
        <f>IF(I1987&gt;0,COUNTIF($AV$32:AV1987,AV1987),0)</f>
        <v>0</v>
      </c>
      <c r="AX1987" s="69">
        <f>IF(AND(AW1987&gt;1,SUMIF($AV$32:AV1986,AV1987,$AX$32:AX1986)-SUMIF($AV$32:AV1986,AV1987,$BA$32:BA1986)=0),1,IF(AND(AW1987&gt;1,SUMIF($AV$32:AV1986,AV1987,$AX$32:AX1986)-SUMIF($AV$32:AV1986,AV1987,$BA$32:BA1986)&gt;0),0,AW1987))</f>
        <v>0</v>
      </c>
      <c r="AY1987" s="69">
        <f>IF(AND(Q1987&gt;0,SUMIF($AV$32:AV1987,AV1987,$I$32:I1987)-SUMIF($AV$32:AV1987,AV1987,$Q$32:Q1987)=0),COUNTIF($AV$32:AV1987,AV1987),0)</f>
        <v>0</v>
      </c>
      <c r="AZ1987" s="69">
        <f>IF(Q1987&gt;0,COUNTIF($AV$32:AV1987,AV1987),0)</f>
        <v>0</v>
      </c>
      <c r="BA1987" s="69">
        <f t="shared" si="497"/>
        <v>0</v>
      </c>
      <c r="BC1987" s="69" t="str">
        <f t="shared" si="498"/>
        <v xml:space="preserve">  </v>
      </c>
      <c r="BD1987" s="69">
        <f t="shared" si="499"/>
        <v>0</v>
      </c>
      <c r="BF1987" s="69"/>
    </row>
    <row r="1988" spans="44:58" x14ac:dyDescent="0.25">
      <c r="AR1988" s="225">
        <f t="shared" si="500"/>
        <v>1</v>
      </c>
      <c r="AS1988" s="35">
        <f t="shared" si="501"/>
        <v>1</v>
      </c>
      <c r="AU1988" s="69" t="e">
        <f t="shared" si="495"/>
        <v>#N/A</v>
      </c>
      <c r="AV1988" s="69" t="e">
        <f t="shared" si="496"/>
        <v>#N/A</v>
      </c>
      <c r="AW1988" s="69">
        <f>IF(I1988&gt;0,COUNTIF($AV$32:AV1988,AV1988),0)</f>
        <v>0</v>
      </c>
      <c r="AX1988" s="69">
        <f>IF(AND(AW1988&gt;1,SUMIF($AV$32:AV1987,AV1988,$AX$32:AX1987)-SUMIF($AV$32:AV1987,AV1988,$BA$32:BA1987)=0),1,IF(AND(AW1988&gt;1,SUMIF($AV$32:AV1987,AV1988,$AX$32:AX1987)-SUMIF($AV$32:AV1987,AV1988,$BA$32:BA1987)&gt;0),0,AW1988))</f>
        <v>0</v>
      </c>
      <c r="AY1988" s="69">
        <f>IF(AND(Q1988&gt;0,SUMIF($AV$32:AV1988,AV1988,$I$32:I1988)-SUMIF($AV$32:AV1988,AV1988,$Q$32:Q1988)=0),COUNTIF($AV$32:AV1988,AV1988),0)</f>
        <v>0</v>
      </c>
      <c r="AZ1988" s="69">
        <f>IF(Q1988&gt;0,COUNTIF($AV$32:AV1988,AV1988),0)</f>
        <v>0</v>
      </c>
      <c r="BA1988" s="69">
        <f t="shared" si="497"/>
        <v>0</v>
      </c>
      <c r="BC1988" s="69" t="str">
        <f t="shared" si="498"/>
        <v xml:space="preserve">  </v>
      </c>
      <c r="BD1988" s="69">
        <f t="shared" si="499"/>
        <v>0</v>
      </c>
      <c r="BF1988" s="69"/>
    </row>
    <row r="1989" spans="44:58" x14ac:dyDescent="0.25">
      <c r="AR1989" s="225">
        <f t="shared" si="500"/>
        <v>1</v>
      </c>
      <c r="AS1989" s="35">
        <f t="shared" si="501"/>
        <v>1</v>
      </c>
      <c r="AU1989" s="69" t="e">
        <f t="shared" si="495"/>
        <v>#N/A</v>
      </c>
      <c r="AV1989" s="69" t="e">
        <f t="shared" si="496"/>
        <v>#N/A</v>
      </c>
      <c r="AW1989" s="69">
        <f>IF(I1989&gt;0,COUNTIF($AV$32:AV1989,AV1989),0)</f>
        <v>0</v>
      </c>
      <c r="AX1989" s="69">
        <f>IF(AND(AW1989&gt;1,SUMIF($AV$32:AV1988,AV1989,$AX$32:AX1988)-SUMIF($AV$32:AV1988,AV1989,$BA$32:BA1988)=0),1,IF(AND(AW1989&gt;1,SUMIF($AV$32:AV1988,AV1989,$AX$32:AX1988)-SUMIF($AV$32:AV1988,AV1989,$BA$32:BA1988)&gt;0),0,AW1989))</f>
        <v>0</v>
      </c>
      <c r="AY1989" s="69">
        <f>IF(AND(Q1989&gt;0,SUMIF($AV$32:AV1989,AV1989,$I$32:I1989)-SUMIF($AV$32:AV1989,AV1989,$Q$32:Q1989)=0),COUNTIF($AV$32:AV1989,AV1989),0)</f>
        <v>0</v>
      </c>
      <c r="AZ1989" s="69">
        <f>IF(Q1989&gt;0,COUNTIF($AV$32:AV1989,AV1989),0)</f>
        <v>0</v>
      </c>
      <c r="BA1989" s="69">
        <f t="shared" si="497"/>
        <v>0</v>
      </c>
      <c r="BC1989" s="69" t="str">
        <f t="shared" si="498"/>
        <v xml:space="preserve">  </v>
      </c>
      <c r="BD1989" s="69">
        <f t="shared" si="499"/>
        <v>0</v>
      </c>
      <c r="BF1989" s="69"/>
    </row>
    <row r="1990" spans="44:58" x14ac:dyDescent="0.25">
      <c r="AR1990" s="225">
        <f t="shared" si="500"/>
        <v>1</v>
      </c>
      <c r="AS1990" s="35">
        <f t="shared" si="501"/>
        <v>1</v>
      </c>
      <c r="AU1990" s="69" t="e">
        <f t="shared" si="495"/>
        <v>#N/A</v>
      </c>
      <c r="AV1990" s="69" t="e">
        <f t="shared" si="496"/>
        <v>#N/A</v>
      </c>
      <c r="AW1990" s="69">
        <f>IF(I1990&gt;0,COUNTIF($AV$32:AV1990,AV1990),0)</f>
        <v>0</v>
      </c>
      <c r="AX1990" s="69">
        <f>IF(AND(AW1990&gt;1,SUMIF($AV$32:AV1989,AV1990,$AX$32:AX1989)-SUMIF($AV$32:AV1989,AV1990,$BA$32:BA1989)=0),1,IF(AND(AW1990&gt;1,SUMIF($AV$32:AV1989,AV1990,$AX$32:AX1989)-SUMIF($AV$32:AV1989,AV1990,$BA$32:BA1989)&gt;0),0,AW1990))</f>
        <v>0</v>
      </c>
      <c r="AY1990" s="69">
        <f>IF(AND(Q1990&gt;0,SUMIF($AV$32:AV1990,AV1990,$I$32:I1990)-SUMIF($AV$32:AV1990,AV1990,$Q$32:Q1990)=0),COUNTIF($AV$32:AV1990,AV1990),0)</f>
        <v>0</v>
      </c>
      <c r="AZ1990" s="69">
        <f>IF(Q1990&gt;0,COUNTIF($AV$32:AV1990,AV1990),0)</f>
        <v>0</v>
      </c>
      <c r="BA1990" s="69">
        <f t="shared" si="497"/>
        <v>0</v>
      </c>
      <c r="BC1990" s="69" t="str">
        <f t="shared" si="498"/>
        <v xml:space="preserve">  </v>
      </c>
      <c r="BD1990" s="69">
        <f t="shared" si="499"/>
        <v>0</v>
      </c>
      <c r="BF1990" s="69"/>
    </row>
    <row r="1991" spans="44:58" x14ac:dyDescent="0.25">
      <c r="AR1991" s="225">
        <f t="shared" si="500"/>
        <v>1</v>
      </c>
      <c r="AS1991" s="35">
        <f t="shared" si="501"/>
        <v>1</v>
      </c>
      <c r="AU1991" s="69" t="e">
        <f t="shared" si="495"/>
        <v>#N/A</v>
      </c>
      <c r="AV1991" s="69" t="e">
        <f t="shared" si="496"/>
        <v>#N/A</v>
      </c>
      <c r="AW1991" s="69">
        <f>IF(I1991&gt;0,COUNTIF($AV$32:AV1991,AV1991),0)</f>
        <v>0</v>
      </c>
      <c r="AX1991" s="69">
        <f>IF(AND(AW1991&gt;1,SUMIF($AV$32:AV1990,AV1991,$AX$32:AX1990)-SUMIF($AV$32:AV1990,AV1991,$BA$32:BA1990)=0),1,IF(AND(AW1991&gt;1,SUMIF($AV$32:AV1990,AV1991,$AX$32:AX1990)-SUMIF($AV$32:AV1990,AV1991,$BA$32:BA1990)&gt;0),0,AW1991))</f>
        <v>0</v>
      </c>
      <c r="AY1991" s="69">
        <f>IF(AND(Q1991&gt;0,SUMIF($AV$32:AV1991,AV1991,$I$32:I1991)-SUMIF($AV$32:AV1991,AV1991,$Q$32:Q1991)=0),COUNTIF($AV$32:AV1991,AV1991),0)</f>
        <v>0</v>
      </c>
      <c r="AZ1991" s="69">
        <f>IF(Q1991&gt;0,COUNTIF($AV$32:AV1991,AV1991),0)</f>
        <v>0</v>
      </c>
      <c r="BA1991" s="69">
        <f t="shared" si="497"/>
        <v>0</v>
      </c>
      <c r="BC1991" s="69" t="str">
        <f t="shared" si="498"/>
        <v xml:space="preserve">  </v>
      </c>
      <c r="BD1991" s="69">
        <f t="shared" si="499"/>
        <v>0</v>
      </c>
      <c r="BF1991" s="69"/>
    </row>
    <row r="1992" spans="44:58" x14ac:dyDescent="0.25">
      <c r="AR1992" s="225">
        <f t="shared" si="500"/>
        <v>1</v>
      </c>
      <c r="AS1992" s="35">
        <f t="shared" si="501"/>
        <v>1</v>
      </c>
      <c r="AU1992" s="69" t="e">
        <f t="shared" si="495"/>
        <v>#N/A</v>
      </c>
      <c r="AV1992" s="69" t="e">
        <f t="shared" si="496"/>
        <v>#N/A</v>
      </c>
      <c r="AW1992" s="69">
        <f>IF(I1992&gt;0,COUNTIF($AV$32:AV1992,AV1992),0)</f>
        <v>0</v>
      </c>
      <c r="AX1992" s="69">
        <f>IF(AND(AW1992&gt;1,SUMIF($AV$32:AV1991,AV1992,$AX$32:AX1991)-SUMIF($AV$32:AV1991,AV1992,$BA$32:BA1991)=0),1,IF(AND(AW1992&gt;1,SUMIF($AV$32:AV1991,AV1992,$AX$32:AX1991)-SUMIF($AV$32:AV1991,AV1992,$BA$32:BA1991)&gt;0),0,AW1992))</f>
        <v>0</v>
      </c>
      <c r="AY1992" s="69">
        <f>IF(AND(Q1992&gt;0,SUMIF($AV$32:AV1992,AV1992,$I$32:I1992)-SUMIF($AV$32:AV1992,AV1992,$Q$32:Q1992)=0),COUNTIF($AV$32:AV1992,AV1992),0)</f>
        <v>0</v>
      </c>
      <c r="AZ1992" s="69">
        <f>IF(Q1992&gt;0,COUNTIF($AV$32:AV1992,AV1992),0)</f>
        <v>0</v>
      </c>
      <c r="BA1992" s="69">
        <f t="shared" si="497"/>
        <v>0</v>
      </c>
      <c r="BC1992" s="69" t="str">
        <f t="shared" si="498"/>
        <v xml:space="preserve">  </v>
      </c>
      <c r="BD1992" s="69">
        <f t="shared" si="499"/>
        <v>0</v>
      </c>
      <c r="BF1992" s="69"/>
    </row>
    <row r="1993" spans="44:58" x14ac:dyDescent="0.25">
      <c r="AR1993" s="225">
        <f t="shared" si="500"/>
        <v>1</v>
      </c>
      <c r="AS1993" s="35">
        <f t="shared" si="501"/>
        <v>1</v>
      </c>
      <c r="AU1993" s="69" t="e">
        <f t="shared" si="495"/>
        <v>#N/A</v>
      </c>
      <c r="AV1993" s="69" t="e">
        <f t="shared" si="496"/>
        <v>#N/A</v>
      </c>
      <c r="AW1993" s="69">
        <f>IF(I1993&gt;0,COUNTIF($AV$32:AV1993,AV1993),0)</f>
        <v>0</v>
      </c>
      <c r="AX1993" s="69">
        <f>IF(AND(AW1993&gt;1,SUMIF($AV$32:AV1992,AV1993,$AX$32:AX1992)-SUMIF($AV$32:AV1992,AV1993,$BA$32:BA1992)=0),1,IF(AND(AW1993&gt;1,SUMIF($AV$32:AV1992,AV1993,$AX$32:AX1992)-SUMIF($AV$32:AV1992,AV1993,$BA$32:BA1992)&gt;0),0,AW1993))</f>
        <v>0</v>
      </c>
      <c r="AY1993" s="69">
        <f>IF(AND(Q1993&gt;0,SUMIF($AV$32:AV1993,AV1993,$I$32:I1993)-SUMIF($AV$32:AV1993,AV1993,$Q$32:Q1993)=0),COUNTIF($AV$32:AV1993,AV1993),0)</f>
        <v>0</v>
      </c>
      <c r="AZ1993" s="69">
        <f>IF(Q1993&gt;0,COUNTIF($AV$32:AV1993,AV1993),0)</f>
        <v>0</v>
      </c>
      <c r="BA1993" s="69">
        <f t="shared" si="497"/>
        <v>0</v>
      </c>
      <c r="BC1993" s="69" t="str">
        <f t="shared" si="498"/>
        <v xml:space="preserve">  </v>
      </c>
      <c r="BD1993" s="69">
        <f t="shared" si="499"/>
        <v>0</v>
      </c>
      <c r="BF1993" s="69"/>
    </row>
    <row r="1994" spans="44:58" x14ac:dyDescent="0.25">
      <c r="AR1994" s="225">
        <f t="shared" si="500"/>
        <v>1</v>
      </c>
      <c r="AS1994" s="35">
        <f t="shared" si="501"/>
        <v>1</v>
      </c>
      <c r="AU1994" s="69" t="e">
        <f t="shared" si="495"/>
        <v>#N/A</v>
      </c>
      <c r="AV1994" s="69" t="e">
        <f t="shared" si="496"/>
        <v>#N/A</v>
      </c>
      <c r="AW1994" s="69">
        <f>IF(I1994&gt;0,COUNTIF($AV$32:AV1994,AV1994),0)</f>
        <v>0</v>
      </c>
      <c r="AX1994" s="69">
        <f>IF(AND(AW1994&gt;1,SUMIF($AV$32:AV1993,AV1994,$AX$32:AX1993)-SUMIF($AV$32:AV1993,AV1994,$BA$32:BA1993)=0),1,IF(AND(AW1994&gt;1,SUMIF($AV$32:AV1993,AV1994,$AX$32:AX1993)-SUMIF($AV$32:AV1993,AV1994,$BA$32:BA1993)&gt;0),0,AW1994))</f>
        <v>0</v>
      </c>
      <c r="AY1994" s="69">
        <f>IF(AND(Q1994&gt;0,SUMIF($AV$32:AV1994,AV1994,$I$32:I1994)-SUMIF($AV$32:AV1994,AV1994,$Q$32:Q1994)=0),COUNTIF($AV$32:AV1994,AV1994),0)</f>
        <v>0</v>
      </c>
      <c r="AZ1994" s="69">
        <f>IF(Q1994&gt;0,COUNTIF($AV$32:AV1994,AV1994),0)</f>
        <v>0</v>
      </c>
      <c r="BA1994" s="69">
        <f t="shared" si="497"/>
        <v>0</v>
      </c>
      <c r="BC1994" s="69" t="str">
        <f t="shared" si="498"/>
        <v xml:space="preserve">  </v>
      </c>
      <c r="BD1994" s="69">
        <f t="shared" si="499"/>
        <v>0</v>
      </c>
      <c r="BF1994" s="69"/>
    </row>
    <row r="1995" spans="44:58" x14ac:dyDescent="0.25">
      <c r="AR1995" s="225">
        <f t="shared" si="500"/>
        <v>1</v>
      </c>
      <c r="AS1995" s="35">
        <f t="shared" si="501"/>
        <v>1</v>
      </c>
      <c r="AU1995" s="69" t="e">
        <f t="shared" si="495"/>
        <v>#N/A</v>
      </c>
      <c r="AV1995" s="69" t="e">
        <f t="shared" si="496"/>
        <v>#N/A</v>
      </c>
      <c r="AW1995" s="69">
        <f>IF(I1995&gt;0,COUNTIF($AV$32:AV1995,AV1995),0)</f>
        <v>0</v>
      </c>
      <c r="AX1995" s="69">
        <f>IF(AND(AW1995&gt;1,SUMIF($AV$32:AV1994,AV1995,$AX$32:AX1994)-SUMIF($AV$32:AV1994,AV1995,$BA$32:BA1994)=0),1,IF(AND(AW1995&gt;1,SUMIF($AV$32:AV1994,AV1995,$AX$32:AX1994)-SUMIF($AV$32:AV1994,AV1995,$BA$32:BA1994)&gt;0),0,AW1995))</f>
        <v>0</v>
      </c>
      <c r="AY1995" s="69">
        <f>IF(AND(Q1995&gt;0,SUMIF($AV$32:AV1995,AV1995,$I$32:I1995)-SUMIF($AV$32:AV1995,AV1995,$Q$32:Q1995)=0),COUNTIF($AV$32:AV1995,AV1995),0)</f>
        <v>0</v>
      </c>
      <c r="AZ1995" s="69">
        <f>IF(Q1995&gt;0,COUNTIF($AV$32:AV1995,AV1995),0)</f>
        <v>0</v>
      </c>
      <c r="BA1995" s="69">
        <f t="shared" si="497"/>
        <v>0</v>
      </c>
      <c r="BC1995" s="69" t="str">
        <f t="shared" si="498"/>
        <v xml:space="preserve">  </v>
      </c>
      <c r="BD1995" s="69">
        <f t="shared" si="499"/>
        <v>0</v>
      </c>
      <c r="BF1995" s="69"/>
    </row>
    <row r="1996" spans="44:58" x14ac:dyDescent="0.25">
      <c r="AR1996" s="225">
        <f t="shared" si="500"/>
        <v>1</v>
      </c>
      <c r="AS1996" s="35">
        <f t="shared" si="501"/>
        <v>1</v>
      </c>
      <c r="AU1996" s="69" t="e">
        <f t="shared" si="495"/>
        <v>#N/A</v>
      </c>
      <c r="AV1996" s="69" t="e">
        <f t="shared" si="496"/>
        <v>#N/A</v>
      </c>
      <c r="AW1996" s="69">
        <f>IF(I1996&gt;0,COUNTIF($AV$32:AV1996,AV1996),0)</f>
        <v>0</v>
      </c>
      <c r="AX1996" s="69">
        <f>IF(AND(AW1996&gt;1,SUMIF($AV$32:AV1995,AV1996,$AX$32:AX1995)-SUMIF($AV$32:AV1995,AV1996,$BA$32:BA1995)=0),1,IF(AND(AW1996&gt;1,SUMIF($AV$32:AV1995,AV1996,$AX$32:AX1995)-SUMIF($AV$32:AV1995,AV1996,$BA$32:BA1995)&gt;0),0,AW1996))</f>
        <v>0</v>
      </c>
      <c r="AY1996" s="69">
        <f>IF(AND(Q1996&gt;0,SUMIF($AV$32:AV1996,AV1996,$I$32:I1996)-SUMIF($AV$32:AV1996,AV1996,$Q$32:Q1996)=0),COUNTIF($AV$32:AV1996,AV1996),0)</f>
        <v>0</v>
      </c>
      <c r="AZ1996" s="69">
        <f>IF(Q1996&gt;0,COUNTIF($AV$32:AV1996,AV1996),0)</f>
        <v>0</v>
      </c>
      <c r="BA1996" s="69">
        <f t="shared" si="497"/>
        <v>0</v>
      </c>
      <c r="BC1996" s="69" t="str">
        <f t="shared" si="498"/>
        <v xml:space="preserve">  </v>
      </c>
      <c r="BD1996" s="69">
        <f t="shared" si="499"/>
        <v>0</v>
      </c>
      <c r="BF1996" s="69"/>
    </row>
    <row r="1997" spans="44:58" x14ac:dyDescent="0.25">
      <c r="AR1997" s="225">
        <f t="shared" si="500"/>
        <v>1</v>
      </c>
      <c r="AS1997" s="35">
        <f t="shared" si="501"/>
        <v>1</v>
      </c>
      <c r="AU1997" s="69" t="e">
        <f t="shared" si="495"/>
        <v>#N/A</v>
      </c>
      <c r="AV1997" s="69" t="e">
        <f t="shared" si="496"/>
        <v>#N/A</v>
      </c>
      <c r="AW1997" s="69">
        <f>IF(I1997&gt;0,COUNTIF($AV$32:AV1997,AV1997),0)</f>
        <v>0</v>
      </c>
      <c r="AX1997" s="69">
        <f>IF(AND(AW1997&gt;1,SUMIF($AV$32:AV1996,AV1997,$AX$32:AX1996)-SUMIF($AV$32:AV1996,AV1997,$BA$32:BA1996)=0),1,IF(AND(AW1997&gt;1,SUMIF($AV$32:AV1996,AV1997,$AX$32:AX1996)-SUMIF($AV$32:AV1996,AV1997,$BA$32:BA1996)&gt;0),0,AW1997))</f>
        <v>0</v>
      </c>
      <c r="AY1997" s="69">
        <f>IF(AND(Q1997&gt;0,SUMIF($AV$32:AV1997,AV1997,$I$32:I1997)-SUMIF($AV$32:AV1997,AV1997,$Q$32:Q1997)=0),COUNTIF($AV$32:AV1997,AV1997),0)</f>
        <v>0</v>
      </c>
      <c r="AZ1997" s="69">
        <f>IF(Q1997&gt;0,COUNTIF($AV$32:AV1997,AV1997),0)</f>
        <v>0</v>
      </c>
      <c r="BA1997" s="69">
        <f t="shared" si="497"/>
        <v>0</v>
      </c>
      <c r="BC1997" s="69" t="str">
        <f t="shared" si="498"/>
        <v xml:space="preserve">  </v>
      </c>
      <c r="BD1997" s="69">
        <f t="shared" si="499"/>
        <v>0</v>
      </c>
      <c r="BF1997" s="69"/>
    </row>
    <row r="1998" spans="44:58" x14ac:dyDescent="0.25">
      <c r="AR1998" s="225">
        <f t="shared" si="500"/>
        <v>1</v>
      </c>
      <c r="AS1998" s="35">
        <f t="shared" si="501"/>
        <v>1</v>
      </c>
      <c r="AU1998" s="69" t="e">
        <f t="shared" si="495"/>
        <v>#N/A</v>
      </c>
      <c r="AV1998" s="69" t="e">
        <f t="shared" si="496"/>
        <v>#N/A</v>
      </c>
      <c r="AW1998" s="69">
        <f>IF(I1998&gt;0,COUNTIF($AV$32:AV1998,AV1998),0)</f>
        <v>0</v>
      </c>
      <c r="AX1998" s="69">
        <f>IF(AND(AW1998&gt;1,SUMIF($AV$32:AV1997,AV1998,$AX$32:AX1997)-SUMIF($AV$32:AV1997,AV1998,$BA$32:BA1997)=0),1,IF(AND(AW1998&gt;1,SUMIF($AV$32:AV1997,AV1998,$AX$32:AX1997)-SUMIF($AV$32:AV1997,AV1998,$BA$32:BA1997)&gt;0),0,AW1998))</f>
        <v>0</v>
      </c>
      <c r="AY1998" s="69">
        <f>IF(AND(Q1998&gt;0,SUMIF($AV$32:AV1998,AV1998,$I$32:I1998)-SUMIF($AV$32:AV1998,AV1998,$Q$32:Q1998)=0),COUNTIF($AV$32:AV1998,AV1998),0)</f>
        <v>0</v>
      </c>
      <c r="AZ1998" s="69">
        <f>IF(Q1998&gt;0,COUNTIF($AV$32:AV1998,AV1998),0)</f>
        <v>0</v>
      </c>
      <c r="BA1998" s="69">
        <f t="shared" si="497"/>
        <v>0</v>
      </c>
      <c r="BC1998" s="69" t="str">
        <f t="shared" si="498"/>
        <v xml:space="preserve">  </v>
      </c>
      <c r="BD1998" s="69">
        <f t="shared" si="499"/>
        <v>0</v>
      </c>
      <c r="BF1998" s="69"/>
    </row>
    <row r="1999" spans="44:58" x14ac:dyDescent="0.25">
      <c r="AR1999" s="225">
        <f t="shared" si="500"/>
        <v>1</v>
      </c>
      <c r="AS1999" s="35">
        <f t="shared" si="501"/>
        <v>1</v>
      </c>
      <c r="AU1999" s="69" t="e">
        <f t="shared" si="495"/>
        <v>#N/A</v>
      </c>
      <c r="AV1999" s="69" t="e">
        <f t="shared" si="496"/>
        <v>#N/A</v>
      </c>
      <c r="AW1999" s="69">
        <f>IF(I1999&gt;0,COUNTIF($AV$32:AV1999,AV1999),0)</f>
        <v>0</v>
      </c>
      <c r="AX1999" s="69">
        <f>IF(AND(AW1999&gt;1,SUMIF($AV$32:AV1998,AV1999,$AX$32:AX1998)-SUMIF($AV$32:AV1998,AV1999,$BA$32:BA1998)=0),1,IF(AND(AW1999&gt;1,SUMIF($AV$32:AV1998,AV1999,$AX$32:AX1998)-SUMIF($AV$32:AV1998,AV1999,$BA$32:BA1998)&gt;0),0,AW1999))</f>
        <v>0</v>
      </c>
      <c r="AY1999" s="69">
        <f>IF(AND(Q1999&gt;0,SUMIF($AV$32:AV1999,AV1999,$I$32:I1999)-SUMIF($AV$32:AV1999,AV1999,$Q$32:Q1999)=0),COUNTIF($AV$32:AV1999,AV1999),0)</f>
        <v>0</v>
      </c>
      <c r="AZ1999" s="69">
        <f>IF(Q1999&gt;0,COUNTIF($AV$32:AV1999,AV1999),0)</f>
        <v>0</v>
      </c>
      <c r="BA1999" s="69">
        <f t="shared" si="497"/>
        <v>0</v>
      </c>
      <c r="BC1999" s="69" t="str">
        <f t="shared" si="498"/>
        <v xml:space="preserve">  </v>
      </c>
      <c r="BD1999" s="69">
        <f t="shared" si="499"/>
        <v>0</v>
      </c>
      <c r="BF1999" s="69"/>
    </row>
    <row r="2000" spans="44:58" x14ac:dyDescent="0.25">
      <c r="AR2000" s="225">
        <f t="shared" si="500"/>
        <v>1</v>
      </c>
      <c r="AS2000" s="35">
        <f t="shared" si="501"/>
        <v>1</v>
      </c>
      <c r="AU2000" s="69" t="e">
        <f t="shared" si="495"/>
        <v>#N/A</v>
      </c>
      <c r="AV2000" s="69" t="e">
        <f t="shared" si="496"/>
        <v>#N/A</v>
      </c>
      <c r="AW2000" s="69">
        <f>IF(I2000&gt;0,COUNTIF($AV$32:AV2000,AV2000),0)</f>
        <v>0</v>
      </c>
      <c r="AX2000" s="69">
        <f>IF(AND(AW2000&gt;1,SUMIF($AV$32:AV1999,AV2000,$AX$32:AX1999)-SUMIF($AV$32:AV1999,AV2000,$BA$32:BA1999)=0),1,IF(AND(AW2000&gt;1,SUMIF($AV$32:AV1999,AV2000,$AX$32:AX1999)-SUMIF($AV$32:AV1999,AV2000,$BA$32:BA1999)&gt;0),0,AW2000))</f>
        <v>0</v>
      </c>
      <c r="AY2000" s="69">
        <f>IF(AND(Q2000&gt;0,SUMIF($AV$32:AV2000,AV2000,$I$32:I2000)-SUMIF($AV$32:AV2000,AV2000,$Q$32:Q2000)=0),COUNTIF($AV$32:AV2000,AV2000),0)</f>
        <v>0</v>
      </c>
      <c r="AZ2000" s="69">
        <f>IF(Q2000&gt;0,COUNTIF($AV$32:AV2000,AV2000),0)</f>
        <v>0</v>
      </c>
      <c r="BA2000" s="69">
        <f t="shared" si="497"/>
        <v>0</v>
      </c>
      <c r="BC2000" s="69" t="str">
        <f t="shared" si="498"/>
        <v xml:space="preserve">  </v>
      </c>
      <c r="BD2000" s="69">
        <f t="shared" si="499"/>
        <v>0</v>
      </c>
      <c r="BF2000" s="69"/>
    </row>
    <row r="2001" spans="44:58" x14ac:dyDescent="0.25">
      <c r="AR2001" s="225">
        <f t="shared" si="500"/>
        <v>1</v>
      </c>
      <c r="AS2001" s="35">
        <f t="shared" si="501"/>
        <v>1</v>
      </c>
      <c r="AU2001" s="69" t="e">
        <f t="shared" si="495"/>
        <v>#N/A</v>
      </c>
      <c r="AV2001" s="69" t="e">
        <f t="shared" si="496"/>
        <v>#N/A</v>
      </c>
      <c r="AW2001" s="69">
        <f>IF(I2001&gt;0,COUNTIF($AV$32:AV2001,AV2001),0)</f>
        <v>0</v>
      </c>
      <c r="AX2001" s="69">
        <f>IF(AND(AW2001&gt;1,SUMIF($AV$32:AV2000,AV2001,$AX$32:AX2000)-SUMIF($AV$32:AV2000,AV2001,$BA$32:BA2000)=0),1,IF(AND(AW2001&gt;1,SUMIF($AV$32:AV2000,AV2001,$AX$32:AX2000)-SUMIF($AV$32:AV2000,AV2001,$BA$32:BA2000)&gt;0),0,AW2001))</f>
        <v>0</v>
      </c>
      <c r="AY2001" s="69">
        <f>IF(AND(Q2001&gt;0,SUMIF($AV$32:AV2001,AV2001,$I$32:I2001)-SUMIF($AV$32:AV2001,AV2001,$Q$32:Q2001)=0),COUNTIF($AV$32:AV2001,AV2001),0)</f>
        <v>0</v>
      </c>
      <c r="AZ2001" s="69">
        <f>IF(Q2001&gt;0,COUNTIF($AV$32:AV2001,AV2001),0)</f>
        <v>0</v>
      </c>
      <c r="BA2001" s="69">
        <f t="shared" si="497"/>
        <v>0</v>
      </c>
      <c r="BC2001" s="69" t="str">
        <f t="shared" si="498"/>
        <v xml:space="preserve">  </v>
      </c>
      <c r="BD2001" s="69">
        <f t="shared" si="499"/>
        <v>0</v>
      </c>
      <c r="BF2001" s="69"/>
    </row>
    <row r="2002" spans="44:58" x14ac:dyDescent="0.25">
      <c r="AR2002" s="225">
        <f t="shared" si="500"/>
        <v>1</v>
      </c>
      <c r="AS2002" s="35">
        <f t="shared" si="501"/>
        <v>1</v>
      </c>
      <c r="AU2002" s="69" t="e">
        <f t="shared" si="495"/>
        <v>#N/A</v>
      </c>
      <c r="AV2002" s="69" t="e">
        <f t="shared" si="496"/>
        <v>#N/A</v>
      </c>
      <c r="AW2002" s="69">
        <f>IF(I2002&gt;0,COUNTIF($AV$32:AV2002,AV2002),0)</f>
        <v>0</v>
      </c>
      <c r="AX2002" s="69">
        <f>IF(AND(AW2002&gt;1,SUMIF($AV$32:AV2001,AV2002,$AX$32:AX2001)-SUMIF($AV$32:AV2001,AV2002,$BA$32:BA2001)=0),1,IF(AND(AW2002&gt;1,SUMIF($AV$32:AV2001,AV2002,$AX$32:AX2001)-SUMIF($AV$32:AV2001,AV2002,$BA$32:BA2001)&gt;0),0,AW2002))</f>
        <v>0</v>
      </c>
      <c r="AY2002" s="69">
        <f>IF(AND(Q2002&gt;0,SUMIF($AV$32:AV2002,AV2002,$I$32:I2002)-SUMIF($AV$32:AV2002,AV2002,$Q$32:Q2002)=0),COUNTIF($AV$32:AV2002,AV2002),0)</f>
        <v>0</v>
      </c>
      <c r="AZ2002" s="69">
        <f>IF(Q2002&gt;0,COUNTIF($AV$32:AV2002,AV2002),0)</f>
        <v>0</v>
      </c>
      <c r="BA2002" s="69">
        <f t="shared" si="497"/>
        <v>0</v>
      </c>
      <c r="BC2002" s="69" t="str">
        <f t="shared" si="498"/>
        <v xml:space="preserve">  </v>
      </c>
      <c r="BD2002" s="69">
        <f t="shared" si="499"/>
        <v>0</v>
      </c>
      <c r="BF2002" s="69"/>
    </row>
    <row r="2003" spans="44:58" x14ac:dyDescent="0.25">
      <c r="AR2003" s="225">
        <f t="shared" si="500"/>
        <v>1</v>
      </c>
      <c r="AS2003" s="35">
        <f t="shared" si="501"/>
        <v>1</v>
      </c>
      <c r="AU2003" s="69" t="e">
        <f t="shared" si="495"/>
        <v>#N/A</v>
      </c>
      <c r="AV2003" s="69" t="e">
        <f t="shared" si="496"/>
        <v>#N/A</v>
      </c>
      <c r="AW2003" s="69">
        <f>IF(I2003&gt;0,COUNTIF($AV$32:AV2003,AV2003),0)</f>
        <v>0</v>
      </c>
      <c r="AX2003" s="69">
        <f>IF(AND(AW2003&gt;1,SUMIF($AV$32:AV2002,AV2003,$AX$32:AX2002)-SUMIF($AV$32:AV2002,AV2003,$BA$32:BA2002)=0),1,IF(AND(AW2003&gt;1,SUMIF($AV$32:AV2002,AV2003,$AX$32:AX2002)-SUMIF($AV$32:AV2002,AV2003,$BA$32:BA2002)&gt;0),0,AW2003))</f>
        <v>0</v>
      </c>
      <c r="AY2003" s="69">
        <f>IF(AND(Q2003&gt;0,SUMIF($AV$32:AV2003,AV2003,$I$32:I2003)-SUMIF($AV$32:AV2003,AV2003,$Q$32:Q2003)=0),COUNTIF($AV$32:AV2003,AV2003),0)</f>
        <v>0</v>
      </c>
      <c r="AZ2003" s="69">
        <f>IF(Q2003&gt;0,COUNTIF($AV$32:AV2003,AV2003),0)</f>
        <v>0</v>
      </c>
      <c r="BA2003" s="69">
        <f t="shared" si="497"/>
        <v>0</v>
      </c>
      <c r="BC2003" s="69" t="str">
        <f t="shared" si="498"/>
        <v xml:space="preserve">  </v>
      </c>
      <c r="BD2003" s="69">
        <f t="shared" si="499"/>
        <v>0</v>
      </c>
      <c r="BF2003" s="69"/>
    </row>
    <row r="2004" spans="44:58" x14ac:dyDescent="0.25">
      <c r="AR2004" s="225">
        <f t="shared" si="500"/>
        <v>1</v>
      </c>
      <c r="AS2004" s="35">
        <f t="shared" si="501"/>
        <v>1</v>
      </c>
      <c r="AU2004" s="69" t="e">
        <f t="shared" si="495"/>
        <v>#N/A</v>
      </c>
      <c r="AV2004" s="69" t="e">
        <f t="shared" si="496"/>
        <v>#N/A</v>
      </c>
      <c r="AW2004" s="69">
        <f>IF(I2004&gt;0,COUNTIF($AV$32:AV2004,AV2004),0)</f>
        <v>0</v>
      </c>
      <c r="AX2004" s="69">
        <f>IF(AND(AW2004&gt;1,SUMIF($AV$32:AV2003,AV2004,$AX$32:AX2003)-SUMIF($AV$32:AV2003,AV2004,$BA$32:BA2003)=0),1,IF(AND(AW2004&gt;1,SUMIF($AV$32:AV2003,AV2004,$AX$32:AX2003)-SUMIF($AV$32:AV2003,AV2004,$BA$32:BA2003)&gt;0),0,AW2004))</f>
        <v>0</v>
      </c>
      <c r="AY2004" s="69">
        <f>IF(AND(Q2004&gt;0,SUMIF($AV$32:AV2004,AV2004,$I$32:I2004)-SUMIF($AV$32:AV2004,AV2004,$Q$32:Q2004)=0),COUNTIF($AV$32:AV2004,AV2004),0)</f>
        <v>0</v>
      </c>
      <c r="AZ2004" s="69">
        <f>IF(Q2004&gt;0,COUNTIF($AV$32:AV2004,AV2004),0)</f>
        <v>0</v>
      </c>
      <c r="BA2004" s="69">
        <f t="shared" si="497"/>
        <v>0</v>
      </c>
      <c r="BC2004" s="69" t="str">
        <f t="shared" si="498"/>
        <v xml:space="preserve">  </v>
      </c>
      <c r="BD2004" s="69">
        <f t="shared" si="499"/>
        <v>0</v>
      </c>
      <c r="BF2004" s="69"/>
    </row>
    <row r="2005" spans="44:58" x14ac:dyDescent="0.25">
      <c r="AR2005" s="225">
        <f t="shared" si="500"/>
        <v>1</v>
      </c>
      <c r="AS2005" s="35">
        <f t="shared" si="501"/>
        <v>1</v>
      </c>
      <c r="AU2005" s="69" t="e">
        <f t="shared" si="495"/>
        <v>#N/A</v>
      </c>
      <c r="AV2005" s="69" t="e">
        <f t="shared" si="496"/>
        <v>#N/A</v>
      </c>
      <c r="AW2005" s="69">
        <f>IF(I2005&gt;0,COUNTIF($AV$32:AV2005,AV2005),0)</f>
        <v>0</v>
      </c>
      <c r="AX2005" s="69">
        <f>IF(AND(AW2005&gt;1,SUMIF($AV$32:AV2004,AV2005,$AX$32:AX2004)-SUMIF($AV$32:AV2004,AV2005,$BA$32:BA2004)=0),1,IF(AND(AW2005&gt;1,SUMIF($AV$32:AV2004,AV2005,$AX$32:AX2004)-SUMIF($AV$32:AV2004,AV2005,$BA$32:BA2004)&gt;0),0,AW2005))</f>
        <v>0</v>
      </c>
      <c r="AY2005" s="69">
        <f>IF(AND(Q2005&gt;0,SUMIF($AV$32:AV2005,AV2005,$I$32:I2005)-SUMIF($AV$32:AV2005,AV2005,$Q$32:Q2005)=0),COUNTIF($AV$32:AV2005,AV2005),0)</f>
        <v>0</v>
      </c>
      <c r="AZ2005" s="69">
        <f>IF(Q2005&gt;0,COUNTIF($AV$32:AV2005,AV2005),0)</f>
        <v>0</v>
      </c>
      <c r="BA2005" s="69">
        <f t="shared" si="497"/>
        <v>0</v>
      </c>
      <c r="BC2005" s="69" t="str">
        <f t="shared" si="498"/>
        <v xml:space="preserve">  </v>
      </c>
      <c r="BD2005" s="69">
        <f t="shared" si="499"/>
        <v>0</v>
      </c>
      <c r="BF2005" s="69"/>
    </row>
    <row r="2006" spans="44:58" x14ac:dyDescent="0.25">
      <c r="AR2006" s="225">
        <f t="shared" si="500"/>
        <v>1</v>
      </c>
      <c r="AS2006" s="35">
        <f t="shared" si="501"/>
        <v>1</v>
      </c>
      <c r="AU2006" s="69" t="e">
        <f t="shared" si="495"/>
        <v>#N/A</v>
      </c>
      <c r="AV2006" s="69" t="e">
        <f t="shared" si="496"/>
        <v>#N/A</v>
      </c>
      <c r="AW2006" s="69">
        <f>IF(I2006&gt;0,COUNTIF($AV$32:AV2006,AV2006),0)</f>
        <v>0</v>
      </c>
      <c r="AX2006" s="69">
        <f>IF(AND(AW2006&gt;1,SUMIF($AV$32:AV2005,AV2006,$AX$32:AX2005)-SUMIF($AV$32:AV2005,AV2006,$BA$32:BA2005)=0),1,IF(AND(AW2006&gt;1,SUMIF($AV$32:AV2005,AV2006,$AX$32:AX2005)-SUMIF($AV$32:AV2005,AV2006,$BA$32:BA2005)&gt;0),0,AW2006))</f>
        <v>0</v>
      </c>
      <c r="AY2006" s="69">
        <f>IF(AND(Q2006&gt;0,SUMIF($AV$32:AV2006,AV2006,$I$32:I2006)-SUMIF($AV$32:AV2006,AV2006,$Q$32:Q2006)=0),COUNTIF($AV$32:AV2006,AV2006),0)</f>
        <v>0</v>
      </c>
      <c r="AZ2006" s="69">
        <f>IF(Q2006&gt;0,COUNTIF($AV$32:AV2006,AV2006),0)</f>
        <v>0</v>
      </c>
      <c r="BA2006" s="69">
        <f t="shared" si="497"/>
        <v>0</v>
      </c>
      <c r="BC2006" s="69" t="str">
        <f t="shared" si="498"/>
        <v xml:space="preserve">  </v>
      </c>
      <c r="BD2006" s="69">
        <f t="shared" si="499"/>
        <v>0</v>
      </c>
      <c r="BF2006" s="69"/>
    </row>
    <row r="2007" spans="44:58" x14ac:dyDescent="0.25">
      <c r="AR2007" s="225">
        <f t="shared" si="500"/>
        <v>1</v>
      </c>
      <c r="AS2007" s="35">
        <f t="shared" si="501"/>
        <v>1</v>
      </c>
      <c r="AU2007" s="69" t="e">
        <f t="shared" si="495"/>
        <v>#N/A</v>
      </c>
      <c r="AV2007" s="69" t="e">
        <f t="shared" si="496"/>
        <v>#N/A</v>
      </c>
      <c r="AW2007" s="69">
        <f>IF(I2007&gt;0,COUNTIF($AV$32:AV2007,AV2007),0)</f>
        <v>0</v>
      </c>
      <c r="AX2007" s="69">
        <f>IF(AND(AW2007&gt;1,SUMIF($AV$32:AV2006,AV2007,$AX$32:AX2006)-SUMIF($AV$32:AV2006,AV2007,$BA$32:BA2006)=0),1,IF(AND(AW2007&gt;1,SUMIF($AV$32:AV2006,AV2007,$AX$32:AX2006)-SUMIF($AV$32:AV2006,AV2007,$BA$32:BA2006)&gt;0),0,AW2007))</f>
        <v>0</v>
      </c>
      <c r="AY2007" s="69">
        <f>IF(AND(Q2007&gt;0,SUMIF($AV$32:AV2007,AV2007,$I$32:I2007)-SUMIF($AV$32:AV2007,AV2007,$Q$32:Q2007)=0),COUNTIF($AV$32:AV2007,AV2007),0)</f>
        <v>0</v>
      </c>
      <c r="AZ2007" s="69">
        <f>IF(Q2007&gt;0,COUNTIF($AV$32:AV2007,AV2007),0)</f>
        <v>0</v>
      </c>
      <c r="BA2007" s="69">
        <f t="shared" si="497"/>
        <v>0</v>
      </c>
      <c r="BC2007" s="69" t="str">
        <f t="shared" si="498"/>
        <v xml:space="preserve">  </v>
      </c>
      <c r="BD2007" s="69">
        <f t="shared" si="499"/>
        <v>0</v>
      </c>
      <c r="BF2007" s="69"/>
    </row>
    <row r="2008" spans="44:58" x14ac:dyDescent="0.25">
      <c r="AR2008" s="225">
        <f t="shared" si="500"/>
        <v>1</v>
      </c>
      <c r="AS2008" s="35">
        <f t="shared" si="501"/>
        <v>1</v>
      </c>
      <c r="AU2008" s="69" t="e">
        <f t="shared" si="495"/>
        <v>#N/A</v>
      </c>
      <c r="AV2008" s="69" t="e">
        <f t="shared" si="496"/>
        <v>#N/A</v>
      </c>
      <c r="AW2008" s="69">
        <f>IF(I2008&gt;0,COUNTIF($AV$32:AV2008,AV2008),0)</f>
        <v>0</v>
      </c>
      <c r="AX2008" s="69">
        <f>IF(AND(AW2008&gt;1,SUMIF($AV$32:AV2007,AV2008,$AX$32:AX2007)-SUMIF($AV$32:AV2007,AV2008,$BA$32:BA2007)=0),1,IF(AND(AW2008&gt;1,SUMIF($AV$32:AV2007,AV2008,$AX$32:AX2007)-SUMIF($AV$32:AV2007,AV2008,$BA$32:BA2007)&gt;0),0,AW2008))</f>
        <v>0</v>
      </c>
      <c r="AY2008" s="69">
        <f>IF(AND(Q2008&gt;0,SUMIF($AV$32:AV2008,AV2008,$I$32:I2008)-SUMIF($AV$32:AV2008,AV2008,$Q$32:Q2008)=0),COUNTIF($AV$32:AV2008,AV2008),0)</f>
        <v>0</v>
      </c>
      <c r="AZ2008" s="69">
        <f>IF(Q2008&gt;0,COUNTIF($AV$32:AV2008,AV2008),0)</f>
        <v>0</v>
      </c>
      <c r="BA2008" s="69">
        <f t="shared" si="497"/>
        <v>0</v>
      </c>
      <c r="BC2008" s="69" t="str">
        <f t="shared" si="498"/>
        <v xml:space="preserve">  </v>
      </c>
      <c r="BD2008" s="69">
        <f t="shared" si="499"/>
        <v>0</v>
      </c>
      <c r="BF2008" s="69"/>
    </row>
    <row r="2009" spans="44:58" x14ac:dyDescent="0.25">
      <c r="AR2009" s="225">
        <f t="shared" si="500"/>
        <v>1</v>
      </c>
      <c r="AS2009" s="35">
        <f t="shared" si="501"/>
        <v>1</v>
      </c>
      <c r="AU2009" s="69" t="e">
        <f t="shared" si="495"/>
        <v>#N/A</v>
      </c>
      <c r="AV2009" s="69" t="e">
        <f t="shared" si="496"/>
        <v>#N/A</v>
      </c>
      <c r="AW2009" s="69">
        <f>IF(I2009&gt;0,COUNTIF($AV$32:AV2009,AV2009),0)</f>
        <v>0</v>
      </c>
      <c r="AX2009" s="69">
        <f>IF(AND(AW2009&gt;1,SUMIF($AV$32:AV2008,AV2009,$AX$32:AX2008)-SUMIF($AV$32:AV2008,AV2009,$BA$32:BA2008)=0),1,IF(AND(AW2009&gt;1,SUMIF($AV$32:AV2008,AV2009,$AX$32:AX2008)-SUMIF($AV$32:AV2008,AV2009,$BA$32:BA2008)&gt;0),0,AW2009))</f>
        <v>0</v>
      </c>
      <c r="AY2009" s="69">
        <f>IF(AND(Q2009&gt;0,SUMIF($AV$32:AV2009,AV2009,$I$32:I2009)-SUMIF($AV$32:AV2009,AV2009,$Q$32:Q2009)=0),COUNTIF($AV$32:AV2009,AV2009),0)</f>
        <v>0</v>
      </c>
      <c r="AZ2009" s="69">
        <f>IF(Q2009&gt;0,COUNTIF($AV$32:AV2009,AV2009),0)</f>
        <v>0</v>
      </c>
      <c r="BA2009" s="69">
        <f t="shared" si="497"/>
        <v>0</v>
      </c>
      <c r="BC2009" s="69" t="str">
        <f t="shared" si="498"/>
        <v xml:space="preserve">  </v>
      </c>
      <c r="BD2009" s="69">
        <f t="shared" si="499"/>
        <v>0</v>
      </c>
      <c r="BF2009" s="69"/>
    </row>
    <row r="2010" spans="44:58" x14ac:dyDescent="0.25">
      <c r="AR2010" s="225">
        <f t="shared" si="500"/>
        <v>1</v>
      </c>
      <c r="AS2010" s="35">
        <f t="shared" si="501"/>
        <v>1</v>
      </c>
      <c r="AU2010" s="69" t="e">
        <f t="shared" si="495"/>
        <v>#N/A</v>
      </c>
      <c r="AV2010" s="69" t="e">
        <f t="shared" si="496"/>
        <v>#N/A</v>
      </c>
      <c r="AW2010" s="69">
        <f>IF(I2010&gt;0,COUNTIF($AV$32:AV2010,AV2010),0)</f>
        <v>0</v>
      </c>
      <c r="AX2010" s="69">
        <f>IF(AND(AW2010&gt;1,SUMIF($AV$32:AV2009,AV2010,$AX$32:AX2009)-SUMIF($AV$32:AV2009,AV2010,$BA$32:BA2009)=0),1,IF(AND(AW2010&gt;1,SUMIF($AV$32:AV2009,AV2010,$AX$32:AX2009)-SUMIF($AV$32:AV2009,AV2010,$BA$32:BA2009)&gt;0),0,AW2010))</f>
        <v>0</v>
      </c>
      <c r="AY2010" s="69">
        <f>IF(AND(Q2010&gt;0,SUMIF($AV$32:AV2010,AV2010,$I$32:I2010)-SUMIF($AV$32:AV2010,AV2010,$Q$32:Q2010)=0),COUNTIF($AV$32:AV2010,AV2010),0)</f>
        <v>0</v>
      </c>
      <c r="AZ2010" s="69">
        <f>IF(Q2010&gt;0,COUNTIF($AV$32:AV2010,AV2010),0)</f>
        <v>0</v>
      </c>
      <c r="BA2010" s="69">
        <f t="shared" si="497"/>
        <v>0</v>
      </c>
      <c r="BC2010" s="69" t="str">
        <f t="shared" si="498"/>
        <v xml:space="preserve">  </v>
      </c>
      <c r="BD2010" s="69">
        <f t="shared" si="499"/>
        <v>0</v>
      </c>
      <c r="BF2010" s="69"/>
    </row>
    <row r="2011" spans="44:58" x14ac:dyDescent="0.25">
      <c r="AR2011" s="225">
        <f t="shared" si="500"/>
        <v>1</v>
      </c>
      <c r="AS2011" s="35">
        <f t="shared" si="501"/>
        <v>1</v>
      </c>
      <c r="AU2011" s="69" t="e">
        <f t="shared" si="495"/>
        <v>#N/A</v>
      </c>
      <c r="AV2011" s="69" t="e">
        <f t="shared" si="496"/>
        <v>#N/A</v>
      </c>
      <c r="AW2011" s="69">
        <f>IF(I2011&gt;0,COUNTIF($AV$32:AV2011,AV2011),0)</f>
        <v>0</v>
      </c>
      <c r="AX2011" s="69">
        <f>IF(AND(AW2011&gt;1,SUMIF($AV$32:AV2010,AV2011,$AX$32:AX2010)-SUMIF($AV$32:AV2010,AV2011,$BA$32:BA2010)=0),1,IF(AND(AW2011&gt;1,SUMIF($AV$32:AV2010,AV2011,$AX$32:AX2010)-SUMIF($AV$32:AV2010,AV2011,$BA$32:BA2010)&gt;0),0,AW2011))</f>
        <v>0</v>
      </c>
      <c r="AY2011" s="69">
        <f>IF(AND(Q2011&gt;0,SUMIF($AV$32:AV2011,AV2011,$I$32:I2011)-SUMIF($AV$32:AV2011,AV2011,$Q$32:Q2011)=0),COUNTIF($AV$32:AV2011,AV2011),0)</f>
        <v>0</v>
      </c>
      <c r="AZ2011" s="69">
        <f>IF(Q2011&gt;0,COUNTIF($AV$32:AV2011,AV2011),0)</f>
        <v>0</v>
      </c>
      <c r="BA2011" s="69">
        <f t="shared" si="497"/>
        <v>0</v>
      </c>
      <c r="BC2011" s="69" t="str">
        <f t="shared" si="498"/>
        <v xml:space="preserve">  </v>
      </c>
      <c r="BD2011" s="69">
        <f t="shared" si="499"/>
        <v>0</v>
      </c>
      <c r="BF2011" s="69"/>
    </row>
    <row r="2012" spans="44:58" x14ac:dyDescent="0.25">
      <c r="AR2012" s="225">
        <f t="shared" si="500"/>
        <v>1</v>
      </c>
      <c r="AS2012" s="35">
        <f t="shared" si="501"/>
        <v>1</v>
      </c>
      <c r="AU2012" s="69" t="e">
        <f t="shared" si="495"/>
        <v>#N/A</v>
      </c>
      <c r="AV2012" s="69" t="e">
        <f t="shared" si="496"/>
        <v>#N/A</v>
      </c>
      <c r="AW2012" s="69">
        <f>IF(I2012&gt;0,COUNTIF($AV$32:AV2012,AV2012),0)</f>
        <v>0</v>
      </c>
      <c r="AX2012" s="69">
        <f>IF(AND(AW2012&gt;1,SUMIF($AV$32:AV2011,AV2012,$AX$32:AX2011)-SUMIF($AV$32:AV2011,AV2012,$BA$32:BA2011)=0),1,IF(AND(AW2012&gt;1,SUMIF($AV$32:AV2011,AV2012,$AX$32:AX2011)-SUMIF($AV$32:AV2011,AV2012,$BA$32:BA2011)&gt;0),0,AW2012))</f>
        <v>0</v>
      </c>
      <c r="AY2012" s="69">
        <f>IF(AND(Q2012&gt;0,SUMIF($AV$32:AV2012,AV2012,$I$32:I2012)-SUMIF($AV$32:AV2012,AV2012,$Q$32:Q2012)=0),COUNTIF($AV$32:AV2012,AV2012),0)</f>
        <v>0</v>
      </c>
      <c r="AZ2012" s="69">
        <f>IF(Q2012&gt;0,COUNTIF($AV$32:AV2012,AV2012),0)</f>
        <v>0</v>
      </c>
      <c r="BA2012" s="69">
        <f t="shared" si="497"/>
        <v>0</v>
      </c>
      <c r="BC2012" s="69" t="str">
        <f t="shared" si="498"/>
        <v xml:space="preserve">  </v>
      </c>
      <c r="BD2012" s="69">
        <f t="shared" si="499"/>
        <v>0</v>
      </c>
      <c r="BF2012" s="69"/>
    </row>
    <row r="2013" spans="44:58" x14ac:dyDescent="0.25">
      <c r="AR2013" s="225">
        <f t="shared" si="500"/>
        <v>1</v>
      </c>
      <c r="AS2013" s="35">
        <f t="shared" si="501"/>
        <v>1</v>
      </c>
      <c r="AU2013" s="69" t="e">
        <f t="shared" si="495"/>
        <v>#N/A</v>
      </c>
      <c r="AV2013" s="69" t="e">
        <f t="shared" si="496"/>
        <v>#N/A</v>
      </c>
      <c r="AW2013" s="69">
        <f>IF(I2013&gt;0,COUNTIF($AV$32:AV2013,AV2013),0)</f>
        <v>0</v>
      </c>
      <c r="AX2013" s="69">
        <f>IF(AND(AW2013&gt;1,SUMIF($AV$32:AV2012,AV2013,$AX$32:AX2012)-SUMIF($AV$32:AV2012,AV2013,$BA$32:BA2012)=0),1,IF(AND(AW2013&gt;1,SUMIF($AV$32:AV2012,AV2013,$AX$32:AX2012)-SUMIF($AV$32:AV2012,AV2013,$BA$32:BA2012)&gt;0),0,AW2013))</f>
        <v>0</v>
      </c>
      <c r="AY2013" s="69">
        <f>IF(AND(Q2013&gt;0,SUMIF($AV$32:AV2013,AV2013,$I$32:I2013)-SUMIF($AV$32:AV2013,AV2013,$Q$32:Q2013)=0),COUNTIF($AV$32:AV2013,AV2013),0)</f>
        <v>0</v>
      </c>
      <c r="AZ2013" s="69">
        <f>IF(Q2013&gt;0,COUNTIF($AV$32:AV2013,AV2013),0)</f>
        <v>0</v>
      </c>
      <c r="BA2013" s="69">
        <f t="shared" si="497"/>
        <v>0</v>
      </c>
      <c r="BC2013" s="69" t="str">
        <f t="shared" si="498"/>
        <v xml:space="preserve">  </v>
      </c>
      <c r="BD2013" s="69">
        <f t="shared" si="499"/>
        <v>0</v>
      </c>
      <c r="BF2013" s="69"/>
    </row>
    <row r="2014" spans="44:58" x14ac:dyDescent="0.25">
      <c r="AR2014" s="225">
        <f t="shared" si="500"/>
        <v>1</v>
      </c>
      <c r="AS2014" s="35">
        <f t="shared" si="501"/>
        <v>1</v>
      </c>
      <c r="AU2014" s="69" t="e">
        <f t="shared" si="495"/>
        <v>#N/A</v>
      </c>
      <c r="AV2014" s="69" t="e">
        <f t="shared" si="496"/>
        <v>#N/A</v>
      </c>
      <c r="AW2014" s="69">
        <f>IF(I2014&gt;0,COUNTIF($AV$32:AV2014,AV2014),0)</f>
        <v>0</v>
      </c>
      <c r="AX2014" s="69">
        <f>IF(AND(AW2014&gt;1,SUMIF($AV$32:AV2013,AV2014,$AX$32:AX2013)-SUMIF($AV$32:AV2013,AV2014,$BA$32:BA2013)=0),1,IF(AND(AW2014&gt;1,SUMIF($AV$32:AV2013,AV2014,$AX$32:AX2013)-SUMIF($AV$32:AV2013,AV2014,$BA$32:BA2013)&gt;0),0,AW2014))</f>
        <v>0</v>
      </c>
      <c r="AY2014" s="69">
        <f>IF(AND(Q2014&gt;0,SUMIF($AV$32:AV2014,AV2014,$I$32:I2014)-SUMIF($AV$32:AV2014,AV2014,$Q$32:Q2014)=0),COUNTIF($AV$32:AV2014,AV2014),0)</f>
        <v>0</v>
      </c>
      <c r="AZ2014" s="69">
        <f>IF(Q2014&gt;0,COUNTIF($AV$32:AV2014,AV2014),0)</f>
        <v>0</v>
      </c>
      <c r="BA2014" s="69">
        <f t="shared" si="497"/>
        <v>0</v>
      </c>
      <c r="BC2014" s="69" t="str">
        <f t="shared" si="498"/>
        <v xml:space="preserve">  </v>
      </c>
      <c r="BD2014" s="69">
        <f t="shared" si="499"/>
        <v>0</v>
      </c>
      <c r="BF2014" s="69"/>
    </row>
    <row r="2015" spans="44:58" x14ac:dyDescent="0.25">
      <c r="AR2015" s="225">
        <f t="shared" si="500"/>
        <v>1</v>
      </c>
      <c r="AS2015" s="35">
        <f t="shared" si="501"/>
        <v>1</v>
      </c>
      <c r="AU2015" s="69" t="e">
        <f t="shared" si="495"/>
        <v>#N/A</v>
      </c>
      <c r="AV2015" s="69" t="e">
        <f t="shared" si="496"/>
        <v>#N/A</v>
      </c>
      <c r="AW2015" s="69">
        <f>IF(I2015&gt;0,COUNTIF($AV$32:AV2015,AV2015),0)</f>
        <v>0</v>
      </c>
      <c r="AX2015" s="69">
        <f>IF(AND(AW2015&gt;1,SUMIF($AV$32:AV2014,AV2015,$AX$32:AX2014)-SUMIF($AV$32:AV2014,AV2015,$BA$32:BA2014)=0),1,IF(AND(AW2015&gt;1,SUMIF($AV$32:AV2014,AV2015,$AX$32:AX2014)-SUMIF($AV$32:AV2014,AV2015,$BA$32:BA2014)&gt;0),0,AW2015))</f>
        <v>0</v>
      </c>
      <c r="AY2015" s="69">
        <f>IF(AND(Q2015&gt;0,SUMIF($AV$32:AV2015,AV2015,$I$32:I2015)-SUMIF($AV$32:AV2015,AV2015,$Q$32:Q2015)=0),COUNTIF($AV$32:AV2015,AV2015),0)</f>
        <v>0</v>
      </c>
      <c r="AZ2015" s="69">
        <f>IF(Q2015&gt;0,COUNTIF($AV$32:AV2015,AV2015),0)</f>
        <v>0</v>
      </c>
      <c r="BA2015" s="69">
        <f t="shared" si="497"/>
        <v>0</v>
      </c>
      <c r="BC2015" s="69" t="str">
        <f t="shared" si="498"/>
        <v xml:space="preserve">  </v>
      </c>
      <c r="BD2015" s="69">
        <f t="shared" si="499"/>
        <v>0</v>
      </c>
      <c r="BF2015" s="69"/>
    </row>
    <row r="2016" spans="44:58" x14ac:dyDescent="0.25">
      <c r="AR2016" s="225">
        <f t="shared" si="500"/>
        <v>1</v>
      </c>
      <c r="AS2016" s="35">
        <f t="shared" si="501"/>
        <v>1</v>
      </c>
      <c r="AU2016" s="69" t="e">
        <f t="shared" ref="AU2016:AU2079" si="502">VLOOKUP(G2016,$AO$32:$AP$37,2,0)</f>
        <v>#N/A</v>
      </c>
      <c r="AV2016" s="69" t="e">
        <f t="shared" si="496"/>
        <v>#N/A</v>
      </c>
      <c r="AW2016" s="69">
        <f>IF(I2016&gt;0,COUNTIF($AV$32:AV2016,AV2016),0)</f>
        <v>0</v>
      </c>
      <c r="AX2016" s="69">
        <f>IF(AND(AW2016&gt;1,SUMIF($AV$32:AV2015,AV2016,$AX$32:AX2015)-SUMIF($AV$32:AV2015,AV2016,$BA$32:BA2015)=0),1,IF(AND(AW2016&gt;1,SUMIF($AV$32:AV2015,AV2016,$AX$32:AX2015)-SUMIF($AV$32:AV2015,AV2016,$BA$32:BA2015)&gt;0),0,AW2016))</f>
        <v>0</v>
      </c>
      <c r="AY2016" s="69">
        <f>IF(AND(Q2016&gt;0,SUMIF($AV$32:AV2016,AV2016,$I$32:I2016)-SUMIF($AV$32:AV2016,AV2016,$Q$32:Q2016)=0),COUNTIF($AV$32:AV2016,AV2016),0)</f>
        <v>0</v>
      </c>
      <c r="AZ2016" s="69">
        <f>IF(Q2016&gt;0,COUNTIF($AV$32:AV2016,AV2016),0)</f>
        <v>0</v>
      </c>
      <c r="BA2016" s="69">
        <f t="shared" si="497"/>
        <v>0</v>
      </c>
      <c r="BC2016" s="69" t="str">
        <f t="shared" si="498"/>
        <v xml:space="preserve">  </v>
      </c>
      <c r="BD2016" s="69">
        <f t="shared" si="499"/>
        <v>0</v>
      </c>
      <c r="BF2016" s="69"/>
    </row>
    <row r="2017" spans="44:58" x14ac:dyDescent="0.25">
      <c r="AR2017" s="225">
        <f t="shared" si="500"/>
        <v>1</v>
      </c>
      <c r="AS2017" s="35">
        <f t="shared" si="501"/>
        <v>1</v>
      </c>
      <c r="AU2017" s="69" t="e">
        <f t="shared" si="502"/>
        <v>#N/A</v>
      </c>
      <c r="AV2017" s="69" t="e">
        <f t="shared" ref="AV2017:AV2080" si="503">AU2017&amp;" "&amp;F2017</f>
        <v>#N/A</v>
      </c>
      <c r="AW2017" s="69">
        <f>IF(I2017&gt;0,COUNTIF($AV$32:AV2017,AV2017),0)</f>
        <v>0</v>
      </c>
      <c r="AX2017" s="69">
        <f>IF(AND(AW2017&gt;1,SUMIF($AV$32:AV2016,AV2017,$AX$32:AX2016)-SUMIF($AV$32:AV2016,AV2017,$BA$32:BA2016)=0),1,IF(AND(AW2017&gt;1,SUMIF($AV$32:AV2016,AV2017,$AX$32:AX2016)-SUMIF($AV$32:AV2016,AV2017,$BA$32:BA2016)&gt;0),0,AW2017))</f>
        <v>0</v>
      </c>
      <c r="AY2017" s="69">
        <f>IF(AND(Q2017&gt;0,SUMIF($AV$32:AV2017,AV2017,$I$32:I2017)-SUMIF($AV$32:AV2017,AV2017,$Q$32:Q2017)=0),COUNTIF($AV$32:AV2017,AV2017),0)</f>
        <v>0</v>
      </c>
      <c r="AZ2017" s="69">
        <f>IF(Q2017&gt;0,COUNTIF($AV$32:AV2017,AV2017),0)</f>
        <v>0</v>
      </c>
      <c r="BA2017" s="69">
        <f t="shared" ref="BA2017:BA2080" si="504">IF(AY2017&gt;0,1,0)</f>
        <v>0</v>
      </c>
      <c r="BC2017" s="69" t="str">
        <f t="shared" ref="BC2017:BC2080" si="505">E2017&amp;" "&amp;H2017&amp;" "&amp;Q2017</f>
        <v xml:space="preserve">  </v>
      </c>
      <c r="BD2017" s="69">
        <f t="shared" ref="BD2017:BD2080" si="506">B2017</f>
        <v>0</v>
      </c>
      <c r="BF2017" s="69"/>
    </row>
    <row r="2018" spans="44:58" x14ac:dyDescent="0.25">
      <c r="AR2018" s="225">
        <f t="shared" si="500"/>
        <v>1</v>
      </c>
      <c r="AS2018" s="35">
        <f t="shared" si="501"/>
        <v>1</v>
      </c>
      <c r="AU2018" s="69" t="e">
        <f t="shared" si="502"/>
        <v>#N/A</v>
      </c>
      <c r="AV2018" s="69" t="e">
        <f t="shared" si="503"/>
        <v>#N/A</v>
      </c>
      <c r="AW2018" s="69">
        <f>IF(I2018&gt;0,COUNTIF($AV$32:AV2018,AV2018),0)</f>
        <v>0</v>
      </c>
      <c r="AX2018" s="69">
        <f>IF(AND(AW2018&gt;1,SUMIF($AV$32:AV2017,AV2018,$AX$32:AX2017)-SUMIF($AV$32:AV2017,AV2018,$BA$32:BA2017)=0),1,IF(AND(AW2018&gt;1,SUMIF($AV$32:AV2017,AV2018,$AX$32:AX2017)-SUMIF($AV$32:AV2017,AV2018,$BA$32:BA2017)&gt;0),0,AW2018))</f>
        <v>0</v>
      </c>
      <c r="AY2018" s="69">
        <f>IF(AND(Q2018&gt;0,SUMIF($AV$32:AV2018,AV2018,$I$32:I2018)-SUMIF($AV$32:AV2018,AV2018,$Q$32:Q2018)=0),COUNTIF($AV$32:AV2018,AV2018),0)</f>
        <v>0</v>
      </c>
      <c r="AZ2018" s="69">
        <f>IF(Q2018&gt;0,COUNTIF($AV$32:AV2018,AV2018),0)</f>
        <v>0</v>
      </c>
      <c r="BA2018" s="69">
        <f t="shared" si="504"/>
        <v>0</v>
      </c>
      <c r="BC2018" s="69" t="str">
        <f t="shared" si="505"/>
        <v xml:space="preserve">  </v>
      </c>
      <c r="BD2018" s="69">
        <f t="shared" si="506"/>
        <v>0</v>
      </c>
      <c r="BF2018" s="69"/>
    </row>
    <row r="2019" spans="44:58" x14ac:dyDescent="0.25">
      <c r="AR2019" s="225">
        <f t="shared" si="500"/>
        <v>1</v>
      </c>
      <c r="AS2019" s="35">
        <f t="shared" si="501"/>
        <v>1</v>
      </c>
      <c r="AU2019" s="69" t="e">
        <f t="shared" si="502"/>
        <v>#N/A</v>
      </c>
      <c r="AV2019" s="69" t="e">
        <f t="shared" si="503"/>
        <v>#N/A</v>
      </c>
      <c r="AW2019" s="69">
        <f>IF(I2019&gt;0,COUNTIF($AV$32:AV2019,AV2019),0)</f>
        <v>0</v>
      </c>
      <c r="AX2019" s="69">
        <f>IF(AND(AW2019&gt;1,SUMIF($AV$32:AV2018,AV2019,$AX$32:AX2018)-SUMIF($AV$32:AV2018,AV2019,$BA$32:BA2018)=0),1,IF(AND(AW2019&gt;1,SUMIF($AV$32:AV2018,AV2019,$AX$32:AX2018)-SUMIF($AV$32:AV2018,AV2019,$BA$32:BA2018)&gt;0),0,AW2019))</f>
        <v>0</v>
      </c>
      <c r="AY2019" s="69">
        <f>IF(AND(Q2019&gt;0,SUMIF($AV$32:AV2019,AV2019,$I$32:I2019)-SUMIF($AV$32:AV2019,AV2019,$Q$32:Q2019)=0),COUNTIF($AV$32:AV2019,AV2019),0)</f>
        <v>0</v>
      </c>
      <c r="AZ2019" s="69">
        <f>IF(Q2019&gt;0,COUNTIF($AV$32:AV2019,AV2019),0)</f>
        <v>0</v>
      </c>
      <c r="BA2019" s="69">
        <f t="shared" si="504"/>
        <v>0</v>
      </c>
      <c r="BC2019" s="69" t="str">
        <f t="shared" si="505"/>
        <v xml:space="preserve">  </v>
      </c>
      <c r="BD2019" s="69">
        <f t="shared" si="506"/>
        <v>0</v>
      </c>
      <c r="BF2019" s="69"/>
    </row>
    <row r="2020" spans="44:58" x14ac:dyDescent="0.25">
      <c r="AR2020" s="225">
        <f t="shared" si="500"/>
        <v>1</v>
      </c>
      <c r="AS2020" s="35">
        <f t="shared" si="501"/>
        <v>1</v>
      </c>
      <c r="AU2020" s="69" t="e">
        <f t="shared" si="502"/>
        <v>#N/A</v>
      </c>
      <c r="AV2020" s="69" t="e">
        <f t="shared" si="503"/>
        <v>#N/A</v>
      </c>
      <c r="AW2020" s="69">
        <f>IF(I2020&gt;0,COUNTIF($AV$32:AV2020,AV2020),0)</f>
        <v>0</v>
      </c>
      <c r="AX2020" s="69">
        <f>IF(AND(AW2020&gt;1,SUMIF($AV$32:AV2019,AV2020,$AX$32:AX2019)-SUMIF($AV$32:AV2019,AV2020,$BA$32:BA2019)=0),1,IF(AND(AW2020&gt;1,SUMIF($AV$32:AV2019,AV2020,$AX$32:AX2019)-SUMIF($AV$32:AV2019,AV2020,$BA$32:BA2019)&gt;0),0,AW2020))</f>
        <v>0</v>
      </c>
      <c r="AY2020" s="69">
        <f>IF(AND(Q2020&gt;0,SUMIF($AV$32:AV2020,AV2020,$I$32:I2020)-SUMIF($AV$32:AV2020,AV2020,$Q$32:Q2020)=0),COUNTIF($AV$32:AV2020,AV2020),0)</f>
        <v>0</v>
      </c>
      <c r="AZ2020" s="69">
        <f>IF(Q2020&gt;0,COUNTIF($AV$32:AV2020,AV2020),0)</f>
        <v>0</v>
      </c>
      <c r="BA2020" s="69">
        <f t="shared" si="504"/>
        <v>0</v>
      </c>
      <c r="BC2020" s="69" t="str">
        <f t="shared" si="505"/>
        <v xml:space="preserve">  </v>
      </c>
      <c r="BD2020" s="69">
        <f t="shared" si="506"/>
        <v>0</v>
      </c>
      <c r="BF2020" s="69"/>
    </row>
    <row r="2021" spans="44:58" x14ac:dyDescent="0.25">
      <c r="AR2021" s="225">
        <f t="shared" si="500"/>
        <v>1</v>
      </c>
      <c r="AS2021" s="35">
        <f t="shared" si="501"/>
        <v>1</v>
      </c>
      <c r="AU2021" s="69" t="e">
        <f t="shared" si="502"/>
        <v>#N/A</v>
      </c>
      <c r="AV2021" s="69" t="e">
        <f t="shared" si="503"/>
        <v>#N/A</v>
      </c>
      <c r="AW2021" s="69">
        <f>IF(I2021&gt;0,COUNTIF($AV$32:AV2021,AV2021),0)</f>
        <v>0</v>
      </c>
      <c r="AX2021" s="69">
        <f>IF(AND(AW2021&gt;1,SUMIF($AV$32:AV2020,AV2021,$AX$32:AX2020)-SUMIF($AV$32:AV2020,AV2021,$BA$32:BA2020)=0),1,IF(AND(AW2021&gt;1,SUMIF($AV$32:AV2020,AV2021,$AX$32:AX2020)-SUMIF($AV$32:AV2020,AV2021,$BA$32:BA2020)&gt;0),0,AW2021))</f>
        <v>0</v>
      </c>
      <c r="AY2021" s="69">
        <f>IF(AND(Q2021&gt;0,SUMIF($AV$32:AV2021,AV2021,$I$32:I2021)-SUMIF($AV$32:AV2021,AV2021,$Q$32:Q2021)=0),COUNTIF($AV$32:AV2021,AV2021),0)</f>
        <v>0</v>
      </c>
      <c r="AZ2021" s="69">
        <f>IF(Q2021&gt;0,COUNTIF($AV$32:AV2021,AV2021),0)</f>
        <v>0</v>
      </c>
      <c r="BA2021" s="69">
        <f t="shared" si="504"/>
        <v>0</v>
      </c>
      <c r="BC2021" s="69" t="str">
        <f t="shared" si="505"/>
        <v xml:space="preserve">  </v>
      </c>
      <c r="BD2021" s="69">
        <f t="shared" si="506"/>
        <v>0</v>
      </c>
      <c r="BF2021" s="69"/>
    </row>
    <row r="2022" spans="44:58" x14ac:dyDescent="0.25">
      <c r="AR2022" s="225">
        <f t="shared" si="500"/>
        <v>1</v>
      </c>
      <c r="AS2022" s="35">
        <f t="shared" si="501"/>
        <v>1</v>
      </c>
      <c r="AU2022" s="69" t="e">
        <f t="shared" si="502"/>
        <v>#N/A</v>
      </c>
      <c r="AV2022" s="69" t="e">
        <f t="shared" si="503"/>
        <v>#N/A</v>
      </c>
      <c r="AW2022" s="69">
        <f>IF(I2022&gt;0,COUNTIF($AV$32:AV2022,AV2022),0)</f>
        <v>0</v>
      </c>
      <c r="AX2022" s="69">
        <f>IF(AND(AW2022&gt;1,SUMIF($AV$32:AV2021,AV2022,$AX$32:AX2021)-SUMIF($AV$32:AV2021,AV2022,$BA$32:BA2021)=0),1,IF(AND(AW2022&gt;1,SUMIF($AV$32:AV2021,AV2022,$AX$32:AX2021)-SUMIF($AV$32:AV2021,AV2022,$BA$32:BA2021)&gt;0),0,AW2022))</f>
        <v>0</v>
      </c>
      <c r="AY2022" s="69">
        <f>IF(AND(Q2022&gt;0,SUMIF($AV$32:AV2022,AV2022,$I$32:I2022)-SUMIF($AV$32:AV2022,AV2022,$Q$32:Q2022)=0),COUNTIF($AV$32:AV2022,AV2022),0)</f>
        <v>0</v>
      </c>
      <c r="AZ2022" s="69">
        <f>IF(Q2022&gt;0,COUNTIF($AV$32:AV2022,AV2022),0)</f>
        <v>0</v>
      </c>
      <c r="BA2022" s="69">
        <f t="shared" si="504"/>
        <v>0</v>
      </c>
      <c r="BC2022" s="69" t="str">
        <f t="shared" si="505"/>
        <v xml:space="preserve">  </v>
      </c>
      <c r="BD2022" s="69">
        <f t="shared" si="506"/>
        <v>0</v>
      </c>
      <c r="BF2022" s="69"/>
    </row>
    <row r="2023" spans="44:58" x14ac:dyDescent="0.25">
      <c r="AR2023" s="225">
        <f t="shared" si="500"/>
        <v>1</v>
      </c>
      <c r="AS2023" s="35">
        <f t="shared" si="501"/>
        <v>1</v>
      </c>
      <c r="AU2023" s="69" t="e">
        <f t="shared" si="502"/>
        <v>#N/A</v>
      </c>
      <c r="AV2023" s="69" t="e">
        <f t="shared" si="503"/>
        <v>#N/A</v>
      </c>
      <c r="AW2023" s="69">
        <f>IF(I2023&gt;0,COUNTIF($AV$32:AV2023,AV2023),0)</f>
        <v>0</v>
      </c>
      <c r="AX2023" s="69">
        <f>IF(AND(AW2023&gt;1,SUMIF($AV$32:AV2022,AV2023,$AX$32:AX2022)-SUMIF($AV$32:AV2022,AV2023,$BA$32:BA2022)=0),1,IF(AND(AW2023&gt;1,SUMIF($AV$32:AV2022,AV2023,$AX$32:AX2022)-SUMIF($AV$32:AV2022,AV2023,$BA$32:BA2022)&gt;0),0,AW2023))</f>
        <v>0</v>
      </c>
      <c r="AY2023" s="69">
        <f>IF(AND(Q2023&gt;0,SUMIF($AV$32:AV2023,AV2023,$I$32:I2023)-SUMIF($AV$32:AV2023,AV2023,$Q$32:Q2023)=0),COUNTIF($AV$32:AV2023,AV2023),0)</f>
        <v>0</v>
      </c>
      <c r="AZ2023" s="69">
        <f>IF(Q2023&gt;0,COUNTIF($AV$32:AV2023,AV2023),0)</f>
        <v>0</v>
      </c>
      <c r="BA2023" s="69">
        <f t="shared" si="504"/>
        <v>0</v>
      </c>
      <c r="BC2023" s="69" t="str">
        <f t="shared" si="505"/>
        <v xml:space="preserve">  </v>
      </c>
      <c r="BD2023" s="69">
        <f t="shared" si="506"/>
        <v>0</v>
      </c>
      <c r="BF2023" s="69"/>
    </row>
    <row r="2024" spans="44:58" x14ac:dyDescent="0.25">
      <c r="AR2024" s="225">
        <f t="shared" si="500"/>
        <v>1</v>
      </c>
      <c r="AS2024" s="35">
        <f t="shared" si="501"/>
        <v>1</v>
      </c>
      <c r="AU2024" s="69" t="e">
        <f t="shared" si="502"/>
        <v>#N/A</v>
      </c>
      <c r="AV2024" s="69" t="e">
        <f t="shared" si="503"/>
        <v>#N/A</v>
      </c>
      <c r="AW2024" s="69">
        <f>IF(I2024&gt;0,COUNTIF($AV$32:AV2024,AV2024),0)</f>
        <v>0</v>
      </c>
      <c r="AX2024" s="69">
        <f>IF(AND(AW2024&gt;1,SUMIF($AV$32:AV2023,AV2024,$AX$32:AX2023)-SUMIF($AV$32:AV2023,AV2024,$BA$32:BA2023)=0),1,IF(AND(AW2024&gt;1,SUMIF($AV$32:AV2023,AV2024,$AX$32:AX2023)-SUMIF($AV$32:AV2023,AV2024,$BA$32:BA2023)&gt;0),0,AW2024))</f>
        <v>0</v>
      </c>
      <c r="AY2024" s="69">
        <f>IF(AND(Q2024&gt;0,SUMIF($AV$32:AV2024,AV2024,$I$32:I2024)-SUMIF($AV$32:AV2024,AV2024,$Q$32:Q2024)=0),COUNTIF($AV$32:AV2024,AV2024),0)</f>
        <v>0</v>
      </c>
      <c r="AZ2024" s="69">
        <f>IF(Q2024&gt;0,COUNTIF($AV$32:AV2024,AV2024),0)</f>
        <v>0</v>
      </c>
      <c r="BA2024" s="69">
        <f t="shared" si="504"/>
        <v>0</v>
      </c>
      <c r="BC2024" s="69" t="str">
        <f t="shared" si="505"/>
        <v xml:space="preserve">  </v>
      </c>
      <c r="BD2024" s="69">
        <f t="shared" si="506"/>
        <v>0</v>
      </c>
      <c r="BF2024" s="69"/>
    </row>
    <row r="2025" spans="44:58" x14ac:dyDescent="0.25">
      <c r="AR2025" s="225">
        <f t="shared" si="500"/>
        <v>1</v>
      </c>
      <c r="AS2025" s="35">
        <f t="shared" si="501"/>
        <v>1</v>
      </c>
      <c r="AU2025" s="69" t="e">
        <f t="shared" si="502"/>
        <v>#N/A</v>
      </c>
      <c r="AV2025" s="69" t="e">
        <f t="shared" si="503"/>
        <v>#N/A</v>
      </c>
      <c r="AW2025" s="69">
        <f>IF(I2025&gt;0,COUNTIF($AV$32:AV2025,AV2025),0)</f>
        <v>0</v>
      </c>
      <c r="AX2025" s="69">
        <f>IF(AND(AW2025&gt;1,SUMIF($AV$32:AV2024,AV2025,$AX$32:AX2024)-SUMIF($AV$32:AV2024,AV2025,$BA$32:BA2024)=0),1,IF(AND(AW2025&gt;1,SUMIF($AV$32:AV2024,AV2025,$AX$32:AX2024)-SUMIF($AV$32:AV2024,AV2025,$BA$32:BA2024)&gt;0),0,AW2025))</f>
        <v>0</v>
      </c>
      <c r="AY2025" s="69">
        <f>IF(AND(Q2025&gt;0,SUMIF($AV$32:AV2025,AV2025,$I$32:I2025)-SUMIF($AV$32:AV2025,AV2025,$Q$32:Q2025)=0),COUNTIF($AV$32:AV2025,AV2025),0)</f>
        <v>0</v>
      </c>
      <c r="AZ2025" s="69">
        <f>IF(Q2025&gt;0,COUNTIF($AV$32:AV2025,AV2025),0)</f>
        <v>0</v>
      </c>
      <c r="BA2025" s="69">
        <f t="shared" si="504"/>
        <v>0</v>
      </c>
      <c r="BC2025" s="69" t="str">
        <f t="shared" si="505"/>
        <v xml:space="preserve">  </v>
      </c>
      <c r="BD2025" s="69">
        <f t="shared" si="506"/>
        <v>0</v>
      </c>
      <c r="BF2025" s="69"/>
    </row>
    <row r="2026" spans="44:58" x14ac:dyDescent="0.25">
      <c r="AR2026" s="225">
        <f t="shared" si="500"/>
        <v>1</v>
      </c>
      <c r="AS2026" s="35">
        <f t="shared" si="501"/>
        <v>1</v>
      </c>
      <c r="AU2026" s="69" t="e">
        <f t="shared" si="502"/>
        <v>#N/A</v>
      </c>
      <c r="AV2026" s="69" t="e">
        <f t="shared" si="503"/>
        <v>#N/A</v>
      </c>
      <c r="AW2026" s="69">
        <f>IF(I2026&gt;0,COUNTIF($AV$32:AV2026,AV2026),0)</f>
        <v>0</v>
      </c>
      <c r="AX2026" s="69">
        <f>IF(AND(AW2026&gt;1,SUMIF($AV$32:AV2025,AV2026,$AX$32:AX2025)-SUMIF($AV$32:AV2025,AV2026,$BA$32:BA2025)=0),1,IF(AND(AW2026&gt;1,SUMIF($AV$32:AV2025,AV2026,$AX$32:AX2025)-SUMIF($AV$32:AV2025,AV2026,$BA$32:BA2025)&gt;0),0,AW2026))</f>
        <v>0</v>
      </c>
      <c r="AY2026" s="69">
        <f>IF(AND(Q2026&gt;0,SUMIF($AV$32:AV2026,AV2026,$I$32:I2026)-SUMIF($AV$32:AV2026,AV2026,$Q$32:Q2026)=0),COUNTIF($AV$32:AV2026,AV2026),0)</f>
        <v>0</v>
      </c>
      <c r="AZ2026" s="69">
        <f>IF(Q2026&gt;0,COUNTIF($AV$32:AV2026,AV2026),0)</f>
        <v>0</v>
      </c>
      <c r="BA2026" s="69">
        <f t="shared" si="504"/>
        <v>0</v>
      </c>
      <c r="BC2026" s="69" t="str">
        <f t="shared" si="505"/>
        <v xml:space="preserve">  </v>
      </c>
      <c r="BD2026" s="69">
        <f t="shared" si="506"/>
        <v>0</v>
      </c>
      <c r="BF2026" s="69"/>
    </row>
    <row r="2027" spans="44:58" x14ac:dyDescent="0.25">
      <c r="AR2027" s="225">
        <f t="shared" si="500"/>
        <v>1</v>
      </c>
      <c r="AS2027" s="35">
        <f t="shared" si="501"/>
        <v>1</v>
      </c>
      <c r="AU2027" s="69" t="e">
        <f t="shared" si="502"/>
        <v>#N/A</v>
      </c>
      <c r="AV2027" s="69" t="e">
        <f t="shared" si="503"/>
        <v>#N/A</v>
      </c>
      <c r="AW2027" s="69">
        <f>IF(I2027&gt;0,COUNTIF($AV$32:AV2027,AV2027),0)</f>
        <v>0</v>
      </c>
      <c r="AX2027" s="69">
        <f>IF(AND(AW2027&gt;1,SUMIF($AV$32:AV2026,AV2027,$AX$32:AX2026)-SUMIF($AV$32:AV2026,AV2027,$BA$32:BA2026)=0),1,IF(AND(AW2027&gt;1,SUMIF($AV$32:AV2026,AV2027,$AX$32:AX2026)-SUMIF($AV$32:AV2026,AV2027,$BA$32:BA2026)&gt;0),0,AW2027))</f>
        <v>0</v>
      </c>
      <c r="AY2027" s="69">
        <f>IF(AND(Q2027&gt;0,SUMIF($AV$32:AV2027,AV2027,$I$32:I2027)-SUMIF($AV$32:AV2027,AV2027,$Q$32:Q2027)=0),COUNTIF($AV$32:AV2027,AV2027),0)</f>
        <v>0</v>
      </c>
      <c r="AZ2027" s="69">
        <f>IF(Q2027&gt;0,COUNTIF($AV$32:AV2027,AV2027),0)</f>
        <v>0</v>
      </c>
      <c r="BA2027" s="69">
        <f t="shared" si="504"/>
        <v>0</v>
      </c>
      <c r="BC2027" s="69" t="str">
        <f t="shared" si="505"/>
        <v xml:space="preserve">  </v>
      </c>
      <c r="BD2027" s="69">
        <f t="shared" si="506"/>
        <v>0</v>
      </c>
      <c r="BF2027" s="69"/>
    </row>
    <row r="2028" spans="44:58" x14ac:dyDescent="0.25">
      <c r="AR2028" s="225">
        <f t="shared" ref="AR2028:AR2091" si="507">IF(AS2028&gt;1,H2028,IF(AS2028=1,H2027+1,0))</f>
        <v>1</v>
      </c>
      <c r="AS2028" s="35">
        <f t="shared" ref="AS2028:AS2091" si="508">IF(H2028=0,H2027+1,2)</f>
        <v>1</v>
      </c>
      <c r="AU2028" s="69" t="e">
        <f t="shared" si="502"/>
        <v>#N/A</v>
      </c>
      <c r="AV2028" s="69" t="e">
        <f t="shared" si="503"/>
        <v>#N/A</v>
      </c>
      <c r="AW2028" s="69">
        <f>IF(I2028&gt;0,COUNTIF($AV$32:AV2028,AV2028),0)</f>
        <v>0</v>
      </c>
      <c r="AX2028" s="69">
        <f>IF(AND(AW2028&gt;1,SUMIF($AV$32:AV2027,AV2028,$AX$32:AX2027)-SUMIF($AV$32:AV2027,AV2028,$BA$32:BA2027)=0),1,IF(AND(AW2028&gt;1,SUMIF($AV$32:AV2027,AV2028,$AX$32:AX2027)-SUMIF($AV$32:AV2027,AV2028,$BA$32:BA2027)&gt;0),0,AW2028))</f>
        <v>0</v>
      </c>
      <c r="AY2028" s="69">
        <f>IF(AND(Q2028&gt;0,SUMIF($AV$32:AV2028,AV2028,$I$32:I2028)-SUMIF($AV$32:AV2028,AV2028,$Q$32:Q2028)=0),COUNTIF($AV$32:AV2028,AV2028),0)</f>
        <v>0</v>
      </c>
      <c r="AZ2028" s="69">
        <f>IF(Q2028&gt;0,COUNTIF($AV$32:AV2028,AV2028),0)</f>
        <v>0</v>
      </c>
      <c r="BA2028" s="69">
        <f t="shared" si="504"/>
        <v>0</v>
      </c>
      <c r="BC2028" s="69" t="str">
        <f t="shared" si="505"/>
        <v xml:space="preserve">  </v>
      </c>
      <c r="BD2028" s="69">
        <f t="shared" si="506"/>
        <v>0</v>
      </c>
      <c r="BF2028" s="69"/>
    </row>
    <row r="2029" spans="44:58" x14ac:dyDescent="0.25">
      <c r="AR2029" s="225">
        <f t="shared" si="507"/>
        <v>1</v>
      </c>
      <c r="AS2029" s="35">
        <f t="shared" si="508"/>
        <v>1</v>
      </c>
      <c r="AU2029" s="69" t="e">
        <f t="shared" si="502"/>
        <v>#N/A</v>
      </c>
      <c r="AV2029" s="69" t="e">
        <f t="shared" si="503"/>
        <v>#N/A</v>
      </c>
      <c r="AW2029" s="69">
        <f>IF(I2029&gt;0,COUNTIF($AV$32:AV2029,AV2029),0)</f>
        <v>0</v>
      </c>
      <c r="AX2029" s="69">
        <f>IF(AND(AW2029&gt;1,SUMIF($AV$32:AV2028,AV2029,$AX$32:AX2028)-SUMIF($AV$32:AV2028,AV2029,$BA$32:BA2028)=0),1,IF(AND(AW2029&gt;1,SUMIF($AV$32:AV2028,AV2029,$AX$32:AX2028)-SUMIF($AV$32:AV2028,AV2029,$BA$32:BA2028)&gt;0),0,AW2029))</f>
        <v>0</v>
      </c>
      <c r="AY2029" s="69">
        <f>IF(AND(Q2029&gt;0,SUMIF($AV$32:AV2029,AV2029,$I$32:I2029)-SUMIF($AV$32:AV2029,AV2029,$Q$32:Q2029)=0),COUNTIF($AV$32:AV2029,AV2029),0)</f>
        <v>0</v>
      </c>
      <c r="AZ2029" s="69">
        <f>IF(Q2029&gt;0,COUNTIF($AV$32:AV2029,AV2029),0)</f>
        <v>0</v>
      </c>
      <c r="BA2029" s="69">
        <f t="shared" si="504"/>
        <v>0</v>
      </c>
      <c r="BC2029" s="69" t="str">
        <f t="shared" si="505"/>
        <v xml:space="preserve">  </v>
      </c>
      <c r="BD2029" s="69">
        <f t="shared" si="506"/>
        <v>0</v>
      </c>
      <c r="BF2029" s="69"/>
    </row>
    <row r="2030" spans="44:58" x14ac:dyDescent="0.25">
      <c r="AR2030" s="225">
        <f t="shared" si="507"/>
        <v>1</v>
      </c>
      <c r="AS2030" s="35">
        <f t="shared" si="508"/>
        <v>1</v>
      </c>
      <c r="AU2030" s="69" t="e">
        <f t="shared" si="502"/>
        <v>#N/A</v>
      </c>
      <c r="AV2030" s="69" t="e">
        <f t="shared" si="503"/>
        <v>#N/A</v>
      </c>
      <c r="AW2030" s="69">
        <f>IF(I2030&gt;0,COUNTIF($AV$32:AV2030,AV2030),0)</f>
        <v>0</v>
      </c>
      <c r="AX2030" s="69">
        <f>IF(AND(AW2030&gt;1,SUMIF($AV$32:AV2029,AV2030,$AX$32:AX2029)-SUMIF($AV$32:AV2029,AV2030,$BA$32:BA2029)=0),1,IF(AND(AW2030&gt;1,SUMIF($AV$32:AV2029,AV2030,$AX$32:AX2029)-SUMIF($AV$32:AV2029,AV2030,$BA$32:BA2029)&gt;0),0,AW2030))</f>
        <v>0</v>
      </c>
      <c r="AY2030" s="69">
        <f>IF(AND(Q2030&gt;0,SUMIF($AV$32:AV2030,AV2030,$I$32:I2030)-SUMIF($AV$32:AV2030,AV2030,$Q$32:Q2030)=0),COUNTIF($AV$32:AV2030,AV2030),0)</f>
        <v>0</v>
      </c>
      <c r="AZ2030" s="69">
        <f>IF(Q2030&gt;0,COUNTIF($AV$32:AV2030,AV2030),0)</f>
        <v>0</v>
      </c>
      <c r="BA2030" s="69">
        <f t="shared" si="504"/>
        <v>0</v>
      </c>
      <c r="BC2030" s="69" t="str">
        <f t="shared" si="505"/>
        <v xml:space="preserve">  </v>
      </c>
      <c r="BD2030" s="69">
        <f t="shared" si="506"/>
        <v>0</v>
      </c>
      <c r="BF2030" s="69"/>
    </row>
    <row r="2031" spans="44:58" x14ac:dyDescent="0.25">
      <c r="AR2031" s="225">
        <f t="shared" si="507"/>
        <v>1</v>
      </c>
      <c r="AS2031" s="35">
        <f t="shared" si="508"/>
        <v>1</v>
      </c>
      <c r="AU2031" s="69" t="e">
        <f t="shared" si="502"/>
        <v>#N/A</v>
      </c>
      <c r="AV2031" s="69" t="e">
        <f t="shared" si="503"/>
        <v>#N/A</v>
      </c>
      <c r="AW2031" s="69">
        <f>IF(I2031&gt;0,COUNTIF($AV$32:AV2031,AV2031),0)</f>
        <v>0</v>
      </c>
      <c r="AX2031" s="69">
        <f>IF(AND(AW2031&gt;1,SUMIF($AV$32:AV2030,AV2031,$AX$32:AX2030)-SUMIF($AV$32:AV2030,AV2031,$BA$32:BA2030)=0),1,IF(AND(AW2031&gt;1,SUMIF($AV$32:AV2030,AV2031,$AX$32:AX2030)-SUMIF($AV$32:AV2030,AV2031,$BA$32:BA2030)&gt;0),0,AW2031))</f>
        <v>0</v>
      </c>
      <c r="AY2031" s="69">
        <f>IF(AND(Q2031&gt;0,SUMIF($AV$32:AV2031,AV2031,$I$32:I2031)-SUMIF($AV$32:AV2031,AV2031,$Q$32:Q2031)=0),COUNTIF($AV$32:AV2031,AV2031),0)</f>
        <v>0</v>
      </c>
      <c r="AZ2031" s="69">
        <f>IF(Q2031&gt;0,COUNTIF($AV$32:AV2031,AV2031),0)</f>
        <v>0</v>
      </c>
      <c r="BA2031" s="69">
        <f t="shared" si="504"/>
        <v>0</v>
      </c>
      <c r="BC2031" s="69" t="str">
        <f t="shared" si="505"/>
        <v xml:space="preserve">  </v>
      </c>
      <c r="BD2031" s="69">
        <f t="shared" si="506"/>
        <v>0</v>
      </c>
      <c r="BF2031" s="69"/>
    </row>
    <row r="2032" spans="44:58" x14ac:dyDescent="0.25">
      <c r="AR2032" s="225">
        <f t="shared" si="507"/>
        <v>1</v>
      </c>
      <c r="AS2032" s="35">
        <f t="shared" si="508"/>
        <v>1</v>
      </c>
      <c r="AU2032" s="69" t="e">
        <f t="shared" si="502"/>
        <v>#N/A</v>
      </c>
      <c r="AV2032" s="69" t="e">
        <f t="shared" si="503"/>
        <v>#N/A</v>
      </c>
      <c r="AW2032" s="69">
        <f>IF(I2032&gt;0,COUNTIF($AV$32:AV2032,AV2032),0)</f>
        <v>0</v>
      </c>
      <c r="AX2032" s="69">
        <f>IF(AND(AW2032&gt;1,SUMIF($AV$32:AV2031,AV2032,$AX$32:AX2031)-SUMIF($AV$32:AV2031,AV2032,$BA$32:BA2031)=0),1,IF(AND(AW2032&gt;1,SUMIF($AV$32:AV2031,AV2032,$AX$32:AX2031)-SUMIF($AV$32:AV2031,AV2032,$BA$32:BA2031)&gt;0),0,AW2032))</f>
        <v>0</v>
      </c>
      <c r="AY2032" s="69">
        <f>IF(AND(Q2032&gt;0,SUMIF($AV$32:AV2032,AV2032,$I$32:I2032)-SUMIF($AV$32:AV2032,AV2032,$Q$32:Q2032)=0),COUNTIF($AV$32:AV2032,AV2032),0)</f>
        <v>0</v>
      </c>
      <c r="AZ2032" s="69">
        <f>IF(Q2032&gt;0,COUNTIF($AV$32:AV2032,AV2032),0)</f>
        <v>0</v>
      </c>
      <c r="BA2032" s="69">
        <f t="shared" si="504"/>
        <v>0</v>
      </c>
      <c r="BC2032" s="69" t="str">
        <f t="shared" si="505"/>
        <v xml:space="preserve">  </v>
      </c>
      <c r="BD2032" s="69">
        <f t="shared" si="506"/>
        <v>0</v>
      </c>
      <c r="BF2032" s="69"/>
    </row>
    <row r="2033" spans="44:58" x14ac:dyDescent="0.25">
      <c r="AR2033" s="225">
        <f t="shared" si="507"/>
        <v>1</v>
      </c>
      <c r="AS2033" s="35">
        <f t="shared" si="508"/>
        <v>1</v>
      </c>
      <c r="AU2033" s="69" t="e">
        <f t="shared" si="502"/>
        <v>#N/A</v>
      </c>
      <c r="AV2033" s="69" t="e">
        <f t="shared" si="503"/>
        <v>#N/A</v>
      </c>
      <c r="AW2033" s="69">
        <f>IF(I2033&gt;0,COUNTIF($AV$32:AV2033,AV2033),0)</f>
        <v>0</v>
      </c>
      <c r="AX2033" s="69">
        <f>IF(AND(AW2033&gt;1,SUMIF($AV$32:AV2032,AV2033,$AX$32:AX2032)-SUMIF($AV$32:AV2032,AV2033,$BA$32:BA2032)=0),1,IF(AND(AW2033&gt;1,SUMIF($AV$32:AV2032,AV2033,$AX$32:AX2032)-SUMIF($AV$32:AV2032,AV2033,$BA$32:BA2032)&gt;0),0,AW2033))</f>
        <v>0</v>
      </c>
      <c r="AY2033" s="69">
        <f>IF(AND(Q2033&gt;0,SUMIF($AV$32:AV2033,AV2033,$I$32:I2033)-SUMIF($AV$32:AV2033,AV2033,$Q$32:Q2033)=0),COUNTIF($AV$32:AV2033,AV2033),0)</f>
        <v>0</v>
      </c>
      <c r="AZ2033" s="69">
        <f>IF(Q2033&gt;0,COUNTIF($AV$32:AV2033,AV2033),0)</f>
        <v>0</v>
      </c>
      <c r="BA2033" s="69">
        <f t="shared" si="504"/>
        <v>0</v>
      </c>
      <c r="BC2033" s="69" t="str">
        <f t="shared" si="505"/>
        <v xml:space="preserve">  </v>
      </c>
      <c r="BD2033" s="69">
        <f t="shared" si="506"/>
        <v>0</v>
      </c>
      <c r="BF2033" s="69"/>
    </row>
    <row r="2034" spans="44:58" x14ac:dyDescent="0.25">
      <c r="AR2034" s="225">
        <f t="shared" si="507"/>
        <v>1</v>
      </c>
      <c r="AS2034" s="35">
        <f t="shared" si="508"/>
        <v>1</v>
      </c>
      <c r="AU2034" s="69" t="e">
        <f t="shared" si="502"/>
        <v>#N/A</v>
      </c>
      <c r="AV2034" s="69" t="e">
        <f t="shared" si="503"/>
        <v>#N/A</v>
      </c>
      <c r="AW2034" s="69">
        <f>IF(I2034&gt;0,COUNTIF($AV$32:AV2034,AV2034),0)</f>
        <v>0</v>
      </c>
      <c r="AX2034" s="69">
        <f>IF(AND(AW2034&gt;1,SUMIF($AV$32:AV2033,AV2034,$AX$32:AX2033)-SUMIF($AV$32:AV2033,AV2034,$BA$32:BA2033)=0),1,IF(AND(AW2034&gt;1,SUMIF($AV$32:AV2033,AV2034,$AX$32:AX2033)-SUMIF($AV$32:AV2033,AV2034,$BA$32:BA2033)&gt;0),0,AW2034))</f>
        <v>0</v>
      </c>
      <c r="AY2034" s="69">
        <f>IF(AND(Q2034&gt;0,SUMIF($AV$32:AV2034,AV2034,$I$32:I2034)-SUMIF($AV$32:AV2034,AV2034,$Q$32:Q2034)=0),COUNTIF($AV$32:AV2034,AV2034),0)</f>
        <v>0</v>
      </c>
      <c r="AZ2034" s="69">
        <f>IF(Q2034&gt;0,COUNTIF($AV$32:AV2034,AV2034),0)</f>
        <v>0</v>
      </c>
      <c r="BA2034" s="69">
        <f t="shared" si="504"/>
        <v>0</v>
      </c>
      <c r="BC2034" s="69" t="str">
        <f t="shared" si="505"/>
        <v xml:space="preserve">  </v>
      </c>
      <c r="BD2034" s="69">
        <f t="shared" si="506"/>
        <v>0</v>
      </c>
      <c r="BF2034" s="69"/>
    </row>
    <row r="2035" spans="44:58" x14ac:dyDescent="0.25">
      <c r="AR2035" s="225">
        <f t="shared" si="507"/>
        <v>1</v>
      </c>
      <c r="AS2035" s="35">
        <f t="shared" si="508"/>
        <v>1</v>
      </c>
      <c r="AU2035" s="69" t="e">
        <f t="shared" si="502"/>
        <v>#N/A</v>
      </c>
      <c r="AV2035" s="69" t="e">
        <f t="shared" si="503"/>
        <v>#N/A</v>
      </c>
      <c r="AW2035" s="69">
        <f>IF(I2035&gt;0,COUNTIF($AV$32:AV2035,AV2035),0)</f>
        <v>0</v>
      </c>
      <c r="AX2035" s="69">
        <f>IF(AND(AW2035&gt;1,SUMIF($AV$32:AV2034,AV2035,$AX$32:AX2034)-SUMIF($AV$32:AV2034,AV2035,$BA$32:BA2034)=0),1,IF(AND(AW2035&gt;1,SUMIF($AV$32:AV2034,AV2035,$AX$32:AX2034)-SUMIF($AV$32:AV2034,AV2035,$BA$32:BA2034)&gt;0),0,AW2035))</f>
        <v>0</v>
      </c>
      <c r="AY2035" s="69">
        <f>IF(AND(Q2035&gt;0,SUMIF($AV$32:AV2035,AV2035,$I$32:I2035)-SUMIF($AV$32:AV2035,AV2035,$Q$32:Q2035)=0),COUNTIF($AV$32:AV2035,AV2035),0)</f>
        <v>0</v>
      </c>
      <c r="AZ2035" s="69">
        <f>IF(Q2035&gt;0,COUNTIF($AV$32:AV2035,AV2035),0)</f>
        <v>0</v>
      </c>
      <c r="BA2035" s="69">
        <f t="shared" si="504"/>
        <v>0</v>
      </c>
      <c r="BC2035" s="69" t="str">
        <f t="shared" si="505"/>
        <v xml:space="preserve">  </v>
      </c>
      <c r="BD2035" s="69">
        <f t="shared" si="506"/>
        <v>0</v>
      </c>
      <c r="BF2035" s="69"/>
    </row>
    <row r="2036" spans="44:58" x14ac:dyDescent="0.25">
      <c r="AR2036" s="225">
        <f t="shared" si="507"/>
        <v>1</v>
      </c>
      <c r="AS2036" s="35">
        <f t="shared" si="508"/>
        <v>1</v>
      </c>
      <c r="AU2036" s="69" t="e">
        <f t="shared" si="502"/>
        <v>#N/A</v>
      </c>
      <c r="AV2036" s="69" t="e">
        <f t="shared" si="503"/>
        <v>#N/A</v>
      </c>
      <c r="AW2036" s="69">
        <f>IF(I2036&gt;0,COUNTIF($AV$32:AV2036,AV2036),0)</f>
        <v>0</v>
      </c>
      <c r="AX2036" s="69">
        <f>IF(AND(AW2036&gt;1,SUMIF($AV$32:AV2035,AV2036,$AX$32:AX2035)-SUMIF($AV$32:AV2035,AV2036,$BA$32:BA2035)=0),1,IF(AND(AW2036&gt;1,SUMIF($AV$32:AV2035,AV2036,$AX$32:AX2035)-SUMIF($AV$32:AV2035,AV2036,$BA$32:BA2035)&gt;0),0,AW2036))</f>
        <v>0</v>
      </c>
      <c r="AY2036" s="69">
        <f>IF(AND(Q2036&gt;0,SUMIF($AV$32:AV2036,AV2036,$I$32:I2036)-SUMIF($AV$32:AV2036,AV2036,$Q$32:Q2036)=0),COUNTIF($AV$32:AV2036,AV2036),0)</f>
        <v>0</v>
      </c>
      <c r="AZ2036" s="69">
        <f>IF(Q2036&gt;0,COUNTIF($AV$32:AV2036,AV2036),0)</f>
        <v>0</v>
      </c>
      <c r="BA2036" s="69">
        <f t="shared" si="504"/>
        <v>0</v>
      </c>
      <c r="BC2036" s="69" t="str">
        <f t="shared" si="505"/>
        <v xml:space="preserve">  </v>
      </c>
      <c r="BD2036" s="69">
        <f t="shared" si="506"/>
        <v>0</v>
      </c>
      <c r="BF2036" s="69"/>
    </row>
    <row r="2037" spans="44:58" x14ac:dyDescent="0.25">
      <c r="AR2037" s="225">
        <f t="shared" si="507"/>
        <v>1</v>
      </c>
      <c r="AS2037" s="35">
        <f t="shared" si="508"/>
        <v>1</v>
      </c>
      <c r="AU2037" s="69" t="e">
        <f t="shared" si="502"/>
        <v>#N/A</v>
      </c>
      <c r="AV2037" s="69" t="e">
        <f t="shared" si="503"/>
        <v>#N/A</v>
      </c>
      <c r="AW2037" s="69">
        <f>IF(I2037&gt;0,COUNTIF($AV$32:AV2037,AV2037),0)</f>
        <v>0</v>
      </c>
      <c r="AX2037" s="69">
        <f>IF(AND(AW2037&gt;1,SUMIF($AV$32:AV2036,AV2037,$AX$32:AX2036)-SUMIF($AV$32:AV2036,AV2037,$BA$32:BA2036)=0),1,IF(AND(AW2037&gt;1,SUMIF($AV$32:AV2036,AV2037,$AX$32:AX2036)-SUMIF($AV$32:AV2036,AV2037,$BA$32:BA2036)&gt;0),0,AW2037))</f>
        <v>0</v>
      </c>
      <c r="AY2037" s="69">
        <f>IF(AND(Q2037&gt;0,SUMIF($AV$32:AV2037,AV2037,$I$32:I2037)-SUMIF($AV$32:AV2037,AV2037,$Q$32:Q2037)=0),COUNTIF($AV$32:AV2037,AV2037),0)</f>
        <v>0</v>
      </c>
      <c r="AZ2037" s="69">
        <f>IF(Q2037&gt;0,COUNTIF($AV$32:AV2037,AV2037),0)</f>
        <v>0</v>
      </c>
      <c r="BA2037" s="69">
        <f t="shared" si="504"/>
        <v>0</v>
      </c>
      <c r="BC2037" s="69" t="str">
        <f t="shared" si="505"/>
        <v xml:space="preserve">  </v>
      </c>
      <c r="BD2037" s="69">
        <f t="shared" si="506"/>
        <v>0</v>
      </c>
      <c r="BF2037" s="69"/>
    </row>
    <row r="2038" spans="44:58" x14ac:dyDescent="0.25">
      <c r="AR2038" s="225">
        <f t="shared" si="507"/>
        <v>1</v>
      </c>
      <c r="AS2038" s="35">
        <f t="shared" si="508"/>
        <v>1</v>
      </c>
      <c r="AU2038" s="69" t="e">
        <f t="shared" si="502"/>
        <v>#N/A</v>
      </c>
      <c r="AV2038" s="69" t="e">
        <f t="shared" si="503"/>
        <v>#N/A</v>
      </c>
      <c r="AW2038" s="69">
        <f>IF(I2038&gt;0,COUNTIF($AV$32:AV2038,AV2038),0)</f>
        <v>0</v>
      </c>
      <c r="AX2038" s="69">
        <f>IF(AND(AW2038&gt;1,SUMIF($AV$32:AV2037,AV2038,$AX$32:AX2037)-SUMIF($AV$32:AV2037,AV2038,$BA$32:BA2037)=0),1,IF(AND(AW2038&gt;1,SUMIF($AV$32:AV2037,AV2038,$AX$32:AX2037)-SUMIF($AV$32:AV2037,AV2038,$BA$32:BA2037)&gt;0),0,AW2038))</f>
        <v>0</v>
      </c>
      <c r="AY2038" s="69">
        <f>IF(AND(Q2038&gt;0,SUMIF($AV$32:AV2038,AV2038,$I$32:I2038)-SUMIF($AV$32:AV2038,AV2038,$Q$32:Q2038)=0),COUNTIF($AV$32:AV2038,AV2038),0)</f>
        <v>0</v>
      </c>
      <c r="AZ2038" s="69">
        <f>IF(Q2038&gt;0,COUNTIF($AV$32:AV2038,AV2038),0)</f>
        <v>0</v>
      </c>
      <c r="BA2038" s="69">
        <f t="shared" si="504"/>
        <v>0</v>
      </c>
      <c r="BC2038" s="69" t="str">
        <f t="shared" si="505"/>
        <v xml:space="preserve">  </v>
      </c>
      <c r="BD2038" s="69">
        <f t="shared" si="506"/>
        <v>0</v>
      </c>
      <c r="BF2038" s="69"/>
    </row>
    <row r="2039" spans="44:58" x14ac:dyDescent="0.25">
      <c r="AR2039" s="225">
        <f t="shared" si="507"/>
        <v>1</v>
      </c>
      <c r="AS2039" s="35">
        <f t="shared" si="508"/>
        <v>1</v>
      </c>
      <c r="AU2039" s="69" t="e">
        <f t="shared" si="502"/>
        <v>#N/A</v>
      </c>
      <c r="AV2039" s="69" t="e">
        <f t="shared" si="503"/>
        <v>#N/A</v>
      </c>
      <c r="AW2039" s="69">
        <f>IF(I2039&gt;0,COUNTIF($AV$32:AV2039,AV2039),0)</f>
        <v>0</v>
      </c>
      <c r="AX2039" s="69">
        <f>IF(AND(AW2039&gt;1,SUMIF($AV$32:AV2038,AV2039,$AX$32:AX2038)-SUMIF($AV$32:AV2038,AV2039,$BA$32:BA2038)=0),1,IF(AND(AW2039&gt;1,SUMIF($AV$32:AV2038,AV2039,$AX$32:AX2038)-SUMIF($AV$32:AV2038,AV2039,$BA$32:BA2038)&gt;0),0,AW2039))</f>
        <v>0</v>
      </c>
      <c r="AY2039" s="69">
        <f>IF(AND(Q2039&gt;0,SUMIF($AV$32:AV2039,AV2039,$I$32:I2039)-SUMIF($AV$32:AV2039,AV2039,$Q$32:Q2039)=0),COUNTIF($AV$32:AV2039,AV2039),0)</f>
        <v>0</v>
      </c>
      <c r="AZ2039" s="69">
        <f>IF(Q2039&gt;0,COUNTIF($AV$32:AV2039,AV2039),0)</f>
        <v>0</v>
      </c>
      <c r="BA2039" s="69">
        <f t="shared" si="504"/>
        <v>0</v>
      </c>
      <c r="BC2039" s="69" t="str">
        <f t="shared" si="505"/>
        <v xml:space="preserve">  </v>
      </c>
      <c r="BD2039" s="69">
        <f t="shared" si="506"/>
        <v>0</v>
      </c>
      <c r="BF2039" s="69"/>
    </row>
    <row r="2040" spans="44:58" x14ac:dyDescent="0.25">
      <c r="AR2040" s="225">
        <f t="shared" si="507"/>
        <v>1</v>
      </c>
      <c r="AS2040" s="35">
        <f t="shared" si="508"/>
        <v>1</v>
      </c>
      <c r="AU2040" s="69" t="e">
        <f t="shared" si="502"/>
        <v>#N/A</v>
      </c>
      <c r="AV2040" s="69" t="e">
        <f t="shared" si="503"/>
        <v>#N/A</v>
      </c>
      <c r="AW2040" s="69">
        <f>IF(I2040&gt;0,COUNTIF($AV$32:AV2040,AV2040),0)</f>
        <v>0</v>
      </c>
      <c r="AX2040" s="69">
        <f>IF(AND(AW2040&gt;1,SUMIF($AV$32:AV2039,AV2040,$AX$32:AX2039)-SUMIF($AV$32:AV2039,AV2040,$BA$32:BA2039)=0),1,IF(AND(AW2040&gt;1,SUMIF($AV$32:AV2039,AV2040,$AX$32:AX2039)-SUMIF($AV$32:AV2039,AV2040,$BA$32:BA2039)&gt;0),0,AW2040))</f>
        <v>0</v>
      </c>
      <c r="AY2040" s="69">
        <f>IF(AND(Q2040&gt;0,SUMIF($AV$32:AV2040,AV2040,$I$32:I2040)-SUMIF($AV$32:AV2040,AV2040,$Q$32:Q2040)=0),COUNTIF($AV$32:AV2040,AV2040),0)</f>
        <v>0</v>
      </c>
      <c r="AZ2040" s="69">
        <f>IF(Q2040&gt;0,COUNTIF($AV$32:AV2040,AV2040),0)</f>
        <v>0</v>
      </c>
      <c r="BA2040" s="69">
        <f t="shared" si="504"/>
        <v>0</v>
      </c>
      <c r="BC2040" s="69" t="str">
        <f t="shared" si="505"/>
        <v xml:space="preserve">  </v>
      </c>
      <c r="BD2040" s="69">
        <f t="shared" si="506"/>
        <v>0</v>
      </c>
      <c r="BF2040" s="69"/>
    </row>
    <row r="2041" spans="44:58" x14ac:dyDescent="0.25">
      <c r="AR2041" s="225">
        <f t="shared" si="507"/>
        <v>1</v>
      </c>
      <c r="AS2041" s="35">
        <f t="shared" si="508"/>
        <v>1</v>
      </c>
      <c r="AU2041" s="69" t="e">
        <f t="shared" si="502"/>
        <v>#N/A</v>
      </c>
      <c r="AV2041" s="69" t="e">
        <f t="shared" si="503"/>
        <v>#N/A</v>
      </c>
      <c r="AW2041" s="69">
        <f>IF(I2041&gt;0,COUNTIF($AV$32:AV2041,AV2041),0)</f>
        <v>0</v>
      </c>
      <c r="AX2041" s="69">
        <f>IF(AND(AW2041&gt;1,SUMIF($AV$32:AV2040,AV2041,$AX$32:AX2040)-SUMIF($AV$32:AV2040,AV2041,$BA$32:BA2040)=0),1,IF(AND(AW2041&gt;1,SUMIF($AV$32:AV2040,AV2041,$AX$32:AX2040)-SUMIF($AV$32:AV2040,AV2041,$BA$32:BA2040)&gt;0),0,AW2041))</f>
        <v>0</v>
      </c>
      <c r="AY2041" s="69">
        <f>IF(AND(Q2041&gt;0,SUMIF($AV$32:AV2041,AV2041,$I$32:I2041)-SUMIF($AV$32:AV2041,AV2041,$Q$32:Q2041)=0),COUNTIF($AV$32:AV2041,AV2041),0)</f>
        <v>0</v>
      </c>
      <c r="AZ2041" s="69">
        <f>IF(Q2041&gt;0,COUNTIF($AV$32:AV2041,AV2041),0)</f>
        <v>0</v>
      </c>
      <c r="BA2041" s="69">
        <f t="shared" si="504"/>
        <v>0</v>
      </c>
      <c r="BC2041" s="69" t="str">
        <f t="shared" si="505"/>
        <v xml:space="preserve">  </v>
      </c>
      <c r="BD2041" s="69">
        <f t="shared" si="506"/>
        <v>0</v>
      </c>
      <c r="BF2041" s="69"/>
    </row>
    <row r="2042" spans="44:58" x14ac:dyDescent="0.25">
      <c r="AR2042" s="225">
        <f t="shared" si="507"/>
        <v>1</v>
      </c>
      <c r="AS2042" s="35">
        <f t="shared" si="508"/>
        <v>1</v>
      </c>
      <c r="AU2042" s="69" t="e">
        <f t="shared" si="502"/>
        <v>#N/A</v>
      </c>
      <c r="AV2042" s="69" t="e">
        <f t="shared" si="503"/>
        <v>#N/A</v>
      </c>
      <c r="AW2042" s="69">
        <f>IF(I2042&gt;0,COUNTIF($AV$32:AV2042,AV2042),0)</f>
        <v>0</v>
      </c>
      <c r="AX2042" s="69">
        <f>IF(AND(AW2042&gt;1,SUMIF($AV$32:AV2041,AV2042,$AX$32:AX2041)-SUMIF($AV$32:AV2041,AV2042,$BA$32:BA2041)=0),1,IF(AND(AW2042&gt;1,SUMIF($AV$32:AV2041,AV2042,$AX$32:AX2041)-SUMIF($AV$32:AV2041,AV2042,$BA$32:BA2041)&gt;0),0,AW2042))</f>
        <v>0</v>
      </c>
      <c r="AY2042" s="69">
        <f>IF(AND(Q2042&gt;0,SUMIF($AV$32:AV2042,AV2042,$I$32:I2042)-SUMIF($AV$32:AV2042,AV2042,$Q$32:Q2042)=0),COUNTIF($AV$32:AV2042,AV2042),0)</f>
        <v>0</v>
      </c>
      <c r="AZ2042" s="69">
        <f>IF(Q2042&gt;0,COUNTIF($AV$32:AV2042,AV2042),0)</f>
        <v>0</v>
      </c>
      <c r="BA2042" s="69">
        <f t="shared" si="504"/>
        <v>0</v>
      </c>
      <c r="BC2042" s="69" t="str">
        <f t="shared" si="505"/>
        <v xml:space="preserve">  </v>
      </c>
      <c r="BD2042" s="69">
        <f t="shared" si="506"/>
        <v>0</v>
      </c>
      <c r="BF2042" s="69"/>
    </row>
    <row r="2043" spans="44:58" x14ac:dyDescent="0.25">
      <c r="AR2043" s="225">
        <f t="shared" si="507"/>
        <v>1</v>
      </c>
      <c r="AS2043" s="35">
        <f t="shared" si="508"/>
        <v>1</v>
      </c>
      <c r="AU2043" s="69" t="e">
        <f t="shared" si="502"/>
        <v>#N/A</v>
      </c>
      <c r="AV2043" s="69" t="e">
        <f t="shared" si="503"/>
        <v>#N/A</v>
      </c>
      <c r="AW2043" s="69">
        <f>IF(I2043&gt;0,COUNTIF($AV$32:AV2043,AV2043),0)</f>
        <v>0</v>
      </c>
      <c r="AX2043" s="69">
        <f>IF(AND(AW2043&gt;1,SUMIF($AV$32:AV2042,AV2043,$AX$32:AX2042)-SUMIF($AV$32:AV2042,AV2043,$BA$32:BA2042)=0),1,IF(AND(AW2043&gt;1,SUMIF($AV$32:AV2042,AV2043,$AX$32:AX2042)-SUMIF($AV$32:AV2042,AV2043,$BA$32:BA2042)&gt;0),0,AW2043))</f>
        <v>0</v>
      </c>
      <c r="AY2043" s="69">
        <f>IF(AND(Q2043&gt;0,SUMIF($AV$32:AV2043,AV2043,$I$32:I2043)-SUMIF($AV$32:AV2043,AV2043,$Q$32:Q2043)=0),COUNTIF($AV$32:AV2043,AV2043),0)</f>
        <v>0</v>
      </c>
      <c r="AZ2043" s="69">
        <f>IF(Q2043&gt;0,COUNTIF($AV$32:AV2043,AV2043),0)</f>
        <v>0</v>
      </c>
      <c r="BA2043" s="69">
        <f t="shared" si="504"/>
        <v>0</v>
      </c>
      <c r="BC2043" s="69" t="str">
        <f t="shared" si="505"/>
        <v xml:space="preserve">  </v>
      </c>
      <c r="BD2043" s="69">
        <f t="shared" si="506"/>
        <v>0</v>
      </c>
      <c r="BF2043" s="69"/>
    </row>
    <row r="2044" spans="44:58" x14ac:dyDescent="0.25">
      <c r="AR2044" s="225">
        <f t="shared" si="507"/>
        <v>1</v>
      </c>
      <c r="AS2044" s="35">
        <f t="shared" si="508"/>
        <v>1</v>
      </c>
      <c r="AU2044" s="69" t="e">
        <f t="shared" si="502"/>
        <v>#N/A</v>
      </c>
      <c r="AV2044" s="69" t="e">
        <f t="shared" si="503"/>
        <v>#N/A</v>
      </c>
      <c r="AW2044" s="69">
        <f>IF(I2044&gt;0,COUNTIF($AV$32:AV2044,AV2044),0)</f>
        <v>0</v>
      </c>
      <c r="AX2044" s="69">
        <f>IF(AND(AW2044&gt;1,SUMIF($AV$32:AV2043,AV2044,$AX$32:AX2043)-SUMIF($AV$32:AV2043,AV2044,$BA$32:BA2043)=0),1,IF(AND(AW2044&gt;1,SUMIF($AV$32:AV2043,AV2044,$AX$32:AX2043)-SUMIF($AV$32:AV2043,AV2044,$BA$32:BA2043)&gt;0),0,AW2044))</f>
        <v>0</v>
      </c>
      <c r="AY2044" s="69">
        <f>IF(AND(Q2044&gt;0,SUMIF($AV$32:AV2044,AV2044,$I$32:I2044)-SUMIF($AV$32:AV2044,AV2044,$Q$32:Q2044)=0),COUNTIF($AV$32:AV2044,AV2044),0)</f>
        <v>0</v>
      </c>
      <c r="AZ2044" s="69">
        <f>IF(Q2044&gt;0,COUNTIF($AV$32:AV2044,AV2044),0)</f>
        <v>0</v>
      </c>
      <c r="BA2044" s="69">
        <f t="shared" si="504"/>
        <v>0</v>
      </c>
      <c r="BC2044" s="69" t="str">
        <f t="shared" si="505"/>
        <v xml:space="preserve">  </v>
      </c>
      <c r="BD2044" s="69">
        <f t="shared" si="506"/>
        <v>0</v>
      </c>
      <c r="BF2044" s="69"/>
    </row>
    <row r="2045" spans="44:58" x14ac:dyDescent="0.25">
      <c r="AR2045" s="225">
        <f t="shared" si="507"/>
        <v>1</v>
      </c>
      <c r="AS2045" s="35">
        <f t="shared" si="508"/>
        <v>1</v>
      </c>
      <c r="AU2045" s="69" t="e">
        <f t="shared" si="502"/>
        <v>#N/A</v>
      </c>
      <c r="AV2045" s="69" t="e">
        <f t="shared" si="503"/>
        <v>#N/A</v>
      </c>
      <c r="AW2045" s="69">
        <f>IF(I2045&gt;0,COUNTIF($AV$32:AV2045,AV2045),0)</f>
        <v>0</v>
      </c>
      <c r="AX2045" s="69">
        <f>IF(AND(AW2045&gt;1,SUMIF($AV$32:AV2044,AV2045,$AX$32:AX2044)-SUMIF($AV$32:AV2044,AV2045,$BA$32:BA2044)=0),1,IF(AND(AW2045&gt;1,SUMIF($AV$32:AV2044,AV2045,$AX$32:AX2044)-SUMIF($AV$32:AV2044,AV2045,$BA$32:BA2044)&gt;0),0,AW2045))</f>
        <v>0</v>
      </c>
      <c r="AY2045" s="69">
        <f>IF(AND(Q2045&gt;0,SUMIF($AV$32:AV2045,AV2045,$I$32:I2045)-SUMIF($AV$32:AV2045,AV2045,$Q$32:Q2045)=0),COUNTIF($AV$32:AV2045,AV2045),0)</f>
        <v>0</v>
      </c>
      <c r="AZ2045" s="69">
        <f>IF(Q2045&gt;0,COUNTIF($AV$32:AV2045,AV2045),0)</f>
        <v>0</v>
      </c>
      <c r="BA2045" s="69">
        <f t="shared" si="504"/>
        <v>0</v>
      </c>
      <c r="BC2045" s="69" t="str">
        <f t="shared" si="505"/>
        <v xml:space="preserve">  </v>
      </c>
      <c r="BD2045" s="69">
        <f t="shared" si="506"/>
        <v>0</v>
      </c>
      <c r="BF2045" s="69"/>
    </row>
    <row r="2046" spans="44:58" x14ac:dyDescent="0.25">
      <c r="AR2046" s="225">
        <f t="shared" si="507"/>
        <v>1</v>
      </c>
      <c r="AS2046" s="35">
        <f t="shared" si="508"/>
        <v>1</v>
      </c>
      <c r="AU2046" s="69" t="e">
        <f t="shared" si="502"/>
        <v>#N/A</v>
      </c>
      <c r="AV2046" s="69" t="e">
        <f t="shared" si="503"/>
        <v>#N/A</v>
      </c>
      <c r="AW2046" s="69">
        <f>IF(I2046&gt;0,COUNTIF($AV$32:AV2046,AV2046),0)</f>
        <v>0</v>
      </c>
      <c r="AX2046" s="69">
        <f>IF(AND(AW2046&gt;1,SUMIF($AV$32:AV2045,AV2046,$AX$32:AX2045)-SUMIF($AV$32:AV2045,AV2046,$BA$32:BA2045)=0),1,IF(AND(AW2046&gt;1,SUMIF($AV$32:AV2045,AV2046,$AX$32:AX2045)-SUMIF($AV$32:AV2045,AV2046,$BA$32:BA2045)&gt;0),0,AW2046))</f>
        <v>0</v>
      </c>
      <c r="AY2046" s="69">
        <f>IF(AND(Q2046&gt;0,SUMIF($AV$32:AV2046,AV2046,$I$32:I2046)-SUMIF($AV$32:AV2046,AV2046,$Q$32:Q2046)=0),COUNTIF($AV$32:AV2046,AV2046),0)</f>
        <v>0</v>
      </c>
      <c r="AZ2046" s="69">
        <f>IF(Q2046&gt;0,COUNTIF($AV$32:AV2046,AV2046),0)</f>
        <v>0</v>
      </c>
      <c r="BA2046" s="69">
        <f t="shared" si="504"/>
        <v>0</v>
      </c>
      <c r="BC2046" s="69" t="str">
        <f t="shared" si="505"/>
        <v xml:space="preserve">  </v>
      </c>
      <c r="BD2046" s="69">
        <f t="shared" si="506"/>
        <v>0</v>
      </c>
      <c r="BF2046" s="69"/>
    </row>
    <row r="2047" spans="44:58" x14ac:dyDescent="0.25">
      <c r="AR2047" s="225">
        <f t="shared" si="507"/>
        <v>1</v>
      </c>
      <c r="AS2047" s="35">
        <f t="shared" si="508"/>
        <v>1</v>
      </c>
      <c r="AU2047" s="69" t="e">
        <f t="shared" si="502"/>
        <v>#N/A</v>
      </c>
      <c r="AV2047" s="69" t="e">
        <f t="shared" si="503"/>
        <v>#N/A</v>
      </c>
      <c r="AW2047" s="69">
        <f>IF(I2047&gt;0,COUNTIF($AV$32:AV2047,AV2047),0)</f>
        <v>0</v>
      </c>
      <c r="AX2047" s="69">
        <f>IF(AND(AW2047&gt;1,SUMIF($AV$32:AV2046,AV2047,$AX$32:AX2046)-SUMIF($AV$32:AV2046,AV2047,$BA$32:BA2046)=0),1,IF(AND(AW2047&gt;1,SUMIF($AV$32:AV2046,AV2047,$AX$32:AX2046)-SUMIF($AV$32:AV2046,AV2047,$BA$32:BA2046)&gt;0),0,AW2047))</f>
        <v>0</v>
      </c>
      <c r="AY2047" s="69">
        <f>IF(AND(Q2047&gt;0,SUMIF($AV$32:AV2047,AV2047,$I$32:I2047)-SUMIF($AV$32:AV2047,AV2047,$Q$32:Q2047)=0),COUNTIF($AV$32:AV2047,AV2047),0)</f>
        <v>0</v>
      </c>
      <c r="AZ2047" s="69">
        <f>IF(Q2047&gt;0,COUNTIF($AV$32:AV2047,AV2047),0)</f>
        <v>0</v>
      </c>
      <c r="BA2047" s="69">
        <f t="shared" si="504"/>
        <v>0</v>
      </c>
      <c r="BC2047" s="69" t="str">
        <f t="shared" si="505"/>
        <v xml:space="preserve">  </v>
      </c>
      <c r="BD2047" s="69">
        <f t="shared" si="506"/>
        <v>0</v>
      </c>
      <c r="BF2047" s="69"/>
    </row>
    <row r="2048" spans="44:58" x14ac:dyDescent="0.25">
      <c r="AR2048" s="225">
        <f t="shared" si="507"/>
        <v>1</v>
      </c>
      <c r="AS2048" s="35">
        <f t="shared" si="508"/>
        <v>1</v>
      </c>
      <c r="AU2048" s="69" t="e">
        <f t="shared" si="502"/>
        <v>#N/A</v>
      </c>
      <c r="AV2048" s="69" t="e">
        <f t="shared" si="503"/>
        <v>#N/A</v>
      </c>
      <c r="AW2048" s="69">
        <f>IF(I2048&gt;0,COUNTIF($AV$32:AV2048,AV2048),0)</f>
        <v>0</v>
      </c>
      <c r="AX2048" s="69">
        <f>IF(AND(AW2048&gt;1,SUMIF($AV$32:AV2047,AV2048,$AX$32:AX2047)-SUMIF($AV$32:AV2047,AV2048,$BA$32:BA2047)=0),1,IF(AND(AW2048&gt;1,SUMIF($AV$32:AV2047,AV2048,$AX$32:AX2047)-SUMIF($AV$32:AV2047,AV2048,$BA$32:BA2047)&gt;0),0,AW2048))</f>
        <v>0</v>
      </c>
      <c r="AY2048" s="69">
        <f>IF(AND(Q2048&gt;0,SUMIF($AV$32:AV2048,AV2048,$I$32:I2048)-SUMIF($AV$32:AV2048,AV2048,$Q$32:Q2048)=0),COUNTIF($AV$32:AV2048,AV2048),0)</f>
        <v>0</v>
      </c>
      <c r="AZ2048" s="69">
        <f>IF(Q2048&gt;0,COUNTIF($AV$32:AV2048,AV2048),0)</f>
        <v>0</v>
      </c>
      <c r="BA2048" s="69">
        <f t="shared" si="504"/>
        <v>0</v>
      </c>
      <c r="BC2048" s="69" t="str">
        <f t="shared" si="505"/>
        <v xml:space="preserve">  </v>
      </c>
      <c r="BD2048" s="69">
        <f t="shared" si="506"/>
        <v>0</v>
      </c>
      <c r="BF2048" s="69"/>
    </row>
    <row r="2049" spans="44:58" x14ac:dyDescent="0.25">
      <c r="AR2049" s="225">
        <f t="shared" si="507"/>
        <v>1</v>
      </c>
      <c r="AS2049" s="35">
        <f t="shared" si="508"/>
        <v>1</v>
      </c>
      <c r="AU2049" s="69" t="e">
        <f t="shared" si="502"/>
        <v>#N/A</v>
      </c>
      <c r="AV2049" s="69" t="e">
        <f t="shared" si="503"/>
        <v>#N/A</v>
      </c>
      <c r="AW2049" s="69">
        <f>IF(I2049&gt;0,COUNTIF($AV$32:AV2049,AV2049),0)</f>
        <v>0</v>
      </c>
      <c r="AX2049" s="69">
        <f>IF(AND(AW2049&gt;1,SUMIF($AV$32:AV2048,AV2049,$AX$32:AX2048)-SUMIF($AV$32:AV2048,AV2049,$BA$32:BA2048)=0),1,IF(AND(AW2049&gt;1,SUMIF($AV$32:AV2048,AV2049,$AX$32:AX2048)-SUMIF($AV$32:AV2048,AV2049,$BA$32:BA2048)&gt;0),0,AW2049))</f>
        <v>0</v>
      </c>
      <c r="AY2049" s="69">
        <f>IF(AND(Q2049&gt;0,SUMIF($AV$32:AV2049,AV2049,$I$32:I2049)-SUMIF($AV$32:AV2049,AV2049,$Q$32:Q2049)=0),COUNTIF($AV$32:AV2049,AV2049),0)</f>
        <v>0</v>
      </c>
      <c r="AZ2049" s="69">
        <f>IF(Q2049&gt;0,COUNTIF($AV$32:AV2049,AV2049),0)</f>
        <v>0</v>
      </c>
      <c r="BA2049" s="69">
        <f t="shared" si="504"/>
        <v>0</v>
      </c>
      <c r="BC2049" s="69" t="str">
        <f t="shared" si="505"/>
        <v xml:space="preserve">  </v>
      </c>
      <c r="BD2049" s="69">
        <f t="shared" si="506"/>
        <v>0</v>
      </c>
      <c r="BF2049" s="69"/>
    </row>
    <row r="2050" spans="44:58" x14ac:dyDescent="0.25">
      <c r="AR2050" s="225">
        <f t="shared" si="507"/>
        <v>1</v>
      </c>
      <c r="AS2050" s="35">
        <f t="shared" si="508"/>
        <v>1</v>
      </c>
      <c r="AU2050" s="69" t="e">
        <f t="shared" si="502"/>
        <v>#N/A</v>
      </c>
      <c r="AV2050" s="69" t="e">
        <f t="shared" si="503"/>
        <v>#N/A</v>
      </c>
      <c r="AW2050" s="69">
        <f>IF(I2050&gt;0,COUNTIF($AV$32:AV2050,AV2050),0)</f>
        <v>0</v>
      </c>
      <c r="AX2050" s="69">
        <f>IF(AND(AW2050&gt;1,SUMIF($AV$32:AV2049,AV2050,$AX$32:AX2049)-SUMIF($AV$32:AV2049,AV2050,$BA$32:BA2049)=0),1,IF(AND(AW2050&gt;1,SUMIF($AV$32:AV2049,AV2050,$AX$32:AX2049)-SUMIF($AV$32:AV2049,AV2050,$BA$32:BA2049)&gt;0),0,AW2050))</f>
        <v>0</v>
      </c>
      <c r="AY2050" s="69">
        <f>IF(AND(Q2050&gt;0,SUMIF($AV$32:AV2050,AV2050,$I$32:I2050)-SUMIF($AV$32:AV2050,AV2050,$Q$32:Q2050)=0),COUNTIF($AV$32:AV2050,AV2050),0)</f>
        <v>0</v>
      </c>
      <c r="AZ2050" s="69">
        <f>IF(Q2050&gt;0,COUNTIF($AV$32:AV2050,AV2050),0)</f>
        <v>0</v>
      </c>
      <c r="BA2050" s="69">
        <f t="shared" si="504"/>
        <v>0</v>
      </c>
      <c r="BC2050" s="69" t="str">
        <f t="shared" si="505"/>
        <v xml:space="preserve">  </v>
      </c>
      <c r="BD2050" s="69">
        <f t="shared" si="506"/>
        <v>0</v>
      </c>
      <c r="BF2050" s="69"/>
    </row>
    <row r="2051" spans="44:58" x14ac:dyDescent="0.25">
      <c r="AR2051" s="225">
        <f t="shared" si="507"/>
        <v>1</v>
      </c>
      <c r="AS2051" s="35">
        <f t="shared" si="508"/>
        <v>1</v>
      </c>
      <c r="AU2051" s="69" t="e">
        <f t="shared" si="502"/>
        <v>#N/A</v>
      </c>
      <c r="AV2051" s="69" t="e">
        <f t="shared" si="503"/>
        <v>#N/A</v>
      </c>
      <c r="AW2051" s="69">
        <f>IF(I2051&gt;0,COUNTIF($AV$32:AV2051,AV2051),0)</f>
        <v>0</v>
      </c>
      <c r="AX2051" s="69">
        <f>IF(AND(AW2051&gt;1,SUMIF($AV$32:AV2050,AV2051,$AX$32:AX2050)-SUMIF($AV$32:AV2050,AV2051,$BA$32:BA2050)=0),1,IF(AND(AW2051&gt;1,SUMIF($AV$32:AV2050,AV2051,$AX$32:AX2050)-SUMIF($AV$32:AV2050,AV2051,$BA$32:BA2050)&gt;0),0,AW2051))</f>
        <v>0</v>
      </c>
      <c r="AY2051" s="69">
        <f>IF(AND(Q2051&gt;0,SUMIF($AV$32:AV2051,AV2051,$I$32:I2051)-SUMIF($AV$32:AV2051,AV2051,$Q$32:Q2051)=0),COUNTIF($AV$32:AV2051,AV2051),0)</f>
        <v>0</v>
      </c>
      <c r="AZ2051" s="69">
        <f>IF(Q2051&gt;0,COUNTIF($AV$32:AV2051,AV2051),0)</f>
        <v>0</v>
      </c>
      <c r="BA2051" s="69">
        <f t="shared" si="504"/>
        <v>0</v>
      </c>
      <c r="BC2051" s="69" t="str">
        <f t="shared" si="505"/>
        <v xml:space="preserve">  </v>
      </c>
      <c r="BD2051" s="69">
        <f t="shared" si="506"/>
        <v>0</v>
      </c>
      <c r="BF2051" s="69"/>
    </row>
    <row r="2052" spans="44:58" x14ac:dyDescent="0.25">
      <c r="AR2052" s="225">
        <f t="shared" si="507"/>
        <v>1</v>
      </c>
      <c r="AS2052" s="35">
        <f t="shared" si="508"/>
        <v>1</v>
      </c>
      <c r="AU2052" s="69" t="e">
        <f t="shared" si="502"/>
        <v>#N/A</v>
      </c>
      <c r="AV2052" s="69" t="e">
        <f t="shared" si="503"/>
        <v>#N/A</v>
      </c>
      <c r="AW2052" s="69">
        <f>IF(I2052&gt;0,COUNTIF($AV$32:AV2052,AV2052),0)</f>
        <v>0</v>
      </c>
      <c r="AX2052" s="69">
        <f>IF(AND(AW2052&gt;1,SUMIF($AV$32:AV2051,AV2052,$AX$32:AX2051)-SUMIF($AV$32:AV2051,AV2052,$BA$32:BA2051)=0),1,IF(AND(AW2052&gt;1,SUMIF($AV$32:AV2051,AV2052,$AX$32:AX2051)-SUMIF($AV$32:AV2051,AV2052,$BA$32:BA2051)&gt;0),0,AW2052))</f>
        <v>0</v>
      </c>
      <c r="AY2052" s="69">
        <f>IF(AND(Q2052&gt;0,SUMIF($AV$32:AV2052,AV2052,$I$32:I2052)-SUMIF($AV$32:AV2052,AV2052,$Q$32:Q2052)=0),COUNTIF($AV$32:AV2052,AV2052),0)</f>
        <v>0</v>
      </c>
      <c r="AZ2052" s="69">
        <f>IF(Q2052&gt;0,COUNTIF($AV$32:AV2052,AV2052),0)</f>
        <v>0</v>
      </c>
      <c r="BA2052" s="69">
        <f t="shared" si="504"/>
        <v>0</v>
      </c>
      <c r="BC2052" s="69" t="str">
        <f t="shared" si="505"/>
        <v xml:space="preserve">  </v>
      </c>
      <c r="BD2052" s="69">
        <f t="shared" si="506"/>
        <v>0</v>
      </c>
      <c r="BF2052" s="69"/>
    </row>
    <row r="2053" spans="44:58" x14ac:dyDescent="0.25">
      <c r="AR2053" s="225">
        <f t="shared" si="507"/>
        <v>1</v>
      </c>
      <c r="AS2053" s="35">
        <f t="shared" si="508"/>
        <v>1</v>
      </c>
      <c r="AU2053" s="69" t="e">
        <f t="shared" si="502"/>
        <v>#N/A</v>
      </c>
      <c r="AV2053" s="69" t="e">
        <f t="shared" si="503"/>
        <v>#N/A</v>
      </c>
      <c r="AW2053" s="69">
        <f>IF(I2053&gt;0,COUNTIF($AV$32:AV2053,AV2053),0)</f>
        <v>0</v>
      </c>
      <c r="AX2053" s="69">
        <f>IF(AND(AW2053&gt;1,SUMIF($AV$32:AV2052,AV2053,$AX$32:AX2052)-SUMIF($AV$32:AV2052,AV2053,$BA$32:BA2052)=0),1,IF(AND(AW2053&gt;1,SUMIF($AV$32:AV2052,AV2053,$AX$32:AX2052)-SUMIF($AV$32:AV2052,AV2053,$BA$32:BA2052)&gt;0),0,AW2053))</f>
        <v>0</v>
      </c>
      <c r="AY2053" s="69">
        <f>IF(AND(Q2053&gt;0,SUMIF($AV$32:AV2053,AV2053,$I$32:I2053)-SUMIF($AV$32:AV2053,AV2053,$Q$32:Q2053)=0),COUNTIF($AV$32:AV2053,AV2053),0)</f>
        <v>0</v>
      </c>
      <c r="AZ2053" s="69">
        <f>IF(Q2053&gt;0,COUNTIF($AV$32:AV2053,AV2053),0)</f>
        <v>0</v>
      </c>
      <c r="BA2053" s="69">
        <f t="shared" si="504"/>
        <v>0</v>
      </c>
      <c r="BC2053" s="69" t="str">
        <f t="shared" si="505"/>
        <v xml:space="preserve">  </v>
      </c>
      <c r="BD2053" s="69">
        <f t="shared" si="506"/>
        <v>0</v>
      </c>
      <c r="BF2053" s="69"/>
    </row>
    <row r="2054" spans="44:58" x14ac:dyDescent="0.25">
      <c r="AR2054" s="225">
        <f t="shared" si="507"/>
        <v>1</v>
      </c>
      <c r="AS2054" s="35">
        <f t="shared" si="508"/>
        <v>1</v>
      </c>
      <c r="AU2054" s="69" t="e">
        <f t="shared" si="502"/>
        <v>#N/A</v>
      </c>
      <c r="AV2054" s="69" t="e">
        <f t="shared" si="503"/>
        <v>#N/A</v>
      </c>
      <c r="AW2054" s="69">
        <f>IF(I2054&gt;0,COUNTIF($AV$32:AV2054,AV2054),0)</f>
        <v>0</v>
      </c>
      <c r="AX2054" s="69">
        <f>IF(AND(AW2054&gt;1,SUMIF($AV$32:AV2053,AV2054,$AX$32:AX2053)-SUMIF($AV$32:AV2053,AV2054,$BA$32:BA2053)=0),1,IF(AND(AW2054&gt;1,SUMIF($AV$32:AV2053,AV2054,$AX$32:AX2053)-SUMIF($AV$32:AV2053,AV2054,$BA$32:BA2053)&gt;0),0,AW2054))</f>
        <v>0</v>
      </c>
      <c r="AY2054" s="69">
        <f>IF(AND(Q2054&gt;0,SUMIF($AV$32:AV2054,AV2054,$I$32:I2054)-SUMIF($AV$32:AV2054,AV2054,$Q$32:Q2054)=0),COUNTIF($AV$32:AV2054,AV2054),0)</f>
        <v>0</v>
      </c>
      <c r="AZ2054" s="69">
        <f>IF(Q2054&gt;0,COUNTIF($AV$32:AV2054,AV2054),0)</f>
        <v>0</v>
      </c>
      <c r="BA2054" s="69">
        <f t="shared" si="504"/>
        <v>0</v>
      </c>
      <c r="BC2054" s="69" t="str">
        <f t="shared" si="505"/>
        <v xml:space="preserve">  </v>
      </c>
      <c r="BD2054" s="69">
        <f t="shared" si="506"/>
        <v>0</v>
      </c>
      <c r="BF2054" s="69"/>
    </row>
    <row r="2055" spans="44:58" x14ac:dyDescent="0.25">
      <c r="AR2055" s="225">
        <f t="shared" si="507"/>
        <v>1</v>
      </c>
      <c r="AS2055" s="35">
        <f t="shared" si="508"/>
        <v>1</v>
      </c>
      <c r="AU2055" s="69" t="e">
        <f t="shared" si="502"/>
        <v>#N/A</v>
      </c>
      <c r="AV2055" s="69" t="e">
        <f t="shared" si="503"/>
        <v>#N/A</v>
      </c>
      <c r="AW2055" s="69">
        <f>IF(I2055&gt;0,COUNTIF($AV$32:AV2055,AV2055),0)</f>
        <v>0</v>
      </c>
      <c r="AX2055" s="69">
        <f>IF(AND(AW2055&gt;1,SUMIF($AV$32:AV2054,AV2055,$AX$32:AX2054)-SUMIF($AV$32:AV2054,AV2055,$BA$32:BA2054)=0),1,IF(AND(AW2055&gt;1,SUMIF($AV$32:AV2054,AV2055,$AX$32:AX2054)-SUMIF($AV$32:AV2054,AV2055,$BA$32:BA2054)&gt;0),0,AW2055))</f>
        <v>0</v>
      </c>
      <c r="AY2055" s="69">
        <f>IF(AND(Q2055&gt;0,SUMIF($AV$32:AV2055,AV2055,$I$32:I2055)-SUMIF($AV$32:AV2055,AV2055,$Q$32:Q2055)=0),COUNTIF($AV$32:AV2055,AV2055),0)</f>
        <v>0</v>
      </c>
      <c r="AZ2055" s="69">
        <f>IF(Q2055&gt;0,COUNTIF($AV$32:AV2055,AV2055),0)</f>
        <v>0</v>
      </c>
      <c r="BA2055" s="69">
        <f t="shared" si="504"/>
        <v>0</v>
      </c>
      <c r="BC2055" s="69" t="str">
        <f t="shared" si="505"/>
        <v xml:space="preserve">  </v>
      </c>
      <c r="BD2055" s="69">
        <f t="shared" si="506"/>
        <v>0</v>
      </c>
      <c r="BF2055" s="69"/>
    </row>
    <row r="2056" spans="44:58" x14ac:dyDescent="0.25">
      <c r="AR2056" s="225">
        <f t="shared" si="507"/>
        <v>1</v>
      </c>
      <c r="AS2056" s="35">
        <f t="shared" si="508"/>
        <v>1</v>
      </c>
      <c r="AU2056" s="69" t="e">
        <f t="shared" si="502"/>
        <v>#N/A</v>
      </c>
      <c r="AV2056" s="69" t="e">
        <f t="shared" si="503"/>
        <v>#N/A</v>
      </c>
      <c r="AW2056" s="69">
        <f>IF(I2056&gt;0,COUNTIF($AV$32:AV2056,AV2056),0)</f>
        <v>0</v>
      </c>
      <c r="AX2056" s="69">
        <f>IF(AND(AW2056&gt;1,SUMIF($AV$32:AV2055,AV2056,$AX$32:AX2055)-SUMIF($AV$32:AV2055,AV2056,$BA$32:BA2055)=0),1,IF(AND(AW2056&gt;1,SUMIF($AV$32:AV2055,AV2056,$AX$32:AX2055)-SUMIF($AV$32:AV2055,AV2056,$BA$32:BA2055)&gt;0),0,AW2056))</f>
        <v>0</v>
      </c>
      <c r="AY2056" s="69">
        <f>IF(AND(Q2056&gt;0,SUMIF($AV$32:AV2056,AV2056,$I$32:I2056)-SUMIF($AV$32:AV2056,AV2056,$Q$32:Q2056)=0),COUNTIF($AV$32:AV2056,AV2056),0)</f>
        <v>0</v>
      </c>
      <c r="AZ2056" s="69">
        <f>IF(Q2056&gt;0,COUNTIF($AV$32:AV2056,AV2056),0)</f>
        <v>0</v>
      </c>
      <c r="BA2056" s="69">
        <f t="shared" si="504"/>
        <v>0</v>
      </c>
      <c r="BC2056" s="69" t="str">
        <f t="shared" si="505"/>
        <v xml:space="preserve">  </v>
      </c>
      <c r="BD2056" s="69">
        <f t="shared" si="506"/>
        <v>0</v>
      </c>
      <c r="BF2056" s="69"/>
    </row>
    <row r="2057" spans="44:58" x14ac:dyDescent="0.25">
      <c r="AR2057" s="225">
        <f t="shared" si="507"/>
        <v>1</v>
      </c>
      <c r="AS2057" s="35">
        <f t="shared" si="508"/>
        <v>1</v>
      </c>
      <c r="AU2057" s="69" t="e">
        <f t="shared" si="502"/>
        <v>#N/A</v>
      </c>
      <c r="AV2057" s="69" t="e">
        <f t="shared" si="503"/>
        <v>#N/A</v>
      </c>
      <c r="AW2057" s="69">
        <f>IF(I2057&gt;0,COUNTIF($AV$32:AV2057,AV2057),0)</f>
        <v>0</v>
      </c>
      <c r="AX2057" s="69">
        <f>IF(AND(AW2057&gt;1,SUMIF($AV$32:AV2056,AV2057,$AX$32:AX2056)-SUMIF($AV$32:AV2056,AV2057,$BA$32:BA2056)=0),1,IF(AND(AW2057&gt;1,SUMIF($AV$32:AV2056,AV2057,$AX$32:AX2056)-SUMIF($AV$32:AV2056,AV2057,$BA$32:BA2056)&gt;0),0,AW2057))</f>
        <v>0</v>
      </c>
      <c r="AY2057" s="69">
        <f>IF(AND(Q2057&gt;0,SUMIF($AV$32:AV2057,AV2057,$I$32:I2057)-SUMIF($AV$32:AV2057,AV2057,$Q$32:Q2057)=0),COUNTIF($AV$32:AV2057,AV2057),0)</f>
        <v>0</v>
      </c>
      <c r="AZ2057" s="69">
        <f>IF(Q2057&gt;0,COUNTIF($AV$32:AV2057,AV2057),0)</f>
        <v>0</v>
      </c>
      <c r="BA2057" s="69">
        <f t="shared" si="504"/>
        <v>0</v>
      </c>
      <c r="BC2057" s="69" t="str">
        <f t="shared" si="505"/>
        <v xml:space="preserve">  </v>
      </c>
      <c r="BD2057" s="69">
        <f t="shared" si="506"/>
        <v>0</v>
      </c>
      <c r="BF2057" s="69"/>
    </row>
    <row r="2058" spans="44:58" x14ac:dyDescent="0.25">
      <c r="AR2058" s="225">
        <f t="shared" si="507"/>
        <v>1</v>
      </c>
      <c r="AS2058" s="35">
        <f t="shared" si="508"/>
        <v>1</v>
      </c>
      <c r="AU2058" s="69" t="e">
        <f t="shared" si="502"/>
        <v>#N/A</v>
      </c>
      <c r="AV2058" s="69" t="e">
        <f t="shared" si="503"/>
        <v>#N/A</v>
      </c>
      <c r="AW2058" s="69">
        <f>IF(I2058&gt;0,COUNTIF($AV$32:AV2058,AV2058),0)</f>
        <v>0</v>
      </c>
      <c r="AX2058" s="69">
        <f>IF(AND(AW2058&gt;1,SUMIF($AV$32:AV2057,AV2058,$AX$32:AX2057)-SUMIF($AV$32:AV2057,AV2058,$BA$32:BA2057)=0),1,IF(AND(AW2058&gt;1,SUMIF($AV$32:AV2057,AV2058,$AX$32:AX2057)-SUMIF($AV$32:AV2057,AV2058,$BA$32:BA2057)&gt;0),0,AW2058))</f>
        <v>0</v>
      </c>
      <c r="AY2058" s="69">
        <f>IF(AND(Q2058&gt;0,SUMIF($AV$32:AV2058,AV2058,$I$32:I2058)-SUMIF($AV$32:AV2058,AV2058,$Q$32:Q2058)=0),COUNTIF($AV$32:AV2058,AV2058),0)</f>
        <v>0</v>
      </c>
      <c r="AZ2058" s="69">
        <f>IF(Q2058&gt;0,COUNTIF($AV$32:AV2058,AV2058),0)</f>
        <v>0</v>
      </c>
      <c r="BA2058" s="69">
        <f t="shared" si="504"/>
        <v>0</v>
      </c>
      <c r="BC2058" s="69" t="str">
        <f t="shared" si="505"/>
        <v xml:space="preserve">  </v>
      </c>
      <c r="BD2058" s="69">
        <f t="shared" si="506"/>
        <v>0</v>
      </c>
      <c r="BF2058" s="69"/>
    </row>
    <row r="2059" spans="44:58" x14ac:dyDescent="0.25">
      <c r="AR2059" s="225">
        <f t="shared" si="507"/>
        <v>1</v>
      </c>
      <c r="AS2059" s="35">
        <f t="shared" si="508"/>
        <v>1</v>
      </c>
      <c r="AU2059" s="69" t="e">
        <f t="shared" si="502"/>
        <v>#N/A</v>
      </c>
      <c r="AV2059" s="69" t="e">
        <f t="shared" si="503"/>
        <v>#N/A</v>
      </c>
      <c r="AW2059" s="69">
        <f>IF(I2059&gt;0,COUNTIF($AV$32:AV2059,AV2059),0)</f>
        <v>0</v>
      </c>
      <c r="AX2059" s="69">
        <f>IF(AND(AW2059&gt;1,SUMIF($AV$32:AV2058,AV2059,$AX$32:AX2058)-SUMIF($AV$32:AV2058,AV2059,$BA$32:BA2058)=0),1,IF(AND(AW2059&gt;1,SUMIF($AV$32:AV2058,AV2059,$AX$32:AX2058)-SUMIF($AV$32:AV2058,AV2059,$BA$32:BA2058)&gt;0),0,AW2059))</f>
        <v>0</v>
      </c>
      <c r="AY2059" s="69">
        <f>IF(AND(Q2059&gt;0,SUMIF($AV$32:AV2059,AV2059,$I$32:I2059)-SUMIF($AV$32:AV2059,AV2059,$Q$32:Q2059)=0),COUNTIF($AV$32:AV2059,AV2059),0)</f>
        <v>0</v>
      </c>
      <c r="AZ2059" s="69">
        <f>IF(Q2059&gt;0,COUNTIF($AV$32:AV2059,AV2059),0)</f>
        <v>0</v>
      </c>
      <c r="BA2059" s="69">
        <f t="shared" si="504"/>
        <v>0</v>
      </c>
      <c r="BC2059" s="69" t="str">
        <f t="shared" si="505"/>
        <v xml:space="preserve">  </v>
      </c>
      <c r="BD2059" s="69">
        <f t="shared" si="506"/>
        <v>0</v>
      </c>
      <c r="BF2059" s="69"/>
    </row>
    <row r="2060" spans="44:58" x14ac:dyDescent="0.25">
      <c r="AR2060" s="225">
        <f t="shared" si="507"/>
        <v>1</v>
      </c>
      <c r="AS2060" s="35">
        <f t="shared" si="508"/>
        <v>1</v>
      </c>
      <c r="AU2060" s="69" t="e">
        <f t="shared" si="502"/>
        <v>#N/A</v>
      </c>
      <c r="AV2060" s="69" t="e">
        <f t="shared" si="503"/>
        <v>#N/A</v>
      </c>
      <c r="AW2060" s="69">
        <f>IF(I2060&gt;0,COUNTIF($AV$32:AV2060,AV2060),0)</f>
        <v>0</v>
      </c>
      <c r="AX2060" s="69">
        <f>IF(AND(AW2060&gt;1,SUMIF($AV$32:AV2059,AV2060,$AX$32:AX2059)-SUMIF($AV$32:AV2059,AV2060,$BA$32:BA2059)=0),1,IF(AND(AW2060&gt;1,SUMIF($AV$32:AV2059,AV2060,$AX$32:AX2059)-SUMIF($AV$32:AV2059,AV2060,$BA$32:BA2059)&gt;0),0,AW2060))</f>
        <v>0</v>
      </c>
      <c r="AY2060" s="69">
        <f>IF(AND(Q2060&gt;0,SUMIF($AV$32:AV2060,AV2060,$I$32:I2060)-SUMIF($AV$32:AV2060,AV2060,$Q$32:Q2060)=0),COUNTIF($AV$32:AV2060,AV2060),0)</f>
        <v>0</v>
      </c>
      <c r="AZ2060" s="69">
        <f>IF(Q2060&gt;0,COUNTIF($AV$32:AV2060,AV2060),0)</f>
        <v>0</v>
      </c>
      <c r="BA2060" s="69">
        <f t="shared" si="504"/>
        <v>0</v>
      </c>
      <c r="BC2060" s="69" t="str">
        <f t="shared" si="505"/>
        <v xml:space="preserve">  </v>
      </c>
      <c r="BD2060" s="69">
        <f t="shared" si="506"/>
        <v>0</v>
      </c>
      <c r="BF2060" s="69"/>
    </row>
    <row r="2061" spans="44:58" x14ac:dyDescent="0.25">
      <c r="AR2061" s="225">
        <f t="shared" si="507"/>
        <v>1</v>
      </c>
      <c r="AS2061" s="35">
        <f t="shared" si="508"/>
        <v>1</v>
      </c>
      <c r="AU2061" s="69" t="e">
        <f t="shared" si="502"/>
        <v>#N/A</v>
      </c>
      <c r="AV2061" s="69" t="e">
        <f t="shared" si="503"/>
        <v>#N/A</v>
      </c>
      <c r="AW2061" s="69">
        <f>IF(I2061&gt;0,COUNTIF($AV$32:AV2061,AV2061),0)</f>
        <v>0</v>
      </c>
      <c r="AX2061" s="69">
        <f>IF(AND(AW2061&gt;1,SUMIF($AV$32:AV2060,AV2061,$AX$32:AX2060)-SUMIF($AV$32:AV2060,AV2061,$BA$32:BA2060)=0),1,IF(AND(AW2061&gt;1,SUMIF($AV$32:AV2060,AV2061,$AX$32:AX2060)-SUMIF($AV$32:AV2060,AV2061,$BA$32:BA2060)&gt;0),0,AW2061))</f>
        <v>0</v>
      </c>
      <c r="AY2061" s="69">
        <f>IF(AND(Q2061&gt;0,SUMIF($AV$32:AV2061,AV2061,$I$32:I2061)-SUMIF($AV$32:AV2061,AV2061,$Q$32:Q2061)=0),COUNTIF($AV$32:AV2061,AV2061),0)</f>
        <v>0</v>
      </c>
      <c r="AZ2061" s="69">
        <f>IF(Q2061&gt;0,COUNTIF($AV$32:AV2061,AV2061),0)</f>
        <v>0</v>
      </c>
      <c r="BA2061" s="69">
        <f t="shared" si="504"/>
        <v>0</v>
      </c>
      <c r="BC2061" s="69" t="str">
        <f t="shared" si="505"/>
        <v xml:space="preserve">  </v>
      </c>
      <c r="BD2061" s="69">
        <f t="shared" si="506"/>
        <v>0</v>
      </c>
      <c r="BF2061" s="69"/>
    </row>
    <row r="2062" spans="44:58" x14ac:dyDescent="0.25">
      <c r="AR2062" s="225">
        <f t="shared" si="507"/>
        <v>1</v>
      </c>
      <c r="AS2062" s="35">
        <f t="shared" si="508"/>
        <v>1</v>
      </c>
      <c r="AU2062" s="69" t="e">
        <f t="shared" si="502"/>
        <v>#N/A</v>
      </c>
      <c r="AV2062" s="69" t="e">
        <f t="shared" si="503"/>
        <v>#N/A</v>
      </c>
      <c r="AW2062" s="69">
        <f>IF(I2062&gt;0,COUNTIF($AV$32:AV2062,AV2062),0)</f>
        <v>0</v>
      </c>
      <c r="AX2062" s="69">
        <f>IF(AND(AW2062&gt;1,SUMIF($AV$32:AV2061,AV2062,$AX$32:AX2061)-SUMIF($AV$32:AV2061,AV2062,$BA$32:BA2061)=0),1,IF(AND(AW2062&gt;1,SUMIF($AV$32:AV2061,AV2062,$AX$32:AX2061)-SUMIF($AV$32:AV2061,AV2062,$BA$32:BA2061)&gt;0),0,AW2062))</f>
        <v>0</v>
      </c>
      <c r="AY2062" s="69">
        <f>IF(AND(Q2062&gt;0,SUMIF($AV$32:AV2062,AV2062,$I$32:I2062)-SUMIF($AV$32:AV2062,AV2062,$Q$32:Q2062)=0),COUNTIF($AV$32:AV2062,AV2062),0)</f>
        <v>0</v>
      </c>
      <c r="AZ2062" s="69">
        <f>IF(Q2062&gt;0,COUNTIF($AV$32:AV2062,AV2062),0)</f>
        <v>0</v>
      </c>
      <c r="BA2062" s="69">
        <f t="shared" si="504"/>
        <v>0</v>
      </c>
      <c r="BC2062" s="69" t="str">
        <f t="shared" si="505"/>
        <v xml:space="preserve">  </v>
      </c>
      <c r="BD2062" s="69">
        <f t="shared" si="506"/>
        <v>0</v>
      </c>
      <c r="BF2062" s="69"/>
    </row>
    <row r="2063" spans="44:58" x14ac:dyDescent="0.25">
      <c r="AR2063" s="225">
        <f t="shared" si="507"/>
        <v>1</v>
      </c>
      <c r="AS2063" s="35">
        <f t="shared" si="508"/>
        <v>1</v>
      </c>
      <c r="AU2063" s="69" t="e">
        <f t="shared" si="502"/>
        <v>#N/A</v>
      </c>
      <c r="AV2063" s="69" t="e">
        <f t="shared" si="503"/>
        <v>#N/A</v>
      </c>
      <c r="AW2063" s="69">
        <f>IF(I2063&gt;0,COUNTIF($AV$32:AV2063,AV2063),0)</f>
        <v>0</v>
      </c>
      <c r="AX2063" s="69">
        <f>IF(AND(AW2063&gt;1,SUMIF($AV$32:AV2062,AV2063,$AX$32:AX2062)-SUMIF($AV$32:AV2062,AV2063,$BA$32:BA2062)=0),1,IF(AND(AW2063&gt;1,SUMIF($AV$32:AV2062,AV2063,$AX$32:AX2062)-SUMIF($AV$32:AV2062,AV2063,$BA$32:BA2062)&gt;0),0,AW2063))</f>
        <v>0</v>
      </c>
      <c r="AY2063" s="69">
        <f>IF(AND(Q2063&gt;0,SUMIF($AV$32:AV2063,AV2063,$I$32:I2063)-SUMIF($AV$32:AV2063,AV2063,$Q$32:Q2063)=0),COUNTIF($AV$32:AV2063,AV2063),0)</f>
        <v>0</v>
      </c>
      <c r="AZ2063" s="69">
        <f>IF(Q2063&gt;0,COUNTIF($AV$32:AV2063,AV2063),0)</f>
        <v>0</v>
      </c>
      <c r="BA2063" s="69">
        <f t="shared" si="504"/>
        <v>0</v>
      </c>
      <c r="BC2063" s="69" t="str">
        <f t="shared" si="505"/>
        <v xml:space="preserve">  </v>
      </c>
      <c r="BD2063" s="69">
        <f t="shared" si="506"/>
        <v>0</v>
      </c>
      <c r="BF2063" s="69"/>
    </row>
    <row r="2064" spans="44:58" x14ac:dyDescent="0.25">
      <c r="AR2064" s="225">
        <f t="shared" si="507"/>
        <v>1</v>
      </c>
      <c r="AS2064" s="35">
        <f t="shared" si="508"/>
        <v>1</v>
      </c>
      <c r="AU2064" s="69" t="e">
        <f t="shared" si="502"/>
        <v>#N/A</v>
      </c>
      <c r="AV2064" s="69" t="e">
        <f t="shared" si="503"/>
        <v>#N/A</v>
      </c>
      <c r="AW2064" s="69">
        <f>IF(I2064&gt;0,COUNTIF($AV$32:AV2064,AV2064),0)</f>
        <v>0</v>
      </c>
      <c r="AX2064" s="69">
        <f>IF(AND(AW2064&gt;1,SUMIF($AV$32:AV2063,AV2064,$AX$32:AX2063)-SUMIF($AV$32:AV2063,AV2064,$BA$32:BA2063)=0),1,IF(AND(AW2064&gt;1,SUMIF($AV$32:AV2063,AV2064,$AX$32:AX2063)-SUMIF($AV$32:AV2063,AV2064,$BA$32:BA2063)&gt;0),0,AW2064))</f>
        <v>0</v>
      </c>
      <c r="AY2064" s="69">
        <f>IF(AND(Q2064&gt;0,SUMIF($AV$32:AV2064,AV2064,$I$32:I2064)-SUMIF($AV$32:AV2064,AV2064,$Q$32:Q2064)=0),COUNTIF($AV$32:AV2064,AV2064),0)</f>
        <v>0</v>
      </c>
      <c r="AZ2064" s="69">
        <f>IF(Q2064&gt;0,COUNTIF($AV$32:AV2064,AV2064),0)</f>
        <v>0</v>
      </c>
      <c r="BA2064" s="69">
        <f t="shared" si="504"/>
        <v>0</v>
      </c>
      <c r="BC2064" s="69" t="str">
        <f t="shared" si="505"/>
        <v xml:space="preserve">  </v>
      </c>
      <c r="BD2064" s="69">
        <f t="shared" si="506"/>
        <v>0</v>
      </c>
      <c r="BF2064" s="69"/>
    </row>
    <row r="2065" spans="44:58" x14ac:dyDescent="0.25">
      <c r="AR2065" s="225">
        <f t="shared" si="507"/>
        <v>1</v>
      </c>
      <c r="AS2065" s="35">
        <f t="shared" si="508"/>
        <v>1</v>
      </c>
      <c r="AU2065" s="69" t="e">
        <f t="shared" si="502"/>
        <v>#N/A</v>
      </c>
      <c r="AV2065" s="69" t="e">
        <f t="shared" si="503"/>
        <v>#N/A</v>
      </c>
      <c r="AW2065" s="69">
        <f>IF(I2065&gt;0,COUNTIF($AV$32:AV2065,AV2065),0)</f>
        <v>0</v>
      </c>
      <c r="AX2065" s="69">
        <f>IF(AND(AW2065&gt;1,SUMIF($AV$32:AV2064,AV2065,$AX$32:AX2064)-SUMIF($AV$32:AV2064,AV2065,$BA$32:BA2064)=0),1,IF(AND(AW2065&gt;1,SUMIF($AV$32:AV2064,AV2065,$AX$32:AX2064)-SUMIF($AV$32:AV2064,AV2065,$BA$32:BA2064)&gt;0),0,AW2065))</f>
        <v>0</v>
      </c>
      <c r="AY2065" s="69">
        <f>IF(AND(Q2065&gt;0,SUMIF($AV$32:AV2065,AV2065,$I$32:I2065)-SUMIF($AV$32:AV2065,AV2065,$Q$32:Q2065)=0),COUNTIF($AV$32:AV2065,AV2065),0)</f>
        <v>0</v>
      </c>
      <c r="AZ2065" s="69">
        <f>IF(Q2065&gt;0,COUNTIF($AV$32:AV2065,AV2065),0)</f>
        <v>0</v>
      </c>
      <c r="BA2065" s="69">
        <f t="shared" si="504"/>
        <v>0</v>
      </c>
      <c r="BC2065" s="69" t="str">
        <f t="shared" si="505"/>
        <v xml:space="preserve">  </v>
      </c>
      <c r="BD2065" s="69">
        <f t="shared" si="506"/>
        <v>0</v>
      </c>
      <c r="BF2065" s="69"/>
    </row>
    <row r="2066" spans="44:58" x14ac:dyDescent="0.25">
      <c r="AR2066" s="225">
        <f t="shared" si="507"/>
        <v>1</v>
      </c>
      <c r="AS2066" s="35">
        <f t="shared" si="508"/>
        <v>1</v>
      </c>
      <c r="AU2066" s="69" t="e">
        <f t="shared" si="502"/>
        <v>#N/A</v>
      </c>
      <c r="AV2066" s="69" t="e">
        <f t="shared" si="503"/>
        <v>#N/A</v>
      </c>
      <c r="AW2066" s="69">
        <f>IF(I2066&gt;0,COUNTIF($AV$32:AV2066,AV2066),0)</f>
        <v>0</v>
      </c>
      <c r="AX2066" s="69">
        <f>IF(AND(AW2066&gt;1,SUMIF($AV$32:AV2065,AV2066,$AX$32:AX2065)-SUMIF($AV$32:AV2065,AV2066,$BA$32:BA2065)=0),1,IF(AND(AW2066&gt;1,SUMIF($AV$32:AV2065,AV2066,$AX$32:AX2065)-SUMIF($AV$32:AV2065,AV2066,$BA$32:BA2065)&gt;0),0,AW2066))</f>
        <v>0</v>
      </c>
      <c r="AY2066" s="69">
        <f>IF(AND(Q2066&gt;0,SUMIF($AV$32:AV2066,AV2066,$I$32:I2066)-SUMIF($AV$32:AV2066,AV2066,$Q$32:Q2066)=0),COUNTIF($AV$32:AV2066,AV2066),0)</f>
        <v>0</v>
      </c>
      <c r="AZ2066" s="69">
        <f>IF(Q2066&gt;0,COUNTIF($AV$32:AV2066,AV2066),0)</f>
        <v>0</v>
      </c>
      <c r="BA2066" s="69">
        <f t="shared" si="504"/>
        <v>0</v>
      </c>
      <c r="BC2066" s="69" t="str">
        <f t="shared" si="505"/>
        <v xml:space="preserve">  </v>
      </c>
      <c r="BD2066" s="69">
        <f t="shared" si="506"/>
        <v>0</v>
      </c>
      <c r="BF2066" s="69"/>
    </row>
    <row r="2067" spans="44:58" x14ac:dyDescent="0.25">
      <c r="AR2067" s="225">
        <f t="shared" si="507"/>
        <v>1</v>
      </c>
      <c r="AS2067" s="35">
        <f t="shared" si="508"/>
        <v>1</v>
      </c>
      <c r="AU2067" s="69" t="e">
        <f t="shared" si="502"/>
        <v>#N/A</v>
      </c>
      <c r="AV2067" s="69" t="e">
        <f t="shared" si="503"/>
        <v>#N/A</v>
      </c>
      <c r="AW2067" s="69">
        <f>IF(I2067&gt;0,COUNTIF($AV$32:AV2067,AV2067),0)</f>
        <v>0</v>
      </c>
      <c r="AX2067" s="69">
        <f>IF(AND(AW2067&gt;1,SUMIF($AV$32:AV2066,AV2067,$AX$32:AX2066)-SUMIF($AV$32:AV2066,AV2067,$BA$32:BA2066)=0),1,IF(AND(AW2067&gt;1,SUMIF($AV$32:AV2066,AV2067,$AX$32:AX2066)-SUMIF($AV$32:AV2066,AV2067,$BA$32:BA2066)&gt;0),0,AW2067))</f>
        <v>0</v>
      </c>
      <c r="AY2067" s="69">
        <f>IF(AND(Q2067&gt;0,SUMIF($AV$32:AV2067,AV2067,$I$32:I2067)-SUMIF($AV$32:AV2067,AV2067,$Q$32:Q2067)=0),COUNTIF($AV$32:AV2067,AV2067),0)</f>
        <v>0</v>
      </c>
      <c r="AZ2067" s="69">
        <f>IF(Q2067&gt;0,COUNTIF($AV$32:AV2067,AV2067),0)</f>
        <v>0</v>
      </c>
      <c r="BA2067" s="69">
        <f t="shared" si="504"/>
        <v>0</v>
      </c>
      <c r="BC2067" s="69" t="str">
        <f t="shared" si="505"/>
        <v xml:space="preserve">  </v>
      </c>
      <c r="BD2067" s="69">
        <f t="shared" si="506"/>
        <v>0</v>
      </c>
      <c r="BF2067" s="69"/>
    </row>
    <row r="2068" spans="44:58" x14ac:dyDescent="0.25">
      <c r="AR2068" s="225">
        <f t="shared" si="507"/>
        <v>1</v>
      </c>
      <c r="AS2068" s="35">
        <f t="shared" si="508"/>
        <v>1</v>
      </c>
      <c r="AU2068" s="69" t="e">
        <f t="shared" si="502"/>
        <v>#N/A</v>
      </c>
      <c r="AV2068" s="69" t="e">
        <f t="shared" si="503"/>
        <v>#N/A</v>
      </c>
      <c r="AW2068" s="69">
        <f>IF(I2068&gt;0,COUNTIF($AV$32:AV2068,AV2068),0)</f>
        <v>0</v>
      </c>
      <c r="AX2068" s="69">
        <f>IF(AND(AW2068&gt;1,SUMIF($AV$32:AV2067,AV2068,$AX$32:AX2067)-SUMIF($AV$32:AV2067,AV2068,$BA$32:BA2067)=0),1,IF(AND(AW2068&gt;1,SUMIF($AV$32:AV2067,AV2068,$AX$32:AX2067)-SUMIF($AV$32:AV2067,AV2068,$BA$32:BA2067)&gt;0),0,AW2068))</f>
        <v>0</v>
      </c>
      <c r="AY2068" s="69">
        <f>IF(AND(Q2068&gt;0,SUMIF($AV$32:AV2068,AV2068,$I$32:I2068)-SUMIF($AV$32:AV2068,AV2068,$Q$32:Q2068)=0),COUNTIF($AV$32:AV2068,AV2068),0)</f>
        <v>0</v>
      </c>
      <c r="AZ2068" s="69">
        <f>IF(Q2068&gt;0,COUNTIF($AV$32:AV2068,AV2068),0)</f>
        <v>0</v>
      </c>
      <c r="BA2068" s="69">
        <f t="shared" si="504"/>
        <v>0</v>
      </c>
      <c r="BC2068" s="69" t="str">
        <f t="shared" si="505"/>
        <v xml:space="preserve">  </v>
      </c>
      <c r="BD2068" s="69">
        <f t="shared" si="506"/>
        <v>0</v>
      </c>
      <c r="BF2068" s="69"/>
    </row>
    <row r="2069" spans="44:58" x14ac:dyDescent="0.25">
      <c r="AR2069" s="225">
        <f t="shared" si="507"/>
        <v>1</v>
      </c>
      <c r="AS2069" s="35">
        <f t="shared" si="508"/>
        <v>1</v>
      </c>
      <c r="AU2069" s="69" t="e">
        <f t="shared" si="502"/>
        <v>#N/A</v>
      </c>
      <c r="AV2069" s="69" t="e">
        <f t="shared" si="503"/>
        <v>#N/A</v>
      </c>
      <c r="AW2069" s="69">
        <f>IF(I2069&gt;0,COUNTIF($AV$32:AV2069,AV2069),0)</f>
        <v>0</v>
      </c>
      <c r="AX2069" s="69">
        <f>IF(AND(AW2069&gt;1,SUMIF($AV$32:AV2068,AV2069,$AX$32:AX2068)-SUMIF($AV$32:AV2068,AV2069,$BA$32:BA2068)=0),1,IF(AND(AW2069&gt;1,SUMIF($AV$32:AV2068,AV2069,$AX$32:AX2068)-SUMIF($AV$32:AV2068,AV2069,$BA$32:BA2068)&gt;0),0,AW2069))</f>
        <v>0</v>
      </c>
      <c r="AY2069" s="69">
        <f>IF(AND(Q2069&gt;0,SUMIF($AV$32:AV2069,AV2069,$I$32:I2069)-SUMIF($AV$32:AV2069,AV2069,$Q$32:Q2069)=0),COUNTIF($AV$32:AV2069,AV2069),0)</f>
        <v>0</v>
      </c>
      <c r="AZ2069" s="69">
        <f>IF(Q2069&gt;0,COUNTIF($AV$32:AV2069,AV2069),0)</f>
        <v>0</v>
      </c>
      <c r="BA2069" s="69">
        <f t="shared" si="504"/>
        <v>0</v>
      </c>
      <c r="BC2069" s="69" t="str">
        <f t="shared" si="505"/>
        <v xml:space="preserve">  </v>
      </c>
      <c r="BD2069" s="69">
        <f t="shared" si="506"/>
        <v>0</v>
      </c>
      <c r="BF2069" s="69"/>
    </row>
    <row r="2070" spans="44:58" x14ac:dyDescent="0.25">
      <c r="AR2070" s="225">
        <f t="shared" si="507"/>
        <v>1</v>
      </c>
      <c r="AS2070" s="35">
        <f t="shared" si="508"/>
        <v>1</v>
      </c>
      <c r="AU2070" s="69" t="e">
        <f t="shared" si="502"/>
        <v>#N/A</v>
      </c>
      <c r="AV2070" s="69" t="e">
        <f t="shared" si="503"/>
        <v>#N/A</v>
      </c>
      <c r="AW2070" s="69">
        <f>IF(I2070&gt;0,COUNTIF($AV$32:AV2070,AV2070),0)</f>
        <v>0</v>
      </c>
      <c r="AX2070" s="69">
        <f>IF(AND(AW2070&gt;1,SUMIF($AV$32:AV2069,AV2070,$AX$32:AX2069)-SUMIF($AV$32:AV2069,AV2070,$BA$32:BA2069)=0),1,IF(AND(AW2070&gt;1,SUMIF($AV$32:AV2069,AV2070,$AX$32:AX2069)-SUMIF($AV$32:AV2069,AV2070,$BA$32:BA2069)&gt;0),0,AW2070))</f>
        <v>0</v>
      </c>
      <c r="AY2070" s="69">
        <f>IF(AND(Q2070&gt;0,SUMIF($AV$32:AV2070,AV2070,$I$32:I2070)-SUMIF($AV$32:AV2070,AV2070,$Q$32:Q2070)=0),COUNTIF($AV$32:AV2070,AV2070),0)</f>
        <v>0</v>
      </c>
      <c r="AZ2070" s="69">
        <f>IF(Q2070&gt;0,COUNTIF($AV$32:AV2070,AV2070),0)</f>
        <v>0</v>
      </c>
      <c r="BA2070" s="69">
        <f t="shared" si="504"/>
        <v>0</v>
      </c>
      <c r="BC2070" s="69" t="str">
        <f t="shared" si="505"/>
        <v xml:space="preserve">  </v>
      </c>
      <c r="BD2070" s="69">
        <f t="shared" si="506"/>
        <v>0</v>
      </c>
      <c r="BF2070" s="69"/>
    </row>
    <row r="2071" spans="44:58" x14ac:dyDescent="0.25">
      <c r="AR2071" s="225">
        <f t="shared" si="507"/>
        <v>1</v>
      </c>
      <c r="AS2071" s="35">
        <f t="shared" si="508"/>
        <v>1</v>
      </c>
      <c r="AU2071" s="69" t="e">
        <f t="shared" si="502"/>
        <v>#N/A</v>
      </c>
      <c r="AV2071" s="69" t="e">
        <f t="shared" si="503"/>
        <v>#N/A</v>
      </c>
      <c r="AW2071" s="69">
        <f>IF(I2071&gt;0,COUNTIF($AV$32:AV2071,AV2071),0)</f>
        <v>0</v>
      </c>
      <c r="AX2071" s="69">
        <f>IF(AND(AW2071&gt;1,SUMIF($AV$32:AV2070,AV2071,$AX$32:AX2070)-SUMIF($AV$32:AV2070,AV2071,$BA$32:BA2070)=0),1,IF(AND(AW2071&gt;1,SUMIF($AV$32:AV2070,AV2071,$AX$32:AX2070)-SUMIF($AV$32:AV2070,AV2071,$BA$32:BA2070)&gt;0),0,AW2071))</f>
        <v>0</v>
      </c>
      <c r="AY2071" s="69">
        <f>IF(AND(Q2071&gt;0,SUMIF($AV$32:AV2071,AV2071,$I$32:I2071)-SUMIF($AV$32:AV2071,AV2071,$Q$32:Q2071)=0),COUNTIF($AV$32:AV2071,AV2071),0)</f>
        <v>0</v>
      </c>
      <c r="AZ2071" s="69">
        <f>IF(Q2071&gt;0,COUNTIF($AV$32:AV2071,AV2071),0)</f>
        <v>0</v>
      </c>
      <c r="BA2071" s="69">
        <f t="shared" si="504"/>
        <v>0</v>
      </c>
      <c r="BC2071" s="69" t="str">
        <f t="shared" si="505"/>
        <v xml:space="preserve">  </v>
      </c>
      <c r="BD2071" s="69">
        <f t="shared" si="506"/>
        <v>0</v>
      </c>
      <c r="BF2071" s="69"/>
    </row>
    <row r="2072" spans="44:58" x14ac:dyDescent="0.25">
      <c r="AR2072" s="225">
        <f t="shared" si="507"/>
        <v>1</v>
      </c>
      <c r="AS2072" s="35">
        <f t="shared" si="508"/>
        <v>1</v>
      </c>
      <c r="AU2072" s="69" t="e">
        <f t="shared" si="502"/>
        <v>#N/A</v>
      </c>
      <c r="AV2072" s="69" t="e">
        <f t="shared" si="503"/>
        <v>#N/A</v>
      </c>
      <c r="AW2072" s="69">
        <f>IF(I2072&gt;0,COUNTIF($AV$32:AV2072,AV2072),0)</f>
        <v>0</v>
      </c>
      <c r="AX2072" s="69">
        <f>IF(AND(AW2072&gt;1,SUMIF($AV$32:AV2071,AV2072,$AX$32:AX2071)-SUMIF($AV$32:AV2071,AV2072,$BA$32:BA2071)=0),1,IF(AND(AW2072&gt;1,SUMIF($AV$32:AV2071,AV2072,$AX$32:AX2071)-SUMIF($AV$32:AV2071,AV2072,$BA$32:BA2071)&gt;0),0,AW2072))</f>
        <v>0</v>
      </c>
      <c r="AY2072" s="69">
        <f>IF(AND(Q2072&gt;0,SUMIF($AV$32:AV2072,AV2072,$I$32:I2072)-SUMIF($AV$32:AV2072,AV2072,$Q$32:Q2072)=0),COUNTIF($AV$32:AV2072,AV2072),0)</f>
        <v>0</v>
      </c>
      <c r="AZ2072" s="69">
        <f>IF(Q2072&gt;0,COUNTIF($AV$32:AV2072,AV2072),0)</f>
        <v>0</v>
      </c>
      <c r="BA2072" s="69">
        <f t="shared" si="504"/>
        <v>0</v>
      </c>
      <c r="BC2072" s="69" t="str">
        <f t="shared" si="505"/>
        <v xml:space="preserve">  </v>
      </c>
      <c r="BD2072" s="69">
        <f t="shared" si="506"/>
        <v>0</v>
      </c>
      <c r="BF2072" s="69"/>
    </row>
    <row r="2073" spans="44:58" x14ac:dyDescent="0.25">
      <c r="AR2073" s="225">
        <f t="shared" si="507"/>
        <v>1</v>
      </c>
      <c r="AS2073" s="35">
        <f t="shared" si="508"/>
        <v>1</v>
      </c>
      <c r="AU2073" s="69" t="e">
        <f t="shared" si="502"/>
        <v>#N/A</v>
      </c>
      <c r="AV2073" s="69" t="e">
        <f t="shared" si="503"/>
        <v>#N/A</v>
      </c>
      <c r="AW2073" s="69">
        <f>IF(I2073&gt;0,COUNTIF($AV$32:AV2073,AV2073),0)</f>
        <v>0</v>
      </c>
      <c r="AX2073" s="69">
        <f>IF(AND(AW2073&gt;1,SUMIF($AV$32:AV2072,AV2073,$AX$32:AX2072)-SUMIF($AV$32:AV2072,AV2073,$BA$32:BA2072)=0),1,IF(AND(AW2073&gt;1,SUMIF($AV$32:AV2072,AV2073,$AX$32:AX2072)-SUMIF($AV$32:AV2072,AV2073,$BA$32:BA2072)&gt;0),0,AW2073))</f>
        <v>0</v>
      </c>
      <c r="AY2073" s="69">
        <f>IF(AND(Q2073&gt;0,SUMIF($AV$32:AV2073,AV2073,$I$32:I2073)-SUMIF($AV$32:AV2073,AV2073,$Q$32:Q2073)=0),COUNTIF($AV$32:AV2073,AV2073),0)</f>
        <v>0</v>
      </c>
      <c r="AZ2073" s="69">
        <f>IF(Q2073&gt;0,COUNTIF($AV$32:AV2073,AV2073),0)</f>
        <v>0</v>
      </c>
      <c r="BA2073" s="69">
        <f t="shared" si="504"/>
        <v>0</v>
      </c>
      <c r="BC2073" s="69" t="str">
        <f t="shared" si="505"/>
        <v xml:space="preserve">  </v>
      </c>
      <c r="BD2073" s="69">
        <f t="shared" si="506"/>
        <v>0</v>
      </c>
      <c r="BF2073" s="69"/>
    </row>
    <row r="2074" spans="44:58" x14ac:dyDescent="0.25">
      <c r="AR2074" s="225">
        <f t="shared" si="507"/>
        <v>1</v>
      </c>
      <c r="AS2074" s="35">
        <f t="shared" si="508"/>
        <v>1</v>
      </c>
      <c r="AU2074" s="69" t="e">
        <f t="shared" si="502"/>
        <v>#N/A</v>
      </c>
      <c r="AV2074" s="69" t="e">
        <f t="shared" si="503"/>
        <v>#N/A</v>
      </c>
      <c r="AW2074" s="69">
        <f>IF(I2074&gt;0,COUNTIF($AV$32:AV2074,AV2074),0)</f>
        <v>0</v>
      </c>
      <c r="AX2074" s="69">
        <f>IF(AND(AW2074&gt;1,SUMIF($AV$32:AV2073,AV2074,$AX$32:AX2073)-SUMIF($AV$32:AV2073,AV2074,$BA$32:BA2073)=0),1,IF(AND(AW2074&gt;1,SUMIF($AV$32:AV2073,AV2074,$AX$32:AX2073)-SUMIF($AV$32:AV2073,AV2074,$BA$32:BA2073)&gt;0),0,AW2074))</f>
        <v>0</v>
      </c>
      <c r="AY2074" s="69">
        <f>IF(AND(Q2074&gt;0,SUMIF($AV$32:AV2074,AV2074,$I$32:I2074)-SUMIF($AV$32:AV2074,AV2074,$Q$32:Q2074)=0),COUNTIF($AV$32:AV2074,AV2074),0)</f>
        <v>0</v>
      </c>
      <c r="AZ2074" s="69">
        <f>IF(Q2074&gt;0,COUNTIF($AV$32:AV2074,AV2074),0)</f>
        <v>0</v>
      </c>
      <c r="BA2074" s="69">
        <f t="shared" si="504"/>
        <v>0</v>
      </c>
      <c r="BC2074" s="69" t="str">
        <f t="shared" si="505"/>
        <v xml:space="preserve">  </v>
      </c>
      <c r="BD2074" s="69">
        <f t="shared" si="506"/>
        <v>0</v>
      </c>
      <c r="BF2074" s="69"/>
    </row>
    <row r="2075" spans="44:58" x14ac:dyDescent="0.25">
      <c r="AR2075" s="225">
        <f t="shared" si="507"/>
        <v>1</v>
      </c>
      <c r="AS2075" s="35">
        <f t="shared" si="508"/>
        <v>1</v>
      </c>
      <c r="AU2075" s="69" t="e">
        <f t="shared" si="502"/>
        <v>#N/A</v>
      </c>
      <c r="AV2075" s="69" t="e">
        <f t="shared" si="503"/>
        <v>#N/A</v>
      </c>
      <c r="AW2075" s="69">
        <f>IF(I2075&gt;0,COUNTIF($AV$32:AV2075,AV2075),0)</f>
        <v>0</v>
      </c>
      <c r="AX2075" s="69">
        <f>IF(AND(AW2075&gt;1,SUMIF($AV$32:AV2074,AV2075,$AX$32:AX2074)-SUMIF($AV$32:AV2074,AV2075,$BA$32:BA2074)=0),1,IF(AND(AW2075&gt;1,SUMIF($AV$32:AV2074,AV2075,$AX$32:AX2074)-SUMIF($AV$32:AV2074,AV2075,$BA$32:BA2074)&gt;0),0,AW2075))</f>
        <v>0</v>
      </c>
      <c r="AY2075" s="69">
        <f>IF(AND(Q2075&gt;0,SUMIF($AV$32:AV2075,AV2075,$I$32:I2075)-SUMIF($AV$32:AV2075,AV2075,$Q$32:Q2075)=0),COUNTIF($AV$32:AV2075,AV2075),0)</f>
        <v>0</v>
      </c>
      <c r="AZ2075" s="69">
        <f>IF(Q2075&gt;0,COUNTIF($AV$32:AV2075,AV2075),0)</f>
        <v>0</v>
      </c>
      <c r="BA2075" s="69">
        <f t="shared" si="504"/>
        <v>0</v>
      </c>
      <c r="BC2075" s="69" t="str">
        <f t="shared" si="505"/>
        <v xml:space="preserve">  </v>
      </c>
      <c r="BD2075" s="69">
        <f t="shared" si="506"/>
        <v>0</v>
      </c>
      <c r="BF2075" s="69"/>
    </row>
    <row r="2076" spans="44:58" x14ac:dyDescent="0.25">
      <c r="AR2076" s="225">
        <f t="shared" si="507"/>
        <v>1</v>
      </c>
      <c r="AS2076" s="35">
        <f t="shared" si="508"/>
        <v>1</v>
      </c>
      <c r="AU2076" s="69" t="e">
        <f t="shared" si="502"/>
        <v>#N/A</v>
      </c>
      <c r="AV2076" s="69" t="e">
        <f t="shared" si="503"/>
        <v>#N/A</v>
      </c>
      <c r="AW2076" s="69">
        <f>IF(I2076&gt;0,COUNTIF($AV$32:AV2076,AV2076),0)</f>
        <v>0</v>
      </c>
      <c r="AX2076" s="69">
        <f>IF(AND(AW2076&gt;1,SUMIF($AV$32:AV2075,AV2076,$AX$32:AX2075)-SUMIF($AV$32:AV2075,AV2076,$BA$32:BA2075)=0),1,IF(AND(AW2076&gt;1,SUMIF($AV$32:AV2075,AV2076,$AX$32:AX2075)-SUMIF($AV$32:AV2075,AV2076,$BA$32:BA2075)&gt;0),0,AW2076))</f>
        <v>0</v>
      </c>
      <c r="AY2076" s="69">
        <f>IF(AND(Q2076&gt;0,SUMIF($AV$32:AV2076,AV2076,$I$32:I2076)-SUMIF($AV$32:AV2076,AV2076,$Q$32:Q2076)=0),COUNTIF($AV$32:AV2076,AV2076),0)</f>
        <v>0</v>
      </c>
      <c r="AZ2076" s="69">
        <f>IF(Q2076&gt;0,COUNTIF($AV$32:AV2076,AV2076),0)</f>
        <v>0</v>
      </c>
      <c r="BA2076" s="69">
        <f t="shared" si="504"/>
        <v>0</v>
      </c>
      <c r="BC2076" s="69" t="str">
        <f t="shared" si="505"/>
        <v xml:space="preserve">  </v>
      </c>
      <c r="BD2076" s="69">
        <f t="shared" si="506"/>
        <v>0</v>
      </c>
      <c r="BF2076" s="69"/>
    </row>
    <row r="2077" spans="44:58" x14ac:dyDescent="0.25">
      <c r="AR2077" s="225">
        <f t="shared" si="507"/>
        <v>1</v>
      </c>
      <c r="AS2077" s="35">
        <f t="shared" si="508"/>
        <v>1</v>
      </c>
      <c r="AU2077" s="69" t="e">
        <f t="shared" si="502"/>
        <v>#N/A</v>
      </c>
      <c r="AV2077" s="69" t="e">
        <f t="shared" si="503"/>
        <v>#N/A</v>
      </c>
      <c r="AW2077" s="69">
        <f>IF(I2077&gt;0,COUNTIF($AV$32:AV2077,AV2077),0)</f>
        <v>0</v>
      </c>
      <c r="AX2077" s="69">
        <f>IF(AND(AW2077&gt;1,SUMIF($AV$32:AV2076,AV2077,$AX$32:AX2076)-SUMIF($AV$32:AV2076,AV2077,$BA$32:BA2076)=0),1,IF(AND(AW2077&gt;1,SUMIF($AV$32:AV2076,AV2077,$AX$32:AX2076)-SUMIF($AV$32:AV2076,AV2077,$BA$32:BA2076)&gt;0),0,AW2077))</f>
        <v>0</v>
      </c>
      <c r="AY2077" s="69">
        <f>IF(AND(Q2077&gt;0,SUMIF($AV$32:AV2077,AV2077,$I$32:I2077)-SUMIF($AV$32:AV2077,AV2077,$Q$32:Q2077)=0),COUNTIF($AV$32:AV2077,AV2077),0)</f>
        <v>0</v>
      </c>
      <c r="AZ2077" s="69">
        <f>IF(Q2077&gt;0,COUNTIF($AV$32:AV2077,AV2077),0)</f>
        <v>0</v>
      </c>
      <c r="BA2077" s="69">
        <f t="shared" si="504"/>
        <v>0</v>
      </c>
      <c r="BC2077" s="69" t="str">
        <f t="shared" si="505"/>
        <v xml:space="preserve">  </v>
      </c>
      <c r="BD2077" s="69">
        <f t="shared" si="506"/>
        <v>0</v>
      </c>
      <c r="BF2077" s="69"/>
    </row>
    <row r="2078" spans="44:58" x14ac:dyDescent="0.25">
      <c r="AR2078" s="225">
        <f t="shared" si="507"/>
        <v>1</v>
      </c>
      <c r="AS2078" s="35">
        <f t="shared" si="508"/>
        <v>1</v>
      </c>
      <c r="AU2078" s="69" t="e">
        <f t="shared" si="502"/>
        <v>#N/A</v>
      </c>
      <c r="AV2078" s="69" t="e">
        <f t="shared" si="503"/>
        <v>#N/A</v>
      </c>
      <c r="AW2078" s="69">
        <f>IF(I2078&gt;0,COUNTIF($AV$32:AV2078,AV2078),0)</f>
        <v>0</v>
      </c>
      <c r="AX2078" s="69">
        <f>IF(AND(AW2078&gt;1,SUMIF($AV$32:AV2077,AV2078,$AX$32:AX2077)-SUMIF($AV$32:AV2077,AV2078,$BA$32:BA2077)=0),1,IF(AND(AW2078&gt;1,SUMIF($AV$32:AV2077,AV2078,$AX$32:AX2077)-SUMIF($AV$32:AV2077,AV2078,$BA$32:BA2077)&gt;0),0,AW2078))</f>
        <v>0</v>
      </c>
      <c r="AY2078" s="69">
        <f>IF(AND(Q2078&gt;0,SUMIF($AV$32:AV2078,AV2078,$I$32:I2078)-SUMIF($AV$32:AV2078,AV2078,$Q$32:Q2078)=0),COUNTIF($AV$32:AV2078,AV2078),0)</f>
        <v>0</v>
      </c>
      <c r="AZ2078" s="69">
        <f>IF(Q2078&gt;0,COUNTIF($AV$32:AV2078,AV2078),0)</f>
        <v>0</v>
      </c>
      <c r="BA2078" s="69">
        <f t="shared" si="504"/>
        <v>0</v>
      </c>
      <c r="BC2078" s="69" t="str">
        <f t="shared" si="505"/>
        <v xml:space="preserve">  </v>
      </c>
      <c r="BD2078" s="69">
        <f t="shared" si="506"/>
        <v>0</v>
      </c>
      <c r="BF2078" s="69"/>
    </row>
    <row r="2079" spans="44:58" x14ac:dyDescent="0.25">
      <c r="AR2079" s="225">
        <f t="shared" si="507"/>
        <v>1</v>
      </c>
      <c r="AS2079" s="35">
        <f t="shared" si="508"/>
        <v>1</v>
      </c>
      <c r="AU2079" s="69" t="e">
        <f t="shared" si="502"/>
        <v>#N/A</v>
      </c>
      <c r="AV2079" s="69" t="e">
        <f t="shared" si="503"/>
        <v>#N/A</v>
      </c>
      <c r="AW2079" s="69">
        <f>IF(I2079&gt;0,COUNTIF($AV$32:AV2079,AV2079),0)</f>
        <v>0</v>
      </c>
      <c r="AX2079" s="69">
        <f>IF(AND(AW2079&gt;1,SUMIF($AV$32:AV2078,AV2079,$AX$32:AX2078)-SUMIF($AV$32:AV2078,AV2079,$BA$32:BA2078)=0),1,IF(AND(AW2079&gt;1,SUMIF($AV$32:AV2078,AV2079,$AX$32:AX2078)-SUMIF($AV$32:AV2078,AV2079,$BA$32:BA2078)&gt;0),0,AW2079))</f>
        <v>0</v>
      </c>
      <c r="AY2079" s="69">
        <f>IF(AND(Q2079&gt;0,SUMIF($AV$32:AV2079,AV2079,$I$32:I2079)-SUMIF($AV$32:AV2079,AV2079,$Q$32:Q2079)=0),COUNTIF($AV$32:AV2079,AV2079),0)</f>
        <v>0</v>
      </c>
      <c r="AZ2079" s="69">
        <f>IF(Q2079&gt;0,COUNTIF($AV$32:AV2079,AV2079),0)</f>
        <v>0</v>
      </c>
      <c r="BA2079" s="69">
        <f t="shared" si="504"/>
        <v>0</v>
      </c>
      <c r="BC2079" s="69" t="str">
        <f t="shared" si="505"/>
        <v xml:space="preserve">  </v>
      </c>
      <c r="BD2079" s="69">
        <f t="shared" si="506"/>
        <v>0</v>
      </c>
      <c r="BF2079" s="69"/>
    </row>
    <row r="2080" spans="44:58" x14ac:dyDescent="0.25">
      <c r="AR2080" s="225">
        <f t="shared" si="507"/>
        <v>1</v>
      </c>
      <c r="AS2080" s="35">
        <f t="shared" si="508"/>
        <v>1</v>
      </c>
      <c r="AU2080" s="69" t="e">
        <f t="shared" ref="AU2080:AU2143" si="509">VLOOKUP(G2080,$AO$32:$AP$37,2,0)</f>
        <v>#N/A</v>
      </c>
      <c r="AV2080" s="69" t="e">
        <f t="shared" si="503"/>
        <v>#N/A</v>
      </c>
      <c r="AW2080" s="69">
        <f>IF(I2080&gt;0,COUNTIF($AV$32:AV2080,AV2080),0)</f>
        <v>0</v>
      </c>
      <c r="AX2080" s="69">
        <f>IF(AND(AW2080&gt;1,SUMIF($AV$32:AV2079,AV2080,$AX$32:AX2079)-SUMIF($AV$32:AV2079,AV2080,$BA$32:BA2079)=0),1,IF(AND(AW2080&gt;1,SUMIF($AV$32:AV2079,AV2080,$AX$32:AX2079)-SUMIF($AV$32:AV2079,AV2080,$BA$32:BA2079)&gt;0),0,AW2080))</f>
        <v>0</v>
      </c>
      <c r="AY2080" s="69">
        <f>IF(AND(Q2080&gt;0,SUMIF($AV$32:AV2080,AV2080,$I$32:I2080)-SUMIF($AV$32:AV2080,AV2080,$Q$32:Q2080)=0),COUNTIF($AV$32:AV2080,AV2080),0)</f>
        <v>0</v>
      </c>
      <c r="AZ2080" s="69">
        <f>IF(Q2080&gt;0,COUNTIF($AV$32:AV2080,AV2080),0)</f>
        <v>0</v>
      </c>
      <c r="BA2080" s="69">
        <f t="shared" si="504"/>
        <v>0</v>
      </c>
      <c r="BC2080" s="69" t="str">
        <f t="shared" si="505"/>
        <v xml:space="preserve">  </v>
      </c>
      <c r="BD2080" s="69">
        <f t="shared" si="506"/>
        <v>0</v>
      </c>
      <c r="BF2080" s="69"/>
    </row>
    <row r="2081" spans="44:58" x14ac:dyDescent="0.25">
      <c r="AR2081" s="225">
        <f t="shared" si="507"/>
        <v>1</v>
      </c>
      <c r="AS2081" s="35">
        <f t="shared" si="508"/>
        <v>1</v>
      </c>
      <c r="AU2081" s="69" t="e">
        <f t="shared" si="509"/>
        <v>#N/A</v>
      </c>
      <c r="AV2081" s="69" t="e">
        <f t="shared" ref="AV2081:AV2144" si="510">AU2081&amp;" "&amp;F2081</f>
        <v>#N/A</v>
      </c>
      <c r="AW2081" s="69">
        <f>IF(I2081&gt;0,COUNTIF($AV$32:AV2081,AV2081),0)</f>
        <v>0</v>
      </c>
      <c r="AX2081" s="69">
        <f>IF(AND(AW2081&gt;1,SUMIF($AV$32:AV2080,AV2081,$AX$32:AX2080)-SUMIF($AV$32:AV2080,AV2081,$BA$32:BA2080)=0),1,IF(AND(AW2081&gt;1,SUMIF($AV$32:AV2080,AV2081,$AX$32:AX2080)-SUMIF($AV$32:AV2080,AV2081,$BA$32:BA2080)&gt;0),0,AW2081))</f>
        <v>0</v>
      </c>
      <c r="AY2081" s="69">
        <f>IF(AND(Q2081&gt;0,SUMIF($AV$32:AV2081,AV2081,$I$32:I2081)-SUMIF($AV$32:AV2081,AV2081,$Q$32:Q2081)=0),COUNTIF($AV$32:AV2081,AV2081),0)</f>
        <v>0</v>
      </c>
      <c r="AZ2081" s="69">
        <f>IF(Q2081&gt;0,COUNTIF($AV$32:AV2081,AV2081),0)</f>
        <v>0</v>
      </c>
      <c r="BA2081" s="69">
        <f t="shared" ref="BA2081:BA2144" si="511">IF(AY2081&gt;0,1,0)</f>
        <v>0</v>
      </c>
      <c r="BC2081" s="69" t="str">
        <f t="shared" ref="BC2081:BC2144" si="512">E2081&amp;" "&amp;H2081&amp;" "&amp;Q2081</f>
        <v xml:space="preserve">  </v>
      </c>
      <c r="BD2081" s="69">
        <f t="shared" ref="BD2081:BD2144" si="513">B2081</f>
        <v>0</v>
      </c>
      <c r="BF2081" s="69"/>
    </row>
    <row r="2082" spans="44:58" x14ac:dyDescent="0.25">
      <c r="AR2082" s="225">
        <f t="shared" si="507"/>
        <v>1</v>
      </c>
      <c r="AS2082" s="35">
        <f t="shared" si="508"/>
        <v>1</v>
      </c>
      <c r="AU2082" s="69" t="e">
        <f t="shared" si="509"/>
        <v>#N/A</v>
      </c>
      <c r="AV2082" s="69" t="e">
        <f t="shared" si="510"/>
        <v>#N/A</v>
      </c>
      <c r="AW2082" s="69">
        <f>IF(I2082&gt;0,COUNTIF($AV$32:AV2082,AV2082),0)</f>
        <v>0</v>
      </c>
      <c r="AX2082" s="69">
        <f>IF(AND(AW2082&gt;1,SUMIF($AV$32:AV2081,AV2082,$AX$32:AX2081)-SUMIF($AV$32:AV2081,AV2082,$BA$32:BA2081)=0),1,IF(AND(AW2082&gt;1,SUMIF($AV$32:AV2081,AV2082,$AX$32:AX2081)-SUMIF($AV$32:AV2081,AV2082,$BA$32:BA2081)&gt;0),0,AW2082))</f>
        <v>0</v>
      </c>
      <c r="AY2082" s="69">
        <f>IF(AND(Q2082&gt;0,SUMIF($AV$32:AV2082,AV2082,$I$32:I2082)-SUMIF($AV$32:AV2082,AV2082,$Q$32:Q2082)=0),COUNTIF($AV$32:AV2082,AV2082),0)</f>
        <v>0</v>
      </c>
      <c r="AZ2082" s="69">
        <f>IF(Q2082&gt;0,COUNTIF($AV$32:AV2082,AV2082),0)</f>
        <v>0</v>
      </c>
      <c r="BA2082" s="69">
        <f t="shared" si="511"/>
        <v>0</v>
      </c>
      <c r="BC2082" s="69" t="str">
        <f t="shared" si="512"/>
        <v xml:space="preserve">  </v>
      </c>
      <c r="BD2082" s="69">
        <f t="shared" si="513"/>
        <v>0</v>
      </c>
      <c r="BF2082" s="69"/>
    </row>
    <row r="2083" spans="44:58" x14ac:dyDescent="0.25">
      <c r="AR2083" s="225">
        <f t="shared" si="507"/>
        <v>1</v>
      </c>
      <c r="AS2083" s="35">
        <f t="shared" si="508"/>
        <v>1</v>
      </c>
      <c r="AU2083" s="69" t="e">
        <f t="shared" si="509"/>
        <v>#N/A</v>
      </c>
      <c r="AV2083" s="69" t="e">
        <f t="shared" si="510"/>
        <v>#N/A</v>
      </c>
      <c r="AW2083" s="69">
        <f>IF(I2083&gt;0,COUNTIF($AV$32:AV2083,AV2083),0)</f>
        <v>0</v>
      </c>
      <c r="AX2083" s="69">
        <f>IF(AND(AW2083&gt;1,SUMIF($AV$32:AV2082,AV2083,$AX$32:AX2082)-SUMIF($AV$32:AV2082,AV2083,$BA$32:BA2082)=0),1,IF(AND(AW2083&gt;1,SUMIF($AV$32:AV2082,AV2083,$AX$32:AX2082)-SUMIF($AV$32:AV2082,AV2083,$BA$32:BA2082)&gt;0),0,AW2083))</f>
        <v>0</v>
      </c>
      <c r="AY2083" s="69">
        <f>IF(AND(Q2083&gt;0,SUMIF($AV$32:AV2083,AV2083,$I$32:I2083)-SUMIF($AV$32:AV2083,AV2083,$Q$32:Q2083)=0),COUNTIF($AV$32:AV2083,AV2083),0)</f>
        <v>0</v>
      </c>
      <c r="AZ2083" s="69">
        <f>IF(Q2083&gt;0,COUNTIF($AV$32:AV2083,AV2083),0)</f>
        <v>0</v>
      </c>
      <c r="BA2083" s="69">
        <f t="shared" si="511"/>
        <v>0</v>
      </c>
      <c r="BC2083" s="69" t="str">
        <f t="shared" si="512"/>
        <v xml:space="preserve">  </v>
      </c>
      <c r="BD2083" s="69">
        <f t="shared" si="513"/>
        <v>0</v>
      </c>
      <c r="BF2083" s="69"/>
    </row>
    <row r="2084" spans="44:58" x14ac:dyDescent="0.25">
      <c r="AR2084" s="225">
        <f t="shared" si="507"/>
        <v>1</v>
      </c>
      <c r="AS2084" s="35">
        <f t="shared" si="508"/>
        <v>1</v>
      </c>
      <c r="AU2084" s="69" t="e">
        <f t="shared" si="509"/>
        <v>#N/A</v>
      </c>
      <c r="AV2084" s="69" t="e">
        <f t="shared" si="510"/>
        <v>#N/A</v>
      </c>
      <c r="AW2084" s="69">
        <f>IF(I2084&gt;0,COUNTIF($AV$32:AV2084,AV2084),0)</f>
        <v>0</v>
      </c>
      <c r="AX2084" s="69">
        <f>IF(AND(AW2084&gt;1,SUMIF($AV$32:AV2083,AV2084,$AX$32:AX2083)-SUMIF($AV$32:AV2083,AV2084,$BA$32:BA2083)=0),1,IF(AND(AW2084&gt;1,SUMIF($AV$32:AV2083,AV2084,$AX$32:AX2083)-SUMIF($AV$32:AV2083,AV2084,$BA$32:BA2083)&gt;0),0,AW2084))</f>
        <v>0</v>
      </c>
      <c r="AY2084" s="69">
        <f>IF(AND(Q2084&gt;0,SUMIF($AV$32:AV2084,AV2084,$I$32:I2084)-SUMIF($AV$32:AV2084,AV2084,$Q$32:Q2084)=0),COUNTIF($AV$32:AV2084,AV2084),0)</f>
        <v>0</v>
      </c>
      <c r="AZ2084" s="69">
        <f>IF(Q2084&gt;0,COUNTIF($AV$32:AV2084,AV2084),0)</f>
        <v>0</v>
      </c>
      <c r="BA2084" s="69">
        <f t="shared" si="511"/>
        <v>0</v>
      </c>
      <c r="BC2084" s="69" t="str">
        <f t="shared" si="512"/>
        <v xml:space="preserve">  </v>
      </c>
      <c r="BD2084" s="69">
        <f t="shared" si="513"/>
        <v>0</v>
      </c>
      <c r="BF2084" s="69"/>
    </row>
    <row r="2085" spans="44:58" x14ac:dyDescent="0.25">
      <c r="AR2085" s="225">
        <f t="shared" si="507"/>
        <v>1</v>
      </c>
      <c r="AS2085" s="35">
        <f t="shared" si="508"/>
        <v>1</v>
      </c>
      <c r="AU2085" s="69" t="e">
        <f t="shared" si="509"/>
        <v>#N/A</v>
      </c>
      <c r="AV2085" s="69" t="e">
        <f t="shared" si="510"/>
        <v>#N/A</v>
      </c>
      <c r="AW2085" s="69">
        <f>IF(I2085&gt;0,COUNTIF($AV$32:AV2085,AV2085),0)</f>
        <v>0</v>
      </c>
      <c r="AX2085" s="69">
        <f>IF(AND(AW2085&gt;1,SUMIF($AV$32:AV2084,AV2085,$AX$32:AX2084)-SUMIF($AV$32:AV2084,AV2085,$BA$32:BA2084)=0),1,IF(AND(AW2085&gt;1,SUMIF($AV$32:AV2084,AV2085,$AX$32:AX2084)-SUMIF($AV$32:AV2084,AV2085,$BA$32:BA2084)&gt;0),0,AW2085))</f>
        <v>0</v>
      </c>
      <c r="AY2085" s="69">
        <f>IF(AND(Q2085&gt;0,SUMIF($AV$32:AV2085,AV2085,$I$32:I2085)-SUMIF($AV$32:AV2085,AV2085,$Q$32:Q2085)=0),COUNTIF($AV$32:AV2085,AV2085),0)</f>
        <v>0</v>
      </c>
      <c r="AZ2085" s="69">
        <f>IF(Q2085&gt;0,COUNTIF($AV$32:AV2085,AV2085),0)</f>
        <v>0</v>
      </c>
      <c r="BA2085" s="69">
        <f t="shared" si="511"/>
        <v>0</v>
      </c>
      <c r="BC2085" s="69" t="str">
        <f t="shared" si="512"/>
        <v xml:space="preserve">  </v>
      </c>
      <c r="BD2085" s="69">
        <f t="shared" si="513"/>
        <v>0</v>
      </c>
      <c r="BF2085" s="69"/>
    </row>
    <row r="2086" spans="44:58" x14ac:dyDescent="0.25">
      <c r="AR2086" s="225">
        <f t="shared" si="507"/>
        <v>1</v>
      </c>
      <c r="AS2086" s="35">
        <f t="shared" si="508"/>
        <v>1</v>
      </c>
      <c r="AU2086" s="69" t="e">
        <f t="shared" si="509"/>
        <v>#N/A</v>
      </c>
      <c r="AV2086" s="69" t="e">
        <f t="shared" si="510"/>
        <v>#N/A</v>
      </c>
      <c r="AW2086" s="69">
        <f>IF(I2086&gt;0,COUNTIF($AV$32:AV2086,AV2086),0)</f>
        <v>0</v>
      </c>
      <c r="AX2086" s="69">
        <f>IF(AND(AW2086&gt;1,SUMIF($AV$32:AV2085,AV2086,$AX$32:AX2085)-SUMIF($AV$32:AV2085,AV2086,$BA$32:BA2085)=0),1,IF(AND(AW2086&gt;1,SUMIF($AV$32:AV2085,AV2086,$AX$32:AX2085)-SUMIF($AV$32:AV2085,AV2086,$BA$32:BA2085)&gt;0),0,AW2086))</f>
        <v>0</v>
      </c>
      <c r="AY2086" s="69">
        <f>IF(AND(Q2086&gt;0,SUMIF($AV$32:AV2086,AV2086,$I$32:I2086)-SUMIF($AV$32:AV2086,AV2086,$Q$32:Q2086)=0),COUNTIF($AV$32:AV2086,AV2086),0)</f>
        <v>0</v>
      </c>
      <c r="AZ2086" s="69">
        <f>IF(Q2086&gt;0,COUNTIF($AV$32:AV2086,AV2086),0)</f>
        <v>0</v>
      </c>
      <c r="BA2086" s="69">
        <f t="shared" si="511"/>
        <v>0</v>
      </c>
      <c r="BC2086" s="69" t="str">
        <f t="shared" si="512"/>
        <v xml:space="preserve">  </v>
      </c>
      <c r="BD2086" s="69">
        <f t="shared" si="513"/>
        <v>0</v>
      </c>
      <c r="BF2086" s="69"/>
    </row>
    <row r="2087" spans="44:58" x14ac:dyDescent="0.25">
      <c r="AR2087" s="225">
        <f t="shared" si="507"/>
        <v>1</v>
      </c>
      <c r="AS2087" s="35">
        <f t="shared" si="508"/>
        <v>1</v>
      </c>
      <c r="AU2087" s="69" t="e">
        <f t="shared" si="509"/>
        <v>#N/A</v>
      </c>
      <c r="AV2087" s="69" t="e">
        <f t="shared" si="510"/>
        <v>#N/A</v>
      </c>
      <c r="AW2087" s="69">
        <f>IF(I2087&gt;0,COUNTIF($AV$32:AV2087,AV2087),0)</f>
        <v>0</v>
      </c>
      <c r="AX2087" s="69">
        <f>IF(AND(AW2087&gt;1,SUMIF($AV$32:AV2086,AV2087,$AX$32:AX2086)-SUMIF($AV$32:AV2086,AV2087,$BA$32:BA2086)=0),1,IF(AND(AW2087&gt;1,SUMIF($AV$32:AV2086,AV2087,$AX$32:AX2086)-SUMIF($AV$32:AV2086,AV2087,$BA$32:BA2086)&gt;0),0,AW2087))</f>
        <v>0</v>
      </c>
      <c r="AY2087" s="69">
        <f>IF(AND(Q2087&gt;0,SUMIF($AV$32:AV2087,AV2087,$I$32:I2087)-SUMIF($AV$32:AV2087,AV2087,$Q$32:Q2087)=0),COUNTIF($AV$32:AV2087,AV2087),0)</f>
        <v>0</v>
      </c>
      <c r="AZ2087" s="69">
        <f>IF(Q2087&gt;0,COUNTIF($AV$32:AV2087,AV2087),0)</f>
        <v>0</v>
      </c>
      <c r="BA2087" s="69">
        <f t="shared" si="511"/>
        <v>0</v>
      </c>
      <c r="BC2087" s="69" t="str">
        <f t="shared" si="512"/>
        <v xml:space="preserve">  </v>
      </c>
      <c r="BD2087" s="69">
        <f t="shared" si="513"/>
        <v>0</v>
      </c>
      <c r="BF2087" s="69"/>
    </row>
    <row r="2088" spans="44:58" x14ac:dyDescent="0.25">
      <c r="AR2088" s="225">
        <f t="shared" si="507"/>
        <v>1</v>
      </c>
      <c r="AS2088" s="35">
        <f t="shared" si="508"/>
        <v>1</v>
      </c>
      <c r="AU2088" s="69" t="e">
        <f t="shared" si="509"/>
        <v>#N/A</v>
      </c>
      <c r="AV2088" s="69" t="e">
        <f t="shared" si="510"/>
        <v>#N/A</v>
      </c>
      <c r="AW2088" s="69">
        <f>IF(I2088&gt;0,COUNTIF($AV$32:AV2088,AV2088),0)</f>
        <v>0</v>
      </c>
      <c r="AX2088" s="69">
        <f>IF(AND(AW2088&gt;1,SUMIF($AV$32:AV2087,AV2088,$AX$32:AX2087)-SUMIF($AV$32:AV2087,AV2088,$BA$32:BA2087)=0),1,IF(AND(AW2088&gt;1,SUMIF($AV$32:AV2087,AV2088,$AX$32:AX2087)-SUMIF($AV$32:AV2087,AV2088,$BA$32:BA2087)&gt;0),0,AW2088))</f>
        <v>0</v>
      </c>
      <c r="AY2088" s="69">
        <f>IF(AND(Q2088&gt;0,SUMIF($AV$32:AV2088,AV2088,$I$32:I2088)-SUMIF($AV$32:AV2088,AV2088,$Q$32:Q2088)=0),COUNTIF($AV$32:AV2088,AV2088),0)</f>
        <v>0</v>
      </c>
      <c r="AZ2088" s="69">
        <f>IF(Q2088&gt;0,COUNTIF($AV$32:AV2088,AV2088),0)</f>
        <v>0</v>
      </c>
      <c r="BA2088" s="69">
        <f t="shared" si="511"/>
        <v>0</v>
      </c>
      <c r="BC2088" s="69" t="str">
        <f t="shared" si="512"/>
        <v xml:space="preserve">  </v>
      </c>
      <c r="BD2088" s="69">
        <f t="shared" si="513"/>
        <v>0</v>
      </c>
      <c r="BF2088" s="69"/>
    </row>
    <row r="2089" spans="44:58" x14ac:dyDescent="0.25">
      <c r="AR2089" s="225">
        <f t="shared" si="507"/>
        <v>1</v>
      </c>
      <c r="AS2089" s="35">
        <f t="shared" si="508"/>
        <v>1</v>
      </c>
      <c r="AU2089" s="69" t="e">
        <f t="shared" si="509"/>
        <v>#N/A</v>
      </c>
      <c r="AV2089" s="69" t="e">
        <f t="shared" si="510"/>
        <v>#N/A</v>
      </c>
      <c r="AW2089" s="69">
        <f>IF(I2089&gt;0,COUNTIF($AV$32:AV2089,AV2089),0)</f>
        <v>0</v>
      </c>
      <c r="AX2089" s="69">
        <f>IF(AND(AW2089&gt;1,SUMIF($AV$32:AV2088,AV2089,$AX$32:AX2088)-SUMIF($AV$32:AV2088,AV2089,$BA$32:BA2088)=0),1,IF(AND(AW2089&gt;1,SUMIF($AV$32:AV2088,AV2089,$AX$32:AX2088)-SUMIF($AV$32:AV2088,AV2089,$BA$32:BA2088)&gt;0),0,AW2089))</f>
        <v>0</v>
      </c>
      <c r="AY2089" s="69">
        <f>IF(AND(Q2089&gt;0,SUMIF($AV$32:AV2089,AV2089,$I$32:I2089)-SUMIF($AV$32:AV2089,AV2089,$Q$32:Q2089)=0),COUNTIF($AV$32:AV2089,AV2089),0)</f>
        <v>0</v>
      </c>
      <c r="AZ2089" s="69">
        <f>IF(Q2089&gt;0,COUNTIF($AV$32:AV2089,AV2089),0)</f>
        <v>0</v>
      </c>
      <c r="BA2089" s="69">
        <f t="shared" si="511"/>
        <v>0</v>
      </c>
      <c r="BC2089" s="69" t="str">
        <f t="shared" si="512"/>
        <v xml:space="preserve">  </v>
      </c>
      <c r="BD2089" s="69">
        <f t="shared" si="513"/>
        <v>0</v>
      </c>
      <c r="BF2089" s="69"/>
    </row>
    <row r="2090" spans="44:58" x14ac:dyDescent="0.25">
      <c r="AR2090" s="225">
        <f t="shared" si="507"/>
        <v>1</v>
      </c>
      <c r="AS2090" s="35">
        <f t="shared" si="508"/>
        <v>1</v>
      </c>
      <c r="AU2090" s="69" t="e">
        <f t="shared" si="509"/>
        <v>#N/A</v>
      </c>
      <c r="AV2090" s="69" t="e">
        <f t="shared" si="510"/>
        <v>#N/A</v>
      </c>
      <c r="AW2090" s="69">
        <f>IF(I2090&gt;0,COUNTIF($AV$32:AV2090,AV2090),0)</f>
        <v>0</v>
      </c>
      <c r="AX2090" s="69">
        <f>IF(AND(AW2090&gt;1,SUMIF($AV$32:AV2089,AV2090,$AX$32:AX2089)-SUMIF($AV$32:AV2089,AV2090,$BA$32:BA2089)=0),1,IF(AND(AW2090&gt;1,SUMIF($AV$32:AV2089,AV2090,$AX$32:AX2089)-SUMIF($AV$32:AV2089,AV2090,$BA$32:BA2089)&gt;0),0,AW2090))</f>
        <v>0</v>
      </c>
      <c r="AY2090" s="69">
        <f>IF(AND(Q2090&gt;0,SUMIF($AV$32:AV2090,AV2090,$I$32:I2090)-SUMIF($AV$32:AV2090,AV2090,$Q$32:Q2090)=0),COUNTIF($AV$32:AV2090,AV2090),0)</f>
        <v>0</v>
      </c>
      <c r="AZ2090" s="69">
        <f>IF(Q2090&gt;0,COUNTIF($AV$32:AV2090,AV2090),0)</f>
        <v>0</v>
      </c>
      <c r="BA2090" s="69">
        <f t="shared" si="511"/>
        <v>0</v>
      </c>
      <c r="BC2090" s="69" t="str">
        <f t="shared" si="512"/>
        <v xml:space="preserve">  </v>
      </c>
      <c r="BD2090" s="69">
        <f t="shared" si="513"/>
        <v>0</v>
      </c>
      <c r="BF2090" s="69"/>
    </row>
    <row r="2091" spans="44:58" x14ac:dyDescent="0.25">
      <c r="AR2091" s="225">
        <f t="shared" si="507"/>
        <v>1</v>
      </c>
      <c r="AS2091" s="35">
        <f t="shared" si="508"/>
        <v>1</v>
      </c>
      <c r="AU2091" s="69" t="e">
        <f t="shared" si="509"/>
        <v>#N/A</v>
      </c>
      <c r="AV2091" s="69" t="e">
        <f t="shared" si="510"/>
        <v>#N/A</v>
      </c>
      <c r="AW2091" s="69">
        <f>IF(I2091&gt;0,COUNTIF($AV$32:AV2091,AV2091),0)</f>
        <v>0</v>
      </c>
      <c r="AX2091" s="69">
        <f>IF(AND(AW2091&gt;1,SUMIF($AV$32:AV2090,AV2091,$AX$32:AX2090)-SUMIF($AV$32:AV2090,AV2091,$BA$32:BA2090)=0),1,IF(AND(AW2091&gt;1,SUMIF($AV$32:AV2090,AV2091,$AX$32:AX2090)-SUMIF($AV$32:AV2090,AV2091,$BA$32:BA2090)&gt;0),0,AW2091))</f>
        <v>0</v>
      </c>
      <c r="AY2091" s="69">
        <f>IF(AND(Q2091&gt;0,SUMIF($AV$32:AV2091,AV2091,$I$32:I2091)-SUMIF($AV$32:AV2091,AV2091,$Q$32:Q2091)=0),COUNTIF($AV$32:AV2091,AV2091),0)</f>
        <v>0</v>
      </c>
      <c r="AZ2091" s="69">
        <f>IF(Q2091&gt;0,COUNTIF($AV$32:AV2091,AV2091),0)</f>
        <v>0</v>
      </c>
      <c r="BA2091" s="69">
        <f t="shared" si="511"/>
        <v>0</v>
      </c>
      <c r="BC2091" s="69" t="str">
        <f t="shared" si="512"/>
        <v xml:space="preserve">  </v>
      </c>
      <c r="BD2091" s="69">
        <f t="shared" si="513"/>
        <v>0</v>
      </c>
      <c r="BF2091" s="69"/>
    </row>
    <row r="2092" spans="44:58" x14ac:dyDescent="0.25">
      <c r="AR2092" s="225">
        <f t="shared" ref="AR2092:AR2155" si="514">IF(AS2092&gt;1,H2092,IF(AS2092=1,H2091+1,0))</f>
        <v>1</v>
      </c>
      <c r="AS2092" s="35">
        <f t="shared" ref="AS2092:AS2155" si="515">IF(H2092=0,H2091+1,2)</f>
        <v>1</v>
      </c>
      <c r="AU2092" s="69" t="e">
        <f t="shared" si="509"/>
        <v>#N/A</v>
      </c>
      <c r="AV2092" s="69" t="e">
        <f t="shared" si="510"/>
        <v>#N/A</v>
      </c>
      <c r="AW2092" s="69">
        <f>IF(I2092&gt;0,COUNTIF($AV$32:AV2092,AV2092),0)</f>
        <v>0</v>
      </c>
      <c r="AX2092" s="69">
        <f>IF(AND(AW2092&gt;1,SUMIF($AV$32:AV2091,AV2092,$AX$32:AX2091)-SUMIF($AV$32:AV2091,AV2092,$BA$32:BA2091)=0),1,IF(AND(AW2092&gt;1,SUMIF($AV$32:AV2091,AV2092,$AX$32:AX2091)-SUMIF($AV$32:AV2091,AV2092,$BA$32:BA2091)&gt;0),0,AW2092))</f>
        <v>0</v>
      </c>
      <c r="AY2092" s="69">
        <f>IF(AND(Q2092&gt;0,SUMIF($AV$32:AV2092,AV2092,$I$32:I2092)-SUMIF($AV$32:AV2092,AV2092,$Q$32:Q2092)=0),COUNTIF($AV$32:AV2092,AV2092),0)</f>
        <v>0</v>
      </c>
      <c r="AZ2092" s="69">
        <f>IF(Q2092&gt;0,COUNTIF($AV$32:AV2092,AV2092),0)</f>
        <v>0</v>
      </c>
      <c r="BA2092" s="69">
        <f t="shared" si="511"/>
        <v>0</v>
      </c>
      <c r="BC2092" s="69" t="str">
        <f t="shared" si="512"/>
        <v xml:space="preserve">  </v>
      </c>
      <c r="BD2092" s="69">
        <f t="shared" si="513"/>
        <v>0</v>
      </c>
      <c r="BF2092" s="69"/>
    </row>
    <row r="2093" spans="44:58" x14ac:dyDescent="0.25">
      <c r="AR2093" s="225">
        <f t="shared" si="514"/>
        <v>1</v>
      </c>
      <c r="AS2093" s="35">
        <f t="shared" si="515"/>
        <v>1</v>
      </c>
      <c r="AU2093" s="69" t="e">
        <f t="shared" si="509"/>
        <v>#N/A</v>
      </c>
      <c r="AV2093" s="69" t="e">
        <f t="shared" si="510"/>
        <v>#N/A</v>
      </c>
      <c r="AW2093" s="69">
        <f>IF(I2093&gt;0,COUNTIF($AV$32:AV2093,AV2093),0)</f>
        <v>0</v>
      </c>
      <c r="AX2093" s="69">
        <f>IF(AND(AW2093&gt;1,SUMIF($AV$32:AV2092,AV2093,$AX$32:AX2092)-SUMIF($AV$32:AV2092,AV2093,$BA$32:BA2092)=0),1,IF(AND(AW2093&gt;1,SUMIF($AV$32:AV2092,AV2093,$AX$32:AX2092)-SUMIF($AV$32:AV2092,AV2093,$BA$32:BA2092)&gt;0),0,AW2093))</f>
        <v>0</v>
      </c>
      <c r="AY2093" s="69">
        <f>IF(AND(Q2093&gt;0,SUMIF($AV$32:AV2093,AV2093,$I$32:I2093)-SUMIF($AV$32:AV2093,AV2093,$Q$32:Q2093)=0),COUNTIF($AV$32:AV2093,AV2093),0)</f>
        <v>0</v>
      </c>
      <c r="AZ2093" s="69">
        <f>IF(Q2093&gt;0,COUNTIF($AV$32:AV2093,AV2093),0)</f>
        <v>0</v>
      </c>
      <c r="BA2093" s="69">
        <f t="shared" si="511"/>
        <v>0</v>
      </c>
      <c r="BC2093" s="69" t="str">
        <f t="shared" si="512"/>
        <v xml:space="preserve">  </v>
      </c>
      <c r="BD2093" s="69">
        <f t="shared" si="513"/>
        <v>0</v>
      </c>
      <c r="BF2093" s="69"/>
    </row>
    <row r="2094" spans="44:58" x14ac:dyDescent="0.25">
      <c r="AR2094" s="225">
        <f t="shared" si="514"/>
        <v>1</v>
      </c>
      <c r="AS2094" s="35">
        <f t="shared" si="515"/>
        <v>1</v>
      </c>
      <c r="AU2094" s="69" t="e">
        <f t="shared" si="509"/>
        <v>#N/A</v>
      </c>
      <c r="AV2094" s="69" t="e">
        <f t="shared" si="510"/>
        <v>#N/A</v>
      </c>
      <c r="AW2094" s="69">
        <f>IF(I2094&gt;0,COUNTIF($AV$32:AV2094,AV2094),0)</f>
        <v>0</v>
      </c>
      <c r="AX2094" s="69">
        <f>IF(AND(AW2094&gt;1,SUMIF($AV$32:AV2093,AV2094,$AX$32:AX2093)-SUMIF($AV$32:AV2093,AV2094,$BA$32:BA2093)=0),1,IF(AND(AW2094&gt;1,SUMIF($AV$32:AV2093,AV2094,$AX$32:AX2093)-SUMIF($AV$32:AV2093,AV2094,$BA$32:BA2093)&gt;0),0,AW2094))</f>
        <v>0</v>
      </c>
      <c r="AY2094" s="69">
        <f>IF(AND(Q2094&gt;0,SUMIF($AV$32:AV2094,AV2094,$I$32:I2094)-SUMIF($AV$32:AV2094,AV2094,$Q$32:Q2094)=0),COUNTIF($AV$32:AV2094,AV2094),0)</f>
        <v>0</v>
      </c>
      <c r="AZ2094" s="69">
        <f>IF(Q2094&gt;0,COUNTIF($AV$32:AV2094,AV2094),0)</f>
        <v>0</v>
      </c>
      <c r="BA2094" s="69">
        <f t="shared" si="511"/>
        <v>0</v>
      </c>
      <c r="BC2094" s="69" t="str">
        <f t="shared" si="512"/>
        <v xml:space="preserve">  </v>
      </c>
      <c r="BD2094" s="69">
        <f t="shared" si="513"/>
        <v>0</v>
      </c>
      <c r="BF2094" s="69"/>
    </row>
    <row r="2095" spans="44:58" x14ac:dyDescent="0.25">
      <c r="AR2095" s="225">
        <f t="shared" si="514"/>
        <v>1</v>
      </c>
      <c r="AS2095" s="35">
        <f t="shared" si="515"/>
        <v>1</v>
      </c>
      <c r="AU2095" s="69" t="e">
        <f t="shared" si="509"/>
        <v>#N/A</v>
      </c>
      <c r="AV2095" s="69" t="e">
        <f t="shared" si="510"/>
        <v>#N/A</v>
      </c>
      <c r="AW2095" s="69">
        <f>IF(I2095&gt;0,COUNTIF($AV$32:AV2095,AV2095),0)</f>
        <v>0</v>
      </c>
      <c r="AX2095" s="69">
        <f>IF(AND(AW2095&gt;1,SUMIF($AV$32:AV2094,AV2095,$AX$32:AX2094)-SUMIF($AV$32:AV2094,AV2095,$BA$32:BA2094)=0),1,IF(AND(AW2095&gt;1,SUMIF($AV$32:AV2094,AV2095,$AX$32:AX2094)-SUMIF($AV$32:AV2094,AV2095,$BA$32:BA2094)&gt;0),0,AW2095))</f>
        <v>0</v>
      </c>
      <c r="AY2095" s="69">
        <f>IF(AND(Q2095&gt;0,SUMIF($AV$32:AV2095,AV2095,$I$32:I2095)-SUMIF($AV$32:AV2095,AV2095,$Q$32:Q2095)=0),COUNTIF($AV$32:AV2095,AV2095),0)</f>
        <v>0</v>
      </c>
      <c r="AZ2095" s="69">
        <f>IF(Q2095&gt;0,COUNTIF($AV$32:AV2095,AV2095),0)</f>
        <v>0</v>
      </c>
      <c r="BA2095" s="69">
        <f t="shared" si="511"/>
        <v>0</v>
      </c>
      <c r="BC2095" s="69" t="str">
        <f t="shared" si="512"/>
        <v xml:space="preserve">  </v>
      </c>
      <c r="BD2095" s="69">
        <f t="shared" si="513"/>
        <v>0</v>
      </c>
      <c r="BF2095" s="69"/>
    </row>
    <row r="2096" spans="44:58" x14ac:dyDescent="0.25">
      <c r="AR2096" s="225">
        <f t="shared" si="514"/>
        <v>1</v>
      </c>
      <c r="AS2096" s="35">
        <f t="shared" si="515"/>
        <v>1</v>
      </c>
      <c r="AU2096" s="69" t="e">
        <f t="shared" si="509"/>
        <v>#N/A</v>
      </c>
      <c r="AV2096" s="69" t="e">
        <f t="shared" si="510"/>
        <v>#N/A</v>
      </c>
      <c r="AW2096" s="69">
        <f>IF(I2096&gt;0,COUNTIF($AV$32:AV2096,AV2096),0)</f>
        <v>0</v>
      </c>
      <c r="AX2096" s="69">
        <f>IF(AND(AW2096&gt;1,SUMIF($AV$32:AV2095,AV2096,$AX$32:AX2095)-SUMIF($AV$32:AV2095,AV2096,$BA$32:BA2095)=0),1,IF(AND(AW2096&gt;1,SUMIF($AV$32:AV2095,AV2096,$AX$32:AX2095)-SUMIF($AV$32:AV2095,AV2096,$BA$32:BA2095)&gt;0),0,AW2096))</f>
        <v>0</v>
      </c>
      <c r="AY2096" s="69">
        <f>IF(AND(Q2096&gt;0,SUMIF($AV$32:AV2096,AV2096,$I$32:I2096)-SUMIF($AV$32:AV2096,AV2096,$Q$32:Q2096)=0),COUNTIF($AV$32:AV2096,AV2096),0)</f>
        <v>0</v>
      </c>
      <c r="AZ2096" s="69">
        <f>IF(Q2096&gt;0,COUNTIF($AV$32:AV2096,AV2096),0)</f>
        <v>0</v>
      </c>
      <c r="BA2096" s="69">
        <f t="shared" si="511"/>
        <v>0</v>
      </c>
      <c r="BC2096" s="69" t="str">
        <f t="shared" si="512"/>
        <v xml:space="preserve">  </v>
      </c>
      <c r="BD2096" s="69">
        <f t="shared" si="513"/>
        <v>0</v>
      </c>
      <c r="BF2096" s="69"/>
    </row>
    <row r="2097" spans="44:58" x14ac:dyDescent="0.25">
      <c r="AR2097" s="225">
        <f t="shared" si="514"/>
        <v>1</v>
      </c>
      <c r="AS2097" s="35">
        <f t="shared" si="515"/>
        <v>1</v>
      </c>
      <c r="AU2097" s="69" t="e">
        <f t="shared" si="509"/>
        <v>#N/A</v>
      </c>
      <c r="AV2097" s="69" t="e">
        <f t="shared" si="510"/>
        <v>#N/A</v>
      </c>
      <c r="AW2097" s="69">
        <f>IF(I2097&gt;0,COUNTIF($AV$32:AV2097,AV2097),0)</f>
        <v>0</v>
      </c>
      <c r="AX2097" s="69">
        <f>IF(AND(AW2097&gt;1,SUMIF($AV$32:AV2096,AV2097,$AX$32:AX2096)-SUMIF($AV$32:AV2096,AV2097,$BA$32:BA2096)=0),1,IF(AND(AW2097&gt;1,SUMIF($AV$32:AV2096,AV2097,$AX$32:AX2096)-SUMIF($AV$32:AV2096,AV2097,$BA$32:BA2096)&gt;0),0,AW2097))</f>
        <v>0</v>
      </c>
      <c r="AY2097" s="69">
        <f>IF(AND(Q2097&gt;0,SUMIF($AV$32:AV2097,AV2097,$I$32:I2097)-SUMIF($AV$32:AV2097,AV2097,$Q$32:Q2097)=0),COUNTIF($AV$32:AV2097,AV2097),0)</f>
        <v>0</v>
      </c>
      <c r="AZ2097" s="69">
        <f>IF(Q2097&gt;0,COUNTIF($AV$32:AV2097,AV2097),0)</f>
        <v>0</v>
      </c>
      <c r="BA2097" s="69">
        <f t="shared" si="511"/>
        <v>0</v>
      </c>
      <c r="BC2097" s="69" t="str">
        <f t="shared" si="512"/>
        <v xml:space="preserve">  </v>
      </c>
      <c r="BD2097" s="69">
        <f t="shared" si="513"/>
        <v>0</v>
      </c>
      <c r="BF2097" s="69"/>
    </row>
    <row r="2098" spans="44:58" x14ac:dyDescent="0.25">
      <c r="AR2098" s="225">
        <f t="shared" si="514"/>
        <v>1</v>
      </c>
      <c r="AS2098" s="35">
        <f t="shared" si="515"/>
        <v>1</v>
      </c>
      <c r="AU2098" s="69" t="e">
        <f t="shared" si="509"/>
        <v>#N/A</v>
      </c>
      <c r="AV2098" s="69" t="e">
        <f t="shared" si="510"/>
        <v>#N/A</v>
      </c>
      <c r="AW2098" s="69">
        <f>IF(I2098&gt;0,COUNTIF($AV$32:AV2098,AV2098),0)</f>
        <v>0</v>
      </c>
      <c r="AX2098" s="69">
        <f>IF(AND(AW2098&gt;1,SUMIF($AV$32:AV2097,AV2098,$AX$32:AX2097)-SUMIF($AV$32:AV2097,AV2098,$BA$32:BA2097)=0),1,IF(AND(AW2098&gt;1,SUMIF($AV$32:AV2097,AV2098,$AX$32:AX2097)-SUMIF($AV$32:AV2097,AV2098,$BA$32:BA2097)&gt;0),0,AW2098))</f>
        <v>0</v>
      </c>
      <c r="AY2098" s="69">
        <f>IF(AND(Q2098&gt;0,SUMIF($AV$32:AV2098,AV2098,$I$32:I2098)-SUMIF($AV$32:AV2098,AV2098,$Q$32:Q2098)=0),COUNTIF($AV$32:AV2098,AV2098),0)</f>
        <v>0</v>
      </c>
      <c r="AZ2098" s="69">
        <f>IF(Q2098&gt;0,COUNTIF($AV$32:AV2098,AV2098),0)</f>
        <v>0</v>
      </c>
      <c r="BA2098" s="69">
        <f t="shared" si="511"/>
        <v>0</v>
      </c>
      <c r="BC2098" s="69" t="str">
        <f t="shared" si="512"/>
        <v xml:space="preserve">  </v>
      </c>
      <c r="BD2098" s="69">
        <f t="shared" si="513"/>
        <v>0</v>
      </c>
      <c r="BF2098" s="69"/>
    </row>
    <row r="2099" spans="44:58" x14ac:dyDescent="0.25">
      <c r="AR2099" s="225">
        <f t="shared" si="514"/>
        <v>1</v>
      </c>
      <c r="AS2099" s="35">
        <f t="shared" si="515"/>
        <v>1</v>
      </c>
      <c r="AU2099" s="69" t="e">
        <f t="shared" si="509"/>
        <v>#N/A</v>
      </c>
      <c r="AV2099" s="69" t="e">
        <f t="shared" si="510"/>
        <v>#N/A</v>
      </c>
      <c r="AW2099" s="69">
        <f>IF(I2099&gt;0,COUNTIF($AV$32:AV2099,AV2099),0)</f>
        <v>0</v>
      </c>
      <c r="AX2099" s="69">
        <f>IF(AND(AW2099&gt;1,SUMIF($AV$32:AV2098,AV2099,$AX$32:AX2098)-SUMIF($AV$32:AV2098,AV2099,$BA$32:BA2098)=0),1,IF(AND(AW2099&gt;1,SUMIF($AV$32:AV2098,AV2099,$AX$32:AX2098)-SUMIF($AV$32:AV2098,AV2099,$BA$32:BA2098)&gt;0),0,AW2099))</f>
        <v>0</v>
      </c>
      <c r="AY2099" s="69">
        <f>IF(AND(Q2099&gt;0,SUMIF($AV$32:AV2099,AV2099,$I$32:I2099)-SUMIF($AV$32:AV2099,AV2099,$Q$32:Q2099)=0),COUNTIF($AV$32:AV2099,AV2099),0)</f>
        <v>0</v>
      </c>
      <c r="AZ2099" s="69">
        <f>IF(Q2099&gt;0,COUNTIF($AV$32:AV2099,AV2099),0)</f>
        <v>0</v>
      </c>
      <c r="BA2099" s="69">
        <f t="shared" si="511"/>
        <v>0</v>
      </c>
      <c r="BC2099" s="69" t="str">
        <f t="shared" si="512"/>
        <v xml:space="preserve">  </v>
      </c>
      <c r="BD2099" s="69">
        <f t="shared" si="513"/>
        <v>0</v>
      </c>
      <c r="BF2099" s="69"/>
    </row>
    <row r="2100" spans="44:58" x14ac:dyDescent="0.25">
      <c r="AR2100" s="225">
        <f t="shared" si="514"/>
        <v>1</v>
      </c>
      <c r="AS2100" s="35">
        <f t="shared" si="515"/>
        <v>1</v>
      </c>
      <c r="AU2100" s="69" t="e">
        <f t="shared" si="509"/>
        <v>#N/A</v>
      </c>
      <c r="AV2100" s="69" t="e">
        <f t="shared" si="510"/>
        <v>#N/A</v>
      </c>
      <c r="AW2100" s="69">
        <f>IF(I2100&gt;0,COUNTIF($AV$32:AV2100,AV2100),0)</f>
        <v>0</v>
      </c>
      <c r="AX2100" s="69">
        <f>IF(AND(AW2100&gt;1,SUMIF($AV$32:AV2099,AV2100,$AX$32:AX2099)-SUMIF($AV$32:AV2099,AV2100,$BA$32:BA2099)=0),1,IF(AND(AW2100&gt;1,SUMIF($AV$32:AV2099,AV2100,$AX$32:AX2099)-SUMIF($AV$32:AV2099,AV2100,$BA$32:BA2099)&gt;0),0,AW2100))</f>
        <v>0</v>
      </c>
      <c r="AY2100" s="69">
        <f>IF(AND(Q2100&gt;0,SUMIF($AV$32:AV2100,AV2100,$I$32:I2100)-SUMIF($AV$32:AV2100,AV2100,$Q$32:Q2100)=0),COUNTIF($AV$32:AV2100,AV2100),0)</f>
        <v>0</v>
      </c>
      <c r="AZ2100" s="69">
        <f>IF(Q2100&gt;0,COUNTIF($AV$32:AV2100,AV2100),0)</f>
        <v>0</v>
      </c>
      <c r="BA2100" s="69">
        <f t="shared" si="511"/>
        <v>0</v>
      </c>
      <c r="BC2100" s="69" t="str">
        <f t="shared" si="512"/>
        <v xml:space="preserve">  </v>
      </c>
      <c r="BD2100" s="69">
        <f t="shared" si="513"/>
        <v>0</v>
      </c>
      <c r="BF2100" s="69"/>
    </row>
    <row r="2101" spans="44:58" x14ac:dyDescent="0.25">
      <c r="AR2101" s="225">
        <f t="shared" si="514"/>
        <v>1</v>
      </c>
      <c r="AS2101" s="35">
        <f t="shared" si="515"/>
        <v>1</v>
      </c>
      <c r="AU2101" s="69" t="e">
        <f t="shared" si="509"/>
        <v>#N/A</v>
      </c>
      <c r="AV2101" s="69" t="e">
        <f t="shared" si="510"/>
        <v>#N/A</v>
      </c>
      <c r="AW2101" s="69">
        <f>IF(I2101&gt;0,COUNTIF($AV$32:AV2101,AV2101),0)</f>
        <v>0</v>
      </c>
      <c r="AX2101" s="69">
        <f>IF(AND(AW2101&gt;1,SUMIF($AV$32:AV2100,AV2101,$AX$32:AX2100)-SUMIF($AV$32:AV2100,AV2101,$BA$32:BA2100)=0),1,IF(AND(AW2101&gt;1,SUMIF($AV$32:AV2100,AV2101,$AX$32:AX2100)-SUMIF($AV$32:AV2100,AV2101,$BA$32:BA2100)&gt;0),0,AW2101))</f>
        <v>0</v>
      </c>
      <c r="AY2101" s="69">
        <f>IF(AND(Q2101&gt;0,SUMIF($AV$32:AV2101,AV2101,$I$32:I2101)-SUMIF($AV$32:AV2101,AV2101,$Q$32:Q2101)=0),COUNTIF($AV$32:AV2101,AV2101),0)</f>
        <v>0</v>
      </c>
      <c r="AZ2101" s="69">
        <f>IF(Q2101&gt;0,COUNTIF($AV$32:AV2101,AV2101),0)</f>
        <v>0</v>
      </c>
      <c r="BA2101" s="69">
        <f t="shared" si="511"/>
        <v>0</v>
      </c>
      <c r="BC2101" s="69" t="str">
        <f t="shared" si="512"/>
        <v xml:space="preserve">  </v>
      </c>
      <c r="BD2101" s="69">
        <f t="shared" si="513"/>
        <v>0</v>
      </c>
      <c r="BF2101" s="69"/>
    </row>
    <row r="2102" spans="44:58" x14ac:dyDescent="0.25">
      <c r="AR2102" s="225">
        <f t="shared" si="514"/>
        <v>1</v>
      </c>
      <c r="AS2102" s="35">
        <f t="shared" si="515"/>
        <v>1</v>
      </c>
      <c r="AU2102" s="69" t="e">
        <f t="shared" si="509"/>
        <v>#N/A</v>
      </c>
      <c r="AV2102" s="69" t="e">
        <f t="shared" si="510"/>
        <v>#N/A</v>
      </c>
      <c r="AW2102" s="69">
        <f>IF(I2102&gt;0,COUNTIF($AV$32:AV2102,AV2102),0)</f>
        <v>0</v>
      </c>
      <c r="AX2102" s="69">
        <f>IF(AND(AW2102&gt;1,SUMIF($AV$32:AV2101,AV2102,$AX$32:AX2101)-SUMIF($AV$32:AV2101,AV2102,$BA$32:BA2101)=0),1,IF(AND(AW2102&gt;1,SUMIF($AV$32:AV2101,AV2102,$AX$32:AX2101)-SUMIF($AV$32:AV2101,AV2102,$BA$32:BA2101)&gt;0),0,AW2102))</f>
        <v>0</v>
      </c>
      <c r="AY2102" s="69">
        <f>IF(AND(Q2102&gt;0,SUMIF($AV$32:AV2102,AV2102,$I$32:I2102)-SUMIF($AV$32:AV2102,AV2102,$Q$32:Q2102)=0),COUNTIF($AV$32:AV2102,AV2102),0)</f>
        <v>0</v>
      </c>
      <c r="AZ2102" s="69">
        <f>IF(Q2102&gt;0,COUNTIF($AV$32:AV2102,AV2102),0)</f>
        <v>0</v>
      </c>
      <c r="BA2102" s="69">
        <f t="shared" si="511"/>
        <v>0</v>
      </c>
      <c r="BC2102" s="69" t="str">
        <f t="shared" si="512"/>
        <v xml:space="preserve">  </v>
      </c>
      <c r="BD2102" s="69">
        <f t="shared" si="513"/>
        <v>0</v>
      </c>
      <c r="BF2102" s="69"/>
    </row>
    <row r="2103" spans="44:58" x14ac:dyDescent="0.25">
      <c r="AR2103" s="225">
        <f t="shared" si="514"/>
        <v>1</v>
      </c>
      <c r="AS2103" s="35">
        <f t="shared" si="515"/>
        <v>1</v>
      </c>
      <c r="AU2103" s="69" t="e">
        <f t="shared" si="509"/>
        <v>#N/A</v>
      </c>
      <c r="AV2103" s="69" t="e">
        <f t="shared" si="510"/>
        <v>#N/A</v>
      </c>
      <c r="AW2103" s="69">
        <f>IF(I2103&gt;0,COUNTIF($AV$32:AV2103,AV2103),0)</f>
        <v>0</v>
      </c>
      <c r="AX2103" s="69">
        <f>IF(AND(AW2103&gt;1,SUMIF($AV$32:AV2102,AV2103,$AX$32:AX2102)-SUMIF($AV$32:AV2102,AV2103,$BA$32:BA2102)=0),1,IF(AND(AW2103&gt;1,SUMIF($AV$32:AV2102,AV2103,$AX$32:AX2102)-SUMIF($AV$32:AV2102,AV2103,$BA$32:BA2102)&gt;0),0,AW2103))</f>
        <v>0</v>
      </c>
      <c r="AY2103" s="69">
        <f>IF(AND(Q2103&gt;0,SUMIF($AV$32:AV2103,AV2103,$I$32:I2103)-SUMIF($AV$32:AV2103,AV2103,$Q$32:Q2103)=0),COUNTIF($AV$32:AV2103,AV2103),0)</f>
        <v>0</v>
      </c>
      <c r="AZ2103" s="69">
        <f>IF(Q2103&gt;0,COUNTIF($AV$32:AV2103,AV2103),0)</f>
        <v>0</v>
      </c>
      <c r="BA2103" s="69">
        <f t="shared" si="511"/>
        <v>0</v>
      </c>
      <c r="BC2103" s="69" t="str">
        <f t="shared" si="512"/>
        <v xml:space="preserve">  </v>
      </c>
      <c r="BD2103" s="69">
        <f t="shared" si="513"/>
        <v>0</v>
      </c>
      <c r="BF2103" s="69"/>
    </row>
    <row r="2104" spans="44:58" x14ac:dyDescent="0.25">
      <c r="AR2104" s="225">
        <f t="shared" si="514"/>
        <v>1</v>
      </c>
      <c r="AS2104" s="35">
        <f t="shared" si="515"/>
        <v>1</v>
      </c>
      <c r="AU2104" s="69" t="e">
        <f t="shared" si="509"/>
        <v>#N/A</v>
      </c>
      <c r="AV2104" s="69" t="e">
        <f t="shared" si="510"/>
        <v>#N/A</v>
      </c>
      <c r="AW2104" s="69">
        <f>IF(I2104&gt;0,COUNTIF($AV$32:AV2104,AV2104),0)</f>
        <v>0</v>
      </c>
      <c r="AX2104" s="69">
        <f>IF(AND(AW2104&gt;1,SUMIF($AV$32:AV2103,AV2104,$AX$32:AX2103)-SUMIF($AV$32:AV2103,AV2104,$BA$32:BA2103)=0),1,IF(AND(AW2104&gt;1,SUMIF($AV$32:AV2103,AV2104,$AX$32:AX2103)-SUMIF($AV$32:AV2103,AV2104,$BA$32:BA2103)&gt;0),0,AW2104))</f>
        <v>0</v>
      </c>
      <c r="AY2104" s="69">
        <f>IF(AND(Q2104&gt;0,SUMIF($AV$32:AV2104,AV2104,$I$32:I2104)-SUMIF($AV$32:AV2104,AV2104,$Q$32:Q2104)=0),COUNTIF($AV$32:AV2104,AV2104),0)</f>
        <v>0</v>
      </c>
      <c r="AZ2104" s="69">
        <f>IF(Q2104&gt;0,COUNTIF($AV$32:AV2104,AV2104),0)</f>
        <v>0</v>
      </c>
      <c r="BA2104" s="69">
        <f t="shared" si="511"/>
        <v>0</v>
      </c>
      <c r="BC2104" s="69" t="str">
        <f t="shared" si="512"/>
        <v xml:space="preserve">  </v>
      </c>
      <c r="BD2104" s="69">
        <f t="shared" si="513"/>
        <v>0</v>
      </c>
      <c r="BF2104" s="69"/>
    </row>
    <row r="2105" spans="44:58" x14ac:dyDescent="0.25">
      <c r="AR2105" s="225">
        <f t="shared" si="514"/>
        <v>1</v>
      </c>
      <c r="AS2105" s="35">
        <f t="shared" si="515"/>
        <v>1</v>
      </c>
      <c r="AU2105" s="69" t="e">
        <f t="shared" si="509"/>
        <v>#N/A</v>
      </c>
      <c r="AV2105" s="69" t="e">
        <f t="shared" si="510"/>
        <v>#N/A</v>
      </c>
      <c r="AW2105" s="69">
        <f>IF(I2105&gt;0,COUNTIF($AV$32:AV2105,AV2105),0)</f>
        <v>0</v>
      </c>
      <c r="AX2105" s="69">
        <f>IF(AND(AW2105&gt;1,SUMIF($AV$32:AV2104,AV2105,$AX$32:AX2104)-SUMIF($AV$32:AV2104,AV2105,$BA$32:BA2104)=0),1,IF(AND(AW2105&gt;1,SUMIF($AV$32:AV2104,AV2105,$AX$32:AX2104)-SUMIF($AV$32:AV2104,AV2105,$BA$32:BA2104)&gt;0),0,AW2105))</f>
        <v>0</v>
      </c>
      <c r="AY2105" s="69">
        <f>IF(AND(Q2105&gt;0,SUMIF($AV$32:AV2105,AV2105,$I$32:I2105)-SUMIF($AV$32:AV2105,AV2105,$Q$32:Q2105)=0),COUNTIF($AV$32:AV2105,AV2105),0)</f>
        <v>0</v>
      </c>
      <c r="AZ2105" s="69">
        <f>IF(Q2105&gt;0,COUNTIF($AV$32:AV2105,AV2105),0)</f>
        <v>0</v>
      </c>
      <c r="BA2105" s="69">
        <f t="shared" si="511"/>
        <v>0</v>
      </c>
      <c r="BC2105" s="69" t="str">
        <f t="shared" si="512"/>
        <v xml:space="preserve">  </v>
      </c>
      <c r="BD2105" s="69">
        <f t="shared" si="513"/>
        <v>0</v>
      </c>
      <c r="BF2105" s="69"/>
    </row>
    <row r="2106" spans="44:58" x14ac:dyDescent="0.25">
      <c r="AR2106" s="225">
        <f t="shared" si="514"/>
        <v>1</v>
      </c>
      <c r="AS2106" s="35">
        <f t="shared" si="515"/>
        <v>1</v>
      </c>
      <c r="AU2106" s="69" t="e">
        <f t="shared" si="509"/>
        <v>#N/A</v>
      </c>
      <c r="AV2106" s="69" t="e">
        <f t="shared" si="510"/>
        <v>#N/A</v>
      </c>
      <c r="AW2106" s="69">
        <f>IF(I2106&gt;0,COUNTIF($AV$32:AV2106,AV2106),0)</f>
        <v>0</v>
      </c>
      <c r="AX2106" s="69">
        <f>IF(AND(AW2106&gt;1,SUMIF($AV$32:AV2105,AV2106,$AX$32:AX2105)-SUMIF($AV$32:AV2105,AV2106,$BA$32:BA2105)=0),1,IF(AND(AW2106&gt;1,SUMIF($AV$32:AV2105,AV2106,$AX$32:AX2105)-SUMIF($AV$32:AV2105,AV2106,$BA$32:BA2105)&gt;0),0,AW2106))</f>
        <v>0</v>
      </c>
      <c r="AY2106" s="69">
        <f>IF(AND(Q2106&gt;0,SUMIF($AV$32:AV2106,AV2106,$I$32:I2106)-SUMIF($AV$32:AV2106,AV2106,$Q$32:Q2106)=0),COUNTIF($AV$32:AV2106,AV2106),0)</f>
        <v>0</v>
      </c>
      <c r="AZ2106" s="69">
        <f>IF(Q2106&gt;0,COUNTIF($AV$32:AV2106,AV2106),0)</f>
        <v>0</v>
      </c>
      <c r="BA2106" s="69">
        <f t="shared" si="511"/>
        <v>0</v>
      </c>
      <c r="BC2106" s="69" t="str">
        <f t="shared" si="512"/>
        <v xml:space="preserve">  </v>
      </c>
      <c r="BD2106" s="69">
        <f t="shared" si="513"/>
        <v>0</v>
      </c>
      <c r="BF2106" s="69"/>
    </row>
    <row r="2107" spans="44:58" x14ac:dyDescent="0.25">
      <c r="AR2107" s="225">
        <f t="shared" si="514"/>
        <v>1</v>
      </c>
      <c r="AS2107" s="35">
        <f t="shared" si="515"/>
        <v>1</v>
      </c>
      <c r="AU2107" s="69" t="e">
        <f t="shared" si="509"/>
        <v>#N/A</v>
      </c>
      <c r="AV2107" s="69" t="e">
        <f t="shared" si="510"/>
        <v>#N/A</v>
      </c>
      <c r="AW2107" s="69">
        <f>IF(I2107&gt;0,COUNTIF($AV$32:AV2107,AV2107),0)</f>
        <v>0</v>
      </c>
      <c r="AX2107" s="69">
        <f>IF(AND(AW2107&gt;1,SUMIF($AV$32:AV2106,AV2107,$AX$32:AX2106)-SUMIF($AV$32:AV2106,AV2107,$BA$32:BA2106)=0),1,IF(AND(AW2107&gt;1,SUMIF($AV$32:AV2106,AV2107,$AX$32:AX2106)-SUMIF($AV$32:AV2106,AV2107,$BA$32:BA2106)&gt;0),0,AW2107))</f>
        <v>0</v>
      </c>
      <c r="AY2107" s="69">
        <f>IF(AND(Q2107&gt;0,SUMIF($AV$32:AV2107,AV2107,$I$32:I2107)-SUMIF($AV$32:AV2107,AV2107,$Q$32:Q2107)=0),COUNTIF($AV$32:AV2107,AV2107),0)</f>
        <v>0</v>
      </c>
      <c r="AZ2107" s="69">
        <f>IF(Q2107&gt;0,COUNTIF($AV$32:AV2107,AV2107),0)</f>
        <v>0</v>
      </c>
      <c r="BA2107" s="69">
        <f t="shared" si="511"/>
        <v>0</v>
      </c>
      <c r="BC2107" s="69" t="str">
        <f t="shared" si="512"/>
        <v xml:space="preserve">  </v>
      </c>
      <c r="BD2107" s="69">
        <f t="shared" si="513"/>
        <v>0</v>
      </c>
      <c r="BF2107" s="69"/>
    </row>
    <row r="2108" spans="44:58" x14ac:dyDescent="0.25">
      <c r="AR2108" s="225">
        <f t="shared" si="514"/>
        <v>1</v>
      </c>
      <c r="AS2108" s="35">
        <f t="shared" si="515"/>
        <v>1</v>
      </c>
      <c r="AU2108" s="69" t="e">
        <f t="shared" si="509"/>
        <v>#N/A</v>
      </c>
      <c r="AV2108" s="69" t="e">
        <f t="shared" si="510"/>
        <v>#N/A</v>
      </c>
      <c r="AW2108" s="69">
        <f>IF(I2108&gt;0,COUNTIF($AV$32:AV2108,AV2108),0)</f>
        <v>0</v>
      </c>
      <c r="AX2108" s="69">
        <f>IF(AND(AW2108&gt;1,SUMIF($AV$32:AV2107,AV2108,$AX$32:AX2107)-SUMIF($AV$32:AV2107,AV2108,$BA$32:BA2107)=0),1,IF(AND(AW2108&gt;1,SUMIF($AV$32:AV2107,AV2108,$AX$32:AX2107)-SUMIF($AV$32:AV2107,AV2108,$BA$32:BA2107)&gt;0),0,AW2108))</f>
        <v>0</v>
      </c>
      <c r="AY2108" s="69">
        <f>IF(AND(Q2108&gt;0,SUMIF($AV$32:AV2108,AV2108,$I$32:I2108)-SUMIF($AV$32:AV2108,AV2108,$Q$32:Q2108)=0),COUNTIF($AV$32:AV2108,AV2108),0)</f>
        <v>0</v>
      </c>
      <c r="AZ2108" s="69">
        <f>IF(Q2108&gt;0,COUNTIF($AV$32:AV2108,AV2108),0)</f>
        <v>0</v>
      </c>
      <c r="BA2108" s="69">
        <f t="shared" si="511"/>
        <v>0</v>
      </c>
      <c r="BC2108" s="69" t="str">
        <f t="shared" si="512"/>
        <v xml:space="preserve">  </v>
      </c>
      <c r="BD2108" s="69">
        <f t="shared" si="513"/>
        <v>0</v>
      </c>
      <c r="BF2108" s="69"/>
    </row>
    <row r="2109" spans="44:58" x14ac:dyDescent="0.25">
      <c r="AR2109" s="225">
        <f t="shared" si="514"/>
        <v>1</v>
      </c>
      <c r="AS2109" s="35">
        <f t="shared" si="515"/>
        <v>1</v>
      </c>
      <c r="AU2109" s="69" t="e">
        <f t="shared" si="509"/>
        <v>#N/A</v>
      </c>
      <c r="AV2109" s="69" t="e">
        <f t="shared" si="510"/>
        <v>#N/A</v>
      </c>
      <c r="AW2109" s="69">
        <f>IF(I2109&gt;0,COUNTIF($AV$32:AV2109,AV2109),0)</f>
        <v>0</v>
      </c>
      <c r="AX2109" s="69">
        <f>IF(AND(AW2109&gt;1,SUMIF($AV$32:AV2108,AV2109,$AX$32:AX2108)-SUMIF($AV$32:AV2108,AV2109,$BA$32:BA2108)=0),1,IF(AND(AW2109&gt;1,SUMIF($AV$32:AV2108,AV2109,$AX$32:AX2108)-SUMIF($AV$32:AV2108,AV2109,$BA$32:BA2108)&gt;0),0,AW2109))</f>
        <v>0</v>
      </c>
      <c r="AY2109" s="69">
        <f>IF(AND(Q2109&gt;0,SUMIF($AV$32:AV2109,AV2109,$I$32:I2109)-SUMIF($AV$32:AV2109,AV2109,$Q$32:Q2109)=0),COUNTIF($AV$32:AV2109,AV2109),0)</f>
        <v>0</v>
      </c>
      <c r="AZ2109" s="69">
        <f>IF(Q2109&gt;0,COUNTIF($AV$32:AV2109,AV2109),0)</f>
        <v>0</v>
      </c>
      <c r="BA2109" s="69">
        <f t="shared" si="511"/>
        <v>0</v>
      </c>
      <c r="BC2109" s="69" t="str">
        <f t="shared" si="512"/>
        <v xml:space="preserve">  </v>
      </c>
      <c r="BD2109" s="69">
        <f t="shared" si="513"/>
        <v>0</v>
      </c>
      <c r="BF2109" s="69"/>
    </row>
    <row r="2110" spans="44:58" x14ac:dyDescent="0.25">
      <c r="AR2110" s="225">
        <f t="shared" si="514"/>
        <v>1</v>
      </c>
      <c r="AS2110" s="35">
        <f t="shared" si="515"/>
        <v>1</v>
      </c>
      <c r="AU2110" s="69" t="e">
        <f t="shared" si="509"/>
        <v>#N/A</v>
      </c>
      <c r="AV2110" s="69" t="e">
        <f t="shared" si="510"/>
        <v>#N/A</v>
      </c>
      <c r="AW2110" s="69">
        <f>IF(I2110&gt;0,COUNTIF($AV$32:AV2110,AV2110),0)</f>
        <v>0</v>
      </c>
      <c r="AX2110" s="69">
        <f>IF(AND(AW2110&gt;1,SUMIF($AV$32:AV2109,AV2110,$AX$32:AX2109)-SUMIF($AV$32:AV2109,AV2110,$BA$32:BA2109)=0),1,IF(AND(AW2110&gt;1,SUMIF($AV$32:AV2109,AV2110,$AX$32:AX2109)-SUMIF($AV$32:AV2109,AV2110,$BA$32:BA2109)&gt;0),0,AW2110))</f>
        <v>0</v>
      </c>
      <c r="AY2110" s="69">
        <f>IF(AND(Q2110&gt;0,SUMIF($AV$32:AV2110,AV2110,$I$32:I2110)-SUMIF($AV$32:AV2110,AV2110,$Q$32:Q2110)=0),COUNTIF($AV$32:AV2110,AV2110),0)</f>
        <v>0</v>
      </c>
      <c r="AZ2110" s="69">
        <f>IF(Q2110&gt;0,COUNTIF($AV$32:AV2110,AV2110),0)</f>
        <v>0</v>
      </c>
      <c r="BA2110" s="69">
        <f t="shared" si="511"/>
        <v>0</v>
      </c>
      <c r="BC2110" s="69" t="str">
        <f t="shared" si="512"/>
        <v xml:space="preserve">  </v>
      </c>
      <c r="BD2110" s="69">
        <f t="shared" si="513"/>
        <v>0</v>
      </c>
      <c r="BF2110" s="69"/>
    </row>
    <row r="2111" spans="44:58" x14ac:dyDescent="0.25">
      <c r="AR2111" s="225">
        <f t="shared" si="514"/>
        <v>1</v>
      </c>
      <c r="AS2111" s="35">
        <f t="shared" si="515"/>
        <v>1</v>
      </c>
      <c r="AU2111" s="69" t="e">
        <f t="shared" si="509"/>
        <v>#N/A</v>
      </c>
      <c r="AV2111" s="69" t="e">
        <f t="shared" si="510"/>
        <v>#N/A</v>
      </c>
      <c r="AW2111" s="69">
        <f>IF(I2111&gt;0,COUNTIF($AV$32:AV2111,AV2111),0)</f>
        <v>0</v>
      </c>
      <c r="AX2111" s="69">
        <f>IF(AND(AW2111&gt;1,SUMIF($AV$32:AV2110,AV2111,$AX$32:AX2110)-SUMIF($AV$32:AV2110,AV2111,$BA$32:BA2110)=0),1,IF(AND(AW2111&gt;1,SUMIF($AV$32:AV2110,AV2111,$AX$32:AX2110)-SUMIF($AV$32:AV2110,AV2111,$BA$32:BA2110)&gt;0),0,AW2111))</f>
        <v>0</v>
      </c>
      <c r="AY2111" s="69">
        <f>IF(AND(Q2111&gt;0,SUMIF($AV$32:AV2111,AV2111,$I$32:I2111)-SUMIF($AV$32:AV2111,AV2111,$Q$32:Q2111)=0),COUNTIF($AV$32:AV2111,AV2111),0)</f>
        <v>0</v>
      </c>
      <c r="AZ2111" s="69">
        <f>IF(Q2111&gt;0,COUNTIF($AV$32:AV2111,AV2111),0)</f>
        <v>0</v>
      </c>
      <c r="BA2111" s="69">
        <f t="shared" si="511"/>
        <v>0</v>
      </c>
      <c r="BC2111" s="69" t="str">
        <f t="shared" si="512"/>
        <v xml:space="preserve">  </v>
      </c>
      <c r="BD2111" s="69">
        <f t="shared" si="513"/>
        <v>0</v>
      </c>
      <c r="BF2111" s="69"/>
    </row>
    <row r="2112" spans="44:58" x14ac:dyDescent="0.25">
      <c r="AR2112" s="225">
        <f t="shared" si="514"/>
        <v>1</v>
      </c>
      <c r="AS2112" s="35">
        <f t="shared" si="515"/>
        <v>1</v>
      </c>
      <c r="AU2112" s="69" t="e">
        <f t="shared" si="509"/>
        <v>#N/A</v>
      </c>
      <c r="AV2112" s="69" t="e">
        <f t="shared" si="510"/>
        <v>#N/A</v>
      </c>
      <c r="AW2112" s="69">
        <f>IF(I2112&gt;0,COUNTIF($AV$32:AV2112,AV2112),0)</f>
        <v>0</v>
      </c>
      <c r="AX2112" s="69">
        <f>IF(AND(AW2112&gt;1,SUMIF($AV$32:AV2111,AV2112,$AX$32:AX2111)-SUMIF($AV$32:AV2111,AV2112,$BA$32:BA2111)=0),1,IF(AND(AW2112&gt;1,SUMIF($AV$32:AV2111,AV2112,$AX$32:AX2111)-SUMIF($AV$32:AV2111,AV2112,$BA$32:BA2111)&gt;0),0,AW2112))</f>
        <v>0</v>
      </c>
      <c r="AY2112" s="69">
        <f>IF(AND(Q2112&gt;0,SUMIF($AV$32:AV2112,AV2112,$I$32:I2112)-SUMIF($AV$32:AV2112,AV2112,$Q$32:Q2112)=0),COUNTIF($AV$32:AV2112,AV2112),0)</f>
        <v>0</v>
      </c>
      <c r="AZ2112" s="69">
        <f>IF(Q2112&gt;0,COUNTIF($AV$32:AV2112,AV2112),0)</f>
        <v>0</v>
      </c>
      <c r="BA2112" s="69">
        <f t="shared" si="511"/>
        <v>0</v>
      </c>
      <c r="BC2112" s="69" t="str">
        <f t="shared" si="512"/>
        <v xml:space="preserve">  </v>
      </c>
      <c r="BD2112" s="69">
        <f t="shared" si="513"/>
        <v>0</v>
      </c>
      <c r="BF2112" s="69"/>
    </row>
    <row r="2113" spans="44:58" x14ac:dyDescent="0.25">
      <c r="AR2113" s="225">
        <f t="shared" si="514"/>
        <v>1</v>
      </c>
      <c r="AS2113" s="35">
        <f t="shared" si="515"/>
        <v>1</v>
      </c>
      <c r="AU2113" s="69" t="e">
        <f t="shared" si="509"/>
        <v>#N/A</v>
      </c>
      <c r="AV2113" s="69" t="e">
        <f t="shared" si="510"/>
        <v>#N/A</v>
      </c>
      <c r="AW2113" s="69">
        <f>IF(I2113&gt;0,COUNTIF($AV$32:AV2113,AV2113),0)</f>
        <v>0</v>
      </c>
      <c r="AX2113" s="69">
        <f>IF(AND(AW2113&gt;1,SUMIF($AV$32:AV2112,AV2113,$AX$32:AX2112)-SUMIF($AV$32:AV2112,AV2113,$BA$32:BA2112)=0),1,IF(AND(AW2113&gt;1,SUMIF($AV$32:AV2112,AV2113,$AX$32:AX2112)-SUMIF($AV$32:AV2112,AV2113,$BA$32:BA2112)&gt;0),0,AW2113))</f>
        <v>0</v>
      </c>
      <c r="AY2113" s="69">
        <f>IF(AND(Q2113&gt;0,SUMIF($AV$32:AV2113,AV2113,$I$32:I2113)-SUMIF($AV$32:AV2113,AV2113,$Q$32:Q2113)=0),COUNTIF($AV$32:AV2113,AV2113),0)</f>
        <v>0</v>
      </c>
      <c r="AZ2113" s="69">
        <f>IF(Q2113&gt;0,COUNTIF($AV$32:AV2113,AV2113),0)</f>
        <v>0</v>
      </c>
      <c r="BA2113" s="69">
        <f t="shared" si="511"/>
        <v>0</v>
      </c>
      <c r="BC2113" s="69" t="str">
        <f t="shared" si="512"/>
        <v xml:space="preserve">  </v>
      </c>
      <c r="BD2113" s="69">
        <f t="shared" si="513"/>
        <v>0</v>
      </c>
      <c r="BF2113" s="69"/>
    </row>
    <row r="2114" spans="44:58" x14ac:dyDescent="0.25">
      <c r="AR2114" s="225">
        <f t="shared" si="514"/>
        <v>1</v>
      </c>
      <c r="AS2114" s="35">
        <f t="shared" si="515"/>
        <v>1</v>
      </c>
      <c r="AU2114" s="69" t="e">
        <f t="shared" si="509"/>
        <v>#N/A</v>
      </c>
      <c r="AV2114" s="69" t="e">
        <f t="shared" si="510"/>
        <v>#N/A</v>
      </c>
      <c r="AW2114" s="69">
        <f>IF(I2114&gt;0,COUNTIF($AV$32:AV2114,AV2114),0)</f>
        <v>0</v>
      </c>
      <c r="AX2114" s="69">
        <f>IF(AND(AW2114&gt;1,SUMIF($AV$32:AV2113,AV2114,$AX$32:AX2113)-SUMIF($AV$32:AV2113,AV2114,$BA$32:BA2113)=0),1,IF(AND(AW2114&gt;1,SUMIF($AV$32:AV2113,AV2114,$AX$32:AX2113)-SUMIF($AV$32:AV2113,AV2114,$BA$32:BA2113)&gt;0),0,AW2114))</f>
        <v>0</v>
      </c>
      <c r="AY2114" s="69">
        <f>IF(AND(Q2114&gt;0,SUMIF($AV$32:AV2114,AV2114,$I$32:I2114)-SUMIF($AV$32:AV2114,AV2114,$Q$32:Q2114)=0),COUNTIF($AV$32:AV2114,AV2114),0)</f>
        <v>0</v>
      </c>
      <c r="AZ2114" s="69">
        <f>IF(Q2114&gt;0,COUNTIF($AV$32:AV2114,AV2114),0)</f>
        <v>0</v>
      </c>
      <c r="BA2114" s="69">
        <f t="shared" si="511"/>
        <v>0</v>
      </c>
      <c r="BC2114" s="69" t="str">
        <f t="shared" si="512"/>
        <v xml:space="preserve">  </v>
      </c>
      <c r="BD2114" s="69">
        <f t="shared" si="513"/>
        <v>0</v>
      </c>
      <c r="BF2114" s="69"/>
    </row>
    <row r="2115" spans="44:58" x14ac:dyDescent="0.25">
      <c r="AR2115" s="225">
        <f t="shared" si="514"/>
        <v>1</v>
      </c>
      <c r="AS2115" s="35">
        <f t="shared" si="515"/>
        <v>1</v>
      </c>
      <c r="AU2115" s="69" t="e">
        <f t="shared" si="509"/>
        <v>#N/A</v>
      </c>
      <c r="AV2115" s="69" t="e">
        <f t="shared" si="510"/>
        <v>#N/A</v>
      </c>
      <c r="AW2115" s="69">
        <f>IF(I2115&gt;0,COUNTIF($AV$32:AV2115,AV2115),0)</f>
        <v>0</v>
      </c>
      <c r="AX2115" s="69">
        <f>IF(AND(AW2115&gt;1,SUMIF($AV$32:AV2114,AV2115,$AX$32:AX2114)-SUMIF($AV$32:AV2114,AV2115,$BA$32:BA2114)=0),1,IF(AND(AW2115&gt;1,SUMIF($AV$32:AV2114,AV2115,$AX$32:AX2114)-SUMIF($AV$32:AV2114,AV2115,$BA$32:BA2114)&gt;0),0,AW2115))</f>
        <v>0</v>
      </c>
      <c r="AY2115" s="69">
        <f>IF(AND(Q2115&gt;0,SUMIF($AV$32:AV2115,AV2115,$I$32:I2115)-SUMIF($AV$32:AV2115,AV2115,$Q$32:Q2115)=0),COUNTIF($AV$32:AV2115,AV2115),0)</f>
        <v>0</v>
      </c>
      <c r="AZ2115" s="69">
        <f>IF(Q2115&gt;0,COUNTIF($AV$32:AV2115,AV2115),0)</f>
        <v>0</v>
      </c>
      <c r="BA2115" s="69">
        <f t="shared" si="511"/>
        <v>0</v>
      </c>
      <c r="BC2115" s="69" t="str">
        <f t="shared" si="512"/>
        <v xml:space="preserve">  </v>
      </c>
      <c r="BD2115" s="69">
        <f t="shared" si="513"/>
        <v>0</v>
      </c>
      <c r="BF2115" s="69"/>
    </row>
    <row r="2116" spans="44:58" x14ac:dyDescent="0.25">
      <c r="AR2116" s="225">
        <f t="shared" si="514"/>
        <v>1</v>
      </c>
      <c r="AS2116" s="35">
        <f t="shared" si="515"/>
        <v>1</v>
      </c>
      <c r="AU2116" s="69" t="e">
        <f t="shared" si="509"/>
        <v>#N/A</v>
      </c>
      <c r="AV2116" s="69" t="e">
        <f t="shared" si="510"/>
        <v>#N/A</v>
      </c>
      <c r="AW2116" s="69">
        <f>IF(I2116&gt;0,COUNTIF($AV$32:AV2116,AV2116),0)</f>
        <v>0</v>
      </c>
      <c r="AX2116" s="69">
        <f>IF(AND(AW2116&gt;1,SUMIF($AV$32:AV2115,AV2116,$AX$32:AX2115)-SUMIF($AV$32:AV2115,AV2116,$BA$32:BA2115)=0),1,IF(AND(AW2116&gt;1,SUMIF($AV$32:AV2115,AV2116,$AX$32:AX2115)-SUMIF($AV$32:AV2115,AV2116,$BA$32:BA2115)&gt;0),0,AW2116))</f>
        <v>0</v>
      </c>
      <c r="AY2116" s="69">
        <f>IF(AND(Q2116&gt;0,SUMIF($AV$32:AV2116,AV2116,$I$32:I2116)-SUMIF($AV$32:AV2116,AV2116,$Q$32:Q2116)=0),COUNTIF($AV$32:AV2116,AV2116),0)</f>
        <v>0</v>
      </c>
      <c r="AZ2116" s="69">
        <f>IF(Q2116&gt;0,COUNTIF($AV$32:AV2116,AV2116),0)</f>
        <v>0</v>
      </c>
      <c r="BA2116" s="69">
        <f t="shared" si="511"/>
        <v>0</v>
      </c>
      <c r="BC2116" s="69" t="str">
        <f t="shared" si="512"/>
        <v xml:space="preserve">  </v>
      </c>
      <c r="BD2116" s="69">
        <f t="shared" si="513"/>
        <v>0</v>
      </c>
      <c r="BF2116" s="69"/>
    </row>
    <row r="2117" spans="44:58" x14ac:dyDescent="0.25">
      <c r="AR2117" s="225">
        <f t="shared" si="514"/>
        <v>1</v>
      </c>
      <c r="AS2117" s="35">
        <f t="shared" si="515"/>
        <v>1</v>
      </c>
      <c r="AU2117" s="69" t="e">
        <f t="shared" si="509"/>
        <v>#N/A</v>
      </c>
      <c r="AV2117" s="69" t="e">
        <f t="shared" si="510"/>
        <v>#N/A</v>
      </c>
      <c r="AW2117" s="69">
        <f>IF(I2117&gt;0,COUNTIF($AV$32:AV2117,AV2117),0)</f>
        <v>0</v>
      </c>
      <c r="AX2117" s="69">
        <f>IF(AND(AW2117&gt;1,SUMIF($AV$32:AV2116,AV2117,$AX$32:AX2116)-SUMIF($AV$32:AV2116,AV2117,$BA$32:BA2116)=0),1,IF(AND(AW2117&gt;1,SUMIF($AV$32:AV2116,AV2117,$AX$32:AX2116)-SUMIF($AV$32:AV2116,AV2117,$BA$32:BA2116)&gt;0),0,AW2117))</f>
        <v>0</v>
      </c>
      <c r="AY2117" s="69">
        <f>IF(AND(Q2117&gt;0,SUMIF($AV$32:AV2117,AV2117,$I$32:I2117)-SUMIF($AV$32:AV2117,AV2117,$Q$32:Q2117)=0),COUNTIF($AV$32:AV2117,AV2117),0)</f>
        <v>0</v>
      </c>
      <c r="AZ2117" s="69">
        <f>IF(Q2117&gt;0,COUNTIF($AV$32:AV2117,AV2117),0)</f>
        <v>0</v>
      </c>
      <c r="BA2117" s="69">
        <f t="shared" si="511"/>
        <v>0</v>
      </c>
      <c r="BC2117" s="69" t="str">
        <f t="shared" si="512"/>
        <v xml:space="preserve">  </v>
      </c>
      <c r="BD2117" s="69">
        <f t="shared" si="513"/>
        <v>0</v>
      </c>
      <c r="BF2117" s="69"/>
    </row>
    <row r="2118" spans="44:58" x14ac:dyDescent="0.25">
      <c r="AR2118" s="225">
        <f t="shared" si="514"/>
        <v>1</v>
      </c>
      <c r="AS2118" s="35">
        <f t="shared" si="515"/>
        <v>1</v>
      </c>
      <c r="AU2118" s="69" t="e">
        <f t="shared" si="509"/>
        <v>#N/A</v>
      </c>
      <c r="AV2118" s="69" t="e">
        <f t="shared" si="510"/>
        <v>#N/A</v>
      </c>
      <c r="AW2118" s="69">
        <f>IF(I2118&gt;0,COUNTIF($AV$32:AV2118,AV2118),0)</f>
        <v>0</v>
      </c>
      <c r="AX2118" s="69">
        <f>IF(AND(AW2118&gt;1,SUMIF($AV$32:AV2117,AV2118,$AX$32:AX2117)-SUMIF($AV$32:AV2117,AV2118,$BA$32:BA2117)=0),1,IF(AND(AW2118&gt;1,SUMIF($AV$32:AV2117,AV2118,$AX$32:AX2117)-SUMIF($AV$32:AV2117,AV2118,$BA$32:BA2117)&gt;0),0,AW2118))</f>
        <v>0</v>
      </c>
      <c r="AY2118" s="69">
        <f>IF(AND(Q2118&gt;0,SUMIF($AV$32:AV2118,AV2118,$I$32:I2118)-SUMIF($AV$32:AV2118,AV2118,$Q$32:Q2118)=0),COUNTIF($AV$32:AV2118,AV2118),0)</f>
        <v>0</v>
      </c>
      <c r="AZ2118" s="69">
        <f>IF(Q2118&gt;0,COUNTIF($AV$32:AV2118,AV2118),0)</f>
        <v>0</v>
      </c>
      <c r="BA2118" s="69">
        <f t="shared" si="511"/>
        <v>0</v>
      </c>
      <c r="BC2118" s="69" t="str">
        <f t="shared" si="512"/>
        <v xml:space="preserve">  </v>
      </c>
      <c r="BD2118" s="69">
        <f t="shared" si="513"/>
        <v>0</v>
      </c>
      <c r="BF2118" s="69"/>
    </row>
    <row r="2119" spans="44:58" x14ac:dyDescent="0.25">
      <c r="AR2119" s="225">
        <f t="shared" si="514"/>
        <v>1</v>
      </c>
      <c r="AS2119" s="35">
        <f t="shared" si="515"/>
        <v>1</v>
      </c>
      <c r="AU2119" s="69" t="e">
        <f t="shared" si="509"/>
        <v>#N/A</v>
      </c>
      <c r="AV2119" s="69" t="e">
        <f t="shared" si="510"/>
        <v>#N/A</v>
      </c>
      <c r="AW2119" s="69">
        <f>IF(I2119&gt;0,COUNTIF($AV$32:AV2119,AV2119),0)</f>
        <v>0</v>
      </c>
      <c r="AX2119" s="69">
        <f>IF(AND(AW2119&gt;1,SUMIF($AV$32:AV2118,AV2119,$AX$32:AX2118)-SUMIF($AV$32:AV2118,AV2119,$BA$32:BA2118)=0),1,IF(AND(AW2119&gt;1,SUMIF($AV$32:AV2118,AV2119,$AX$32:AX2118)-SUMIF($AV$32:AV2118,AV2119,$BA$32:BA2118)&gt;0),0,AW2119))</f>
        <v>0</v>
      </c>
      <c r="AY2119" s="69">
        <f>IF(AND(Q2119&gt;0,SUMIF($AV$32:AV2119,AV2119,$I$32:I2119)-SUMIF($AV$32:AV2119,AV2119,$Q$32:Q2119)=0),COUNTIF($AV$32:AV2119,AV2119),0)</f>
        <v>0</v>
      </c>
      <c r="AZ2119" s="69">
        <f>IF(Q2119&gt;0,COUNTIF($AV$32:AV2119,AV2119),0)</f>
        <v>0</v>
      </c>
      <c r="BA2119" s="69">
        <f t="shared" si="511"/>
        <v>0</v>
      </c>
      <c r="BC2119" s="69" t="str">
        <f t="shared" si="512"/>
        <v xml:space="preserve">  </v>
      </c>
      <c r="BD2119" s="69">
        <f t="shared" si="513"/>
        <v>0</v>
      </c>
      <c r="BF2119" s="69"/>
    </row>
    <row r="2120" spans="44:58" x14ac:dyDescent="0.25">
      <c r="AR2120" s="225">
        <f t="shared" si="514"/>
        <v>1</v>
      </c>
      <c r="AS2120" s="35">
        <f t="shared" si="515"/>
        <v>1</v>
      </c>
      <c r="AU2120" s="69" t="e">
        <f t="shared" si="509"/>
        <v>#N/A</v>
      </c>
      <c r="AV2120" s="69" t="e">
        <f t="shared" si="510"/>
        <v>#N/A</v>
      </c>
      <c r="AW2120" s="69">
        <f>IF(I2120&gt;0,COUNTIF($AV$32:AV2120,AV2120),0)</f>
        <v>0</v>
      </c>
      <c r="AX2120" s="69">
        <f>IF(AND(AW2120&gt;1,SUMIF($AV$32:AV2119,AV2120,$AX$32:AX2119)-SUMIF($AV$32:AV2119,AV2120,$BA$32:BA2119)=0),1,IF(AND(AW2120&gt;1,SUMIF($AV$32:AV2119,AV2120,$AX$32:AX2119)-SUMIF($AV$32:AV2119,AV2120,$BA$32:BA2119)&gt;0),0,AW2120))</f>
        <v>0</v>
      </c>
      <c r="AY2120" s="69">
        <f>IF(AND(Q2120&gt;0,SUMIF($AV$32:AV2120,AV2120,$I$32:I2120)-SUMIF($AV$32:AV2120,AV2120,$Q$32:Q2120)=0),COUNTIF($AV$32:AV2120,AV2120),0)</f>
        <v>0</v>
      </c>
      <c r="AZ2120" s="69">
        <f>IF(Q2120&gt;0,COUNTIF($AV$32:AV2120,AV2120),0)</f>
        <v>0</v>
      </c>
      <c r="BA2120" s="69">
        <f t="shared" si="511"/>
        <v>0</v>
      </c>
      <c r="BC2120" s="69" t="str">
        <f t="shared" si="512"/>
        <v xml:space="preserve">  </v>
      </c>
      <c r="BD2120" s="69">
        <f t="shared" si="513"/>
        <v>0</v>
      </c>
      <c r="BF2120" s="69"/>
    </row>
    <row r="2121" spans="44:58" x14ac:dyDescent="0.25">
      <c r="AR2121" s="225">
        <f t="shared" si="514"/>
        <v>1</v>
      </c>
      <c r="AS2121" s="35">
        <f t="shared" si="515"/>
        <v>1</v>
      </c>
      <c r="AU2121" s="69" t="e">
        <f t="shared" si="509"/>
        <v>#N/A</v>
      </c>
      <c r="AV2121" s="69" t="e">
        <f t="shared" si="510"/>
        <v>#N/A</v>
      </c>
      <c r="AW2121" s="69">
        <f>IF(I2121&gt;0,COUNTIF($AV$32:AV2121,AV2121),0)</f>
        <v>0</v>
      </c>
      <c r="AX2121" s="69">
        <f>IF(AND(AW2121&gt;1,SUMIF($AV$32:AV2120,AV2121,$AX$32:AX2120)-SUMIF($AV$32:AV2120,AV2121,$BA$32:BA2120)=0),1,IF(AND(AW2121&gt;1,SUMIF($AV$32:AV2120,AV2121,$AX$32:AX2120)-SUMIF($AV$32:AV2120,AV2121,$BA$32:BA2120)&gt;0),0,AW2121))</f>
        <v>0</v>
      </c>
      <c r="AY2121" s="69">
        <f>IF(AND(Q2121&gt;0,SUMIF($AV$32:AV2121,AV2121,$I$32:I2121)-SUMIF($AV$32:AV2121,AV2121,$Q$32:Q2121)=0),COUNTIF($AV$32:AV2121,AV2121),0)</f>
        <v>0</v>
      </c>
      <c r="AZ2121" s="69">
        <f>IF(Q2121&gt;0,COUNTIF($AV$32:AV2121,AV2121),0)</f>
        <v>0</v>
      </c>
      <c r="BA2121" s="69">
        <f t="shared" si="511"/>
        <v>0</v>
      </c>
      <c r="BC2121" s="69" t="str">
        <f t="shared" si="512"/>
        <v xml:space="preserve">  </v>
      </c>
      <c r="BD2121" s="69">
        <f t="shared" si="513"/>
        <v>0</v>
      </c>
      <c r="BF2121" s="69"/>
    </row>
    <row r="2122" spans="44:58" x14ac:dyDescent="0.25">
      <c r="AR2122" s="225">
        <f t="shared" si="514"/>
        <v>1</v>
      </c>
      <c r="AS2122" s="35">
        <f t="shared" si="515"/>
        <v>1</v>
      </c>
      <c r="AU2122" s="69" t="e">
        <f t="shared" si="509"/>
        <v>#N/A</v>
      </c>
      <c r="AV2122" s="69" t="e">
        <f t="shared" si="510"/>
        <v>#N/A</v>
      </c>
      <c r="AW2122" s="69">
        <f>IF(I2122&gt;0,COUNTIF($AV$32:AV2122,AV2122),0)</f>
        <v>0</v>
      </c>
      <c r="AX2122" s="69">
        <f>IF(AND(AW2122&gt;1,SUMIF($AV$32:AV2121,AV2122,$AX$32:AX2121)-SUMIF($AV$32:AV2121,AV2122,$BA$32:BA2121)=0),1,IF(AND(AW2122&gt;1,SUMIF($AV$32:AV2121,AV2122,$AX$32:AX2121)-SUMIF($AV$32:AV2121,AV2122,$BA$32:BA2121)&gt;0),0,AW2122))</f>
        <v>0</v>
      </c>
      <c r="AY2122" s="69">
        <f>IF(AND(Q2122&gt;0,SUMIF($AV$32:AV2122,AV2122,$I$32:I2122)-SUMIF($AV$32:AV2122,AV2122,$Q$32:Q2122)=0),COUNTIF($AV$32:AV2122,AV2122),0)</f>
        <v>0</v>
      </c>
      <c r="AZ2122" s="69">
        <f>IF(Q2122&gt;0,COUNTIF($AV$32:AV2122,AV2122),0)</f>
        <v>0</v>
      </c>
      <c r="BA2122" s="69">
        <f t="shared" si="511"/>
        <v>0</v>
      </c>
      <c r="BC2122" s="69" t="str">
        <f t="shared" si="512"/>
        <v xml:space="preserve">  </v>
      </c>
      <c r="BD2122" s="69">
        <f t="shared" si="513"/>
        <v>0</v>
      </c>
      <c r="BF2122" s="69"/>
    </row>
    <row r="2123" spans="44:58" x14ac:dyDescent="0.25">
      <c r="AR2123" s="225">
        <f t="shared" si="514"/>
        <v>1</v>
      </c>
      <c r="AS2123" s="35">
        <f t="shared" si="515"/>
        <v>1</v>
      </c>
      <c r="AU2123" s="69" t="e">
        <f t="shared" si="509"/>
        <v>#N/A</v>
      </c>
      <c r="AV2123" s="69" t="e">
        <f t="shared" si="510"/>
        <v>#N/A</v>
      </c>
      <c r="AW2123" s="69">
        <f>IF(I2123&gt;0,COUNTIF($AV$32:AV2123,AV2123),0)</f>
        <v>0</v>
      </c>
      <c r="AX2123" s="69">
        <f>IF(AND(AW2123&gt;1,SUMIF($AV$32:AV2122,AV2123,$AX$32:AX2122)-SUMIF($AV$32:AV2122,AV2123,$BA$32:BA2122)=0),1,IF(AND(AW2123&gt;1,SUMIF($AV$32:AV2122,AV2123,$AX$32:AX2122)-SUMIF($AV$32:AV2122,AV2123,$BA$32:BA2122)&gt;0),0,AW2123))</f>
        <v>0</v>
      </c>
      <c r="AY2123" s="69">
        <f>IF(AND(Q2123&gt;0,SUMIF($AV$32:AV2123,AV2123,$I$32:I2123)-SUMIF($AV$32:AV2123,AV2123,$Q$32:Q2123)=0),COUNTIF($AV$32:AV2123,AV2123),0)</f>
        <v>0</v>
      </c>
      <c r="AZ2123" s="69">
        <f>IF(Q2123&gt;0,COUNTIF($AV$32:AV2123,AV2123),0)</f>
        <v>0</v>
      </c>
      <c r="BA2123" s="69">
        <f t="shared" si="511"/>
        <v>0</v>
      </c>
      <c r="BC2123" s="69" t="str">
        <f t="shared" si="512"/>
        <v xml:space="preserve">  </v>
      </c>
      <c r="BD2123" s="69">
        <f t="shared" si="513"/>
        <v>0</v>
      </c>
      <c r="BF2123" s="69"/>
    </row>
    <row r="2124" spans="44:58" x14ac:dyDescent="0.25">
      <c r="AR2124" s="225">
        <f t="shared" si="514"/>
        <v>1</v>
      </c>
      <c r="AS2124" s="35">
        <f t="shared" si="515"/>
        <v>1</v>
      </c>
      <c r="AU2124" s="69" t="e">
        <f t="shared" si="509"/>
        <v>#N/A</v>
      </c>
      <c r="AV2124" s="69" t="e">
        <f t="shared" si="510"/>
        <v>#N/A</v>
      </c>
      <c r="AW2124" s="69">
        <f>IF(I2124&gt;0,COUNTIF($AV$32:AV2124,AV2124),0)</f>
        <v>0</v>
      </c>
      <c r="AX2124" s="69">
        <f>IF(AND(AW2124&gt;1,SUMIF($AV$32:AV2123,AV2124,$AX$32:AX2123)-SUMIF($AV$32:AV2123,AV2124,$BA$32:BA2123)=0),1,IF(AND(AW2124&gt;1,SUMIF($AV$32:AV2123,AV2124,$AX$32:AX2123)-SUMIF($AV$32:AV2123,AV2124,$BA$32:BA2123)&gt;0),0,AW2124))</f>
        <v>0</v>
      </c>
      <c r="AY2124" s="69">
        <f>IF(AND(Q2124&gt;0,SUMIF($AV$32:AV2124,AV2124,$I$32:I2124)-SUMIF($AV$32:AV2124,AV2124,$Q$32:Q2124)=0),COUNTIF($AV$32:AV2124,AV2124),0)</f>
        <v>0</v>
      </c>
      <c r="AZ2124" s="69">
        <f>IF(Q2124&gt;0,COUNTIF($AV$32:AV2124,AV2124),0)</f>
        <v>0</v>
      </c>
      <c r="BA2124" s="69">
        <f t="shared" si="511"/>
        <v>0</v>
      </c>
      <c r="BC2124" s="69" t="str">
        <f t="shared" si="512"/>
        <v xml:space="preserve">  </v>
      </c>
      <c r="BD2124" s="69">
        <f t="shared" si="513"/>
        <v>0</v>
      </c>
      <c r="BF2124" s="69"/>
    </row>
    <row r="2125" spans="44:58" x14ac:dyDescent="0.25">
      <c r="AR2125" s="225">
        <f t="shared" si="514"/>
        <v>1</v>
      </c>
      <c r="AS2125" s="35">
        <f t="shared" si="515"/>
        <v>1</v>
      </c>
      <c r="AU2125" s="69" t="e">
        <f t="shared" si="509"/>
        <v>#N/A</v>
      </c>
      <c r="AV2125" s="69" t="e">
        <f t="shared" si="510"/>
        <v>#N/A</v>
      </c>
      <c r="AW2125" s="69">
        <f>IF(I2125&gt;0,COUNTIF($AV$32:AV2125,AV2125),0)</f>
        <v>0</v>
      </c>
      <c r="AX2125" s="69">
        <f>IF(AND(AW2125&gt;1,SUMIF($AV$32:AV2124,AV2125,$AX$32:AX2124)-SUMIF($AV$32:AV2124,AV2125,$BA$32:BA2124)=0),1,IF(AND(AW2125&gt;1,SUMIF($AV$32:AV2124,AV2125,$AX$32:AX2124)-SUMIF($AV$32:AV2124,AV2125,$BA$32:BA2124)&gt;0),0,AW2125))</f>
        <v>0</v>
      </c>
      <c r="AY2125" s="69">
        <f>IF(AND(Q2125&gt;0,SUMIF($AV$32:AV2125,AV2125,$I$32:I2125)-SUMIF($AV$32:AV2125,AV2125,$Q$32:Q2125)=0),COUNTIF($AV$32:AV2125,AV2125),0)</f>
        <v>0</v>
      </c>
      <c r="AZ2125" s="69">
        <f>IF(Q2125&gt;0,COUNTIF($AV$32:AV2125,AV2125),0)</f>
        <v>0</v>
      </c>
      <c r="BA2125" s="69">
        <f t="shared" si="511"/>
        <v>0</v>
      </c>
      <c r="BC2125" s="69" t="str">
        <f t="shared" si="512"/>
        <v xml:space="preserve">  </v>
      </c>
      <c r="BD2125" s="69">
        <f t="shared" si="513"/>
        <v>0</v>
      </c>
      <c r="BF2125" s="69"/>
    </row>
    <row r="2126" spans="44:58" x14ac:dyDescent="0.25">
      <c r="AR2126" s="225">
        <f t="shared" si="514"/>
        <v>1</v>
      </c>
      <c r="AS2126" s="35">
        <f t="shared" si="515"/>
        <v>1</v>
      </c>
      <c r="AU2126" s="69" t="e">
        <f t="shared" si="509"/>
        <v>#N/A</v>
      </c>
      <c r="AV2126" s="69" t="e">
        <f t="shared" si="510"/>
        <v>#N/A</v>
      </c>
      <c r="AW2126" s="69">
        <f>IF(I2126&gt;0,COUNTIF($AV$32:AV2126,AV2126),0)</f>
        <v>0</v>
      </c>
      <c r="AX2126" s="69">
        <f>IF(AND(AW2126&gt;1,SUMIF($AV$32:AV2125,AV2126,$AX$32:AX2125)-SUMIF($AV$32:AV2125,AV2126,$BA$32:BA2125)=0),1,IF(AND(AW2126&gt;1,SUMIF($AV$32:AV2125,AV2126,$AX$32:AX2125)-SUMIF($AV$32:AV2125,AV2126,$BA$32:BA2125)&gt;0),0,AW2126))</f>
        <v>0</v>
      </c>
      <c r="AY2126" s="69">
        <f>IF(AND(Q2126&gt;0,SUMIF($AV$32:AV2126,AV2126,$I$32:I2126)-SUMIF($AV$32:AV2126,AV2126,$Q$32:Q2126)=0),COUNTIF($AV$32:AV2126,AV2126),0)</f>
        <v>0</v>
      </c>
      <c r="AZ2126" s="69">
        <f>IF(Q2126&gt;0,COUNTIF($AV$32:AV2126,AV2126),0)</f>
        <v>0</v>
      </c>
      <c r="BA2126" s="69">
        <f t="shared" si="511"/>
        <v>0</v>
      </c>
      <c r="BC2126" s="69" t="str">
        <f t="shared" si="512"/>
        <v xml:space="preserve">  </v>
      </c>
      <c r="BD2126" s="69">
        <f t="shared" si="513"/>
        <v>0</v>
      </c>
      <c r="BF2126" s="69"/>
    </row>
    <row r="2127" spans="44:58" x14ac:dyDescent="0.25">
      <c r="AR2127" s="225">
        <f t="shared" si="514"/>
        <v>1</v>
      </c>
      <c r="AS2127" s="35">
        <f t="shared" si="515"/>
        <v>1</v>
      </c>
      <c r="AU2127" s="69" t="e">
        <f t="shared" si="509"/>
        <v>#N/A</v>
      </c>
      <c r="AV2127" s="69" t="e">
        <f t="shared" si="510"/>
        <v>#N/A</v>
      </c>
      <c r="AW2127" s="69">
        <f>IF(I2127&gt;0,COUNTIF($AV$32:AV2127,AV2127),0)</f>
        <v>0</v>
      </c>
      <c r="AX2127" s="69">
        <f>IF(AND(AW2127&gt;1,SUMIF($AV$32:AV2126,AV2127,$AX$32:AX2126)-SUMIF($AV$32:AV2126,AV2127,$BA$32:BA2126)=0),1,IF(AND(AW2127&gt;1,SUMIF($AV$32:AV2126,AV2127,$AX$32:AX2126)-SUMIF($AV$32:AV2126,AV2127,$BA$32:BA2126)&gt;0),0,AW2127))</f>
        <v>0</v>
      </c>
      <c r="AY2127" s="69">
        <f>IF(AND(Q2127&gt;0,SUMIF($AV$32:AV2127,AV2127,$I$32:I2127)-SUMIF($AV$32:AV2127,AV2127,$Q$32:Q2127)=0),COUNTIF($AV$32:AV2127,AV2127),0)</f>
        <v>0</v>
      </c>
      <c r="AZ2127" s="69">
        <f>IF(Q2127&gt;0,COUNTIF($AV$32:AV2127,AV2127),0)</f>
        <v>0</v>
      </c>
      <c r="BA2127" s="69">
        <f t="shared" si="511"/>
        <v>0</v>
      </c>
      <c r="BC2127" s="69" t="str">
        <f t="shared" si="512"/>
        <v xml:space="preserve">  </v>
      </c>
      <c r="BD2127" s="69">
        <f t="shared" si="513"/>
        <v>0</v>
      </c>
      <c r="BF2127" s="69"/>
    </row>
    <row r="2128" spans="44:58" x14ac:dyDescent="0.25">
      <c r="AR2128" s="225">
        <f t="shared" si="514"/>
        <v>1</v>
      </c>
      <c r="AS2128" s="35">
        <f t="shared" si="515"/>
        <v>1</v>
      </c>
      <c r="AU2128" s="69" t="e">
        <f t="shared" si="509"/>
        <v>#N/A</v>
      </c>
      <c r="AV2128" s="69" t="e">
        <f t="shared" si="510"/>
        <v>#N/A</v>
      </c>
      <c r="AW2128" s="69">
        <f>IF(I2128&gt;0,COUNTIF($AV$32:AV2128,AV2128),0)</f>
        <v>0</v>
      </c>
      <c r="AX2128" s="69">
        <f>IF(AND(AW2128&gt;1,SUMIF($AV$32:AV2127,AV2128,$AX$32:AX2127)-SUMIF($AV$32:AV2127,AV2128,$BA$32:BA2127)=0),1,IF(AND(AW2128&gt;1,SUMIF($AV$32:AV2127,AV2128,$AX$32:AX2127)-SUMIF($AV$32:AV2127,AV2128,$BA$32:BA2127)&gt;0),0,AW2128))</f>
        <v>0</v>
      </c>
      <c r="AY2128" s="69">
        <f>IF(AND(Q2128&gt;0,SUMIF($AV$32:AV2128,AV2128,$I$32:I2128)-SUMIF($AV$32:AV2128,AV2128,$Q$32:Q2128)=0),COUNTIF($AV$32:AV2128,AV2128),0)</f>
        <v>0</v>
      </c>
      <c r="AZ2128" s="69">
        <f>IF(Q2128&gt;0,COUNTIF($AV$32:AV2128,AV2128),0)</f>
        <v>0</v>
      </c>
      <c r="BA2128" s="69">
        <f t="shared" si="511"/>
        <v>0</v>
      </c>
      <c r="BC2128" s="69" t="str">
        <f t="shared" si="512"/>
        <v xml:space="preserve">  </v>
      </c>
      <c r="BD2128" s="69">
        <f t="shared" si="513"/>
        <v>0</v>
      </c>
      <c r="BF2128" s="69"/>
    </row>
    <row r="2129" spans="44:58" x14ac:dyDescent="0.25">
      <c r="AR2129" s="225">
        <f t="shared" si="514"/>
        <v>1</v>
      </c>
      <c r="AS2129" s="35">
        <f t="shared" si="515"/>
        <v>1</v>
      </c>
      <c r="AU2129" s="69" t="e">
        <f t="shared" si="509"/>
        <v>#N/A</v>
      </c>
      <c r="AV2129" s="69" t="e">
        <f t="shared" si="510"/>
        <v>#N/A</v>
      </c>
      <c r="AW2129" s="69">
        <f>IF(I2129&gt;0,COUNTIF($AV$32:AV2129,AV2129),0)</f>
        <v>0</v>
      </c>
      <c r="AX2129" s="69">
        <f>IF(AND(AW2129&gt;1,SUMIF($AV$32:AV2128,AV2129,$AX$32:AX2128)-SUMIF($AV$32:AV2128,AV2129,$BA$32:BA2128)=0),1,IF(AND(AW2129&gt;1,SUMIF($AV$32:AV2128,AV2129,$AX$32:AX2128)-SUMIF($AV$32:AV2128,AV2129,$BA$32:BA2128)&gt;0),0,AW2129))</f>
        <v>0</v>
      </c>
      <c r="AY2129" s="69">
        <f>IF(AND(Q2129&gt;0,SUMIF($AV$32:AV2129,AV2129,$I$32:I2129)-SUMIF($AV$32:AV2129,AV2129,$Q$32:Q2129)=0),COUNTIF($AV$32:AV2129,AV2129),0)</f>
        <v>0</v>
      </c>
      <c r="AZ2129" s="69">
        <f>IF(Q2129&gt;0,COUNTIF($AV$32:AV2129,AV2129),0)</f>
        <v>0</v>
      </c>
      <c r="BA2129" s="69">
        <f t="shared" si="511"/>
        <v>0</v>
      </c>
      <c r="BC2129" s="69" t="str">
        <f t="shared" si="512"/>
        <v xml:space="preserve">  </v>
      </c>
      <c r="BD2129" s="69">
        <f t="shared" si="513"/>
        <v>0</v>
      </c>
      <c r="BF2129" s="69"/>
    </row>
    <row r="2130" spans="44:58" x14ac:dyDescent="0.25">
      <c r="AR2130" s="225">
        <f t="shared" si="514"/>
        <v>1</v>
      </c>
      <c r="AS2130" s="35">
        <f t="shared" si="515"/>
        <v>1</v>
      </c>
      <c r="AU2130" s="69" t="e">
        <f t="shared" si="509"/>
        <v>#N/A</v>
      </c>
      <c r="AV2130" s="69" t="e">
        <f t="shared" si="510"/>
        <v>#N/A</v>
      </c>
      <c r="AW2130" s="69">
        <f>IF(I2130&gt;0,COUNTIF($AV$32:AV2130,AV2130),0)</f>
        <v>0</v>
      </c>
      <c r="AX2130" s="69">
        <f>IF(AND(AW2130&gt;1,SUMIF($AV$32:AV2129,AV2130,$AX$32:AX2129)-SUMIF($AV$32:AV2129,AV2130,$BA$32:BA2129)=0),1,IF(AND(AW2130&gt;1,SUMIF($AV$32:AV2129,AV2130,$AX$32:AX2129)-SUMIF($AV$32:AV2129,AV2130,$BA$32:BA2129)&gt;0),0,AW2130))</f>
        <v>0</v>
      </c>
      <c r="AY2130" s="69">
        <f>IF(AND(Q2130&gt;0,SUMIF($AV$32:AV2130,AV2130,$I$32:I2130)-SUMIF($AV$32:AV2130,AV2130,$Q$32:Q2130)=0),COUNTIF($AV$32:AV2130,AV2130),0)</f>
        <v>0</v>
      </c>
      <c r="AZ2130" s="69">
        <f>IF(Q2130&gt;0,COUNTIF($AV$32:AV2130,AV2130),0)</f>
        <v>0</v>
      </c>
      <c r="BA2130" s="69">
        <f t="shared" si="511"/>
        <v>0</v>
      </c>
      <c r="BC2130" s="69" t="str">
        <f t="shared" si="512"/>
        <v xml:space="preserve">  </v>
      </c>
      <c r="BD2130" s="69">
        <f t="shared" si="513"/>
        <v>0</v>
      </c>
      <c r="BF2130" s="69"/>
    </row>
    <row r="2131" spans="44:58" x14ac:dyDescent="0.25">
      <c r="AR2131" s="225">
        <f t="shared" si="514"/>
        <v>1</v>
      </c>
      <c r="AS2131" s="35">
        <f t="shared" si="515"/>
        <v>1</v>
      </c>
      <c r="AU2131" s="69" t="e">
        <f t="shared" si="509"/>
        <v>#N/A</v>
      </c>
      <c r="AV2131" s="69" t="e">
        <f t="shared" si="510"/>
        <v>#N/A</v>
      </c>
      <c r="AW2131" s="69">
        <f>IF(I2131&gt;0,COUNTIF($AV$32:AV2131,AV2131),0)</f>
        <v>0</v>
      </c>
      <c r="AX2131" s="69">
        <f>IF(AND(AW2131&gt;1,SUMIF($AV$32:AV2130,AV2131,$AX$32:AX2130)-SUMIF($AV$32:AV2130,AV2131,$BA$32:BA2130)=0),1,IF(AND(AW2131&gt;1,SUMIF($AV$32:AV2130,AV2131,$AX$32:AX2130)-SUMIF($AV$32:AV2130,AV2131,$BA$32:BA2130)&gt;0),0,AW2131))</f>
        <v>0</v>
      </c>
      <c r="AY2131" s="69">
        <f>IF(AND(Q2131&gt;0,SUMIF($AV$32:AV2131,AV2131,$I$32:I2131)-SUMIF($AV$32:AV2131,AV2131,$Q$32:Q2131)=0),COUNTIF($AV$32:AV2131,AV2131),0)</f>
        <v>0</v>
      </c>
      <c r="AZ2131" s="69">
        <f>IF(Q2131&gt;0,COUNTIF($AV$32:AV2131,AV2131),0)</f>
        <v>0</v>
      </c>
      <c r="BA2131" s="69">
        <f t="shared" si="511"/>
        <v>0</v>
      </c>
      <c r="BC2131" s="69" t="str">
        <f t="shared" si="512"/>
        <v xml:space="preserve">  </v>
      </c>
      <c r="BD2131" s="69">
        <f t="shared" si="513"/>
        <v>0</v>
      </c>
      <c r="BF2131" s="69"/>
    </row>
    <row r="2132" spans="44:58" x14ac:dyDescent="0.25">
      <c r="AR2132" s="225">
        <f t="shared" si="514"/>
        <v>1</v>
      </c>
      <c r="AS2132" s="35">
        <f t="shared" si="515"/>
        <v>1</v>
      </c>
      <c r="AU2132" s="69" t="e">
        <f t="shared" si="509"/>
        <v>#N/A</v>
      </c>
      <c r="AV2132" s="69" t="e">
        <f t="shared" si="510"/>
        <v>#N/A</v>
      </c>
      <c r="AW2132" s="69">
        <f>IF(I2132&gt;0,COUNTIF($AV$32:AV2132,AV2132),0)</f>
        <v>0</v>
      </c>
      <c r="AX2132" s="69">
        <f>IF(AND(AW2132&gt;1,SUMIF($AV$32:AV2131,AV2132,$AX$32:AX2131)-SUMIF($AV$32:AV2131,AV2132,$BA$32:BA2131)=0),1,IF(AND(AW2132&gt;1,SUMIF($AV$32:AV2131,AV2132,$AX$32:AX2131)-SUMIF($AV$32:AV2131,AV2132,$BA$32:BA2131)&gt;0),0,AW2132))</f>
        <v>0</v>
      </c>
      <c r="AY2132" s="69">
        <f>IF(AND(Q2132&gt;0,SUMIF($AV$32:AV2132,AV2132,$I$32:I2132)-SUMIF($AV$32:AV2132,AV2132,$Q$32:Q2132)=0),COUNTIF($AV$32:AV2132,AV2132),0)</f>
        <v>0</v>
      </c>
      <c r="AZ2132" s="69">
        <f>IF(Q2132&gt;0,COUNTIF($AV$32:AV2132,AV2132),0)</f>
        <v>0</v>
      </c>
      <c r="BA2132" s="69">
        <f t="shared" si="511"/>
        <v>0</v>
      </c>
      <c r="BC2132" s="69" t="str">
        <f t="shared" si="512"/>
        <v xml:space="preserve">  </v>
      </c>
      <c r="BD2132" s="69">
        <f t="shared" si="513"/>
        <v>0</v>
      </c>
      <c r="BF2132" s="69"/>
    </row>
    <row r="2133" spans="44:58" x14ac:dyDescent="0.25">
      <c r="AR2133" s="225">
        <f t="shared" si="514"/>
        <v>1</v>
      </c>
      <c r="AS2133" s="35">
        <f t="shared" si="515"/>
        <v>1</v>
      </c>
      <c r="AU2133" s="69" t="e">
        <f t="shared" si="509"/>
        <v>#N/A</v>
      </c>
      <c r="AV2133" s="69" t="e">
        <f t="shared" si="510"/>
        <v>#N/A</v>
      </c>
      <c r="AW2133" s="69">
        <f>IF(I2133&gt;0,COUNTIF($AV$32:AV2133,AV2133),0)</f>
        <v>0</v>
      </c>
      <c r="AX2133" s="69">
        <f>IF(AND(AW2133&gt;1,SUMIF($AV$32:AV2132,AV2133,$AX$32:AX2132)-SUMIF($AV$32:AV2132,AV2133,$BA$32:BA2132)=0),1,IF(AND(AW2133&gt;1,SUMIF($AV$32:AV2132,AV2133,$AX$32:AX2132)-SUMIF($AV$32:AV2132,AV2133,$BA$32:BA2132)&gt;0),0,AW2133))</f>
        <v>0</v>
      </c>
      <c r="AY2133" s="69">
        <f>IF(AND(Q2133&gt;0,SUMIF($AV$32:AV2133,AV2133,$I$32:I2133)-SUMIF($AV$32:AV2133,AV2133,$Q$32:Q2133)=0),COUNTIF($AV$32:AV2133,AV2133),0)</f>
        <v>0</v>
      </c>
      <c r="AZ2133" s="69">
        <f>IF(Q2133&gt;0,COUNTIF($AV$32:AV2133,AV2133),0)</f>
        <v>0</v>
      </c>
      <c r="BA2133" s="69">
        <f t="shared" si="511"/>
        <v>0</v>
      </c>
      <c r="BC2133" s="69" t="str">
        <f t="shared" si="512"/>
        <v xml:space="preserve">  </v>
      </c>
      <c r="BD2133" s="69">
        <f t="shared" si="513"/>
        <v>0</v>
      </c>
      <c r="BF2133" s="69"/>
    </row>
    <row r="2134" spans="44:58" x14ac:dyDescent="0.25">
      <c r="AR2134" s="225">
        <f t="shared" si="514"/>
        <v>1</v>
      </c>
      <c r="AS2134" s="35">
        <f t="shared" si="515"/>
        <v>1</v>
      </c>
      <c r="AU2134" s="69" t="e">
        <f t="shared" si="509"/>
        <v>#N/A</v>
      </c>
      <c r="AV2134" s="69" t="e">
        <f t="shared" si="510"/>
        <v>#N/A</v>
      </c>
      <c r="AW2134" s="69">
        <f>IF(I2134&gt;0,COUNTIF($AV$32:AV2134,AV2134),0)</f>
        <v>0</v>
      </c>
      <c r="AX2134" s="69">
        <f>IF(AND(AW2134&gt;1,SUMIF($AV$32:AV2133,AV2134,$AX$32:AX2133)-SUMIF($AV$32:AV2133,AV2134,$BA$32:BA2133)=0),1,IF(AND(AW2134&gt;1,SUMIF($AV$32:AV2133,AV2134,$AX$32:AX2133)-SUMIF($AV$32:AV2133,AV2134,$BA$32:BA2133)&gt;0),0,AW2134))</f>
        <v>0</v>
      </c>
      <c r="AY2134" s="69">
        <f>IF(AND(Q2134&gt;0,SUMIF($AV$32:AV2134,AV2134,$I$32:I2134)-SUMIF($AV$32:AV2134,AV2134,$Q$32:Q2134)=0),COUNTIF($AV$32:AV2134,AV2134),0)</f>
        <v>0</v>
      </c>
      <c r="AZ2134" s="69">
        <f>IF(Q2134&gt;0,COUNTIF($AV$32:AV2134,AV2134),0)</f>
        <v>0</v>
      </c>
      <c r="BA2134" s="69">
        <f t="shared" si="511"/>
        <v>0</v>
      </c>
      <c r="BC2134" s="69" t="str">
        <f t="shared" si="512"/>
        <v xml:space="preserve">  </v>
      </c>
      <c r="BD2134" s="69">
        <f t="shared" si="513"/>
        <v>0</v>
      </c>
      <c r="BF2134" s="69"/>
    </row>
    <row r="2135" spans="44:58" x14ac:dyDescent="0.25">
      <c r="AR2135" s="225">
        <f t="shared" si="514"/>
        <v>1</v>
      </c>
      <c r="AS2135" s="35">
        <f t="shared" si="515"/>
        <v>1</v>
      </c>
      <c r="AU2135" s="69" t="e">
        <f t="shared" si="509"/>
        <v>#N/A</v>
      </c>
      <c r="AV2135" s="69" t="e">
        <f t="shared" si="510"/>
        <v>#N/A</v>
      </c>
      <c r="AW2135" s="69">
        <f>IF(I2135&gt;0,COUNTIF($AV$32:AV2135,AV2135),0)</f>
        <v>0</v>
      </c>
      <c r="AX2135" s="69">
        <f>IF(AND(AW2135&gt;1,SUMIF($AV$32:AV2134,AV2135,$AX$32:AX2134)-SUMIF($AV$32:AV2134,AV2135,$BA$32:BA2134)=0),1,IF(AND(AW2135&gt;1,SUMIF($AV$32:AV2134,AV2135,$AX$32:AX2134)-SUMIF($AV$32:AV2134,AV2135,$BA$32:BA2134)&gt;0),0,AW2135))</f>
        <v>0</v>
      </c>
      <c r="AY2135" s="69">
        <f>IF(AND(Q2135&gt;0,SUMIF($AV$32:AV2135,AV2135,$I$32:I2135)-SUMIF($AV$32:AV2135,AV2135,$Q$32:Q2135)=0),COUNTIF($AV$32:AV2135,AV2135),0)</f>
        <v>0</v>
      </c>
      <c r="AZ2135" s="69">
        <f>IF(Q2135&gt;0,COUNTIF($AV$32:AV2135,AV2135),0)</f>
        <v>0</v>
      </c>
      <c r="BA2135" s="69">
        <f t="shared" si="511"/>
        <v>0</v>
      </c>
      <c r="BC2135" s="69" t="str">
        <f t="shared" si="512"/>
        <v xml:space="preserve">  </v>
      </c>
      <c r="BD2135" s="69">
        <f t="shared" si="513"/>
        <v>0</v>
      </c>
      <c r="BF2135" s="69"/>
    </row>
    <row r="2136" spans="44:58" x14ac:dyDescent="0.25">
      <c r="AR2136" s="225">
        <f t="shared" si="514"/>
        <v>1</v>
      </c>
      <c r="AS2136" s="35">
        <f t="shared" si="515"/>
        <v>1</v>
      </c>
      <c r="AU2136" s="69" t="e">
        <f t="shared" si="509"/>
        <v>#N/A</v>
      </c>
      <c r="AV2136" s="69" t="e">
        <f t="shared" si="510"/>
        <v>#N/A</v>
      </c>
      <c r="AW2136" s="69">
        <f>IF(I2136&gt;0,COUNTIF($AV$32:AV2136,AV2136),0)</f>
        <v>0</v>
      </c>
      <c r="AX2136" s="69">
        <f>IF(AND(AW2136&gt;1,SUMIF($AV$32:AV2135,AV2136,$AX$32:AX2135)-SUMIF($AV$32:AV2135,AV2136,$BA$32:BA2135)=0),1,IF(AND(AW2136&gt;1,SUMIF($AV$32:AV2135,AV2136,$AX$32:AX2135)-SUMIF($AV$32:AV2135,AV2136,$BA$32:BA2135)&gt;0),0,AW2136))</f>
        <v>0</v>
      </c>
      <c r="AY2136" s="69">
        <f>IF(AND(Q2136&gt;0,SUMIF($AV$32:AV2136,AV2136,$I$32:I2136)-SUMIF($AV$32:AV2136,AV2136,$Q$32:Q2136)=0),COUNTIF($AV$32:AV2136,AV2136),0)</f>
        <v>0</v>
      </c>
      <c r="AZ2136" s="69">
        <f>IF(Q2136&gt;0,COUNTIF($AV$32:AV2136,AV2136),0)</f>
        <v>0</v>
      </c>
      <c r="BA2136" s="69">
        <f t="shared" si="511"/>
        <v>0</v>
      </c>
      <c r="BC2136" s="69" t="str">
        <f t="shared" si="512"/>
        <v xml:space="preserve">  </v>
      </c>
      <c r="BD2136" s="69">
        <f t="shared" si="513"/>
        <v>0</v>
      </c>
      <c r="BF2136" s="69"/>
    </row>
    <row r="2137" spans="44:58" x14ac:dyDescent="0.25">
      <c r="AR2137" s="225">
        <f t="shared" si="514"/>
        <v>1</v>
      </c>
      <c r="AS2137" s="35">
        <f t="shared" si="515"/>
        <v>1</v>
      </c>
      <c r="AU2137" s="69" t="e">
        <f t="shared" si="509"/>
        <v>#N/A</v>
      </c>
      <c r="AV2137" s="69" t="e">
        <f t="shared" si="510"/>
        <v>#N/A</v>
      </c>
      <c r="AW2137" s="69">
        <f>IF(I2137&gt;0,COUNTIF($AV$32:AV2137,AV2137),0)</f>
        <v>0</v>
      </c>
      <c r="AX2137" s="69">
        <f>IF(AND(AW2137&gt;1,SUMIF($AV$32:AV2136,AV2137,$AX$32:AX2136)-SUMIF($AV$32:AV2136,AV2137,$BA$32:BA2136)=0),1,IF(AND(AW2137&gt;1,SUMIF($AV$32:AV2136,AV2137,$AX$32:AX2136)-SUMIF($AV$32:AV2136,AV2137,$BA$32:BA2136)&gt;0),0,AW2137))</f>
        <v>0</v>
      </c>
      <c r="AY2137" s="69">
        <f>IF(AND(Q2137&gt;0,SUMIF($AV$32:AV2137,AV2137,$I$32:I2137)-SUMIF($AV$32:AV2137,AV2137,$Q$32:Q2137)=0),COUNTIF($AV$32:AV2137,AV2137),0)</f>
        <v>0</v>
      </c>
      <c r="AZ2137" s="69">
        <f>IF(Q2137&gt;0,COUNTIF($AV$32:AV2137,AV2137),0)</f>
        <v>0</v>
      </c>
      <c r="BA2137" s="69">
        <f t="shared" si="511"/>
        <v>0</v>
      </c>
      <c r="BC2137" s="69" t="str">
        <f t="shared" si="512"/>
        <v xml:space="preserve">  </v>
      </c>
      <c r="BD2137" s="69">
        <f t="shared" si="513"/>
        <v>0</v>
      </c>
      <c r="BF2137" s="69"/>
    </row>
    <row r="2138" spans="44:58" x14ac:dyDescent="0.25">
      <c r="AR2138" s="225">
        <f t="shared" si="514"/>
        <v>1</v>
      </c>
      <c r="AS2138" s="35">
        <f t="shared" si="515"/>
        <v>1</v>
      </c>
      <c r="AU2138" s="69" t="e">
        <f t="shared" si="509"/>
        <v>#N/A</v>
      </c>
      <c r="AV2138" s="69" t="e">
        <f t="shared" si="510"/>
        <v>#N/A</v>
      </c>
      <c r="AW2138" s="69">
        <f>IF(I2138&gt;0,COUNTIF($AV$32:AV2138,AV2138),0)</f>
        <v>0</v>
      </c>
      <c r="AX2138" s="69">
        <f>IF(AND(AW2138&gt;1,SUMIF($AV$32:AV2137,AV2138,$AX$32:AX2137)-SUMIF($AV$32:AV2137,AV2138,$BA$32:BA2137)=0),1,IF(AND(AW2138&gt;1,SUMIF($AV$32:AV2137,AV2138,$AX$32:AX2137)-SUMIF($AV$32:AV2137,AV2138,$BA$32:BA2137)&gt;0),0,AW2138))</f>
        <v>0</v>
      </c>
      <c r="AY2138" s="69">
        <f>IF(AND(Q2138&gt;0,SUMIF($AV$32:AV2138,AV2138,$I$32:I2138)-SUMIF($AV$32:AV2138,AV2138,$Q$32:Q2138)=0),COUNTIF($AV$32:AV2138,AV2138),0)</f>
        <v>0</v>
      </c>
      <c r="AZ2138" s="69">
        <f>IF(Q2138&gt;0,COUNTIF($AV$32:AV2138,AV2138),0)</f>
        <v>0</v>
      </c>
      <c r="BA2138" s="69">
        <f t="shared" si="511"/>
        <v>0</v>
      </c>
      <c r="BC2138" s="69" t="str">
        <f t="shared" si="512"/>
        <v xml:space="preserve">  </v>
      </c>
      <c r="BD2138" s="69">
        <f t="shared" si="513"/>
        <v>0</v>
      </c>
      <c r="BF2138" s="69"/>
    </row>
    <row r="2139" spans="44:58" x14ac:dyDescent="0.25">
      <c r="AR2139" s="225">
        <f t="shared" si="514"/>
        <v>1</v>
      </c>
      <c r="AS2139" s="35">
        <f t="shared" si="515"/>
        <v>1</v>
      </c>
      <c r="AU2139" s="69" t="e">
        <f t="shared" si="509"/>
        <v>#N/A</v>
      </c>
      <c r="AV2139" s="69" t="e">
        <f t="shared" si="510"/>
        <v>#N/A</v>
      </c>
      <c r="AW2139" s="69">
        <f>IF(I2139&gt;0,COUNTIF($AV$32:AV2139,AV2139),0)</f>
        <v>0</v>
      </c>
      <c r="AX2139" s="69">
        <f>IF(AND(AW2139&gt;1,SUMIF($AV$32:AV2138,AV2139,$AX$32:AX2138)-SUMIF($AV$32:AV2138,AV2139,$BA$32:BA2138)=0),1,IF(AND(AW2139&gt;1,SUMIF($AV$32:AV2138,AV2139,$AX$32:AX2138)-SUMIF($AV$32:AV2138,AV2139,$BA$32:BA2138)&gt;0),0,AW2139))</f>
        <v>0</v>
      </c>
      <c r="AY2139" s="69">
        <f>IF(AND(Q2139&gt;0,SUMIF($AV$32:AV2139,AV2139,$I$32:I2139)-SUMIF($AV$32:AV2139,AV2139,$Q$32:Q2139)=0),COUNTIF($AV$32:AV2139,AV2139),0)</f>
        <v>0</v>
      </c>
      <c r="AZ2139" s="69">
        <f>IF(Q2139&gt;0,COUNTIF($AV$32:AV2139,AV2139),0)</f>
        <v>0</v>
      </c>
      <c r="BA2139" s="69">
        <f t="shared" si="511"/>
        <v>0</v>
      </c>
      <c r="BC2139" s="69" t="str">
        <f t="shared" si="512"/>
        <v xml:space="preserve">  </v>
      </c>
      <c r="BD2139" s="69">
        <f t="shared" si="513"/>
        <v>0</v>
      </c>
      <c r="BF2139" s="69"/>
    </row>
    <row r="2140" spans="44:58" x14ac:dyDescent="0.25">
      <c r="AR2140" s="225">
        <f t="shared" si="514"/>
        <v>1</v>
      </c>
      <c r="AS2140" s="35">
        <f t="shared" si="515"/>
        <v>1</v>
      </c>
      <c r="AU2140" s="69" t="e">
        <f t="shared" si="509"/>
        <v>#N/A</v>
      </c>
      <c r="AV2140" s="69" t="e">
        <f t="shared" si="510"/>
        <v>#N/A</v>
      </c>
      <c r="AW2140" s="69">
        <f>IF(I2140&gt;0,COUNTIF($AV$32:AV2140,AV2140),0)</f>
        <v>0</v>
      </c>
      <c r="AX2140" s="69">
        <f>IF(AND(AW2140&gt;1,SUMIF($AV$32:AV2139,AV2140,$AX$32:AX2139)-SUMIF($AV$32:AV2139,AV2140,$BA$32:BA2139)=0),1,IF(AND(AW2140&gt;1,SUMIF($AV$32:AV2139,AV2140,$AX$32:AX2139)-SUMIF($AV$32:AV2139,AV2140,$BA$32:BA2139)&gt;0),0,AW2140))</f>
        <v>0</v>
      </c>
      <c r="AY2140" s="69">
        <f>IF(AND(Q2140&gt;0,SUMIF($AV$32:AV2140,AV2140,$I$32:I2140)-SUMIF($AV$32:AV2140,AV2140,$Q$32:Q2140)=0),COUNTIF($AV$32:AV2140,AV2140),0)</f>
        <v>0</v>
      </c>
      <c r="AZ2140" s="69">
        <f>IF(Q2140&gt;0,COUNTIF($AV$32:AV2140,AV2140),0)</f>
        <v>0</v>
      </c>
      <c r="BA2140" s="69">
        <f t="shared" si="511"/>
        <v>0</v>
      </c>
      <c r="BC2140" s="69" t="str">
        <f t="shared" si="512"/>
        <v xml:space="preserve">  </v>
      </c>
      <c r="BD2140" s="69">
        <f t="shared" si="513"/>
        <v>0</v>
      </c>
      <c r="BF2140" s="69"/>
    </row>
    <row r="2141" spans="44:58" x14ac:dyDescent="0.25">
      <c r="AR2141" s="225">
        <f t="shared" si="514"/>
        <v>1</v>
      </c>
      <c r="AS2141" s="35">
        <f t="shared" si="515"/>
        <v>1</v>
      </c>
      <c r="AU2141" s="69" t="e">
        <f t="shared" si="509"/>
        <v>#N/A</v>
      </c>
      <c r="AV2141" s="69" t="e">
        <f t="shared" si="510"/>
        <v>#N/A</v>
      </c>
      <c r="AW2141" s="69">
        <f>IF(I2141&gt;0,COUNTIF($AV$32:AV2141,AV2141),0)</f>
        <v>0</v>
      </c>
      <c r="AX2141" s="69">
        <f>IF(AND(AW2141&gt;1,SUMIF($AV$32:AV2140,AV2141,$AX$32:AX2140)-SUMIF($AV$32:AV2140,AV2141,$BA$32:BA2140)=0),1,IF(AND(AW2141&gt;1,SUMIF($AV$32:AV2140,AV2141,$AX$32:AX2140)-SUMIF($AV$32:AV2140,AV2141,$BA$32:BA2140)&gt;0),0,AW2141))</f>
        <v>0</v>
      </c>
      <c r="AY2141" s="69">
        <f>IF(AND(Q2141&gt;0,SUMIF($AV$32:AV2141,AV2141,$I$32:I2141)-SUMIF($AV$32:AV2141,AV2141,$Q$32:Q2141)=0),COUNTIF($AV$32:AV2141,AV2141),0)</f>
        <v>0</v>
      </c>
      <c r="AZ2141" s="69">
        <f>IF(Q2141&gt;0,COUNTIF($AV$32:AV2141,AV2141),0)</f>
        <v>0</v>
      </c>
      <c r="BA2141" s="69">
        <f t="shared" si="511"/>
        <v>0</v>
      </c>
      <c r="BC2141" s="69" t="str">
        <f t="shared" si="512"/>
        <v xml:space="preserve">  </v>
      </c>
      <c r="BD2141" s="69">
        <f t="shared" si="513"/>
        <v>0</v>
      </c>
      <c r="BF2141" s="69"/>
    </row>
    <row r="2142" spans="44:58" x14ac:dyDescent="0.25">
      <c r="AR2142" s="225">
        <f t="shared" si="514"/>
        <v>1</v>
      </c>
      <c r="AS2142" s="35">
        <f t="shared" si="515"/>
        <v>1</v>
      </c>
      <c r="AU2142" s="69" t="e">
        <f t="shared" si="509"/>
        <v>#N/A</v>
      </c>
      <c r="AV2142" s="69" t="e">
        <f t="shared" si="510"/>
        <v>#N/A</v>
      </c>
      <c r="AW2142" s="69">
        <f>IF(I2142&gt;0,COUNTIF($AV$32:AV2142,AV2142),0)</f>
        <v>0</v>
      </c>
      <c r="AX2142" s="69">
        <f>IF(AND(AW2142&gt;1,SUMIF($AV$32:AV2141,AV2142,$AX$32:AX2141)-SUMIF($AV$32:AV2141,AV2142,$BA$32:BA2141)=0),1,IF(AND(AW2142&gt;1,SUMIF($AV$32:AV2141,AV2142,$AX$32:AX2141)-SUMIF($AV$32:AV2141,AV2142,$BA$32:BA2141)&gt;0),0,AW2142))</f>
        <v>0</v>
      </c>
      <c r="AY2142" s="69">
        <f>IF(AND(Q2142&gt;0,SUMIF($AV$32:AV2142,AV2142,$I$32:I2142)-SUMIF($AV$32:AV2142,AV2142,$Q$32:Q2142)=0),COUNTIF($AV$32:AV2142,AV2142),0)</f>
        <v>0</v>
      </c>
      <c r="AZ2142" s="69">
        <f>IF(Q2142&gt;0,COUNTIF($AV$32:AV2142,AV2142),0)</f>
        <v>0</v>
      </c>
      <c r="BA2142" s="69">
        <f t="shared" si="511"/>
        <v>0</v>
      </c>
      <c r="BC2142" s="69" t="str">
        <f t="shared" si="512"/>
        <v xml:space="preserve">  </v>
      </c>
      <c r="BD2142" s="69">
        <f t="shared" si="513"/>
        <v>0</v>
      </c>
      <c r="BF2142" s="69"/>
    </row>
    <row r="2143" spans="44:58" x14ac:dyDescent="0.25">
      <c r="AR2143" s="225">
        <f t="shared" si="514"/>
        <v>1</v>
      </c>
      <c r="AS2143" s="35">
        <f t="shared" si="515"/>
        <v>1</v>
      </c>
      <c r="AU2143" s="69" t="e">
        <f t="shared" si="509"/>
        <v>#N/A</v>
      </c>
      <c r="AV2143" s="69" t="e">
        <f t="shared" si="510"/>
        <v>#N/A</v>
      </c>
      <c r="AW2143" s="69">
        <f>IF(I2143&gt;0,COUNTIF($AV$32:AV2143,AV2143),0)</f>
        <v>0</v>
      </c>
      <c r="AX2143" s="69">
        <f>IF(AND(AW2143&gt;1,SUMIF($AV$32:AV2142,AV2143,$AX$32:AX2142)-SUMIF($AV$32:AV2142,AV2143,$BA$32:BA2142)=0),1,IF(AND(AW2143&gt;1,SUMIF($AV$32:AV2142,AV2143,$AX$32:AX2142)-SUMIF($AV$32:AV2142,AV2143,$BA$32:BA2142)&gt;0),0,AW2143))</f>
        <v>0</v>
      </c>
      <c r="AY2143" s="69">
        <f>IF(AND(Q2143&gt;0,SUMIF($AV$32:AV2143,AV2143,$I$32:I2143)-SUMIF($AV$32:AV2143,AV2143,$Q$32:Q2143)=0),COUNTIF($AV$32:AV2143,AV2143),0)</f>
        <v>0</v>
      </c>
      <c r="AZ2143" s="69">
        <f>IF(Q2143&gt;0,COUNTIF($AV$32:AV2143,AV2143),0)</f>
        <v>0</v>
      </c>
      <c r="BA2143" s="69">
        <f t="shared" si="511"/>
        <v>0</v>
      </c>
      <c r="BC2143" s="69" t="str">
        <f t="shared" si="512"/>
        <v xml:space="preserve">  </v>
      </c>
      <c r="BD2143" s="69">
        <f t="shared" si="513"/>
        <v>0</v>
      </c>
      <c r="BF2143" s="69"/>
    </row>
    <row r="2144" spans="44:58" x14ac:dyDescent="0.25">
      <c r="AR2144" s="225">
        <f t="shared" si="514"/>
        <v>1</v>
      </c>
      <c r="AS2144" s="35">
        <f t="shared" si="515"/>
        <v>1</v>
      </c>
      <c r="AU2144" s="69" t="e">
        <f t="shared" ref="AU2144:AU2207" si="516">VLOOKUP(G2144,$AO$32:$AP$37,2,0)</f>
        <v>#N/A</v>
      </c>
      <c r="AV2144" s="69" t="e">
        <f t="shared" si="510"/>
        <v>#N/A</v>
      </c>
      <c r="AW2144" s="69">
        <f>IF(I2144&gt;0,COUNTIF($AV$32:AV2144,AV2144),0)</f>
        <v>0</v>
      </c>
      <c r="AX2144" s="69">
        <f>IF(AND(AW2144&gt;1,SUMIF($AV$32:AV2143,AV2144,$AX$32:AX2143)-SUMIF($AV$32:AV2143,AV2144,$BA$32:BA2143)=0),1,IF(AND(AW2144&gt;1,SUMIF($AV$32:AV2143,AV2144,$AX$32:AX2143)-SUMIF($AV$32:AV2143,AV2144,$BA$32:BA2143)&gt;0),0,AW2144))</f>
        <v>0</v>
      </c>
      <c r="AY2144" s="69">
        <f>IF(AND(Q2144&gt;0,SUMIF($AV$32:AV2144,AV2144,$I$32:I2144)-SUMIF($AV$32:AV2144,AV2144,$Q$32:Q2144)=0),COUNTIF($AV$32:AV2144,AV2144),0)</f>
        <v>0</v>
      </c>
      <c r="AZ2144" s="69">
        <f>IF(Q2144&gt;0,COUNTIF($AV$32:AV2144,AV2144),0)</f>
        <v>0</v>
      </c>
      <c r="BA2144" s="69">
        <f t="shared" si="511"/>
        <v>0</v>
      </c>
      <c r="BC2144" s="69" t="str">
        <f t="shared" si="512"/>
        <v xml:space="preserve">  </v>
      </c>
      <c r="BD2144" s="69">
        <f t="shared" si="513"/>
        <v>0</v>
      </c>
      <c r="BF2144" s="69"/>
    </row>
    <row r="2145" spans="44:58" x14ac:dyDescent="0.25">
      <c r="AR2145" s="225">
        <f t="shared" si="514"/>
        <v>1</v>
      </c>
      <c r="AS2145" s="35">
        <f t="shared" si="515"/>
        <v>1</v>
      </c>
      <c r="AU2145" s="69" t="e">
        <f t="shared" si="516"/>
        <v>#N/A</v>
      </c>
      <c r="AV2145" s="69" t="e">
        <f t="shared" ref="AV2145:AV2208" si="517">AU2145&amp;" "&amp;F2145</f>
        <v>#N/A</v>
      </c>
      <c r="AW2145" s="69">
        <f>IF(I2145&gt;0,COUNTIF($AV$32:AV2145,AV2145),0)</f>
        <v>0</v>
      </c>
      <c r="AX2145" s="69">
        <f>IF(AND(AW2145&gt;1,SUMIF($AV$32:AV2144,AV2145,$AX$32:AX2144)-SUMIF($AV$32:AV2144,AV2145,$BA$32:BA2144)=0),1,IF(AND(AW2145&gt;1,SUMIF($AV$32:AV2144,AV2145,$AX$32:AX2144)-SUMIF($AV$32:AV2144,AV2145,$BA$32:BA2144)&gt;0),0,AW2145))</f>
        <v>0</v>
      </c>
      <c r="AY2145" s="69">
        <f>IF(AND(Q2145&gt;0,SUMIF($AV$32:AV2145,AV2145,$I$32:I2145)-SUMIF($AV$32:AV2145,AV2145,$Q$32:Q2145)=0),COUNTIF($AV$32:AV2145,AV2145),0)</f>
        <v>0</v>
      </c>
      <c r="AZ2145" s="69">
        <f>IF(Q2145&gt;0,COUNTIF($AV$32:AV2145,AV2145),0)</f>
        <v>0</v>
      </c>
      <c r="BA2145" s="69">
        <f t="shared" ref="BA2145:BA2208" si="518">IF(AY2145&gt;0,1,0)</f>
        <v>0</v>
      </c>
      <c r="BC2145" s="69" t="str">
        <f t="shared" ref="BC2145:BC2208" si="519">E2145&amp;" "&amp;H2145&amp;" "&amp;Q2145</f>
        <v xml:space="preserve">  </v>
      </c>
      <c r="BD2145" s="69">
        <f t="shared" ref="BD2145:BD2208" si="520">B2145</f>
        <v>0</v>
      </c>
      <c r="BF2145" s="69"/>
    </row>
    <row r="2146" spans="44:58" x14ac:dyDescent="0.25">
      <c r="AR2146" s="225">
        <f t="shared" si="514"/>
        <v>1</v>
      </c>
      <c r="AS2146" s="35">
        <f t="shared" si="515"/>
        <v>1</v>
      </c>
      <c r="AU2146" s="69" t="e">
        <f t="shared" si="516"/>
        <v>#N/A</v>
      </c>
      <c r="AV2146" s="69" t="e">
        <f t="shared" si="517"/>
        <v>#N/A</v>
      </c>
      <c r="AW2146" s="69">
        <f>IF(I2146&gt;0,COUNTIF($AV$32:AV2146,AV2146),0)</f>
        <v>0</v>
      </c>
      <c r="AX2146" s="69">
        <f>IF(AND(AW2146&gt;1,SUMIF($AV$32:AV2145,AV2146,$AX$32:AX2145)-SUMIF($AV$32:AV2145,AV2146,$BA$32:BA2145)=0),1,IF(AND(AW2146&gt;1,SUMIF($AV$32:AV2145,AV2146,$AX$32:AX2145)-SUMIF($AV$32:AV2145,AV2146,$BA$32:BA2145)&gt;0),0,AW2146))</f>
        <v>0</v>
      </c>
      <c r="AY2146" s="69">
        <f>IF(AND(Q2146&gt;0,SUMIF($AV$32:AV2146,AV2146,$I$32:I2146)-SUMIF($AV$32:AV2146,AV2146,$Q$32:Q2146)=0),COUNTIF($AV$32:AV2146,AV2146),0)</f>
        <v>0</v>
      </c>
      <c r="AZ2146" s="69">
        <f>IF(Q2146&gt;0,COUNTIF($AV$32:AV2146,AV2146),0)</f>
        <v>0</v>
      </c>
      <c r="BA2146" s="69">
        <f t="shared" si="518"/>
        <v>0</v>
      </c>
      <c r="BC2146" s="69" t="str">
        <f t="shared" si="519"/>
        <v xml:space="preserve">  </v>
      </c>
      <c r="BD2146" s="69">
        <f t="shared" si="520"/>
        <v>0</v>
      </c>
      <c r="BF2146" s="69"/>
    </row>
    <row r="2147" spans="44:58" x14ac:dyDescent="0.25">
      <c r="AR2147" s="225">
        <f t="shared" si="514"/>
        <v>1</v>
      </c>
      <c r="AS2147" s="35">
        <f t="shared" si="515"/>
        <v>1</v>
      </c>
      <c r="AU2147" s="69" t="e">
        <f t="shared" si="516"/>
        <v>#N/A</v>
      </c>
      <c r="AV2147" s="69" t="e">
        <f t="shared" si="517"/>
        <v>#N/A</v>
      </c>
      <c r="AW2147" s="69">
        <f>IF(I2147&gt;0,COUNTIF($AV$32:AV2147,AV2147),0)</f>
        <v>0</v>
      </c>
      <c r="AX2147" s="69">
        <f>IF(AND(AW2147&gt;1,SUMIF($AV$32:AV2146,AV2147,$AX$32:AX2146)-SUMIF($AV$32:AV2146,AV2147,$BA$32:BA2146)=0),1,IF(AND(AW2147&gt;1,SUMIF($AV$32:AV2146,AV2147,$AX$32:AX2146)-SUMIF($AV$32:AV2146,AV2147,$BA$32:BA2146)&gt;0),0,AW2147))</f>
        <v>0</v>
      </c>
      <c r="AY2147" s="69">
        <f>IF(AND(Q2147&gt;0,SUMIF($AV$32:AV2147,AV2147,$I$32:I2147)-SUMIF($AV$32:AV2147,AV2147,$Q$32:Q2147)=0),COUNTIF($AV$32:AV2147,AV2147),0)</f>
        <v>0</v>
      </c>
      <c r="AZ2147" s="69">
        <f>IF(Q2147&gt;0,COUNTIF($AV$32:AV2147,AV2147),0)</f>
        <v>0</v>
      </c>
      <c r="BA2147" s="69">
        <f t="shared" si="518"/>
        <v>0</v>
      </c>
      <c r="BC2147" s="69" t="str">
        <f t="shared" si="519"/>
        <v xml:space="preserve">  </v>
      </c>
      <c r="BD2147" s="69">
        <f t="shared" si="520"/>
        <v>0</v>
      </c>
      <c r="BF2147" s="69"/>
    </row>
    <row r="2148" spans="44:58" x14ac:dyDescent="0.25">
      <c r="AR2148" s="225">
        <f t="shared" si="514"/>
        <v>1</v>
      </c>
      <c r="AS2148" s="35">
        <f t="shared" si="515"/>
        <v>1</v>
      </c>
      <c r="AU2148" s="69" t="e">
        <f t="shared" si="516"/>
        <v>#N/A</v>
      </c>
      <c r="AV2148" s="69" t="e">
        <f t="shared" si="517"/>
        <v>#N/A</v>
      </c>
      <c r="AW2148" s="69">
        <f>IF(I2148&gt;0,COUNTIF($AV$32:AV2148,AV2148),0)</f>
        <v>0</v>
      </c>
      <c r="AX2148" s="69">
        <f>IF(AND(AW2148&gt;1,SUMIF($AV$32:AV2147,AV2148,$AX$32:AX2147)-SUMIF($AV$32:AV2147,AV2148,$BA$32:BA2147)=0),1,IF(AND(AW2148&gt;1,SUMIF($AV$32:AV2147,AV2148,$AX$32:AX2147)-SUMIF($AV$32:AV2147,AV2148,$BA$32:BA2147)&gt;0),0,AW2148))</f>
        <v>0</v>
      </c>
      <c r="AY2148" s="69">
        <f>IF(AND(Q2148&gt;0,SUMIF($AV$32:AV2148,AV2148,$I$32:I2148)-SUMIF($AV$32:AV2148,AV2148,$Q$32:Q2148)=0),COUNTIF($AV$32:AV2148,AV2148),0)</f>
        <v>0</v>
      </c>
      <c r="AZ2148" s="69">
        <f>IF(Q2148&gt;0,COUNTIF($AV$32:AV2148,AV2148),0)</f>
        <v>0</v>
      </c>
      <c r="BA2148" s="69">
        <f t="shared" si="518"/>
        <v>0</v>
      </c>
      <c r="BC2148" s="69" t="str">
        <f t="shared" si="519"/>
        <v xml:space="preserve">  </v>
      </c>
      <c r="BD2148" s="69">
        <f t="shared" si="520"/>
        <v>0</v>
      </c>
      <c r="BF2148" s="69"/>
    </row>
    <row r="2149" spans="44:58" x14ac:dyDescent="0.25">
      <c r="AR2149" s="225">
        <f t="shared" si="514"/>
        <v>1</v>
      </c>
      <c r="AS2149" s="35">
        <f t="shared" si="515"/>
        <v>1</v>
      </c>
      <c r="AU2149" s="69" t="e">
        <f t="shared" si="516"/>
        <v>#N/A</v>
      </c>
      <c r="AV2149" s="69" t="e">
        <f t="shared" si="517"/>
        <v>#N/A</v>
      </c>
      <c r="AW2149" s="69">
        <f>IF(I2149&gt;0,COUNTIF($AV$32:AV2149,AV2149),0)</f>
        <v>0</v>
      </c>
      <c r="AX2149" s="69">
        <f>IF(AND(AW2149&gt;1,SUMIF($AV$32:AV2148,AV2149,$AX$32:AX2148)-SUMIF($AV$32:AV2148,AV2149,$BA$32:BA2148)=0),1,IF(AND(AW2149&gt;1,SUMIF($AV$32:AV2148,AV2149,$AX$32:AX2148)-SUMIF($AV$32:AV2148,AV2149,$BA$32:BA2148)&gt;0),0,AW2149))</f>
        <v>0</v>
      </c>
      <c r="AY2149" s="69">
        <f>IF(AND(Q2149&gt;0,SUMIF($AV$32:AV2149,AV2149,$I$32:I2149)-SUMIF($AV$32:AV2149,AV2149,$Q$32:Q2149)=0),COUNTIF($AV$32:AV2149,AV2149),0)</f>
        <v>0</v>
      </c>
      <c r="AZ2149" s="69">
        <f>IF(Q2149&gt;0,COUNTIF($AV$32:AV2149,AV2149),0)</f>
        <v>0</v>
      </c>
      <c r="BA2149" s="69">
        <f t="shared" si="518"/>
        <v>0</v>
      </c>
      <c r="BC2149" s="69" t="str">
        <f t="shared" si="519"/>
        <v xml:space="preserve">  </v>
      </c>
      <c r="BD2149" s="69">
        <f t="shared" si="520"/>
        <v>0</v>
      </c>
      <c r="BF2149" s="69"/>
    </row>
    <row r="2150" spans="44:58" x14ac:dyDescent="0.25">
      <c r="AR2150" s="225">
        <f t="shared" si="514"/>
        <v>1</v>
      </c>
      <c r="AS2150" s="35">
        <f t="shared" si="515"/>
        <v>1</v>
      </c>
      <c r="AU2150" s="69" t="e">
        <f t="shared" si="516"/>
        <v>#N/A</v>
      </c>
      <c r="AV2150" s="69" t="e">
        <f t="shared" si="517"/>
        <v>#N/A</v>
      </c>
      <c r="AW2150" s="69">
        <f>IF(I2150&gt;0,COUNTIF($AV$32:AV2150,AV2150),0)</f>
        <v>0</v>
      </c>
      <c r="AX2150" s="69">
        <f>IF(AND(AW2150&gt;1,SUMIF($AV$32:AV2149,AV2150,$AX$32:AX2149)-SUMIF($AV$32:AV2149,AV2150,$BA$32:BA2149)=0),1,IF(AND(AW2150&gt;1,SUMIF($AV$32:AV2149,AV2150,$AX$32:AX2149)-SUMIF($AV$32:AV2149,AV2150,$BA$32:BA2149)&gt;0),0,AW2150))</f>
        <v>0</v>
      </c>
      <c r="AY2150" s="69">
        <f>IF(AND(Q2150&gt;0,SUMIF($AV$32:AV2150,AV2150,$I$32:I2150)-SUMIF($AV$32:AV2150,AV2150,$Q$32:Q2150)=0),COUNTIF($AV$32:AV2150,AV2150),0)</f>
        <v>0</v>
      </c>
      <c r="AZ2150" s="69">
        <f>IF(Q2150&gt;0,COUNTIF($AV$32:AV2150,AV2150),0)</f>
        <v>0</v>
      </c>
      <c r="BA2150" s="69">
        <f t="shared" si="518"/>
        <v>0</v>
      </c>
      <c r="BC2150" s="69" t="str">
        <f t="shared" si="519"/>
        <v xml:space="preserve">  </v>
      </c>
      <c r="BD2150" s="69">
        <f t="shared" si="520"/>
        <v>0</v>
      </c>
      <c r="BF2150" s="69"/>
    </row>
    <row r="2151" spans="44:58" x14ac:dyDescent="0.25">
      <c r="AR2151" s="225">
        <f t="shared" si="514"/>
        <v>1</v>
      </c>
      <c r="AS2151" s="35">
        <f t="shared" si="515"/>
        <v>1</v>
      </c>
      <c r="AU2151" s="69" t="e">
        <f t="shared" si="516"/>
        <v>#N/A</v>
      </c>
      <c r="AV2151" s="69" t="e">
        <f t="shared" si="517"/>
        <v>#N/A</v>
      </c>
      <c r="AW2151" s="69">
        <f>IF(I2151&gt;0,COUNTIF($AV$32:AV2151,AV2151),0)</f>
        <v>0</v>
      </c>
      <c r="AX2151" s="69">
        <f>IF(AND(AW2151&gt;1,SUMIF($AV$32:AV2150,AV2151,$AX$32:AX2150)-SUMIF($AV$32:AV2150,AV2151,$BA$32:BA2150)=0),1,IF(AND(AW2151&gt;1,SUMIF($AV$32:AV2150,AV2151,$AX$32:AX2150)-SUMIF($AV$32:AV2150,AV2151,$BA$32:BA2150)&gt;0),0,AW2151))</f>
        <v>0</v>
      </c>
      <c r="AY2151" s="69">
        <f>IF(AND(Q2151&gt;0,SUMIF($AV$32:AV2151,AV2151,$I$32:I2151)-SUMIF($AV$32:AV2151,AV2151,$Q$32:Q2151)=0),COUNTIF($AV$32:AV2151,AV2151),0)</f>
        <v>0</v>
      </c>
      <c r="AZ2151" s="69">
        <f>IF(Q2151&gt;0,COUNTIF($AV$32:AV2151,AV2151),0)</f>
        <v>0</v>
      </c>
      <c r="BA2151" s="69">
        <f t="shared" si="518"/>
        <v>0</v>
      </c>
      <c r="BC2151" s="69" t="str">
        <f t="shared" si="519"/>
        <v xml:space="preserve">  </v>
      </c>
      <c r="BD2151" s="69">
        <f t="shared" si="520"/>
        <v>0</v>
      </c>
      <c r="BF2151" s="69"/>
    </row>
    <row r="2152" spans="44:58" x14ac:dyDescent="0.25">
      <c r="AR2152" s="225">
        <f t="shared" si="514"/>
        <v>1</v>
      </c>
      <c r="AS2152" s="35">
        <f t="shared" si="515"/>
        <v>1</v>
      </c>
      <c r="AU2152" s="69" t="e">
        <f t="shared" si="516"/>
        <v>#N/A</v>
      </c>
      <c r="AV2152" s="69" t="e">
        <f t="shared" si="517"/>
        <v>#N/A</v>
      </c>
      <c r="AW2152" s="69">
        <f>IF(I2152&gt;0,COUNTIF($AV$32:AV2152,AV2152),0)</f>
        <v>0</v>
      </c>
      <c r="AX2152" s="69">
        <f>IF(AND(AW2152&gt;1,SUMIF($AV$32:AV2151,AV2152,$AX$32:AX2151)-SUMIF($AV$32:AV2151,AV2152,$BA$32:BA2151)=0),1,IF(AND(AW2152&gt;1,SUMIF($AV$32:AV2151,AV2152,$AX$32:AX2151)-SUMIF($AV$32:AV2151,AV2152,$BA$32:BA2151)&gt;0),0,AW2152))</f>
        <v>0</v>
      </c>
      <c r="AY2152" s="69">
        <f>IF(AND(Q2152&gt;0,SUMIF($AV$32:AV2152,AV2152,$I$32:I2152)-SUMIF($AV$32:AV2152,AV2152,$Q$32:Q2152)=0),COUNTIF($AV$32:AV2152,AV2152),0)</f>
        <v>0</v>
      </c>
      <c r="AZ2152" s="69">
        <f>IF(Q2152&gt;0,COUNTIF($AV$32:AV2152,AV2152),0)</f>
        <v>0</v>
      </c>
      <c r="BA2152" s="69">
        <f t="shared" si="518"/>
        <v>0</v>
      </c>
      <c r="BC2152" s="69" t="str">
        <f t="shared" si="519"/>
        <v xml:space="preserve">  </v>
      </c>
      <c r="BD2152" s="69">
        <f t="shared" si="520"/>
        <v>0</v>
      </c>
      <c r="BF2152" s="69"/>
    </row>
    <row r="2153" spans="44:58" x14ac:dyDescent="0.25">
      <c r="AR2153" s="225">
        <f t="shared" si="514"/>
        <v>1</v>
      </c>
      <c r="AS2153" s="35">
        <f t="shared" si="515"/>
        <v>1</v>
      </c>
      <c r="AU2153" s="69" t="e">
        <f t="shared" si="516"/>
        <v>#N/A</v>
      </c>
      <c r="AV2153" s="69" t="e">
        <f t="shared" si="517"/>
        <v>#N/A</v>
      </c>
      <c r="AW2153" s="69">
        <f>IF(I2153&gt;0,COUNTIF($AV$32:AV2153,AV2153),0)</f>
        <v>0</v>
      </c>
      <c r="AX2153" s="69">
        <f>IF(AND(AW2153&gt;1,SUMIF($AV$32:AV2152,AV2153,$AX$32:AX2152)-SUMIF($AV$32:AV2152,AV2153,$BA$32:BA2152)=0),1,IF(AND(AW2153&gt;1,SUMIF($AV$32:AV2152,AV2153,$AX$32:AX2152)-SUMIF($AV$32:AV2152,AV2153,$BA$32:BA2152)&gt;0),0,AW2153))</f>
        <v>0</v>
      </c>
      <c r="AY2153" s="69">
        <f>IF(AND(Q2153&gt;0,SUMIF($AV$32:AV2153,AV2153,$I$32:I2153)-SUMIF($AV$32:AV2153,AV2153,$Q$32:Q2153)=0),COUNTIF($AV$32:AV2153,AV2153),0)</f>
        <v>0</v>
      </c>
      <c r="AZ2153" s="69">
        <f>IF(Q2153&gt;0,COUNTIF($AV$32:AV2153,AV2153),0)</f>
        <v>0</v>
      </c>
      <c r="BA2153" s="69">
        <f t="shared" si="518"/>
        <v>0</v>
      </c>
      <c r="BC2153" s="69" t="str">
        <f t="shared" si="519"/>
        <v xml:space="preserve">  </v>
      </c>
      <c r="BD2153" s="69">
        <f t="shared" si="520"/>
        <v>0</v>
      </c>
      <c r="BF2153" s="69"/>
    </row>
    <row r="2154" spans="44:58" x14ac:dyDescent="0.25">
      <c r="AR2154" s="225">
        <f t="shared" si="514"/>
        <v>1</v>
      </c>
      <c r="AS2154" s="35">
        <f t="shared" si="515"/>
        <v>1</v>
      </c>
      <c r="AU2154" s="69" t="e">
        <f t="shared" si="516"/>
        <v>#N/A</v>
      </c>
      <c r="AV2154" s="69" t="e">
        <f t="shared" si="517"/>
        <v>#N/A</v>
      </c>
      <c r="AW2154" s="69">
        <f>IF(I2154&gt;0,COUNTIF($AV$32:AV2154,AV2154),0)</f>
        <v>0</v>
      </c>
      <c r="AX2154" s="69">
        <f>IF(AND(AW2154&gt;1,SUMIF($AV$32:AV2153,AV2154,$AX$32:AX2153)-SUMIF($AV$32:AV2153,AV2154,$BA$32:BA2153)=0),1,IF(AND(AW2154&gt;1,SUMIF($AV$32:AV2153,AV2154,$AX$32:AX2153)-SUMIF($AV$32:AV2153,AV2154,$BA$32:BA2153)&gt;0),0,AW2154))</f>
        <v>0</v>
      </c>
      <c r="AY2154" s="69">
        <f>IF(AND(Q2154&gt;0,SUMIF($AV$32:AV2154,AV2154,$I$32:I2154)-SUMIF($AV$32:AV2154,AV2154,$Q$32:Q2154)=0),COUNTIF($AV$32:AV2154,AV2154),0)</f>
        <v>0</v>
      </c>
      <c r="AZ2154" s="69">
        <f>IF(Q2154&gt;0,COUNTIF($AV$32:AV2154,AV2154),0)</f>
        <v>0</v>
      </c>
      <c r="BA2154" s="69">
        <f t="shared" si="518"/>
        <v>0</v>
      </c>
      <c r="BC2154" s="69" t="str">
        <f t="shared" si="519"/>
        <v xml:space="preserve">  </v>
      </c>
      <c r="BD2154" s="69">
        <f t="shared" si="520"/>
        <v>0</v>
      </c>
      <c r="BF2154" s="69"/>
    </row>
    <row r="2155" spans="44:58" x14ac:dyDescent="0.25">
      <c r="AR2155" s="225">
        <f t="shared" si="514"/>
        <v>1</v>
      </c>
      <c r="AS2155" s="35">
        <f t="shared" si="515"/>
        <v>1</v>
      </c>
      <c r="AU2155" s="69" t="e">
        <f t="shared" si="516"/>
        <v>#N/A</v>
      </c>
      <c r="AV2155" s="69" t="e">
        <f t="shared" si="517"/>
        <v>#N/A</v>
      </c>
      <c r="AW2155" s="69">
        <f>IF(I2155&gt;0,COUNTIF($AV$32:AV2155,AV2155),0)</f>
        <v>0</v>
      </c>
      <c r="AX2155" s="69">
        <f>IF(AND(AW2155&gt;1,SUMIF($AV$32:AV2154,AV2155,$AX$32:AX2154)-SUMIF($AV$32:AV2154,AV2155,$BA$32:BA2154)=0),1,IF(AND(AW2155&gt;1,SUMIF($AV$32:AV2154,AV2155,$AX$32:AX2154)-SUMIF($AV$32:AV2154,AV2155,$BA$32:BA2154)&gt;0),0,AW2155))</f>
        <v>0</v>
      </c>
      <c r="AY2155" s="69">
        <f>IF(AND(Q2155&gt;0,SUMIF($AV$32:AV2155,AV2155,$I$32:I2155)-SUMIF($AV$32:AV2155,AV2155,$Q$32:Q2155)=0),COUNTIF($AV$32:AV2155,AV2155),0)</f>
        <v>0</v>
      </c>
      <c r="AZ2155" s="69">
        <f>IF(Q2155&gt;0,COUNTIF($AV$32:AV2155,AV2155),0)</f>
        <v>0</v>
      </c>
      <c r="BA2155" s="69">
        <f t="shared" si="518"/>
        <v>0</v>
      </c>
      <c r="BC2155" s="69" t="str">
        <f t="shared" si="519"/>
        <v xml:space="preserve">  </v>
      </c>
      <c r="BD2155" s="69">
        <f t="shared" si="520"/>
        <v>0</v>
      </c>
      <c r="BF2155" s="69"/>
    </row>
    <row r="2156" spans="44:58" x14ac:dyDescent="0.25">
      <c r="AR2156" s="225">
        <f t="shared" ref="AR2156:AR2219" si="521">IF(AS2156&gt;1,H2156,IF(AS2156=1,H2155+1,0))</f>
        <v>1</v>
      </c>
      <c r="AS2156" s="35">
        <f t="shared" ref="AS2156:AS2219" si="522">IF(H2156=0,H2155+1,2)</f>
        <v>1</v>
      </c>
      <c r="AU2156" s="69" t="e">
        <f t="shared" si="516"/>
        <v>#N/A</v>
      </c>
      <c r="AV2156" s="69" t="e">
        <f t="shared" si="517"/>
        <v>#N/A</v>
      </c>
      <c r="AW2156" s="69">
        <f>IF(I2156&gt;0,COUNTIF($AV$32:AV2156,AV2156),0)</f>
        <v>0</v>
      </c>
      <c r="AX2156" s="69">
        <f>IF(AND(AW2156&gt;1,SUMIF($AV$32:AV2155,AV2156,$AX$32:AX2155)-SUMIF($AV$32:AV2155,AV2156,$BA$32:BA2155)=0),1,IF(AND(AW2156&gt;1,SUMIF($AV$32:AV2155,AV2156,$AX$32:AX2155)-SUMIF($AV$32:AV2155,AV2156,$BA$32:BA2155)&gt;0),0,AW2156))</f>
        <v>0</v>
      </c>
      <c r="AY2156" s="69">
        <f>IF(AND(Q2156&gt;0,SUMIF($AV$32:AV2156,AV2156,$I$32:I2156)-SUMIF($AV$32:AV2156,AV2156,$Q$32:Q2156)=0),COUNTIF($AV$32:AV2156,AV2156),0)</f>
        <v>0</v>
      </c>
      <c r="AZ2156" s="69">
        <f>IF(Q2156&gt;0,COUNTIF($AV$32:AV2156,AV2156),0)</f>
        <v>0</v>
      </c>
      <c r="BA2156" s="69">
        <f t="shared" si="518"/>
        <v>0</v>
      </c>
      <c r="BC2156" s="69" t="str">
        <f t="shared" si="519"/>
        <v xml:space="preserve">  </v>
      </c>
      <c r="BD2156" s="69">
        <f t="shared" si="520"/>
        <v>0</v>
      </c>
      <c r="BF2156" s="69"/>
    </row>
    <row r="2157" spans="44:58" x14ac:dyDescent="0.25">
      <c r="AR2157" s="225">
        <f t="shared" si="521"/>
        <v>1</v>
      </c>
      <c r="AS2157" s="35">
        <f t="shared" si="522"/>
        <v>1</v>
      </c>
      <c r="AU2157" s="69" t="e">
        <f t="shared" si="516"/>
        <v>#N/A</v>
      </c>
      <c r="AV2157" s="69" t="e">
        <f t="shared" si="517"/>
        <v>#N/A</v>
      </c>
      <c r="AW2157" s="69">
        <f>IF(I2157&gt;0,COUNTIF($AV$32:AV2157,AV2157),0)</f>
        <v>0</v>
      </c>
      <c r="AX2157" s="69">
        <f>IF(AND(AW2157&gt;1,SUMIF($AV$32:AV2156,AV2157,$AX$32:AX2156)-SUMIF($AV$32:AV2156,AV2157,$BA$32:BA2156)=0),1,IF(AND(AW2157&gt;1,SUMIF($AV$32:AV2156,AV2157,$AX$32:AX2156)-SUMIF($AV$32:AV2156,AV2157,$BA$32:BA2156)&gt;0),0,AW2157))</f>
        <v>0</v>
      </c>
      <c r="AY2157" s="69">
        <f>IF(AND(Q2157&gt;0,SUMIF($AV$32:AV2157,AV2157,$I$32:I2157)-SUMIF($AV$32:AV2157,AV2157,$Q$32:Q2157)=0),COUNTIF($AV$32:AV2157,AV2157),0)</f>
        <v>0</v>
      </c>
      <c r="AZ2157" s="69">
        <f>IF(Q2157&gt;0,COUNTIF($AV$32:AV2157,AV2157),0)</f>
        <v>0</v>
      </c>
      <c r="BA2157" s="69">
        <f t="shared" si="518"/>
        <v>0</v>
      </c>
      <c r="BC2157" s="69" t="str">
        <f t="shared" si="519"/>
        <v xml:space="preserve">  </v>
      </c>
      <c r="BD2157" s="69">
        <f t="shared" si="520"/>
        <v>0</v>
      </c>
      <c r="BF2157" s="69"/>
    </row>
    <row r="2158" spans="44:58" x14ac:dyDescent="0.25">
      <c r="AR2158" s="225">
        <f t="shared" si="521"/>
        <v>1</v>
      </c>
      <c r="AS2158" s="35">
        <f t="shared" si="522"/>
        <v>1</v>
      </c>
      <c r="AU2158" s="69" t="e">
        <f t="shared" si="516"/>
        <v>#N/A</v>
      </c>
      <c r="AV2158" s="69" t="e">
        <f t="shared" si="517"/>
        <v>#N/A</v>
      </c>
      <c r="AW2158" s="69">
        <f>IF(I2158&gt;0,COUNTIF($AV$32:AV2158,AV2158),0)</f>
        <v>0</v>
      </c>
      <c r="AX2158" s="69">
        <f>IF(AND(AW2158&gt;1,SUMIF($AV$32:AV2157,AV2158,$AX$32:AX2157)-SUMIF($AV$32:AV2157,AV2158,$BA$32:BA2157)=0),1,IF(AND(AW2158&gt;1,SUMIF($AV$32:AV2157,AV2158,$AX$32:AX2157)-SUMIF($AV$32:AV2157,AV2158,$BA$32:BA2157)&gt;0),0,AW2158))</f>
        <v>0</v>
      </c>
      <c r="AY2158" s="69">
        <f>IF(AND(Q2158&gt;0,SUMIF($AV$32:AV2158,AV2158,$I$32:I2158)-SUMIF($AV$32:AV2158,AV2158,$Q$32:Q2158)=0),COUNTIF($AV$32:AV2158,AV2158),0)</f>
        <v>0</v>
      </c>
      <c r="AZ2158" s="69">
        <f>IF(Q2158&gt;0,COUNTIF($AV$32:AV2158,AV2158),0)</f>
        <v>0</v>
      </c>
      <c r="BA2158" s="69">
        <f t="shared" si="518"/>
        <v>0</v>
      </c>
      <c r="BC2158" s="69" t="str">
        <f t="shared" si="519"/>
        <v xml:space="preserve">  </v>
      </c>
      <c r="BD2158" s="69">
        <f t="shared" si="520"/>
        <v>0</v>
      </c>
      <c r="BF2158" s="69"/>
    </row>
    <row r="2159" spans="44:58" x14ac:dyDescent="0.25">
      <c r="AR2159" s="225">
        <f t="shared" si="521"/>
        <v>1</v>
      </c>
      <c r="AS2159" s="35">
        <f t="shared" si="522"/>
        <v>1</v>
      </c>
      <c r="AU2159" s="69" t="e">
        <f t="shared" si="516"/>
        <v>#N/A</v>
      </c>
      <c r="AV2159" s="69" t="e">
        <f t="shared" si="517"/>
        <v>#N/A</v>
      </c>
      <c r="AW2159" s="69">
        <f>IF(I2159&gt;0,COUNTIF($AV$32:AV2159,AV2159),0)</f>
        <v>0</v>
      </c>
      <c r="AX2159" s="69">
        <f>IF(AND(AW2159&gt;1,SUMIF($AV$32:AV2158,AV2159,$AX$32:AX2158)-SUMIF($AV$32:AV2158,AV2159,$BA$32:BA2158)=0),1,IF(AND(AW2159&gt;1,SUMIF($AV$32:AV2158,AV2159,$AX$32:AX2158)-SUMIF($AV$32:AV2158,AV2159,$BA$32:BA2158)&gt;0),0,AW2159))</f>
        <v>0</v>
      </c>
      <c r="AY2159" s="69">
        <f>IF(AND(Q2159&gt;0,SUMIF($AV$32:AV2159,AV2159,$I$32:I2159)-SUMIF($AV$32:AV2159,AV2159,$Q$32:Q2159)=0),COUNTIF($AV$32:AV2159,AV2159),0)</f>
        <v>0</v>
      </c>
      <c r="AZ2159" s="69">
        <f>IF(Q2159&gt;0,COUNTIF($AV$32:AV2159,AV2159),0)</f>
        <v>0</v>
      </c>
      <c r="BA2159" s="69">
        <f t="shared" si="518"/>
        <v>0</v>
      </c>
      <c r="BC2159" s="69" t="str">
        <f t="shared" si="519"/>
        <v xml:space="preserve">  </v>
      </c>
      <c r="BD2159" s="69">
        <f t="shared" si="520"/>
        <v>0</v>
      </c>
      <c r="BF2159" s="69"/>
    </row>
    <row r="2160" spans="44:58" x14ac:dyDescent="0.25">
      <c r="AR2160" s="225">
        <f t="shared" si="521"/>
        <v>1</v>
      </c>
      <c r="AS2160" s="35">
        <f t="shared" si="522"/>
        <v>1</v>
      </c>
      <c r="AU2160" s="69" t="e">
        <f t="shared" si="516"/>
        <v>#N/A</v>
      </c>
      <c r="AV2160" s="69" t="e">
        <f t="shared" si="517"/>
        <v>#N/A</v>
      </c>
      <c r="AW2160" s="69">
        <f>IF(I2160&gt;0,COUNTIF($AV$32:AV2160,AV2160),0)</f>
        <v>0</v>
      </c>
      <c r="AX2160" s="69">
        <f>IF(AND(AW2160&gt;1,SUMIF($AV$32:AV2159,AV2160,$AX$32:AX2159)-SUMIF($AV$32:AV2159,AV2160,$BA$32:BA2159)=0),1,IF(AND(AW2160&gt;1,SUMIF($AV$32:AV2159,AV2160,$AX$32:AX2159)-SUMIF($AV$32:AV2159,AV2160,$BA$32:BA2159)&gt;0),0,AW2160))</f>
        <v>0</v>
      </c>
      <c r="AY2160" s="69">
        <f>IF(AND(Q2160&gt;0,SUMIF($AV$32:AV2160,AV2160,$I$32:I2160)-SUMIF($AV$32:AV2160,AV2160,$Q$32:Q2160)=0),COUNTIF($AV$32:AV2160,AV2160),0)</f>
        <v>0</v>
      </c>
      <c r="AZ2160" s="69">
        <f>IF(Q2160&gt;0,COUNTIF($AV$32:AV2160,AV2160),0)</f>
        <v>0</v>
      </c>
      <c r="BA2160" s="69">
        <f t="shared" si="518"/>
        <v>0</v>
      </c>
      <c r="BC2160" s="69" t="str">
        <f t="shared" si="519"/>
        <v xml:space="preserve">  </v>
      </c>
      <c r="BD2160" s="69">
        <f t="shared" si="520"/>
        <v>0</v>
      </c>
      <c r="BF2160" s="69"/>
    </row>
    <row r="2161" spans="44:58" x14ac:dyDescent="0.25">
      <c r="AR2161" s="225">
        <f t="shared" si="521"/>
        <v>1</v>
      </c>
      <c r="AS2161" s="35">
        <f t="shared" si="522"/>
        <v>1</v>
      </c>
      <c r="AU2161" s="69" t="e">
        <f t="shared" si="516"/>
        <v>#N/A</v>
      </c>
      <c r="AV2161" s="69" t="e">
        <f t="shared" si="517"/>
        <v>#N/A</v>
      </c>
      <c r="AW2161" s="69">
        <f>IF(I2161&gt;0,COUNTIF($AV$32:AV2161,AV2161),0)</f>
        <v>0</v>
      </c>
      <c r="AX2161" s="69">
        <f>IF(AND(AW2161&gt;1,SUMIF($AV$32:AV2160,AV2161,$AX$32:AX2160)-SUMIF($AV$32:AV2160,AV2161,$BA$32:BA2160)=0),1,IF(AND(AW2161&gt;1,SUMIF($AV$32:AV2160,AV2161,$AX$32:AX2160)-SUMIF($AV$32:AV2160,AV2161,$BA$32:BA2160)&gt;0),0,AW2161))</f>
        <v>0</v>
      </c>
      <c r="AY2161" s="69">
        <f>IF(AND(Q2161&gt;0,SUMIF($AV$32:AV2161,AV2161,$I$32:I2161)-SUMIF($AV$32:AV2161,AV2161,$Q$32:Q2161)=0),COUNTIF($AV$32:AV2161,AV2161),0)</f>
        <v>0</v>
      </c>
      <c r="AZ2161" s="69">
        <f>IF(Q2161&gt;0,COUNTIF($AV$32:AV2161,AV2161),0)</f>
        <v>0</v>
      </c>
      <c r="BA2161" s="69">
        <f t="shared" si="518"/>
        <v>0</v>
      </c>
      <c r="BC2161" s="69" t="str">
        <f t="shared" si="519"/>
        <v xml:space="preserve">  </v>
      </c>
      <c r="BD2161" s="69">
        <f t="shared" si="520"/>
        <v>0</v>
      </c>
      <c r="BF2161" s="69"/>
    </row>
    <row r="2162" spans="44:58" x14ac:dyDescent="0.25">
      <c r="AR2162" s="225">
        <f t="shared" si="521"/>
        <v>1</v>
      </c>
      <c r="AS2162" s="35">
        <f t="shared" si="522"/>
        <v>1</v>
      </c>
      <c r="AU2162" s="69" t="e">
        <f t="shared" si="516"/>
        <v>#N/A</v>
      </c>
      <c r="AV2162" s="69" t="e">
        <f t="shared" si="517"/>
        <v>#N/A</v>
      </c>
      <c r="AW2162" s="69">
        <f>IF(I2162&gt;0,COUNTIF($AV$32:AV2162,AV2162),0)</f>
        <v>0</v>
      </c>
      <c r="AX2162" s="69">
        <f>IF(AND(AW2162&gt;1,SUMIF($AV$32:AV2161,AV2162,$AX$32:AX2161)-SUMIF($AV$32:AV2161,AV2162,$BA$32:BA2161)=0),1,IF(AND(AW2162&gt;1,SUMIF($AV$32:AV2161,AV2162,$AX$32:AX2161)-SUMIF($AV$32:AV2161,AV2162,$BA$32:BA2161)&gt;0),0,AW2162))</f>
        <v>0</v>
      </c>
      <c r="AY2162" s="69">
        <f>IF(AND(Q2162&gt;0,SUMIF($AV$32:AV2162,AV2162,$I$32:I2162)-SUMIF($AV$32:AV2162,AV2162,$Q$32:Q2162)=0),COUNTIF($AV$32:AV2162,AV2162),0)</f>
        <v>0</v>
      </c>
      <c r="AZ2162" s="69">
        <f>IF(Q2162&gt;0,COUNTIF($AV$32:AV2162,AV2162),0)</f>
        <v>0</v>
      </c>
      <c r="BA2162" s="69">
        <f t="shared" si="518"/>
        <v>0</v>
      </c>
      <c r="BC2162" s="69" t="str">
        <f t="shared" si="519"/>
        <v xml:space="preserve">  </v>
      </c>
      <c r="BD2162" s="69">
        <f t="shared" si="520"/>
        <v>0</v>
      </c>
      <c r="BF2162" s="69"/>
    </row>
    <row r="2163" spans="44:58" x14ac:dyDescent="0.25">
      <c r="AR2163" s="225">
        <f t="shared" si="521"/>
        <v>1</v>
      </c>
      <c r="AS2163" s="35">
        <f t="shared" si="522"/>
        <v>1</v>
      </c>
      <c r="AU2163" s="69" t="e">
        <f t="shared" si="516"/>
        <v>#N/A</v>
      </c>
      <c r="AV2163" s="69" t="e">
        <f t="shared" si="517"/>
        <v>#N/A</v>
      </c>
      <c r="AW2163" s="69">
        <f>IF(I2163&gt;0,COUNTIF($AV$32:AV2163,AV2163),0)</f>
        <v>0</v>
      </c>
      <c r="AX2163" s="69">
        <f>IF(AND(AW2163&gt;1,SUMIF($AV$32:AV2162,AV2163,$AX$32:AX2162)-SUMIF($AV$32:AV2162,AV2163,$BA$32:BA2162)=0),1,IF(AND(AW2163&gt;1,SUMIF($AV$32:AV2162,AV2163,$AX$32:AX2162)-SUMIF($AV$32:AV2162,AV2163,$BA$32:BA2162)&gt;0),0,AW2163))</f>
        <v>0</v>
      </c>
      <c r="AY2163" s="69">
        <f>IF(AND(Q2163&gt;0,SUMIF($AV$32:AV2163,AV2163,$I$32:I2163)-SUMIF($AV$32:AV2163,AV2163,$Q$32:Q2163)=0),COUNTIF($AV$32:AV2163,AV2163),0)</f>
        <v>0</v>
      </c>
      <c r="AZ2163" s="69">
        <f>IF(Q2163&gt;0,COUNTIF($AV$32:AV2163,AV2163),0)</f>
        <v>0</v>
      </c>
      <c r="BA2163" s="69">
        <f t="shared" si="518"/>
        <v>0</v>
      </c>
      <c r="BC2163" s="69" t="str">
        <f t="shared" si="519"/>
        <v xml:space="preserve">  </v>
      </c>
      <c r="BD2163" s="69">
        <f t="shared" si="520"/>
        <v>0</v>
      </c>
      <c r="BF2163" s="69"/>
    </row>
    <row r="2164" spans="44:58" x14ac:dyDescent="0.25">
      <c r="AR2164" s="225">
        <f t="shared" si="521"/>
        <v>1</v>
      </c>
      <c r="AS2164" s="35">
        <f t="shared" si="522"/>
        <v>1</v>
      </c>
      <c r="AU2164" s="69" t="e">
        <f t="shared" si="516"/>
        <v>#N/A</v>
      </c>
      <c r="AV2164" s="69" t="e">
        <f t="shared" si="517"/>
        <v>#N/A</v>
      </c>
      <c r="AW2164" s="69">
        <f>IF(I2164&gt;0,COUNTIF($AV$32:AV2164,AV2164),0)</f>
        <v>0</v>
      </c>
      <c r="AX2164" s="69">
        <f>IF(AND(AW2164&gt;1,SUMIF($AV$32:AV2163,AV2164,$AX$32:AX2163)-SUMIF($AV$32:AV2163,AV2164,$BA$32:BA2163)=0),1,IF(AND(AW2164&gt;1,SUMIF($AV$32:AV2163,AV2164,$AX$32:AX2163)-SUMIF($AV$32:AV2163,AV2164,$BA$32:BA2163)&gt;0),0,AW2164))</f>
        <v>0</v>
      </c>
      <c r="AY2164" s="69">
        <f>IF(AND(Q2164&gt;0,SUMIF($AV$32:AV2164,AV2164,$I$32:I2164)-SUMIF($AV$32:AV2164,AV2164,$Q$32:Q2164)=0),COUNTIF($AV$32:AV2164,AV2164),0)</f>
        <v>0</v>
      </c>
      <c r="AZ2164" s="69">
        <f>IF(Q2164&gt;0,COUNTIF($AV$32:AV2164,AV2164),0)</f>
        <v>0</v>
      </c>
      <c r="BA2164" s="69">
        <f t="shared" si="518"/>
        <v>0</v>
      </c>
      <c r="BC2164" s="69" t="str">
        <f t="shared" si="519"/>
        <v xml:space="preserve">  </v>
      </c>
      <c r="BD2164" s="69">
        <f t="shared" si="520"/>
        <v>0</v>
      </c>
      <c r="BF2164" s="69"/>
    </row>
    <row r="2165" spans="44:58" x14ac:dyDescent="0.25">
      <c r="AR2165" s="225">
        <f t="shared" si="521"/>
        <v>1</v>
      </c>
      <c r="AS2165" s="35">
        <f t="shared" si="522"/>
        <v>1</v>
      </c>
      <c r="AU2165" s="69" t="e">
        <f t="shared" si="516"/>
        <v>#N/A</v>
      </c>
      <c r="AV2165" s="69" t="e">
        <f t="shared" si="517"/>
        <v>#N/A</v>
      </c>
      <c r="AW2165" s="69">
        <f>IF(I2165&gt;0,COUNTIF($AV$32:AV2165,AV2165),0)</f>
        <v>0</v>
      </c>
      <c r="AX2165" s="69">
        <f>IF(AND(AW2165&gt;1,SUMIF($AV$32:AV2164,AV2165,$AX$32:AX2164)-SUMIF($AV$32:AV2164,AV2165,$BA$32:BA2164)=0),1,IF(AND(AW2165&gt;1,SUMIF($AV$32:AV2164,AV2165,$AX$32:AX2164)-SUMIF($AV$32:AV2164,AV2165,$BA$32:BA2164)&gt;0),0,AW2165))</f>
        <v>0</v>
      </c>
      <c r="AY2165" s="69">
        <f>IF(AND(Q2165&gt;0,SUMIF($AV$32:AV2165,AV2165,$I$32:I2165)-SUMIF($AV$32:AV2165,AV2165,$Q$32:Q2165)=0),COUNTIF($AV$32:AV2165,AV2165),0)</f>
        <v>0</v>
      </c>
      <c r="AZ2165" s="69">
        <f>IF(Q2165&gt;0,COUNTIF($AV$32:AV2165,AV2165),0)</f>
        <v>0</v>
      </c>
      <c r="BA2165" s="69">
        <f t="shared" si="518"/>
        <v>0</v>
      </c>
      <c r="BC2165" s="69" t="str">
        <f t="shared" si="519"/>
        <v xml:space="preserve">  </v>
      </c>
      <c r="BD2165" s="69">
        <f t="shared" si="520"/>
        <v>0</v>
      </c>
      <c r="BF2165" s="69"/>
    </row>
    <row r="2166" spans="44:58" x14ac:dyDescent="0.25">
      <c r="AR2166" s="225">
        <f t="shared" si="521"/>
        <v>1</v>
      </c>
      <c r="AS2166" s="35">
        <f t="shared" si="522"/>
        <v>1</v>
      </c>
      <c r="AU2166" s="69" t="e">
        <f t="shared" si="516"/>
        <v>#N/A</v>
      </c>
      <c r="AV2166" s="69" t="e">
        <f t="shared" si="517"/>
        <v>#N/A</v>
      </c>
      <c r="AW2166" s="69">
        <f>IF(I2166&gt;0,COUNTIF($AV$32:AV2166,AV2166),0)</f>
        <v>0</v>
      </c>
      <c r="AX2166" s="69">
        <f>IF(AND(AW2166&gt;1,SUMIF($AV$32:AV2165,AV2166,$AX$32:AX2165)-SUMIF($AV$32:AV2165,AV2166,$BA$32:BA2165)=0),1,IF(AND(AW2166&gt;1,SUMIF($AV$32:AV2165,AV2166,$AX$32:AX2165)-SUMIF($AV$32:AV2165,AV2166,$BA$32:BA2165)&gt;0),0,AW2166))</f>
        <v>0</v>
      </c>
      <c r="AY2166" s="69">
        <f>IF(AND(Q2166&gt;0,SUMIF($AV$32:AV2166,AV2166,$I$32:I2166)-SUMIF($AV$32:AV2166,AV2166,$Q$32:Q2166)=0),COUNTIF($AV$32:AV2166,AV2166),0)</f>
        <v>0</v>
      </c>
      <c r="AZ2166" s="69">
        <f>IF(Q2166&gt;0,COUNTIF($AV$32:AV2166,AV2166),0)</f>
        <v>0</v>
      </c>
      <c r="BA2166" s="69">
        <f t="shared" si="518"/>
        <v>0</v>
      </c>
      <c r="BC2166" s="69" t="str">
        <f t="shared" si="519"/>
        <v xml:space="preserve">  </v>
      </c>
      <c r="BD2166" s="69">
        <f t="shared" si="520"/>
        <v>0</v>
      </c>
      <c r="BF2166" s="69"/>
    </row>
    <row r="2167" spans="44:58" x14ac:dyDescent="0.25">
      <c r="AR2167" s="225">
        <f t="shared" si="521"/>
        <v>1</v>
      </c>
      <c r="AS2167" s="35">
        <f t="shared" si="522"/>
        <v>1</v>
      </c>
      <c r="AU2167" s="69" t="e">
        <f t="shared" si="516"/>
        <v>#N/A</v>
      </c>
      <c r="AV2167" s="69" t="e">
        <f t="shared" si="517"/>
        <v>#N/A</v>
      </c>
      <c r="AW2167" s="69">
        <f>IF(I2167&gt;0,COUNTIF($AV$32:AV2167,AV2167),0)</f>
        <v>0</v>
      </c>
      <c r="AX2167" s="69">
        <f>IF(AND(AW2167&gt;1,SUMIF($AV$32:AV2166,AV2167,$AX$32:AX2166)-SUMIF($AV$32:AV2166,AV2167,$BA$32:BA2166)=0),1,IF(AND(AW2167&gt;1,SUMIF($AV$32:AV2166,AV2167,$AX$32:AX2166)-SUMIF($AV$32:AV2166,AV2167,$BA$32:BA2166)&gt;0),0,AW2167))</f>
        <v>0</v>
      </c>
      <c r="AY2167" s="69">
        <f>IF(AND(Q2167&gt;0,SUMIF($AV$32:AV2167,AV2167,$I$32:I2167)-SUMIF($AV$32:AV2167,AV2167,$Q$32:Q2167)=0),COUNTIF($AV$32:AV2167,AV2167),0)</f>
        <v>0</v>
      </c>
      <c r="AZ2167" s="69">
        <f>IF(Q2167&gt;0,COUNTIF($AV$32:AV2167,AV2167),0)</f>
        <v>0</v>
      </c>
      <c r="BA2167" s="69">
        <f t="shared" si="518"/>
        <v>0</v>
      </c>
      <c r="BC2167" s="69" t="str">
        <f t="shared" si="519"/>
        <v xml:space="preserve">  </v>
      </c>
      <c r="BD2167" s="69">
        <f t="shared" si="520"/>
        <v>0</v>
      </c>
      <c r="BF2167" s="69"/>
    </row>
    <row r="2168" spans="44:58" x14ac:dyDescent="0.25">
      <c r="AR2168" s="225">
        <f t="shared" si="521"/>
        <v>1</v>
      </c>
      <c r="AS2168" s="35">
        <f t="shared" si="522"/>
        <v>1</v>
      </c>
      <c r="AU2168" s="69" t="e">
        <f t="shared" si="516"/>
        <v>#N/A</v>
      </c>
      <c r="AV2168" s="69" t="e">
        <f t="shared" si="517"/>
        <v>#N/A</v>
      </c>
      <c r="AW2168" s="69">
        <f>IF(I2168&gt;0,COUNTIF($AV$32:AV2168,AV2168),0)</f>
        <v>0</v>
      </c>
      <c r="AX2168" s="69">
        <f>IF(AND(AW2168&gt;1,SUMIF($AV$32:AV2167,AV2168,$AX$32:AX2167)-SUMIF($AV$32:AV2167,AV2168,$BA$32:BA2167)=0),1,IF(AND(AW2168&gt;1,SUMIF($AV$32:AV2167,AV2168,$AX$32:AX2167)-SUMIF($AV$32:AV2167,AV2168,$BA$32:BA2167)&gt;0),0,AW2168))</f>
        <v>0</v>
      </c>
      <c r="AY2168" s="69">
        <f>IF(AND(Q2168&gt;0,SUMIF($AV$32:AV2168,AV2168,$I$32:I2168)-SUMIF($AV$32:AV2168,AV2168,$Q$32:Q2168)=0),COUNTIF($AV$32:AV2168,AV2168),0)</f>
        <v>0</v>
      </c>
      <c r="AZ2168" s="69">
        <f>IF(Q2168&gt;0,COUNTIF($AV$32:AV2168,AV2168),0)</f>
        <v>0</v>
      </c>
      <c r="BA2168" s="69">
        <f t="shared" si="518"/>
        <v>0</v>
      </c>
      <c r="BC2168" s="69" t="str">
        <f t="shared" si="519"/>
        <v xml:space="preserve">  </v>
      </c>
      <c r="BD2168" s="69">
        <f t="shared" si="520"/>
        <v>0</v>
      </c>
      <c r="BF2168" s="69"/>
    </row>
    <row r="2169" spans="44:58" x14ac:dyDescent="0.25">
      <c r="AR2169" s="225">
        <f t="shared" si="521"/>
        <v>1</v>
      </c>
      <c r="AS2169" s="35">
        <f t="shared" si="522"/>
        <v>1</v>
      </c>
      <c r="AU2169" s="69" t="e">
        <f t="shared" si="516"/>
        <v>#N/A</v>
      </c>
      <c r="AV2169" s="69" t="e">
        <f t="shared" si="517"/>
        <v>#N/A</v>
      </c>
      <c r="AW2169" s="69">
        <f>IF(I2169&gt;0,COUNTIF($AV$32:AV2169,AV2169),0)</f>
        <v>0</v>
      </c>
      <c r="AX2169" s="69">
        <f>IF(AND(AW2169&gt;1,SUMIF($AV$32:AV2168,AV2169,$AX$32:AX2168)-SUMIF($AV$32:AV2168,AV2169,$BA$32:BA2168)=0),1,IF(AND(AW2169&gt;1,SUMIF($AV$32:AV2168,AV2169,$AX$32:AX2168)-SUMIF($AV$32:AV2168,AV2169,$BA$32:BA2168)&gt;0),0,AW2169))</f>
        <v>0</v>
      </c>
      <c r="AY2169" s="69">
        <f>IF(AND(Q2169&gt;0,SUMIF($AV$32:AV2169,AV2169,$I$32:I2169)-SUMIF($AV$32:AV2169,AV2169,$Q$32:Q2169)=0),COUNTIF($AV$32:AV2169,AV2169),0)</f>
        <v>0</v>
      </c>
      <c r="AZ2169" s="69">
        <f>IF(Q2169&gt;0,COUNTIF($AV$32:AV2169,AV2169),0)</f>
        <v>0</v>
      </c>
      <c r="BA2169" s="69">
        <f t="shared" si="518"/>
        <v>0</v>
      </c>
      <c r="BC2169" s="69" t="str">
        <f t="shared" si="519"/>
        <v xml:space="preserve">  </v>
      </c>
      <c r="BD2169" s="69">
        <f t="shared" si="520"/>
        <v>0</v>
      </c>
      <c r="BF2169" s="69"/>
    </row>
    <row r="2170" spans="44:58" x14ac:dyDescent="0.25">
      <c r="AR2170" s="225">
        <f t="shared" si="521"/>
        <v>1</v>
      </c>
      <c r="AS2170" s="35">
        <f t="shared" si="522"/>
        <v>1</v>
      </c>
      <c r="AU2170" s="69" t="e">
        <f t="shared" si="516"/>
        <v>#N/A</v>
      </c>
      <c r="AV2170" s="69" t="e">
        <f t="shared" si="517"/>
        <v>#N/A</v>
      </c>
      <c r="AW2170" s="69">
        <f>IF(I2170&gt;0,COUNTIF($AV$32:AV2170,AV2170),0)</f>
        <v>0</v>
      </c>
      <c r="AX2170" s="69">
        <f>IF(AND(AW2170&gt;1,SUMIF($AV$32:AV2169,AV2170,$AX$32:AX2169)-SUMIF($AV$32:AV2169,AV2170,$BA$32:BA2169)=0),1,IF(AND(AW2170&gt;1,SUMIF($AV$32:AV2169,AV2170,$AX$32:AX2169)-SUMIF($AV$32:AV2169,AV2170,$BA$32:BA2169)&gt;0),0,AW2170))</f>
        <v>0</v>
      </c>
      <c r="AY2170" s="69">
        <f>IF(AND(Q2170&gt;0,SUMIF($AV$32:AV2170,AV2170,$I$32:I2170)-SUMIF($AV$32:AV2170,AV2170,$Q$32:Q2170)=0),COUNTIF($AV$32:AV2170,AV2170),0)</f>
        <v>0</v>
      </c>
      <c r="AZ2170" s="69">
        <f>IF(Q2170&gt;0,COUNTIF($AV$32:AV2170,AV2170),0)</f>
        <v>0</v>
      </c>
      <c r="BA2170" s="69">
        <f t="shared" si="518"/>
        <v>0</v>
      </c>
      <c r="BC2170" s="69" t="str">
        <f t="shared" si="519"/>
        <v xml:space="preserve">  </v>
      </c>
      <c r="BD2170" s="69">
        <f t="shared" si="520"/>
        <v>0</v>
      </c>
      <c r="BF2170" s="69"/>
    </row>
    <row r="2171" spans="44:58" x14ac:dyDescent="0.25">
      <c r="AR2171" s="225">
        <f t="shared" si="521"/>
        <v>1</v>
      </c>
      <c r="AS2171" s="35">
        <f t="shared" si="522"/>
        <v>1</v>
      </c>
      <c r="AU2171" s="69" t="e">
        <f t="shared" si="516"/>
        <v>#N/A</v>
      </c>
      <c r="AV2171" s="69" t="e">
        <f t="shared" si="517"/>
        <v>#N/A</v>
      </c>
      <c r="AW2171" s="69">
        <f>IF(I2171&gt;0,COUNTIF($AV$32:AV2171,AV2171),0)</f>
        <v>0</v>
      </c>
      <c r="AX2171" s="69">
        <f>IF(AND(AW2171&gt;1,SUMIF($AV$32:AV2170,AV2171,$AX$32:AX2170)-SUMIF($AV$32:AV2170,AV2171,$BA$32:BA2170)=0),1,IF(AND(AW2171&gt;1,SUMIF($AV$32:AV2170,AV2171,$AX$32:AX2170)-SUMIF($AV$32:AV2170,AV2171,$BA$32:BA2170)&gt;0),0,AW2171))</f>
        <v>0</v>
      </c>
      <c r="AY2171" s="69">
        <f>IF(AND(Q2171&gt;0,SUMIF($AV$32:AV2171,AV2171,$I$32:I2171)-SUMIF($AV$32:AV2171,AV2171,$Q$32:Q2171)=0),COUNTIF($AV$32:AV2171,AV2171),0)</f>
        <v>0</v>
      </c>
      <c r="AZ2171" s="69">
        <f>IF(Q2171&gt;0,COUNTIF($AV$32:AV2171,AV2171),0)</f>
        <v>0</v>
      </c>
      <c r="BA2171" s="69">
        <f t="shared" si="518"/>
        <v>0</v>
      </c>
      <c r="BC2171" s="69" t="str">
        <f t="shared" si="519"/>
        <v xml:space="preserve">  </v>
      </c>
      <c r="BD2171" s="69">
        <f t="shared" si="520"/>
        <v>0</v>
      </c>
      <c r="BF2171" s="69"/>
    </row>
    <row r="2172" spans="44:58" x14ac:dyDescent="0.25">
      <c r="AR2172" s="225">
        <f t="shared" si="521"/>
        <v>1</v>
      </c>
      <c r="AS2172" s="35">
        <f t="shared" si="522"/>
        <v>1</v>
      </c>
      <c r="AU2172" s="69" t="e">
        <f t="shared" si="516"/>
        <v>#N/A</v>
      </c>
      <c r="AV2172" s="69" t="e">
        <f t="shared" si="517"/>
        <v>#N/A</v>
      </c>
      <c r="AW2172" s="69">
        <f>IF(I2172&gt;0,COUNTIF($AV$32:AV2172,AV2172),0)</f>
        <v>0</v>
      </c>
      <c r="AX2172" s="69">
        <f>IF(AND(AW2172&gt;1,SUMIF($AV$32:AV2171,AV2172,$AX$32:AX2171)-SUMIF($AV$32:AV2171,AV2172,$BA$32:BA2171)=0),1,IF(AND(AW2172&gt;1,SUMIF($AV$32:AV2171,AV2172,$AX$32:AX2171)-SUMIF($AV$32:AV2171,AV2172,$BA$32:BA2171)&gt;0),0,AW2172))</f>
        <v>0</v>
      </c>
      <c r="AY2172" s="69">
        <f>IF(AND(Q2172&gt;0,SUMIF($AV$32:AV2172,AV2172,$I$32:I2172)-SUMIF($AV$32:AV2172,AV2172,$Q$32:Q2172)=0),COUNTIF($AV$32:AV2172,AV2172),0)</f>
        <v>0</v>
      </c>
      <c r="AZ2172" s="69">
        <f>IF(Q2172&gt;0,COUNTIF($AV$32:AV2172,AV2172),0)</f>
        <v>0</v>
      </c>
      <c r="BA2172" s="69">
        <f t="shared" si="518"/>
        <v>0</v>
      </c>
      <c r="BC2172" s="69" t="str">
        <f t="shared" si="519"/>
        <v xml:space="preserve">  </v>
      </c>
      <c r="BD2172" s="69">
        <f t="shared" si="520"/>
        <v>0</v>
      </c>
      <c r="BF2172" s="69"/>
    </row>
    <row r="2173" spans="44:58" x14ac:dyDescent="0.25">
      <c r="AR2173" s="225">
        <f t="shared" si="521"/>
        <v>1</v>
      </c>
      <c r="AS2173" s="35">
        <f t="shared" si="522"/>
        <v>1</v>
      </c>
      <c r="AU2173" s="69" t="e">
        <f t="shared" si="516"/>
        <v>#N/A</v>
      </c>
      <c r="AV2173" s="69" t="e">
        <f t="shared" si="517"/>
        <v>#N/A</v>
      </c>
      <c r="AW2173" s="69">
        <f>IF(I2173&gt;0,COUNTIF($AV$32:AV2173,AV2173),0)</f>
        <v>0</v>
      </c>
      <c r="AX2173" s="69">
        <f>IF(AND(AW2173&gt;1,SUMIF($AV$32:AV2172,AV2173,$AX$32:AX2172)-SUMIF($AV$32:AV2172,AV2173,$BA$32:BA2172)=0),1,IF(AND(AW2173&gt;1,SUMIF($AV$32:AV2172,AV2173,$AX$32:AX2172)-SUMIF($AV$32:AV2172,AV2173,$BA$32:BA2172)&gt;0),0,AW2173))</f>
        <v>0</v>
      </c>
      <c r="AY2173" s="69">
        <f>IF(AND(Q2173&gt;0,SUMIF($AV$32:AV2173,AV2173,$I$32:I2173)-SUMIF($AV$32:AV2173,AV2173,$Q$32:Q2173)=0),COUNTIF($AV$32:AV2173,AV2173),0)</f>
        <v>0</v>
      </c>
      <c r="AZ2173" s="69">
        <f>IF(Q2173&gt;0,COUNTIF($AV$32:AV2173,AV2173),0)</f>
        <v>0</v>
      </c>
      <c r="BA2173" s="69">
        <f t="shared" si="518"/>
        <v>0</v>
      </c>
      <c r="BC2173" s="69" t="str">
        <f t="shared" si="519"/>
        <v xml:space="preserve">  </v>
      </c>
      <c r="BD2173" s="69">
        <f t="shared" si="520"/>
        <v>0</v>
      </c>
      <c r="BF2173" s="69"/>
    </row>
    <row r="2174" spans="44:58" x14ac:dyDescent="0.25">
      <c r="AR2174" s="225">
        <f t="shared" si="521"/>
        <v>1</v>
      </c>
      <c r="AS2174" s="35">
        <f t="shared" si="522"/>
        <v>1</v>
      </c>
      <c r="AU2174" s="69" t="e">
        <f t="shared" si="516"/>
        <v>#N/A</v>
      </c>
      <c r="AV2174" s="69" t="e">
        <f t="shared" si="517"/>
        <v>#N/A</v>
      </c>
      <c r="AW2174" s="69">
        <f>IF(I2174&gt;0,COUNTIF($AV$32:AV2174,AV2174),0)</f>
        <v>0</v>
      </c>
      <c r="AX2174" s="69">
        <f>IF(AND(AW2174&gt;1,SUMIF($AV$32:AV2173,AV2174,$AX$32:AX2173)-SUMIF($AV$32:AV2173,AV2174,$BA$32:BA2173)=0),1,IF(AND(AW2174&gt;1,SUMIF($AV$32:AV2173,AV2174,$AX$32:AX2173)-SUMIF($AV$32:AV2173,AV2174,$BA$32:BA2173)&gt;0),0,AW2174))</f>
        <v>0</v>
      </c>
      <c r="AY2174" s="69">
        <f>IF(AND(Q2174&gt;0,SUMIF($AV$32:AV2174,AV2174,$I$32:I2174)-SUMIF($AV$32:AV2174,AV2174,$Q$32:Q2174)=0),COUNTIF($AV$32:AV2174,AV2174),0)</f>
        <v>0</v>
      </c>
      <c r="AZ2174" s="69">
        <f>IF(Q2174&gt;0,COUNTIF($AV$32:AV2174,AV2174),0)</f>
        <v>0</v>
      </c>
      <c r="BA2174" s="69">
        <f t="shared" si="518"/>
        <v>0</v>
      </c>
      <c r="BC2174" s="69" t="str">
        <f t="shared" si="519"/>
        <v xml:space="preserve">  </v>
      </c>
      <c r="BD2174" s="69">
        <f t="shared" si="520"/>
        <v>0</v>
      </c>
      <c r="BF2174" s="69"/>
    </row>
    <row r="2175" spans="44:58" x14ac:dyDescent="0.25">
      <c r="AR2175" s="225">
        <f t="shared" si="521"/>
        <v>1</v>
      </c>
      <c r="AS2175" s="35">
        <f t="shared" si="522"/>
        <v>1</v>
      </c>
      <c r="AU2175" s="69" t="e">
        <f t="shared" si="516"/>
        <v>#N/A</v>
      </c>
      <c r="AV2175" s="69" t="e">
        <f t="shared" si="517"/>
        <v>#N/A</v>
      </c>
      <c r="AW2175" s="69">
        <f>IF(I2175&gt;0,COUNTIF($AV$32:AV2175,AV2175),0)</f>
        <v>0</v>
      </c>
      <c r="AX2175" s="69">
        <f>IF(AND(AW2175&gt;1,SUMIF($AV$32:AV2174,AV2175,$AX$32:AX2174)-SUMIF($AV$32:AV2174,AV2175,$BA$32:BA2174)=0),1,IF(AND(AW2175&gt;1,SUMIF($AV$32:AV2174,AV2175,$AX$32:AX2174)-SUMIF($AV$32:AV2174,AV2175,$BA$32:BA2174)&gt;0),0,AW2175))</f>
        <v>0</v>
      </c>
      <c r="AY2175" s="69">
        <f>IF(AND(Q2175&gt;0,SUMIF($AV$32:AV2175,AV2175,$I$32:I2175)-SUMIF($AV$32:AV2175,AV2175,$Q$32:Q2175)=0),COUNTIF($AV$32:AV2175,AV2175),0)</f>
        <v>0</v>
      </c>
      <c r="AZ2175" s="69">
        <f>IF(Q2175&gt;0,COUNTIF($AV$32:AV2175,AV2175),0)</f>
        <v>0</v>
      </c>
      <c r="BA2175" s="69">
        <f t="shared" si="518"/>
        <v>0</v>
      </c>
      <c r="BC2175" s="69" t="str">
        <f t="shared" si="519"/>
        <v xml:space="preserve">  </v>
      </c>
      <c r="BD2175" s="69">
        <f t="shared" si="520"/>
        <v>0</v>
      </c>
      <c r="BF2175" s="69"/>
    </row>
    <row r="2176" spans="44:58" x14ac:dyDescent="0.25">
      <c r="AR2176" s="225">
        <f t="shared" si="521"/>
        <v>1</v>
      </c>
      <c r="AS2176" s="35">
        <f t="shared" si="522"/>
        <v>1</v>
      </c>
      <c r="AU2176" s="69" t="e">
        <f t="shared" si="516"/>
        <v>#N/A</v>
      </c>
      <c r="AV2176" s="69" t="e">
        <f t="shared" si="517"/>
        <v>#N/A</v>
      </c>
      <c r="AW2176" s="69">
        <f>IF(I2176&gt;0,COUNTIF($AV$32:AV2176,AV2176),0)</f>
        <v>0</v>
      </c>
      <c r="AX2176" s="69">
        <f>IF(AND(AW2176&gt;1,SUMIF($AV$32:AV2175,AV2176,$AX$32:AX2175)-SUMIF($AV$32:AV2175,AV2176,$BA$32:BA2175)=0),1,IF(AND(AW2176&gt;1,SUMIF($AV$32:AV2175,AV2176,$AX$32:AX2175)-SUMIF($AV$32:AV2175,AV2176,$BA$32:BA2175)&gt;0),0,AW2176))</f>
        <v>0</v>
      </c>
      <c r="AY2176" s="69">
        <f>IF(AND(Q2176&gt;0,SUMIF($AV$32:AV2176,AV2176,$I$32:I2176)-SUMIF($AV$32:AV2176,AV2176,$Q$32:Q2176)=0),COUNTIF($AV$32:AV2176,AV2176),0)</f>
        <v>0</v>
      </c>
      <c r="AZ2176" s="69">
        <f>IF(Q2176&gt;0,COUNTIF($AV$32:AV2176,AV2176),0)</f>
        <v>0</v>
      </c>
      <c r="BA2176" s="69">
        <f t="shared" si="518"/>
        <v>0</v>
      </c>
      <c r="BC2176" s="69" t="str">
        <f t="shared" si="519"/>
        <v xml:space="preserve">  </v>
      </c>
      <c r="BD2176" s="69">
        <f t="shared" si="520"/>
        <v>0</v>
      </c>
      <c r="BF2176" s="69"/>
    </row>
    <row r="2177" spans="44:58" x14ac:dyDescent="0.25">
      <c r="AR2177" s="225">
        <f t="shared" si="521"/>
        <v>1</v>
      </c>
      <c r="AS2177" s="35">
        <f t="shared" si="522"/>
        <v>1</v>
      </c>
      <c r="AU2177" s="69" t="e">
        <f t="shared" si="516"/>
        <v>#N/A</v>
      </c>
      <c r="AV2177" s="69" t="e">
        <f t="shared" si="517"/>
        <v>#N/A</v>
      </c>
      <c r="AW2177" s="69">
        <f>IF(I2177&gt;0,COUNTIF($AV$32:AV2177,AV2177),0)</f>
        <v>0</v>
      </c>
      <c r="AX2177" s="69">
        <f>IF(AND(AW2177&gt;1,SUMIF($AV$32:AV2176,AV2177,$AX$32:AX2176)-SUMIF($AV$32:AV2176,AV2177,$BA$32:BA2176)=0),1,IF(AND(AW2177&gt;1,SUMIF($AV$32:AV2176,AV2177,$AX$32:AX2176)-SUMIF($AV$32:AV2176,AV2177,$BA$32:BA2176)&gt;0),0,AW2177))</f>
        <v>0</v>
      </c>
      <c r="AY2177" s="69">
        <f>IF(AND(Q2177&gt;0,SUMIF($AV$32:AV2177,AV2177,$I$32:I2177)-SUMIF($AV$32:AV2177,AV2177,$Q$32:Q2177)=0),COUNTIF($AV$32:AV2177,AV2177),0)</f>
        <v>0</v>
      </c>
      <c r="AZ2177" s="69">
        <f>IF(Q2177&gt;0,COUNTIF($AV$32:AV2177,AV2177),0)</f>
        <v>0</v>
      </c>
      <c r="BA2177" s="69">
        <f t="shared" si="518"/>
        <v>0</v>
      </c>
      <c r="BC2177" s="69" t="str">
        <f t="shared" si="519"/>
        <v xml:space="preserve">  </v>
      </c>
      <c r="BD2177" s="69">
        <f t="shared" si="520"/>
        <v>0</v>
      </c>
      <c r="BF2177" s="69"/>
    </row>
    <row r="2178" spans="44:58" x14ac:dyDescent="0.25">
      <c r="AR2178" s="225">
        <f t="shared" si="521"/>
        <v>1</v>
      </c>
      <c r="AS2178" s="35">
        <f t="shared" si="522"/>
        <v>1</v>
      </c>
      <c r="AU2178" s="69" t="e">
        <f t="shared" si="516"/>
        <v>#N/A</v>
      </c>
      <c r="AV2178" s="69" t="e">
        <f t="shared" si="517"/>
        <v>#N/A</v>
      </c>
      <c r="AW2178" s="69">
        <f>IF(I2178&gt;0,COUNTIF($AV$32:AV2178,AV2178),0)</f>
        <v>0</v>
      </c>
      <c r="AX2178" s="69">
        <f>IF(AND(AW2178&gt;1,SUMIF($AV$32:AV2177,AV2178,$AX$32:AX2177)-SUMIF($AV$32:AV2177,AV2178,$BA$32:BA2177)=0),1,IF(AND(AW2178&gt;1,SUMIF($AV$32:AV2177,AV2178,$AX$32:AX2177)-SUMIF($AV$32:AV2177,AV2178,$BA$32:BA2177)&gt;0),0,AW2178))</f>
        <v>0</v>
      </c>
      <c r="AY2178" s="69">
        <f>IF(AND(Q2178&gt;0,SUMIF($AV$32:AV2178,AV2178,$I$32:I2178)-SUMIF($AV$32:AV2178,AV2178,$Q$32:Q2178)=0),COUNTIF($AV$32:AV2178,AV2178),0)</f>
        <v>0</v>
      </c>
      <c r="AZ2178" s="69">
        <f>IF(Q2178&gt;0,COUNTIF($AV$32:AV2178,AV2178),0)</f>
        <v>0</v>
      </c>
      <c r="BA2178" s="69">
        <f t="shared" si="518"/>
        <v>0</v>
      </c>
      <c r="BC2178" s="69" t="str">
        <f t="shared" si="519"/>
        <v xml:space="preserve">  </v>
      </c>
      <c r="BD2178" s="69">
        <f t="shared" si="520"/>
        <v>0</v>
      </c>
      <c r="BF2178" s="69"/>
    </row>
    <row r="2179" spans="44:58" x14ac:dyDescent="0.25">
      <c r="AR2179" s="225">
        <f t="shared" si="521"/>
        <v>1</v>
      </c>
      <c r="AS2179" s="35">
        <f t="shared" si="522"/>
        <v>1</v>
      </c>
      <c r="AU2179" s="69" t="e">
        <f t="shared" si="516"/>
        <v>#N/A</v>
      </c>
      <c r="AV2179" s="69" t="e">
        <f t="shared" si="517"/>
        <v>#N/A</v>
      </c>
      <c r="AW2179" s="69">
        <f>IF(I2179&gt;0,COUNTIF($AV$32:AV2179,AV2179),0)</f>
        <v>0</v>
      </c>
      <c r="AX2179" s="69">
        <f>IF(AND(AW2179&gt;1,SUMIF($AV$32:AV2178,AV2179,$AX$32:AX2178)-SUMIF($AV$32:AV2178,AV2179,$BA$32:BA2178)=0),1,IF(AND(AW2179&gt;1,SUMIF($AV$32:AV2178,AV2179,$AX$32:AX2178)-SUMIF($AV$32:AV2178,AV2179,$BA$32:BA2178)&gt;0),0,AW2179))</f>
        <v>0</v>
      </c>
      <c r="AY2179" s="69">
        <f>IF(AND(Q2179&gt;0,SUMIF($AV$32:AV2179,AV2179,$I$32:I2179)-SUMIF($AV$32:AV2179,AV2179,$Q$32:Q2179)=0),COUNTIF($AV$32:AV2179,AV2179),0)</f>
        <v>0</v>
      </c>
      <c r="AZ2179" s="69">
        <f>IF(Q2179&gt;0,COUNTIF($AV$32:AV2179,AV2179),0)</f>
        <v>0</v>
      </c>
      <c r="BA2179" s="69">
        <f t="shared" si="518"/>
        <v>0</v>
      </c>
      <c r="BC2179" s="69" t="str">
        <f t="shared" si="519"/>
        <v xml:space="preserve">  </v>
      </c>
      <c r="BD2179" s="69">
        <f t="shared" si="520"/>
        <v>0</v>
      </c>
      <c r="BF2179" s="69"/>
    </row>
    <row r="2180" spans="44:58" x14ac:dyDescent="0.25">
      <c r="AR2180" s="225">
        <f t="shared" si="521"/>
        <v>1</v>
      </c>
      <c r="AS2180" s="35">
        <f t="shared" si="522"/>
        <v>1</v>
      </c>
      <c r="AU2180" s="69" t="e">
        <f t="shared" si="516"/>
        <v>#N/A</v>
      </c>
      <c r="AV2180" s="69" t="e">
        <f t="shared" si="517"/>
        <v>#N/A</v>
      </c>
      <c r="AW2180" s="69">
        <f>IF(I2180&gt;0,COUNTIF($AV$32:AV2180,AV2180),0)</f>
        <v>0</v>
      </c>
      <c r="AX2180" s="69">
        <f>IF(AND(AW2180&gt;1,SUMIF($AV$32:AV2179,AV2180,$AX$32:AX2179)-SUMIF($AV$32:AV2179,AV2180,$BA$32:BA2179)=0),1,IF(AND(AW2180&gt;1,SUMIF($AV$32:AV2179,AV2180,$AX$32:AX2179)-SUMIF($AV$32:AV2179,AV2180,$BA$32:BA2179)&gt;0),0,AW2180))</f>
        <v>0</v>
      </c>
      <c r="AY2180" s="69">
        <f>IF(AND(Q2180&gt;0,SUMIF($AV$32:AV2180,AV2180,$I$32:I2180)-SUMIF($AV$32:AV2180,AV2180,$Q$32:Q2180)=0),COUNTIF($AV$32:AV2180,AV2180),0)</f>
        <v>0</v>
      </c>
      <c r="AZ2180" s="69">
        <f>IF(Q2180&gt;0,COUNTIF($AV$32:AV2180,AV2180),0)</f>
        <v>0</v>
      </c>
      <c r="BA2180" s="69">
        <f t="shared" si="518"/>
        <v>0</v>
      </c>
      <c r="BC2180" s="69" t="str">
        <f t="shared" si="519"/>
        <v xml:space="preserve">  </v>
      </c>
      <c r="BD2180" s="69">
        <f t="shared" si="520"/>
        <v>0</v>
      </c>
      <c r="BF2180" s="69"/>
    </row>
    <row r="2181" spans="44:58" x14ac:dyDescent="0.25">
      <c r="AR2181" s="225">
        <f t="shared" si="521"/>
        <v>1</v>
      </c>
      <c r="AS2181" s="35">
        <f t="shared" si="522"/>
        <v>1</v>
      </c>
      <c r="AU2181" s="69" t="e">
        <f t="shared" si="516"/>
        <v>#N/A</v>
      </c>
      <c r="AV2181" s="69" t="e">
        <f t="shared" si="517"/>
        <v>#N/A</v>
      </c>
      <c r="AW2181" s="69">
        <f>IF(I2181&gt;0,COUNTIF($AV$32:AV2181,AV2181),0)</f>
        <v>0</v>
      </c>
      <c r="AX2181" s="69">
        <f>IF(AND(AW2181&gt;1,SUMIF($AV$32:AV2180,AV2181,$AX$32:AX2180)-SUMIF($AV$32:AV2180,AV2181,$BA$32:BA2180)=0),1,IF(AND(AW2181&gt;1,SUMIF($AV$32:AV2180,AV2181,$AX$32:AX2180)-SUMIF($AV$32:AV2180,AV2181,$BA$32:BA2180)&gt;0),0,AW2181))</f>
        <v>0</v>
      </c>
      <c r="AY2181" s="69">
        <f>IF(AND(Q2181&gt;0,SUMIF($AV$32:AV2181,AV2181,$I$32:I2181)-SUMIF($AV$32:AV2181,AV2181,$Q$32:Q2181)=0),COUNTIF($AV$32:AV2181,AV2181),0)</f>
        <v>0</v>
      </c>
      <c r="AZ2181" s="69">
        <f>IF(Q2181&gt;0,COUNTIF($AV$32:AV2181,AV2181),0)</f>
        <v>0</v>
      </c>
      <c r="BA2181" s="69">
        <f t="shared" si="518"/>
        <v>0</v>
      </c>
      <c r="BC2181" s="69" t="str">
        <f t="shared" si="519"/>
        <v xml:space="preserve">  </v>
      </c>
      <c r="BD2181" s="69">
        <f t="shared" si="520"/>
        <v>0</v>
      </c>
      <c r="BF2181" s="69"/>
    </row>
    <row r="2182" spans="44:58" x14ac:dyDescent="0.25">
      <c r="AR2182" s="225">
        <f t="shared" si="521"/>
        <v>1</v>
      </c>
      <c r="AS2182" s="35">
        <f t="shared" si="522"/>
        <v>1</v>
      </c>
      <c r="AU2182" s="69" t="e">
        <f t="shared" si="516"/>
        <v>#N/A</v>
      </c>
      <c r="AV2182" s="69" t="e">
        <f t="shared" si="517"/>
        <v>#N/A</v>
      </c>
      <c r="AW2182" s="69">
        <f>IF(I2182&gt;0,COUNTIF($AV$32:AV2182,AV2182),0)</f>
        <v>0</v>
      </c>
      <c r="AX2182" s="69">
        <f>IF(AND(AW2182&gt;1,SUMIF($AV$32:AV2181,AV2182,$AX$32:AX2181)-SUMIF($AV$32:AV2181,AV2182,$BA$32:BA2181)=0),1,IF(AND(AW2182&gt;1,SUMIF($AV$32:AV2181,AV2182,$AX$32:AX2181)-SUMIF($AV$32:AV2181,AV2182,$BA$32:BA2181)&gt;0),0,AW2182))</f>
        <v>0</v>
      </c>
      <c r="AY2182" s="69">
        <f>IF(AND(Q2182&gt;0,SUMIF($AV$32:AV2182,AV2182,$I$32:I2182)-SUMIF($AV$32:AV2182,AV2182,$Q$32:Q2182)=0),COUNTIF($AV$32:AV2182,AV2182),0)</f>
        <v>0</v>
      </c>
      <c r="AZ2182" s="69">
        <f>IF(Q2182&gt;0,COUNTIF($AV$32:AV2182,AV2182),0)</f>
        <v>0</v>
      </c>
      <c r="BA2182" s="69">
        <f t="shared" si="518"/>
        <v>0</v>
      </c>
      <c r="BC2182" s="69" t="str">
        <f t="shared" si="519"/>
        <v xml:space="preserve">  </v>
      </c>
      <c r="BD2182" s="69">
        <f t="shared" si="520"/>
        <v>0</v>
      </c>
      <c r="BF2182" s="69"/>
    </row>
    <row r="2183" spans="44:58" x14ac:dyDescent="0.25">
      <c r="AR2183" s="225">
        <f t="shared" si="521"/>
        <v>1</v>
      </c>
      <c r="AS2183" s="35">
        <f t="shared" si="522"/>
        <v>1</v>
      </c>
      <c r="AU2183" s="69" t="e">
        <f t="shared" si="516"/>
        <v>#N/A</v>
      </c>
      <c r="AV2183" s="69" t="e">
        <f t="shared" si="517"/>
        <v>#N/A</v>
      </c>
      <c r="AW2183" s="69">
        <f>IF(I2183&gt;0,COUNTIF($AV$32:AV2183,AV2183),0)</f>
        <v>0</v>
      </c>
      <c r="AX2183" s="69">
        <f>IF(AND(AW2183&gt;1,SUMIF($AV$32:AV2182,AV2183,$AX$32:AX2182)-SUMIF($AV$32:AV2182,AV2183,$BA$32:BA2182)=0),1,IF(AND(AW2183&gt;1,SUMIF($AV$32:AV2182,AV2183,$AX$32:AX2182)-SUMIF($AV$32:AV2182,AV2183,$BA$32:BA2182)&gt;0),0,AW2183))</f>
        <v>0</v>
      </c>
      <c r="AY2183" s="69">
        <f>IF(AND(Q2183&gt;0,SUMIF($AV$32:AV2183,AV2183,$I$32:I2183)-SUMIF($AV$32:AV2183,AV2183,$Q$32:Q2183)=0),COUNTIF($AV$32:AV2183,AV2183),0)</f>
        <v>0</v>
      </c>
      <c r="AZ2183" s="69">
        <f>IF(Q2183&gt;0,COUNTIF($AV$32:AV2183,AV2183),0)</f>
        <v>0</v>
      </c>
      <c r="BA2183" s="69">
        <f t="shared" si="518"/>
        <v>0</v>
      </c>
      <c r="BC2183" s="69" t="str">
        <f t="shared" si="519"/>
        <v xml:space="preserve">  </v>
      </c>
      <c r="BD2183" s="69">
        <f t="shared" si="520"/>
        <v>0</v>
      </c>
      <c r="BF2183" s="69"/>
    </row>
    <row r="2184" spans="44:58" x14ac:dyDescent="0.25">
      <c r="AR2184" s="225">
        <f t="shared" si="521"/>
        <v>1</v>
      </c>
      <c r="AS2184" s="35">
        <f t="shared" si="522"/>
        <v>1</v>
      </c>
      <c r="AU2184" s="69" t="e">
        <f t="shared" si="516"/>
        <v>#N/A</v>
      </c>
      <c r="AV2184" s="69" t="e">
        <f t="shared" si="517"/>
        <v>#N/A</v>
      </c>
      <c r="AW2184" s="69">
        <f>IF(I2184&gt;0,COUNTIF($AV$32:AV2184,AV2184),0)</f>
        <v>0</v>
      </c>
      <c r="AX2184" s="69">
        <f>IF(AND(AW2184&gt;1,SUMIF($AV$32:AV2183,AV2184,$AX$32:AX2183)-SUMIF($AV$32:AV2183,AV2184,$BA$32:BA2183)=0),1,IF(AND(AW2184&gt;1,SUMIF($AV$32:AV2183,AV2184,$AX$32:AX2183)-SUMIF($AV$32:AV2183,AV2184,$BA$32:BA2183)&gt;0),0,AW2184))</f>
        <v>0</v>
      </c>
      <c r="AY2184" s="69">
        <f>IF(AND(Q2184&gt;0,SUMIF($AV$32:AV2184,AV2184,$I$32:I2184)-SUMIF($AV$32:AV2184,AV2184,$Q$32:Q2184)=0),COUNTIF($AV$32:AV2184,AV2184),0)</f>
        <v>0</v>
      </c>
      <c r="AZ2184" s="69">
        <f>IF(Q2184&gt;0,COUNTIF($AV$32:AV2184,AV2184),0)</f>
        <v>0</v>
      </c>
      <c r="BA2184" s="69">
        <f t="shared" si="518"/>
        <v>0</v>
      </c>
      <c r="BC2184" s="69" t="str">
        <f t="shared" si="519"/>
        <v xml:space="preserve">  </v>
      </c>
      <c r="BD2184" s="69">
        <f t="shared" si="520"/>
        <v>0</v>
      </c>
      <c r="BF2184" s="69"/>
    </row>
    <row r="2185" spans="44:58" x14ac:dyDescent="0.25">
      <c r="AR2185" s="225">
        <f t="shared" si="521"/>
        <v>1</v>
      </c>
      <c r="AS2185" s="35">
        <f t="shared" si="522"/>
        <v>1</v>
      </c>
      <c r="AU2185" s="69" t="e">
        <f t="shared" si="516"/>
        <v>#N/A</v>
      </c>
      <c r="AV2185" s="69" t="e">
        <f t="shared" si="517"/>
        <v>#N/A</v>
      </c>
      <c r="AW2185" s="69">
        <f>IF(I2185&gt;0,COUNTIF($AV$32:AV2185,AV2185),0)</f>
        <v>0</v>
      </c>
      <c r="AX2185" s="69">
        <f>IF(AND(AW2185&gt;1,SUMIF($AV$32:AV2184,AV2185,$AX$32:AX2184)-SUMIF($AV$32:AV2184,AV2185,$BA$32:BA2184)=0),1,IF(AND(AW2185&gt;1,SUMIF($AV$32:AV2184,AV2185,$AX$32:AX2184)-SUMIF($AV$32:AV2184,AV2185,$BA$32:BA2184)&gt;0),0,AW2185))</f>
        <v>0</v>
      </c>
      <c r="AY2185" s="69">
        <f>IF(AND(Q2185&gt;0,SUMIF($AV$32:AV2185,AV2185,$I$32:I2185)-SUMIF($AV$32:AV2185,AV2185,$Q$32:Q2185)=0),COUNTIF($AV$32:AV2185,AV2185),0)</f>
        <v>0</v>
      </c>
      <c r="AZ2185" s="69">
        <f>IF(Q2185&gt;0,COUNTIF($AV$32:AV2185,AV2185),0)</f>
        <v>0</v>
      </c>
      <c r="BA2185" s="69">
        <f t="shared" si="518"/>
        <v>0</v>
      </c>
      <c r="BC2185" s="69" t="str">
        <f t="shared" si="519"/>
        <v xml:space="preserve">  </v>
      </c>
      <c r="BD2185" s="69">
        <f t="shared" si="520"/>
        <v>0</v>
      </c>
      <c r="BF2185" s="69"/>
    </row>
    <row r="2186" spans="44:58" x14ac:dyDescent="0.25">
      <c r="AR2186" s="225">
        <f t="shared" si="521"/>
        <v>1</v>
      </c>
      <c r="AS2186" s="35">
        <f t="shared" si="522"/>
        <v>1</v>
      </c>
      <c r="AU2186" s="69" t="e">
        <f t="shared" si="516"/>
        <v>#N/A</v>
      </c>
      <c r="AV2186" s="69" t="e">
        <f t="shared" si="517"/>
        <v>#N/A</v>
      </c>
      <c r="AW2186" s="69">
        <f>IF(I2186&gt;0,COUNTIF($AV$32:AV2186,AV2186),0)</f>
        <v>0</v>
      </c>
      <c r="AX2186" s="69">
        <f>IF(AND(AW2186&gt;1,SUMIF($AV$32:AV2185,AV2186,$AX$32:AX2185)-SUMIF($AV$32:AV2185,AV2186,$BA$32:BA2185)=0),1,IF(AND(AW2186&gt;1,SUMIF($AV$32:AV2185,AV2186,$AX$32:AX2185)-SUMIF($AV$32:AV2185,AV2186,$BA$32:BA2185)&gt;0),0,AW2186))</f>
        <v>0</v>
      </c>
      <c r="AY2186" s="69">
        <f>IF(AND(Q2186&gt;0,SUMIF($AV$32:AV2186,AV2186,$I$32:I2186)-SUMIF($AV$32:AV2186,AV2186,$Q$32:Q2186)=0),COUNTIF($AV$32:AV2186,AV2186),0)</f>
        <v>0</v>
      </c>
      <c r="AZ2186" s="69">
        <f>IF(Q2186&gt;0,COUNTIF($AV$32:AV2186,AV2186),0)</f>
        <v>0</v>
      </c>
      <c r="BA2186" s="69">
        <f t="shared" si="518"/>
        <v>0</v>
      </c>
      <c r="BC2186" s="69" t="str">
        <f t="shared" si="519"/>
        <v xml:space="preserve">  </v>
      </c>
      <c r="BD2186" s="69">
        <f t="shared" si="520"/>
        <v>0</v>
      </c>
      <c r="BF2186" s="69"/>
    </row>
    <row r="2187" spans="44:58" x14ac:dyDescent="0.25">
      <c r="AR2187" s="225">
        <f t="shared" si="521"/>
        <v>1</v>
      </c>
      <c r="AS2187" s="35">
        <f t="shared" si="522"/>
        <v>1</v>
      </c>
      <c r="AU2187" s="69" t="e">
        <f t="shared" si="516"/>
        <v>#N/A</v>
      </c>
      <c r="AV2187" s="69" t="e">
        <f t="shared" si="517"/>
        <v>#N/A</v>
      </c>
      <c r="AW2187" s="69">
        <f>IF(I2187&gt;0,COUNTIF($AV$32:AV2187,AV2187),0)</f>
        <v>0</v>
      </c>
      <c r="AX2187" s="69">
        <f>IF(AND(AW2187&gt;1,SUMIF($AV$32:AV2186,AV2187,$AX$32:AX2186)-SUMIF($AV$32:AV2186,AV2187,$BA$32:BA2186)=0),1,IF(AND(AW2187&gt;1,SUMIF($AV$32:AV2186,AV2187,$AX$32:AX2186)-SUMIF($AV$32:AV2186,AV2187,$BA$32:BA2186)&gt;0),0,AW2187))</f>
        <v>0</v>
      </c>
      <c r="AY2187" s="69">
        <f>IF(AND(Q2187&gt;0,SUMIF($AV$32:AV2187,AV2187,$I$32:I2187)-SUMIF($AV$32:AV2187,AV2187,$Q$32:Q2187)=0),COUNTIF($AV$32:AV2187,AV2187),0)</f>
        <v>0</v>
      </c>
      <c r="AZ2187" s="69">
        <f>IF(Q2187&gt;0,COUNTIF($AV$32:AV2187,AV2187),0)</f>
        <v>0</v>
      </c>
      <c r="BA2187" s="69">
        <f t="shared" si="518"/>
        <v>0</v>
      </c>
      <c r="BC2187" s="69" t="str">
        <f t="shared" si="519"/>
        <v xml:space="preserve">  </v>
      </c>
      <c r="BD2187" s="69">
        <f t="shared" si="520"/>
        <v>0</v>
      </c>
      <c r="BF2187" s="69"/>
    </row>
    <row r="2188" spans="44:58" x14ac:dyDescent="0.25">
      <c r="AR2188" s="225">
        <f t="shared" si="521"/>
        <v>1</v>
      </c>
      <c r="AS2188" s="35">
        <f t="shared" si="522"/>
        <v>1</v>
      </c>
      <c r="AU2188" s="69" t="e">
        <f t="shared" si="516"/>
        <v>#N/A</v>
      </c>
      <c r="AV2188" s="69" t="e">
        <f t="shared" si="517"/>
        <v>#N/A</v>
      </c>
      <c r="AW2188" s="69">
        <f>IF(I2188&gt;0,COUNTIF($AV$32:AV2188,AV2188),0)</f>
        <v>0</v>
      </c>
      <c r="AX2188" s="69">
        <f>IF(AND(AW2188&gt;1,SUMIF($AV$32:AV2187,AV2188,$AX$32:AX2187)-SUMIF($AV$32:AV2187,AV2188,$BA$32:BA2187)=0),1,IF(AND(AW2188&gt;1,SUMIF($AV$32:AV2187,AV2188,$AX$32:AX2187)-SUMIF($AV$32:AV2187,AV2188,$BA$32:BA2187)&gt;0),0,AW2188))</f>
        <v>0</v>
      </c>
      <c r="AY2188" s="69">
        <f>IF(AND(Q2188&gt;0,SUMIF($AV$32:AV2188,AV2188,$I$32:I2188)-SUMIF($AV$32:AV2188,AV2188,$Q$32:Q2188)=0),COUNTIF($AV$32:AV2188,AV2188),0)</f>
        <v>0</v>
      </c>
      <c r="AZ2188" s="69">
        <f>IF(Q2188&gt;0,COUNTIF($AV$32:AV2188,AV2188),0)</f>
        <v>0</v>
      </c>
      <c r="BA2188" s="69">
        <f t="shared" si="518"/>
        <v>0</v>
      </c>
      <c r="BC2188" s="69" t="str">
        <f t="shared" si="519"/>
        <v xml:space="preserve">  </v>
      </c>
      <c r="BD2188" s="69">
        <f t="shared" si="520"/>
        <v>0</v>
      </c>
      <c r="BF2188" s="69"/>
    </row>
    <row r="2189" spans="44:58" x14ac:dyDescent="0.25">
      <c r="AR2189" s="225">
        <f t="shared" si="521"/>
        <v>1</v>
      </c>
      <c r="AS2189" s="35">
        <f t="shared" si="522"/>
        <v>1</v>
      </c>
      <c r="AU2189" s="69" t="e">
        <f t="shared" si="516"/>
        <v>#N/A</v>
      </c>
      <c r="AV2189" s="69" t="e">
        <f t="shared" si="517"/>
        <v>#N/A</v>
      </c>
      <c r="AW2189" s="69">
        <f>IF(I2189&gt;0,COUNTIF($AV$32:AV2189,AV2189),0)</f>
        <v>0</v>
      </c>
      <c r="AX2189" s="69">
        <f>IF(AND(AW2189&gt;1,SUMIF($AV$32:AV2188,AV2189,$AX$32:AX2188)-SUMIF($AV$32:AV2188,AV2189,$BA$32:BA2188)=0),1,IF(AND(AW2189&gt;1,SUMIF($AV$32:AV2188,AV2189,$AX$32:AX2188)-SUMIF($AV$32:AV2188,AV2189,$BA$32:BA2188)&gt;0),0,AW2189))</f>
        <v>0</v>
      </c>
      <c r="AY2189" s="69">
        <f>IF(AND(Q2189&gt;0,SUMIF($AV$32:AV2189,AV2189,$I$32:I2189)-SUMIF($AV$32:AV2189,AV2189,$Q$32:Q2189)=0),COUNTIF($AV$32:AV2189,AV2189),0)</f>
        <v>0</v>
      </c>
      <c r="AZ2189" s="69">
        <f>IF(Q2189&gt;0,COUNTIF($AV$32:AV2189,AV2189),0)</f>
        <v>0</v>
      </c>
      <c r="BA2189" s="69">
        <f t="shared" si="518"/>
        <v>0</v>
      </c>
      <c r="BC2189" s="69" t="str">
        <f t="shared" si="519"/>
        <v xml:space="preserve">  </v>
      </c>
      <c r="BD2189" s="69">
        <f t="shared" si="520"/>
        <v>0</v>
      </c>
      <c r="BF2189" s="69"/>
    </row>
    <row r="2190" spans="44:58" x14ac:dyDescent="0.25">
      <c r="AR2190" s="225">
        <f t="shared" si="521"/>
        <v>1</v>
      </c>
      <c r="AS2190" s="35">
        <f t="shared" si="522"/>
        <v>1</v>
      </c>
      <c r="AU2190" s="69" t="e">
        <f t="shared" si="516"/>
        <v>#N/A</v>
      </c>
      <c r="AV2190" s="69" t="e">
        <f t="shared" si="517"/>
        <v>#N/A</v>
      </c>
      <c r="AW2190" s="69">
        <f>IF(I2190&gt;0,COUNTIF($AV$32:AV2190,AV2190),0)</f>
        <v>0</v>
      </c>
      <c r="AX2190" s="69">
        <f>IF(AND(AW2190&gt;1,SUMIF($AV$32:AV2189,AV2190,$AX$32:AX2189)-SUMIF($AV$32:AV2189,AV2190,$BA$32:BA2189)=0),1,IF(AND(AW2190&gt;1,SUMIF($AV$32:AV2189,AV2190,$AX$32:AX2189)-SUMIF($AV$32:AV2189,AV2190,$BA$32:BA2189)&gt;0),0,AW2190))</f>
        <v>0</v>
      </c>
      <c r="AY2190" s="69">
        <f>IF(AND(Q2190&gt;0,SUMIF($AV$32:AV2190,AV2190,$I$32:I2190)-SUMIF($AV$32:AV2190,AV2190,$Q$32:Q2190)=0),COUNTIF($AV$32:AV2190,AV2190),0)</f>
        <v>0</v>
      </c>
      <c r="AZ2190" s="69">
        <f>IF(Q2190&gt;0,COUNTIF($AV$32:AV2190,AV2190),0)</f>
        <v>0</v>
      </c>
      <c r="BA2190" s="69">
        <f t="shared" si="518"/>
        <v>0</v>
      </c>
      <c r="BC2190" s="69" t="str">
        <f t="shared" si="519"/>
        <v xml:space="preserve">  </v>
      </c>
      <c r="BD2190" s="69">
        <f t="shared" si="520"/>
        <v>0</v>
      </c>
      <c r="BF2190" s="69"/>
    </row>
    <row r="2191" spans="44:58" x14ac:dyDescent="0.25">
      <c r="AR2191" s="225">
        <f t="shared" si="521"/>
        <v>1</v>
      </c>
      <c r="AS2191" s="35">
        <f t="shared" si="522"/>
        <v>1</v>
      </c>
      <c r="AU2191" s="69" t="e">
        <f t="shared" si="516"/>
        <v>#N/A</v>
      </c>
      <c r="AV2191" s="69" t="e">
        <f t="shared" si="517"/>
        <v>#N/A</v>
      </c>
      <c r="AW2191" s="69">
        <f>IF(I2191&gt;0,COUNTIF($AV$32:AV2191,AV2191),0)</f>
        <v>0</v>
      </c>
      <c r="AX2191" s="69">
        <f>IF(AND(AW2191&gt;1,SUMIF($AV$32:AV2190,AV2191,$AX$32:AX2190)-SUMIF($AV$32:AV2190,AV2191,$BA$32:BA2190)=0),1,IF(AND(AW2191&gt;1,SUMIF($AV$32:AV2190,AV2191,$AX$32:AX2190)-SUMIF($AV$32:AV2190,AV2191,$BA$32:BA2190)&gt;0),0,AW2191))</f>
        <v>0</v>
      </c>
      <c r="AY2191" s="69">
        <f>IF(AND(Q2191&gt;0,SUMIF($AV$32:AV2191,AV2191,$I$32:I2191)-SUMIF($AV$32:AV2191,AV2191,$Q$32:Q2191)=0),COUNTIF($AV$32:AV2191,AV2191),0)</f>
        <v>0</v>
      </c>
      <c r="AZ2191" s="69">
        <f>IF(Q2191&gt;0,COUNTIF($AV$32:AV2191,AV2191),0)</f>
        <v>0</v>
      </c>
      <c r="BA2191" s="69">
        <f t="shared" si="518"/>
        <v>0</v>
      </c>
      <c r="BC2191" s="69" t="str">
        <f t="shared" si="519"/>
        <v xml:space="preserve">  </v>
      </c>
      <c r="BD2191" s="69">
        <f t="shared" si="520"/>
        <v>0</v>
      </c>
      <c r="BF2191" s="69"/>
    </row>
    <row r="2192" spans="44:58" x14ac:dyDescent="0.25">
      <c r="AR2192" s="225">
        <f t="shared" si="521"/>
        <v>1</v>
      </c>
      <c r="AS2192" s="35">
        <f t="shared" si="522"/>
        <v>1</v>
      </c>
      <c r="AU2192" s="69" t="e">
        <f t="shared" si="516"/>
        <v>#N/A</v>
      </c>
      <c r="AV2192" s="69" t="e">
        <f t="shared" si="517"/>
        <v>#N/A</v>
      </c>
      <c r="AW2192" s="69">
        <f>IF(I2192&gt;0,COUNTIF($AV$32:AV2192,AV2192),0)</f>
        <v>0</v>
      </c>
      <c r="AX2192" s="69">
        <f>IF(AND(AW2192&gt;1,SUMIF($AV$32:AV2191,AV2192,$AX$32:AX2191)-SUMIF($AV$32:AV2191,AV2192,$BA$32:BA2191)=0),1,IF(AND(AW2192&gt;1,SUMIF($AV$32:AV2191,AV2192,$AX$32:AX2191)-SUMIF($AV$32:AV2191,AV2192,$BA$32:BA2191)&gt;0),0,AW2192))</f>
        <v>0</v>
      </c>
      <c r="AY2192" s="69">
        <f>IF(AND(Q2192&gt;0,SUMIF($AV$32:AV2192,AV2192,$I$32:I2192)-SUMIF($AV$32:AV2192,AV2192,$Q$32:Q2192)=0),COUNTIF($AV$32:AV2192,AV2192),0)</f>
        <v>0</v>
      </c>
      <c r="AZ2192" s="69">
        <f>IF(Q2192&gt;0,COUNTIF($AV$32:AV2192,AV2192),0)</f>
        <v>0</v>
      </c>
      <c r="BA2192" s="69">
        <f t="shared" si="518"/>
        <v>0</v>
      </c>
      <c r="BC2192" s="69" t="str">
        <f t="shared" si="519"/>
        <v xml:space="preserve">  </v>
      </c>
      <c r="BD2192" s="69">
        <f t="shared" si="520"/>
        <v>0</v>
      </c>
      <c r="BF2192" s="69"/>
    </row>
    <row r="2193" spans="44:58" x14ac:dyDescent="0.25">
      <c r="AR2193" s="225">
        <f t="shared" si="521"/>
        <v>1</v>
      </c>
      <c r="AS2193" s="35">
        <f t="shared" si="522"/>
        <v>1</v>
      </c>
      <c r="AU2193" s="69" t="e">
        <f t="shared" si="516"/>
        <v>#N/A</v>
      </c>
      <c r="AV2193" s="69" t="e">
        <f t="shared" si="517"/>
        <v>#N/A</v>
      </c>
      <c r="AW2193" s="69">
        <f>IF(I2193&gt;0,COUNTIF($AV$32:AV2193,AV2193),0)</f>
        <v>0</v>
      </c>
      <c r="AX2193" s="69">
        <f>IF(AND(AW2193&gt;1,SUMIF($AV$32:AV2192,AV2193,$AX$32:AX2192)-SUMIF($AV$32:AV2192,AV2193,$BA$32:BA2192)=0),1,IF(AND(AW2193&gt;1,SUMIF($AV$32:AV2192,AV2193,$AX$32:AX2192)-SUMIF($AV$32:AV2192,AV2193,$BA$32:BA2192)&gt;0),0,AW2193))</f>
        <v>0</v>
      </c>
      <c r="AY2193" s="69">
        <f>IF(AND(Q2193&gt;0,SUMIF($AV$32:AV2193,AV2193,$I$32:I2193)-SUMIF($AV$32:AV2193,AV2193,$Q$32:Q2193)=0),COUNTIF($AV$32:AV2193,AV2193),0)</f>
        <v>0</v>
      </c>
      <c r="AZ2193" s="69">
        <f>IF(Q2193&gt;0,COUNTIF($AV$32:AV2193,AV2193),0)</f>
        <v>0</v>
      </c>
      <c r="BA2193" s="69">
        <f t="shared" si="518"/>
        <v>0</v>
      </c>
      <c r="BC2193" s="69" t="str">
        <f t="shared" si="519"/>
        <v xml:space="preserve">  </v>
      </c>
      <c r="BD2193" s="69">
        <f t="shared" si="520"/>
        <v>0</v>
      </c>
      <c r="BF2193" s="69"/>
    </row>
    <row r="2194" spans="44:58" x14ac:dyDescent="0.25">
      <c r="AR2194" s="225">
        <f t="shared" si="521"/>
        <v>1</v>
      </c>
      <c r="AS2194" s="35">
        <f t="shared" si="522"/>
        <v>1</v>
      </c>
      <c r="AU2194" s="69" t="e">
        <f t="shared" si="516"/>
        <v>#N/A</v>
      </c>
      <c r="AV2194" s="69" t="e">
        <f t="shared" si="517"/>
        <v>#N/A</v>
      </c>
      <c r="AW2194" s="69">
        <f>IF(I2194&gt;0,COUNTIF($AV$32:AV2194,AV2194),0)</f>
        <v>0</v>
      </c>
      <c r="AX2194" s="69">
        <f>IF(AND(AW2194&gt;1,SUMIF($AV$32:AV2193,AV2194,$AX$32:AX2193)-SUMIF($AV$32:AV2193,AV2194,$BA$32:BA2193)=0),1,IF(AND(AW2194&gt;1,SUMIF($AV$32:AV2193,AV2194,$AX$32:AX2193)-SUMIF($AV$32:AV2193,AV2194,$BA$32:BA2193)&gt;0),0,AW2194))</f>
        <v>0</v>
      </c>
      <c r="AY2194" s="69">
        <f>IF(AND(Q2194&gt;0,SUMIF($AV$32:AV2194,AV2194,$I$32:I2194)-SUMIF($AV$32:AV2194,AV2194,$Q$32:Q2194)=0),COUNTIF($AV$32:AV2194,AV2194),0)</f>
        <v>0</v>
      </c>
      <c r="AZ2194" s="69">
        <f>IF(Q2194&gt;0,COUNTIF($AV$32:AV2194,AV2194),0)</f>
        <v>0</v>
      </c>
      <c r="BA2194" s="69">
        <f t="shared" si="518"/>
        <v>0</v>
      </c>
      <c r="BC2194" s="69" t="str">
        <f t="shared" si="519"/>
        <v xml:space="preserve">  </v>
      </c>
      <c r="BD2194" s="69">
        <f t="shared" si="520"/>
        <v>0</v>
      </c>
      <c r="BF2194" s="69"/>
    </row>
    <row r="2195" spans="44:58" x14ac:dyDescent="0.25">
      <c r="AR2195" s="225">
        <f t="shared" si="521"/>
        <v>1</v>
      </c>
      <c r="AS2195" s="35">
        <f t="shared" si="522"/>
        <v>1</v>
      </c>
      <c r="AU2195" s="69" t="e">
        <f t="shared" si="516"/>
        <v>#N/A</v>
      </c>
      <c r="AV2195" s="69" t="e">
        <f t="shared" si="517"/>
        <v>#N/A</v>
      </c>
      <c r="AW2195" s="69">
        <f>IF(I2195&gt;0,COUNTIF($AV$32:AV2195,AV2195),0)</f>
        <v>0</v>
      </c>
      <c r="AX2195" s="69">
        <f>IF(AND(AW2195&gt;1,SUMIF($AV$32:AV2194,AV2195,$AX$32:AX2194)-SUMIF($AV$32:AV2194,AV2195,$BA$32:BA2194)=0),1,IF(AND(AW2195&gt;1,SUMIF($AV$32:AV2194,AV2195,$AX$32:AX2194)-SUMIF($AV$32:AV2194,AV2195,$BA$32:BA2194)&gt;0),0,AW2195))</f>
        <v>0</v>
      </c>
      <c r="AY2195" s="69">
        <f>IF(AND(Q2195&gt;0,SUMIF($AV$32:AV2195,AV2195,$I$32:I2195)-SUMIF($AV$32:AV2195,AV2195,$Q$32:Q2195)=0),COUNTIF($AV$32:AV2195,AV2195),0)</f>
        <v>0</v>
      </c>
      <c r="AZ2195" s="69">
        <f>IF(Q2195&gt;0,COUNTIF($AV$32:AV2195,AV2195),0)</f>
        <v>0</v>
      </c>
      <c r="BA2195" s="69">
        <f t="shared" si="518"/>
        <v>0</v>
      </c>
      <c r="BC2195" s="69" t="str">
        <f t="shared" si="519"/>
        <v xml:space="preserve">  </v>
      </c>
      <c r="BD2195" s="69">
        <f t="shared" si="520"/>
        <v>0</v>
      </c>
      <c r="BF2195" s="69"/>
    </row>
    <row r="2196" spans="44:58" x14ac:dyDescent="0.25">
      <c r="AR2196" s="225">
        <f t="shared" si="521"/>
        <v>1</v>
      </c>
      <c r="AS2196" s="35">
        <f t="shared" si="522"/>
        <v>1</v>
      </c>
      <c r="AU2196" s="69" t="e">
        <f t="shared" si="516"/>
        <v>#N/A</v>
      </c>
      <c r="AV2196" s="69" t="e">
        <f t="shared" si="517"/>
        <v>#N/A</v>
      </c>
      <c r="AW2196" s="69">
        <f>IF(I2196&gt;0,COUNTIF($AV$32:AV2196,AV2196),0)</f>
        <v>0</v>
      </c>
      <c r="AX2196" s="69">
        <f>IF(AND(AW2196&gt;1,SUMIF($AV$32:AV2195,AV2196,$AX$32:AX2195)-SUMIF($AV$32:AV2195,AV2196,$BA$32:BA2195)=0),1,IF(AND(AW2196&gt;1,SUMIF($AV$32:AV2195,AV2196,$AX$32:AX2195)-SUMIF($AV$32:AV2195,AV2196,$BA$32:BA2195)&gt;0),0,AW2196))</f>
        <v>0</v>
      </c>
      <c r="AY2196" s="69">
        <f>IF(AND(Q2196&gt;0,SUMIF($AV$32:AV2196,AV2196,$I$32:I2196)-SUMIF($AV$32:AV2196,AV2196,$Q$32:Q2196)=0),COUNTIF($AV$32:AV2196,AV2196),0)</f>
        <v>0</v>
      </c>
      <c r="AZ2196" s="69">
        <f>IF(Q2196&gt;0,COUNTIF($AV$32:AV2196,AV2196),0)</f>
        <v>0</v>
      </c>
      <c r="BA2196" s="69">
        <f t="shared" si="518"/>
        <v>0</v>
      </c>
      <c r="BC2196" s="69" t="str">
        <f t="shared" si="519"/>
        <v xml:space="preserve">  </v>
      </c>
      <c r="BD2196" s="69">
        <f t="shared" si="520"/>
        <v>0</v>
      </c>
      <c r="BF2196" s="69"/>
    </row>
    <row r="2197" spans="44:58" x14ac:dyDescent="0.25">
      <c r="AR2197" s="225">
        <f t="shared" si="521"/>
        <v>1</v>
      </c>
      <c r="AS2197" s="35">
        <f t="shared" si="522"/>
        <v>1</v>
      </c>
      <c r="AU2197" s="69" t="e">
        <f t="shared" si="516"/>
        <v>#N/A</v>
      </c>
      <c r="AV2197" s="69" t="e">
        <f t="shared" si="517"/>
        <v>#N/A</v>
      </c>
      <c r="AW2197" s="69">
        <f>IF(I2197&gt;0,COUNTIF($AV$32:AV2197,AV2197),0)</f>
        <v>0</v>
      </c>
      <c r="AX2197" s="69">
        <f>IF(AND(AW2197&gt;1,SUMIF($AV$32:AV2196,AV2197,$AX$32:AX2196)-SUMIF($AV$32:AV2196,AV2197,$BA$32:BA2196)=0),1,IF(AND(AW2197&gt;1,SUMIF($AV$32:AV2196,AV2197,$AX$32:AX2196)-SUMIF($AV$32:AV2196,AV2197,$BA$32:BA2196)&gt;0),0,AW2197))</f>
        <v>0</v>
      </c>
      <c r="AY2197" s="69">
        <f>IF(AND(Q2197&gt;0,SUMIF($AV$32:AV2197,AV2197,$I$32:I2197)-SUMIF($AV$32:AV2197,AV2197,$Q$32:Q2197)=0),COUNTIF($AV$32:AV2197,AV2197),0)</f>
        <v>0</v>
      </c>
      <c r="AZ2197" s="69">
        <f>IF(Q2197&gt;0,COUNTIF($AV$32:AV2197,AV2197),0)</f>
        <v>0</v>
      </c>
      <c r="BA2197" s="69">
        <f t="shared" si="518"/>
        <v>0</v>
      </c>
      <c r="BC2197" s="69" t="str">
        <f t="shared" si="519"/>
        <v xml:space="preserve">  </v>
      </c>
      <c r="BD2197" s="69">
        <f t="shared" si="520"/>
        <v>0</v>
      </c>
      <c r="BF2197" s="69"/>
    </row>
    <row r="2198" spans="44:58" x14ac:dyDescent="0.25">
      <c r="AR2198" s="225">
        <f t="shared" si="521"/>
        <v>1</v>
      </c>
      <c r="AS2198" s="35">
        <f t="shared" si="522"/>
        <v>1</v>
      </c>
      <c r="AU2198" s="69" t="e">
        <f t="shared" si="516"/>
        <v>#N/A</v>
      </c>
      <c r="AV2198" s="69" t="e">
        <f t="shared" si="517"/>
        <v>#N/A</v>
      </c>
      <c r="AW2198" s="69">
        <f>IF(I2198&gt;0,COUNTIF($AV$32:AV2198,AV2198),0)</f>
        <v>0</v>
      </c>
      <c r="AX2198" s="69">
        <f>IF(AND(AW2198&gt;1,SUMIF($AV$32:AV2197,AV2198,$AX$32:AX2197)-SUMIF($AV$32:AV2197,AV2198,$BA$32:BA2197)=0),1,IF(AND(AW2198&gt;1,SUMIF($AV$32:AV2197,AV2198,$AX$32:AX2197)-SUMIF($AV$32:AV2197,AV2198,$BA$32:BA2197)&gt;0),0,AW2198))</f>
        <v>0</v>
      </c>
      <c r="AY2198" s="69">
        <f>IF(AND(Q2198&gt;0,SUMIF($AV$32:AV2198,AV2198,$I$32:I2198)-SUMIF($AV$32:AV2198,AV2198,$Q$32:Q2198)=0),COUNTIF($AV$32:AV2198,AV2198),0)</f>
        <v>0</v>
      </c>
      <c r="AZ2198" s="69">
        <f>IF(Q2198&gt;0,COUNTIF($AV$32:AV2198,AV2198),0)</f>
        <v>0</v>
      </c>
      <c r="BA2198" s="69">
        <f t="shared" si="518"/>
        <v>0</v>
      </c>
      <c r="BC2198" s="69" t="str">
        <f t="shared" si="519"/>
        <v xml:space="preserve">  </v>
      </c>
      <c r="BD2198" s="69">
        <f t="shared" si="520"/>
        <v>0</v>
      </c>
      <c r="BF2198" s="69"/>
    </row>
    <row r="2199" spans="44:58" x14ac:dyDescent="0.25">
      <c r="AR2199" s="225">
        <f t="shared" si="521"/>
        <v>1</v>
      </c>
      <c r="AS2199" s="35">
        <f t="shared" si="522"/>
        <v>1</v>
      </c>
      <c r="AU2199" s="69" t="e">
        <f t="shared" si="516"/>
        <v>#N/A</v>
      </c>
      <c r="AV2199" s="69" t="e">
        <f t="shared" si="517"/>
        <v>#N/A</v>
      </c>
      <c r="AW2199" s="69">
        <f>IF(I2199&gt;0,COUNTIF($AV$32:AV2199,AV2199),0)</f>
        <v>0</v>
      </c>
      <c r="AX2199" s="69">
        <f>IF(AND(AW2199&gt;1,SUMIF($AV$32:AV2198,AV2199,$AX$32:AX2198)-SUMIF($AV$32:AV2198,AV2199,$BA$32:BA2198)=0),1,IF(AND(AW2199&gt;1,SUMIF($AV$32:AV2198,AV2199,$AX$32:AX2198)-SUMIF($AV$32:AV2198,AV2199,$BA$32:BA2198)&gt;0),0,AW2199))</f>
        <v>0</v>
      </c>
      <c r="AY2199" s="69">
        <f>IF(AND(Q2199&gt;0,SUMIF($AV$32:AV2199,AV2199,$I$32:I2199)-SUMIF($AV$32:AV2199,AV2199,$Q$32:Q2199)=0),COUNTIF($AV$32:AV2199,AV2199),0)</f>
        <v>0</v>
      </c>
      <c r="AZ2199" s="69">
        <f>IF(Q2199&gt;0,COUNTIF($AV$32:AV2199,AV2199),0)</f>
        <v>0</v>
      </c>
      <c r="BA2199" s="69">
        <f t="shared" si="518"/>
        <v>0</v>
      </c>
      <c r="BC2199" s="69" t="str">
        <f t="shared" si="519"/>
        <v xml:space="preserve">  </v>
      </c>
      <c r="BD2199" s="69">
        <f t="shared" si="520"/>
        <v>0</v>
      </c>
      <c r="BF2199" s="69"/>
    </row>
    <row r="2200" spans="44:58" x14ac:dyDescent="0.25">
      <c r="AR2200" s="225">
        <f t="shared" si="521"/>
        <v>1</v>
      </c>
      <c r="AS2200" s="35">
        <f t="shared" si="522"/>
        <v>1</v>
      </c>
      <c r="AU2200" s="69" t="e">
        <f t="shared" si="516"/>
        <v>#N/A</v>
      </c>
      <c r="AV2200" s="69" t="e">
        <f t="shared" si="517"/>
        <v>#N/A</v>
      </c>
      <c r="AW2200" s="69">
        <f>IF(I2200&gt;0,COUNTIF($AV$32:AV2200,AV2200),0)</f>
        <v>0</v>
      </c>
      <c r="AX2200" s="69">
        <f>IF(AND(AW2200&gt;1,SUMIF($AV$32:AV2199,AV2200,$AX$32:AX2199)-SUMIF($AV$32:AV2199,AV2200,$BA$32:BA2199)=0),1,IF(AND(AW2200&gt;1,SUMIF($AV$32:AV2199,AV2200,$AX$32:AX2199)-SUMIF($AV$32:AV2199,AV2200,$BA$32:BA2199)&gt;0),0,AW2200))</f>
        <v>0</v>
      </c>
      <c r="AY2200" s="69">
        <f>IF(AND(Q2200&gt;0,SUMIF($AV$32:AV2200,AV2200,$I$32:I2200)-SUMIF($AV$32:AV2200,AV2200,$Q$32:Q2200)=0),COUNTIF($AV$32:AV2200,AV2200),0)</f>
        <v>0</v>
      </c>
      <c r="AZ2200" s="69">
        <f>IF(Q2200&gt;0,COUNTIF($AV$32:AV2200,AV2200),0)</f>
        <v>0</v>
      </c>
      <c r="BA2200" s="69">
        <f t="shared" si="518"/>
        <v>0</v>
      </c>
      <c r="BC2200" s="69" t="str">
        <f t="shared" si="519"/>
        <v xml:space="preserve">  </v>
      </c>
      <c r="BD2200" s="69">
        <f t="shared" si="520"/>
        <v>0</v>
      </c>
      <c r="BF2200" s="69"/>
    </row>
    <row r="2201" spans="44:58" x14ac:dyDescent="0.25">
      <c r="AR2201" s="225">
        <f t="shared" si="521"/>
        <v>1</v>
      </c>
      <c r="AS2201" s="35">
        <f t="shared" si="522"/>
        <v>1</v>
      </c>
      <c r="AU2201" s="69" t="e">
        <f t="shared" si="516"/>
        <v>#N/A</v>
      </c>
      <c r="AV2201" s="69" t="e">
        <f t="shared" si="517"/>
        <v>#N/A</v>
      </c>
      <c r="AW2201" s="69">
        <f>IF(I2201&gt;0,COUNTIF($AV$32:AV2201,AV2201),0)</f>
        <v>0</v>
      </c>
      <c r="AX2201" s="69">
        <f>IF(AND(AW2201&gt;1,SUMIF($AV$32:AV2200,AV2201,$AX$32:AX2200)-SUMIF($AV$32:AV2200,AV2201,$BA$32:BA2200)=0),1,IF(AND(AW2201&gt;1,SUMIF($AV$32:AV2200,AV2201,$AX$32:AX2200)-SUMIF($AV$32:AV2200,AV2201,$BA$32:BA2200)&gt;0),0,AW2201))</f>
        <v>0</v>
      </c>
      <c r="AY2201" s="69">
        <f>IF(AND(Q2201&gt;0,SUMIF($AV$32:AV2201,AV2201,$I$32:I2201)-SUMIF($AV$32:AV2201,AV2201,$Q$32:Q2201)=0),COUNTIF($AV$32:AV2201,AV2201),0)</f>
        <v>0</v>
      </c>
      <c r="AZ2201" s="69">
        <f>IF(Q2201&gt;0,COUNTIF($AV$32:AV2201,AV2201),0)</f>
        <v>0</v>
      </c>
      <c r="BA2201" s="69">
        <f t="shared" si="518"/>
        <v>0</v>
      </c>
      <c r="BC2201" s="69" t="str">
        <f t="shared" si="519"/>
        <v xml:space="preserve">  </v>
      </c>
      <c r="BD2201" s="69">
        <f t="shared" si="520"/>
        <v>0</v>
      </c>
      <c r="BF2201" s="69"/>
    </row>
    <row r="2202" spans="44:58" x14ac:dyDescent="0.25">
      <c r="AR2202" s="225">
        <f t="shared" si="521"/>
        <v>1</v>
      </c>
      <c r="AS2202" s="35">
        <f t="shared" si="522"/>
        <v>1</v>
      </c>
      <c r="AU2202" s="69" t="e">
        <f t="shared" si="516"/>
        <v>#N/A</v>
      </c>
      <c r="AV2202" s="69" t="e">
        <f t="shared" si="517"/>
        <v>#N/A</v>
      </c>
      <c r="AW2202" s="69">
        <f>IF(I2202&gt;0,COUNTIF($AV$32:AV2202,AV2202),0)</f>
        <v>0</v>
      </c>
      <c r="AX2202" s="69">
        <f>IF(AND(AW2202&gt;1,SUMIF($AV$32:AV2201,AV2202,$AX$32:AX2201)-SUMIF($AV$32:AV2201,AV2202,$BA$32:BA2201)=0),1,IF(AND(AW2202&gt;1,SUMIF($AV$32:AV2201,AV2202,$AX$32:AX2201)-SUMIF($AV$32:AV2201,AV2202,$BA$32:BA2201)&gt;0),0,AW2202))</f>
        <v>0</v>
      </c>
      <c r="AY2202" s="69">
        <f>IF(AND(Q2202&gt;0,SUMIF($AV$32:AV2202,AV2202,$I$32:I2202)-SUMIF($AV$32:AV2202,AV2202,$Q$32:Q2202)=0),COUNTIF($AV$32:AV2202,AV2202),0)</f>
        <v>0</v>
      </c>
      <c r="AZ2202" s="69">
        <f>IF(Q2202&gt;0,COUNTIF($AV$32:AV2202,AV2202),0)</f>
        <v>0</v>
      </c>
      <c r="BA2202" s="69">
        <f t="shared" si="518"/>
        <v>0</v>
      </c>
      <c r="BC2202" s="69" t="str">
        <f t="shared" si="519"/>
        <v xml:space="preserve">  </v>
      </c>
      <c r="BD2202" s="69">
        <f t="shared" si="520"/>
        <v>0</v>
      </c>
      <c r="BF2202" s="69"/>
    </row>
    <row r="2203" spans="44:58" x14ac:dyDescent="0.25">
      <c r="AR2203" s="225">
        <f t="shared" si="521"/>
        <v>1</v>
      </c>
      <c r="AS2203" s="35">
        <f t="shared" si="522"/>
        <v>1</v>
      </c>
      <c r="AU2203" s="69" t="e">
        <f t="shared" si="516"/>
        <v>#N/A</v>
      </c>
      <c r="AV2203" s="69" t="e">
        <f t="shared" si="517"/>
        <v>#N/A</v>
      </c>
      <c r="AW2203" s="69">
        <f>IF(I2203&gt;0,COUNTIF($AV$32:AV2203,AV2203),0)</f>
        <v>0</v>
      </c>
      <c r="AX2203" s="69">
        <f>IF(AND(AW2203&gt;1,SUMIF($AV$32:AV2202,AV2203,$AX$32:AX2202)-SUMIF($AV$32:AV2202,AV2203,$BA$32:BA2202)=0),1,IF(AND(AW2203&gt;1,SUMIF($AV$32:AV2202,AV2203,$AX$32:AX2202)-SUMIF($AV$32:AV2202,AV2203,$BA$32:BA2202)&gt;0),0,AW2203))</f>
        <v>0</v>
      </c>
      <c r="AY2203" s="69">
        <f>IF(AND(Q2203&gt;0,SUMIF($AV$32:AV2203,AV2203,$I$32:I2203)-SUMIF($AV$32:AV2203,AV2203,$Q$32:Q2203)=0),COUNTIF($AV$32:AV2203,AV2203),0)</f>
        <v>0</v>
      </c>
      <c r="AZ2203" s="69">
        <f>IF(Q2203&gt;0,COUNTIF($AV$32:AV2203,AV2203),0)</f>
        <v>0</v>
      </c>
      <c r="BA2203" s="69">
        <f t="shared" si="518"/>
        <v>0</v>
      </c>
      <c r="BC2203" s="69" t="str">
        <f t="shared" si="519"/>
        <v xml:space="preserve">  </v>
      </c>
      <c r="BD2203" s="69">
        <f t="shared" si="520"/>
        <v>0</v>
      </c>
      <c r="BF2203" s="69"/>
    </row>
    <row r="2204" spans="44:58" x14ac:dyDescent="0.25">
      <c r="AR2204" s="225">
        <f t="shared" si="521"/>
        <v>1</v>
      </c>
      <c r="AS2204" s="35">
        <f t="shared" si="522"/>
        <v>1</v>
      </c>
      <c r="AU2204" s="69" t="e">
        <f t="shared" si="516"/>
        <v>#N/A</v>
      </c>
      <c r="AV2204" s="69" t="e">
        <f t="shared" si="517"/>
        <v>#N/A</v>
      </c>
      <c r="AW2204" s="69">
        <f>IF(I2204&gt;0,COUNTIF($AV$32:AV2204,AV2204),0)</f>
        <v>0</v>
      </c>
      <c r="AX2204" s="69">
        <f>IF(AND(AW2204&gt;1,SUMIF($AV$32:AV2203,AV2204,$AX$32:AX2203)-SUMIF($AV$32:AV2203,AV2204,$BA$32:BA2203)=0),1,IF(AND(AW2204&gt;1,SUMIF($AV$32:AV2203,AV2204,$AX$32:AX2203)-SUMIF($AV$32:AV2203,AV2204,$BA$32:BA2203)&gt;0),0,AW2204))</f>
        <v>0</v>
      </c>
      <c r="AY2204" s="69">
        <f>IF(AND(Q2204&gt;0,SUMIF($AV$32:AV2204,AV2204,$I$32:I2204)-SUMIF($AV$32:AV2204,AV2204,$Q$32:Q2204)=0),COUNTIF($AV$32:AV2204,AV2204),0)</f>
        <v>0</v>
      </c>
      <c r="AZ2204" s="69">
        <f>IF(Q2204&gt;0,COUNTIF($AV$32:AV2204,AV2204),0)</f>
        <v>0</v>
      </c>
      <c r="BA2204" s="69">
        <f t="shared" si="518"/>
        <v>0</v>
      </c>
      <c r="BC2204" s="69" t="str">
        <f t="shared" si="519"/>
        <v xml:space="preserve">  </v>
      </c>
      <c r="BD2204" s="69">
        <f t="shared" si="520"/>
        <v>0</v>
      </c>
      <c r="BF2204" s="69"/>
    </row>
    <row r="2205" spans="44:58" x14ac:dyDescent="0.25">
      <c r="AR2205" s="225">
        <f t="shared" si="521"/>
        <v>1</v>
      </c>
      <c r="AS2205" s="35">
        <f t="shared" si="522"/>
        <v>1</v>
      </c>
      <c r="AU2205" s="69" t="e">
        <f t="shared" si="516"/>
        <v>#N/A</v>
      </c>
      <c r="AV2205" s="69" t="e">
        <f t="shared" si="517"/>
        <v>#N/A</v>
      </c>
      <c r="AW2205" s="69">
        <f>IF(I2205&gt;0,COUNTIF($AV$32:AV2205,AV2205),0)</f>
        <v>0</v>
      </c>
      <c r="AX2205" s="69">
        <f>IF(AND(AW2205&gt;1,SUMIF($AV$32:AV2204,AV2205,$AX$32:AX2204)-SUMIF($AV$32:AV2204,AV2205,$BA$32:BA2204)=0),1,IF(AND(AW2205&gt;1,SUMIF($AV$32:AV2204,AV2205,$AX$32:AX2204)-SUMIF($AV$32:AV2204,AV2205,$BA$32:BA2204)&gt;0),0,AW2205))</f>
        <v>0</v>
      </c>
      <c r="AY2205" s="69">
        <f>IF(AND(Q2205&gt;0,SUMIF($AV$32:AV2205,AV2205,$I$32:I2205)-SUMIF($AV$32:AV2205,AV2205,$Q$32:Q2205)=0),COUNTIF($AV$32:AV2205,AV2205),0)</f>
        <v>0</v>
      </c>
      <c r="AZ2205" s="69">
        <f>IF(Q2205&gt;0,COUNTIF($AV$32:AV2205,AV2205),0)</f>
        <v>0</v>
      </c>
      <c r="BA2205" s="69">
        <f t="shared" si="518"/>
        <v>0</v>
      </c>
      <c r="BC2205" s="69" t="str">
        <f t="shared" si="519"/>
        <v xml:space="preserve">  </v>
      </c>
      <c r="BD2205" s="69">
        <f t="shared" si="520"/>
        <v>0</v>
      </c>
      <c r="BF2205" s="69"/>
    </row>
    <row r="2206" spans="44:58" x14ac:dyDescent="0.25">
      <c r="AR2206" s="225">
        <f t="shared" si="521"/>
        <v>1</v>
      </c>
      <c r="AS2206" s="35">
        <f t="shared" si="522"/>
        <v>1</v>
      </c>
      <c r="AU2206" s="69" t="e">
        <f t="shared" si="516"/>
        <v>#N/A</v>
      </c>
      <c r="AV2206" s="69" t="e">
        <f t="shared" si="517"/>
        <v>#N/A</v>
      </c>
      <c r="AW2206" s="69">
        <f>IF(I2206&gt;0,COUNTIF($AV$32:AV2206,AV2206),0)</f>
        <v>0</v>
      </c>
      <c r="AX2206" s="69">
        <f>IF(AND(AW2206&gt;1,SUMIF($AV$32:AV2205,AV2206,$AX$32:AX2205)-SUMIF($AV$32:AV2205,AV2206,$BA$32:BA2205)=0),1,IF(AND(AW2206&gt;1,SUMIF($AV$32:AV2205,AV2206,$AX$32:AX2205)-SUMIF($AV$32:AV2205,AV2206,$BA$32:BA2205)&gt;0),0,AW2206))</f>
        <v>0</v>
      </c>
      <c r="AY2206" s="69">
        <f>IF(AND(Q2206&gt;0,SUMIF($AV$32:AV2206,AV2206,$I$32:I2206)-SUMIF($AV$32:AV2206,AV2206,$Q$32:Q2206)=0),COUNTIF($AV$32:AV2206,AV2206),0)</f>
        <v>0</v>
      </c>
      <c r="AZ2206" s="69">
        <f>IF(Q2206&gt;0,COUNTIF($AV$32:AV2206,AV2206),0)</f>
        <v>0</v>
      </c>
      <c r="BA2206" s="69">
        <f t="shared" si="518"/>
        <v>0</v>
      </c>
      <c r="BC2206" s="69" t="str">
        <f t="shared" si="519"/>
        <v xml:space="preserve">  </v>
      </c>
      <c r="BD2206" s="69">
        <f t="shared" si="520"/>
        <v>0</v>
      </c>
      <c r="BF2206" s="69"/>
    </row>
    <row r="2207" spans="44:58" x14ac:dyDescent="0.25">
      <c r="AR2207" s="225">
        <f t="shared" si="521"/>
        <v>1</v>
      </c>
      <c r="AS2207" s="35">
        <f t="shared" si="522"/>
        <v>1</v>
      </c>
      <c r="AU2207" s="69" t="e">
        <f t="shared" si="516"/>
        <v>#N/A</v>
      </c>
      <c r="AV2207" s="69" t="e">
        <f t="shared" si="517"/>
        <v>#N/A</v>
      </c>
      <c r="AW2207" s="69">
        <f>IF(I2207&gt;0,COUNTIF($AV$32:AV2207,AV2207),0)</f>
        <v>0</v>
      </c>
      <c r="AX2207" s="69">
        <f>IF(AND(AW2207&gt;1,SUMIF($AV$32:AV2206,AV2207,$AX$32:AX2206)-SUMIF($AV$32:AV2206,AV2207,$BA$32:BA2206)=0),1,IF(AND(AW2207&gt;1,SUMIF($AV$32:AV2206,AV2207,$AX$32:AX2206)-SUMIF($AV$32:AV2206,AV2207,$BA$32:BA2206)&gt;0),0,AW2207))</f>
        <v>0</v>
      </c>
      <c r="AY2207" s="69">
        <f>IF(AND(Q2207&gt;0,SUMIF($AV$32:AV2207,AV2207,$I$32:I2207)-SUMIF($AV$32:AV2207,AV2207,$Q$32:Q2207)=0),COUNTIF($AV$32:AV2207,AV2207),0)</f>
        <v>0</v>
      </c>
      <c r="AZ2207" s="69">
        <f>IF(Q2207&gt;0,COUNTIF($AV$32:AV2207,AV2207),0)</f>
        <v>0</v>
      </c>
      <c r="BA2207" s="69">
        <f t="shared" si="518"/>
        <v>0</v>
      </c>
      <c r="BC2207" s="69" t="str">
        <f t="shared" si="519"/>
        <v xml:space="preserve">  </v>
      </c>
      <c r="BD2207" s="69">
        <f t="shared" si="520"/>
        <v>0</v>
      </c>
      <c r="BF2207" s="69"/>
    </row>
    <row r="2208" spans="44:58" x14ac:dyDescent="0.25">
      <c r="AR2208" s="225">
        <f t="shared" si="521"/>
        <v>1</v>
      </c>
      <c r="AS2208" s="35">
        <f t="shared" si="522"/>
        <v>1</v>
      </c>
      <c r="AU2208" s="69" t="e">
        <f t="shared" ref="AU2208:AU2260" si="523">VLOOKUP(G2208,$AO$32:$AP$37,2,0)</f>
        <v>#N/A</v>
      </c>
      <c r="AV2208" s="69" t="e">
        <f t="shared" si="517"/>
        <v>#N/A</v>
      </c>
      <c r="AW2208" s="69">
        <f>IF(I2208&gt;0,COUNTIF($AV$32:AV2208,AV2208),0)</f>
        <v>0</v>
      </c>
      <c r="AX2208" s="69">
        <f>IF(AND(AW2208&gt;1,SUMIF($AV$32:AV2207,AV2208,$AX$32:AX2207)-SUMIF($AV$32:AV2207,AV2208,$BA$32:BA2207)=0),1,IF(AND(AW2208&gt;1,SUMIF($AV$32:AV2207,AV2208,$AX$32:AX2207)-SUMIF($AV$32:AV2207,AV2208,$BA$32:BA2207)&gt;0),0,AW2208))</f>
        <v>0</v>
      </c>
      <c r="AY2208" s="69">
        <f>IF(AND(Q2208&gt;0,SUMIF($AV$32:AV2208,AV2208,$I$32:I2208)-SUMIF($AV$32:AV2208,AV2208,$Q$32:Q2208)=0),COUNTIF($AV$32:AV2208,AV2208),0)</f>
        <v>0</v>
      </c>
      <c r="AZ2208" s="69">
        <f>IF(Q2208&gt;0,COUNTIF($AV$32:AV2208,AV2208),0)</f>
        <v>0</v>
      </c>
      <c r="BA2208" s="69">
        <f t="shared" si="518"/>
        <v>0</v>
      </c>
      <c r="BC2208" s="69" t="str">
        <f t="shared" si="519"/>
        <v xml:space="preserve">  </v>
      </c>
      <c r="BD2208" s="69">
        <f t="shared" si="520"/>
        <v>0</v>
      </c>
      <c r="BF2208" s="69"/>
    </row>
    <row r="2209" spans="44:58" x14ac:dyDescent="0.25">
      <c r="AR2209" s="225">
        <f t="shared" si="521"/>
        <v>1</v>
      </c>
      <c r="AS2209" s="35">
        <f t="shared" si="522"/>
        <v>1</v>
      </c>
      <c r="AU2209" s="69" t="e">
        <f t="shared" si="523"/>
        <v>#N/A</v>
      </c>
      <c r="AV2209" s="69" t="e">
        <f t="shared" ref="AV2209:AV2260" si="524">AU2209&amp;" "&amp;F2209</f>
        <v>#N/A</v>
      </c>
      <c r="AW2209" s="69">
        <f>IF(I2209&gt;0,COUNTIF($AV$32:AV2209,AV2209),0)</f>
        <v>0</v>
      </c>
      <c r="AX2209" s="69">
        <f>IF(AND(AW2209&gt;1,SUMIF($AV$32:AV2208,AV2209,$AX$32:AX2208)-SUMIF($AV$32:AV2208,AV2209,$BA$32:BA2208)=0),1,IF(AND(AW2209&gt;1,SUMIF($AV$32:AV2208,AV2209,$AX$32:AX2208)-SUMIF($AV$32:AV2208,AV2209,$BA$32:BA2208)&gt;0),0,AW2209))</f>
        <v>0</v>
      </c>
      <c r="AY2209" s="69">
        <f>IF(AND(Q2209&gt;0,SUMIF($AV$32:AV2209,AV2209,$I$32:I2209)-SUMIF($AV$32:AV2209,AV2209,$Q$32:Q2209)=0),COUNTIF($AV$32:AV2209,AV2209),0)</f>
        <v>0</v>
      </c>
      <c r="AZ2209" s="69">
        <f>IF(Q2209&gt;0,COUNTIF($AV$32:AV2209,AV2209),0)</f>
        <v>0</v>
      </c>
      <c r="BA2209" s="69">
        <f t="shared" ref="BA2209:BA2260" si="525">IF(AY2209&gt;0,1,0)</f>
        <v>0</v>
      </c>
      <c r="BC2209" s="69" t="str">
        <f t="shared" ref="BC2209:BC2260" si="526">E2209&amp;" "&amp;H2209&amp;" "&amp;Q2209</f>
        <v xml:space="preserve">  </v>
      </c>
      <c r="BD2209" s="69">
        <f t="shared" ref="BD2209:BD2260" si="527">B2209</f>
        <v>0</v>
      </c>
      <c r="BF2209" s="69"/>
    </row>
    <row r="2210" spans="44:58" x14ac:dyDescent="0.25">
      <c r="AR2210" s="225">
        <f t="shared" si="521"/>
        <v>1</v>
      </c>
      <c r="AS2210" s="35">
        <f t="shared" si="522"/>
        <v>1</v>
      </c>
      <c r="AU2210" s="69" t="e">
        <f t="shared" si="523"/>
        <v>#N/A</v>
      </c>
      <c r="AV2210" s="69" t="e">
        <f t="shared" si="524"/>
        <v>#N/A</v>
      </c>
      <c r="AW2210" s="69">
        <f>IF(I2210&gt;0,COUNTIF($AV$32:AV2210,AV2210),0)</f>
        <v>0</v>
      </c>
      <c r="AX2210" s="69">
        <f>IF(AND(AW2210&gt;1,SUMIF($AV$32:AV2209,AV2210,$AX$32:AX2209)-SUMIF($AV$32:AV2209,AV2210,$BA$32:BA2209)=0),1,IF(AND(AW2210&gt;1,SUMIF($AV$32:AV2209,AV2210,$AX$32:AX2209)-SUMIF($AV$32:AV2209,AV2210,$BA$32:BA2209)&gt;0),0,AW2210))</f>
        <v>0</v>
      </c>
      <c r="AY2210" s="69">
        <f>IF(AND(Q2210&gt;0,SUMIF($AV$32:AV2210,AV2210,$I$32:I2210)-SUMIF($AV$32:AV2210,AV2210,$Q$32:Q2210)=0),COUNTIF($AV$32:AV2210,AV2210),0)</f>
        <v>0</v>
      </c>
      <c r="AZ2210" s="69">
        <f>IF(Q2210&gt;0,COUNTIF($AV$32:AV2210,AV2210),0)</f>
        <v>0</v>
      </c>
      <c r="BA2210" s="69">
        <f t="shared" si="525"/>
        <v>0</v>
      </c>
      <c r="BC2210" s="69" t="str">
        <f t="shared" si="526"/>
        <v xml:space="preserve">  </v>
      </c>
      <c r="BD2210" s="69">
        <f t="shared" si="527"/>
        <v>0</v>
      </c>
      <c r="BF2210" s="69"/>
    </row>
    <row r="2211" spans="44:58" x14ac:dyDescent="0.25">
      <c r="AR2211" s="225">
        <f t="shared" si="521"/>
        <v>1</v>
      </c>
      <c r="AS2211" s="35">
        <f t="shared" si="522"/>
        <v>1</v>
      </c>
      <c r="AU2211" s="69" t="e">
        <f t="shared" si="523"/>
        <v>#N/A</v>
      </c>
      <c r="AV2211" s="69" t="e">
        <f t="shared" si="524"/>
        <v>#N/A</v>
      </c>
      <c r="AW2211" s="69">
        <f>IF(I2211&gt;0,COUNTIF($AV$32:AV2211,AV2211),0)</f>
        <v>0</v>
      </c>
      <c r="AX2211" s="69">
        <f>IF(AND(AW2211&gt;1,SUMIF($AV$32:AV2210,AV2211,$AX$32:AX2210)-SUMIF($AV$32:AV2210,AV2211,$BA$32:BA2210)=0),1,IF(AND(AW2211&gt;1,SUMIF($AV$32:AV2210,AV2211,$AX$32:AX2210)-SUMIF($AV$32:AV2210,AV2211,$BA$32:BA2210)&gt;0),0,AW2211))</f>
        <v>0</v>
      </c>
      <c r="AY2211" s="69">
        <f>IF(AND(Q2211&gt;0,SUMIF($AV$32:AV2211,AV2211,$I$32:I2211)-SUMIF($AV$32:AV2211,AV2211,$Q$32:Q2211)=0),COUNTIF($AV$32:AV2211,AV2211),0)</f>
        <v>0</v>
      </c>
      <c r="AZ2211" s="69">
        <f>IF(Q2211&gt;0,COUNTIF($AV$32:AV2211,AV2211),0)</f>
        <v>0</v>
      </c>
      <c r="BA2211" s="69">
        <f t="shared" si="525"/>
        <v>0</v>
      </c>
      <c r="BC2211" s="69" t="str">
        <f t="shared" si="526"/>
        <v xml:space="preserve">  </v>
      </c>
      <c r="BD2211" s="69">
        <f t="shared" si="527"/>
        <v>0</v>
      </c>
      <c r="BF2211" s="69"/>
    </row>
    <row r="2212" spans="44:58" x14ac:dyDescent="0.25">
      <c r="AR2212" s="225">
        <f t="shared" si="521"/>
        <v>1</v>
      </c>
      <c r="AS2212" s="35">
        <f t="shared" si="522"/>
        <v>1</v>
      </c>
      <c r="AU2212" s="69" t="e">
        <f t="shared" si="523"/>
        <v>#N/A</v>
      </c>
      <c r="AV2212" s="69" t="e">
        <f t="shared" si="524"/>
        <v>#N/A</v>
      </c>
      <c r="AW2212" s="69">
        <f>IF(I2212&gt;0,COUNTIF($AV$32:AV2212,AV2212),0)</f>
        <v>0</v>
      </c>
      <c r="AX2212" s="69">
        <f>IF(AND(AW2212&gt;1,SUMIF($AV$32:AV2211,AV2212,$AX$32:AX2211)-SUMIF($AV$32:AV2211,AV2212,$BA$32:BA2211)=0),1,IF(AND(AW2212&gt;1,SUMIF($AV$32:AV2211,AV2212,$AX$32:AX2211)-SUMIF($AV$32:AV2211,AV2212,$BA$32:BA2211)&gt;0),0,AW2212))</f>
        <v>0</v>
      </c>
      <c r="AY2212" s="69">
        <f>IF(AND(Q2212&gt;0,SUMIF($AV$32:AV2212,AV2212,$I$32:I2212)-SUMIF($AV$32:AV2212,AV2212,$Q$32:Q2212)=0),COUNTIF($AV$32:AV2212,AV2212),0)</f>
        <v>0</v>
      </c>
      <c r="AZ2212" s="69">
        <f>IF(Q2212&gt;0,COUNTIF($AV$32:AV2212,AV2212),0)</f>
        <v>0</v>
      </c>
      <c r="BA2212" s="69">
        <f t="shared" si="525"/>
        <v>0</v>
      </c>
      <c r="BC2212" s="69" t="str">
        <f t="shared" si="526"/>
        <v xml:space="preserve">  </v>
      </c>
      <c r="BD2212" s="69">
        <f t="shared" si="527"/>
        <v>0</v>
      </c>
      <c r="BF2212" s="69"/>
    </row>
    <row r="2213" spans="44:58" x14ac:dyDescent="0.25">
      <c r="AR2213" s="225">
        <f t="shared" si="521"/>
        <v>1</v>
      </c>
      <c r="AS2213" s="35">
        <f t="shared" si="522"/>
        <v>1</v>
      </c>
      <c r="AU2213" s="69" t="e">
        <f t="shared" si="523"/>
        <v>#N/A</v>
      </c>
      <c r="AV2213" s="69" t="e">
        <f t="shared" si="524"/>
        <v>#N/A</v>
      </c>
      <c r="AW2213" s="69">
        <f>IF(I2213&gt;0,COUNTIF($AV$32:AV2213,AV2213),0)</f>
        <v>0</v>
      </c>
      <c r="AX2213" s="69">
        <f>IF(AND(AW2213&gt;1,SUMIF($AV$32:AV2212,AV2213,$AX$32:AX2212)-SUMIF($AV$32:AV2212,AV2213,$BA$32:BA2212)=0),1,IF(AND(AW2213&gt;1,SUMIF($AV$32:AV2212,AV2213,$AX$32:AX2212)-SUMIF($AV$32:AV2212,AV2213,$BA$32:BA2212)&gt;0),0,AW2213))</f>
        <v>0</v>
      </c>
      <c r="AY2213" s="69">
        <f>IF(AND(Q2213&gt;0,SUMIF($AV$32:AV2213,AV2213,$I$32:I2213)-SUMIF($AV$32:AV2213,AV2213,$Q$32:Q2213)=0),COUNTIF($AV$32:AV2213,AV2213),0)</f>
        <v>0</v>
      </c>
      <c r="AZ2213" s="69">
        <f>IF(Q2213&gt;0,COUNTIF($AV$32:AV2213,AV2213),0)</f>
        <v>0</v>
      </c>
      <c r="BA2213" s="69">
        <f t="shared" si="525"/>
        <v>0</v>
      </c>
      <c r="BC2213" s="69" t="str">
        <f t="shared" si="526"/>
        <v xml:space="preserve">  </v>
      </c>
      <c r="BD2213" s="69">
        <f t="shared" si="527"/>
        <v>0</v>
      </c>
      <c r="BF2213" s="69"/>
    </row>
    <row r="2214" spans="44:58" x14ac:dyDescent="0.25">
      <c r="AR2214" s="225">
        <f t="shared" si="521"/>
        <v>1</v>
      </c>
      <c r="AS2214" s="35">
        <f t="shared" si="522"/>
        <v>1</v>
      </c>
      <c r="AU2214" s="69" t="e">
        <f t="shared" si="523"/>
        <v>#N/A</v>
      </c>
      <c r="AV2214" s="69" t="e">
        <f t="shared" si="524"/>
        <v>#N/A</v>
      </c>
      <c r="AW2214" s="69">
        <f>IF(I2214&gt;0,COUNTIF($AV$32:AV2214,AV2214),0)</f>
        <v>0</v>
      </c>
      <c r="AX2214" s="69">
        <f>IF(AND(AW2214&gt;1,SUMIF($AV$32:AV2213,AV2214,$AX$32:AX2213)-SUMIF($AV$32:AV2213,AV2214,$BA$32:BA2213)=0),1,IF(AND(AW2214&gt;1,SUMIF($AV$32:AV2213,AV2214,$AX$32:AX2213)-SUMIF($AV$32:AV2213,AV2214,$BA$32:BA2213)&gt;0),0,AW2214))</f>
        <v>0</v>
      </c>
      <c r="AY2214" s="69">
        <f>IF(AND(Q2214&gt;0,SUMIF($AV$32:AV2214,AV2214,$I$32:I2214)-SUMIF($AV$32:AV2214,AV2214,$Q$32:Q2214)=0),COUNTIF($AV$32:AV2214,AV2214),0)</f>
        <v>0</v>
      </c>
      <c r="AZ2214" s="69">
        <f>IF(Q2214&gt;0,COUNTIF($AV$32:AV2214,AV2214),0)</f>
        <v>0</v>
      </c>
      <c r="BA2214" s="69">
        <f t="shared" si="525"/>
        <v>0</v>
      </c>
      <c r="BC2214" s="69" t="str">
        <f t="shared" si="526"/>
        <v xml:space="preserve">  </v>
      </c>
      <c r="BD2214" s="69">
        <f t="shared" si="527"/>
        <v>0</v>
      </c>
      <c r="BF2214" s="69"/>
    </row>
    <row r="2215" spans="44:58" x14ac:dyDescent="0.25">
      <c r="AR2215" s="225">
        <f t="shared" si="521"/>
        <v>1</v>
      </c>
      <c r="AS2215" s="35">
        <f t="shared" si="522"/>
        <v>1</v>
      </c>
      <c r="AU2215" s="69" t="e">
        <f t="shared" si="523"/>
        <v>#N/A</v>
      </c>
      <c r="AV2215" s="69" t="e">
        <f t="shared" si="524"/>
        <v>#N/A</v>
      </c>
      <c r="AW2215" s="69">
        <f>IF(I2215&gt;0,COUNTIF($AV$32:AV2215,AV2215),0)</f>
        <v>0</v>
      </c>
      <c r="AX2215" s="69">
        <f>IF(AND(AW2215&gt;1,SUMIF($AV$32:AV2214,AV2215,$AX$32:AX2214)-SUMIF($AV$32:AV2214,AV2215,$BA$32:BA2214)=0),1,IF(AND(AW2215&gt;1,SUMIF($AV$32:AV2214,AV2215,$AX$32:AX2214)-SUMIF($AV$32:AV2214,AV2215,$BA$32:BA2214)&gt;0),0,AW2215))</f>
        <v>0</v>
      </c>
      <c r="AY2215" s="69">
        <f>IF(AND(Q2215&gt;0,SUMIF($AV$32:AV2215,AV2215,$I$32:I2215)-SUMIF($AV$32:AV2215,AV2215,$Q$32:Q2215)=0),COUNTIF($AV$32:AV2215,AV2215),0)</f>
        <v>0</v>
      </c>
      <c r="AZ2215" s="69">
        <f>IF(Q2215&gt;0,COUNTIF($AV$32:AV2215,AV2215),0)</f>
        <v>0</v>
      </c>
      <c r="BA2215" s="69">
        <f t="shared" si="525"/>
        <v>0</v>
      </c>
      <c r="BC2215" s="69" t="str">
        <f t="shared" si="526"/>
        <v xml:space="preserve">  </v>
      </c>
      <c r="BD2215" s="69">
        <f t="shared" si="527"/>
        <v>0</v>
      </c>
      <c r="BF2215" s="69"/>
    </row>
    <row r="2216" spans="44:58" x14ac:dyDescent="0.25">
      <c r="AR2216" s="225">
        <f t="shared" si="521"/>
        <v>1</v>
      </c>
      <c r="AS2216" s="35">
        <f t="shared" si="522"/>
        <v>1</v>
      </c>
      <c r="AU2216" s="69" t="e">
        <f t="shared" si="523"/>
        <v>#N/A</v>
      </c>
      <c r="AV2216" s="69" t="e">
        <f t="shared" si="524"/>
        <v>#N/A</v>
      </c>
      <c r="AW2216" s="69">
        <f>IF(I2216&gt;0,COUNTIF($AV$32:AV2216,AV2216),0)</f>
        <v>0</v>
      </c>
      <c r="AX2216" s="69">
        <f>IF(AND(AW2216&gt;1,SUMIF($AV$32:AV2215,AV2216,$AX$32:AX2215)-SUMIF($AV$32:AV2215,AV2216,$BA$32:BA2215)=0),1,IF(AND(AW2216&gt;1,SUMIF($AV$32:AV2215,AV2216,$AX$32:AX2215)-SUMIF($AV$32:AV2215,AV2216,$BA$32:BA2215)&gt;0),0,AW2216))</f>
        <v>0</v>
      </c>
      <c r="AY2216" s="69">
        <f>IF(AND(Q2216&gt;0,SUMIF($AV$32:AV2216,AV2216,$I$32:I2216)-SUMIF($AV$32:AV2216,AV2216,$Q$32:Q2216)=0),COUNTIF($AV$32:AV2216,AV2216),0)</f>
        <v>0</v>
      </c>
      <c r="AZ2216" s="69">
        <f>IF(Q2216&gt;0,COUNTIF($AV$32:AV2216,AV2216),0)</f>
        <v>0</v>
      </c>
      <c r="BA2216" s="69">
        <f t="shared" si="525"/>
        <v>0</v>
      </c>
      <c r="BC2216" s="69" t="str">
        <f t="shared" si="526"/>
        <v xml:space="preserve">  </v>
      </c>
      <c r="BD2216" s="69">
        <f t="shared" si="527"/>
        <v>0</v>
      </c>
      <c r="BF2216" s="69"/>
    </row>
    <row r="2217" spans="44:58" x14ac:dyDescent="0.25">
      <c r="AR2217" s="225">
        <f t="shared" si="521"/>
        <v>1</v>
      </c>
      <c r="AS2217" s="35">
        <f t="shared" si="522"/>
        <v>1</v>
      </c>
      <c r="AU2217" s="69" t="e">
        <f t="shared" si="523"/>
        <v>#N/A</v>
      </c>
      <c r="AV2217" s="69" t="e">
        <f t="shared" si="524"/>
        <v>#N/A</v>
      </c>
      <c r="AW2217" s="69">
        <f>IF(I2217&gt;0,COUNTIF($AV$32:AV2217,AV2217),0)</f>
        <v>0</v>
      </c>
      <c r="AX2217" s="69">
        <f>IF(AND(AW2217&gt;1,SUMIF($AV$32:AV2216,AV2217,$AX$32:AX2216)-SUMIF($AV$32:AV2216,AV2217,$BA$32:BA2216)=0),1,IF(AND(AW2217&gt;1,SUMIF($AV$32:AV2216,AV2217,$AX$32:AX2216)-SUMIF($AV$32:AV2216,AV2217,$BA$32:BA2216)&gt;0),0,AW2217))</f>
        <v>0</v>
      </c>
      <c r="AY2217" s="69">
        <f>IF(AND(Q2217&gt;0,SUMIF($AV$32:AV2217,AV2217,$I$32:I2217)-SUMIF($AV$32:AV2217,AV2217,$Q$32:Q2217)=0),COUNTIF($AV$32:AV2217,AV2217),0)</f>
        <v>0</v>
      </c>
      <c r="AZ2217" s="69">
        <f>IF(Q2217&gt;0,COUNTIF($AV$32:AV2217,AV2217),0)</f>
        <v>0</v>
      </c>
      <c r="BA2217" s="69">
        <f t="shared" si="525"/>
        <v>0</v>
      </c>
      <c r="BC2217" s="69" t="str">
        <f t="shared" si="526"/>
        <v xml:space="preserve">  </v>
      </c>
      <c r="BD2217" s="69">
        <f t="shared" si="527"/>
        <v>0</v>
      </c>
      <c r="BF2217" s="69"/>
    </row>
    <row r="2218" spans="44:58" x14ac:dyDescent="0.25">
      <c r="AR2218" s="225">
        <f t="shared" si="521"/>
        <v>1</v>
      </c>
      <c r="AS2218" s="35">
        <f t="shared" si="522"/>
        <v>1</v>
      </c>
      <c r="AU2218" s="69" t="e">
        <f t="shared" si="523"/>
        <v>#N/A</v>
      </c>
      <c r="AV2218" s="69" t="e">
        <f t="shared" si="524"/>
        <v>#N/A</v>
      </c>
      <c r="AW2218" s="69">
        <f>IF(I2218&gt;0,COUNTIF($AV$32:AV2218,AV2218),0)</f>
        <v>0</v>
      </c>
      <c r="AX2218" s="69">
        <f>IF(AND(AW2218&gt;1,SUMIF($AV$32:AV2217,AV2218,$AX$32:AX2217)-SUMIF($AV$32:AV2217,AV2218,$BA$32:BA2217)=0),1,IF(AND(AW2218&gt;1,SUMIF($AV$32:AV2217,AV2218,$AX$32:AX2217)-SUMIF($AV$32:AV2217,AV2218,$BA$32:BA2217)&gt;0),0,AW2218))</f>
        <v>0</v>
      </c>
      <c r="AY2218" s="69">
        <f>IF(AND(Q2218&gt;0,SUMIF($AV$32:AV2218,AV2218,$I$32:I2218)-SUMIF($AV$32:AV2218,AV2218,$Q$32:Q2218)=0),COUNTIF($AV$32:AV2218,AV2218),0)</f>
        <v>0</v>
      </c>
      <c r="AZ2218" s="69">
        <f>IF(Q2218&gt;0,COUNTIF($AV$32:AV2218,AV2218),0)</f>
        <v>0</v>
      </c>
      <c r="BA2218" s="69">
        <f t="shared" si="525"/>
        <v>0</v>
      </c>
      <c r="BC2218" s="69" t="str">
        <f t="shared" si="526"/>
        <v xml:space="preserve">  </v>
      </c>
      <c r="BD2218" s="69">
        <f t="shared" si="527"/>
        <v>0</v>
      </c>
      <c r="BF2218" s="69"/>
    </row>
    <row r="2219" spans="44:58" x14ac:dyDescent="0.25">
      <c r="AR2219" s="225">
        <f t="shared" si="521"/>
        <v>1</v>
      </c>
      <c r="AS2219" s="35">
        <f t="shared" si="522"/>
        <v>1</v>
      </c>
      <c r="AU2219" s="69" t="e">
        <f t="shared" si="523"/>
        <v>#N/A</v>
      </c>
      <c r="AV2219" s="69" t="e">
        <f t="shared" si="524"/>
        <v>#N/A</v>
      </c>
      <c r="AW2219" s="69">
        <f>IF(I2219&gt;0,COUNTIF($AV$32:AV2219,AV2219),0)</f>
        <v>0</v>
      </c>
      <c r="AX2219" s="69">
        <f>IF(AND(AW2219&gt;1,SUMIF($AV$32:AV2218,AV2219,$AX$32:AX2218)-SUMIF($AV$32:AV2218,AV2219,$BA$32:BA2218)=0),1,IF(AND(AW2219&gt;1,SUMIF($AV$32:AV2218,AV2219,$AX$32:AX2218)-SUMIF($AV$32:AV2218,AV2219,$BA$32:BA2218)&gt;0),0,AW2219))</f>
        <v>0</v>
      </c>
      <c r="AY2219" s="69">
        <f>IF(AND(Q2219&gt;0,SUMIF($AV$32:AV2219,AV2219,$I$32:I2219)-SUMIF($AV$32:AV2219,AV2219,$Q$32:Q2219)=0),COUNTIF($AV$32:AV2219,AV2219),0)</f>
        <v>0</v>
      </c>
      <c r="AZ2219" s="69">
        <f>IF(Q2219&gt;0,COUNTIF($AV$32:AV2219,AV2219),0)</f>
        <v>0</v>
      </c>
      <c r="BA2219" s="69">
        <f t="shared" si="525"/>
        <v>0</v>
      </c>
      <c r="BC2219" s="69" t="str">
        <f t="shared" si="526"/>
        <v xml:space="preserve">  </v>
      </c>
      <c r="BD2219" s="69">
        <f t="shared" si="527"/>
        <v>0</v>
      </c>
      <c r="BF2219" s="69"/>
    </row>
    <row r="2220" spans="44:58" x14ac:dyDescent="0.25">
      <c r="AR2220" s="225">
        <f t="shared" ref="AR2220:AR2260" si="528">IF(AS2220&gt;1,H2220,IF(AS2220=1,H2219+1,0))</f>
        <v>1</v>
      </c>
      <c r="AS2220" s="35">
        <f t="shared" ref="AS2220:AS2260" si="529">IF(H2220=0,H2219+1,2)</f>
        <v>1</v>
      </c>
      <c r="AU2220" s="69" t="e">
        <f t="shared" si="523"/>
        <v>#N/A</v>
      </c>
      <c r="AV2220" s="69" t="e">
        <f t="shared" si="524"/>
        <v>#N/A</v>
      </c>
      <c r="AW2220" s="69">
        <f>IF(I2220&gt;0,COUNTIF($AV$32:AV2220,AV2220),0)</f>
        <v>0</v>
      </c>
      <c r="AX2220" s="69">
        <f>IF(AND(AW2220&gt;1,SUMIF($AV$32:AV2219,AV2220,$AX$32:AX2219)-SUMIF($AV$32:AV2219,AV2220,$BA$32:BA2219)=0),1,IF(AND(AW2220&gt;1,SUMIF($AV$32:AV2219,AV2220,$AX$32:AX2219)-SUMIF($AV$32:AV2219,AV2220,$BA$32:BA2219)&gt;0),0,AW2220))</f>
        <v>0</v>
      </c>
      <c r="AY2220" s="69">
        <f>IF(AND(Q2220&gt;0,SUMIF($AV$32:AV2220,AV2220,$I$32:I2220)-SUMIF($AV$32:AV2220,AV2220,$Q$32:Q2220)=0),COUNTIF($AV$32:AV2220,AV2220),0)</f>
        <v>0</v>
      </c>
      <c r="AZ2220" s="69">
        <f>IF(Q2220&gt;0,COUNTIF($AV$32:AV2220,AV2220),0)</f>
        <v>0</v>
      </c>
      <c r="BA2220" s="69">
        <f t="shared" si="525"/>
        <v>0</v>
      </c>
      <c r="BC2220" s="69" t="str">
        <f t="shared" si="526"/>
        <v xml:space="preserve">  </v>
      </c>
      <c r="BD2220" s="69">
        <f t="shared" si="527"/>
        <v>0</v>
      </c>
      <c r="BF2220" s="69"/>
    </row>
    <row r="2221" spans="44:58" x14ac:dyDescent="0.25">
      <c r="AR2221" s="225">
        <f t="shared" si="528"/>
        <v>1</v>
      </c>
      <c r="AS2221" s="35">
        <f t="shared" si="529"/>
        <v>1</v>
      </c>
      <c r="AU2221" s="69" t="e">
        <f t="shared" si="523"/>
        <v>#N/A</v>
      </c>
      <c r="AV2221" s="69" t="e">
        <f t="shared" si="524"/>
        <v>#N/A</v>
      </c>
      <c r="AW2221" s="69">
        <f>IF(I2221&gt;0,COUNTIF($AV$32:AV2221,AV2221),0)</f>
        <v>0</v>
      </c>
      <c r="AX2221" s="69">
        <f>IF(AND(AW2221&gt;1,SUMIF($AV$32:AV2220,AV2221,$AX$32:AX2220)-SUMIF($AV$32:AV2220,AV2221,$BA$32:BA2220)=0),1,IF(AND(AW2221&gt;1,SUMIF($AV$32:AV2220,AV2221,$AX$32:AX2220)-SUMIF($AV$32:AV2220,AV2221,$BA$32:BA2220)&gt;0),0,AW2221))</f>
        <v>0</v>
      </c>
      <c r="AY2221" s="69">
        <f>IF(AND(Q2221&gt;0,SUMIF($AV$32:AV2221,AV2221,$I$32:I2221)-SUMIF($AV$32:AV2221,AV2221,$Q$32:Q2221)=0),COUNTIF($AV$32:AV2221,AV2221),0)</f>
        <v>0</v>
      </c>
      <c r="AZ2221" s="69">
        <f>IF(Q2221&gt;0,COUNTIF($AV$32:AV2221,AV2221),0)</f>
        <v>0</v>
      </c>
      <c r="BA2221" s="69">
        <f t="shared" si="525"/>
        <v>0</v>
      </c>
      <c r="BC2221" s="69" t="str">
        <f t="shared" si="526"/>
        <v xml:space="preserve">  </v>
      </c>
      <c r="BD2221" s="69">
        <f t="shared" si="527"/>
        <v>0</v>
      </c>
      <c r="BF2221" s="69"/>
    </row>
    <row r="2222" spans="44:58" x14ac:dyDescent="0.25">
      <c r="AR2222" s="225">
        <f t="shared" si="528"/>
        <v>1</v>
      </c>
      <c r="AS2222" s="35">
        <f t="shared" si="529"/>
        <v>1</v>
      </c>
      <c r="AU2222" s="69" t="e">
        <f t="shared" si="523"/>
        <v>#N/A</v>
      </c>
      <c r="AV2222" s="69" t="e">
        <f t="shared" si="524"/>
        <v>#N/A</v>
      </c>
      <c r="AW2222" s="69">
        <f>IF(I2222&gt;0,COUNTIF($AV$32:AV2222,AV2222),0)</f>
        <v>0</v>
      </c>
      <c r="AX2222" s="69">
        <f>IF(AND(AW2222&gt;1,SUMIF($AV$32:AV2221,AV2222,$AX$32:AX2221)-SUMIF($AV$32:AV2221,AV2222,$BA$32:BA2221)=0),1,IF(AND(AW2222&gt;1,SUMIF($AV$32:AV2221,AV2222,$AX$32:AX2221)-SUMIF($AV$32:AV2221,AV2222,$BA$32:BA2221)&gt;0),0,AW2222))</f>
        <v>0</v>
      </c>
      <c r="AY2222" s="69">
        <f>IF(AND(Q2222&gt;0,SUMIF($AV$32:AV2222,AV2222,$I$32:I2222)-SUMIF($AV$32:AV2222,AV2222,$Q$32:Q2222)=0),COUNTIF($AV$32:AV2222,AV2222),0)</f>
        <v>0</v>
      </c>
      <c r="AZ2222" s="69">
        <f>IF(Q2222&gt;0,COUNTIF($AV$32:AV2222,AV2222),0)</f>
        <v>0</v>
      </c>
      <c r="BA2222" s="69">
        <f t="shared" si="525"/>
        <v>0</v>
      </c>
      <c r="BC2222" s="69" t="str">
        <f t="shared" si="526"/>
        <v xml:space="preserve">  </v>
      </c>
      <c r="BD2222" s="69">
        <f t="shared" si="527"/>
        <v>0</v>
      </c>
      <c r="BF2222" s="69"/>
    </row>
    <row r="2223" spans="44:58" x14ac:dyDescent="0.25">
      <c r="AR2223" s="225">
        <f t="shared" si="528"/>
        <v>1</v>
      </c>
      <c r="AS2223" s="35">
        <f t="shared" si="529"/>
        <v>1</v>
      </c>
      <c r="AU2223" s="69" t="e">
        <f t="shared" si="523"/>
        <v>#N/A</v>
      </c>
      <c r="AV2223" s="69" t="e">
        <f t="shared" si="524"/>
        <v>#N/A</v>
      </c>
      <c r="AW2223" s="69">
        <f>IF(I2223&gt;0,COUNTIF($AV$32:AV2223,AV2223),0)</f>
        <v>0</v>
      </c>
      <c r="AX2223" s="69">
        <f>IF(AND(AW2223&gt;1,SUMIF($AV$32:AV2222,AV2223,$AX$32:AX2222)-SUMIF($AV$32:AV2222,AV2223,$BA$32:BA2222)=0),1,IF(AND(AW2223&gt;1,SUMIF($AV$32:AV2222,AV2223,$AX$32:AX2222)-SUMIF($AV$32:AV2222,AV2223,$BA$32:BA2222)&gt;0),0,AW2223))</f>
        <v>0</v>
      </c>
      <c r="AY2223" s="69">
        <f>IF(AND(Q2223&gt;0,SUMIF($AV$32:AV2223,AV2223,$I$32:I2223)-SUMIF($AV$32:AV2223,AV2223,$Q$32:Q2223)=0),COUNTIF($AV$32:AV2223,AV2223),0)</f>
        <v>0</v>
      </c>
      <c r="AZ2223" s="69">
        <f>IF(Q2223&gt;0,COUNTIF($AV$32:AV2223,AV2223),0)</f>
        <v>0</v>
      </c>
      <c r="BA2223" s="69">
        <f t="shared" si="525"/>
        <v>0</v>
      </c>
      <c r="BC2223" s="69" t="str">
        <f t="shared" si="526"/>
        <v xml:space="preserve">  </v>
      </c>
      <c r="BD2223" s="69">
        <f t="shared" si="527"/>
        <v>0</v>
      </c>
      <c r="BF2223" s="69"/>
    </row>
    <row r="2224" spans="44:58" x14ac:dyDescent="0.25">
      <c r="AR2224" s="225">
        <f t="shared" si="528"/>
        <v>1</v>
      </c>
      <c r="AS2224" s="35">
        <f t="shared" si="529"/>
        <v>1</v>
      </c>
      <c r="AU2224" s="69" t="e">
        <f t="shared" si="523"/>
        <v>#N/A</v>
      </c>
      <c r="AV2224" s="69" t="e">
        <f t="shared" si="524"/>
        <v>#N/A</v>
      </c>
      <c r="AW2224" s="69">
        <f>IF(I2224&gt;0,COUNTIF($AV$32:AV2224,AV2224),0)</f>
        <v>0</v>
      </c>
      <c r="AX2224" s="69">
        <f>IF(AND(AW2224&gt;1,SUMIF($AV$32:AV2223,AV2224,$AX$32:AX2223)-SUMIF($AV$32:AV2223,AV2224,$BA$32:BA2223)=0),1,IF(AND(AW2224&gt;1,SUMIF($AV$32:AV2223,AV2224,$AX$32:AX2223)-SUMIF($AV$32:AV2223,AV2224,$BA$32:BA2223)&gt;0),0,AW2224))</f>
        <v>0</v>
      </c>
      <c r="AY2224" s="69">
        <f>IF(AND(Q2224&gt;0,SUMIF($AV$32:AV2224,AV2224,$I$32:I2224)-SUMIF($AV$32:AV2224,AV2224,$Q$32:Q2224)=0),COUNTIF($AV$32:AV2224,AV2224),0)</f>
        <v>0</v>
      </c>
      <c r="AZ2224" s="69">
        <f>IF(Q2224&gt;0,COUNTIF($AV$32:AV2224,AV2224),0)</f>
        <v>0</v>
      </c>
      <c r="BA2224" s="69">
        <f t="shared" si="525"/>
        <v>0</v>
      </c>
      <c r="BC2224" s="69" t="str">
        <f t="shared" si="526"/>
        <v xml:space="preserve">  </v>
      </c>
      <c r="BD2224" s="69">
        <f t="shared" si="527"/>
        <v>0</v>
      </c>
      <c r="BF2224" s="69"/>
    </row>
    <row r="2225" spans="44:58" x14ac:dyDescent="0.25">
      <c r="AR2225" s="225">
        <f t="shared" si="528"/>
        <v>1</v>
      </c>
      <c r="AS2225" s="35">
        <f t="shared" si="529"/>
        <v>1</v>
      </c>
      <c r="AU2225" s="69" t="e">
        <f t="shared" si="523"/>
        <v>#N/A</v>
      </c>
      <c r="AV2225" s="69" t="e">
        <f t="shared" si="524"/>
        <v>#N/A</v>
      </c>
      <c r="AW2225" s="69">
        <f>IF(I2225&gt;0,COUNTIF($AV$32:AV2225,AV2225),0)</f>
        <v>0</v>
      </c>
      <c r="AX2225" s="69">
        <f>IF(AND(AW2225&gt;1,SUMIF($AV$32:AV2224,AV2225,$AX$32:AX2224)-SUMIF($AV$32:AV2224,AV2225,$BA$32:BA2224)=0),1,IF(AND(AW2225&gt;1,SUMIF($AV$32:AV2224,AV2225,$AX$32:AX2224)-SUMIF($AV$32:AV2224,AV2225,$BA$32:BA2224)&gt;0),0,AW2225))</f>
        <v>0</v>
      </c>
      <c r="AY2225" s="69">
        <f>IF(AND(Q2225&gt;0,SUMIF($AV$32:AV2225,AV2225,$I$32:I2225)-SUMIF($AV$32:AV2225,AV2225,$Q$32:Q2225)=0),COUNTIF($AV$32:AV2225,AV2225),0)</f>
        <v>0</v>
      </c>
      <c r="AZ2225" s="69">
        <f>IF(Q2225&gt;0,COUNTIF($AV$32:AV2225,AV2225),0)</f>
        <v>0</v>
      </c>
      <c r="BA2225" s="69">
        <f t="shared" si="525"/>
        <v>0</v>
      </c>
      <c r="BC2225" s="69" t="str">
        <f t="shared" si="526"/>
        <v xml:space="preserve">  </v>
      </c>
      <c r="BD2225" s="69">
        <f t="shared" si="527"/>
        <v>0</v>
      </c>
      <c r="BF2225" s="69"/>
    </row>
    <row r="2226" spans="44:58" x14ac:dyDescent="0.25">
      <c r="AR2226" s="225">
        <f t="shared" si="528"/>
        <v>1</v>
      </c>
      <c r="AS2226" s="35">
        <f t="shared" si="529"/>
        <v>1</v>
      </c>
      <c r="AU2226" s="69" t="e">
        <f t="shared" si="523"/>
        <v>#N/A</v>
      </c>
      <c r="AV2226" s="69" t="e">
        <f t="shared" si="524"/>
        <v>#N/A</v>
      </c>
      <c r="AW2226" s="69">
        <f>IF(I2226&gt;0,COUNTIF($AV$32:AV2226,AV2226),0)</f>
        <v>0</v>
      </c>
      <c r="AX2226" s="69">
        <f>IF(AND(AW2226&gt;1,SUMIF($AV$32:AV2225,AV2226,$AX$32:AX2225)-SUMIF($AV$32:AV2225,AV2226,$BA$32:BA2225)=0),1,IF(AND(AW2226&gt;1,SUMIF($AV$32:AV2225,AV2226,$AX$32:AX2225)-SUMIF($AV$32:AV2225,AV2226,$BA$32:BA2225)&gt;0),0,AW2226))</f>
        <v>0</v>
      </c>
      <c r="AY2226" s="69">
        <f>IF(AND(Q2226&gt;0,SUMIF($AV$32:AV2226,AV2226,$I$32:I2226)-SUMIF($AV$32:AV2226,AV2226,$Q$32:Q2226)=0),COUNTIF($AV$32:AV2226,AV2226),0)</f>
        <v>0</v>
      </c>
      <c r="AZ2226" s="69">
        <f>IF(Q2226&gt;0,COUNTIF($AV$32:AV2226,AV2226),0)</f>
        <v>0</v>
      </c>
      <c r="BA2226" s="69">
        <f t="shared" si="525"/>
        <v>0</v>
      </c>
      <c r="BC2226" s="69" t="str">
        <f t="shared" si="526"/>
        <v xml:space="preserve">  </v>
      </c>
      <c r="BD2226" s="69">
        <f t="shared" si="527"/>
        <v>0</v>
      </c>
      <c r="BF2226" s="69"/>
    </row>
    <row r="2227" spans="44:58" x14ac:dyDescent="0.25">
      <c r="AR2227" s="225">
        <f t="shared" si="528"/>
        <v>1</v>
      </c>
      <c r="AS2227" s="35">
        <f t="shared" si="529"/>
        <v>1</v>
      </c>
      <c r="AU2227" s="69" t="e">
        <f t="shared" si="523"/>
        <v>#N/A</v>
      </c>
      <c r="AV2227" s="69" t="e">
        <f t="shared" si="524"/>
        <v>#N/A</v>
      </c>
      <c r="AW2227" s="69">
        <f>IF(I2227&gt;0,COUNTIF($AV$32:AV2227,AV2227),0)</f>
        <v>0</v>
      </c>
      <c r="AX2227" s="69">
        <f>IF(AND(AW2227&gt;1,SUMIF($AV$32:AV2226,AV2227,$AX$32:AX2226)-SUMIF($AV$32:AV2226,AV2227,$BA$32:BA2226)=0),1,IF(AND(AW2227&gt;1,SUMIF($AV$32:AV2226,AV2227,$AX$32:AX2226)-SUMIF($AV$32:AV2226,AV2227,$BA$32:BA2226)&gt;0),0,AW2227))</f>
        <v>0</v>
      </c>
      <c r="AY2227" s="69">
        <f>IF(AND(Q2227&gt;0,SUMIF($AV$32:AV2227,AV2227,$I$32:I2227)-SUMIF($AV$32:AV2227,AV2227,$Q$32:Q2227)=0),COUNTIF($AV$32:AV2227,AV2227),0)</f>
        <v>0</v>
      </c>
      <c r="AZ2227" s="69">
        <f>IF(Q2227&gt;0,COUNTIF($AV$32:AV2227,AV2227),0)</f>
        <v>0</v>
      </c>
      <c r="BA2227" s="69">
        <f t="shared" si="525"/>
        <v>0</v>
      </c>
      <c r="BC2227" s="69" t="str">
        <f t="shared" si="526"/>
        <v xml:space="preserve">  </v>
      </c>
      <c r="BD2227" s="69">
        <f t="shared" si="527"/>
        <v>0</v>
      </c>
      <c r="BF2227" s="69"/>
    </row>
    <row r="2228" spans="44:58" x14ac:dyDescent="0.25">
      <c r="AR2228" s="225">
        <f t="shared" si="528"/>
        <v>1</v>
      </c>
      <c r="AS2228" s="35">
        <f t="shared" si="529"/>
        <v>1</v>
      </c>
      <c r="AU2228" s="69" t="e">
        <f t="shared" si="523"/>
        <v>#N/A</v>
      </c>
      <c r="AV2228" s="69" t="e">
        <f t="shared" si="524"/>
        <v>#N/A</v>
      </c>
      <c r="AW2228" s="69">
        <f>IF(I2228&gt;0,COUNTIF($AV$32:AV2228,AV2228),0)</f>
        <v>0</v>
      </c>
      <c r="AX2228" s="69">
        <f>IF(AND(AW2228&gt;1,SUMIF($AV$32:AV2227,AV2228,$AX$32:AX2227)-SUMIF($AV$32:AV2227,AV2228,$BA$32:BA2227)=0),1,IF(AND(AW2228&gt;1,SUMIF($AV$32:AV2227,AV2228,$AX$32:AX2227)-SUMIF($AV$32:AV2227,AV2228,$BA$32:BA2227)&gt;0),0,AW2228))</f>
        <v>0</v>
      </c>
      <c r="AY2228" s="69">
        <f>IF(AND(Q2228&gt;0,SUMIF($AV$32:AV2228,AV2228,$I$32:I2228)-SUMIF($AV$32:AV2228,AV2228,$Q$32:Q2228)=0),COUNTIF($AV$32:AV2228,AV2228),0)</f>
        <v>0</v>
      </c>
      <c r="AZ2228" s="69">
        <f>IF(Q2228&gt;0,COUNTIF($AV$32:AV2228,AV2228),0)</f>
        <v>0</v>
      </c>
      <c r="BA2228" s="69">
        <f t="shared" si="525"/>
        <v>0</v>
      </c>
      <c r="BC2228" s="69" t="str">
        <f t="shared" si="526"/>
        <v xml:space="preserve">  </v>
      </c>
      <c r="BD2228" s="69">
        <f t="shared" si="527"/>
        <v>0</v>
      </c>
      <c r="BF2228" s="69"/>
    </row>
    <row r="2229" spans="44:58" x14ac:dyDescent="0.25">
      <c r="AR2229" s="225">
        <f t="shared" si="528"/>
        <v>1</v>
      </c>
      <c r="AS2229" s="35">
        <f t="shared" si="529"/>
        <v>1</v>
      </c>
      <c r="AU2229" s="69" t="e">
        <f t="shared" si="523"/>
        <v>#N/A</v>
      </c>
      <c r="AV2229" s="69" t="e">
        <f t="shared" si="524"/>
        <v>#N/A</v>
      </c>
      <c r="AW2229" s="69">
        <f>IF(I2229&gt;0,COUNTIF($AV$32:AV2229,AV2229),0)</f>
        <v>0</v>
      </c>
      <c r="AX2229" s="69">
        <f>IF(AND(AW2229&gt;1,SUMIF($AV$32:AV2228,AV2229,$AX$32:AX2228)-SUMIF($AV$32:AV2228,AV2229,$BA$32:BA2228)=0),1,IF(AND(AW2229&gt;1,SUMIF($AV$32:AV2228,AV2229,$AX$32:AX2228)-SUMIF($AV$32:AV2228,AV2229,$BA$32:BA2228)&gt;0),0,AW2229))</f>
        <v>0</v>
      </c>
      <c r="AY2229" s="69">
        <f>IF(AND(Q2229&gt;0,SUMIF($AV$32:AV2229,AV2229,$I$32:I2229)-SUMIF($AV$32:AV2229,AV2229,$Q$32:Q2229)=0),COUNTIF($AV$32:AV2229,AV2229),0)</f>
        <v>0</v>
      </c>
      <c r="AZ2229" s="69">
        <f>IF(Q2229&gt;0,COUNTIF($AV$32:AV2229,AV2229),0)</f>
        <v>0</v>
      </c>
      <c r="BA2229" s="69">
        <f t="shared" si="525"/>
        <v>0</v>
      </c>
      <c r="BC2229" s="69" t="str">
        <f t="shared" si="526"/>
        <v xml:space="preserve">  </v>
      </c>
      <c r="BD2229" s="69">
        <f t="shared" si="527"/>
        <v>0</v>
      </c>
      <c r="BF2229" s="69"/>
    </row>
    <row r="2230" spans="44:58" x14ac:dyDescent="0.25">
      <c r="AR2230" s="225">
        <f t="shared" si="528"/>
        <v>1</v>
      </c>
      <c r="AS2230" s="35">
        <f t="shared" si="529"/>
        <v>1</v>
      </c>
      <c r="AU2230" s="69" t="e">
        <f t="shared" si="523"/>
        <v>#N/A</v>
      </c>
      <c r="AV2230" s="69" t="e">
        <f t="shared" si="524"/>
        <v>#N/A</v>
      </c>
      <c r="AW2230" s="69">
        <f>IF(I2230&gt;0,COUNTIF($AV$32:AV2230,AV2230),0)</f>
        <v>0</v>
      </c>
      <c r="AX2230" s="69">
        <f>IF(AND(AW2230&gt;1,SUMIF($AV$32:AV2229,AV2230,$AX$32:AX2229)-SUMIF($AV$32:AV2229,AV2230,$BA$32:BA2229)=0),1,IF(AND(AW2230&gt;1,SUMIF($AV$32:AV2229,AV2230,$AX$32:AX2229)-SUMIF($AV$32:AV2229,AV2230,$BA$32:BA2229)&gt;0),0,AW2230))</f>
        <v>0</v>
      </c>
      <c r="AY2230" s="69">
        <f>IF(AND(Q2230&gt;0,SUMIF($AV$32:AV2230,AV2230,$I$32:I2230)-SUMIF($AV$32:AV2230,AV2230,$Q$32:Q2230)=0),COUNTIF($AV$32:AV2230,AV2230),0)</f>
        <v>0</v>
      </c>
      <c r="AZ2230" s="69">
        <f>IF(Q2230&gt;0,COUNTIF($AV$32:AV2230,AV2230),0)</f>
        <v>0</v>
      </c>
      <c r="BA2230" s="69">
        <f t="shared" si="525"/>
        <v>0</v>
      </c>
      <c r="BC2230" s="69" t="str">
        <f t="shared" si="526"/>
        <v xml:space="preserve">  </v>
      </c>
      <c r="BD2230" s="69">
        <f t="shared" si="527"/>
        <v>0</v>
      </c>
      <c r="BF2230" s="69"/>
    </row>
    <row r="2231" spans="44:58" x14ac:dyDescent="0.25">
      <c r="AR2231" s="225">
        <f t="shared" si="528"/>
        <v>1</v>
      </c>
      <c r="AS2231" s="35">
        <f t="shared" si="529"/>
        <v>1</v>
      </c>
      <c r="AU2231" s="69" t="e">
        <f t="shared" si="523"/>
        <v>#N/A</v>
      </c>
      <c r="AV2231" s="69" t="e">
        <f t="shared" si="524"/>
        <v>#N/A</v>
      </c>
      <c r="AW2231" s="69">
        <f>IF(I2231&gt;0,COUNTIF($AV$32:AV2231,AV2231),0)</f>
        <v>0</v>
      </c>
      <c r="AX2231" s="69">
        <f>IF(AND(AW2231&gt;1,SUMIF($AV$32:AV2230,AV2231,$AX$32:AX2230)-SUMIF($AV$32:AV2230,AV2231,$BA$32:BA2230)=0),1,IF(AND(AW2231&gt;1,SUMIF($AV$32:AV2230,AV2231,$AX$32:AX2230)-SUMIF($AV$32:AV2230,AV2231,$BA$32:BA2230)&gt;0),0,AW2231))</f>
        <v>0</v>
      </c>
      <c r="AY2231" s="69">
        <f>IF(AND(Q2231&gt;0,SUMIF($AV$32:AV2231,AV2231,$I$32:I2231)-SUMIF($AV$32:AV2231,AV2231,$Q$32:Q2231)=0),COUNTIF($AV$32:AV2231,AV2231),0)</f>
        <v>0</v>
      </c>
      <c r="AZ2231" s="69">
        <f>IF(Q2231&gt;0,COUNTIF($AV$32:AV2231,AV2231),0)</f>
        <v>0</v>
      </c>
      <c r="BA2231" s="69">
        <f t="shared" si="525"/>
        <v>0</v>
      </c>
      <c r="BC2231" s="69" t="str">
        <f t="shared" si="526"/>
        <v xml:space="preserve">  </v>
      </c>
      <c r="BD2231" s="69">
        <f t="shared" si="527"/>
        <v>0</v>
      </c>
      <c r="BF2231" s="69"/>
    </row>
    <row r="2232" spans="44:58" x14ac:dyDescent="0.25">
      <c r="AR2232" s="225">
        <f t="shared" si="528"/>
        <v>1</v>
      </c>
      <c r="AS2232" s="35">
        <f t="shared" si="529"/>
        <v>1</v>
      </c>
      <c r="AU2232" s="69" t="e">
        <f t="shared" si="523"/>
        <v>#N/A</v>
      </c>
      <c r="AV2232" s="69" t="e">
        <f t="shared" si="524"/>
        <v>#N/A</v>
      </c>
      <c r="AW2232" s="69">
        <f>IF(I2232&gt;0,COUNTIF($AV$32:AV2232,AV2232),0)</f>
        <v>0</v>
      </c>
      <c r="AX2232" s="69">
        <f>IF(AND(AW2232&gt;1,SUMIF($AV$32:AV2231,AV2232,$AX$32:AX2231)-SUMIF($AV$32:AV2231,AV2232,$BA$32:BA2231)=0),1,IF(AND(AW2232&gt;1,SUMIF($AV$32:AV2231,AV2232,$AX$32:AX2231)-SUMIF($AV$32:AV2231,AV2232,$BA$32:BA2231)&gt;0),0,AW2232))</f>
        <v>0</v>
      </c>
      <c r="AY2232" s="69">
        <f>IF(AND(Q2232&gt;0,SUMIF($AV$32:AV2232,AV2232,$I$32:I2232)-SUMIF($AV$32:AV2232,AV2232,$Q$32:Q2232)=0),COUNTIF($AV$32:AV2232,AV2232),0)</f>
        <v>0</v>
      </c>
      <c r="AZ2232" s="69">
        <f>IF(Q2232&gt;0,COUNTIF($AV$32:AV2232,AV2232),0)</f>
        <v>0</v>
      </c>
      <c r="BA2232" s="69">
        <f t="shared" si="525"/>
        <v>0</v>
      </c>
      <c r="BC2232" s="69" t="str">
        <f t="shared" si="526"/>
        <v xml:space="preserve">  </v>
      </c>
      <c r="BD2232" s="69">
        <f t="shared" si="527"/>
        <v>0</v>
      </c>
      <c r="BF2232" s="69"/>
    </row>
    <row r="2233" spans="44:58" x14ac:dyDescent="0.25">
      <c r="AR2233" s="225">
        <f t="shared" si="528"/>
        <v>1</v>
      </c>
      <c r="AS2233" s="35">
        <f t="shared" si="529"/>
        <v>1</v>
      </c>
      <c r="AU2233" s="69" t="e">
        <f t="shared" si="523"/>
        <v>#N/A</v>
      </c>
      <c r="AV2233" s="69" t="e">
        <f t="shared" si="524"/>
        <v>#N/A</v>
      </c>
      <c r="AW2233" s="69">
        <f>IF(I2233&gt;0,COUNTIF($AV$32:AV2233,AV2233),0)</f>
        <v>0</v>
      </c>
      <c r="AX2233" s="69">
        <f>IF(AND(AW2233&gt;1,SUMIF($AV$32:AV2232,AV2233,$AX$32:AX2232)-SUMIF($AV$32:AV2232,AV2233,$BA$32:BA2232)=0),1,IF(AND(AW2233&gt;1,SUMIF($AV$32:AV2232,AV2233,$AX$32:AX2232)-SUMIF($AV$32:AV2232,AV2233,$BA$32:BA2232)&gt;0),0,AW2233))</f>
        <v>0</v>
      </c>
      <c r="AY2233" s="69">
        <f>IF(AND(Q2233&gt;0,SUMIF($AV$32:AV2233,AV2233,$I$32:I2233)-SUMIF($AV$32:AV2233,AV2233,$Q$32:Q2233)=0),COUNTIF($AV$32:AV2233,AV2233),0)</f>
        <v>0</v>
      </c>
      <c r="AZ2233" s="69">
        <f>IF(Q2233&gt;0,COUNTIF($AV$32:AV2233,AV2233),0)</f>
        <v>0</v>
      </c>
      <c r="BA2233" s="69">
        <f t="shared" si="525"/>
        <v>0</v>
      </c>
      <c r="BC2233" s="69" t="str">
        <f t="shared" si="526"/>
        <v xml:space="preserve">  </v>
      </c>
      <c r="BD2233" s="69">
        <f t="shared" si="527"/>
        <v>0</v>
      </c>
      <c r="BF2233" s="69"/>
    </row>
    <row r="2234" spans="44:58" x14ac:dyDescent="0.25">
      <c r="AR2234" s="225">
        <f t="shared" si="528"/>
        <v>1</v>
      </c>
      <c r="AS2234" s="35">
        <f t="shared" si="529"/>
        <v>1</v>
      </c>
      <c r="AU2234" s="69" t="e">
        <f t="shared" si="523"/>
        <v>#N/A</v>
      </c>
      <c r="AV2234" s="69" t="e">
        <f t="shared" si="524"/>
        <v>#N/A</v>
      </c>
      <c r="AW2234" s="69">
        <f>IF(I2234&gt;0,COUNTIF($AV$32:AV2234,AV2234),0)</f>
        <v>0</v>
      </c>
      <c r="AX2234" s="69">
        <f>IF(AND(AW2234&gt;1,SUMIF($AV$32:AV2233,AV2234,$AX$32:AX2233)-SUMIF($AV$32:AV2233,AV2234,$BA$32:BA2233)=0),1,IF(AND(AW2234&gt;1,SUMIF($AV$32:AV2233,AV2234,$AX$32:AX2233)-SUMIF($AV$32:AV2233,AV2234,$BA$32:BA2233)&gt;0),0,AW2234))</f>
        <v>0</v>
      </c>
      <c r="AY2234" s="69">
        <f>IF(AND(Q2234&gt;0,SUMIF($AV$32:AV2234,AV2234,$I$32:I2234)-SUMIF($AV$32:AV2234,AV2234,$Q$32:Q2234)=0),COUNTIF($AV$32:AV2234,AV2234),0)</f>
        <v>0</v>
      </c>
      <c r="AZ2234" s="69">
        <f>IF(Q2234&gt;0,COUNTIF($AV$32:AV2234,AV2234),0)</f>
        <v>0</v>
      </c>
      <c r="BA2234" s="69">
        <f t="shared" si="525"/>
        <v>0</v>
      </c>
      <c r="BC2234" s="69" t="str">
        <f t="shared" si="526"/>
        <v xml:space="preserve">  </v>
      </c>
      <c r="BD2234" s="69">
        <f t="shared" si="527"/>
        <v>0</v>
      </c>
      <c r="BF2234" s="69"/>
    </row>
    <row r="2235" spans="44:58" x14ac:dyDescent="0.25">
      <c r="AR2235" s="225">
        <f t="shared" si="528"/>
        <v>1</v>
      </c>
      <c r="AS2235" s="35">
        <f t="shared" si="529"/>
        <v>1</v>
      </c>
      <c r="AU2235" s="69" t="e">
        <f t="shared" si="523"/>
        <v>#N/A</v>
      </c>
      <c r="AV2235" s="69" t="e">
        <f t="shared" si="524"/>
        <v>#N/A</v>
      </c>
      <c r="AW2235" s="69">
        <f>IF(I2235&gt;0,COUNTIF($AV$32:AV2235,AV2235),0)</f>
        <v>0</v>
      </c>
      <c r="AX2235" s="69">
        <f>IF(AND(AW2235&gt;1,SUMIF($AV$32:AV2234,AV2235,$AX$32:AX2234)-SUMIF($AV$32:AV2234,AV2235,$BA$32:BA2234)=0),1,IF(AND(AW2235&gt;1,SUMIF($AV$32:AV2234,AV2235,$AX$32:AX2234)-SUMIF($AV$32:AV2234,AV2235,$BA$32:BA2234)&gt;0),0,AW2235))</f>
        <v>0</v>
      </c>
      <c r="AY2235" s="69">
        <f>IF(AND(Q2235&gt;0,SUMIF($AV$32:AV2235,AV2235,$I$32:I2235)-SUMIF($AV$32:AV2235,AV2235,$Q$32:Q2235)=0),COUNTIF($AV$32:AV2235,AV2235),0)</f>
        <v>0</v>
      </c>
      <c r="AZ2235" s="69">
        <f>IF(Q2235&gt;0,COUNTIF($AV$32:AV2235,AV2235),0)</f>
        <v>0</v>
      </c>
      <c r="BA2235" s="69">
        <f t="shared" si="525"/>
        <v>0</v>
      </c>
      <c r="BC2235" s="69" t="str">
        <f t="shared" si="526"/>
        <v xml:space="preserve">  </v>
      </c>
      <c r="BD2235" s="69">
        <f t="shared" si="527"/>
        <v>0</v>
      </c>
      <c r="BF2235" s="69"/>
    </row>
    <row r="2236" spans="44:58" x14ac:dyDescent="0.25">
      <c r="AR2236" s="225">
        <f t="shared" si="528"/>
        <v>1</v>
      </c>
      <c r="AS2236" s="35">
        <f t="shared" si="529"/>
        <v>1</v>
      </c>
      <c r="AU2236" s="69" t="e">
        <f t="shared" si="523"/>
        <v>#N/A</v>
      </c>
      <c r="AV2236" s="69" t="e">
        <f t="shared" si="524"/>
        <v>#N/A</v>
      </c>
      <c r="AW2236" s="69">
        <f>IF(I2236&gt;0,COUNTIF($AV$32:AV2236,AV2236),0)</f>
        <v>0</v>
      </c>
      <c r="AX2236" s="69">
        <f>IF(AND(AW2236&gt;1,SUMIF($AV$32:AV2235,AV2236,$AX$32:AX2235)-SUMIF($AV$32:AV2235,AV2236,$BA$32:BA2235)=0),1,IF(AND(AW2236&gt;1,SUMIF($AV$32:AV2235,AV2236,$AX$32:AX2235)-SUMIF($AV$32:AV2235,AV2236,$BA$32:BA2235)&gt;0),0,AW2236))</f>
        <v>0</v>
      </c>
      <c r="AY2236" s="69">
        <f>IF(AND(Q2236&gt;0,SUMIF($AV$32:AV2236,AV2236,$I$32:I2236)-SUMIF($AV$32:AV2236,AV2236,$Q$32:Q2236)=0),COUNTIF($AV$32:AV2236,AV2236),0)</f>
        <v>0</v>
      </c>
      <c r="AZ2236" s="69">
        <f>IF(Q2236&gt;0,COUNTIF($AV$32:AV2236,AV2236),0)</f>
        <v>0</v>
      </c>
      <c r="BA2236" s="69">
        <f t="shared" si="525"/>
        <v>0</v>
      </c>
      <c r="BC2236" s="69" t="str">
        <f t="shared" si="526"/>
        <v xml:space="preserve">  </v>
      </c>
      <c r="BD2236" s="69">
        <f t="shared" si="527"/>
        <v>0</v>
      </c>
      <c r="BF2236" s="69"/>
    </row>
    <row r="2237" spans="44:58" x14ac:dyDescent="0.25">
      <c r="AR2237" s="225">
        <f t="shared" si="528"/>
        <v>1</v>
      </c>
      <c r="AS2237" s="35">
        <f t="shared" si="529"/>
        <v>1</v>
      </c>
      <c r="AU2237" s="69" t="e">
        <f t="shared" si="523"/>
        <v>#N/A</v>
      </c>
      <c r="AV2237" s="69" t="e">
        <f t="shared" si="524"/>
        <v>#N/A</v>
      </c>
      <c r="AW2237" s="69">
        <f>IF(I2237&gt;0,COUNTIF($AV$32:AV2237,AV2237),0)</f>
        <v>0</v>
      </c>
      <c r="AX2237" s="69">
        <f>IF(AND(AW2237&gt;1,SUMIF($AV$32:AV2236,AV2237,$AX$32:AX2236)-SUMIF($AV$32:AV2236,AV2237,$BA$32:BA2236)=0),1,IF(AND(AW2237&gt;1,SUMIF($AV$32:AV2236,AV2237,$AX$32:AX2236)-SUMIF($AV$32:AV2236,AV2237,$BA$32:BA2236)&gt;0),0,AW2237))</f>
        <v>0</v>
      </c>
      <c r="AY2237" s="69">
        <f>IF(AND(Q2237&gt;0,SUMIF($AV$32:AV2237,AV2237,$I$32:I2237)-SUMIF($AV$32:AV2237,AV2237,$Q$32:Q2237)=0),COUNTIF($AV$32:AV2237,AV2237),0)</f>
        <v>0</v>
      </c>
      <c r="AZ2237" s="69">
        <f>IF(Q2237&gt;0,COUNTIF($AV$32:AV2237,AV2237),0)</f>
        <v>0</v>
      </c>
      <c r="BA2237" s="69">
        <f t="shared" si="525"/>
        <v>0</v>
      </c>
      <c r="BC2237" s="69" t="str">
        <f t="shared" si="526"/>
        <v xml:space="preserve">  </v>
      </c>
      <c r="BD2237" s="69">
        <f t="shared" si="527"/>
        <v>0</v>
      </c>
      <c r="BF2237" s="69"/>
    </row>
    <row r="2238" spans="44:58" x14ac:dyDescent="0.25">
      <c r="AR2238" s="225">
        <f t="shared" si="528"/>
        <v>1</v>
      </c>
      <c r="AS2238" s="35">
        <f t="shared" si="529"/>
        <v>1</v>
      </c>
      <c r="AU2238" s="69" t="e">
        <f t="shared" si="523"/>
        <v>#N/A</v>
      </c>
      <c r="AV2238" s="69" t="e">
        <f t="shared" si="524"/>
        <v>#N/A</v>
      </c>
      <c r="AW2238" s="69">
        <f>IF(I2238&gt;0,COUNTIF($AV$32:AV2238,AV2238),0)</f>
        <v>0</v>
      </c>
      <c r="AX2238" s="69">
        <f>IF(AND(AW2238&gt;1,SUMIF($AV$32:AV2237,AV2238,$AX$32:AX2237)-SUMIF($AV$32:AV2237,AV2238,$BA$32:BA2237)=0),1,IF(AND(AW2238&gt;1,SUMIF($AV$32:AV2237,AV2238,$AX$32:AX2237)-SUMIF($AV$32:AV2237,AV2238,$BA$32:BA2237)&gt;0),0,AW2238))</f>
        <v>0</v>
      </c>
      <c r="AY2238" s="69">
        <f>IF(AND(Q2238&gt;0,SUMIF($AV$32:AV2238,AV2238,$I$32:I2238)-SUMIF($AV$32:AV2238,AV2238,$Q$32:Q2238)=0),COUNTIF($AV$32:AV2238,AV2238),0)</f>
        <v>0</v>
      </c>
      <c r="AZ2238" s="69">
        <f>IF(Q2238&gt;0,COUNTIF($AV$32:AV2238,AV2238),0)</f>
        <v>0</v>
      </c>
      <c r="BA2238" s="69">
        <f t="shared" si="525"/>
        <v>0</v>
      </c>
      <c r="BC2238" s="69" t="str">
        <f t="shared" si="526"/>
        <v xml:space="preserve">  </v>
      </c>
      <c r="BD2238" s="69">
        <f t="shared" si="527"/>
        <v>0</v>
      </c>
      <c r="BF2238" s="69"/>
    </row>
    <row r="2239" spans="44:58" x14ac:dyDescent="0.25">
      <c r="AR2239" s="225">
        <f t="shared" si="528"/>
        <v>1</v>
      </c>
      <c r="AS2239" s="35">
        <f t="shared" si="529"/>
        <v>1</v>
      </c>
      <c r="AU2239" s="69" t="e">
        <f t="shared" si="523"/>
        <v>#N/A</v>
      </c>
      <c r="AV2239" s="69" t="e">
        <f t="shared" si="524"/>
        <v>#N/A</v>
      </c>
      <c r="AW2239" s="69">
        <f>IF(I2239&gt;0,COUNTIF($AV$32:AV2239,AV2239),0)</f>
        <v>0</v>
      </c>
      <c r="AX2239" s="69">
        <f>IF(AND(AW2239&gt;1,SUMIF($AV$32:AV2238,AV2239,$AX$32:AX2238)-SUMIF($AV$32:AV2238,AV2239,$BA$32:BA2238)=0),1,IF(AND(AW2239&gt;1,SUMIF($AV$32:AV2238,AV2239,$AX$32:AX2238)-SUMIF($AV$32:AV2238,AV2239,$BA$32:BA2238)&gt;0),0,AW2239))</f>
        <v>0</v>
      </c>
      <c r="AY2239" s="69">
        <f>IF(AND(Q2239&gt;0,SUMIF($AV$32:AV2239,AV2239,$I$32:I2239)-SUMIF($AV$32:AV2239,AV2239,$Q$32:Q2239)=0),COUNTIF($AV$32:AV2239,AV2239),0)</f>
        <v>0</v>
      </c>
      <c r="AZ2239" s="69">
        <f>IF(Q2239&gt;0,COUNTIF($AV$32:AV2239,AV2239),0)</f>
        <v>0</v>
      </c>
      <c r="BA2239" s="69">
        <f t="shared" si="525"/>
        <v>0</v>
      </c>
      <c r="BC2239" s="69" t="str">
        <f t="shared" si="526"/>
        <v xml:space="preserve">  </v>
      </c>
      <c r="BD2239" s="69">
        <f t="shared" si="527"/>
        <v>0</v>
      </c>
      <c r="BF2239" s="69"/>
    </row>
    <row r="2240" spans="44:58" x14ac:dyDescent="0.25">
      <c r="AR2240" s="225">
        <f t="shared" si="528"/>
        <v>1</v>
      </c>
      <c r="AS2240" s="35">
        <f t="shared" si="529"/>
        <v>1</v>
      </c>
      <c r="AU2240" s="69" t="e">
        <f t="shared" si="523"/>
        <v>#N/A</v>
      </c>
      <c r="AV2240" s="69" t="e">
        <f t="shared" si="524"/>
        <v>#N/A</v>
      </c>
      <c r="AW2240" s="69">
        <f>IF(I2240&gt;0,COUNTIF($AV$32:AV2240,AV2240),0)</f>
        <v>0</v>
      </c>
      <c r="AX2240" s="69">
        <f>IF(AND(AW2240&gt;1,SUMIF($AV$32:AV2239,AV2240,$AX$32:AX2239)-SUMIF($AV$32:AV2239,AV2240,$BA$32:BA2239)=0),1,IF(AND(AW2240&gt;1,SUMIF($AV$32:AV2239,AV2240,$AX$32:AX2239)-SUMIF($AV$32:AV2239,AV2240,$BA$32:BA2239)&gt;0),0,AW2240))</f>
        <v>0</v>
      </c>
      <c r="AY2240" s="69">
        <f>IF(AND(Q2240&gt;0,SUMIF($AV$32:AV2240,AV2240,$I$32:I2240)-SUMIF($AV$32:AV2240,AV2240,$Q$32:Q2240)=0),COUNTIF($AV$32:AV2240,AV2240),0)</f>
        <v>0</v>
      </c>
      <c r="AZ2240" s="69">
        <f>IF(Q2240&gt;0,COUNTIF($AV$32:AV2240,AV2240),0)</f>
        <v>0</v>
      </c>
      <c r="BA2240" s="69">
        <f t="shared" si="525"/>
        <v>0</v>
      </c>
      <c r="BC2240" s="69" t="str">
        <f t="shared" si="526"/>
        <v xml:space="preserve">  </v>
      </c>
      <c r="BD2240" s="69">
        <f t="shared" si="527"/>
        <v>0</v>
      </c>
      <c r="BF2240" s="69"/>
    </row>
    <row r="2241" spans="44:58" x14ac:dyDescent="0.25">
      <c r="AR2241" s="225">
        <f t="shared" si="528"/>
        <v>1</v>
      </c>
      <c r="AS2241" s="35">
        <f t="shared" si="529"/>
        <v>1</v>
      </c>
      <c r="AU2241" s="69" t="e">
        <f t="shared" si="523"/>
        <v>#N/A</v>
      </c>
      <c r="AV2241" s="69" t="e">
        <f t="shared" si="524"/>
        <v>#N/A</v>
      </c>
      <c r="AW2241" s="69">
        <f>IF(I2241&gt;0,COUNTIF($AV$32:AV2241,AV2241),0)</f>
        <v>0</v>
      </c>
      <c r="AX2241" s="69">
        <f>IF(AND(AW2241&gt;1,SUMIF($AV$32:AV2240,AV2241,$AX$32:AX2240)-SUMIF($AV$32:AV2240,AV2241,$BA$32:BA2240)=0),1,IF(AND(AW2241&gt;1,SUMIF($AV$32:AV2240,AV2241,$AX$32:AX2240)-SUMIF($AV$32:AV2240,AV2241,$BA$32:BA2240)&gt;0),0,AW2241))</f>
        <v>0</v>
      </c>
      <c r="AY2241" s="69">
        <f>IF(AND(Q2241&gt;0,SUMIF($AV$32:AV2241,AV2241,$I$32:I2241)-SUMIF($AV$32:AV2241,AV2241,$Q$32:Q2241)=0),COUNTIF($AV$32:AV2241,AV2241),0)</f>
        <v>0</v>
      </c>
      <c r="AZ2241" s="69">
        <f>IF(Q2241&gt;0,COUNTIF($AV$32:AV2241,AV2241),0)</f>
        <v>0</v>
      </c>
      <c r="BA2241" s="69">
        <f t="shared" si="525"/>
        <v>0</v>
      </c>
      <c r="BC2241" s="69" t="str">
        <f t="shared" si="526"/>
        <v xml:space="preserve">  </v>
      </c>
      <c r="BD2241" s="69">
        <f t="shared" si="527"/>
        <v>0</v>
      </c>
      <c r="BF2241" s="69"/>
    </row>
    <row r="2242" spans="44:58" x14ac:dyDescent="0.25">
      <c r="AR2242" s="225">
        <f t="shared" si="528"/>
        <v>1</v>
      </c>
      <c r="AS2242" s="35">
        <f t="shared" si="529"/>
        <v>1</v>
      </c>
      <c r="AU2242" s="69" t="e">
        <f t="shared" si="523"/>
        <v>#N/A</v>
      </c>
      <c r="AV2242" s="69" t="e">
        <f t="shared" si="524"/>
        <v>#N/A</v>
      </c>
      <c r="AW2242" s="69">
        <f>IF(I2242&gt;0,COUNTIF($AV$32:AV2242,AV2242),0)</f>
        <v>0</v>
      </c>
      <c r="AX2242" s="69">
        <f>IF(AND(AW2242&gt;1,SUMIF($AV$32:AV2241,AV2242,$AX$32:AX2241)-SUMIF($AV$32:AV2241,AV2242,$BA$32:BA2241)=0),1,IF(AND(AW2242&gt;1,SUMIF($AV$32:AV2241,AV2242,$AX$32:AX2241)-SUMIF($AV$32:AV2241,AV2242,$BA$32:BA2241)&gt;0),0,AW2242))</f>
        <v>0</v>
      </c>
      <c r="AY2242" s="69">
        <f>IF(AND(Q2242&gt;0,SUMIF($AV$32:AV2242,AV2242,$I$32:I2242)-SUMIF($AV$32:AV2242,AV2242,$Q$32:Q2242)=0),COUNTIF($AV$32:AV2242,AV2242),0)</f>
        <v>0</v>
      </c>
      <c r="AZ2242" s="69">
        <f>IF(Q2242&gt;0,COUNTIF($AV$32:AV2242,AV2242),0)</f>
        <v>0</v>
      </c>
      <c r="BA2242" s="69">
        <f t="shared" si="525"/>
        <v>0</v>
      </c>
      <c r="BC2242" s="69" t="str">
        <f t="shared" si="526"/>
        <v xml:space="preserve">  </v>
      </c>
      <c r="BD2242" s="69">
        <f t="shared" si="527"/>
        <v>0</v>
      </c>
      <c r="BF2242" s="69"/>
    </row>
    <row r="2243" spans="44:58" x14ac:dyDescent="0.25">
      <c r="AR2243" s="225">
        <f t="shared" si="528"/>
        <v>1</v>
      </c>
      <c r="AS2243" s="35">
        <f t="shared" si="529"/>
        <v>1</v>
      </c>
      <c r="AU2243" s="69" t="e">
        <f t="shared" si="523"/>
        <v>#N/A</v>
      </c>
      <c r="AV2243" s="69" t="e">
        <f t="shared" si="524"/>
        <v>#N/A</v>
      </c>
      <c r="AW2243" s="69">
        <f>IF(I2243&gt;0,COUNTIF($AV$32:AV2243,AV2243),0)</f>
        <v>0</v>
      </c>
      <c r="AX2243" s="69">
        <f>IF(AND(AW2243&gt;1,SUMIF($AV$32:AV2242,AV2243,$AX$32:AX2242)-SUMIF($AV$32:AV2242,AV2243,$BA$32:BA2242)=0),1,IF(AND(AW2243&gt;1,SUMIF($AV$32:AV2242,AV2243,$AX$32:AX2242)-SUMIF($AV$32:AV2242,AV2243,$BA$32:BA2242)&gt;0),0,AW2243))</f>
        <v>0</v>
      </c>
      <c r="AY2243" s="69">
        <f>IF(AND(Q2243&gt;0,SUMIF($AV$32:AV2243,AV2243,$I$32:I2243)-SUMIF($AV$32:AV2243,AV2243,$Q$32:Q2243)=0),COUNTIF($AV$32:AV2243,AV2243),0)</f>
        <v>0</v>
      </c>
      <c r="AZ2243" s="69">
        <f>IF(Q2243&gt;0,COUNTIF($AV$32:AV2243,AV2243),0)</f>
        <v>0</v>
      </c>
      <c r="BA2243" s="69">
        <f t="shared" si="525"/>
        <v>0</v>
      </c>
      <c r="BC2243" s="69" t="str">
        <f t="shared" si="526"/>
        <v xml:space="preserve">  </v>
      </c>
      <c r="BD2243" s="69">
        <f t="shared" si="527"/>
        <v>0</v>
      </c>
      <c r="BF2243" s="69"/>
    </row>
    <row r="2244" spans="44:58" x14ac:dyDescent="0.25">
      <c r="AR2244" s="225">
        <f t="shared" si="528"/>
        <v>1</v>
      </c>
      <c r="AS2244" s="35">
        <f t="shared" si="529"/>
        <v>1</v>
      </c>
      <c r="AU2244" s="69" t="e">
        <f t="shared" si="523"/>
        <v>#N/A</v>
      </c>
      <c r="AV2244" s="69" t="e">
        <f t="shared" si="524"/>
        <v>#N/A</v>
      </c>
      <c r="AW2244" s="69">
        <f>IF(I2244&gt;0,COUNTIF($AV$32:AV2244,AV2244),0)</f>
        <v>0</v>
      </c>
      <c r="AX2244" s="69">
        <f>IF(AND(AW2244&gt;1,SUMIF($AV$32:AV2243,AV2244,$AX$32:AX2243)-SUMIF($AV$32:AV2243,AV2244,$BA$32:BA2243)=0),1,IF(AND(AW2244&gt;1,SUMIF($AV$32:AV2243,AV2244,$AX$32:AX2243)-SUMIF($AV$32:AV2243,AV2244,$BA$32:BA2243)&gt;0),0,AW2244))</f>
        <v>0</v>
      </c>
      <c r="AY2244" s="69">
        <f>IF(AND(Q2244&gt;0,SUMIF($AV$32:AV2244,AV2244,$I$32:I2244)-SUMIF($AV$32:AV2244,AV2244,$Q$32:Q2244)=0),COUNTIF($AV$32:AV2244,AV2244),0)</f>
        <v>0</v>
      </c>
      <c r="AZ2244" s="69">
        <f>IF(Q2244&gt;0,COUNTIF($AV$32:AV2244,AV2244),0)</f>
        <v>0</v>
      </c>
      <c r="BA2244" s="69">
        <f t="shared" si="525"/>
        <v>0</v>
      </c>
      <c r="BC2244" s="69" t="str">
        <f t="shared" si="526"/>
        <v xml:space="preserve">  </v>
      </c>
      <c r="BD2244" s="69">
        <f t="shared" si="527"/>
        <v>0</v>
      </c>
      <c r="BF2244" s="69"/>
    </row>
    <row r="2245" spans="44:58" x14ac:dyDescent="0.25">
      <c r="AR2245" s="225">
        <f t="shared" si="528"/>
        <v>1</v>
      </c>
      <c r="AS2245" s="35">
        <f t="shared" si="529"/>
        <v>1</v>
      </c>
      <c r="AU2245" s="69" t="e">
        <f t="shared" si="523"/>
        <v>#N/A</v>
      </c>
      <c r="AV2245" s="69" t="e">
        <f t="shared" si="524"/>
        <v>#N/A</v>
      </c>
      <c r="AW2245" s="69">
        <f>IF(I2245&gt;0,COUNTIF($AV$32:AV2245,AV2245),0)</f>
        <v>0</v>
      </c>
      <c r="AX2245" s="69">
        <f>IF(AND(AW2245&gt;1,SUMIF($AV$32:AV2244,AV2245,$AX$32:AX2244)-SUMIF($AV$32:AV2244,AV2245,$BA$32:BA2244)=0),1,IF(AND(AW2245&gt;1,SUMIF($AV$32:AV2244,AV2245,$AX$32:AX2244)-SUMIF($AV$32:AV2244,AV2245,$BA$32:BA2244)&gt;0),0,AW2245))</f>
        <v>0</v>
      </c>
      <c r="AY2245" s="69">
        <f>IF(AND(Q2245&gt;0,SUMIF($AV$32:AV2245,AV2245,$I$32:I2245)-SUMIF($AV$32:AV2245,AV2245,$Q$32:Q2245)=0),COUNTIF($AV$32:AV2245,AV2245),0)</f>
        <v>0</v>
      </c>
      <c r="AZ2245" s="69">
        <f>IF(Q2245&gt;0,COUNTIF($AV$32:AV2245,AV2245),0)</f>
        <v>0</v>
      </c>
      <c r="BA2245" s="69">
        <f t="shared" si="525"/>
        <v>0</v>
      </c>
      <c r="BC2245" s="69" t="str">
        <f t="shared" si="526"/>
        <v xml:space="preserve">  </v>
      </c>
      <c r="BD2245" s="69">
        <f t="shared" si="527"/>
        <v>0</v>
      </c>
      <c r="BF2245" s="69"/>
    </row>
    <row r="2246" spans="44:58" x14ac:dyDescent="0.25">
      <c r="AR2246" s="225">
        <f t="shared" si="528"/>
        <v>1</v>
      </c>
      <c r="AS2246" s="35">
        <f t="shared" si="529"/>
        <v>1</v>
      </c>
      <c r="AU2246" s="69" t="e">
        <f t="shared" si="523"/>
        <v>#N/A</v>
      </c>
      <c r="AV2246" s="69" t="e">
        <f t="shared" si="524"/>
        <v>#N/A</v>
      </c>
      <c r="AW2246" s="69">
        <f>IF(I2246&gt;0,COUNTIF($AV$32:AV2246,AV2246),0)</f>
        <v>0</v>
      </c>
      <c r="AX2246" s="69">
        <f>IF(AND(AW2246&gt;1,SUMIF($AV$32:AV2245,AV2246,$AX$32:AX2245)-SUMIF($AV$32:AV2245,AV2246,$BA$32:BA2245)=0),1,IF(AND(AW2246&gt;1,SUMIF($AV$32:AV2245,AV2246,$AX$32:AX2245)-SUMIF($AV$32:AV2245,AV2246,$BA$32:BA2245)&gt;0),0,AW2246))</f>
        <v>0</v>
      </c>
      <c r="AY2246" s="69">
        <f>IF(AND(Q2246&gt;0,SUMIF($AV$32:AV2246,AV2246,$I$32:I2246)-SUMIF($AV$32:AV2246,AV2246,$Q$32:Q2246)=0),COUNTIF($AV$32:AV2246,AV2246),0)</f>
        <v>0</v>
      </c>
      <c r="AZ2246" s="69">
        <f>IF(Q2246&gt;0,COUNTIF($AV$32:AV2246,AV2246),0)</f>
        <v>0</v>
      </c>
      <c r="BA2246" s="69">
        <f t="shared" si="525"/>
        <v>0</v>
      </c>
      <c r="BC2246" s="69" t="str">
        <f t="shared" si="526"/>
        <v xml:space="preserve">  </v>
      </c>
      <c r="BD2246" s="69">
        <f t="shared" si="527"/>
        <v>0</v>
      </c>
      <c r="BF2246" s="69"/>
    </row>
    <row r="2247" spans="44:58" x14ac:dyDescent="0.25">
      <c r="AR2247" s="225">
        <f t="shared" si="528"/>
        <v>1</v>
      </c>
      <c r="AS2247" s="35">
        <f t="shared" si="529"/>
        <v>1</v>
      </c>
      <c r="AU2247" s="69" t="e">
        <f t="shared" si="523"/>
        <v>#N/A</v>
      </c>
      <c r="AV2247" s="69" t="e">
        <f t="shared" si="524"/>
        <v>#N/A</v>
      </c>
      <c r="AW2247" s="69">
        <f>IF(I2247&gt;0,COUNTIF($AV$32:AV2247,AV2247),0)</f>
        <v>0</v>
      </c>
      <c r="AX2247" s="69">
        <f>IF(AND(AW2247&gt;1,SUMIF($AV$32:AV2246,AV2247,$AX$32:AX2246)-SUMIF($AV$32:AV2246,AV2247,$BA$32:BA2246)=0),1,IF(AND(AW2247&gt;1,SUMIF($AV$32:AV2246,AV2247,$AX$32:AX2246)-SUMIF($AV$32:AV2246,AV2247,$BA$32:BA2246)&gt;0),0,AW2247))</f>
        <v>0</v>
      </c>
      <c r="AY2247" s="69">
        <f>IF(AND(Q2247&gt;0,SUMIF($AV$32:AV2247,AV2247,$I$32:I2247)-SUMIF($AV$32:AV2247,AV2247,$Q$32:Q2247)=0),COUNTIF($AV$32:AV2247,AV2247),0)</f>
        <v>0</v>
      </c>
      <c r="AZ2247" s="69">
        <f>IF(Q2247&gt;0,COUNTIF($AV$32:AV2247,AV2247),0)</f>
        <v>0</v>
      </c>
      <c r="BA2247" s="69">
        <f t="shared" si="525"/>
        <v>0</v>
      </c>
      <c r="BC2247" s="69" t="str">
        <f t="shared" si="526"/>
        <v xml:space="preserve">  </v>
      </c>
      <c r="BD2247" s="69">
        <f t="shared" si="527"/>
        <v>0</v>
      </c>
      <c r="BF2247" s="69"/>
    </row>
    <row r="2248" spans="44:58" x14ac:dyDescent="0.25">
      <c r="AR2248" s="225">
        <f t="shared" si="528"/>
        <v>1</v>
      </c>
      <c r="AS2248" s="35">
        <f t="shared" si="529"/>
        <v>1</v>
      </c>
      <c r="AU2248" s="69" t="e">
        <f t="shared" si="523"/>
        <v>#N/A</v>
      </c>
      <c r="AV2248" s="69" t="e">
        <f t="shared" si="524"/>
        <v>#N/A</v>
      </c>
      <c r="AW2248" s="69">
        <f>IF(I2248&gt;0,COUNTIF($AV$32:AV2248,AV2248),0)</f>
        <v>0</v>
      </c>
      <c r="AX2248" s="69">
        <f>IF(AND(AW2248&gt;1,SUMIF($AV$32:AV2247,AV2248,$AX$32:AX2247)-SUMIF($AV$32:AV2247,AV2248,$BA$32:BA2247)=0),1,IF(AND(AW2248&gt;1,SUMIF($AV$32:AV2247,AV2248,$AX$32:AX2247)-SUMIF($AV$32:AV2247,AV2248,$BA$32:BA2247)&gt;0),0,AW2248))</f>
        <v>0</v>
      </c>
      <c r="AY2248" s="69">
        <f>IF(AND(Q2248&gt;0,SUMIF($AV$32:AV2248,AV2248,$I$32:I2248)-SUMIF($AV$32:AV2248,AV2248,$Q$32:Q2248)=0),COUNTIF($AV$32:AV2248,AV2248),0)</f>
        <v>0</v>
      </c>
      <c r="AZ2248" s="69">
        <f>IF(Q2248&gt;0,COUNTIF($AV$32:AV2248,AV2248),0)</f>
        <v>0</v>
      </c>
      <c r="BA2248" s="69">
        <f t="shared" si="525"/>
        <v>0</v>
      </c>
      <c r="BC2248" s="69" t="str">
        <f t="shared" si="526"/>
        <v xml:space="preserve">  </v>
      </c>
      <c r="BD2248" s="69">
        <f t="shared" si="527"/>
        <v>0</v>
      </c>
      <c r="BF2248" s="69"/>
    </row>
    <row r="2249" spans="44:58" x14ac:dyDescent="0.25">
      <c r="AR2249" s="225">
        <f t="shared" si="528"/>
        <v>1</v>
      </c>
      <c r="AS2249" s="35">
        <f t="shared" si="529"/>
        <v>1</v>
      </c>
      <c r="AU2249" s="69" t="e">
        <f t="shared" si="523"/>
        <v>#N/A</v>
      </c>
      <c r="AV2249" s="69" t="e">
        <f t="shared" si="524"/>
        <v>#N/A</v>
      </c>
      <c r="AW2249" s="69">
        <f>IF(I2249&gt;0,COUNTIF($AV$32:AV2249,AV2249),0)</f>
        <v>0</v>
      </c>
      <c r="AX2249" s="69">
        <f>IF(AND(AW2249&gt;1,SUMIF($AV$32:AV2248,AV2249,$AX$32:AX2248)-SUMIF($AV$32:AV2248,AV2249,$BA$32:BA2248)=0),1,IF(AND(AW2249&gt;1,SUMIF($AV$32:AV2248,AV2249,$AX$32:AX2248)-SUMIF($AV$32:AV2248,AV2249,$BA$32:BA2248)&gt;0),0,AW2249))</f>
        <v>0</v>
      </c>
      <c r="AY2249" s="69">
        <f>IF(AND(Q2249&gt;0,SUMIF($AV$32:AV2249,AV2249,$I$32:I2249)-SUMIF($AV$32:AV2249,AV2249,$Q$32:Q2249)=0),COUNTIF($AV$32:AV2249,AV2249),0)</f>
        <v>0</v>
      </c>
      <c r="AZ2249" s="69">
        <f>IF(Q2249&gt;0,COUNTIF($AV$32:AV2249,AV2249),0)</f>
        <v>0</v>
      </c>
      <c r="BA2249" s="69">
        <f t="shared" si="525"/>
        <v>0</v>
      </c>
      <c r="BC2249" s="69" t="str">
        <f t="shared" si="526"/>
        <v xml:space="preserve">  </v>
      </c>
      <c r="BD2249" s="69">
        <f t="shared" si="527"/>
        <v>0</v>
      </c>
      <c r="BF2249" s="69"/>
    </row>
    <row r="2250" spans="44:58" x14ac:dyDescent="0.25">
      <c r="AR2250" s="225">
        <f t="shared" si="528"/>
        <v>1</v>
      </c>
      <c r="AS2250" s="35">
        <f t="shared" si="529"/>
        <v>1</v>
      </c>
      <c r="AU2250" s="69" t="e">
        <f t="shared" si="523"/>
        <v>#N/A</v>
      </c>
      <c r="AV2250" s="69" t="e">
        <f t="shared" si="524"/>
        <v>#N/A</v>
      </c>
      <c r="AW2250" s="69">
        <f>IF(I2250&gt;0,COUNTIF($AV$32:AV2250,AV2250),0)</f>
        <v>0</v>
      </c>
      <c r="AX2250" s="69">
        <f>IF(AND(AW2250&gt;1,SUMIF($AV$32:AV2249,AV2250,$AX$32:AX2249)-SUMIF($AV$32:AV2249,AV2250,$BA$32:BA2249)=0),1,IF(AND(AW2250&gt;1,SUMIF($AV$32:AV2249,AV2250,$AX$32:AX2249)-SUMIF($AV$32:AV2249,AV2250,$BA$32:BA2249)&gt;0),0,AW2250))</f>
        <v>0</v>
      </c>
      <c r="AY2250" s="69">
        <f>IF(AND(Q2250&gt;0,SUMIF($AV$32:AV2250,AV2250,$I$32:I2250)-SUMIF($AV$32:AV2250,AV2250,$Q$32:Q2250)=0),COUNTIF($AV$32:AV2250,AV2250),0)</f>
        <v>0</v>
      </c>
      <c r="AZ2250" s="69">
        <f>IF(Q2250&gt;0,COUNTIF($AV$32:AV2250,AV2250),0)</f>
        <v>0</v>
      </c>
      <c r="BA2250" s="69">
        <f t="shared" si="525"/>
        <v>0</v>
      </c>
      <c r="BC2250" s="69" t="str">
        <f t="shared" si="526"/>
        <v xml:space="preserve">  </v>
      </c>
      <c r="BD2250" s="69">
        <f t="shared" si="527"/>
        <v>0</v>
      </c>
      <c r="BF2250" s="69"/>
    </row>
    <row r="2251" spans="44:58" x14ac:dyDescent="0.25">
      <c r="AR2251" s="225">
        <f t="shared" si="528"/>
        <v>1</v>
      </c>
      <c r="AS2251" s="35">
        <f t="shared" si="529"/>
        <v>1</v>
      </c>
      <c r="AU2251" s="69" t="e">
        <f t="shared" si="523"/>
        <v>#N/A</v>
      </c>
      <c r="AV2251" s="69" t="e">
        <f t="shared" si="524"/>
        <v>#N/A</v>
      </c>
      <c r="AW2251" s="69">
        <f>IF(I2251&gt;0,COUNTIF($AV$32:AV2251,AV2251),0)</f>
        <v>0</v>
      </c>
      <c r="AX2251" s="69">
        <f>IF(AND(AW2251&gt;1,SUMIF($AV$32:AV2250,AV2251,$AX$32:AX2250)-SUMIF($AV$32:AV2250,AV2251,$BA$32:BA2250)=0),1,IF(AND(AW2251&gt;1,SUMIF($AV$32:AV2250,AV2251,$AX$32:AX2250)-SUMIF($AV$32:AV2250,AV2251,$BA$32:BA2250)&gt;0),0,AW2251))</f>
        <v>0</v>
      </c>
      <c r="AY2251" s="69">
        <f>IF(AND(Q2251&gt;0,SUMIF($AV$32:AV2251,AV2251,$I$32:I2251)-SUMIF($AV$32:AV2251,AV2251,$Q$32:Q2251)=0),COUNTIF($AV$32:AV2251,AV2251),0)</f>
        <v>0</v>
      </c>
      <c r="AZ2251" s="69">
        <f>IF(Q2251&gt;0,COUNTIF($AV$32:AV2251,AV2251),0)</f>
        <v>0</v>
      </c>
      <c r="BA2251" s="69">
        <f t="shared" si="525"/>
        <v>0</v>
      </c>
      <c r="BC2251" s="69" t="str">
        <f t="shared" si="526"/>
        <v xml:space="preserve">  </v>
      </c>
      <c r="BD2251" s="69">
        <f t="shared" si="527"/>
        <v>0</v>
      </c>
      <c r="BF2251" s="69"/>
    </row>
    <row r="2252" spans="44:58" x14ac:dyDescent="0.25">
      <c r="AR2252" s="225">
        <f t="shared" si="528"/>
        <v>1</v>
      </c>
      <c r="AS2252" s="35">
        <f t="shared" si="529"/>
        <v>1</v>
      </c>
      <c r="AU2252" s="69" t="e">
        <f t="shared" si="523"/>
        <v>#N/A</v>
      </c>
      <c r="AV2252" s="69" t="e">
        <f t="shared" si="524"/>
        <v>#N/A</v>
      </c>
      <c r="AW2252" s="69">
        <f>IF(I2252&gt;0,COUNTIF($AV$32:AV2252,AV2252),0)</f>
        <v>0</v>
      </c>
      <c r="AX2252" s="69">
        <f>IF(AND(AW2252&gt;1,SUMIF($AV$32:AV2251,AV2252,$AX$32:AX2251)-SUMIF($AV$32:AV2251,AV2252,$BA$32:BA2251)=0),1,IF(AND(AW2252&gt;1,SUMIF($AV$32:AV2251,AV2252,$AX$32:AX2251)-SUMIF($AV$32:AV2251,AV2252,$BA$32:BA2251)&gt;0),0,AW2252))</f>
        <v>0</v>
      </c>
      <c r="AY2252" s="69">
        <f>IF(AND(Q2252&gt;0,SUMIF($AV$32:AV2252,AV2252,$I$32:I2252)-SUMIF($AV$32:AV2252,AV2252,$Q$32:Q2252)=0),COUNTIF($AV$32:AV2252,AV2252),0)</f>
        <v>0</v>
      </c>
      <c r="AZ2252" s="69">
        <f>IF(Q2252&gt;0,COUNTIF($AV$32:AV2252,AV2252),0)</f>
        <v>0</v>
      </c>
      <c r="BA2252" s="69">
        <f t="shared" si="525"/>
        <v>0</v>
      </c>
      <c r="BC2252" s="69" t="str">
        <f t="shared" si="526"/>
        <v xml:space="preserve">  </v>
      </c>
      <c r="BD2252" s="69">
        <f t="shared" si="527"/>
        <v>0</v>
      </c>
      <c r="BF2252" s="69"/>
    </row>
    <row r="2253" spans="44:58" x14ac:dyDescent="0.25">
      <c r="AR2253" s="225">
        <f t="shared" si="528"/>
        <v>1</v>
      </c>
      <c r="AS2253" s="35">
        <f t="shared" si="529"/>
        <v>1</v>
      </c>
      <c r="AU2253" s="69" t="e">
        <f t="shared" si="523"/>
        <v>#N/A</v>
      </c>
      <c r="AV2253" s="69" t="e">
        <f t="shared" si="524"/>
        <v>#N/A</v>
      </c>
      <c r="AW2253" s="69">
        <f>IF(I2253&gt;0,COUNTIF($AV$32:AV2253,AV2253),0)</f>
        <v>0</v>
      </c>
      <c r="AX2253" s="69">
        <f>IF(AND(AW2253&gt;1,SUMIF($AV$32:AV2252,AV2253,$AX$32:AX2252)-SUMIF($AV$32:AV2252,AV2253,$BA$32:BA2252)=0),1,IF(AND(AW2253&gt;1,SUMIF($AV$32:AV2252,AV2253,$AX$32:AX2252)-SUMIF($AV$32:AV2252,AV2253,$BA$32:BA2252)&gt;0),0,AW2253))</f>
        <v>0</v>
      </c>
      <c r="AY2253" s="69">
        <f>IF(AND(Q2253&gt;0,SUMIF($AV$32:AV2253,AV2253,$I$32:I2253)-SUMIF($AV$32:AV2253,AV2253,$Q$32:Q2253)=0),COUNTIF($AV$32:AV2253,AV2253),0)</f>
        <v>0</v>
      </c>
      <c r="AZ2253" s="69">
        <f>IF(Q2253&gt;0,COUNTIF($AV$32:AV2253,AV2253),0)</f>
        <v>0</v>
      </c>
      <c r="BA2253" s="69">
        <f t="shared" si="525"/>
        <v>0</v>
      </c>
      <c r="BC2253" s="69" t="str">
        <f t="shared" si="526"/>
        <v xml:space="preserve">  </v>
      </c>
      <c r="BD2253" s="69">
        <f t="shared" si="527"/>
        <v>0</v>
      </c>
      <c r="BF2253" s="69"/>
    </row>
    <row r="2254" spans="44:58" x14ac:dyDescent="0.25">
      <c r="AR2254" s="225">
        <f t="shared" si="528"/>
        <v>1</v>
      </c>
      <c r="AS2254" s="35">
        <f t="shared" si="529"/>
        <v>1</v>
      </c>
      <c r="AU2254" s="69" t="e">
        <f t="shared" si="523"/>
        <v>#N/A</v>
      </c>
      <c r="AV2254" s="69" t="e">
        <f t="shared" si="524"/>
        <v>#N/A</v>
      </c>
      <c r="AW2254" s="69">
        <f>IF(I2254&gt;0,COUNTIF($AV$32:AV2254,AV2254),0)</f>
        <v>0</v>
      </c>
      <c r="AX2254" s="69">
        <f>IF(AND(AW2254&gt;1,SUMIF($AV$32:AV2253,AV2254,$AX$32:AX2253)-SUMIF($AV$32:AV2253,AV2254,$BA$32:BA2253)=0),1,IF(AND(AW2254&gt;1,SUMIF($AV$32:AV2253,AV2254,$AX$32:AX2253)-SUMIF($AV$32:AV2253,AV2254,$BA$32:BA2253)&gt;0),0,AW2254))</f>
        <v>0</v>
      </c>
      <c r="AY2254" s="69">
        <f>IF(AND(Q2254&gt;0,SUMIF($AV$32:AV2254,AV2254,$I$32:I2254)-SUMIF($AV$32:AV2254,AV2254,$Q$32:Q2254)=0),COUNTIF($AV$32:AV2254,AV2254),0)</f>
        <v>0</v>
      </c>
      <c r="AZ2254" s="69">
        <f>IF(Q2254&gt;0,COUNTIF($AV$32:AV2254,AV2254),0)</f>
        <v>0</v>
      </c>
      <c r="BA2254" s="69">
        <f t="shared" si="525"/>
        <v>0</v>
      </c>
      <c r="BC2254" s="69" t="str">
        <f t="shared" si="526"/>
        <v xml:space="preserve">  </v>
      </c>
      <c r="BD2254" s="69">
        <f t="shared" si="527"/>
        <v>0</v>
      </c>
      <c r="BF2254" s="69"/>
    </row>
    <row r="2255" spans="44:58" x14ac:dyDescent="0.25">
      <c r="AR2255" s="225">
        <f t="shared" si="528"/>
        <v>1</v>
      </c>
      <c r="AS2255" s="35">
        <f t="shared" si="529"/>
        <v>1</v>
      </c>
      <c r="AU2255" s="69" t="e">
        <f t="shared" si="523"/>
        <v>#N/A</v>
      </c>
      <c r="AV2255" s="69" t="e">
        <f t="shared" si="524"/>
        <v>#N/A</v>
      </c>
      <c r="AW2255" s="69">
        <f>IF(I2255&gt;0,COUNTIF($AV$32:AV2255,AV2255),0)</f>
        <v>0</v>
      </c>
      <c r="AX2255" s="69">
        <f>IF(AND(AW2255&gt;1,SUMIF($AV$32:AV2254,AV2255,$AX$32:AX2254)-SUMIF($AV$32:AV2254,AV2255,$BA$32:BA2254)=0),1,IF(AND(AW2255&gt;1,SUMIF($AV$32:AV2254,AV2255,$AX$32:AX2254)-SUMIF($AV$32:AV2254,AV2255,$BA$32:BA2254)&gt;0),0,AW2255))</f>
        <v>0</v>
      </c>
      <c r="AY2255" s="69">
        <f>IF(AND(Q2255&gt;0,SUMIF($AV$32:AV2255,AV2255,$I$32:I2255)-SUMIF($AV$32:AV2255,AV2255,$Q$32:Q2255)=0),COUNTIF($AV$32:AV2255,AV2255),0)</f>
        <v>0</v>
      </c>
      <c r="AZ2255" s="69">
        <f>IF(Q2255&gt;0,COUNTIF($AV$32:AV2255,AV2255),0)</f>
        <v>0</v>
      </c>
      <c r="BA2255" s="69">
        <f t="shared" si="525"/>
        <v>0</v>
      </c>
      <c r="BC2255" s="69" t="str">
        <f t="shared" si="526"/>
        <v xml:space="preserve">  </v>
      </c>
      <c r="BD2255" s="69">
        <f t="shared" si="527"/>
        <v>0</v>
      </c>
      <c r="BF2255" s="69"/>
    </row>
    <row r="2256" spans="44:58" x14ac:dyDescent="0.25">
      <c r="AR2256" s="225">
        <f t="shared" si="528"/>
        <v>1</v>
      </c>
      <c r="AS2256" s="35">
        <f t="shared" si="529"/>
        <v>1</v>
      </c>
      <c r="AU2256" s="69" t="e">
        <f t="shared" si="523"/>
        <v>#N/A</v>
      </c>
      <c r="AV2256" s="69" t="e">
        <f t="shared" si="524"/>
        <v>#N/A</v>
      </c>
      <c r="AW2256" s="69">
        <f>IF(I2256&gt;0,COUNTIF($AV$32:AV2256,AV2256),0)</f>
        <v>0</v>
      </c>
      <c r="AX2256" s="69">
        <f>IF(AND(AW2256&gt;1,SUMIF($AV$32:AV2255,AV2256,$AX$32:AX2255)-SUMIF($AV$32:AV2255,AV2256,$BA$32:BA2255)=0),1,IF(AND(AW2256&gt;1,SUMIF($AV$32:AV2255,AV2256,$AX$32:AX2255)-SUMIF($AV$32:AV2255,AV2256,$BA$32:BA2255)&gt;0),0,AW2256))</f>
        <v>0</v>
      </c>
      <c r="AY2256" s="69">
        <f>IF(AND(Q2256&gt;0,SUMIF($AV$32:AV2256,AV2256,$I$32:I2256)-SUMIF($AV$32:AV2256,AV2256,$Q$32:Q2256)=0),COUNTIF($AV$32:AV2256,AV2256),0)</f>
        <v>0</v>
      </c>
      <c r="AZ2256" s="69">
        <f>IF(Q2256&gt;0,COUNTIF($AV$32:AV2256,AV2256),0)</f>
        <v>0</v>
      </c>
      <c r="BA2256" s="69">
        <f t="shared" si="525"/>
        <v>0</v>
      </c>
      <c r="BC2256" s="69" t="str">
        <f t="shared" si="526"/>
        <v xml:space="preserve">  </v>
      </c>
      <c r="BD2256" s="69">
        <f t="shared" si="527"/>
        <v>0</v>
      </c>
      <c r="BF2256" s="69"/>
    </row>
    <row r="2257" spans="44:58" x14ac:dyDescent="0.25">
      <c r="AR2257" s="225">
        <f t="shared" si="528"/>
        <v>1</v>
      </c>
      <c r="AS2257" s="35">
        <f t="shared" si="529"/>
        <v>1</v>
      </c>
      <c r="AU2257" s="69" t="e">
        <f t="shared" si="523"/>
        <v>#N/A</v>
      </c>
      <c r="AV2257" s="69" t="e">
        <f t="shared" si="524"/>
        <v>#N/A</v>
      </c>
      <c r="AW2257" s="69">
        <f>IF(I2257&gt;0,COUNTIF($AV$32:AV2257,AV2257),0)</f>
        <v>0</v>
      </c>
      <c r="AX2257" s="69">
        <f>IF(AND(AW2257&gt;1,SUMIF($AV$32:AV2256,AV2257,$AX$32:AX2256)-SUMIF($AV$32:AV2256,AV2257,$BA$32:BA2256)=0),1,IF(AND(AW2257&gt;1,SUMIF($AV$32:AV2256,AV2257,$AX$32:AX2256)-SUMIF($AV$32:AV2256,AV2257,$BA$32:BA2256)&gt;0),0,AW2257))</f>
        <v>0</v>
      </c>
      <c r="AY2257" s="69">
        <f>IF(AND(Q2257&gt;0,SUMIF($AV$32:AV2257,AV2257,$I$32:I2257)-SUMIF($AV$32:AV2257,AV2257,$Q$32:Q2257)=0),COUNTIF($AV$32:AV2257,AV2257),0)</f>
        <v>0</v>
      </c>
      <c r="AZ2257" s="69">
        <f>IF(Q2257&gt;0,COUNTIF($AV$32:AV2257,AV2257),0)</f>
        <v>0</v>
      </c>
      <c r="BA2257" s="69">
        <f t="shared" si="525"/>
        <v>0</v>
      </c>
      <c r="BC2257" s="69" t="str">
        <f t="shared" si="526"/>
        <v xml:space="preserve">  </v>
      </c>
      <c r="BD2257" s="69">
        <f t="shared" si="527"/>
        <v>0</v>
      </c>
      <c r="BF2257" s="69"/>
    </row>
    <row r="2258" spans="44:58" x14ac:dyDescent="0.25">
      <c r="AR2258" s="225">
        <f t="shared" si="528"/>
        <v>1</v>
      </c>
      <c r="AS2258" s="35">
        <f t="shared" si="529"/>
        <v>1</v>
      </c>
      <c r="AU2258" s="69" t="e">
        <f t="shared" si="523"/>
        <v>#N/A</v>
      </c>
      <c r="AV2258" s="69" t="e">
        <f t="shared" si="524"/>
        <v>#N/A</v>
      </c>
      <c r="AW2258" s="69">
        <f>IF(I2258&gt;0,COUNTIF($AV$32:AV2258,AV2258),0)</f>
        <v>0</v>
      </c>
      <c r="AX2258" s="69">
        <f>IF(AND(AW2258&gt;1,SUMIF($AV$32:AV2257,AV2258,$AX$32:AX2257)-SUMIF($AV$32:AV2257,AV2258,$BA$32:BA2257)=0),1,IF(AND(AW2258&gt;1,SUMIF($AV$32:AV2257,AV2258,$AX$32:AX2257)-SUMIF($AV$32:AV2257,AV2258,$BA$32:BA2257)&gt;0),0,AW2258))</f>
        <v>0</v>
      </c>
      <c r="AY2258" s="69">
        <f>IF(AND(Q2258&gt;0,SUMIF($AV$32:AV2258,AV2258,$I$32:I2258)-SUMIF($AV$32:AV2258,AV2258,$Q$32:Q2258)=0),COUNTIF($AV$32:AV2258,AV2258),0)</f>
        <v>0</v>
      </c>
      <c r="AZ2258" s="69">
        <f>IF(Q2258&gt;0,COUNTIF($AV$32:AV2258,AV2258),0)</f>
        <v>0</v>
      </c>
      <c r="BA2258" s="69">
        <f t="shared" si="525"/>
        <v>0</v>
      </c>
      <c r="BC2258" s="69" t="str">
        <f t="shared" si="526"/>
        <v xml:space="preserve">  </v>
      </c>
      <c r="BD2258" s="69">
        <f t="shared" si="527"/>
        <v>0</v>
      </c>
      <c r="BF2258" s="69"/>
    </row>
    <row r="2259" spans="44:58" x14ac:dyDescent="0.25">
      <c r="AR2259" s="225">
        <f t="shared" si="528"/>
        <v>1</v>
      </c>
      <c r="AS2259" s="35">
        <f t="shared" si="529"/>
        <v>1</v>
      </c>
      <c r="AU2259" s="69" t="e">
        <f t="shared" si="523"/>
        <v>#N/A</v>
      </c>
      <c r="AV2259" s="69" t="e">
        <f t="shared" si="524"/>
        <v>#N/A</v>
      </c>
      <c r="AW2259" s="69">
        <f>IF(I2259&gt;0,COUNTIF($AV$32:AV2259,AV2259),0)</f>
        <v>0</v>
      </c>
      <c r="AX2259" s="69">
        <f>IF(AND(AW2259&gt;1,SUMIF($AV$32:AV2258,AV2259,$AX$32:AX2258)-SUMIF($AV$32:AV2258,AV2259,$BA$32:BA2258)=0),1,IF(AND(AW2259&gt;1,SUMIF($AV$32:AV2258,AV2259,$AX$32:AX2258)-SUMIF($AV$32:AV2258,AV2259,$BA$32:BA2258)&gt;0),0,AW2259))</f>
        <v>0</v>
      </c>
      <c r="AY2259" s="69">
        <f>IF(AND(Q2259&gt;0,SUMIF($AV$32:AV2259,AV2259,$I$32:I2259)-SUMIF($AV$32:AV2259,AV2259,$Q$32:Q2259)=0),COUNTIF($AV$32:AV2259,AV2259),0)</f>
        <v>0</v>
      </c>
      <c r="AZ2259" s="69">
        <f>IF(Q2259&gt;0,COUNTIF($AV$32:AV2259,AV2259),0)</f>
        <v>0</v>
      </c>
      <c r="BA2259" s="69">
        <f t="shared" si="525"/>
        <v>0</v>
      </c>
      <c r="BC2259" s="69" t="str">
        <f t="shared" si="526"/>
        <v xml:space="preserve">  </v>
      </c>
      <c r="BD2259" s="69">
        <f t="shared" si="527"/>
        <v>0</v>
      </c>
      <c r="BF2259" s="69"/>
    </row>
    <row r="2260" spans="44:58" x14ac:dyDescent="0.25">
      <c r="AR2260" s="225">
        <f t="shared" si="528"/>
        <v>1</v>
      </c>
      <c r="AS2260" s="35">
        <f t="shared" si="529"/>
        <v>1</v>
      </c>
      <c r="AU2260" s="69" t="e">
        <f t="shared" si="523"/>
        <v>#N/A</v>
      </c>
      <c r="AV2260" s="69" t="e">
        <f t="shared" si="524"/>
        <v>#N/A</v>
      </c>
      <c r="AW2260" s="69">
        <f>IF(I2260&gt;0,COUNTIF($AV$32:AV2260,AV2260),0)</f>
        <v>0</v>
      </c>
      <c r="AX2260" s="69">
        <f>IF(AND(AW2260&gt;1,SUMIF($AV$32:AV2259,AV2260,$AX$32:AX2259)-SUMIF($AV$32:AV2259,AV2260,$BA$32:BA2259)=0),1,IF(AND(AW2260&gt;1,SUMIF($AV$32:AV2259,AV2260,$AX$32:AX2259)-SUMIF($AV$32:AV2259,AV2260,$BA$32:BA2259)&gt;0),0,AW2260))</f>
        <v>0</v>
      </c>
      <c r="AY2260" s="69">
        <f>IF(AND(Q2260&gt;0,SUMIF($AV$32:AV2260,AV2260,$I$32:I2260)-SUMIF($AV$32:AV2260,AV2260,$Q$32:Q2260)=0),COUNTIF($AV$32:AV2260,AV2260),0)</f>
        <v>0</v>
      </c>
      <c r="AZ2260" s="69">
        <f>IF(Q2260&gt;0,COUNTIF($AV$32:AV2260,AV2260),0)</f>
        <v>0</v>
      </c>
      <c r="BA2260" s="69">
        <f t="shared" si="525"/>
        <v>0</v>
      </c>
      <c r="BC2260" s="69" t="str">
        <f t="shared" si="526"/>
        <v xml:space="preserve">  </v>
      </c>
      <c r="BD2260" s="69">
        <f t="shared" si="527"/>
        <v>0</v>
      </c>
      <c r="BF2260" s="69"/>
    </row>
  </sheetData>
  <mergeCells count="114">
    <mergeCell ref="H2:M2"/>
    <mergeCell ref="AE2:AH2"/>
    <mergeCell ref="AE3:AF3"/>
    <mergeCell ref="A4:M4"/>
    <mergeCell ref="AE4:AF4"/>
    <mergeCell ref="A5:M5"/>
    <mergeCell ref="AE5:AF5"/>
    <mergeCell ref="AE6:AF6"/>
    <mergeCell ref="C7:H7"/>
    <mergeCell ref="AE7:AF7"/>
    <mergeCell ref="C8:E8"/>
    <mergeCell ref="F8:H8"/>
    <mergeCell ref="I8:K8"/>
    <mergeCell ref="L8:N8"/>
    <mergeCell ref="O8:Q8"/>
    <mergeCell ref="R8:T8"/>
    <mergeCell ref="U8:W8"/>
    <mergeCell ref="AE8:AF8"/>
    <mergeCell ref="AM8:AO8"/>
    <mergeCell ref="AH14:AI14"/>
    <mergeCell ref="AH15:AI15"/>
    <mergeCell ref="AH16:AI16"/>
    <mergeCell ref="BC16:BD16"/>
    <mergeCell ref="BE16:BH16"/>
    <mergeCell ref="AM9:AO9"/>
    <mergeCell ref="C10:E10"/>
    <mergeCell ref="F10:H10"/>
    <mergeCell ref="I10:K10"/>
    <mergeCell ref="L10:N10"/>
    <mergeCell ref="O10:Q10"/>
    <mergeCell ref="R10:T10"/>
    <mergeCell ref="U10:W10"/>
    <mergeCell ref="AE10:AF10"/>
    <mergeCell ref="AM10:AO10"/>
    <mergeCell ref="C9:E9"/>
    <mergeCell ref="F9:H9"/>
    <mergeCell ref="I9:K9"/>
    <mergeCell ref="L9:N9"/>
    <mergeCell ref="O9:Q9"/>
    <mergeCell ref="R9:T9"/>
    <mergeCell ref="U9:W9"/>
    <mergeCell ref="AE9:AF9"/>
    <mergeCell ref="AE11:AF11"/>
    <mergeCell ref="AH19:AI19"/>
    <mergeCell ref="AH20:AI20"/>
    <mergeCell ref="BC20:BD20"/>
    <mergeCell ref="BE20:BH20"/>
    <mergeCell ref="BI20:BN20"/>
    <mergeCell ref="BO20:BS20"/>
    <mergeCell ref="BI16:BN16"/>
    <mergeCell ref="BO16:BS16"/>
    <mergeCell ref="BC17:BD17"/>
    <mergeCell ref="BE17:BH17"/>
    <mergeCell ref="BI17:BN17"/>
    <mergeCell ref="BO17:BS17"/>
    <mergeCell ref="BC21:BD21"/>
    <mergeCell ref="BE21:BH21"/>
    <mergeCell ref="BI21:BN21"/>
    <mergeCell ref="BO21:BS21"/>
    <mergeCell ref="AH22:AI22"/>
    <mergeCell ref="AH23:AI23"/>
    <mergeCell ref="BC23:BD23"/>
    <mergeCell ref="BE23:BH23"/>
    <mergeCell ref="BI23:BN23"/>
    <mergeCell ref="BO23:BS23"/>
    <mergeCell ref="BC24:BD24"/>
    <mergeCell ref="BE24:BH24"/>
    <mergeCell ref="BI24:BN24"/>
    <mergeCell ref="BO24:BS24"/>
    <mergeCell ref="C26:E26"/>
    <mergeCell ref="F26:H26"/>
    <mergeCell ref="I26:K26"/>
    <mergeCell ref="L26:N26"/>
    <mergeCell ref="O26:Q26"/>
    <mergeCell ref="R26:T26"/>
    <mergeCell ref="BO26:BS26"/>
    <mergeCell ref="U26:W26"/>
    <mergeCell ref="AF26:AH26"/>
    <mergeCell ref="AI26:AK26"/>
    <mergeCell ref="AM26:AO26"/>
    <mergeCell ref="BE26:BH26"/>
    <mergeCell ref="BI26:BN26"/>
    <mergeCell ref="AM27:AO27"/>
    <mergeCell ref="C28:E28"/>
    <mergeCell ref="F28:H28"/>
    <mergeCell ref="I28:K28"/>
    <mergeCell ref="L28:N28"/>
    <mergeCell ref="O28:Q28"/>
    <mergeCell ref="R28:T28"/>
    <mergeCell ref="U28:W28"/>
    <mergeCell ref="AF28:AH28"/>
    <mergeCell ref="AI28:AK28"/>
    <mergeCell ref="C27:E27"/>
    <mergeCell ref="F27:H27"/>
    <mergeCell ref="I27:K27"/>
    <mergeCell ref="L27:N27"/>
    <mergeCell ref="O27:Q27"/>
    <mergeCell ref="R27:T27"/>
    <mergeCell ref="U27:W27"/>
    <mergeCell ref="AF27:AH27"/>
    <mergeCell ref="AI27:AK27"/>
    <mergeCell ref="AI29:AK29"/>
    <mergeCell ref="AM29:AO29"/>
    <mergeCell ref="BI30:BN30"/>
    <mergeCell ref="AM28:AO28"/>
    <mergeCell ref="BI28:BN28"/>
    <mergeCell ref="C29:E29"/>
    <mergeCell ref="F29:H29"/>
    <mergeCell ref="I29:K29"/>
    <mergeCell ref="L29:N29"/>
    <mergeCell ref="O29:Q29"/>
    <mergeCell ref="R29:T29"/>
    <mergeCell ref="U29:W29"/>
    <mergeCell ref="AF29:AH29"/>
  </mergeCells>
  <hyperlinks>
    <hyperlink ref="A1" location="'Danh mục'!A1" display="Quay_ve"/>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9"/>
  <sheetViews>
    <sheetView workbookViewId="0"/>
  </sheetViews>
  <sheetFormatPr defaultRowHeight="15" x14ac:dyDescent="0.25"/>
  <cols>
    <col min="1" max="1" width="7" customWidth="1"/>
    <col min="2" max="3" width="19" customWidth="1"/>
    <col min="4" max="4" width="40.28515625" customWidth="1"/>
    <col min="5" max="5" width="34" customWidth="1"/>
    <col min="6" max="6" width="36" customWidth="1"/>
    <col min="7" max="7" width="33" customWidth="1"/>
  </cols>
  <sheetData>
    <row r="1" spans="1:7" x14ac:dyDescent="0.25">
      <c r="A1" s="1" t="s">
        <v>57</v>
      </c>
      <c r="B1" s="1"/>
      <c r="C1" s="1"/>
    </row>
    <row r="3" spans="1:7" ht="15.75" x14ac:dyDescent="0.25">
      <c r="A3" s="325" t="s">
        <v>0</v>
      </c>
      <c r="B3" s="325" t="s">
        <v>764</v>
      </c>
      <c r="C3" s="325" t="s">
        <v>763</v>
      </c>
      <c r="D3" s="325" t="s">
        <v>755</v>
      </c>
      <c r="E3" s="325" t="s">
        <v>757</v>
      </c>
      <c r="F3" s="325" t="s">
        <v>759</v>
      </c>
      <c r="G3" s="325" t="s">
        <v>761</v>
      </c>
    </row>
    <row r="4" spans="1:7" x14ac:dyDescent="0.25">
      <c r="A4" s="324"/>
      <c r="B4" s="324"/>
      <c r="C4" s="324"/>
      <c r="D4" s="324"/>
      <c r="E4" s="324"/>
      <c r="F4" s="324"/>
      <c r="G4" s="324"/>
    </row>
    <row r="5" spans="1:7" x14ac:dyDescent="0.25">
      <c r="A5" s="324"/>
      <c r="B5" s="324"/>
      <c r="C5" s="324"/>
      <c r="D5" s="324"/>
      <c r="E5" s="324"/>
      <c r="F5" s="324"/>
      <c r="G5" s="324"/>
    </row>
    <row r="6" spans="1:7" x14ac:dyDescent="0.25">
      <c r="A6" s="324"/>
      <c r="B6" s="324"/>
      <c r="C6" s="324"/>
      <c r="D6" s="324"/>
      <c r="E6" s="324"/>
      <c r="F6" s="324"/>
      <c r="G6" s="324"/>
    </row>
    <row r="7" spans="1:7" x14ac:dyDescent="0.25">
      <c r="A7" s="324"/>
      <c r="B7" s="324"/>
      <c r="C7" s="324"/>
      <c r="D7" s="324"/>
      <c r="E7" s="324"/>
      <c r="F7" s="324"/>
      <c r="G7" s="324"/>
    </row>
    <row r="8" spans="1:7" x14ac:dyDescent="0.25">
      <c r="A8" s="324"/>
      <c r="B8" s="324"/>
      <c r="C8" s="324"/>
      <c r="D8" s="324"/>
      <c r="E8" s="324"/>
      <c r="F8" s="324"/>
      <c r="G8" s="324"/>
    </row>
    <row r="9" spans="1:7" x14ac:dyDescent="0.25">
      <c r="A9" s="324"/>
      <c r="B9" s="324"/>
      <c r="C9" s="324"/>
      <c r="D9" s="324"/>
      <c r="E9" s="324"/>
      <c r="F9" s="324"/>
      <c r="G9" s="324"/>
    </row>
    <row r="10" spans="1:7" x14ac:dyDescent="0.25">
      <c r="A10" s="324"/>
      <c r="B10" s="324"/>
      <c r="C10" s="324"/>
      <c r="D10" s="324"/>
      <c r="E10" s="324"/>
      <c r="F10" s="324"/>
      <c r="G10" s="324"/>
    </row>
    <row r="13" spans="1:7" x14ac:dyDescent="0.25">
      <c r="A13" t="s">
        <v>797</v>
      </c>
    </row>
    <row r="14" spans="1:7" x14ac:dyDescent="0.25">
      <c r="B14" s="34" t="s">
        <v>798</v>
      </c>
    </row>
    <row r="15" spans="1:7" x14ac:dyDescent="0.25">
      <c r="B15" s="34" t="s">
        <v>799</v>
      </c>
    </row>
    <row r="16" spans="1:7" x14ac:dyDescent="0.25">
      <c r="B16" s="34"/>
    </row>
    <row r="17" spans="1:4" ht="15.75" thickBot="1" x14ac:dyDescent="0.3"/>
    <row r="18" spans="1:4" ht="16.5" thickBot="1" x14ac:dyDescent="0.3">
      <c r="A18" s="326" t="s">
        <v>765</v>
      </c>
      <c r="B18" s="327" t="s">
        <v>766</v>
      </c>
      <c r="C18" s="327" t="s">
        <v>767</v>
      </c>
      <c r="D18" s="328" t="s">
        <v>768</v>
      </c>
    </row>
    <row r="19" spans="1:4" ht="31.5" x14ac:dyDescent="0.25">
      <c r="A19" s="423">
        <v>1</v>
      </c>
      <c r="B19" s="426" t="s">
        <v>755</v>
      </c>
      <c r="C19" s="429" t="s">
        <v>756</v>
      </c>
      <c r="D19" s="329" t="s">
        <v>769</v>
      </c>
    </row>
    <row r="20" spans="1:4" ht="63" x14ac:dyDescent="0.25">
      <c r="A20" s="424"/>
      <c r="B20" s="427"/>
      <c r="C20" s="430"/>
      <c r="D20" s="329" t="s">
        <v>770</v>
      </c>
    </row>
    <row r="21" spans="1:4" ht="16.5" x14ac:dyDescent="0.25">
      <c r="A21" s="424"/>
      <c r="B21" s="427"/>
      <c r="C21" s="430"/>
      <c r="D21" s="330" t="s">
        <v>771</v>
      </c>
    </row>
    <row r="22" spans="1:4" ht="33" x14ac:dyDescent="0.25">
      <c r="A22" s="424"/>
      <c r="B22" s="427"/>
      <c r="C22" s="430"/>
      <c r="D22" s="331" t="s">
        <v>772</v>
      </c>
    </row>
    <row r="23" spans="1:4" ht="33" x14ac:dyDescent="0.25">
      <c r="A23" s="424"/>
      <c r="B23" s="427"/>
      <c r="C23" s="430"/>
      <c r="D23" s="331" t="s">
        <v>773</v>
      </c>
    </row>
    <row r="24" spans="1:4" ht="16.5" x14ac:dyDescent="0.25">
      <c r="A24" s="424"/>
      <c r="B24" s="427"/>
      <c r="C24" s="430"/>
      <c r="D24" s="330" t="s">
        <v>774</v>
      </c>
    </row>
    <row r="25" spans="1:4" ht="49.5" x14ac:dyDescent="0.25">
      <c r="A25" s="424"/>
      <c r="B25" s="427"/>
      <c r="C25" s="430"/>
      <c r="D25" s="331" t="s">
        <v>775</v>
      </c>
    </row>
    <row r="26" spans="1:4" ht="49.5" x14ac:dyDescent="0.25">
      <c r="A26" s="424"/>
      <c r="B26" s="427"/>
      <c r="C26" s="430"/>
      <c r="D26" s="331" t="s">
        <v>776</v>
      </c>
    </row>
    <row r="27" spans="1:4" ht="15.75" x14ac:dyDescent="0.25">
      <c r="A27" s="424"/>
      <c r="B27" s="427"/>
      <c r="C27" s="430"/>
      <c r="D27" s="329"/>
    </row>
    <row r="28" spans="1:4" ht="15.75" x14ac:dyDescent="0.25">
      <c r="A28" s="424"/>
      <c r="B28" s="427"/>
      <c r="C28" s="430"/>
      <c r="D28" s="329" t="s">
        <v>777</v>
      </c>
    </row>
    <row r="29" spans="1:4" ht="63" x14ac:dyDescent="0.25">
      <c r="A29" s="424"/>
      <c r="B29" s="427"/>
      <c r="C29" s="430"/>
      <c r="D29" s="332" t="s">
        <v>778</v>
      </c>
    </row>
    <row r="30" spans="1:4" ht="47.25" x14ac:dyDescent="0.25">
      <c r="A30" s="424"/>
      <c r="B30" s="427"/>
      <c r="C30" s="430"/>
      <c r="D30" s="333" t="s">
        <v>779</v>
      </c>
    </row>
    <row r="31" spans="1:4" ht="100.5" x14ac:dyDescent="0.25">
      <c r="A31" s="424"/>
      <c r="B31" s="427"/>
      <c r="C31" s="430"/>
      <c r="D31" s="333" t="s">
        <v>780</v>
      </c>
    </row>
    <row r="32" spans="1:4" ht="64.5" x14ac:dyDescent="0.25">
      <c r="A32" s="424"/>
      <c r="B32" s="427"/>
      <c r="C32" s="430"/>
      <c r="D32" s="332" t="s">
        <v>781</v>
      </c>
    </row>
    <row r="33" spans="1:4" ht="32.25" thickBot="1" x14ac:dyDescent="0.3">
      <c r="A33" s="425"/>
      <c r="B33" s="428"/>
      <c r="C33" s="431"/>
      <c r="D33" s="334" t="s">
        <v>782</v>
      </c>
    </row>
    <row r="34" spans="1:4" ht="31.5" x14ac:dyDescent="0.25">
      <c r="A34" s="423">
        <v>2</v>
      </c>
      <c r="B34" s="426" t="s">
        <v>757</v>
      </c>
      <c r="C34" s="429" t="s">
        <v>758</v>
      </c>
      <c r="D34" s="329" t="s">
        <v>769</v>
      </c>
    </row>
    <row r="35" spans="1:4" ht="63" x14ac:dyDescent="0.25">
      <c r="A35" s="424"/>
      <c r="B35" s="427"/>
      <c r="C35" s="430"/>
      <c r="D35" s="329" t="s">
        <v>783</v>
      </c>
    </row>
    <row r="36" spans="1:4" ht="16.5" x14ac:dyDescent="0.25">
      <c r="A36" s="424"/>
      <c r="B36" s="427"/>
      <c r="C36" s="430"/>
      <c r="D36" s="330" t="s">
        <v>771</v>
      </c>
    </row>
    <row r="37" spans="1:4" ht="33" x14ac:dyDescent="0.25">
      <c r="A37" s="424"/>
      <c r="B37" s="427"/>
      <c r="C37" s="430"/>
      <c r="D37" s="331" t="s">
        <v>772</v>
      </c>
    </row>
    <row r="38" spans="1:4" ht="33" x14ac:dyDescent="0.25">
      <c r="A38" s="424"/>
      <c r="B38" s="427"/>
      <c r="C38" s="430"/>
      <c r="D38" s="331" t="s">
        <v>773</v>
      </c>
    </row>
    <row r="39" spans="1:4" ht="16.5" x14ac:dyDescent="0.25">
      <c r="A39" s="424"/>
      <c r="B39" s="427"/>
      <c r="C39" s="430"/>
      <c r="D39" s="330" t="s">
        <v>774</v>
      </c>
    </row>
    <row r="40" spans="1:4" ht="49.5" x14ac:dyDescent="0.25">
      <c r="A40" s="424"/>
      <c r="B40" s="427"/>
      <c r="C40" s="430"/>
      <c r="D40" s="331" t="s">
        <v>775</v>
      </c>
    </row>
    <row r="41" spans="1:4" ht="49.5" x14ac:dyDescent="0.25">
      <c r="A41" s="424"/>
      <c r="B41" s="427"/>
      <c r="C41" s="430"/>
      <c r="D41" s="331" t="s">
        <v>776</v>
      </c>
    </row>
    <row r="42" spans="1:4" ht="15.75" x14ac:dyDescent="0.25">
      <c r="A42" s="424"/>
      <c r="B42" s="427"/>
      <c r="C42" s="430"/>
      <c r="D42" s="329" t="s">
        <v>777</v>
      </c>
    </row>
    <row r="43" spans="1:4" ht="63" x14ac:dyDescent="0.25">
      <c r="A43" s="424"/>
      <c r="B43" s="427"/>
      <c r="C43" s="430"/>
      <c r="D43" s="332" t="s">
        <v>778</v>
      </c>
    </row>
    <row r="44" spans="1:4" ht="47.25" x14ac:dyDescent="0.25">
      <c r="A44" s="424"/>
      <c r="B44" s="427"/>
      <c r="C44" s="430"/>
      <c r="D44" s="332" t="s">
        <v>784</v>
      </c>
    </row>
    <row r="45" spans="1:4" ht="84.75" x14ac:dyDescent="0.25">
      <c r="A45" s="424"/>
      <c r="B45" s="427"/>
      <c r="C45" s="430"/>
      <c r="D45" s="332" t="s">
        <v>785</v>
      </c>
    </row>
    <row r="46" spans="1:4" ht="64.5" x14ac:dyDescent="0.25">
      <c r="A46" s="424"/>
      <c r="B46" s="427"/>
      <c r="C46" s="430"/>
      <c r="D46" s="332" t="s">
        <v>786</v>
      </c>
    </row>
    <row r="47" spans="1:4" ht="32.25" thickBot="1" x14ac:dyDescent="0.3">
      <c r="A47" s="425"/>
      <c r="B47" s="428"/>
      <c r="C47" s="431"/>
      <c r="D47" s="334" t="s">
        <v>782</v>
      </c>
    </row>
    <row r="48" spans="1:4" ht="18.75" x14ac:dyDescent="0.25">
      <c r="A48" s="423">
        <v>3</v>
      </c>
      <c r="B48" s="426" t="s">
        <v>759</v>
      </c>
      <c r="C48" s="429" t="s">
        <v>760</v>
      </c>
      <c r="D48" s="329" t="s">
        <v>787</v>
      </c>
    </row>
    <row r="49" spans="1:4" ht="15.75" x14ac:dyDescent="0.25">
      <c r="A49" s="424"/>
      <c r="B49" s="427"/>
      <c r="C49" s="430"/>
      <c r="D49" s="329" t="s">
        <v>777</v>
      </c>
    </row>
    <row r="50" spans="1:4" ht="47.25" x14ac:dyDescent="0.25">
      <c r="A50" s="424"/>
      <c r="B50" s="427"/>
      <c r="C50" s="430"/>
      <c r="D50" s="329" t="s">
        <v>788</v>
      </c>
    </row>
    <row r="51" spans="1:4" ht="15.75" x14ac:dyDescent="0.25">
      <c r="A51" s="424"/>
      <c r="B51" s="427"/>
      <c r="C51" s="430"/>
      <c r="D51" s="329" t="s">
        <v>789</v>
      </c>
    </row>
    <row r="52" spans="1:4" ht="15.75" x14ac:dyDescent="0.25">
      <c r="A52" s="424"/>
      <c r="B52" s="427"/>
      <c r="C52" s="430"/>
      <c r="D52" s="329" t="s">
        <v>790</v>
      </c>
    </row>
    <row r="53" spans="1:4" ht="15.75" x14ac:dyDescent="0.25">
      <c r="A53" s="424"/>
      <c r="B53" s="427"/>
      <c r="C53" s="430"/>
      <c r="D53" s="329" t="s">
        <v>791</v>
      </c>
    </row>
    <row r="54" spans="1:4" ht="32.25" thickBot="1" x14ac:dyDescent="0.3">
      <c r="A54" s="425"/>
      <c r="B54" s="428"/>
      <c r="C54" s="431"/>
      <c r="D54" s="335" t="s">
        <v>792</v>
      </c>
    </row>
    <row r="55" spans="1:4" ht="31.5" x14ac:dyDescent="0.25">
      <c r="A55" s="423">
        <v>4</v>
      </c>
      <c r="B55" s="426" t="s">
        <v>761</v>
      </c>
      <c r="C55" s="429" t="s">
        <v>762</v>
      </c>
      <c r="D55" s="329" t="s">
        <v>793</v>
      </c>
    </row>
    <row r="56" spans="1:4" ht="15.75" x14ac:dyDescent="0.25">
      <c r="A56" s="424"/>
      <c r="B56" s="427"/>
      <c r="C56" s="430"/>
      <c r="D56" s="329"/>
    </row>
    <row r="57" spans="1:4" ht="47.25" x14ac:dyDescent="0.25">
      <c r="A57" s="424"/>
      <c r="B57" s="427"/>
      <c r="C57" s="430"/>
      <c r="D57" s="329" t="s">
        <v>794</v>
      </c>
    </row>
    <row r="58" spans="1:4" ht="31.5" x14ac:dyDescent="0.25">
      <c r="A58" s="424"/>
      <c r="B58" s="427"/>
      <c r="C58" s="430"/>
      <c r="D58" s="329" t="s">
        <v>795</v>
      </c>
    </row>
    <row r="59" spans="1:4" ht="16.5" thickBot="1" x14ac:dyDescent="0.3">
      <c r="A59" s="425"/>
      <c r="B59" s="428"/>
      <c r="C59" s="431"/>
      <c r="D59" s="335" t="s">
        <v>796</v>
      </c>
    </row>
  </sheetData>
  <mergeCells count="12">
    <mergeCell ref="A19:A33"/>
    <mergeCell ref="B19:B33"/>
    <mergeCell ref="C19:C33"/>
    <mergeCell ref="A34:A47"/>
    <mergeCell ref="B34:B47"/>
    <mergeCell ref="C34:C47"/>
    <mergeCell ref="A48:A54"/>
    <mergeCell ref="B48:B54"/>
    <mergeCell ref="C48:C54"/>
    <mergeCell ref="A55:A59"/>
    <mergeCell ref="B55:B59"/>
    <mergeCell ref="C55:C59"/>
  </mergeCells>
  <hyperlinks>
    <hyperlink ref="A1" location="'Danh mục'!A1" display="Quay_v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s="1" t="s">
        <v>57</v>
      </c>
    </row>
  </sheetData>
  <hyperlinks>
    <hyperlink ref="A1" location="'Danh mục'!A1" display="Quay_v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s="1" t="s">
        <v>57</v>
      </c>
    </row>
  </sheetData>
  <hyperlinks>
    <hyperlink ref="A1" location="'Danh mục'!A1" display="Quay_v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5" sqref="I15"/>
    </sheetView>
  </sheetViews>
  <sheetFormatPr defaultRowHeight="15" x14ac:dyDescent="0.25"/>
  <sheetData>
    <row r="1" spans="1:1" x14ac:dyDescent="0.25">
      <c r="A1" s="1" t="s">
        <v>57</v>
      </c>
    </row>
  </sheetData>
  <hyperlinks>
    <hyperlink ref="A1" location="'Danh mục'!A1" display="Quay_ve"/>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
  <sheetViews>
    <sheetView workbookViewId="0">
      <selection activeCell="Q16" sqref="Q16"/>
    </sheetView>
  </sheetViews>
  <sheetFormatPr defaultColWidth="9.140625" defaultRowHeight="18.75" x14ac:dyDescent="0.3"/>
  <cols>
    <col min="1" max="1" width="1.7109375" style="282" customWidth="1"/>
    <col min="2" max="3" width="9.140625" style="282"/>
    <col min="4" max="4" width="18.42578125" style="282" customWidth="1"/>
    <col min="5" max="5" width="10.5703125" style="283" customWidth="1"/>
    <col min="6" max="6" width="13.28515625" style="282" customWidth="1"/>
    <col min="7" max="7" width="7.5703125" style="282" customWidth="1"/>
    <col min="8" max="16384" width="9.140625" style="282"/>
  </cols>
  <sheetData>
    <row r="1" spans="1:10" x14ac:dyDescent="0.3">
      <c r="A1" s="1" t="s">
        <v>57</v>
      </c>
      <c r="I1" s="435" t="s">
        <v>580</v>
      </c>
      <c r="J1" s="435"/>
    </row>
    <row r="2" spans="1:10" x14ac:dyDescent="0.3">
      <c r="E2" s="436" t="s">
        <v>581</v>
      </c>
      <c r="F2" s="436"/>
      <c r="G2" s="436"/>
      <c r="H2" s="436"/>
      <c r="I2" s="436"/>
      <c r="J2" s="436"/>
    </row>
    <row r="3" spans="1:10" x14ac:dyDescent="0.3">
      <c r="E3" s="436" t="s">
        <v>582</v>
      </c>
      <c r="F3" s="436"/>
      <c r="G3" s="436"/>
      <c r="H3" s="436"/>
      <c r="I3" s="436"/>
      <c r="J3" s="436"/>
    </row>
    <row r="4" spans="1:10" x14ac:dyDescent="0.3">
      <c r="E4" s="436"/>
      <c r="F4" s="436"/>
      <c r="G4" s="436"/>
      <c r="H4" s="436"/>
      <c r="I4" s="436"/>
      <c r="J4" s="436"/>
    </row>
    <row r="5" spans="1:10" x14ac:dyDescent="0.3">
      <c r="B5" s="437" t="s">
        <v>583</v>
      </c>
      <c r="C5" s="437"/>
      <c r="D5" s="437"/>
    </row>
    <row r="6" spans="1:10" x14ac:dyDescent="0.3">
      <c r="E6" s="438" t="s">
        <v>596</v>
      </c>
      <c r="F6" s="438"/>
      <c r="G6" s="438"/>
      <c r="H6" s="438"/>
      <c r="I6" s="438"/>
      <c r="J6" s="438"/>
    </row>
    <row r="7" spans="1:10" ht="20.25" x14ac:dyDescent="0.3">
      <c r="B7" s="439" t="s">
        <v>584</v>
      </c>
      <c r="C7" s="439"/>
      <c r="D7" s="439"/>
      <c r="E7" s="439"/>
      <c r="F7" s="439"/>
      <c r="G7" s="439"/>
      <c r="H7" s="439"/>
      <c r="I7" s="439"/>
      <c r="J7" s="439"/>
    </row>
    <row r="8" spans="1:10" x14ac:dyDescent="0.3">
      <c r="B8" s="282" t="s">
        <v>585</v>
      </c>
      <c r="F8" s="282" t="s">
        <v>586</v>
      </c>
      <c r="H8" s="282" t="s">
        <v>587</v>
      </c>
    </row>
    <row r="9" spans="1:10" x14ac:dyDescent="0.3">
      <c r="B9" s="282" t="s">
        <v>588</v>
      </c>
      <c r="D9" s="284" t="s">
        <v>597</v>
      </c>
    </row>
    <row r="10" spans="1:10" x14ac:dyDescent="0.3">
      <c r="A10" s="285" t="s">
        <v>589</v>
      </c>
    </row>
    <row r="11" spans="1:10" ht="18.75" customHeight="1" x14ac:dyDescent="0.3">
      <c r="A11" s="286"/>
      <c r="B11" s="432" t="s">
        <v>598</v>
      </c>
      <c r="C11" s="432"/>
      <c r="D11" s="432"/>
      <c r="E11" s="432"/>
      <c r="F11" s="433"/>
      <c r="G11" s="440" t="s">
        <v>599</v>
      </c>
      <c r="H11" s="441"/>
      <c r="I11" s="441"/>
      <c r="J11" s="442"/>
    </row>
    <row r="12" spans="1:10" x14ac:dyDescent="0.3">
      <c r="A12" s="287"/>
      <c r="B12" s="443" t="s">
        <v>600</v>
      </c>
      <c r="C12" s="443"/>
      <c r="D12" s="443"/>
      <c r="E12" s="443"/>
      <c r="F12" s="444"/>
      <c r="G12" s="434" t="s">
        <v>601</v>
      </c>
      <c r="H12" s="434"/>
      <c r="I12" s="434"/>
      <c r="J12" s="434"/>
    </row>
    <row r="13" spans="1:10" ht="18.75" customHeight="1" x14ac:dyDescent="0.3">
      <c r="A13" s="286"/>
      <c r="B13" s="432" t="s">
        <v>602</v>
      </c>
      <c r="C13" s="432"/>
      <c r="D13" s="432"/>
      <c r="E13" s="432"/>
      <c r="F13" s="433"/>
      <c r="G13" s="434" t="s">
        <v>590</v>
      </c>
      <c r="H13" s="434"/>
      <c r="I13" s="434"/>
      <c r="J13" s="434"/>
    </row>
    <row r="15" spans="1:10" x14ac:dyDescent="0.3">
      <c r="A15" s="285" t="s">
        <v>591</v>
      </c>
    </row>
    <row r="16" spans="1:10" x14ac:dyDescent="0.3">
      <c r="B16" s="282" t="s">
        <v>603</v>
      </c>
    </row>
    <row r="17" spans="1:10" x14ac:dyDescent="0.3">
      <c r="A17" s="288"/>
      <c r="B17" s="444" t="s">
        <v>604</v>
      </c>
      <c r="C17" s="445"/>
      <c r="D17" s="445"/>
      <c r="E17" s="445"/>
      <c r="F17" s="445"/>
      <c r="G17" s="445"/>
      <c r="H17" s="445"/>
      <c r="I17" s="445"/>
      <c r="J17" s="445"/>
    </row>
    <row r="18" spans="1:10" x14ac:dyDescent="0.3">
      <c r="A18" s="288"/>
      <c r="B18" s="444" t="s">
        <v>605</v>
      </c>
      <c r="C18" s="445"/>
      <c r="D18" s="445"/>
      <c r="E18" s="445"/>
      <c r="F18" s="445"/>
      <c r="G18" s="445"/>
      <c r="H18" s="445"/>
      <c r="I18" s="445"/>
      <c r="J18" s="445"/>
    </row>
    <row r="19" spans="1:10" x14ac:dyDescent="0.3">
      <c r="A19" s="288"/>
      <c r="B19" s="444" t="s">
        <v>592</v>
      </c>
      <c r="C19" s="445"/>
      <c r="D19" s="445"/>
      <c r="E19" s="445"/>
      <c r="F19" s="445"/>
      <c r="G19" s="445"/>
      <c r="H19" s="445"/>
      <c r="I19" s="445"/>
      <c r="J19" s="445"/>
    </row>
    <row r="20" spans="1:10" x14ac:dyDescent="0.3">
      <c r="A20" s="288"/>
      <c r="B20" s="444" t="s">
        <v>593</v>
      </c>
      <c r="C20" s="445"/>
      <c r="D20" s="445"/>
      <c r="E20" s="445"/>
      <c r="F20" s="445" t="s">
        <v>606</v>
      </c>
      <c r="G20" s="445"/>
      <c r="H20" s="445"/>
      <c r="I20" s="445"/>
      <c r="J20" s="445"/>
    </row>
    <row r="21" spans="1:10" x14ac:dyDescent="0.3">
      <c r="A21" s="288"/>
      <c r="B21" s="444" t="s">
        <v>607</v>
      </c>
      <c r="C21" s="445"/>
      <c r="D21" s="445"/>
      <c r="E21" s="445"/>
      <c r="F21" s="445" t="s">
        <v>608</v>
      </c>
      <c r="G21" s="445"/>
      <c r="H21" s="445"/>
      <c r="I21" s="445"/>
      <c r="J21" s="445"/>
    </row>
    <row r="22" spans="1:10" x14ac:dyDescent="0.3">
      <c r="A22" s="288"/>
      <c r="B22" s="444" t="s">
        <v>609</v>
      </c>
      <c r="C22" s="445"/>
      <c r="D22" s="445"/>
      <c r="E22" s="445"/>
      <c r="F22" s="445" t="s">
        <v>610</v>
      </c>
      <c r="G22" s="445"/>
      <c r="H22" s="445"/>
      <c r="I22" s="445"/>
      <c r="J22" s="445"/>
    </row>
    <row r="23" spans="1:10" x14ac:dyDescent="0.3">
      <c r="A23" s="288"/>
      <c r="B23" s="444" t="s">
        <v>611</v>
      </c>
      <c r="C23" s="445"/>
      <c r="D23" s="445"/>
      <c r="E23" s="445"/>
      <c r="F23" s="445" t="s">
        <v>594</v>
      </c>
      <c r="G23" s="445"/>
      <c r="H23" s="445"/>
      <c r="I23" s="445"/>
      <c r="J23" s="445"/>
    </row>
    <row r="24" spans="1:10" x14ac:dyDescent="0.3">
      <c r="A24" s="288"/>
      <c r="B24" s="444" t="s">
        <v>612</v>
      </c>
      <c r="C24" s="445"/>
      <c r="D24" s="445"/>
      <c r="E24" s="445"/>
      <c r="F24" s="445"/>
      <c r="G24" s="445"/>
      <c r="H24" s="445"/>
      <c r="I24" s="445"/>
      <c r="J24" s="445"/>
    </row>
    <row r="26" spans="1:10" ht="18.75" customHeight="1" x14ac:dyDescent="0.3">
      <c r="F26" s="446" t="s">
        <v>595</v>
      </c>
      <c r="G26" s="437"/>
      <c r="H26" s="437"/>
      <c r="I26" s="437"/>
      <c r="J26" s="437"/>
    </row>
    <row r="30" spans="1:10" x14ac:dyDescent="0.3">
      <c r="F30" s="437" t="s">
        <v>613</v>
      </c>
      <c r="G30" s="437"/>
      <c r="H30" s="437"/>
      <c r="I30" s="437"/>
      <c r="J30" s="437"/>
    </row>
  </sheetData>
  <mergeCells count="28">
    <mergeCell ref="B24:J24"/>
    <mergeCell ref="F26:J26"/>
    <mergeCell ref="F30:J30"/>
    <mergeCell ref="B21:E21"/>
    <mergeCell ref="F21:J21"/>
    <mergeCell ref="B22:E22"/>
    <mergeCell ref="F22:J22"/>
    <mergeCell ref="B23:E23"/>
    <mergeCell ref="F23:J23"/>
    <mergeCell ref="B17:J17"/>
    <mergeCell ref="B18:J18"/>
    <mergeCell ref="B19:E19"/>
    <mergeCell ref="F19:J19"/>
    <mergeCell ref="B20:E20"/>
    <mergeCell ref="F20:J20"/>
    <mergeCell ref="B13:F13"/>
    <mergeCell ref="G13:J13"/>
    <mergeCell ref="I1:J1"/>
    <mergeCell ref="E2:J2"/>
    <mergeCell ref="E3:J3"/>
    <mergeCell ref="E4:J4"/>
    <mergeCell ref="B5:D5"/>
    <mergeCell ref="E6:J6"/>
    <mergeCell ref="B7:J7"/>
    <mergeCell ref="B11:F11"/>
    <mergeCell ref="G11:J11"/>
    <mergeCell ref="B12:F12"/>
    <mergeCell ref="G12:J12"/>
  </mergeCells>
  <hyperlinks>
    <hyperlink ref="A1" location="'Danh mục'!A1" display="Quay_ve"/>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
  <sheetViews>
    <sheetView workbookViewId="0">
      <selection activeCell="F17" sqref="F17"/>
    </sheetView>
  </sheetViews>
  <sheetFormatPr defaultColWidth="9.140625" defaultRowHeight="18.75" x14ac:dyDescent="0.3"/>
  <cols>
    <col min="1" max="1" width="1.7109375" style="282" customWidth="1"/>
    <col min="2" max="3" width="9.140625" style="282"/>
    <col min="4" max="4" width="18.42578125" style="282" customWidth="1"/>
    <col min="5" max="5" width="9.28515625" style="283" customWidth="1"/>
    <col min="6" max="6" width="15.85546875" style="282" customWidth="1"/>
    <col min="7" max="7" width="7.5703125" style="282" customWidth="1"/>
    <col min="8" max="9" width="9.140625" style="282"/>
    <col min="10" max="10" width="8.28515625" style="282" customWidth="1"/>
    <col min="11" max="16384" width="9.140625" style="282"/>
  </cols>
  <sheetData>
    <row r="1" spans="1:10" x14ac:dyDescent="0.3">
      <c r="A1" s="1" t="s">
        <v>57</v>
      </c>
      <c r="I1" s="435" t="s">
        <v>580</v>
      </c>
      <c r="J1" s="435"/>
    </row>
    <row r="2" spans="1:10" x14ac:dyDescent="0.3">
      <c r="E2" s="436" t="s">
        <v>581</v>
      </c>
      <c r="F2" s="436"/>
      <c r="G2" s="436"/>
      <c r="H2" s="436"/>
      <c r="I2" s="436"/>
      <c r="J2" s="436"/>
    </row>
    <row r="3" spans="1:10" x14ac:dyDescent="0.3">
      <c r="E3" s="436" t="s">
        <v>582</v>
      </c>
      <c r="F3" s="436"/>
      <c r="G3" s="436"/>
      <c r="H3" s="436"/>
      <c r="I3" s="436"/>
      <c r="J3" s="436"/>
    </row>
    <row r="4" spans="1:10" x14ac:dyDescent="0.3">
      <c r="E4" s="436"/>
      <c r="F4" s="436"/>
      <c r="G4" s="436"/>
      <c r="H4" s="436"/>
      <c r="I4" s="436"/>
      <c r="J4" s="436"/>
    </row>
    <row r="5" spans="1:10" x14ac:dyDescent="0.3">
      <c r="B5" s="437" t="s">
        <v>583</v>
      </c>
      <c r="C5" s="437"/>
      <c r="D5" s="437"/>
    </row>
    <row r="6" spans="1:10" x14ac:dyDescent="0.3">
      <c r="E6" s="438" t="s">
        <v>618</v>
      </c>
      <c r="F6" s="438"/>
      <c r="G6" s="438"/>
      <c r="H6" s="438"/>
      <c r="I6" s="438"/>
      <c r="J6" s="438"/>
    </row>
    <row r="7" spans="1:10" ht="20.25" x14ac:dyDescent="0.3">
      <c r="B7" s="439" t="s">
        <v>584</v>
      </c>
      <c r="C7" s="439"/>
      <c r="D7" s="439"/>
      <c r="E7" s="439"/>
      <c r="F7" s="439"/>
      <c r="G7" s="439"/>
      <c r="H7" s="439"/>
      <c r="I7" s="439"/>
      <c r="J7" s="439"/>
    </row>
    <row r="8" spans="1:10" x14ac:dyDescent="0.3">
      <c r="B8" s="282" t="s">
        <v>614</v>
      </c>
      <c r="F8" s="282" t="s">
        <v>615</v>
      </c>
      <c r="H8" s="282" t="s">
        <v>587</v>
      </c>
    </row>
    <row r="9" spans="1:10" x14ac:dyDescent="0.3">
      <c r="B9" s="282" t="s">
        <v>588</v>
      </c>
      <c r="D9" s="284" t="s">
        <v>619</v>
      </c>
    </row>
    <row r="10" spans="1:10" x14ac:dyDescent="0.3">
      <c r="A10" s="285" t="s">
        <v>589</v>
      </c>
    </row>
    <row r="11" spans="1:10" x14ac:dyDescent="0.3">
      <c r="A11" s="286"/>
      <c r="B11" s="432" t="s">
        <v>620</v>
      </c>
      <c r="C11" s="432"/>
      <c r="D11" s="432"/>
      <c r="E11" s="432"/>
      <c r="F11" s="433"/>
      <c r="G11" s="440" t="s">
        <v>621</v>
      </c>
      <c r="H11" s="441"/>
      <c r="I11" s="441"/>
      <c r="J11" s="442"/>
    </row>
    <row r="12" spans="1:10" x14ac:dyDescent="0.3">
      <c r="A12" s="287"/>
      <c r="B12" s="443" t="s">
        <v>622</v>
      </c>
      <c r="C12" s="443"/>
      <c r="D12" s="443"/>
      <c r="E12" s="443"/>
      <c r="F12" s="444"/>
      <c r="G12" s="434" t="s">
        <v>623</v>
      </c>
      <c r="H12" s="434"/>
      <c r="I12" s="434"/>
      <c r="J12" s="434"/>
    </row>
    <row r="13" spans="1:10" x14ac:dyDescent="0.3">
      <c r="A13" s="286"/>
      <c r="B13" s="432" t="s">
        <v>624</v>
      </c>
      <c r="C13" s="432"/>
      <c r="D13" s="432"/>
      <c r="E13" s="432"/>
      <c r="F13" s="433"/>
      <c r="G13" s="434" t="s">
        <v>590</v>
      </c>
      <c r="H13" s="434"/>
      <c r="I13" s="434"/>
      <c r="J13" s="434"/>
    </row>
    <row r="14" spans="1:10" x14ac:dyDescent="0.3">
      <c r="A14" s="286"/>
      <c r="B14" s="432" t="s">
        <v>625</v>
      </c>
      <c r="C14" s="432"/>
      <c r="D14" s="432"/>
      <c r="E14" s="432"/>
      <c r="F14" s="433"/>
      <c r="G14" s="434" t="s">
        <v>626</v>
      </c>
      <c r="H14" s="434"/>
      <c r="I14" s="434"/>
      <c r="J14" s="434"/>
    </row>
    <row r="16" spans="1:10" x14ac:dyDescent="0.3">
      <c r="A16" s="285" t="s">
        <v>591</v>
      </c>
    </row>
    <row r="17" spans="1:10" x14ac:dyDescent="0.3">
      <c r="B17" s="282" t="s">
        <v>627</v>
      </c>
    </row>
    <row r="18" spans="1:10" x14ac:dyDescent="0.3">
      <c r="A18" s="288"/>
      <c r="B18" s="444" t="s">
        <v>628</v>
      </c>
      <c r="C18" s="445"/>
      <c r="D18" s="445"/>
      <c r="E18" s="445"/>
      <c r="F18" s="445"/>
      <c r="G18" s="445"/>
      <c r="H18" s="445"/>
      <c r="I18" s="445"/>
      <c r="J18" s="445"/>
    </row>
    <row r="19" spans="1:10" x14ac:dyDescent="0.3">
      <c r="A19" s="288"/>
      <c r="B19" s="444" t="s">
        <v>629</v>
      </c>
      <c r="C19" s="445"/>
      <c r="D19" s="445"/>
      <c r="E19" s="445"/>
      <c r="F19" s="445"/>
      <c r="G19" s="445"/>
      <c r="H19" s="445"/>
      <c r="I19" s="445"/>
      <c r="J19" s="445"/>
    </row>
    <row r="20" spans="1:10" x14ac:dyDescent="0.3">
      <c r="A20" s="288"/>
      <c r="B20" s="444" t="s">
        <v>616</v>
      </c>
      <c r="C20" s="445"/>
      <c r="D20" s="445"/>
      <c r="E20" s="445"/>
      <c r="F20" s="445" t="s">
        <v>630</v>
      </c>
      <c r="G20" s="445"/>
      <c r="H20" s="445"/>
      <c r="I20" s="445"/>
      <c r="J20" s="445"/>
    </row>
    <row r="21" spans="1:10" x14ac:dyDescent="0.3">
      <c r="A21" s="288"/>
      <c r="B21" s="444" t="s">
        <v>617</v>
      </c>
      <c r="C21" s="445"/>
      <c r="D21" s="445"/>
      <c r="E21" s="445"/>
      <c r="F21" s="445" t="s">
        <v>594</v>
      </c>
      <c r="G21" s="445"/>
      <c r="H21" s="445"/>
      <c r="I21" s="445"/>
      <c r="J21" s="445"/>
    </row>
    <row r="22" spans="1:10" x14ac:dyDescent="0.3">
      <c r="A22" s="288"/>
      <c r="B22" s="444" t="s">
        <v>631</v>
      </c>
      <c r="C22" s="445"/>
      <c r="D22" s="445"/>
      <c r="E22" s="445"/>
      <c r="F22" s="445" t="s">
        <v>632</v>
      </c>
      <c r="G22" s="445"/>
      <c r="H22" s="445"/>
      <c r="I22" s="445"/>
      <c r="J22" s="445"/>
    </row>
    <row r="23" spans="1:10" x14ac:dyDescent="0.3">
      <c r="A23" s="288"/>
      <c r="B23" s="444" t="s">
        <v>633</v>
      </c>
      <c r="C23" s="445"/>
      <c r="D23" s="445"/>
      <c r="E23" s="445"/>
      <c r="F23" s="445" t="s">
        <v>634</v>
      </c>
      <c r="G23" s="445"/>
      <c r="H23" s="445"/>
      <c r="I23" s="445"/>
      <c r="J23" s="445"/>
    </row>
    <row r="24" spans="1:10" x14ac:dyDescent="0.3">
      <c r="A24" s="288"/>
      <c r="B24" s="444" t="s">
        <v>635</v>
      </c>
      <c r="C24" s="445"/>
      <c r="D24" s="445"/>
      <c r="E24" s="445"/>
      <c r="F24" s="445" t="s">
        <v>636</v>
      </c>
      <c r="G24" s="445"/>
      <c r="H24" s="445"/>
      <c r="I24" s="445"/>
      <c r="J24" s="445"/>
    </row>
    <row r="25" spans="1:10" x14ac:dyDescent="0.3">
      <c r="A25" s="288"/>
      <c r="B25" s="444" t="s">
        <v>637</v>
      </c>
      <c r="C25" s="445"/>
      <c r="D25" s="445"/>
      <c r="E25" s="445"/>
      <c r="F25" s="445"/>
      <c r="G25" s="445"/>
      <c r="H25" s="445"/>
      <c r="I25" s="445"/>
      <c r="J25" s="445"/>
    </row>
    <row r="27" spans="1:10" x14ac:dyDescent="0.3">
      <c r="F27" s="446" t="s">
        <v>595</v>
      </c>
      <c r="G27" s="437"/>
      <c r="H27" s="437"/>
      <c r="I27" s="437"/>
      <c r="J27" s="437"/>
    </row>
    <row r="31" spans="1:10" x14ac:dyDescent="0.3">
      <c r="F31" s="437" t="s">
        <v>613</v>
      </c>
      <c r="G31" s="437"/>
      <c r="H31" s="437"/>
      <c r="I31" s="437"/>
      <c r="J31" s="437"/>
    </row>
  </sheetData>
  <mergeCells count="30">
    <mergeCell ref="B24:E24"/>
    <mergeCell ref="F24:J24"/>
    <mergeCell ref="B25:J25"/>
    <mergeCell ref="F27:J27"/>
    <mergeCell ref="F31:J31"/>
    <mergeCell ref="B21:E21"/>
    <mergeCell ref="F21:J21"/>
    <mergeCell ref="B22:E22"/>
    <mergeCell ref="F22:J22"/>
    <mergeCell ref="B23:E23"/>
    <mergeCell ref="F23:J23"/>
    <mergeCell ref="B14:F14"/>
    <mergeCell ref="G14:J14"/>
    <mergeCell ref="B18:J18"/>
    <mergeCell ref="B19:J19"/>
    <mergeCell ref="B20:E20"/>
    <mergeCell ref="F20:J20"/>
    <mergeCell ref="B13:F13"/>
    <mergeCell ref="G13:J13"/>
    <mergeCell ref="I1:J1"/>
    <mergeCell ref="E2:J2"/>
    <mergeCell ref="E3:J3"/>
    <mergeCell ref="E4:J4"/>
    <mergeCell ref="B5:D5"/>
    <mergeCell ref="E6:J6"/>
    <mergeCell ref="B7:J7"/>
    <mergeCell ref="B11:F11"/>
    <mergeCell ref="G11:J11"/>
    <mergeCell ref="B12:F12"/>
    <mergeCell ref="G12:J12"/>
  </mergeCells>
  <hyperlinks>
    <hyperlink ref="A1" location="'Danh mục'!A1" display="Quay_ve"/>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
  <sheetViews>
    <sheetView workbookViewId="0">
      <selection activeCell="B1" sqref="B1"/>
    </sheetView>
  </sheetViews>
  <sheetFormatPr defaultRowHeight="15" x14ac:dyDescent="0.25"/>
  <cols>
    <col min="1" max="1" width="5.7109375" style="242" customWidth="1"/>
    <col min="2" max="2" width="4" style="242" customWidth="1"/>
    <col min="3" max="3" width="47.85546875" style="242" customWidth="1"/>
    <col min="4" max="4" width="13.5703125" style="242" customWidth="1"/>
    <col min="5" max="5" width="9.42578125" style="242" customWidth="1"/>
    <col min="6" max="6" width="10.5703125" style="242" customWidth="1"/>
    <col min="7" max="7" width="9.85546875" style="242" customWidth="1"/>
    <col min="8" max="8" width="16.5703125" style="242" customWidth="1"/>
    <col min="9" max="11" width="10" style="242" customWidth="1"/>
    <col min="12" max="12" width="9.42578125" style="242" customWidth="1"/>
    <col min="13" max="16" width="9.140625" style="242" customWidth="1"/>
    <col min="17" max="17" width="17.7109375" style="242" customWidth="1"/>
    <col min="18" max="18" width="10.140625" style="242" customWidth="1"/>
    <col min="19" max="16384" width="9.140625" style="242"/>
  </cols>
  <sheetData>
    <row r="1" spans="2:18" x14ac:dyDescent="0.25">
      <c r="B1" s="1" t="s">
        <v>57</v>
      </c>
    </row>
    <row r="2" spans="2:18" ht="47.25" customHeight="1" x14ac:dyDescent="0.25">
      <c r="B2" s="448"/>
      <c r="C2" s="448"/>
      <c r="D2" s="448"/>
      <c r="E2" s="448"/>
      <c r="F2" s="448"/>
      <c r="G2" s="448"/>
      <c r="H2" s="448"/>
      <c r="I2" s="453" t="s">
        <v>551</v>
      </c>
      <c r="J2" s="453"/>
      <c r="K2" s="453"/>
      <c r="L2" s="453"/>
      <c r="M2" s="453"/>
      <c r="N2" s="453"/>
      <c r="O2" s="453"/>
      <c r="P2" s="453"/>
      <c r="Q2" s="454" t="s">
        <v>552</v>
      </c>
      <c r="R2" s="454"/>
    </row>
    <row r="3" spans="2:18" ht="64.5" customHeight="1" x14ac:dyDescent="0.25">
      <c r="B3" s="455" t="s">
        <v>553</v>
      </c>
      <c r="C3" s="455"/>
      <c r="D3" s="456"/>
      <c r="E3" s="456"/>
      <c r="F3" s="456"/>
      <c r="G3" s="456"/>
      <c r="H3" s="456"/>
      <c r="I3" s="453"/>
      <c r="J3" s="453"/>
      <c r="K3" s="453"/>
      <c r="L3" s="453"/>
      <c r="M3" s="453"/>
      <c r="N3" s="453"/>
      <c r="O3" s="453"/>
      <c r="P3" s="453"/>
      <c r="Q3" s="241"/>
      <c r="R3" s="241"/>
    </row>
    <row r="4" spans="2:18" ht="27" customHeight="1" x14ac:dyDescent="0.25">
      <c r="B4" s="449" t="s">
        <v>554</v>
      </c>
      <c r="C4" s="449"/>
      <c r="D4" s="449"/>
      <c r="E4" s="449"/>
      <c r="F4" s="449"/>
      <c r="G4" s="449"/>
      <c r="H4" s="449"/>
      <c r="I4" s="449"/>
      <c r="J4" s="449"/>
      <c r="K4" s="449"/>
      <c r="L4" s="449"/>
      <c r="M4" s="449"/>
      <c r="N4" s="449"/>
      <c r="O4" s="449"/>
      <c r="P4" s="449"/>
      <c r="Q4" s="449"/>
      <c r="R4" s="449"/>
    </row>
    <row r="5" spans="2:18" ht="19.5" customHeight="1" x14ac:dyDescent="0.25">
      <c r="B5" s="450" t="s">
        <v>555</v>
      </c>
      <c r="C5" s="450"/>
      <c r="D5" s="450"/>
      <c r="E5" s="450"/>
      <c r="F5" s="450"/>
      <c r="G5" s="450"/>
      <c r="H5" s="450"/>
      <c r="I5" s="450"/>
      <c r="J5" s="450"/>
      <c r="K5" s="450"/>
      <c r="L5" s="450"/>
      <c r="M5" s="450"/>
      <c r="N5" s="450"/>
      <c r="O5" s="450"/>
      <c r="P5" s="450"/>
      <c r="Q5" s="450"/>
      <c r="R5" s="450"/>
    </row>
    <row r="6" spans="2:18" ht="23.25" customHeight="1" x14ac:dyDescent="0.25">
      <c r="B6" s="451" t="s">
        <v>556</v>
      </c>
      <c r="C6" s="451"/>
      <c r="D6" s="452"/>
      <c r="E6" s="452"/>
      <c r="F6" s="452"/>
      <c r="G6" s="452"/>
      <c r="H6" s="452"/>
      <c r="I6" s="452"/>
      <c r="J6" s="452"/>
      <c r="K6" s="452"/>
      <c r="L6" s="452"/>
      <c r="M6" s="452"/>
      <c r="N6" s="452"/>
      <c r="O6" s="452"/>
      <c r="P6" s="452"/>
      <c r="Q6" s="452"/>
      <c r="R6" s="452"/>
    </row>
    <row r="7" spans="2:18" s="243" customFormat="1" ht="39" customHeight="1" x14ac:dyDescent="0.25">
      <c r="B7" s="447" t="s">
        <v>557</v>
      </c>
      <c r="C7" s="447"/>
      <c r="D7" s="447"/>
      <c r="E7" s="447"/>
      <c r="F7" s="447"/>
      <c r="G7" s="447"/>
      <c r="H7" s="447"/>
      <c r="I7" s="447"/>
      <c r="J7" s="447"/>
      <c r="K7" s="447"/>
      <c r="L7" s="447"/>
      <c r="M7" s="447"/>
      <c r="N7" s="447"/>
      <c r="O7" s="447"/>
      <c r="P7" s="447"/>
      <c r="Q7" s="447"/>
      <c r="R7" s="447"/>
    </row>
    <row r="8" spans="2:18" ht="9" customHeight="1" x14ac:dyDescent="0.25">
      <c r="B8" s="244"/>
      <c r="C8" s="244"/>
      <c r="D8" s="244"/>
      <c r="E8" s="244"/>
      <c r="F8" s="244"/>
      <c r="G8" s="244"/>
      <c r="H8" s="244"/>
      <c r="I8" s="244"/>
      <c r="J8" s="244"/>
      <c r="K8" s="244"/>
      <c r="L8" s="244"/>
      <c r="M8" s="244"/>
      <c r="N8" s="244"/>
      <c r="O8" s="244"/>
      <c r="P8" s="244"/>
      <c r="Q8" s="244"/>
      <c r="R8" s="244"/>
    </row>
    <row r="9" spans="2:18" s="245" customFormat="1" ht="24" customHeight="1" x14ac:dyDescent="0.25">
      <c r="B9" s="460" t="s">
        <v>0</v>
      </c>
      <c r="C9" s="460" t="s">
        <v>558</v>
      </c>
      <c r="D9" s="460" t="s">
        <v>559</v>
      </c>
      <c r="E9" s="461" t="s">
        <v>37</v>
      </c>
      <c r="F9" s="461" t="s">
        <v>145</v>
      </c>
      <c r="G9" s="461" t="s">
        <v>11</v>
      </c>
      <c r="H9" s="461" t="s">
        <v>560</v>
      </c>
      <c r="I9" s="463" t="s">
        <v>561</v>
      </c>
      <c r="J9" s="463"/>
      <c r="K9" s="463"/>
      <c r="L9" s="463"/>
      <c r="M9" s="463" t="s">
        <v>562</v>
      </c>
      <c r="N9" s="463"/>
      <c r="O9" s="463"/>
      <c r="P9" s="463"/>
      <c r="Q9" s="460" t="s">
        <v>563</v>
      </c>
      <c r="R9" s="461" t="s">
        <v>107</v>
      </c>
    </row>
    <row r="10" spans="2:18" s="245" customFormat="1" ht="21.75" customHeight="1" x14ac:dyDescent="0.25">
      <c r="B10" s="460"/>
      <c r="C10" s="460"/>
      <c r="D10" s="460"/>
      <c r="E10" s="462"/>
      <c r="F10" s="462"/>
      <c r="G10" s="462"/>
      <c r="H10" s="462"/>
      <c r="I10" s="246" t="s">
        <v>564</v>
      </c>
      <c r="J10" s="246" t="s">
        <v>565</v>
      </c>
      <c r="K10" s="246" t="s">
        <v>566</v>
      </c>
      <c r="L10" s="246" t="s">
        <v>567</v>
      </c>
      <c r="M10" s="246" t="s">
        <v>564</v>
      </c>
      <c r="N10" s="246" t="s">
        <v>565</v>
      </c>
      <c r="O10" s="246" t="s">
        <v>566</v>
      </c>
      <c r="P10" s="246" t="s">
        <v>567</v>
      </c>
      <c r="Q10" s="460"/>
      <c r="R10" s="462"/>
    </row>
    <row r="11" spans="2:18" ht="33" customHeight="1" x14ac:dyDescent="0.25">
      <c r="B11" s="247" t="s">
        <v>568</v>
      </c>
      <c r="C11" s="247"/>
      <c r="D11" s="248"/>
      <c r="E11" s="249"/>
      <c r="F11" s="249"/>
      <c r="G11" s="249"/>
      <c r="H11" s="249"/>
      <c r="I11" s="250"/>
      <c r="J11" s="250"/>
      <c r="K11" s="250"/>
      <c r="L11" s="250"/>
      <c r="M11" s="250"/>
      <c r="N11" s="250"/>
      <c r="O11" s="250"/>
      <c r="P11" s="250"/>
      <c r="Q11" s="251"/>
      <c r="R11" s="252"/>
    </row>
    <row r="12" spans="2:18" ht="33" customHeight="1" x14ac:dyDescent="0.25">
      <c r="B12" s="253">
        <v>2</v>
      </c>
      <c r="C12" s="253"/>
      <c r="D12" s="254"/>
      <c r="E12" s="255"/>
      <c r="F12" s="255"/>
      <c r="G12" s="255"/>
      <c r="H12" s="255"/>
      <c r="I12" s="256"/>
      <c r="J12" s="256"/>
      <c r="K12" s="256"/>
      <c r="L12" s="256"/>
      <c r="M12" s="256"/>
      <c r="N12" s="256"/>
      <c r="O12" s="256"/>
      <c r="P12" s="256"/>
      <c r="Q12" s="257"/>
      <c r="R12" s="258"/>
    </row>
    <row r="13" spans="2:18" ht="33" customHeight="1" x14ac:dyDescent="0.25">
      <c r="B13" s="259">
        <v>3</v>
      </c>
      <c r="C13" s="260"/>
      <c r="D13" s="255"/>
      <c r="E13" s="255"/>
      <c r="F13" s="255"/>
      <c r="G13" s="255"/>
      <c r="H13" s="255"/>
      <c r="I13" s="256"/>
      <c r="J13" s="256"/>
      <c r="K13" s="256"/>
      <c r="L13" s="256"/>
      <c r="M13" s="257"/>
      <c r="N13" s="257"/>
      <c r="O13" s="257"/>
      <c r="P13" s="256"/>
      <c r="Q13" s="257"/>
      <c r="R13" s="258"/>
    </row>
    <row r="14" spans="2:18" ht="33" customHeight="1" x14ac:dyDescent="0.25">
      <c r="B14" s="253">
        <v>4</v>
      </c>
      <c r="C14" s="261"/>
      <c r="D14" s="255"/>
      <c r="E14" s="255"/>
      <c r="F14" s="255"/>
      <c r="G14" s="255"/>
      <c r="H14" s="255"/>
      <c r="I14" s="262"/>
      <c r="J14" s="262"/>
      <c r="K14" s="262"/>
      <c r="L14" s="262"/>
      <c r="M14" s="263"/>
      <c r="N14" s="263"/>
      <c r="O14" s="263"/>
      <c r="P14" s="262"/>
      <c r="Q14" s="263"/>
      <c r="R14" s="264"/>
    </row>
    <row r="15" spans="2:18" ht="33" customHeight="1" x14ac:dyDescent="0.25">
      <c r="B15" s="265">
        <v>5</v>
      </c>
      <c r="C15" s="266"/>
      <c r="D15" s="267"/>
      <c r="E15" s="267"/>
      <c r="F15" s="267"/>
      <c r="G15" s="267"/>
      <c r="H15" s="267"/>
      <c r="I15" s="268"/>
      <c r="J15" s="268"/>
      <c r="K15" s="268"/>
      <c r="L15" s="268"/>
      <c r="M15" s="269"/>
      <c r="N15" s="269"/>
      <c r="O15" s="269"/>
      <c r="P15" s="268"/>
      <c r="Q15" s="269"/>
      <c r="R15" s="270"/>
    </row>
    <row r="16" spans="2:18" ht="15" customHeight="1" x14ac:dyDescent="0.25">
      <c r="B16" s="457"/>
      <c r="C16" s="457"/>
      <c r="D16" s="458"/>
      <c r="E16" s="458"/>
      <c r="F16" s="458"/>
      <c r="G16" s="458"/>
      <c r="H16" s="458"/>
      <c r="I16" s="458"/>
      <c r="J16" s="458"/>
      <c r="K16" s="458"/>
      <c r="L16" s="458"/>
      <c r="M16" s="271"/>
      <c r="N16" s="271"/>
      <c r="O16" s="271"/>
      <c r="P16" s="459"/>
      <c r="Q16" s="459"/>
      <c r="R16" s="459"/>
    </row>
    <row r="17" spans="1:18" ht="15" customHeight="1" x14ac:dyDescent="0.25">
      <c r="B17" s="272"/>
      <c r="C17" s="272"/>
      <c r="D17" s="272"/>
      <c r="E17" s="272"/>
      <c r="F17" s="272"/>
      <c r="G17" s="272"/>
      <c r="H17" s="272"/>
      <c r="I17" s="272"/>
      <c r="J17" s="272"/>
      <c r="K17" s="272"/>
      <c r="L17" s="272"/>
      <c r="M17" s="272"/>
      <c r="N17" s="272"/>
      <c r="O17" s="272"/>
      <c r="P17" s="464" t="s">
        <v>569</v>
      </c>
      <c r="Q17" s="464"/>
      <c r="R17" s="464"/>
    </row>
    <row r="18" spans="1:18" s="274" customFormat="1" ht="30.75" customHeight="1" x14ac:dyDescent="0.25">
      <c r="B18" s="273"/>
      <c r="C18" s="465" t="s">
        <v>570</v>
      </c>
      <c r="D18" s="465"/>
      <c r="E18" s="465"/>
      <c r="F18" s="273"/>
      <c r="G18" s="273"/>
      <c r="H18" s="273"/>
      <c r="I18" s="465" t="s">
        <v>571</v>
      </c>
      <c r="J18" s="465"/>
      <c r="K18" s="465"/>
      <c r="L18" s="465"/>
      <c r="M18" s="465"/>
      <c r="N18" s="465"/>
      <c r="O18" s="465"/>
      <c r="P18" s="465"/>
      <c r="Q18" s="465"/>
      <c r="R18" s="465"/>
    </row>
    <row r="19" spans="1:18" ht="17.25" customHeight="1" x14ac:dyDescent="0.25">
      <c r="B19" s="275"/>
      <c r="C19" s="276" t="s">
        <v>572</v>
      </c>
      <c r="D19" s="466" t="s">
        <v>573</v>
      </c>
      <c r="E19" s="466"/>
      <c r="F19" s="275"/>
      <c r="G19" s="275"/>
      <c r="H19" s="275"/>
      <c r="I19" s="276"/>
      <c r="J19" s="276"/>
      <c r="K19" s="276"/>
      <c r="L19" s="466" t="s">
        <v>574</v>
      </c>
      <c r="M19" s="466"/>
      <c r="N19" s="466"/>
      <c r="O19" s="466"/>
      <c r="P19" s="466"/>
      <c r="Q19" s="466" t="s">
        <v>573</v>
      </c>
      <c r="R19" s="466"/>
    </row>
    <row r="20" spans="1:18" ht="22.5" customHeight="1" x14ac:dyDescent="0.25">
      <c r="B20" s="275"/>
      <c r="C20" s="275"/>
      <c r="D20" s="468" t="s">
        <v>575</v>
      </c>
      <c r="E20" s="468"/>
      <c r="F20" s="275"/>
      <c r="G20" s="275"/>
      <c r="H20" s="275"/>
      <c r="I20" s="275"/>
      <c r="J20" s="275"/>
      <c r="K20" s="275"/>
      <c r="L20" s="468"/>
      <c r="M20" s="468"/>
      <c r="N20" s="277"/>
      <c r="O20" s="277"/>
      <c r="P20" s="277"/>
      <c r="Q20" s="468" t="s">
        <v>575</v>
      </c>
      <c r="R20" s="468"/>
    </row>
    <row r="21" spans="1:18" ht="22.5" customHeight="1" x14ac:dyDescent="0.25">
      <c r="B21" s="275"/>
      <c r="C21" s="275"/>
      <c r="D21" s="277"/>
      <c r="E21" s="277"/>
      <c r="F21" s="275"/>
      <c r="G21" s="275"/>
      <c r="H21" s="275"/>
      <c r="I21" s="275"/>
      <c r="J21" s="275"/>
      <c r="K21" s="275"/>
      <c r="L21" s="277"/>
      <c r="M21" s="277"/>
      <c r="N21" s="277"/>
      <c r="O21" s="277"/>
      <c r="P21" s="277"/>
      <c r="Q21" s="277"/>
      <c r="R21" s="277"/>
    </row>
    <row r="22" spans="1:18" ht="22.5" customHeight="1" x14ac:dyDescent="0.25">
      <c r="B22" s="275"/>
      <c r="C22" s="275"/>
      <c r="D22" s="277"/>
      <c r="E22" s="277"/>
      <c r="F22" s="275"/>
      <c r="G22" s="275"/>
      <c r="H22" s="275"/>
      <c r="I22" s="275"/>
      <c r="J22" s="275"/>
      <c r="K22" s="275"/>
      <c r="L22" s="277"/>
      <c r="M22" s="277"/>
      <c r="N22" s="277"/>
      <c r="O22" s="277"/>
      <c r="P22" s="277"/>
      <c r="Q22" s="277"/>
      <c r="R22" s="277"/>
    </row>
    <row r="23" spans="1:18" ht="22.5" customHeight="1" x14ac:dyDescent="0.25">
      <c r="B23" s="38" t="s">
        <v>692</v>
      </c>
      <c r="C23" s="275"/>
      <c r="D23" s="277"/>
      <c r="E23" s="277"/>
      <c r="F23" s="275"/>
      <c r="G23" s="275"/>
      <c r="H23" s="275"/>
      <c r="I23" s="275"/>
      <c r="J23" s="275"/>
      <c r="K23" s="275"/>
      <c r="L23" s="277"/>
      <c r="M23" s="277"/>
      <c r="N23" s="277"/>
      <c r="O23" s="277"/>
      <c r="P23" s="277"/>
      <c r="Q23" s="277"/>
      <c r="R23" s="277"/>
    </row>
    <row r="24" spans="1:18" ht="22.5" customHeight="1" x14ac:dyDescent="0.25">
      <c r="A24" s="306">
        <v>1</v>
      </c>
      <c r="B24" s="299" t="str">
        <f>CONCATENATE("(",A24,"): ")</f>
        <v xml:space="preserve">(1): </v>
      </c>
      <c r="C24" s="275"/>
      <c r="D24" s="277"/>
      <c r="E24" s="277"/>
      <c r="F24" s="275"/>
      <c r="G24" s="275"/>
      <c r="H24" s="275"/>
      <c r="I24" s="275"/>
      <c r="J24" s="275"/>
      <c r="K24" s="275"/>
      <c r="L24" s="277"/>
      <c r="M24" s="277"/>
      <c r="N24" s="277"/>
      <c r="O24" s="277"/>
      <c r="P24" s="277"/>
      <c r="Q24" s="277"/>
      <c r="R24" s="277"/>
    </row>
    <row r="25" spans="1:18" ht="22.5" customHeight="1" x14ac:dyDescent="0.25">
      <c r="B25" s="275"/>
      <c r="C25" s="275"/>
      <c r="D25" s="277"/>
      <c r="E25" s="277"/>
      <c r="F25" s="275"/>
      <c r="G25" s="275"/>
      <c r="H25" s="275"/>
      <c r="I25" s="275"/>
      <c r="J25" s="275"/>
      <c r="K25" s="275"/>
      <c r="L25" s="277"/>
      <c r="M25" s="277"/>
      <c r="N25" s="277"/>
      <c r="O25" s="277"/>
      <c r="P25" s="277"/>
      <c r="Q25" s="277"/>
      <c r="R25" s="277"/>
    </row>
    <row r="26" spans="1:18" ht="22.5" customHeight="1" x14ac:dyDescent="0.25">
      <c r="B26" s="275"/>
      <c r="C26" s="275"/>
      <c r="D26" s="277"/>
      <c r="E26" s="277"/>
      <c r="F26" s="275"/>
      <c r="G26" s="275"/>
      <c r="H26" s="275"/>
      <c r="I26" s="275"/>
      <c r="J26" s="275"/>
      <c r="K26" s="275"/>
      <c r="L26" s="277"/>
      <c r="M26" s="277"/>
      <c r="N26" s="277"/>
      <c r="O26" s="277"/>
      <c r="P26" s="277"/>
      <c r="Q26" s="277"/>
      <c r="R26" s="277"/>
    </row>
    <row r="27" spans="1:18" ht="22.5" customHeight="1" x14ac:dyDescent="0.25">
      <c r="B27" s="275"/>
      <c r="C27" s="275"/>
      <c r="D27" s="277"/>
      <c r="E27" s="277"/>
      <c r="F27" s="275"/>
      <c r="G27" s="275"/>
      <c r="H27" s="275"/>
      <c r="I27" s="275"/>
      <c r="J27" s="275"/>
      <c r="K27" s="275"/>
      <c r="L27" s="277"/>
      <c r="M27" s="277"/>
      <c r="N27" s="277"/>
      <c r="O27" s="277"/>
      <c r="P27" s="277"/>
      <c r="Q27" s="277"/>
      <c r="R27" s="277"/>
    </row>
    <row r="28" spans="1:18" ht="22.5" customHeight="1" x14ac:dyDescent="0.25">
      <c r="B28" s="275"/>
      <c r="C28" s="275"/>
      <c r="D28" s="277"/>
      <c r="E28" s="277"/>
      <c r="F28" s="275"/>
      <c r="G28" s="275"/>
      <c r="H28" s="275"/>
      <c r="I28" s="275"/>
      <c r="J28" s="275"/>
      <c r="K28" s="275"/>
      <c r="L28" s="277"/>
      <c r="M28" s="277"/>
      <c r="N28" s="277"/>
      <c r="O28" s="277"/>
      <c r="P28" s="277"/>
      <c r="Q28" s="277"/>
      <c r="R28" s="277"/>
    </row>
    <row r="29" spans="1:18" ht="22.5" customHeight="1" x14ac:dyDescent="0.25">
      <c r="B29" s="275"/>
      <c r="C29" s="275"/>
      <c r="D29" s="277"/>
      <c r="E29" s="277"/>
      <c r="F29" s="275"/>
      <c r="G29" s="275"/>
      <c r="H29" s="275"/>
      <c r="I29" s="275"/>
      <c r="J29" s="275"/>
      <c r="K29" s="275"/>
      <c r="L29" s="277"/>
      <c r="M29" s="277"/>
      <c r="N29" s="277"/>
      <c r="O29" s="277"/>
      <c r="P29" s="277"/>
      <c r="Q29" s="277"/>
      <c r="R29" s="277"/>
    </row>
    <row r="30" spans="1:18" ht="22.5" customHeight="1" x14ac:dyDescent="0.25">
      <c r="B30" s="275"/>
      <c r="C30" s="275"/>
      <c r="D30" s="277"/>
      <c r="E30" s="277"/>
      <c r="F30" s="275"/>
      <c r="G30" s="275"/>
      <c r="H30" s="275"/>
      <c r="I30" s="275"/>
      <c r="J30" s="275"/>
      <c r="K30" s="275"/>
      <c r="L30" s="277"/>
      <c r="M30" s="277"/>
      <c r="N30" s="277"/>
      <c r="O30" s="277"/>
      <c r="P30" s="277"/>
      <c r="Q30" s="277"/>
      <c r="R30" s="277"/>
    </row>
    <row r="31" spans="1:18" ht="22.5" customHeight="1" x14ac:dyDescent="0.25">
      <c r="B31" s="275"/>
      <c r="C31" s="275"/>
      <c r="D31" s="277"/>
      <c r="E31" s="277"/>
      <c r="F31" s="275"/>
      <c r="G31" s="275"/>
      <c r="H31" s="275"/>
      <c r="I31" s="275"/>
      <c r="J31" s="275"/>
      <c r="K31" s="275"/>
      <c r="L31" s="277"/>
      <c r="M31" s="277"/>
      <c r="N31" s="277"/>
      <c r="O31" s="277"/>
      <c r="P31" s="277"/>
      <c r="Q31" s="277"/>
      <c r="R31" s="277"/>
    </row>
    <row r="32" spans="1:18" ht="22.5" customHeight="1" x14ac:dyDescent="0.25">
      <c r="B32" s="275"/>
      <c r="C32" s="275"/>
      <c r="D32" s="277"/>
      <c r="E32" s="277"/>
      <c r="F32" s="275"/>
      <c r="G32" s="275"/>
      <c r="H32" s="275"/>
      <c r="I32" s="275"/>
      <c r="J32" s="275"/>
      <c r="K32" s="275"/>
      <c r="L32" s="277"/>
      <c r="M32" s="277"/>
      <c r="N32" s="277"/>
      <c r="O32" s="277"/>
      <c r="P32" s="277"/>
      <c r="Q32" s="277"/>
      <c r="R32" s="277"/>
    </row>
    <row r="33" spans="2:18" ht="22.5" customHeight="1" x14ac:dyDescent="0.25">
      <c r="B33" s="275"/>
      <c r="C33" s="275"/>
      <c r="D33" s="277"/>
      <c r="E33" s="277"/>
      <c r="F33" s="275"/>
      <c r="G33" s="275"/>
      <c r="H33" s="275"/>
      <c r="I33" s="275"/>
      <c r="J33" s="275"/>
      <c r="K33" s="275"/>
      <c r="L33" s="277"/>
      <c r="M33" s="277"/>
      <c r="N33" s="277"/>
      <c r="O33" s="277"/>
      <c r="P33" s="277"/>
      <c r="Q33" s="277"/>
      <c r="R33" s="277"/>
    </row>
    <row r="34" spans="2:18" ht="22.5" customHeight="1" x14ac:dyDescent="0.25">
      <c r="B34" s="275"/>
      <c r="C34" s="275"/>
      <c r="D34" s="277"/>
      <c r="E34" s="277"/>
      <c r="F34" s="275"/>
      <c r="G34" s="275"/>
      <c r="H34" s="275"/>
      <c r="I34" s="275"/>
      <c r="J34" s="275"/>
      <c r="K34" s="275"/>
      <c r="L34" s="277"/>
      <c r="M34" s="277"/>
      <c r="N34" s="277"/>
      <c r="O34" s="277"/>
      <c r="P34" s="277"/>
      <c r="Q34" s="277"/>
      <c r="R34" s="277"/>
    </row>
    <row r="35" spans="2:18" ht="22.5" customHeight="1" x14ac:dyDescent="0.25">
      <c r="B35" s="275"/>
      <c r="C35" s="275"/>
      <c r="D35" s="277"/>
      <c r="E35" s="277"/>
      <c r="F35" s="275"/>
      <c r="G35" s="275"/>
      <c r="H35" s="275"/>
      <c r="I35" s="275"/>
      <c r="J35" s="275"/>
      <c r="K35" s="275"/>
      <c r="L35" s="277"/>
      <c r="M35" s="277"/>
      <c r="N35" s="277"/>
      <c r="O35" s="277"/>
      <c r="P35" s="277"/>
      <c r="Q35" s="277"/>
      <c r="R35" s="277"/>
    </row>
    <row r="36" spans="2:18" x14ac:dyDescent="0.25">
      <c r="B36" s="275"/>
      <c r="C36" s="275"/>
      <c r="D36" s="275"/>
      <c r="E36" s="275"/>
      <c r="F36" s="275"/>
      <c r="G36" s="275"/>
      <c r="H36" s="275"/>
      <c r="I36" s="278"/>
      <c r="J36" s="278"/>
      <c r="K36" s="278"/>
      <c r="L36" s="278"/>
      <c r="M36" s="278"/>
      <c r="N36" s="278"/>
      <c r="O36" s="278"/>
      <c r="P36" s="279"/>
      <c r="Q36" s="278"/>
      <c r="R36" s="279"/>
    </row>
    <row r="37" spans="2:18" ht="15.75" customHeight="1" x14ac:dyDescent="0.25">
      <c r="B37" s="469" t="s">
        <v>576</v>
      </c>
      <c r="C37" s="469"/>
      <c r="D37" s="277"/>
      <c r="E37" s="277"/>
      <c r="F37" s="277"/>
      <c r="G37" s="277"/>
      <c r="H37" s="277"/>
      <c r="I37" s="278"/>
      <c r="J37" s="278"/>
      <c r="K37" s="278"/>
      <c r="L37" s="278"/>
      <c r="M37" s="278"/>
      <c r="N37" s="278"/>
      <c r="O37" s="278"/>
      <c r="P37" s="280"/>
      <c r="Q37" s="278"/>
      <c r="R37" s="280"/>
    </row>
    <row r="38" spans="2:18" ht="15.75" customHeight="1" x14ac:dyDescent="0.25">
      <c r="B38" s="467" t="s">
        <v>577</v>
      </c>
      <c r="C38" s="469"/>
      <c r="D38" s="469"/>
      <c r="E38" s="469"/>
      <c r="F38" s="469"/>
      <c r="G38" s="469"/>
      <c r="H38" s="469"/>
      <c r="I38" s="278"/>
      <c r="J38" s="278"/>
      <c r="K38" s="278"/>
      <c r="L38" s="278"/>
      <c r="M38" s="278"/>
      <c r="N38" s="278"/>
      <c r="O38" s="278"/>
      <c r="P38" s="280"/>
      <c r="Q38" s="278"/>
      <c r="R38" s="280"/>
    </row>
    <row r="39" spans="2:18" ht="16.5" customHeight="1" x14ac:dyDescent="0.25">
      <c r="B39" s="281"/>
      <c r="C39" s="467" t="s">
        <v>578</v>
      </c>
      <c r="D39" s="467"/>
      <c r="E39" s="467"/>
      <c r="F39" s="467"/>
      <c r="G39" s="467"/>
      <c r="H39" s="467"/>
      <c r="I39" s="467"/>
      <c r="J39" s="467"/>
      <c r="K39" s="467"/>
      <c r="L39" s="467"/>
      <c r="M39" s="467"/>
      <c r="N39" s="467"/>
      <c r="O39" s="467"/>
      <c r="P39" s="467"/>
      <c r="Q39" s="467"/>
      <c r="R39" s="467"/>
    </row>
    <row r="40" spans="2:18" ht="15.75" customHeight="1" x14ac:dyDescent="0.25">
      <c r="B40" s="281"/>
      <c r="C40" s="467" t="s">
        <v>579</v>
      </c>
      <c r="D40" s="467"/>
      <c r="E40" s="467"/>
      <c r="F40" s="467"/>
      <c r="G40" s="467"/>
      <c r="H40" s="467"/>
      <c r="I40" s="467"/>
      <c r="J40" s="467"/>
      <c r="K40" s="467"/>
      <c r="L40" s="467"/>
      <c r="M40" s="467"/>
      <c r="N40" s="467"/>
      <c r="O40" s="467"/>
      <c r="P40" s="467"/>
      <c r="Q40" s="467"/>
      <c r="R40" s="467"/>
    </row>
    <row r="41" spans="2:18" x14ac:dyDescent="0.25">
      <c r="B41" s="275"/>
      <c r="C41" s="275"/>
      <c r="D41" s="275"/>
      <c r="E41" s="275"/>
      <c r="F41" s="275"/>
      <c r="G41" s="275"/>
      <c r="H41" s="275"/>
      <c r="I41" s="278"/>
      <c r="J41" s="278"/>
      <c r="K41" s="278"/>
      <c r="L41" s="278"/>
      <c r="M41" s="278"/>
      <c r="N41" s="278"/>
      <c r="O41" s="278"/>
      <c r="P41" s="279"/>
      <c r="Q41" s="278"/>
      <c r="R41" s="279"/>
    </row>
  </sheetData>
  <mergeCells count="34">
    <mergeCell ref="C40:R40"/>
    <mergeCell ref="D20:E20"/>
    <mergeCell ref="L20:M20"/>
    <mergeCell ref="Q20:R20"/>
    <mergeCell ref="B37:C37"/>
    <mergeCell ref="B38:H38"/>
    <mergeCell ref="C39:R39"/>
    <mergeCell ref="P17:R17"/>
    <mergeCell ref="C18:E18"/>
    <mergeCell ref="I18:R18"/>
    <mergeCell ref="D19:E19"/>
    <mergeCell ref="L19:P19"/>
    <mergeCell ref="Q19:R19"/>
    <mergeCell ref="B16:L16"/>
    <mergeCell ref="P16:R16"/>
    <mergeCell ref="B9:B10"/>
    <mergeCell ref="C9:C10"/>
    <mergeCell ref="D9:D10"/>
    <mergeCell ref="E9:E10"/>
    <mergeCell ref="F9:F10"/>
    <mergeCell ref="G9:G10"/>
    <mergeCell ref="H9:H10"/>
    <mergeCell ref="I9:L9"/>
    <mergeCell ref="M9:P9"/>
    <mergeCell ref="Q9:Q10"/>
    <mergeCell ref="R9:R10"/>
    <mergeCell ref="B7:R7"/>
    <mergeCell ref="B2:H2"/>
    <mergeCell ref="B4:R4"/>
    <mergeCell ref="B5:R5"/>
    <mergeCell ref="B6:R6"/>
    <mergeCell ref="I2:P3"/>
    <mergeCell ref="Q2:R2"/>
    <mergeCell ref="B3:H3"/>
  </mergeCells>
  <hyperlinks>
    <hyperlink ref="B1" location="'Danh mục'!A1" display="Quay_ve"/>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Danh mục</vt:lpstr>
      <vt:lpstr>BC theo dõi hồ sơ</vt:lpstr>
      <vt:lpstr>BC phí CN SHB bán TP</vt:lpstr>
      <vt:lpstr>BC phí CN thuế TNCN SHB mua TP</vt:lpstr>
      <vt:lpstr>BC liệt kê giao dịch</vt:lpstr>
      <vt:lpstr>BC đối chiếu thanh toán</vt:lpstr>
      <vt:lpstr>BC đối chiếu chuyển nhượng</vt:lpstr>
      <vt:lpstr>BC giao dịch chưa hoàn thiện</vt:lpstr>
      <vt:lpstr>Báo cáo SHB </vt:lpstr>
      <vt:lpstr>Báo cáo BKS</vt:lpstr>
      <vt:lpstr>BC từng TP (ch Vân thiết kế lại</vt:lpstr>
      <vt:lpstr>BC doanh số</vt:lpstr>
      <vt:lpstr>BC KPI</vt:lpstr>
      <vt:lpstr>BC LN trung tâm</vt:lpstr>
      <vt:lpstr>TR001</vt:lpstr>
      <vt:lpstr>Phiếu bán</vt:lpstr>
      <vt:lpstr>Phiếu mua</vt:lpstr>
      <vt:lpstr>Phiếu ĐC hợp đồng mua bán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HuyenTran</dc:creator>
  <cp:lastModifiedBy>HuyenTran</cp:lastModifiedBy>
  <dcterms:created xsi:type="dcterms:W3CDTF">2021-01-28T07:15:25Z</dcterms:created>
  <dcterms:modified xsi:type="dcterms:W3CDTF">2021-02-02T10:45:51Z</dcterms:modified>
</cp:coreProperties>
</file>